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9" sheetId="2" state="visible" r:id="rId4"/>
    <sheet name="Sheet10" sheetId="3" state="visible" r:id="rId5"/>
    <sheet name="Sheet11" sheetId="4" state="visible" r:id="rId6"/>
    <sheet name="Sheet12" sheetId="5" state="visible" r:id="rId7"/>
    <sheet name="Sheet13" sheetId="6" state="visible" r:id="rId8"/>
    <sheet name="Sheet14" sheetId="7" state="visible" r:id="rId9"/>
    <sheet name="Sheet15" sheetId="8" state="visible" r:id="rId10"/>
    <sheet name="Sheet16" sheetId="9" state="visible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function="false" hidden="false" localSheetId="0" name="_xlnm.Print_Area" vbProcedure="false">Position!$A$5:$AK$18</definedName>
    <definedName function="false" hidden="true" localSheetId="1" name="_xlnm._FilterDatabase" vbProcedure="false">Sheet9!$A$1:$AF$1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MInCE" vbProcedure="false">OFFSET([3]AllQueries!$A$7,[3]AllQueries!$Z$6,12,ROWS(#NAME!CANADA),1)</definedName>
    <definedName function="false" hidden="false" name="CANADA" vbProcedure="false"/>
    <definedName function="false" hidden="false" name="CANADABMKEY" vbProcedure="false">OFFSET([3]AllQueries!$A$7,[3]AllQueries!$Z$6,20,ROWS(#NAME!CANADA),1)</definedName>
    <definedName function="false" hidden="false" name="CANADAPVInCE" vbProcedure="false">OFFSET([3]AllQueries!$A$7,[3]AllQueries!$Z$6,11,ROWS(#NAME!CANADA),1)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1" name="CANADA" vbProcedure="false">Sheet9!$A$1:$J$4557</definedName>
    <definedName function="false" hidden="false" localSheetId="1" name="ExternalData1" vbProcedure="false">Sheet9!$B$2284:$J$3091</definedName>
    <definedName function="false" hidden="false" localSheetId="1" name="QUERY4" vbProcedure="false">Sheet9!$B$1:$H$4573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<sst xmlns="http://schemas.openxmlformats.org/spreadsheetml/2006/main" count="22862" uniqueCount="110">
  <si>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</si>
  <si>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</si>
  <si>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</si>
  <si>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</si>
  <si>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</si>
  <si>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</si>
  <si>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</si>
  <si>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</si>
  <si>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</si>
  <si>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</si>
  <si>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</si>
  <si>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</si>
  <si>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</si>
  <si>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</si>
  <si>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</si>
  <si>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</si>
  <si>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</si>
  <si>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</si>
  <si>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</si>
  <si>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</si>
  <si>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</si>
  <si>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</si>
  <si>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</si>
  <si>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</si>
  <si>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</si>
  <si>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</si>
  <si>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</si>
  <si>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</si>
  <si>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</si>
  <si>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</si>
  <si>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</si>
  <si>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</si>
  <si>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</si>
  <si>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</si>
  <si>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EFF_DT</t>
  </si>
  <si>
    <t xml:space="preserve">PORTFOLIO_ID</t>
  </si>
  <si>
    <t xml:space="preserve">BENCHMARK_ID</t>
  </si>
  <si>
    <t xml:space="preserve">BOOK_ID</t>
  </si>
  <si>
    <t xml:space="preserve">BOOK_TYPE_CD</t>
  </si>
  <si>
    <t xml:space="preserve">BOOK_FLAG</t>
  </si>
  <si>
    <t xml:space="preserve">PR_CRV_CD</t>
  </si>
  <si>
    <t xml:space="preserve">TO_DATE(TO_CHAR(REF_DT,'MM-YYYY'),'MM-YYYY')</t>
  </si>
  <si>
    <t xml:space="preserve">ROUND(SUM(PV_POSITION),0)</t>
  </si>
  <si>
    <t xml:space="preserve">ROUND(SUM(BENCHMARK_QTY),0)</t>
  </si>
  <si>
    <t xml:space="preserve">Factor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</si>
  <si>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</si>
  <si>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</si>
  <si>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</si>
  <si>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</si>
  <si>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DATE BUCKET</t>
  </si>
  <si>
    <t xml:space="preserve">Benchmark Key</t>
  </si>
  <si>
    <t xml:space="preserve">12 Month Key</t>
  </si>
  <si>
    <t xml:space="preserve">Price Detail Key</t>
  </si>
  <si>
    <t xml:space="preserve">Checkout key</t>
  </si>
  <si>
    <t xml:space="preserve">STN2-AECO</t>
  </si>
  <si>
    <t xml:space="preserve">FT-CANADA</t>
  </si>
  <si>
    <t xml:space="preserve">NG-NYMEX</t>
  </si>
  <si>
    <t xml:space="preserve">FT-CAND-EGSC-BAS</t>
  </si>
  <si>
    <t xml:space="preserve">CGPR-AECO/BASIS</t>
  </si>
  <si>
    <t xml:space="preserve">TOLL:EMP/WADD</t>
  </si>
  <si>
    <t xml:space="preserve">TOLL:ABC/KING</t>
  </si>
  <si>
    <t xml:space="preserve">TOLL:AECO/EXP</t>
  </si>
  <si>
    <t xml:space="preserve">TOLL:EMER/ST.CL</t>
  </si>
  <si>
    <t xml:space="preserve">TOLL:EMP/EAST.Z</t>
  </si>
  <si>
    <t xml:space="preserve">TOLL:EMP/EMER</t>
  </si>
  <si>
    <t xml:space="preserve">TOLL:KING/MALIN</t>
  </si>
  <si>
    <t xml:space="preserve">TOLL:MCNEIL/MON</t>
  </si>
  <si>
    <t xml:space="preserve">TOLL:MONCH/CHI</t>
  </si>
  <si>
    <t xml:space="preserve">TOLL:MONCH/VEN</t>
  </si>
  <si>
    <t xml:space="preserve">TOLL:AECO/MCNL</t>
  </si>
  <si>
    <t xml:space="preserve">TOLL:AECO/ABC</t>
  </si>
  <si>
    <t xml:space="preserve">TOLL:WADD/BOS</t>
  </si>
  <si>
    <t xml:space="preserve">CGPR-CHIPPAWA</t>
  </si>
  <si>
    <t xml:space="preserve">CGPR-DAWN</t>
  </si>
  <si>
    <t xml:space="preserve">CGPR-NIAGARA</t>
  </si>
  <si>
    <t xml:space="preserve">CGPR-PARKWAY</t>
  </si>
  <si>
    <t xml:space="preserve">CGPR-ST.CLAIR</t>
  </si>
  <si>
    <t xml:space="preserve">CGPR-WADDING</t>
  </si>
  <si>
    <t xml:space="preserve">CONSUMERS_CDA</t>
  </si>
  <si>
    <t xml:space="preserve">GD-LOW_IROQUOIS</t>
  </si>
  <si>
    <t xml:space="preserve">GDM-DAWN</t>
  </si>
  <si>
    <t xml:space="preserve">GDM-NIAGARA</t>
  </si>
  <si>
    <t xml:space="preserve">GDM-WADDINGTON</t>
  </si>
  <si>
    <t xml:space="preserve">IF-ELPO/SJ</t>
  </si>
  <si>
    <t xml:space="preserve">IF-MONCHY</t>
  </si>
  <si>
    <t xml:space="preserve">IF-NNG/VENT</t>
  </si>
  <si>
    <t xml:space="preserve">IF-NTHWST/CANBR</t>
  </si>
  <si>
    <t xml:space="preserve">IF-NWPL_ROCKY_M</t>
  </si>
  <si>
    <t xml:space="preserve">IF-TETCO/M3</t>
  </si>
  <si>
    <t xml:space="preserve">IF-TRANSCO/Z3</t>
  </si>
  <si>
    <t xml:space="preserve">IF-TRANSCO/Z6</t>
  </si>
  <si>
    <t xml:space="preserve">MICH_CG-GD</t>
  </si>
  <si>
    <t xml:space="preserve">NGI-MALIN</t>
  </si>
  <si>
    <t xml:space="preserve">NGI-SOCAL</t>
  </si>
  <si>
    <t xml:space="preserve">NGI/CHI. GATE</t>
  </si>
  <si>
    <t xml:space="preserve">FT-CAND-EGSC-C-BAS</t>
  </si>
  <si>
    <t xml:space="preserve">FT-CAND-EGSC-C-PRC</t>
  </si>
  <si>
    <t xml:space="preserve">IF-NTHWST/CANB</t>
  </si>
  <si>
    <t xml:space="preserve">NG</t>
  </si>
  <si>
    <t xml:space="preserve">FT-CAND-EGSC-OPT-BAS</t>
  </si>
  <si>
    <t xml:space="preserve">FT-CAND-EGSC-OPT-PRC</t>
  </si>
  <si>
    <t xml:space="preserve">AECO-PHYOPT</t>
  </si>
  <si>
    <t xml:space="preserve">NGMR-AECO/C</t>
  </si>
  <si>
    <t xml:space="preserve">FT-CAND-EGSC-PRC</t>
  </si>
  <si>
    <t xml:space="preserve">TOLL:AECO/EMP</t>
  </si>
  <si>
    <t xml:space="preserve">TOLL:SUMAS/STN2</t>
  </si>
  <si>
    <t xml:space="preserve">TRANS:AECO/EMP</t>
  </si>
  <si>
    <t xml:space="preserve">FT-CAND-ERMS-BAS</t>
  </si>
  <si>
    <t xml:space="preserve">FT-CAND-ERMS-PRC</t>
  </si>
  <si>
    <t xml:space="preserve">FT-CENTRAL-CAN-PRC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</si>
</sst>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  <numFmt numFmtId="175" formatCode="yyyy/mm/dd\ hh:mm:ss:ss"/>
    <numFmt numFmtId="176" formatCode="[$-409]m/d/yyyy\ h: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externalLink" Target="externalLinks/externalLink5.xml"/><Relationship Id="rId1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Jun&apos;00/Gas%20Bench/GBM_0605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Gas Detail"/>
      <sheetName val="Portfolios"/>
      <sheetName val="Lavorato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E18">
            <v>0</v>
          </cell>
        </row>
        <row r="18">
          <cell r="I18">
            <v>46.1</v>
          </cell>
        </row>
        <row r="18">
          <cell r="K18">
            <v>45.8</v>
          </cell>
        </row>
        <row r="18">
          <cell r="M18">
            <v>44.1</v>
          </cell>
        </row>
        <row r="18">
          <cell r="O18">
            <v>45.3</v>
          </cell>
        </row>
        <row r="18">
          <cell r="Q18">
            <v>0</v>
          </cell>
        </row>
        <row r="18">
          <cell r="S18">
            <v>0</v>
          </cell>
        </row>
        <row r="18">
          <cell r="U18">
            <v>0</v>
          </cell>
        </row>
        <row r="18">
          <cell r="W18">
            <v>0</v>
          </cell>
        </row>
        <row r="18">
          <cell r="Y18">
            <v>0</v>
          </cell>
        </row>
        <row r="18">
          <cell r="AA18">
            <v>0</v>
          </cell>
        </row>
        <row r="18">
          <cell r="AC18">
            <v>0</v>
          </cell>
        </row>
        <row r="18">
          <cell r="AE18">
            <v>0</v>
          </cell>
        </row>
        <row r="18">
          <cell r="AG1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36682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-476.8971</v>
      </c>
      <c r="F13" s="38"/>
      <c r="G13" s="44" t="n">
        <v>0</v>
      </c>
      <c r="H13" s="23"/>
      <c r="I13" s="43" t="n">
        <v>-1808.4309</v>
      </c>
      <c r="J13" s="23"/>
      <c r="K13" s="43" t="n">
        <v>0</v>
      </c>
      <c r="L13" s="23"/>
      <c r="M13" s="43" t="n">
        <v>0</v>
      </c>
      <c r="N13" s="23"/>
      <c r="O13" s="43" t="n">
        <v>0</v>
      </c>
      <c r="P13" s="23"/>
      <c r="Q13" s="43" t="n">
        <v>0</v>
      </c>
      <c r="R13" s="23"/>
      <c r="S13" s="43" t="n">
        <v>0</v>
      </c>
      <c r="T13" s="23"/>
      <c r="U13" s="43" t="n">
        <v>0</v>
      </c>
      <c r="V13" s="23"/>
      <c r="W13" s="43" t="n">
        <v>0</v>
      </c>
      <c r="X13" s="23"/>
      <c r="Y13" s="43" t="n">
        <v>0</v>
      </c>
      <c r="Z13" s="23"/>
      <c r="AA13" s="43" t="n">
        <v>-137.5658</v>
      </c>
      <c r="AB13" s="23"/>
      <c r="AC13" s="43" t="n">
        <v>-3984.6747</v>
      </c>
      <c r="AD13" s="27"/>
      <c r="AE13" s="43" t="n">
        <v>-1844.9925</v>
      </c>
      <c r="AF13" s="27"/>
      <c r="AG13" s="43" t="n">
        <v>0</v>
      </c>
      <c r="AH13" s="45"/>
      <c r="AI13" s="44" t="n">
        <v>-8252.561</v>
      </c>
      <c r="AJ13" s="46"/>
      <c r="AK13" s="47" t="n">
        <v>-4423.8264</v>
      </c>
      <c r="AL13" s="0"/>
      <c r="AM13" s="47" t="n">
        <v>-3828.7346</v>
      </c>
      <c r="AN13" s="39"/>
      <c r="AO13" s="46" t="n">
        <v>-8252.561</v>
      </c>
      <c r="AQ13" s="48" t="n">
        <v>-4006.3336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-112.8083</v>
      </c>
      <c r="J14" s="23"/>
      <c r="K14" s="47" t="n">
        <v>-14.4422000000001</v>
      </c>
      <c r="L14" s="23"/>
      <c r="M14" s="47" t="n">
        <v>-217.6891</v>
      </c>
      <c r="N14" s="23"/>
      <c r="O14" s="47" t="n">
        <v>-88.1937</v>
      </c>
      <c r="P14" s="23"/>
      <c r="Q14" s="47" t="n">
        <v>-27.4383999999999</v>
      </c>
      <c r="R14" s="23"/>
      <c r="S14" s="47" t="n">
        <v>-35.1776999999999</v>
      </c>
      <c r="T14" s="23"/>
      <c r="U14" s="47" t="n">
        <v>1486.9243</v>
      </c>
      <c r="V14" s="23"/>
      <c r="W14" s="47" t="n">
        <v>-467.9782</v>
      </c>
      <c r="X14" s="23"/>
      <c r="Y14" s="47" t="n">
        <v>-1530.2655</v>
      </c>
      <c r="Z14" s="23"/>
      <c r="AA14" s="47" t="n">
        <v>-243.5816</v>
      </c>
      <c r="AB14" s="23"/>
      <c r="AC14" s="47" t="n">
        <v>861.442499999999</v>
      </c>
      <c r="AD14" s="23"/>
      <c r="AE14" s="47" t="n">
        <v>-10.8822</v>
      </c>
      <c r="AF14" s="23"/>
      <c r="AG14" s="47" t="n">
        <v>0</v>
      </c>
      <c r="AH14" s="45"/>
      <c r="AI14" s="44" t="n">
        <v>-400.090099999999</v>
      </c>
      <c r="AJ14" s="46"/>
      <c r="AK14" s="47" t="n">
        <v>-362.5387</v>
      </c>
      <c r="AL14" s="0"/>
      <c r="AM14" s="47" t="n">
        <v>-37.5513999999989</v>
      </c>
      <c r="AN14" s="39"/>
      <c r="AO14" s="46" t="n">
        <v>-400.090099999999</v>
      </c>
      <c r="AP14" s="50"/>
      <c r="AQ14" s="48" t="n">
        <v>382.5986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12.9349</v>
      </c>
      <c r="J15" s="23"/>
      <c r="K15" s="47" t="n">
        <v>-8.2165</v>
      </c>
      <c r="L15" s="23"/>
      <c r="M15" s="47" t="n">
        <v>31.3564</v>
      </c>
      <c r="N15" s="23"/>
      <c r="O15" s="47" t="n">
        <v>14.8193</v>
      </c>
      <c r="P15" s="23"/>
      <c r="Q15" s="47" t="n">
        <v>-0.235799999999983</v>
      </c>
      <c r="R15" s="23"/>
      <c r="S15" s="47" t="n">
        <v>-1.84130000000002</v>
      </c>
      <c r="T15" s="23"/>
      <c r="U15" s="47" t="n">
        <v>-208.328</v>
      </c>
      <c r="V15" s="23"/>
      <c r="W15" s="47" t="n">
        <v>-19.3514</v>
      </c>
      <c r="X15" s="23"/>
      <c r="Y15" s="47" t="n">
        <v>-9.0506</v>
      </c>
      <c r="Z15" s="23"/>
      <c r="AA15" s="47" t="n">
        <v>0.1231</v>
      </c>
      <c r="AB15" s="23"/>
      <c r="AC15" s="47" t="n">
        <v>-21.1037</v>
      </c>
      <c r="AD15" s="23"/>
      <c r="AE15" s="47" t="n">
        <v>0</v>
      </c>
      <c r="AF15" s="23"/>
      <c r="AG15" s="47" t="n">
        <v>0</v>
      </c>
      <c r="AH15" s="45"/>
      <c r="AI15" s="44" t="n">
        <v>-208.8936</v>
      </c>
      <c r="AJ15" s="46"/>
      <c r="AK15" s="47" t="n">
        <v>-251.2382</v>
      </c>
      <c r="AL15" s="0"/>
      <c r="AM15" s="47" t="n">
        <v>42.3446</v>
      </c>
      <c r="AN15" s="39"/>
      <c r="AO15" s="46" t="n">
        <v>-208.8936</v>
      </c>
      <c r="AP15" s="50"/>
      <c r="AQ15" s="48" t="n">
        <v>-40.4624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60.4314</v>
      </c>
      <c r="J16" s="23"/>
      <c r="K16" s="47" t="n">
        <v>43.349</v>
      </c>
      <c r="L16" s="23"/>
      <c r="M16" s="47" t="n">
        <v>-92.667</v>
      </c>
      <c r="N16" s="23"/>
      <c r="O16" s="47" t="n">
        <v>669.4148</v>
      </c>
      <c r="P16" s="23"/>
      <c r="Q16" s="47" t="n">
        <v>141.941</v>
      </c>
      <c r="R16" s="23"/>
      <c r="S16" s="47" t="n">
        <v>155.5817</v>
      </c>
      <c r="T16" s="23"/>
      <c r="U16" s="47" t="n">
        <v>762.2966</v>
      </c>
      <c r="V16" s="23"/>
      <c r="W16" s="47" t="n">
        <v>-492.1881</v>
      </c>
      <c r="X16" s="23"/>
      <c r="Y16" s="47" t="n">
        <v>-401.186</v>
      </c>
      <c r="Z16" s="23"/>
      <c r="AA16" s="47" t="n">
        <v>-105.6932</v>
      </c>
      <c r="AB16" s="23"/>
      <c r="AC16" s="47" t="n">
        <v>203.7929</v>
      </c>
      <c r="AD16" s="23"/>
      <c r="AE16" s="47" t="n">
        <v>-0.3784</v>
      </c>
      <c r="AF16" s="23"/>
      <c r="AG16" s="47" t="n">
        <v>0</v>
      </c>
      <c r="AH16" s="45"/>
      <c r="AI16" s="44" t="n">
        <v>944.6947</v>
      </c>
      <c r="AJ16" s="46"/>
      <c r="AK16" s="47" t="n">
        <v>383.8309</v>
      </c>
      <c r="AL16" s="0"/>
      <c r="AM16" s="47" t="n">
        <v>560.8638</v>
      </c>
      <c r="AN16" s="39"/>
      <c r="AO16" s="46" t="n">
        <v>944.6947</v>
      </c>
      <c r="AP16" s="50"/>
      <c r="AQ16" s="48" t="n">
        <v>153.9737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73.3663</v>
      </c>
      <c r="J18" s="23"/>
      <c r="K18" s="53" t="n">
        <v>35.1325</v>
      </c>
      <c r="L18" s="23"/>
      <c r="M18" s="53" t="n">
        <v>-61.3106</v>
      </c>
      <c r="N18" s="23"/>
      <c r="O18" s="53" t="n">
        <v>684.2341</v>
      </c>
      <c r="P18" s="23"/>
      <c r="Q18" s="53" t="n">
        <v>141.7052</v>
      </c>
      <c r="R18" s="23"/>
      <c r="S18" s="53" t="n">
        <v>153.7404</v>
      </c>
      <c r="T18" s="23"/>
      <c r="U18" s="53" t="n">
        <v>553.9686</v>
      </c>
      <c r="V18" s="23"/>
      <c r="W18" s="53" t="n">
        <v>-511.5395</v>
      </c>
      <c r="X18" s="23"/>
      <c r="Y18" s="53" t="n">
        <v>-410.2366</v>
      </c>
      <c r="Z18" s="23"/>
      <c r="AA18" s="53" t="n">
        <v>-105.5701</v>
      </c>
      <c r="AB18" s="23"/>
      <c r="AC18" s="53" t="n">
        <v>182.6892</v>
      </c>
      <c r="AD18" s="23"/>
      <c r="AE18" s="53" t="n">
        <v>-0.3784</v>
      </c>
      <c r="AF18" s="23"/>
      <c r="AG18" s="53" t="n">
        <v>0</v>
      </c>
      <c r="AH18" s="23"/>
      <c r="AI18" s="53" t="n">
        <v>735.8011</v>
      </c>
      <c r="AJ18" s="46"/>
      <c r="AK18" s="53" t="n">
        <v>132.5927</v>
      </c>
      <c r="AL18" s="0"/>
      <c r="AM18" s="53" t="n">
        <v>603.2084</v>
      </c>
      <c r="AN18" s="39"/>
      <c r="AO18" s="55" t="n">
        <v>735.8011</v>
      </c>
      <c r="AP18" s="35"/>
      <c r="AQ18" s="53" t="n">
        <v>113.511300000001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f aca="false">+E18-[5]BMPosYesterday!E18</f>
        <v>0</v>
      </c>
      <c r="F19" s="58"/>
      <c r="G19" s="58" t="n">
        <f aca="false">+G18-[5]BMPosYesterday!G18</f>
        <v>0</v>
      </c>
      <c r="H19" s="0"/>
      <c r="I19" s="58" t="n">
        <f aca="false">+I18-[5]BMPosYesterday!I18</f>
        <v>27.2663</v>
      </c>
      <c r="J19" s="58"/>
      <c r="K19" s="58" t="n">
        <f aca="false">+K18-[5]BMPosYesterday!K18</f>
        <v>-10.6675</v>
      </c>
      <c r="L19" s="58"/>
      <c r="M19" s="58" t="n">
        <f aca="false">+M18-[5]BMPosYesterday!M18</f>
        <v>-105.4106</v>
      </c>
      <c r="N19" s="58"/>
      <c r="O19" s="58" t="n">
        <f aca="false">+O18-[5]BMPosYesterday!O18</f>
        <v>638.9341</v>
      </c>
      <c r="P19" s="58"/>
      <c r="Q19" s="58" t="n">
        <f aca="false">+Q18-[5]BMPosYesterday!Q18</f>
        <v>141.7052</v>
      </c>
      <c r="R19" s="58"/>
      <c r="S19" s="58" t="n">
        <f aca="false">+S18-[5]BMPosYesterday!S18</f>
        <v>153.7404</v>
      </c>
      <c r="T19" s="58"/>
      <c r="U19" s="58" t="n">
        <f aca="false">+U18-([5]BMPosYesterday!U18)</f>
        <v>553.9686</v>
      </c>
      <c r="V19" s="58"/>
      <c r="W19" s="58" t="n">
        <f aca="false">+W18-[5]BMPosYesterday!W18</f>
        <v>-511.5395</v>
      </c>
      <c r="X19" s="58"/>
      <c r="Y19" s="58" t="n">
        <f aca="false">+Y18-[5]BMPosYesterday!Y18</f>
        <v>-410.2366</v>
      </c>
      <c r="Z19" s="58"/>
      <c r="AA19" s="58" t="n">
        <f aca="false">+AA18-[5]BMPosYesterday!AA18</f>
        <v>-105.5701</v>
      </c>
      <c r="AB19" s="58"/>
      <c r="AC19" s="58" t="n">
        <f aca="false">+AC18-[5]BMPosYesterday!AC18</f>
        <v>182.6892</v>
      </c>
      <c r="AD19" s="58"/>
      <c r="AE19" s="58" t="n">
        <f aca="false">+AE18-[5]BMPosYesterday!AE18</f>
        <v>-0.3784</v>
      </c>
      <c r="AF19" s="58"/>
      <c r="AG19" s="58" t="n">
        <f aca="false">+AG18-[5]BMPosYesterday!AG18</f>
        <v>0</v>
      </c>
      <c r="AH19" s="58"/>
      <c r="AI19" s="59" t="n">
        <f aca="false">SUM(I19:AG19)+E19</f>
        <v>554.5011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45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8" min="8" style="0" width="24.28"/>
  </cols>
  <sheetData>
    <row r="1" customFormat="false" ht="12" hidden="false" customHeight="true" outlineLevel="0" collapsed="false">
      <c r="A1" s="77" t="s">
        <v>34</v>
      </c>
      <c r="B1" s="78" t="s">
        <v>35</v>
      </c>
      <c r="C1" s="78" t="s">
        <v>36</v>
      </c>
      <c r="D1" s="78" t="s">
        <v>37</v>
      </c>
      <c r="E1" s="78" t="s">
        <v>38</v>
      </c>
      <c r="F1" s="78" t="s">
        <v>39</v>
      </c>
      <c r="G1" s="78" t="s">
        <v>40</v>
      </c>
      <c r="H1" s="78" t="s">
        <v>41</v>
      </c>
      <c r="I1" s="78" t="s">
        <v>42</v>
      </c>
      <c r="J1" s="78" t="s">
        <v>43</v>
      </c>
      <c r="K1" s="79" t="s">
        <v>44</v>
      </c>
      <c r="L1" s="78" t="s">
        <v>45</v>
      </c>
      <c r="M1" s="78" t="s">
        <v>46</v>
      </c>
      <c r="N1" s="79" t="s">
        <v>47</v>
      </c>
      <c r="O1" s="78" t="s">
        <v>48</v>
      </c>
      <c r="P1" s="78" t="s">
        <v>49</v>
      </c>
      <c r="Q1" s="78" t="s">
        <v>49</v>
      </c>
      <c r="R1" s="78" t="s">
        <v>49</v>
      </c>
      <c r="S1" s="78" t="s">
        <v>49</v>
      </c>
      <c r="T1" s="78" t="s">
        <v>49</v>
      </c>
      <c r="U1" s="78" t="s">
        <v>50</v>
      </c>
      <c r="V1" s="78" t="s">
        <v>51</v>
      </c>
      <c r="W1" s="78" t="s">
        <v>52</v>
      </c>
      <c r="X1" s="78" t="s">
        <v>53</v>
      </c>
      <c r="Y1" s="80" t="s">
        <v>54</v>
      </c>
      <c r="Z1" s="78"/>
      <c r="AF1" s="0" t="str">
        <f aca="false">D1&amp;V1</f>
        <v>BOOK_ID12 Month Key</v>
      </c>
    </row>
    <row r="2" customFormat="false" ht="12.75" hidden="false" customHeight="false" outlineLevel="0" collapsed="false">
      <c r="A2" s="81" t="n">
        <v>36682</v>
      </c>
      <c r="B2" s="82" t="s">
        <v>55</v>
      </c>
      <c r="C2" s="82" t="s">
        <v>56</v>
      </c>
      <c r="D2" s="82" t="s">
        <v>57</v>
      </c>
      <c r="E2" s="82" t="s">
        <v>21</v>
      </c>
      <c r="F2" s="82"/>
      <c r="G2" s="82" t="s">
        <v>58</v>
      </c>
      <c r="H2" s="81" t="n">
        <v>36708</v>
      </c>
      <c r="I2" s="82" t="n">
        <v>-1885088</v>
      </c>
      <c r="J2" s="82" t="n">
        <v>377018</v>
      </c>
      <c r="K2" s="83" t="n">
        <f aca="false">IF(J2=0,0,J2/I2)</f>
        <v>-0.200000212191685</v>
      </c>
      <c r="L2" s="83" t="n">
        <f aca="false">I2/UOM</f>
        <v>-188.5088</v>
      </c>
      <c r="M2" s="83" t="n">
        <f aca="false">J2/UOM</f>
        <v>37.7018</v>
      </c>
      <c r="N2" s="84" t="str">
        <f aca="false">IF(F2="P","PHY",IF(F2="G","G",E2))</f>
        <v>D</v>
      </c>
      <c r="O2" s="84" t="str">
        <f aca="false">IF(ISNA(VLOOKUP(G2,BadCanCurves,1,FALSE())),VLOOKUP(D2,FOLIOS,6,FALSE()),"not used")</f>
        <v>not used</v>
      </c>
      <c r="P2" s="84" t="n">
        <f aca="false">IF($N2="P",VLOOKUP(H2,PrcBuckets,2,FALSE()),0)</f>
        <v>0</v>
      </c>
      <c r="Q2" s="84" t="n">
        <f aca="false">IF($N2="D",VLOOKUP(H2,BasisBuckets,2,FALSE()),0)</f>
        <v>4</v>
      </c>
      <c r="R2" s="84" t="n">
        <f aca="false">IF($N2="PHY",VLOOKUP(H2,PGDBuckets,2,FALSE()),0)</f>
        <v>0</v>
      </c>
      <c r="S2" s="84" t="n">
        <f aca="false">IF($N2="G",VLOOKUP(H2,PGDBuckets,2,FALSE()),0)</f>
        <v>0</v>
      </c>
      <c r="T2" s="84" t="n">
        <f aca="false">SUM(P2:S2)</f>
        <v>4</v>
      </c>
      <c r="U2" s="84" t="str">
        <f aca="false">IF(O2="not used","-",O2&amp;N2&amp;T2)</f>
        <v>-</v>
      </c>
      <c r="V2" s="84" t="str">
        <f aca="false">IF(O2="Not Used","-",VLOOKUP(D2,FOLIOS,7,FALSE())&amp;H2)</f>
        <v>-</v>
      </c>
      <c r="W2" s="84" t="str">
        <f aca="false">IF(U2="-","-",O2&amp;E2&amp;H2)</f>
        <v>-</v>
      </c>
      <c r="X2" s="85" t="str">
        <f aca="false">D2&amp;G2</f>
        <v>FT-CAND-EGSC-BASCGPR-AECO/BASIS</v>
      </c>
      <c r="Y2" s="86" t="s">
        <v>59</v>
      </c>
      <c r="AF2" s="0" t="str">
        <f aca="false">D2&amp;V2</f>
        <v>FT-CAND-EGSC-BAS-</v>
      </c>
    </row>
    <row r="3" customFormat="false" ht="12.75" hidden="false" customHeight="false" outlineLevel="0" collapsed="false">
      <c r="A3" s="81" t="n">
        <v>36682</v>
      </c>
      <c r="B3" s="82" t="s">
        <v>55</v>
      </c>
      <c r="C3" s="82" t="s">
        <v>56</v>
      </c>
      <c r="D3" s="82" t="s">
        <v>57</v>
      </c>
      <c r="E3" s="82" t="s">
        <v>21</v>
      </c>
      <c r="F3" s="82"/>
      <c r="G3" s="82" t="s">
        <v>58</v>
      </c>
      <c r="H3" s="81" t="n">
        <v>36739</v>
      </c>
      <c r="I3" s="82" t="n">
        <v>-1477838</v>
      </c>
      <c r="J3" s="82" t="n">
        <v>295568</v>
      </c>
      <c r="K3" s="83" t="n">
        <f aca="false">IF(J3=0,0,J3/I3)</f>
        <v>-0.200000270665662</v>
      </c>
      <c r="L3" s="83" t="n">
        <f aca="false">I3/UOM</f>
        <v>-147.7838</v>
      </c>
      <c r="M3" s="83" t="n">
        <f aca="false">J3/UOM</f>
        <v>29.5568</v>
      </c>
      <c r="N3" s="84" t="str">
        <f aca="false">IF(F3="P","PHY",IF(F3="G","G",E3))</f>
        <v>D</v>
      </c>
      <c r="O3" s="84" t="str">
        <f aca="false">IF(ISNA(VLOOKUP(G3,BadCanCurves,1,FALSE())),VLOOKUP(D3,FOLIOS,6,FALSE()),"not used")</f>
        <v>not used</v>
      </c>
      <c r="P3" s="84" t="n">
        <f aca="false">IF($N3="P",VLOOKUP(H3,PrcBuckets,2,FALSE()),0)</f>
        <v>0</v>
      </c>
      <c r="Q3" s="84" t="n">
        <f aca="false">IF($N3="D",VLOOKUP(H3,BasisBuckets,2,FALSE()),0)</f>
        <v>5</v>
      </c>
      <c r="R3" s="84" t="n">
        <f aca="false">IF($N3="PHY",VLOOKUP(H3,PGDBuckets,2,FALSE()),0)</f>
        <v>0</v>
      </c>
      <c r="S3" s="84" t="n">
        <f aca="false">IF($N3="G",VLOOKUP(H3,PGDBuckets,2,FALSE()),0)</f>
        <v>0</v>
      </c>
      <c r="T3" s="84" t="n">
        <f aca="false">SUM(P3:S3)</f>
        <v>5</v>
      </c>
      <c r="U3" s="84" t="str">
        <f aca="false">IF(O3="not used","-",O3&amp;N3&amp;T3)</f>
        <v>-</v>
      </c>
      <c r="V3" s="84" t="str">
        <f aca="false">IF(O3="Not Used","-",VLOOKUP(D3,FOLIOS,7,FALSE())&amp;H3)</f>
        <v>-</v>
      </c>
      <c r="W3" s="84" t="str">
        <f aca="false">IF(U3="-","-",O3&amp;E3&amp;H3)</f>
        <v>-</v>
      </c>
      <c r="X3" s="85" t="str">
        <f aca="false">D3&amp;G3</f>
        <v>FT-CAND-EGSC-BASCGPR-AECO/BASIS</v>
      </c>
      <c r="Y3" s="84" t="s">
        <v>60</v>
      </c>
      <c r="AF3" s="0" t="str">
        <f aca="false">D3&amp;V3</f>
        <v>FT-CAND-EGSC-BAS-</v>
      </c>
    </row>
    <row r="4" customFormat="false" ht="12.75" hidden="false" customHeight="false" outlineLevel="0" collapsed="false">
      <c r="A4" s="81" t="n">
        <v>36682</v>
      </c>
      <c r="B4" s="82" t="s">
        <v>55</v>
      </c>
      <c r="C4" s="82" t="s">
        <v>56</v>
      </c>
      <c r="D4" s="82" t="s">
        <v>57</v>
      </c>
      <c r="E4" s="82" t="s">
        <v>21</v>
      </c>
      <c r="F4" s="82"/>
      <c r="G4" s="82" t="s">
        <v>58</v>
      </c>
      <c r="H4" s="81" t="n">
        <v>36770</v>
      </c>
      <c r="I4" s="82" t="n">
        <v>-2646719</v>
      </c>
      <c r="J4" s="82" t="n">
        <v>529344</v>
      </c>
      <c r="K4" s="83" t="n">
        <f aca="false">IF(J4=0,0,J4/I4)</f>
        <v>-0.200000075565256</v>
      </c>
      <c r="L4" s="83" t="n">
        <f aca="false">I4/UOM</f>
        <v>-264.6719</v>
      </c>
      <c r="M4" s="83" t="n">
        <f aca="false">J4/UOM</f>
        <v>52.9344</v>
      </c>
      <c r="N4" s="84" t="str">
        <f aca="false">IF(F4="P","PHY",IF(F4="G","G",E4))</f>
        <v>D</v>
      </c>
      <c r="O4" s="84" t="str">
        <f aca="false">IF(ISNA(VLOOKUP(G4,BadCanCurves,1,FALSE())),VLOOKUP(D4,FOLIOS,6,FALSE()),"not used")</f>
        <v>not used</v>
      </c>
      <c r="P4" s="84" t="n">
        <f aca="false">IF($N4="P",VLOOKUP(H4,PrcBuckets,2,FALSE()),0)</f>
        <v>0</v>
      </c>
      <c r="Q4" s="84" t="n">
        <f aca="false">IF($N4="D",VLOOKUP(H4,BasisBuckets,2,FALSE()),0)</f>
        <v>6</v>
      </c>
      <c r="R4" s="84" t="n">
        <f aca="false">IF($N4="PHY",VLOOKUP(H4,PGDBuckets,2,FALSE()),0)</f>
        <v>0</v>
      </c>
      <c r="S4" s="84" t="n">
        <f aca="false">IF($N4="G",VLOOKUP(H4,PGDBuckets,2,FALSE()),0)</f>
        <v>0</v>
      </c>
      <c r="T4" s="84" t="n">
        <f aca="false">SUM(P4:S4)</f>
        <v>6</v>
      </c>
      <c r="U4" s="84" t="str">
        <f aca="false">IF(O4="not used","-",O4&amp;N4&amp;T4)</f>
        <v>-</v>
      </c>
      <c r="V4" s="84" t="str">
        <f aca="false">IF(O4="Not Used","-",VLOOKUP(D4,FOLIOS,7,FALSE())&amp;H4)</f>
        <v>-</v>
      </c>
      <c r="W4" s="84" t="str">
        <f aca="false">IF(U4="-","-",O4&amp;E4&amp;H4)</f>
        <v>-</v>
      </c>
      <c r="X4" s="85" t="str">
        <f aca="false">D4&amp;G4</f>
        <v>FT-CAND-EGSC-BASCGPR-AECO/BASIS</v>
      </c>
      <c r="Y4" s="84" t="s">
        <v>61</v>
      </c>
      <c r="AF4" s="0" t="str">
        <f aca="false">D4&amp;V4</f>
        <v>FT-CAND-EGSC-BAS-</v>
      </c>
    </row>
    <row r="5" customFormat="false" ht="12.75" hidden="false" customHeight="false" outlineLevel="0" collapsed="false">
      <c r="A5" s="81" t="n">
        <v>36682</v>
      </c>
      <c r="B5" s="82" t="s">
        <v>55</v>
      </c>
      <c r="C5" s="82" t="s">
        <v>56</v>
      </c>
      <c r="D5" s="82" t="s">
        <v>57</v>
      </c>
      <c r="E5" s="82" t="s">
        <v>21</v>
      </c>
      <c r="F5" s="82"/>
      <c r="G5" s="82" t="s">
        <v>58</v>
      </c>
      <c r="H5" s="81" t="n">
        <v>36800</v>
      </c>
      <c r="I5" s="82" t="n">
        <v>-1166037</v>
      </c>
      <c r="J5" s="82" t="n">
        <v>233207</v>
      </c>
      <c r="K5" s="83" t="n">
        <f aca="false">IF(J5=0,0,J5/I5)</f>
        <v>-0.199999656957712</v>
      </c>
      <c r="L5" s="83" t="n">
        <f aca="false">I5/UOM</f>
        <v>-116.6037</v>
      </c>
      <c r="M5" s="83" t="n">
        <f aca="false">J5/UOM</f>
        <v>23.3207</v>
      </c>
      <c r="N5" s="84" t="str">
        <f aca="false">IF(F5="P","PHY",IF(F5="G","G",E5))</f>
        <v>D</v>
      </c>
      <c r="O5" s="84" t="str">
        <f aca="false">IF(ISNA(VLOOKUP(G5,BadCanCurves,1,FALSE())),VLOOKUP(D5,FOLIOS,6,FALSE()),"not used")</f>
        <v>not used</v>
      </c>
      <c r="P5" s="84" t="n">
        <f aca="false">IF($N5="P",VLOOKUP(H5,PrcBuckets,2,FALSE()),0)</f>
        <v>0</v>
      </c>
      <c r="Q5" s="84" t="n">
        <f aca="false">IF($N5="D",VLOOKUP(H5,BasisBuckets,2,FALSE()),0)</f>
        <v>7</v>
      </c>
      <c r="R5" s="84" t="n">
        <f aca="false">IF($N5="PHY",VLOOKUP(H5,PGDBuckets,2,FALSE()),0)</f>
        <v>0</v>
      </c>
      <c r="S5" s="84" t="n">
        <f aca="false">IF($N5="G",VLOOKUP(H5,PGDBuckets,2,FALSE()),0)</f>
        <v>0</v>
      </c>
      <c r="T5" s="84" t="n">
        <f aca="false">SUM(P5:S5)</f>
        <v>7</v>
      </c>
      <c r="U5" s="84" t="str">
        <f aca="false">IF(O5="not used","-",O5&amp;N5&amp;T5)</f>
        <v>-</v>
      </c>
      <c r="V5" s="84" t="str">
        <f aca="false">IF(O5="Not Used","-",VLOOKUP(D5,FOLIOS,7,FALSE())&amp;H5)</f>
        <v>-</v>
      </c>
      <c r="W5" s="84" t="str">
        <f aca="false">IF(U5="-","-",O5&amp;E5&amp;H5)</f>
        <v>-</v>
      </c>
      <c r="X5" s="85" t="str">
        <f aca="false">D5&amp;G5</f>
        <v>FT-CAND-EGSC-BASCGPR-AECO/BASIS</v>
      </c>
      <c r="Y5" s="84" t="s">
        <v>62</v>
      </c>
      <c r="AF5" s="0" t="str">
        <f aca="false">D5&amp;V5</f>
        <v>FT-CAND-EGSC-BAS-</v>
      </c>
    </row>
    <row r="6" customFormat="false" ht="12.75" hidden="false" customHeight="false" outlineLevel="0" collapsed="false">
      <c r="A6" s="81" t="n">
        <v>36682</v>
      </c>
      <c r="B6" s="82" t="s">
        <v>55</v>
      </c>
      <c r="C6" s="82" t="s">
        <v>56</v>
      </c>
      <c r="D6" s="82" t="s">
        <v>57</v>
      </c>
      <c r="E6" s="82" t="s">
        <v>21</v>
      </c>
      <c r="F6" s="82"/>
      <c r="G6" s="82" t="s">
        <v>58</v>
      </c>
      <c r="H6" s="81" t="n">
        <v>36831</v>
      </c>
      <c r="I6" s="82" t="n">
        <v>1596673</v>
      </c>
      <c r="J6" s="82" t="n">
        <v>-319335</v>
      </c>
      <c r="K6" s="83" t="n">
        <f aca="false">IF(J6=0,0,J6/I6)</f>
        <v>-0.200000250520927</v>
      </c>
      <c r="L6" s="83" t="n">
        <f aca="false">I6/UOM</f>
        <v>159.6673</v>
      </c>
      <c r="M6" s="83" t="n">
        <f aca="false">J6/UOM</f>
        <v>-31.9335</v>
      </c>
      <c r="N6" s="84" t="str">
        <f aca="false">IF(F6="P","PHY",IF(F6="G","G",E6))</f>
        <v>D</v>
      </c>
      <c r="O6" s="84" t="str">
        <f aca="false">IF(ISNA(VLOOKUP(G6,BadCanCurves,1,FALSE())),VLOOKUP(D6,FOLIOS,6,FALSE()),"not used")</f>
        <v>not used</v>
      </c>
      <c r="P6" s="84" t="n">
        <f aca="false">IF($N6="P",VLOOKUP(H6,PrcBuckets,2,FALSE()),0)</f>
        <v>0</v>
      </c>
      <c r="Q6" s="84" t="n">
        <f aca="false">IF($N6="D",VLOOKUP(H6,BasisBuckets,2,FALSE()),0)</f>
        <v>8</v>
      </c>
      <c r="R6" s="84" t="n">
        <f aca="false">IF($N6="PHY",VLOOKUP(H6,PGDBuckets,2,FALSE()),0)</f>
        <v>0</v>
      </c>
      <c r="S6" s="84" t="n">
        <f aca="false">IF($N6="G",VLOOKUP(H6,PGDBuckets,2,FALSE()),0)</f>
        <v>0</v>
      </c>
      <c r="T6" s="84" t="n">
        <f aca="false">SUM(P6:S6)</f>
        <v>8</v>
      </c>
      <c r="U6" s="84" t="str">
        <f aca="false">IF(O6="not used","-",O6&amp;N6&amp;T6)</f>
        <v>-</v>
      </c>
      <c r="V6" s="84" t="str">
        <f aca="false">IF(O6="Not Used","-",VLOOKUP(D6,FOLIOS,7,FALSE())&amp;H6)</f>
        <v>-</v>
      </c>
      <c r="W6" s="84" t="str">
        <f aca="false">IF(U6="-","-",O6&amp;E6&amp;H6)</f>
        <v>-</v>
      </c>
      <c r="X6" s="85" t="str">
        <f aca="false">D6&amp;G6</f>
        <v>FT-CAND-EGSC-BASCGPR-AECO/BASIS</v>
      </c>
      <c r="Y6" s="84" t="s">
        <v>63</v>
      </c>
      <c r="AF6" s="0" t="str">
        <f aca="false">D6&amp;V6</f>
        <v>FT-CAND-EGSC-BAS-</v>
      </c>
    </row>
    <row r="7" customFormat="false" ht="12.75" hidden="false" customHeight="false" outlineLevel="0" collapsed="false">
      <c r="A7" s="81" t="n">
        <v>36682</v>
      </c>
      <c r="B7" s="82" t="s">
        <v>55</v>
      </c>
      <c r="C7" s="82" t="s">
        <v>56</v>
      </c>
      <c r="D7" s="82" t="s">
        <v>57</v>
      </c>
      <c r="E7" s="82" t="s">
        <v>21</v>
      </c>
      <c r="F7" s="82"/>
      <c r="G7" s="82" t="s">
        <v>58</v>
      </c>
      <c r="H7" s="81" t="n">
        <v>36861</v>
      </c>
      <c r="I7" s="82" t="n">
        <v>1708212</v>
      </c>
      <c r="J7" s="82" t="n">
        <v>-341642</v>
      </c>
      <c r="K7" s="83" t="n">
        <f aca="false">IF(J7=0,0,J7/I7)</f>
        <v>-0.199999765837027</v>
      </c>
      <c r="L7" s="83" t="n">
        <f aca="false">I7/UOM</f>
        <v>170.8212</v>
      </c>
      <c r="M7" s="83" t="n">
        <f aca="false">J7/UOM</f>
        <v>-34.1642</v>
      </c>
      <c r="N7" s="84" t="str">
        <f aca="false">IF(F7="P","PHY",IF(F7="G","G",E7))</f>
        <v>D</v>
      </c>
      <c r="O7" s="84" t="str">
        <f aca="false">IF(ISNA(VLOOKUP(G7,BadCanCurves,1,FALSE())),VLOOKUP(D7,FOLIOS,6,FALSE()),"not used")</f>
        <v>not used</v>
      </c>
      <c r="P7" s="84" t="n">
        <f aca="false">IF($N7="P",VLOOKUP(H7,PrcBuckets,2,FALSE()),0)</f>
        <v>0</v>
      </c>
      <c r="Q7" s="84" t="n">
        <f aca="false">IF($N7="D",VLOOKUP(H7,BasisBuckets,2,FALSE()),0)</f>
        <v>8</v>
      </c>
      <c r="R7" s="84" t="n">
        <f aca="false">IF($N7="PHY",VLOOKUP(H7,PGDBuckets,2,FALSE()),0)</f>
        <v>0</v>
      </c>
      <c r="S7" s="84" t="n">
        <f aca="false">IF($N7="G",VLOOKUP(H7,PGDBuckets,2,FALSE()),0)</f>
        <v>0</v>
      </c>
      <c r="T7" s="84" t="n">
        <f aca="false">SUM(P7:S7)</f>
        <v>8</v>
      </c>
      <c r="U7" s="84" t="str">
        <f aca="false">IF(O7="not used","-",O7&amp;N7&amp;T7)</f>
        <v>-</v>
      </c>
      <c r="V7" s="84" t="str">
        <f aca="false">IF(O7="Not Used","-",VLOOKUP(D7,FOLIOS,7,FALSE())&amp;H7)</f>
        <v>-</v>
      </c>
      <c r="W7" s="84" t="str">
        <f aca="false">IF(U7="-","-",O7&amp;E7&amp;H7)</f>
        <v>-</v>
      </c>
      <c r="X7" s="85" t="str">
        <f aca="false">D7&amp;G7</f>
        <v>FT-CAND-EGSC-BASCGPR-AECO/BASIS</v>
      </c>
      <c r="Y7" s="84" t="s">
        <v>64</v>
      </c>
      <c r="AF7" s="0" t="str">
        <f aca="false">D7&amp;V7</f>
        <v>FT-CAND-EGSC-BAS-</v>
      </c>
    </row>
    <row r="8" customFormat="false" ht="12.75" hidden="false" customHeight="false" outlineLevel="0" collapsed="false">
      <c r="A8" s="81" t="n">
        <v>36682</v>
      </c>
      <c r="B8" s="82" t="s">
        <v>55</v>
      </c>
      <c r="C8" s="82" t="s">
        <v>56</v>
      </c>
      <c r="D8" s="82" t="s">
        <v>57</v>
      </c>
      <c r="E8" s="82" t="s">
        <v>21</v>
      </c>
      <c r="F8" s="82"/>
      <c r="G8" s="82" t="s">
        <v>58</v>
      </c>
      <c r="H8" s="81" t="n">
        <v>36892</v>
      </c>
      <c r="I8" s="82" t="n">
        <v>1377241</v>
      </c>
      <c r="J8" s="82" t="n">
        <v>-275448</v>
      </c>
      <c r="K8" s="83" t="n">
        <f aca="false">IF(J8=0,0,J8/I8)</f>
        <v>-0.199999854782133</v>
      </c>
      <c r="L8" s="83" t="n">
        <f aca="false">I8/UOM</f>
        <v>137.7241</v>
      </c>
      <c r="M8" s="83" t="n">
        <f aca="false">J8/UOM</f>
        <v>-27.5448</v>
      </c>
      <c r="N8" s="84" t="str">
        <f aca="false">IF(F8="P","PHY",IF(F8="G","G",E8))</f>
        <v>D</v>
      </c>
      <c r="O8" s="84" t="str">
        <f aca="false">IF(ISNA(VLOOKUP(G8,BadCanCurves,1,FALSE())),VLOOKUP(D8,FOLIOS,6,FALSE()),"not used")</f>
        <v>not used</v>
      </c>
      <c r="P8" s="84" t="n">
        <f aca="false">IF($N8="P",VLOOKUP(H8,PrcBuckets,2,FALSE()),0)</f>
        <v>0</v>
      </c>
      <c r="Q8" s="84" t="n">
        <f aca="false">IF($N8="D",VLOOKUP(H8,BasisBuckets,2,FALSE()),0)</f>
        <v>9</v>
      </c>
      <c r="R8" s="84" t="n">
        <f aca="false">IF($N8="PHY",VLOOKUP(H8,PGDBuckets,2,FALSE()),0)</f>
        <v>0</v>
      </c>
      <c r="S8" s="84" t="n">
        <f aca="false">IF($N8="G",VLOOKUP(H8,PGDBuckets,2,FALSE()),0)</f>
        <v>0</v>
      </c>
      <c r="T8" s="84" t="n">
        <f aca="false">SUM(P8:S8)</f>
        <v>9</v>
      </c>
      <c r="U8" s="84" t="str">
        <f aca="false">IF(O8="not used","-",O8&amp;N8&amp;T8)</f>
        <v>-</v>
      </c>
      <c r="V8" s="84" t="str">
        <f aca="false">IF(O8="Not Used","-",VLOOKUP(D8,FOLIOS,7,FALSE())&amp;H8)</f>
        <v>-</v>
      </c>
      <c r="W8" s="84" t="str">
        <f aca="false">IF(U8="-","-",O8&amp;E8&amp;H8)</f>
        <v>-</v>
      </c>
      <c r="X8" s="85" t="str">
        <f aca="false">D8&amp;G8</f>
        <v>FT-CAND-EGSC-BASCGPR-AECO/BASIS</v>
      </c>
      <c r="Y8" s="84" t="s">
        <v>65</v>
      </c>
      <c r="AF8" s="0" t="str">
        <f aca="false">D8&amp;V8</f>
        <v>FT-CAND-EGSC-BAS-</v>
      </c>
    </row>
    <row r="9" customFormat="false" ht="12.75" hidden="false" customHeight="false" outlineLevel="0" collapsed="false">
      <c r="A9" s="81" t="n">
        <v>36682</v>
      </c>
      <c r="B9" s="82" t="s">
        <v>55</v>
      </c>
      <c r="C9" s="82" t="s">
        <v>56</v>
      </c>
      <c r="D9" s="82" t="s">
        <v>57</v>
      </c>
      <c r="E9" s="82" t="s">
        <v>21</v>
      </c>
      <c r="F9" s="82"/>
      <c r="G9" s="82" t="s">
        <v>58</v>
      </c>
      <c r="H9" s="81" t="n">
        <v>36923</v>
      </c>
      <c r="I9" s="82" t="n">
        <v>1134717</v>
      </c>
      <c r="J9" s="82" t="n">
        <v>-226943</v>
      </c>
      <c r="K9" s="83" t="n">
        <f aca="false">IF(J9=0,0,J9/I9)</f>
        <v>-0.199999647489198</v>
      </c>
      <c r="L9" s="83" t="n">
        <f aca="false">I9/UOM</f>
        <v>113.4717</v>
      </c>
      <c r="M9" s="83" t="n">
        <f aca="false">J9/UOM</f>
        <v>-22.6943</v>
      </c>
      <c r="N9" s="84" t="str">
        <f aca="false">IF(F9="P","PHY",IF(F9="G","G",E9))</f>
        <v>D</v>
      </c>
      <c r="O9" s="84" t="str">
        <f aca="false">IF(ISNA(VLOOKUP(G9,BadCanCurves,1,FALSE())),VLOOKUP(D9,FOLIOS,6,FALSE()),"not used")</f>
        <v>not used</v>
      </c>
      <c r="P9" s="84" t="n">
        <f aca="false">IF($N9="P",VLOOKUP(H9,PrcBuckets,2,FALSE()),0)</f>
        <v>0</v>
      </c>
      <c r="Q9" s="84" t="n">
        <f aca="false">IF($N9="D",VLOOKUP(H9,BasisBuckets,2,FALSE()),0)</f>
        <v>9</v>
      </c>
      <c r="R9" s="84" t="n">
        <f aca="false">IF($N9="PHY",VLOOKUP(H9,PGDBuckets,2,FALSE()),0)</f>
        <v>0</v>
      </c>
      <c r="S9" s="84" t="n">
        <f aca="false">IF($N9="G",VLOOKUP(H9,PGDBuckets,2,FALSE()),0)</f>
        <v>0</v>
      </c>
      <c r="T9" s="84" t="n">
        <f aca="false">SUM(P9:S9)</f>
        <v>9</v>
      </c>
      <c r="U9" s="84" t="str">
        <f aca="false">IF(O9="not used","-",O9&amp;N9&amp;T9)</f>
        <v>-</v>
      </c>
      <c r="V9" s="84" t="str">
        <f aca="false">IF(O9="Not Used","-",VLOOKUP(D9,FOLIOS,7,FALSE())&amp;H9)</f>
        <v>-</v>
      </c>
      <c r="W9" s="84" t="str">
        <f aca="false">IF(U9="-","-",O9&amp;E9&amp;H9)</f>
        <v>-</v>
      </c>
      <c r="X9" s="85" t="str">
        <f aca="false">D9&amp;G9</f>
        <v>FT-CAND-EGSC-BASCGPR-AECO/BASIS</v>
      </c>
      <c r="Y9" s="84" t="s">
        <v>66</v>
      </c>
      <c r="AF9" s="0" t="str">
        <f aca="false">D9&amp;V9</f>
        <v>FT-CAND-EGSC-BAS-</v>
      </c>
    </row>
    <row r="10" customFormat="false" ht="12.75" hidden="false" customHeight="false" outlineLevel="0" collapsed="false">
      <c r="A10" s="81" t="n">
        <v>36682</v>
      </c>
      <c r="B10" s="82" t="s">
        <v>55</v>
      </c>
      <c r="C10" s="82" t="s">
        <v>56</v>
      </c>
      <c r="D10" s="82" t="s">
        <v>57</v>
      </c>
      <c r="E10" s="82" t="s">
        <v>21</v>
      </c>
      <c r="F10" s="82"/>
      <c r="G10" s="82" t="s">
        <v>58</v>
      </c>
      <c r="H10" s="81" t="n">
        <v>36951</v>
      </c>
      <c r="I10" s="82" t="n">
        <v>1647568</v>
      </c>
      <c r="J10" s="82" t="n">
        <v>-329514</v>
      </c>
      <c r="K10" s="83" t="n">
        <f aca="false">IF(J10=0,0,J10/I10)</f>
        <v>-0.200000242782089</v>
      </c>
      <c r="L10" s="83" t="n">
        <f aca="false">I10/UOM</f>
        <v>164.7568</v>
      </c>
      <c r="M10" s="83" t="n">
        <f aca="false">J10/UOM</f>
        <v>-32.9514</v>
      </c>
      <c r="N10" s="84" t="str">
        <f aca="false">IF(F10="P","PHY",IF(F10="G","G",E10))</f>
        <v>D</v>
      </c>
      <c r="O10" s="84" t="str">
        <f aca="false">IF(ISNA(VLOOKUP(G10,BadCanCurves,1,FALSE())),VLOOKUP(D10,FOLIOS,6,FALSE()),"not used")</f>
        <v>not used</v>
      </c>
      <c r="P10" s="84" t="n">
        <f aca="false">IF($N10="P",VLOOKUP(H10,PrcBuckets,2,FALSE()),0)</f>
        <v>0</v>
      </c>
      <c r="Q10" s="84" t="n">
        <f aca="false">IF($N10="D",VLOOKUP(H10,BasisBuckets,2,FALSE()),0)</f>
        <v>9</v>
      </c>
      <c r="R10" s="84" t="n">
        <f aca="false">IF($N10="PHY",VLOOKUP(H10,PGDBuckets,2,FALSE()),0)</f>
        <v>0</v>
      </c>
      <c r="S10" s="84" t="n">
        <f aca="false">IF($N10="G",VLOOKUP(H10,PGDBuckets,2,FALSE()),0)</f>
        <v>0</v>
      </c>
      <c r="T10" s="84" t="n">
        <f aca="false">SUM(P10:S10)</f>
        <v>9</v>
      </c>
      <c r="U10" s="84" t="str">
        <f aca="false">IF(O10="not used","-",O10&amp;N10&amp;T10)</f>
        <v>-</v>
      </c>
      <c r="V10" s="84" t="str">
        <f aca="false">IF(O10="Not Used","-",VLOOKUP(D10,FOLIOS,7,FALSE())&amp;H10)</f>
        <v>-</v>
      </c>
      <c r="W10" s="84" t="str">
        <f aca="false">IF(U10="-","-",O10&amp;E10&amp;H10)</f>
        <v>-</v>
      </c>
      <c r="X10" s="85" t="str">
        <f aca="false">D10&amp;G10</f>
        <v>FT-CAND-EGSC-BASCGPR-AECO/BASIS</v>
      </c>
      <c r="Y10" s="84" t="s">
        <v>67</v>
      </c>
      <c r="AF10" s="0" t="str">
        <f aca="false">D10&amp;V10</f>
        <v>FT-CAND-EGSC-BAS-</v>
      </c>
    </row>
    <row r="11" customFormat="false" ht="12.75" hidden="false" customHeight="false" outlineLevel="0" collapsed="false">
      <c r="A11" s="81" t="n">
        <v>36682</v>
      </c>
      <c r="B11" s="82" t="s">
        <v>55</v>
      </c>
      <c r="C11" s="82" t="s">
        <v>56</v>
      </c>
      <c r="D11" s="82" t="s">
        <v>57</v>
      </c>
      <c r="E11" s="82" t="s">
        <v>21</v>
      </c>
      <c r="F11" s="82"/>
      <c r="G11" s="82" t="s">
        <v>58</v>
      </c>
      <c r="H11" s="81" t="n">
        <v>36982</v>
      </c>
      <c r="I11" s="82" t="n">
        <v>94798</v>
      </c>
      <c r="J11" s="82" t="n">
        <v>-18960</v>
      </c>
      <c r="K11" s="83" t="n">
        <f aca="false">IF(J11=0,0,J11/I11)</f>
        <v>-0.200004219498302</v>
      </c>
      <c r="L11" s="83" t="n">
        <f aca="false">I11/UOM</f>
        <v>9.4798</v>
      </c>
      <c r="M11" s="83" t="n">
        <f aca="false">J11/UOM</f>
        <v>-1.896</v>
      </c>
      <c r="N11" s="84" t="str">
        <f aca="false">IF(F11="P","PHY",IF(F11="G","G",E11))</f>
        <v>D</v>
      </c>
      <c r="O11" s="84" t="str">
        <f aca="false">IF(ISNA(VLOOKUP(G11,BadCanCurves,1,FALSE())),VLOOKUP(D11,FOLIOS,6,FALSE()),"not used")</f>
        <v>not used</v>
      </c>
      <c r="P11" s="84" t="n">
        <f aca="false">IF($N11="P",VLOOKUP(H11,PrcBuckets,2,FALSE()),0)</f>
        <v>0</v>
      </c>
      <c r="Q11" s="84" t="n">
        <f aca="false">IF($N11="D",VLOOKUP(H11,BasisBuckets,2,FALSE()),0)</f>
        <v>9</v>
      </c>
      <c r="R11" s="84" t="n">
        <f aca="false">IF($N11="PHY",VLOOKUP(H11,PGDBuckets,2,FALSE()),0)</f>
        <v>0</v>
      </c>
      <c r="S11" s="84" t="n">
        <f aca="false">IF($N11="G",VLOOKUP(H11,PGDBuckets,2,FALSE()),0)</f>
        <v>0</v>
      </c>
      <c r="T11" s="84" t="n">
        <f aca="false">SUM(P11:S11)</f>
        <v>9</v>
      </c>
      <c r="U11" s="84" t="str">
        <f aca="false">IF(O11="not used","-",O11&amp;N11&amp;T11)</f>
        <v>-</v>
      </c>
      <c r="V11" s="84" t="str">
        <f aca="false">IF(O11="Not Used","-",VLOOKUP(D11,FOLIOS,7,FALSE())&amp;H11)</f>
        <v>-</v>
      </c>
      <c r="W11" s="84" t="str">
        <f aca="false">IF(U11="-","-",O11&amp;E11&amp;H11)</f>
        <v>-</v>
      </c>
      <c r="X11" s="85" t="str">
        <f aca="false">D11&amp;G11</f>
        <v>FT-CAND-EGSC-BASCGPR-AECO/BASIS</v>
      </c>
      <c r="Y11" s="84" t="s">
        <v>68</v>
      </c>
      <c r="AF11" s="0" t="str">
        <f aca="false">D11&amp;V11</f>
        <v>FT-CAND-EGSC-BAS-</v>
      </c>
    </row>
    <row r="12" customFormat="false" ht="12.75" hidden="false" customHeight="false" outlineLevel="0" collapsed="false">
      <c r="A12" s="81" t="n">
        <v>36682</v>
      </c>
      <c r="B12" s="82" t="s">
        <v>55</v>
      </c>
      <c r="C12" s="82" t="s">
        <v>56</v>
      </c>
      <c r="D12" s="82" t="s">
        <v>57</v>
      </c>
      <c r="E12" s="82" t="s">
        <v>21</v>
      </c>
      <c r="F12" s="82"/>
      <c r="G12" s="82" t="s">
        <v>58</v>
      </c>
      <c r="H12" s="81" t="n">
        <v>37012</v>
      </c>
      <c r="I12" s="82" t="n">
        <v>1475981</v>
      </c>
      <c r="J12" s="82" t="n">
        <v>-295196</v>
      </c>
      <c r="K12" s="83" t="n">
        <f aca="false">IF(J12=0,0,J12/I12)</f>
        <v>-0.199999864496901</v>
      </c>
      <c r="L12" s="83" t="n">
        <f aca="false">I12/UOM</f>
        <v>147.5981</v>
      </c>
      <c r="M12" s="83" t="n">
        <f aca="false">J12/UOM</f>
        <v>-29.5196</v>
      </c>
      <c r="N12" s="84" t="str">
        <f aca="false">IF(F12="P","PHY",IF(F12="G","G",E12))</f>
        <v>D</v>
      </c>
      <c r="O12" s="84" t="str">
        <f aca="false">IF(ISNA(VLOOKUP(G12,BadCanCurves,1,FALSE())),VLOOKUP(D12,FOLIOS,6,FALSE()),"not used")</f>
        <v>not used</v>
      </c>
      <c r="P12" s="84" t="n">
        <f aca="false">IF($N12="P",VLOOKUP(H12,PrcBuckets,2,FALSE()),0)</f>
        <v>0</v>
      </c>
      <c r="Q12" s="84" t="n">
        <f aca="false">IF($N12="D",VLOOKUP(H12,BasisBuckets,2,FALSE()),0)</f>
        <v>9</v>
      </c>
      <c r="R12" s="84" t="n">
        <f aca="false">IF($N12="PHY",VLOOKUP(H12,PGDBuckets,2,FALSE()),0)</f>
        <v>0</v>
      </c>
      <c r="S12" s="84" t="n">
        <f aca="false">IF($N12="G",VLOOKUP(H12,PGDBuckets,2,FALSE()),0)</f>
        <v>0</v>
      </c>
      <c r="T12" s="84" t="n">
        <f aca="false">SUM(P12:S12)</f>
        <v>9</v>
      </c>
      <c r="U12" s="84" t="str">
        <f aca="false">IF(O12="not used","-",O12&amp;N12&amp;T12)</f>
        <v>-</v>
      </c>
      <c r="V12" s="84" t="str">
        <f aca="false">IF(O12="Not Used","-",VLOOKUP(D12,FOLIOS,7,FALSE())&amp;H12)</f>
        <v>-</v>
      </c>
      <c r="W12" s="84" t="str">
        <f aca="false">IF(U12="-","-",O12&amp;E12&amp;H12)</f>
        <v>-</v>
      </c>
      <c r="X12" s="85" t="str">
        <f aca="false">D12&amp;G12</f>
        <v>FT-CAND-EGSC-BASCGPR-AECO/BASIS</v>
      </c>
      <c r="Y12" s="84" t="s">
        <v>69</v>
      </c>
      <c r="AF12" s="0" t="str">
        <f aca="false">D12&amp;V12</f>
        <v>FT-CAND-EGSC-BAS-</v>
      </c>
    </row>
    <row r="13" customFormat="false" ht="12.75" hidden="false" customHeight="false" outlineLevel="0" collapsed="false">
      <c r="A13" s="81" t="n">
        <v>36682</v>
      </c>
      <c r="B13" s="82" t="s">
        <v>55</v>
      </c>
      <c r="C13" s="82" t="s">
        <v>56</v>
      </c>
      <c r="D13" s="82" t="s">
        <v>57</v>
      </c>
      <c r="E13" s="82" t="s">
        <v>21</v>
      </c>
      <c r="F13" s="82"/>
      <c r="G13" s="82" t="s">
        <v>58</v>
      </c>
      <c r="H13" s="81" t="n">
        <v>37043</v>
      </c>
      <c r="I13" s="82" t="n">
        <v>1419629</v>
      </c>
      <c r="J13" s="82" t="n">
        <v>-283926</v>
      </c>
      <c r="K13" s="83" t="n">
        <f aca="false">IF(J13=0,0,J13/I13)</f>
        <v>-0.200000140881878</v>
      </c>
      <c r="L13" s="83" t="n">
        <f aca="false">I13/UOM</f>
        <v>141.9629</v>
      </c>
      <c r="M13" s="83" t="n">
        <f aca="false">J13/UOM</f>
        <v>-28.3926</v>
      </c>
      <c r="N13" s="84" t="str">
        <f aca="false">IF(F13="P","PHY",IF(F13="G","G",E13))</f>
        <v>D</v>
      </c>
      <c r="O13" s="84" t="str">
        <f aca="false">IF(ISNA(VLOOKUP(G13,BadCanCurves,1,FALSE())),VLOOKUP(D13,FOLIOS,6,FALSE()),"not used")</f>
        <v>not used</v>
      </c>
      <c r="P13" s="84" t="n">
        <f aca="false">IF($N13="P",VLOOKUP(H13,PrcBuckets,2,FALSE()),0)</f>
        <v>0</v>
      </c>
      <c r="Q13" s="84" t="n">
        <f aca="false">IF($N13="D",VLOOKUP(H13,BasisBuckets,2,FALSE()),0)</f>
        <v>9</v>
      </c>
      <c r="R13" s="84" t="n">
        <f aca="false">IF($N13="PHY",VLOOKUP(H13,PGDBuckets,2,FALSE()),0)</f>
        <v>0</v>
      </c>
      <c r="S13" s="84" t="n">
        <f aca="false">IF($N13="G",VLOOKUP(H13,PGDBuckets,2,FALSE()),0)</f>
        <v>0</v>
      </c>
      <c r="T13" s="84" t="n">
        <f aca="false">SUM(P13:S13)</f>
        <v>9</v>
      </c>
      <c r="U13" s="84" t="str">
        <f aca="false">IF(O13="not used","-",O13&amp;N13&amp;T13)</f>
        <v>-</v>
      </c>
      <c r="V13" s="84" t="str">
        <f aca="false">IF(O13="Not Used","-",VLOOKUP(D13,FOLIOS,7,FALSE())&amp;H13)</f>
        <v>-</v>
      </c>
      <c r="W13" s="84" t="str">
        <f aca="false">IF(U13="-","-",O13&amp;E13&amp;H13)</f>
        <v>-</v>
      </c>
      <c r="X13" s="85" t="str">
        <f aca="false">D13&amp;G13</f>
        <v>FT-CAND-EGSC-BASCGPR-AECO/BASIS</v>
      </c>
      <c r="Y13" s="84" t="s">
        <v>70</v>
      </c>
      <c r="AF13" s="0" t="str">
        <f aca="false">D13&amp;V13</f>
        <v>FT-CAND-EGSC-BAS-</v>
      </c>
    </row>
    <row r="14" customFormat="false" ht="12.75" hidden="false" customHeight="false" outlineLevel="0" collapsed="false">
      <c r="A14" s="81" t="n">
        <v>36682</v>
      </c>
      <c r="B14" s="82" t="s">
        <v>55</v>
      </c>
      <c r="C14" s="82" t="s">
        <v>56</v>
      </c>
      <c r="D14" s="82" t="s">
        <v>57</v>
      </c>
      <c r="E14" s="82" t="s">
        <v>21</v>
      </c>
      <c r="F14" s="82"/>
      <c r="G14" s="82" t="s">
        <v>58</v>
      </c>
      <c r="H14" s="81" t="n">
        <v>37073</v>
      </c>
      <c r="I14" s="82" t="n">
        <v>1445341</v>
      </c>
      <c r="J14" s="82" t="n">
        <v>-289068</v>
      </c>
      <c r="K14" s="83" t="n">
        <f aca="false">IF(J14=0,0,J14/I14)</f>
        <v>-0.19999986162435</v>
      </c>
      <c r="L14" s="83" t="n">
        <f aca="false">I14/UOM</f>
        <v>144.5341</v>
      </c>
      <c r="M14" s="83" t="n">
        <f aca="false">J14/UOM</f>
        <v>-28.9068</v>
      </c>
      <c r="N14" s="84" t="str">
        <f aca="false">IF(F14="P","PHY",IF(F14="G","G",E14))</f>
        <v>D</v>
      </c>
      <c r="O14" s="84" t="str">
        <f aca="false">IF(ISNA(VLOOKUP(G14,BadCanCurves,1,FALSE())),VLOOKUP(D14,FOLIOS,6,FALSE()),"not used")</f>
        <v>not used</v>
      </c>
      <c r="P14" s="84" t="n">
        <f aca="false">IF($N14="P",VLOOKUP(H14,PrcBuckets,2,FALSE()),0)</f>
        <v>0</v>
      </c>
      <c r="Q14" s="84" t="n">
        <f aca="false">IF($N14="D",VLOOKUP(H14,BasisBuckets,2,FALSE()),0)</f>
        <v>9</v>
      </c>
      <c r="R14" s="84" t="n">
        <f aca="false">IF($N14="PHY",VLOOKUP(H14,PGDBuckets,2,FALSE()),0)</f>
        <v>0</v>
      </c>
      <c r="S14" s="84" t="n">
        <f aca="false">IF($N14="G",VLOOKUP(H14,PGDBuckets,2,FALSE()),0)</f>
        <v>0</v>
      </c>
      <c r="T14" s="84" t="n">
        <f aca="false">SUM(P14:S14)</f>
        <v>9</v>
      </c>
      <c r="U14" s="84" t="str">
        <f aca="false">IF(O14="not used","-",O14&amp;N14&amp;T14)</f>
        <v>-</v>
      </c>
      <c r="V14" s="84" t="str">
        <f aca="false">IF(O14="Not Used","-",VLOOKUP(D14,FOLIOS,7,FALSE())&amp;H14)</f>
        <v>-</v>
      </c>
      <c r="W14" s="84" t="str">
        <f aca="false">IF(U14="-","-",O14&amp;E14&amp;H14)</f>
        <v>-</v>
      </c>
      <c r="X14" s="85" t="str">
        <f aca="false">D14&amp;G14</f>
        <v>FT-CAND-EGSC-BASCGPR-AECO/BASIS</v>
      </c>
      <c r="Y14" s="84" t="s">
        <v>71</v>
      </c>
      <c r="AF14" s="0" t="str">
        <f aca="false">D14&amp;V14</f>
        <v>FT-CAND-EGSC-BAS-</v>
      </c>
    </row>
    <row r="15" customFormat="false" ht="12.75" hidden="false" customHeight="false" outlineLevel="0" collapsed="false">
      <c r="A15" s="81" t="n">
        <v>36682</v>
      </c>
      <c r="B15" s="82" t="s">
        <v>55</v>
      </c>
      <c r="C15" s="82" t="s">
        <v>56</v>
      </c>
      <c r="D15" s="82" t="s">
        <v>57</v>
      </c>
      <c r="E15" s="82" t="s">
        <v>21</v>
      </c>
      <c r="F15" s="82"/>
      <c r="G15" s="82" t="s">
        <v>58</v>
      </c>
      <c r="H15" s="81" t="n">
        <v>37104</v>
      </c>
      <c r="I15" s="82" t="n">
        <v>1436512</v>
      </c>
      <c r="J15" s="82" t="n">
        <v>-287302</v>
      </c>
      <c r="K15" s="83" t="n">
        <f aca="false">IF(J15=0,0,J15/I15)</f>
        <v>-0.199999721547749</v>
      </c>
      <c r="L15" s="83" t="n">
        <f aca="false">I15/UOM</f>
        <v>143.6512</v>
      </c>
      <c r="M15" s="83" t="n">
        <f aca="false">J15/UOM</f>
        <v>-28.7302</v>
      </c>
      <c r="N15" s="84" t="str">
        <f aca="false">IF(F15="P","PHY",IF(F15="G","G",E15))</f>
        <v>D</v>
      </c>
      <c r="O15" s="84" t="str">
        <f aca="false">IF(ISNA(VLOOKUP(G15,BadCanCurves,1,FALSE())),VLOOKUP(D15,FOLIOS,6,FALSE()),"not used")</f>
        <v>not used</v>
      </c>
      <c r="P15" s="84" t="n">
        <f aca="false">IF($N15="P",VLOOKUP(H15,PrcBuckets,2,FALSE()),0)</f>
        <v>0</v>
      </c>
      <c r="Q15" s="84" t="n">
        <f aca="false">IF($N15="D",VLOOKUP(H15,BasisBuckets,2,FALSE()),0)</f>
        <v>9</v>
      </c>
      <c r="R15" s="84" t="n">
        <f aca="false">IF($N15="PHY",VLOOKUP(H15,PGDBuckets,2,FALSE()),0)</f>
        <v>0</v>
      </c>
      <c r="S15" s="84" t="n">
        <f aca="false">IF($N15="G",VLOOKUP(H15,PGDBuckets,2,FALSE()),0)</f>
        <v>0</v>
      </c>
      <c r="T15" s="84" t="n">
        <f aca="false">SUM(P15:S15)</f>
        <v>9</v>
      </c>
      <c r="U15" s="84" t="str">
        <f aca="false">IF(O15="not used","-",O15&amp;N15&amp;T15)</f>
        <v>-</v>
      </c>
      <c r="V15" s="84" t="str">
        <f aca="false">IF(O15="Not Used","-",VLOOKUP(D15,FOLIOS,7,FALSE())&amp;H15)</f>
        <v>-</v>
      </c>
      <c r="W15" s="84" t="str">
        <f aca="false">IF(U15="-","-",O15&amp;E15&amp;H15)</f>
        <v>-</v>
      </c>
      <c r="X15" s="85" t="str">
        <f aca="false">D15&amp;G15</f>
        <v>FT-CAND-EGSC-BASCGPR-AECO/BASIS</v>
      </c>
      <c r="Y15" s="84"/>
      <c r="AF15" s="0" t="str">
        <f aca="false">D15&amp;V15</f>
        <v>FT-CAND-EGSC-BAS-</v>
      </c>
    </row>
    <row r="16" customFormat="false" ht="12.75" hidden="false" customHeight="false" outlineLevel="0" collapsed="false">
      <c r="A16" s="81" t="n">
        <v>36682</v>
      </c>
      <c r="B16" s="82" t="s">
        <v>55</v>
      </c>
      <c r="C16" s="82" t="s">
        <v>56</v>
      </c>
      <c r="D16" s="82" t="s">
        <v>57</v>
      </c>
      <c r="E16" s="82" t="s">
        <v>21</v>
      </c>
      <c r="F16" s="82"/>
      <c r="G16" s="82" t="s">
        <v>58</v>
      </c>
      <c r="H16" s="81" t="n">
        <v>37135</v>
      </c>
      <c r="I16" s="82" t="n">
        <v>1381654</v>
      </c>
      <c r="J16" s="82" t="n">
        <v>-276331</v>
      </c>
      <c r="K16" s="83" t="n">
        <f aca="false">IF(J16=0,0,J16/I16)</f>
        <v>-0.200000144754041</v>
      </c>
      <c r="L16" s="83" t="n">
        <f aca="false">I16/UOM</f>
        <v>138.1654</v>
      </c>
      <c r="M16" s="83" t="n">
        <f aca="false">J16/UOM</f>
        <v>-27.6331</v>
      </c>
      <c r="N16" s="84" t="str">
        <f aca="false">IF(F16="P","PHY",IF(F16="G","G",E16))</f>
        <v>D</v>
      </c>
      <c r="O16" s="84" t="str">
        <f aca="false">IF(ISNA(VLOOKUP(G16,BadCanCurves,1,FALSE())),VLOOKUP(D16,FOLIOS,6,FALSE()),"not used")</f>
        <v>not used</v>
      </c>
      <c r="P16" s="84" t="n">
        <f aca="false">IF($N16="P",VLOOKUP(H16,PrcBuckets,2,FALSE()),0)</f>
        <v>0</v>
      </c>
      <c r="Q16" s="84" t="n">
        <f aca="false">IF($N16="D",VLOOKUP(H16,BasisBuckets,2,FALSE()),0)</f>
        <v>9</v>
      </c>
      <c r="R16" s="84" t="n">
        <f aca="false">IF($N16="PHY",VLOOKUP(H16,PGDBuckets,2,FALSE()),0)</f>
        <v>0</v>
      </c>
      <c r="S16" s="84" t="n">
        <f aca="false">IF($N16="G",VLOOKUP(H16,PGDBuckets,2,FALSE()),0)</f>
        <v>0</v>
      </c>
      <c r="T16" s="84" t="n">
        <f aca="false">SUM(P16:S16)</f>
        <v>9</v>
      </c>
      <c r="U16" s="84" t="str">
        <f aca="false">IF(O16="not used","-",O16&amp;N16&amp;T16)</f>
        <v>-</v>
      </c>
      <c r="V16" s="84" t="str">
        <f aca="false">IF(O16="Not Used","-",VLOOKUP(D16,FOLIOS,7,FALSE())&amp;H16)</f>
        <v>-</v>
      </c>
      <c r="W16" s="84" t="str">
        <f aca="false">IF(U16="-","-",O16&amp;E16&amp;H16)</f>
        <v>-</v>
      </c>
      <c r="X16" s="85" t="str">
        <f aca="false">D16&amp;G16</f>
        <v>FT-CAND-EGSC-BASCGPR-AECO/BASIS</v>
      </c>
      <c r="Y16" s="84"/>
      <c r="AF16" s="0" t="str">
        <f aca="false">D16&amp;V16</f>
        <v>FT-CAND-EGSC-BAS-</v>
      </c>
    </row>
    <row r="17" customFormat="false" ht="12.75" hidden="false" customHeight="false" outlineLevel="0" collapsed="false">
      <c r="A17" s="81" t="n">
        <v>36682</v>
      </c>
      <c r="B17" s="82" t="s">
        <v>55</v>
      </c>
      <c r="C17" s="82" t="s">
        <v>56</v>
      </c>
      <c r="D17" s="82" t="s">
        <v>57</v>
      </c>
      <c r="E17" s="82" t="s">
        <v>21</v>
      </c>
      <c r="F17" s="82"/>
      <c r="G17" s="82" t="s">
        <v>58</v>
      </c>
      <c r="H17" s="81" t="n">
        <v>37165</v>
      </c>
      <c r="I17" s="82" t="n">
        <v>1419246</v>
      </c>
      <c r="J17" s="82" t="n">
        <v>-283849</v>
      </c>
      <c r="K17" s="83" t="n">
        <f aca="false">IF(J17=0,0,J17/I17)</f>
        <v>-0.199999859080103</v>
      </c>
      <c r="L17" s="83" t="n">
        <f aca="false">I17/UOM</f>
        <v>141.9246</v>
      </c>
      <c r="M17" s="83" t="n">
        <f aca="false">J17/UOM</f>
        <v>-28.3849</v>
      </c>
      <c r="N17" s="84" t="str">
        <f aca="false">IF(F17="P","PHY",IF(F17="G","G",E17))</f>
        <v>D</v>
      </c>
      <c r="O17" s="84" t="str">
        <f aca="false">IF(ISNA(VLOOKUP(G17,BadCanCurves,1,FALSE())),VLOOKUP(D17,FOLIOS,6,FALSE()),"not used")</f>
        <v>not used</v>
      </c>
      <c r="P17" s="84" t="n">
        <f aca="false">IF($N17="P",VLOOKUP(H17,PrcBuckets,2,FALSE()),0)</f>
        <v>0</v>
      </c>
      <c r="Q17" s="84" t="n">
        <f aca="false">IF($N17="D",VLOOKUP(H17,BasisBuckets,2,FALSE()),0)</f>
        <v>9</v>
      </c>
      <c r="R17" s="84" t="n">
        <f aca="false">IF($N17="PHY",VLOOKUP(H17,PGDBuckets,2,FALSE()),0)</f>
        <v>0</v>
      </c>
      <c r="S17" s="84" t="n">
        <f aca="false">IF($N17="G",VLOOKUP(H17,PGDBuckets,2,FALSE()),0)</f>
        <v>0</v>
      </c>
      <c r="T17" s="84" t="n">
        <f aca="false">SUM(P17:S17)</f>
        <v>9</v>
      </c>
      <c r="U17" s="84" t="str">
        <f aca="false">IF(O17="not used","-",O17&amp;N17&amp;T17)</f>
        <v>-</v>
      </c>
      <c r="V17" s="84" t="str">
        <f aca="false">IF(O17="Not Used","-",VLOOKUP(D17,FOLIOS,7,FALSE())&amp;H17)</f>
        <v>-</v>
      </c>
      <c r="W17" s="84" t="str">
        <f aca="false">IF(U17="-","-",O17&amp;E17&amp;H17)</f>
        <v>-</v>
      </c>
      <c r="X17" s="85" t="str">
        <f aca="false">D17&amp;G17</f>
        <v>FT-CAND-EGSC-BASCGPR-AECO/BASIS</v>
      </c>
      <c r="Y17" s="84"/>
      <c r="AF17" s="0" t="str">
        <f aca="false">D17&amp;V17</f>
        <v>FT-CAND-EGSC-BAS-</v>
      </c>
    </row>
    <row r="18" customFormat="false" ht="12.75" hidden="false" customHeight="false" outlineLevel="0" collapsed="false">
      <c r="A18" s="81" t="n">
        <v>36682</v>
      </c>
      <c r="B18" s="82" t="s">
        <v>55</v>
      </c>
      <c r="C18" s="82" t="s">
        <v>56</v>
      </c>
      <c r="D18" s="82" t="s">
        <v>57</v>
      </c>
      <c r="E18" s="82" t="s">
        <v>21</v>
      </c>
      <c r="F18" s="82"/>
      <c r="G18" s="82" t="s">
        <v>58</v>
      </c>
      <c r="H18" s="81" t="n">
        <v>37196</v>
      </c>
      <c r="I18" s="82" t="n">
        <v>-209998</v>
      </c>
      <c r="J18" s="82" t="n">
        <v>42000</v>
      </c>
      <c r="K18" s="83" t="n">
        <f aca="false">IF(J18=0,0,J18/I18)</f>
        <v>-0.200001904780046</v>
      </c>
      <c r="L18" s="83" t="n">
        <f aca="false">I18/UOM</f>
        <v>-20.9998</v>
      </c>
      <c r="M18" s="83" t="n">
        <f aca="false">J18/UOM</f>
        <v>4.2</v>
      </c>
      <c r="N18" s="84" t="str">
        <f aca="false">IF(F18="P","PHY",IF(F18="G","G",E18))</f>
        <v>D</v>
      </c>
      <c r="O18" s="84" t="str">
        <f aca="false">IF(ISNA(VLOOKUP(G18,BadCanCurves,1,FALSE())),VLOOKUP(D18,FOLIOS,6,FALSE()),"not used")</f>
        <v>not used</v>
      </c>
      <c r="P18" s="84" t="n">
        <f aca="false">IF($N18="P",VLOOKUP(H18,PrcBuckets,2,FALSE()),0)</f>
        <v>0</v>
      </c>
      <c r="Q18" s="84" t="n">
        <f aca="false">IF($N18="D",VLOOKUP(H18,BasisBuckets,2,FALSE()),0)</f>
        <v>9</v>
      </c>
      <c r="R18" s="84" t="n">
        <f aca="false">IF($N18="PHY",VLOOKUP(H18,PGDBuckets,2,FALSE()),0)</f>
        <v>0</v>
      </c>
      <c r="S18" s="84" t="n">
        <f aca="false">IF($N18="G",VLOOKUP(H18,PGDBuckets,2,FALSE()),0)</f>
        <v>0</v>
      </c>
      <c r="T18" s="84" t="n">
        <f aca="false">SUM(P18:S18)</f>
        <v>9</v>
      </c>
      <c r="U18" s="84" t="str">
        <f aca="false">IF(O18="not used","-",O18&amp;N18&amp;T18)</f>
        <v>-</v>
      </c>
      <c r="V18" s="84" t="str">
        <f aca="false">IF(O18="Not Used","-",VLOOKUP(D18,FOLIOS,7,FALSE())&amp;H18)</f>
        <v>-</v>
      </c>
      <c r="W18" s="84" t="str">
        <f aca="false">IF(U18="-","-",O18&amp;E18&amp;H18)</f>
        <v>-</v>
      </c>
      <c r="X18" s="85" t="str">
        <f aca="false">D18&amp;G18</f>
        <v>FT-CAND-EGSC-BASCGPR-AECO/BASIS</v>
      </c>
      <c r="Y18" s="84"/>
      <c r="AF18" s="0" t="str">
        <f aca="false">D18&amp;V18</f>
        <v>FT-CAND-EGSC-BAS-</v>
      </c>
    </row>
    <row r="19" customFormat="false" ht="12.75" hidden="false" customHeight="false" outlineLevel="0" collapsed="false">
      <c r="A19" s="81" t="n">
        <v>36682</v>
      </c>
      <c r="B19" s="82" t="s">
        <v>55</v>
      </c>
      <c r="C19" s="82" t="s">
        <v>56</v>
      </c>
      <c r="D19" s="82" t="s">
        <v>57</v>
      </c>
      <c r="E19" s="82" t="s">
        <v>21</v>
      </c>
      <c r="F19" s="82"/>
      <c r="G19" s="82" t="s">
        <v>58</v>
      </c>
      <c r="H19" s="81" t="n">
        <v>37226</v>
      </c>
      <c r="I19" s="82" t="n">
        <v>-229906</v>
      </c>
      <c r="J19" s="82" t="n">
        <v>45981</v>
      </c>
      <c r="K19" s="83" t="n">
        <f aca="false">IF(J19=0,0,J19/I19)</f>
        <v>-0.19999913007925</v>
      </c>
      <c r="L19" s="83" t="n">
        <f aca="false">I19/UOM</f>
        <v>-22.9906</v>
      </c>
      <c r="M19" s="83" t="n">
        <f aca="false">J19/UOM</f>
        <v>4.5981</v>
      </c>
      <c r="N19" s="84" t="str">
        <f aca="false">IF(F19="P","PHY",IF(F19="G","G",E19))</f>
        <v>D</v>
      </c>
      <c r="O19" s="84" t="str">
        <f aca="false">IF(ISNA(VLOOKUP(G19,BadCanCurves,1,FALSE())),VLOOKUP(D19,FOLIOS,6,FALSE()),"not used")</f>
        <v>not used</v>
      </c>
      <c r="P19" s="84" t="n">
        <f aca="false">IF($N19="P",VLOOKUP(H19,PrcBuckets,2,FALSE()),0)</f>
        <v>0</v>
      </c>
      <c r="Q19" s="84" t="n">
        <f aca="false">IF($N19="D",VLOOKUP(H19,BasisBuckets,2,FALSE()),0)</f>
        <v>9</v>
      </c>
      <c r="R19" s="84" t="n">
        <f aca="false">IF($N19="PHY",VLOOKUP(H19,PGDBuckets,2,FALSE()),0)</f>
        <v>0</v>
      </c>
      <c r="S19" s="84" t="n">
        <f aca="false">IF($N19="G",VLOOKUP(H19,PGDBuckets,2,FALSE()),0)</f>
        <v>0</v>
      </c>
      <c r="T19" s="84" t="n">
        <f aca="false">SUM(P19:S19)</f>
        <v>9</v>
      </c>
      <c r="U19" s="84" t="str">
        <f aca="false">IF(O19="not used","-",O19&amp;N19&amp;T19)</f>
        <v>-</v>
      </c>
      <c r="V19" s="84" t="str">
        <f aca="false">IF(O19="Not Used","-",VLOOKUP(D19,FOLIOS,7,FALSE())&amp;H19)</f>
        <v>-</v>
      </c>
      <c r="W19" s="84" t="str">
        <f aca="false">IF(U19="-","-",O19&amp;E19&amp;H19)</f>
        <v>-</v>
      </c>
      <c r="X19" s="85" t="str">
        <f aca="false">D19&amp;G19</f>
        <v>FT-CAND-EGSC-BASCGPR-AECO/BASIS</v>
      </c>
      <c r="AF19" s="0" t="str">
        <f aca="false">D19&amp;V19</f>
        <v>FT-CAND-EGSC-BAS-</v>
      </c>
    </row>
    <row r="20" customFormat="false" ht="12.75" hidden="false" customHeight="false" outlineLevel="0" collapsed="false">
      <c r="A20" s="81" t="n">
        <v>36682</v>
      </c>
      <c r="B20" s="82" t="s">
        <v>55</v>
      </c>
      <c r="C20" s="82" t="s">
        <v>56</v>
      </c>
      <c r="D20" s="82" t="s">
        <v>57</v>
      </c>
      <c r="E20" s="82" t="s">
        <v>21</v>
      </c>
      <c r="F20" s="82"/>
      <c r="G20" s="82" t="s">
        <v>58</v>
      </c>
      <c r="H20" s="81" t="n">
        <v>37257</v>
      </c>
      <c r="I20" s="82" t="n">
        <v>-345586</v>
      </c>
      <c r="J20" s="82" t="n">
        <v>69117</v>
      </c>
      <c r="K20" s="83" t="n">
        <f aca="false">IF(J20=0,0,J20/I20)</f>
        <v>-0.199999421272853</v>
      </c>
      <c r="L20" s="83" t="n">
        <f aca="false">I20/UOM</f>
        <v>-34.5586</v>
      </c>
      <c r="M20" s="83" t="n">
        <f aca="false">J20/UOM</f>
        <v>6.9117</v>
      </c>
      <c r="N20" s="84" t="str">
        <f aca="false">IF(F20="P","PHY",IF(F20="G","G",E20))</f>
        <v>D</v>
      </c>
      <c r="O20" s="84" t="str">
        <f aca="false">IF(ISNA(VLOOKUP(G20,BadCanCurves,1,FALSE())),VLOOKUP(D20,FOLIOS,6,FALSE()),"not used")</f>
        <v>not used</v>
      </c>
      <c r="P20" s="84" t="n">
        <f aca="false">IF($N20="P",VLOOKUP(H20,PrcBuckets,2,FALSE()),0)</f>
        <v>0</v>
      </c>
      <c r="Q20" s="84" t="n">
        <f aca="false">IF($N20="D",VLOOKUP(H20,BasisBuckets,2,FALSE()),0)</f>
        <v>10</v>
      </c>
      <c r="R20" s="84" t="n">
        <f aca="false">IF($N20="PHY",VLOOKUP(H20,PGDBuckets,2,FALSE()),0)</f>
        <v>0</v>
      </c>
      <c r="S20" s="84" t="n">
        <f aca="false">IF($N20="G",VLOOKUP(H20,PGDBuckets,2,FALSE()),0)</f>
        <v>0</v>
      </c>
      <c r="T20" s="84" t="n">
        <f aca="false">SUM(P20:S20)</f>
        <v>10</v>
      </c>
      <c r="U20" s="84" t="str">
        <f aca="false">IF(O20="not used","-",O20&amp;N20&amp;T20)</f>
        <v>-</v>
      </c>
      <c r="V20" s="84" t="str">
        <f aca="false">IF(O20="Not Used","-",VLOOKUP(D20,FOLIOS,7,FALSE())&amp;H20)</f>
        <v>-</v>
      </c>
      <c r="W20" s="84" t="str">
        <f aca="false">IF(U20="-","-",O20&amp;E20&amp;H20)</f>
        <v>-</v>
      </c>
      <c r="X20" s="85" t="str">
        <f aca="false">D20&amp;G20</f>
        <v>FT-CAND-EGSC-BASCGPR-AECO/BASIS</v>
      </c>
      <c r="AF20" s="0" t="str">
        <f aca="false">D20&amp;V20</f>
        <v>FT-CAND-EGSC-BAS-</v>
      </c>
    </row>
    <row r="21" customFormat="false" ht="12.75" hidden="false" customHeight="false" outlineLevel="0" collapsed="false">
      <c r="A21" s="81" t="n">
        <v>36682</v>
      </c>
      <c r="B21" s="82" t="s">
        <v>55</v>
      </c>
      <c r="C21" s="82" t="s">
        <v>56</v>
      </c>
      <c r="D21" s="82" t="s">
        <v>57</v>
      </c>
      <c r="E21" s="82" t="s">
        <v>21</v>
      </c>
      <c r="F21" s="82"/>
      <c r="G21" s="82" t="s">
        <v>58</v>
      </c>
      <c r="H21" s="81" t="n">
        <v>37288</v>
      </c>
      <c r="I21" s="82" t="n">
        <v>-310227</v>
      </c>
      <c r="J21" s="82" t="n">
        <v>62045</v>
      </c>
      <c r="K21" s="83" t="n">
        <f aca="false">IF(J21=0,0,J21/I21)</f>
        <v>-0.199998710621577</v>
      </c>
      <c r="L21" s="83" t="n">
        <f aca="false">I21/UOM</f>
        <v>-31.0227</v>
      </c>
      <c r="M21" s="83" t="n">
        <f aca="false">J21/UOM</f>
        <v>6.2045</v>
      </c>
      <c r="N21" s="84" t="str">
        <f aca="false">IF(F21="P","PHY",IF(F21="G","G",E21))</f>
        <v>D</v>
      </c>
      <c r="O21" s="84" t="str">
        <f aca="false">IF(ISNA(VLOOKUP(G21,BadCanCurves,1,FALSE())),VLOOKUP(D21,FOLIOS,6,FALSE()),"not used")</f>
        <v>not used</v>
      </c>
      <c r="P21" s="84" t="n">
        <f aca="false">IF($N21="P",VLOOKUP(H21,PrcBuckets,2,FALSE()),0)</f>
        <v>0</v>
      </c>
      <c r="Q21" s="84" t="n">
        <f aca="false">IF($N21="D",VLOOKUP(H21,BasisBuckets,2,FALSE()),0)</f>
        <v>10</v>
      </c>
      <c r="R21" s="84" t="n">
        <f aca="false">IF($N21="PHY",VLOOKUP(H21,PGDBuckets,2,FALSE()),0)</f>
        <v>0</v>
      </c>
      <c r="S21" s="84" t="n">
        <f aca="false">IF($N21="G",VLOOKUP(H21,PGDBuckets,2,FALSE()),0)</f>
        <v>0</v>
      </c>
      <c r="T21" s="84" t="n">
        <f aca="false">SUM(P21:S21)</f>
        <v>10</v>
      </c>
      <c r="U21" s="84" t="str">
        <f aca="false">IF(O21="not used","-",O21&amp;N21&amp;T21)</f>
        <v>-</v>
      </c>
      <c r="V21" s="84" t="str">
        <f aca="false">IF(O21="Not Used","-",VLOOKUP(D21,FOLIOS,7,FALSE())&amp;H21)</f>
        <v>-</v>
      </c>
      <c r="W21" s="84" t="str">
        <f aca="false">IF(U21="-","-",O21&amp;E21&amp;H21)</f>
        <v>-</v>
      </c>
      <c r="X21" s="85" t="str">
        <f aca="false">D21&amp;G21</f>
        <v>FT-CAND-EGSC-BASCGPR-AECO/BASIS</v>
      </c>
      <c r="AF21" s="0" t="str">
        <f aca="false">D21&amp;V21</f>
        <v>FT-CAND-EGSC-BAS-</v>
      </c>
    </row>
    <row r="22" customFormat="false" ht="12.75" hidden="false" customHeight="false" outlineLevel="0" collapsed="false">
      <c r="A22" s="81" t="n">
        <v>36682</v>
      </c>
      <c r="B22" s="82" t="s">
        <v>55</v>
      </c>
      <c r="C22" s="82" t="s">
        <v>56</v>
      </c>
      <c r="D22" s="82" t="s">
        <v>57</v>
      </c>
      <c r="E22" s="82" t="s">
        <v>21</v>
      </c>
      <c r="F22" s="82"/>
      <c r="G22" s="82" t="s">
        <v>58</v>
      </c>
      <c r="H22" s="81" t="n">
        <v>37316</v>
      </c>
      <c r="I22" s="82" t="n">
        <v>-341558</v>
      </c>
      <c r="J22" s="82" t="n">
        <v>68312</v>
      </c>
      <c r="K22" s="83" t="n">
        <f aca="false">IF(J22=0,0,J22/I22)</f>
        <v>-0.200001171104176</v>
      </c>
      <c r="L22" s="83" t="n">
        <f aca="false">I22/UOM</f>
        <v>-34.1558</v>
      </c>
      <c r="M22" s="83" t="n">
        <f aca="false">J22/UOM</f>
        <v>6.8312</v>
      </c>
      <c r="N22" s="84" t="str">
        <f aca="false">IF(F22="P","PHY",IF(F22="G","G",E22))</f>
        <v>D</v>
      </c>
      <c r="O22" s="84" t="str">
        <f aca="false">IF(ISNA(VLOOKUP(G22,BadCanCurves,1,FALSE())),VLOOKUP(D22,FOLIOS,6,FALSE()),"not used")</f>
        <v>not used</v>
      </c>
      <c r="P22" s="84" t="n">
        <f aca="false">IF($N22="P",VLOOKUP(H22,PrcBuckets,2,FALSE()),0)</f>
        <v>0</v>
      </c>
      <c r="Q22" s="84" t="n">
        <f aca="false">IF($N22="D",VLOOKUP(H22,BasisBuckets,2,FALSE()),0)</f>
        <v>10</v>
      </c>
      <c r="R22" s="84" t="n">
        <f aca="false">IF($N22="PHY",VLOOKUP(H22,PGDBuckets,2,FALSE()),0)</f>
        <v>0</v>
      </c>
      <c r="S22" s="84" t="n">
        <f aca="false">IF($N22="G",VLOOKUP(H22,PGDBuckets,2,FALSE()),0)</f>
        <v>0</v>
      </c>
      <c r="T22" s="84" t="n">
        <f aca="false">SUM(P22:S22)</f>
        <v>10</v>
      </c>
      <c r="U22" s="84" t="str">
        <f aca="false">IF(O22="not used","-",O22&amp;N22&amp;T22)</f>
        <v>-</v>
      </c>
      <c r="V22" s="84" t="str">
        <f aca="false">IF(O22="Not Used","-",VLOOKUP(D22,FOLIOS,7,FALSE())&amp;H22)</f>
        <v>-</v>
      </c>
      <c r="W22" s="84" t="str">
        <f aca="false">IF(U22="-","-",O22&amp;E22&amp;H22)</f>
        <v>-</v>
      </c>
      <c r="X22" s="85" t="str">
        <f aca="false">D22&amp;G22</f>
        <v>FT-CAND-EGSC-BASCGPR-AECO/BASIS</v>
      </c>
      <c r="AF22" s="0" t="str">
        <f aca="false">D22&amp;V22</f>
        <v>FT-CAND-EGSC-BAS-</v>
      </c>
    </row>
    <row r="23" customFormat="false" ht="12.75" hidden="false" customHeight="false" outlineLevel="0" collapsed="false">
      <c r="A23" s="81" t="n">
        <v>36682</v>
      </c>
      <c r="B23" s="82" t="s">
        <v>55</v>
      </c>
      <c r="C23" s="82" t="s">
        <v>56</v>
      </c>
      <c r="D23" s="82" t="s">
        <v>57</v>
      </c>
      <c r="E23" s="82" t="s">
        <v>21</v>
      </c>
      <c r="F23" s="82"/>
      <c r="G23" s="82" t="s">
        <v>58</v>
      </c>
      <c r="H23" s="81" t="n">
        <v>37347</v>
      </c>
      <c r="I23" s="82" t="n">
        <v>-696836</v>
      </c>
      <c r="J23" s="82" t="n">
        <v>0</v>
      </c>
      <c r="K23" s="83" t="n">
        <f aca="false">IF(J23=0,0,J23/I23)</f>
        <v>0</v>
      </c>
      <c r="L23" s="83" t="n">
        <f aca="false">I23/UOM</f>
        <v>-69.6836</v>
      </c>
      <c r="M23" s="83" t="n">
        <f aca="false">J23/UOM</f>
        <v>0</v>
      </c>
      <c r="N23" s="84" t="str">
        <f aca="false">IF(F23="P","PHY",IF(F23="G","G",E23))</f>
        <v>D</v>
      </c>
      <c r="O23" s="84" t="str">
        <f aca="false">IF(ISNA(VLOOKUP(G23,BadCanCurves,1,FALSE())),VLOOKUP(D23,FOLIOS,6,FALSE()),"not used")</f>
        <v>not used</v>
      </c>
      <c r="P23" s="84" t="n">
        <f aca="false">IF($N23="P",VLOOKUP(H23,PrcBuckets,2,FALSE()),0)</f>
        <v>0</v>
      </c>
      <c r="Q23" s="84" t="n">
        <f aca="false">IF($N23="D",VLOOKUP(H23,BasisBuckets,2,FALSE()),0)</f>
        <v>10</v>
      </c>
      <c r="R23" s="84" t="n">
        <f aca="false">IF($N23="PHY",VLOOKUP(H23,PGDBuckets,2,FALSE()),0)</f>
        <v>0</v>
      </c>
      <c r="S23" s="84" t="n">
        <f aca="false">IF($N23="G",VLOOKUP(H23,PGDBuckets,2,FALSE()),0)</f>
        <v>0</v>
      </c>
      <c r="T23" s="84" t="n">
        <f aca="false">SUM(P23:S23)</f>
        <v>10</v>
      </c>
      <c r="U23" s="84" t="str">
        <f aca="false">IF(O23="not used","-",O23&amp;N23&amp;T23)</f>
        <v>-</v>
      </c>
      <c r="V23" s="84" t="str">
        <f aca="false">IF(O23="Not Used","-",VLOOKUP(D23,FOLIOS,7,FALSE())&amp;H23)</f>
        <v>-</v>
      </c>
      <c r="W23" s="84" t="str">
        <f aca="false">IF(U23="-","-",O23&amp;E23&amp;H23)</f>
        <v>-</v>
      </c>
      <c r="X23" s="85" t="str">
        <f aca="false">D23&amp;G23</f>
        <v>FT-CAND-EGSC-BASCGPR-AECO/BASIS</v>
      </c>
      <c r="AF23" s="0" t="str">
        <f aca="false">D23&amp;V23</f>
        <v>FT-CAND-EGSC-BAS-</v>
      </c>
    </row>
    <row r="24" customFormat="false" ht="12.75" hidden="false" customHeight="false" outlineLevel="0" collapsed="false">
      <c r="A24" s="81" t="n">
        <v>36682</v>
      </c>
      <c r="B24" s="82" t="s">
        <v>55</v>
      </c>
      <c r="C24" s="82" t="s">
        <v>56</v>
      </c>
      <c r="D24" s="82" t="s">
        <v>57</v>
      </c>
      <c r="E24" s="82" t="s">
        <v>21</v>
      </c>
      <c r="F24" s="82"/>
      <c r="G24" s="82" t="s">
        <v>58</v>
      </c>
      <c r="H24" s="81" t="n">
        <v>37377</v>
      </c>
      <c r="I24" s="82" t="n">
        <v>-715829</v>
      </c>
      <c r="J24" s="82" t="n">
        <v>0</v>
      </c>
      <c r="K24" s="83" t="n">
        <f aca="false">IF(J24=0,0,J24/I24)</f>
        <v>0</v>
      </c>
      <c r="L24" s="83" t="n">
        <f aca="false">I24/UOM</f>
        <v>-71.5829</v>
      </c>
      <c r="M24" s="83" t="n">
        <f aca="false">J24/UOM</f>
        <v>0</v>
      </c>
      <c r="N24" s="84" t="str">
        <f aca="false">IF(F24="P","PHY",IF(F24="G","G",E24))</f>
        <v>D</v>
      </c>
      <c r="O24" s="84" t="str">
        <f aca="false">IF(ISNA(VLOOKUP(G24,BadCanCurves,1,FALSE())),VLOOKUP(D24,FOLIOS,6,FALSE()),"not used")</f>
        <v>not used</v>
      </c>
      <c r="P24" s="84" t="n">
        <f aca="false">IF($N24="P",VLOOKUP(H24,PrcBuckets,2,FALSE()),0)</f>
        <v>0</v>
      </c>
      <c r="Q24" s="84" t="n">
        <f aca="false">IF($N24="D",VLOOKUP(H24,BasisBuckets,2,FALSE()),0)</f>
        <v>10</v>
      </c>
      <c r="R24" s="84" t="n">
        <f aca="false">IF($N24="PHY",VLOOKUP(H24,PGDBuckets,2,FALSE()),0)</f>
        <v>0</v>
      </c>
      <c r="S24" s="84" t="n">
        <f aca="false">IF($N24="G",VLOOKUP(H24,PGDBuckets,2,FALSE()),0)</f>
        <v>0</v>
      </c>
      <c r="T24" s="84" t="n">
        <f aca="false">SUM(P24:S24)</f>
        <v>10</v>
      </c>
      <c r="U24" s="84" t="str">
        <f aca="false">IF(O24="not used","-",O24&amp;N24&amp;T24)</f>
        <v>-</v>
      </c>
      <c r="V24" s="84" t="str">
        <f aca="false">IF(O24="Not Used","-",VLOOKUP(D24,FOLIOS,7,FALSE())&amp;H24)</f>
        <v>-</v>
      </c>
      <c r="W24" s="84" t="str">
        <f aca="false">IF(U24="-","-",O24&amp;E24&amp;H24)</f>
        <v>-</v>
      </c>
      <c r="X24" s="85" t="str">
        <f aca="false">D24&amp;G24</f>
        <v>FT-CAND-EGSC-BASCGPR-AECO/BASIS</v>
      </c>
      <c r="AF24" s="0" t="str">
        <f aca="false">D24&amp;V24</f>
        <v>FT-CAND-EGSC-BAS-</v>
      </c>
    </row>
    <row r="25" customFormat="false" ht="12.75" hidden="false" customHeight="false" outlineLevel="0" collapsed="false">
      <c r="A25" s="81" t="n">
        <v>36682</v>
      </c>
      <c r="B25" s="82" t="s">
        <v>55</v>
      </c>
      <c r="C25" s="82" t="s">
        <v>56</v>
      </c>
      <c r="D25" s="82" t="s">
        <v>57</v>
      </c>
      <c r="E25" s="82" t="s">
        <v>21</v>
      </c>
      <c r="F25" s="82"/>
      <c r="G25" s="82" t="s">
        <v>58</v>
      </c>
      <c r="H25" s="81" t="n">
        <v>37408</v>
      </c>
      <c r="I25" s="82" t="n">
        <v>-688525</v>
      </c>
      <c r="J25" s="82" t="n">
        <v>0</v>
      </c>
      <c r="K25" s="83" t="n">
        <f aca="false">IF(J25=0,0,J25/I25)</f>
        <v>0</v>
      </c>
      <c r="L25" s="83" t="n">
        <f aca="false">I25/UOM</f>
        <v>-68.8525</v>
      </c>
      <c r="M25" s="83" t="n">
        <f aca="false">J25/UOM</f>
        <v>0</v>
      </c>
      <c r="N25" s="84" t="str">
        <f aca="false">IF(F25="P","PHY",IF(F25="G","G",E25))</f>
        <v>D</v>
      </c>
      <c r="O25" s="84" t="str">
        <f aca="false">IF(ISNA(VLOOKUP(G25,BadCanCurves,1,FALSE())),VLOOKUP(D25,FOLIOS,6,FALSE()),"not used")</f>
        <v>not used</v>
      </c>
      <c r="P25" s="84" t="n">
        <f aca="false">IF($N25="P",VLOOKUP(H25,PrcBuckets,2,FALSE()),0)</f>
        <v>0</v>
      </c>
      <c r="Q25" s="84" t="n">
        <f aca="false">IF($N25="D",VLOOKUP(H25,BasisBuckets,2,FALSE()),0)</f>
        <v>10</v>
      </c>
      <c r="R25" s="84" t="n">
        <f aca="false">IF($N25="PHY",VLOOKUP(H25,PGDBuckets,2,FALSE()),0)</f>
        <v>0</v>
      </c>
      <c r="S25" s="84" t="n">
        <f aca="false">IF($N25="G",VLOOKUP(H25,PGDBuckets,2,FALSE()),0)</f>
        <v>0</v>
      </c>
      <c r="T25" s="84" t="n">
        <f aca="false">SUM(P25:S25)</f>
        <v>10</v>
      </c>
      <c r="U25" s="84" t="str">
        <f aca="false">IF(O25="not used","-",O25&amp;N25&amp;T25)</f>
        <v>-</v>
      </c>
      <c r="V25" s="84" t="str">
        <f aca="false">IF(O25="Not Used","-",VLOOKUP(D25,FOLIOS,7,FALSE())&amp;H25)</f>
        <v>-</v>
      </c>
      <c r="W25" s="84" t="str">
        <f aca="false">IF(U25="-","-",O25&amp;E25&amp;H25)</f>
        <v>-</v>
      </c>
      <c r="X25" s="85" t="str">
        <f aca="false">D25&amp;G25</f>
        <v>FT-CAND-EGSC-BASCGPR-AECO/BASIS</v>
      </c>
      <c r="AF25" s="0" t="str">
        <f aca="false">D25&amp;V25</f>
        <v>FT-CAND-EGSC-BAS-</v>
      </c>
    </row>
    <row r="26" customFormat="false" ht="12.75" hidden="false" customHeight="false" outlineLevel="0" collapsed="false">
      <c r="A26" s="81" t="n">
        <v>36682</v>
      </c>
      <c r="B26" s="82" t="s">
        <v>55</v>
      </c>
      <c r="C26" s="82" t="s">
        <v>56</v>
      </c>
      <c r="D26" s="82" t="s">
        <v>57</v>
      </c>
      <c r="E26" s="82" t="s">
        <v>21</v>
      </c>
      <c r="F26" s="82"/>
      <c r="G26" s="82" t="s">
        <v>58</v>
      </c>
      <c r="H26" s="81" t="n">
        <v>37438</v>
      </c>
      <c r="I26" s="82" t="n">
        <v>-707292</v>
      </c>
      <c r="J26" s="82" t="n">
        <v>0</v>
      </c>
      <c r="K26" s="83" t="n">
        <f aca="false">IF(J26=0,0,J26/I26)</f>
        <v>0</v>
      </c>
      <c r="L26" s="83" t="n">
        <f aca="false">I26/UOM</f>
        <v>-70.7292</v>
      </c>
      <c r="M26" s="83" t="n">
        <f aca="false">J26/UOM</f>
        <v>0</v>
      </c>
      <c r="N26" s="84" t="str">
        <f aca="false">IF(F26="P","PHY",IF(F26="G","G",E26))</f>
        <v>D</v>
      </c>
      <c r="O26" s="84" t="str">
        <f aca="false">IF(ISNA(VLOOKUP(G26,BadCanCurves,1,FALSE())),VLOOKUP(D26,FOLIOS,6,FALSE()),"not used")</f>
        <v>not used</v>
      </c>
      <c r="P26" s="84" t="n">
        <f aca="false">IF($N26="P",VLOOKUP(H26,PrcBuckets,2,FALSE()),0)</f>
        <v>0</v>
      </c>
      <c r="Q26" s="84" t="n">
        <f aca="false">IF($N26="D",VLOOKUP(H26,BasisBuckets,2,FALSE()),0)</f>
        <v>10</v>
      </c>
      <c r="R26" s="84" t="n">
        <f aca="false">IF($N26="PHY",VLOOKUP(H26,PGDBuckets,2,FALSE()),0)</f>
        <v>0</v>
      </c>
      <c r="S26" s="84" t="n">
        <f aca="false">IF($N26="G",VLOOKUP(H26,PGDBuckets,2,FALSE()),0)</f>
        <v>0</v>
      </c>
      <c r="T26" s="84" t="n">
        <f aca="false">SUM(P26:S26)</f>
        <v>10</v>
      </c>
      <c r="U26" s="84" t="str">
        <f aca="false">IF(O26="not used","-",O26&amp;N26&amp;T26)</f>
        <v>-</v>
      </c>
      <c r="V26" s="84" t="str">
        <f aca="false">IF(O26="Not Used","-",VLOOKUP(D26,FOLIOS,7,FALSE())&amp;H26)</f>
        <v>-</v>
      </c>
      <c r="W26" s="84" t="str">
        <f aca="false">IF(U26="-","-",O26&amp;E26&amp;H26)</f>
        <v>-</v>
      </c>
      <c r="X26" s="85" t="str">
        <f aca="false">D26&amp;G26</f>
        <v>FT-CAND-EGSC-BASCGPR-AECO/BASIS</v>
      </c>
      <c r="AF26" s="0" t="str">
        <f aca="false">D26&amp;V26</f>
        <v>FT-CAND-EGSC-BAS-</v>
      </c>
    </row>
    <row r="27" customFormat="false" ht="12.75" hidden="false" customHeight="false" outlineLevel="0" collapsed="false">
      <c r="A27" s="81" t="n">
        <v>36682</v>
      </c>
      <c r="B27" s="82" t="s">
        <v>55</v>
      </c>
      <c r="C27" s="82" t="s">
        <v>56</v>
      </c>
      <c r="D27" s="82" t="s">
        <v>57</v>
      </c>
      <c r="E27" s="82" t="s">
        <v>21</v>
      </c>
      <c r="F27" s="82"/>
      <c r="G27" s="82" t="s">
        <v>58</v>
      </c>
      <c r="H27" s="81" t="n">
        <v>37469</v>
      </c>
      <c r="I27" s="82" t="n">
        <v>-703001</v>
      </c>
      <c r="J27" s="82" t="n">
        <v>0</v>
      </c>
      <c r="K27" s="83" t="n">
        <f aca="false">IF(J27=0,0,J27/I27)</f>
        <v>0</v>
      </c>
      <c r="L27" s="83" t="n">
        <f aca="false">I27/UOM</f>
        <v>-70.3001</v>
      </c>
      <c r="M27" s="83" t="n">
        <f aca="false">J27/UOM</f>
        <v>0</v>
      </c>
      <c r="N27" s="84" t="str">
        <f aca="false">IF(F27="P","PHY",IF(F27="G","G",E27))</f>
        <v>D</v>
      </c>
      <c r="O27" s="84" t="str">
        <f aca="false">IF(ISNA(VLOOKUP(G27,BadCanCurves,1,FALSE())),VLOOKUP(D27,FOLIOS,6,FALSE()),"not used")</f>
        <v>not used</v>
      </c>
      <c r="P27" s="84" t="n">
        <f aca="false">IF($N27="P",VLOOKUP(H27,PrcBuckets,2,FALSE()),0)</f>
        <v>0</v>
      </c>
      <c r="Q27" s="84" t="n">
        <f aca="false">IF($N27="D",VLOOKUP(H27,BasisBuckets,2,FALSE()),0)</f>
        <v>10</v>
      </c>
      <c r="R27" s="84" t="n">
        <f aca="false">IF($N27="PHY",VLOOKUP(H27,PGDBuckets,2,FALSE()),0)</f>
        <v>0</v>
      </c>
      <c r="S27" s="84" t="n">
        <f aca="false">IF($N27="G",VLOOKUP(H27,PGDBuckets,2,FALSE()),0)</f>
        <v>0</v>
      </c>
      <c r="T27" s="84" t="n">
        <f aca="false">SUM(P27:S27)</f>
        <v>10</v>
      </c>
      <c r="U27" s="84" t="str">
        <f aca="false">IF(O27="not used","-",O27&amp;N27&amp;T27)</f>
        <v>-</v>
      </c>
      <c r="V27" s="84" t="str">
        <f aca="false">IF(O27="Not Used","-",VLOOKUP(D27,FOLIOS,7,FALSE())&amp;H27)</f>
        <v>-</v>
      </c>
      <c r="W27" s="84" t="str">
        <f aca="false">IF(U27="-","-",O27&amp;E27&amp;H27)</f>
        <v>-</v>
      </c>
      <c r="X27" s="85" t="str">
        <f aca="false">D27&amp;G27</f>
        <v>FT-CAND-EGSC-BASCGPR-AECO/BASIS</v>
      </c>
      <c r="AF27" s="0" t="str">
        <f aca="false">D27&amp;V27</f>
        <v>FT-CAND-EGSC-BAS-</v>
      </c>
    </row>
    <row r="28" customFormat="false" ht="12.75" hidden="false" customHeight="false" outlineLevel="0" collapsed="false">
      <c r="A28" s="81" t="n">
        <v>36682</v>
      </c>
      <c r="B28" s="82" t="s">
        <v>55</v>
      </c>
      <c r="C28" s="82" t="s">
        <v>56</v>
      </c>
      <c r="D28" s="82" t="s">
        <v>57</v>
      </c>
      <c r="E28" s="82" t="s">
        <v>21</v>
      </c>
      <c r="F28" s="82"/>
      <c r="G28" s="82" t="s">
        <v>58</v>
      </c>
      <c r="H28" s="81" t="n">
        <v>37500</v>
      </c>
      <c r="I28" s="82" t="n">
        <v>-676195</v>
      </c>
      <c r="J28" s="82" t="n">
        <v>0</v>
      </c>
      <c r="K28" s="83" t="n">
        <f aca="false">IF(J28=0,0,J28/I28)</f>
        <v>0</v>
      </c>
      <c r="L28" s="83" t="n">
        <f aca="false">I28/UOM</f>
        <v>-67.6195</v>
      </c>
      <c r="M28" s="83" t="n">
        <f aca="false">J28/UOM</f>
        <v>0</v>
      </c>
      <c r="N28" s="84" t="str">
        <f aca="false">IF(F28="P","PHY",IF(F28="G","G",E28))</f>
        <v>D</v>
      </c>
      <c r="O28" s="84" t="str">
        <f aca="false">IF(ISNA(VLOOKUP(G28,BadCanCurves,1,FALSE())),VLOOKUP(D28,FOLIOS,6,FALSE()),"not used")</f>
        <v>not used</v>
      </c>
      <c r="P28" s="84" t="n">
        <f aca="false">IF($N28="P",VLOOKUP(H28,PrcBuckets,2,FALSE()),0)</f>
        <v>0</v>
      </c>
      <c r="Q28" s="84" t="n">
        <f aca="false">IF($N28="D",VLOOKUP(H28,BasisBuckets,2,FALSE()),0)</f>
        <v>10</v>
      </c>
      <c r="R28" s="84" t="n">
        <f aca="false">IF($N28="PHY",VLOOKUP(H28,PGDBuckets,2,FALSE()),0)</f>
        <v>0</v>
      </c>
      <c r="S28" s="84" t="n">
        <f aca="false">IF($N28="G",VLOOKUP(H28,PGDBuckets,2,FALSE()),0)</f>
        <v>0</v>
      </c>
      <c r="T28" s="84" t="n">
        <f aca="false">SUM(P28:S28)</f>
        <v>10</v>
      </c>
      <c r="U28" s="84" t="str">
        <f aca="false">IF(O28="not used","-",O28&amp;N28&amp;T28)</f>
        <v>-</v>
      </c>
      <c r="V28" s="84" t="str">
        <f aca="false">IF(O28="Not Used","-",VLOOKUP(D28,FOLIOS,7,FALSE())&amp;H28)</f>
        <v>-</v>
      </c>
      <c r="W28" s="84" t="str">
        <f aca="false">IF(U28="-","-",O28&amp;E28&amp;H28)</f>
        <v>-</v>
      </c>
      <c r="X28" s="85" t="str">
        <f aca="false">D28&amp;G28</f>
        <v>FT-CAND-EGSC-BASCGPR-AECO/BASIS</v>
      </c>
      <c r="AF28" s="0" t="str">
        <f aca="false">D28&amp;V28</f>
        <v>FT-CAND-EGSC-BAS-</v>
      </c>
    </row>
    <row r="29" customFormat="false" ht="12.75" hidden="false" customHeight="false" outlineLevel="0" collapsed="false">
      <c r="A29" s="81" t="n">
        <v>36682</v>
      </c>
      <c r="B29" s="82" t="s">
        <v>55</v>
      </c>
      <c r="C29" s="82" t="s">
        <v>56</v>
      </c>
      <c r="D29" s="82" t="s">
        <v>57</v>
      </c>
      <c r="E29" s="82" t="s">
        <v>21</v>
      </c>
      <c r="F29" s="82"/>
      <c r="G29" s="82" t="s">
        <v>58</v>
      </c>
      <c r="H29" s="81" t="n">
        <v>37530</v>
      </c>
      <c r="I29" s="82" t="n">
        <v>-694634</v>
      </c>
      <c r="J29" s="82" t="n">
        <v>0</v>
      </c>
      <c r="K29" s="83" t="n">
        <f aca="false">IF(J29=0,0,J29/I29)</f>
        <v>0</v>
      </c>
      <c r="L29" s="83" t="n">
        <f aca="false">I29/UOM</f>
        <v>-69.4634</v>
      </c>
      <c r="M29" s="83" t="n">
        <f aca="false">J29/UOM</f>
        <v>0</v>
      </c>
      <c r="N29" s="84" t="str">
        <f aca="false">IF(F29="P","PHY",IF(F29="G","G",E29))</f>
        <v>D</v>
      </c>
      <c r="O29" s="84" t="str">
        <f aca="false">IF(ISNA(VLOOKUP(G29,BadCanCurves,1,FALSE())),VLOOKUP(D29,FOLIOS,6,FALSE()),"not used")</f>
        <v>not used</v>
      </c>
      <c r="P29" s="84" t="n">
        <f aca="false">IF($N29="P",VLOOKUP(H29,PrcBuckets,2,FALSE()),0)</f>
        <v>0</v>
      </c>
      <c r="Q29" s="84" t="n">
        <f aca="false">IF($N29="D",VLOOKUP(H29,BasisBuckets,2,FALSE()),0)</f>
        <v>10</v>
      </c>
      <c r="R29" s="84" t="n">
        <f aca="false">IF($N29="PHY",VLOOKUP(H29,PGDBuckets,2,FALSE()),0)</f>
        <v>0</v>
      </c>
      <c r="S29" s="84" t="n">
        <f aca="false">IF($N29="G",VLOOKUP(H29,PGDBuckets,2,FALSE()),0)</f>
        <v>0</v>
      </c>
      <c r="T29" s="84" t="n">
        <f aca="false">SUM(P29:S29)</f>
        <v>10</v>
      </c>
      <c r="U29" s="84" t="str">
        <f aca="false">IF(O29="not used","-",O29&amp;N29&amp;T29)</f>
        <v>-</v>
      </c>
      <c r="V29" s="84" t="str">
        <f aca="false">IF(O29="Not Used","-",VLOOKUP(D29,FOLIOS,7,FALSE())&amp;H29)</f>
        <v>-</v>
      </c>
      <c r="W29" s="84" t="str">
        <f aca="false">IF(U29="-","-",O29&amp;E29&amp;H29)</f>
        <v>-</v>
      </c>
      <c r="X29" s="85" t="str">
        <f aca="false">D29&amp;G29</f>
        <v>FT-CAND-EGSC-BASCGPR-AECO/BASIS</v>
      </c>
      <c r="AF29" s="0" t="str">
        <f aca="false">D29&amp;V29</f>
        <v>FT-CAND-EGSC-BAS-</v>
      </c>
    </row>
    <row r="30" customFormat="false" ht="12.75" hidden="false" customHeight="false" outlineLevel="0" collapsed="false">
      <c r="A30" s="81" t="n">
        <v>36682</v>
      </c>
      <c r="B30" s="82" t="s">
        <v>55</v>
      </c>
      <c r="C30" s="82" t="s">
        <v>56</v>
      </c>
      <c r="D30" s="82" t="s">
        <v>57</v>
      </c>
      <c r="E30" s="82" t="s">
        <v>21</v>
      </c>
      <c r="F30" s="82"/>
      <c r="G30" s="82" t="s">
        <v>58</v>
      </c>
      <c r="H30" s="81" t="n">
        <v>37561</v>
      </c>
      <c r="I30" s="82" t="n">
        <v>-1792951</v>
      </c>
      <c r="J30" s="82" t="n">
        <v>0</v>
      </c>
      <c r="K30" s="83" t="n">
        <f aca="false">IF(J30=0,0,J30/I30)</f>
        <v>0</v>
      </c>
      <c r="L30" s="83" t="n">
        <f aca="false">I30/UOM</f>
        <v>-179.2951</v>
      </c>
      <c r="M30" s="83" t="n">
        <f aca="false">J30/UOM</f>
        <v>0</v>
      </c>
      <c r="N30" s="84" t="str">
        <f aca="false">IF(F30="P","PHY",IF(F30="G","G",E30))</f>
        <v>D</v>
      </c>
      <c r="O30" s="84" t="str">
        <f aca="false">IF(ISNA(VLOOKUP(G30,BadCanCurves,1,FALSE())),VLOOKUP(D30,FOLIOS,6,FALSE()),"not used")</f>
        <v>not used</v>
      </c>
      <c r="P30" s="84" t="n">
        <f aca="false">IF($N30="P",VLOOKUP(H30,PrcBuckets,2,FALSE()),0)</f>
        <v>0</v>
      </c>
      <c r="Q30" s="84" t="n">
        <f aca="false">IF($N30="D",VLOOKUP(H30,BasisBuckets,2,FALSE()),0)</f>
        <v>10</v>
      </c>
      <c r="R30" s="84" t="n">
        <f aca="false">IF($N30="PHY",VLOOKUP(H30,PGDBuckets,2,FALSE()),0)</f>
        <v>0</v>
      </c>
      <c r="S30" s="84" t="n">
        <f aca="false">IF($N30="G",VLOOKUP(H30,PGDBuckets,2,FALSE()),0)</f>
        <v>0</v>
      </c>
      <c r="T30" s="84" t="n">
        <f aca="false">SUM(P30:S30)</f>
        <v>10</v>
      </c>
      <c r="U30" s="84" t="str">
        <f aca="false">IF(O30="not used","-",O30&amp;N30&amp;T30)</f>
        <v>-</v>
      </c>
      <c r="V30" s="84" t="str">
        <f aca="false">IF(O30="Not Used","-",VLOOKUP(D30,FOLIOS,7,FALSE())&amp;H30)</f>
        <v>-</v>
      </c>
      <c r="W30" s="84" t="str">
        <f aca="false">IF(U30="-","-",O30&amp;E30&amp;H30)</f>
        <v>-</v>
      </c>
      <c r="X30" s="85" t="str">
        <f aca="false">D30&amp;G30</f>
        <v>FT-CAND-EGSC-BASCGPR-AECO/BASIS</v>
      </c>
      <c r="AF30" s="0" t="str">
        <f aca="false">D30&amp;V30</f>
        <v>FT-CAND-EGSC-BAS-</v>
      </c>
    </row>
    <row r="31" customFormat="false" ht="12.75" hidden="false" customHeight="false" outlineLevel="0" collapsed="false">
      <c r="A31" s="81" t="n">
        <v>36682</v>
      </c>
      <c r="B31" s="82" t="s">
        <v>55</v>
      </c>
      <c r="C31" s="82" t="s">
        <v>56</v>
      </c>
      <c r="D31" s="82" t="s">
        <v>57</v>
      </c>
      <c r="E31" s="82" t="s">
        <v>21</v>
      </c>
      <c r="F31" s="82"/>
      <c r="G31" s="82" t="s">
        <v>58</v>
      </c>
      <c r="H31" s="81" t="n">
        <v>37591</v>
      </c>
      <c r="I31" s="82" t="n">
        <v>-1841857</v>
      </c>
      <c r="J31" s="82" t="n">
        <v>0</v>
      </c>
      <c r="K31" s="83" t="n">
        <f aca="false">IF(J31=0,0,J31/I31)</f>
        <v>0</v>
      </c>
      <c r="L31" s="83" t="n">
        <f aca="false">I31/UOM</f>
        <v>-184.1857</v>
      </c>
      <c r="M31" s="83" t="n">
        <f aca="false">J31/UOM</f>
        <v>0</v>
      </c>
      <c r="N31" s="84" t="str">
        <f aca="false">IF(F31="P","PHY",IF(F31="G","G",E31))</f>
        <v>D</v>
      </c>
      <c r="O31" s="84" t="str">
        <f aca="false">IF(ISNA(VLOOKUP(G31,BadCanCurves,1,FALSE())),VLOOKUP(D31,FOLIOS,6,FALSE()),"not used")</f>
        <v>not used</v>
      </c>
      <c r="P31" s="84" t="n">
        <f aca="false">IF($N31="P",VLOOKUP(H31,PrcBuckets,2,FALSE()),0)</f>
        <v>0</v>
      </c>
      <c r="Q31" s="84" t="n">
        <f aca="false">IF($N31="D",VLOOKUP(H31,BasisBuckets,2,FALSE()),0)</f>
        <v>10</v>
      </c>
      <c r="R31" s="84" t="n">
        <f aca="false">IF($N31="PHY",VLOOKUP(H31,PGDBuckets,2,FALSE()),0)</f>
        <v>0</v>
      </c>
      <c r="S31" s="84" t="n">
        <f aca="false">IF($N31="G",VLOOKUP(H31,PGDBuckets,2,FALSE()),0)</f>
        <v>0</v>
      </c>
      <c r="T31" s="84" t="n">
        <f aca="false">SUM(P31:S31)</f>
        <v>10</v>
      </c>
      <c r="U31" s="84" t="str">
        <f aca="false">IF(O31="not used","-",O31&amp;N31&amp;T31)</f>
        <v>-</v>
      </c>
      <c r="V31" s="84" t="str">
        <f aca="false">IF(O31="Not Used","-",VLOOKUP(D31,FOLIOS,7,FALSE())&amp;H31)</f>
        <v>-</v>
      </c>
      <c r="W31" s="84" t="str">
        <f aca="false">IF(U31="-","-",O31&amp;E31&amp;H31)</f>
        <v>-</v>
      </c>
      <c r="X31" s="85" t="str">
        <f aca="false">D31&amp;G31</f>
        <v>FT-CAND-EGSC-BASCGPR-AECO/BASIS</v>
      </c>
      <c r="AF31" s="0" t="str">
        <f aca="false">D31&amp;V31</f>
        <v>FT-CAND-EGSC-BAS-</v>
      </c>
    </row>
    <row r="32" customFormat="false" ht="12.75" hidden="false" customHeight="false" outlineLevel="0" collapsed="false">
      <c r="A32" s="81" t="n">
        <v>36682</v>
      </c>
      <c r="B32" s="82" t="s">
        <v>55</v>
      </c>
      <c r="C32" s="82" t="s">
        <v>56</v>
      </c>
      <c r="D32" s="82" t="s">
        <v>57</v>
      </c>
      <c r="E32" s="82" t="s">
        <v>21</v>
      </c>
      <c r="F32" s="82"/>
      <c r="G32" s="82" t="s">
        <v>58</v>
      </c>
      <c r="H32" s="81" t="n">
        <v>37622</v>
      </c>
      <c r="I32" s="82" t="n">
        <v>-1830691</v>
      </c>
      <c r="J32" s="82" t="n">
        <v>0</v>
      </c>
      <c r="K32" s="83" t="n">
        <f aca="false">IF(J32=0,0,J32/I32)</f>
        <v>0</v>
      </c>
      <c r="L32" s="83" t="n">
        <f aca="false">I32/UOM</f>
        <v>-183.0691</v>
      </c>
      <c r="M32" s="83" t="n">
        <f aca="false">J32/UOM</f>
        <v>0</v>
      </c>
      <c r="N32" s="84" t="str">
        <f aca="false">IF(F32="P","PHY",IF(F32="G","G",E32))</f>
        <v>D</v>
      </c>
      <c r="O32" s="84" t="str">
        <f aca="false">IF(ISNA(VLOOKUP(G32,BadCanCurves,1,FALSE())),VLOOKUP(D32,FOLIOS,6,FALSE()),"not used")</f>
        <v>not used</v>
      </c>
      <c r="P32" s="84" t="n">
        <f aca="false">IF($N32="P",VLOOKUP(H32,PrcBuckets,2,FALSE()),0)</f>
        <v>0</v>
      </c>
      <c r="Q32" s="84" t="n">
        <f aca="false">IF($N32="D",VLOOKUP(H32,BasisBuckets,2,FALSE()),0)</f>
        <v>11</v>
      </c>
      <c r="R32" s="84" t="n">
        <f aca="false">IF($N32="PHY",VLOOKUP(H32,PGDBuckets,2,FALSE()),0)</f>
        <v>0</v>
      </c>
      <c r="S32" s="84" t="n">
        <f aca="false">IF($N32="G",VLOOKUP(H32,PGDBuckets,2,FALSE()),0)</f>
        <v>0</v>
      </c>
      <c r="T32" s="84" t="n">
        <f aca="false">SUM(P32:S32)</f>
        <v>11</v>
      </c>
      <c r="U32" s="84" t="str">
        <f aca="false">IF(O32="not used","-",O32&amp;N32&amp;T32)</f>
        <v>-</v>
      </c>
      <c r="V32" s="84" t="str">
        <f aca="false">IF(O32="Not Used","-",VLOOKUP(D32,FOLIOS,7,FALSE())&amp;H32)</f>
        <v>-</v>
      </c>
      <c r="W32" s="84" t="str">
        <f aca="false">IF(U32="-","-",O32&amp;E32&amp;H32)</f>
        <v>-</v>
      </c>
      <c r="X32" s="85" t="str">
        <f aca="false">D32&amp;G32</f>
        <v>FT-CAND-EGSC-BASCGPR-AECO/BASIS</v>
      </c>
      <c r="AF32" s="0" t="str">
        <f aca="false">D32&amp;V32</f>
        <v>FT-CAND-EGSC-BAS-</v>
      </c>
    </row>
    <row r="33" customFormat="false" ht="12.75" hidden="false" customHeight="false" outlineLevel="0" collapsed="false">
      <c r="A33" s="81" t="n">
        <v>36682</v>
      </c>
      <c r="B33" s="82" t="s">
        <v>55</v>
      </c>
      <c r="C33" s="82" t="s">
        <v>56</v>
      </c>
      <c r="D33" s="82" t="s">
        <v>57</v>
      </c>
      <c r="E33" s="82" t="s">
        <v>21</v>
      </c>
      <c r="F33" s="82"/>
      <c r="G33" s="82" t="s">
        <v>58</v>
      </c>
      <c r="H33" s="81" t="n">
        <v>37653</v>
      </c>
      <c r="I33" s="82" t="n">
        <v>-1643488</v>
      </c>
      <c r="J33" s="82" t="n">
        <v>0</v>
      </c>
      <c r="K33" s="83" t="n">
        <f aca="false">IF(J33=0,0,J33/I33)</f>
        <v>0</v>
      </c>
      <c r="L33" s="83" t="n">
        <f aca="false">I33/UOM</f>
        <v>-164.3488</v>
      </c>
      <c r="M33" s="83" t="n">
        <f aca="false">J33/UOM</f>
        <v>0</v>
      </c>
      <c r="N33" s="84" t="str">
        <f aca="false">IF(F33="P","PHY",IF(F33="G","G",E33))</f>
        <v>D</v>
      </c>
      <c r="O33" s="84" t="str">
        <f aca="false">IF(ISNA(VLOOKUP(G33,BadCanCurves,1,FALSE())),VLOOKUP(D33,FOLIOS,6,FALSE()),"not used")</f>
        <v>not used</v>
      </c>
      <c r="P33" s="84" t="n">
        <f aca="false">IF($N33="P",VLOOKUP(H33,PrcBuckets,2,FALSE()),0)</f>
        <v>0</v>
      </c>
      <c r="Q33" s="84" t="n">
        <f aca="false">IF($N33="D",VLOOKUP(H33,BasisBuckets,2,FALSE()),0)</f>
        <v>11</v>
      </c>
      <c r="R33" s="84" t="n">
        <f aca="false">IF($N33="PHY",VLOOKUP(H33,PGDBuckets,2,FALSE()),0)</f>
        <v>0</v>
      </c>
      <c r="S33" s="84" t="n">
        <f aca="false">IF($N33="G",VLOOKUP(H33,PGDBuckets,2,FALSE()),0)</f>
        <v>0</v>
      </c>
      <c r="T33" s="84" t="n">
        <f aca="false">SUM(P33:S33)</f>
        <v>11</v>
      </c>
      <c r="U33" s="84" t="str">
        <f aca="false">IF(O33="not used","-",O33&amp;N33&amp;T33)</f>
        <v>-</v>
      </c>
      <c r="V33" s="84" t="str">
        <f aca="false">IF(O33="Not Used","-",VLOOKUP(D33,FOLIOS,7,FALSE())&amp;H33)</f>
        <v>-</v>
      </c>
      <c r="W33" s="84" t="str">
        <f aca="false">IF(U33="-","-",O33&amp;E33&amp;H33)</f>
        <v>-</v>
      </c>
      <c r="X33" s="85" t="str">
        <f aca="false">D33&amp;G33</f>
        <v>FT-CAND-EGSC-BASCGPR-AECO/BASIS</v>
      </c>
      <c r="AF33" s="0" t="str">
        <f aca="false">D33&amp;V33</f>
        <v>FT-CAND-EGSC-BAS-</v>
      </c>
    </row>
    <row r="34" customFormat="false" ht="12.75" hidden="false" customHeight="false" outlineLevel="0" collapsed="false">
      <c r="A34" s="81" t="n">
        <v>36682</v>
      </c>
      <c r="B34" s="82" t="s">
        <v>55</v>
      </c>
      <c r="C34" s="82" t="s">
        <v>56</v>
      </c>
      <c r="D34" s="82" t="s">
        <v>57</v>
      </c>
      <c r="E34" s="82" t="s">
        <v>21</v>
      </c>
      <c r="F34" s="82"/>
      <c r="G34" s="82" t="s">
        <v>58</v>
      </c>
      <c r="H34" s="81" t="n">
        <v>37681</v>
      </c>
      <c r="I34" s="82" t="n">
        <v>-1809592</v>
      </c>
      <c r="J34" s="82" t="n">
        <v>0</v>
      </c>
      <c r="K34" s="83" t="n">
        <f aca="false">IF(J34=0,0,J34/I34)</f>
        <v>0</v>
      </c>
      <c r="L34" s="83" t="n">
        <f aca="false">I34/UOM</f>
        <v>-180.9592</v>
      </c>
      <c r="M34" s="83" t="n">
        <f aca="false">J34/UOM</f>
        <v>0</v>
      </c>
      <c r="N34" s="84" t="str">
        <f aca="false">IF(F34="P","PHY",IF(F34="G","G",E34))</f>
        <v>D</v>
      </c>
      <c r="O34" s="84" t="str">
        <f aca="false">IF(ISNA(VLOOKUP(G34,BadCanCurves,1,FALSE())),VLOOKUP(D34,FOLIOS,6,FALSE()),"not used")</f>
        <v>not used</v>
      </c>
      <c r="P34" s="84" t="n">
        <f aca="false">IF($N34="P",VLOOKUP(H34,PrcBuckets,2,FALSE()),0)</f>
        <v>0</v>
      </c>
      <c r="Q34" s="84" t="n">
        <f aca="false">IF($N34="D",VLOOKUP(H34,BasisBuckets,2,FALSE()),0)</f>
        <v>11</v>
      </c>
      <c r="R34" s="84" t="n">
        <f aca="false">IF($N34="PHY",VLOOKUP(H34,PGDBuckets,2,FALSE()),0)</f>
        <v>0</v>
      </c>
      <c r="S34" s="84" t="n">
        <f aca="false">IF($N34="G",VLOOKUP(H34,PGDBuckets,2,FALSE()),0)</f>
        <v>0</v>
      </c>
      <c r="T34" s="84" t="n">
        <f aca="false">SUM(P34:S34)</f>
        <v>11</v>
      </c>
      <c r="U34" s="84" t="str">
        <f aca="false">IF(O34="not used","-",O34&amp;N34&amp;T34)</f>
        <v>-</v>
      </c>
      <c r="V34" s="84" t="str">
        <f aca="false">IF(O34="Not Used","-",VLOOKUP(D34,FOLIOS,7,FALSE())&amp;H34)</f>
        <v>-</v>
      </c>
      <c r="W34" s="84" t="str">
        <f aca="false">IF(U34="-","-",O34&amp;E34&amp;H34)</f>
        <v>-</v>
      </c>
      <c r="X34" s="85" t="str">
        <f aca="false">D34&amp;G34</f>
        <v>FT-CAND-EGSC-BASCGPR-AECO/BASIS</v>
      </c>
      <c r="AF34" s="0" t="str">
        <f aca="false">D34&amp;V34</f>
        <v>FT-CAND-EGSC-BAS-</v>
      </c>
    </row>
    <row r="35" customFormat="false" ht="12.75" hidden="false" customHeight="false" outlineLevel="0" collapsed="false">
      <c r="A35" s="81" t="n">
        <v>36682</v>
      </c>
      <c r="B35" s="82" t="s">
        <v>55</v>
      </c>
      <c r="C35" s="82" t="s">
        <v>56</v>
      </c>
      <c r="D35" s="82" t="s">
        <v>57</v>
      </c>
      <c r="E35" s="82" t="s">
        <v>21</v>
      </c>
      <c r="F35" s="82"/>
      <c r="G35" s="82" t="s">
        <v>58</v>
      </c>
      <c r="H35" s="81" t="n">
        <v>37712</v>
      </c>
      <c r="I35" s="82" t="n">
        <v>-1740622</v>
      </c>
      <c r="J35" s="82" t="n">
        <v>0</v>
      </c>
      <c r="K35" s="83" t="n">
        <f aca="false">IF(J35=0,0,J35/I35)</f>
        <v>0</v>
      </c>
      <c r="L35" s="83" t="n">
        <f aca="false">I35/UOM</f>
        <v>-174.0622</v>
      </c>
      <c r="M35" s="83" t="n">
        <f aca="false">J35/UOM</f>
        <v>0</v>
      </c>
      <c r="N35" s="84" t="str">
        <f aca="false">IF(F35="P","PHY",IF(F35="G","G",E35))</f>
        <v>D</v>
      </c>
      <c r="O35" s="84" t="str">
        <f aca="false">IF(ISNA(VLOOKUP(G35,BadCanCurves,1,FALSE())),VLOOKUP(D35,FOLIOS,6,FALSE()),"not used")</f>
        <v>not used</v>
      </c>
      <c r="P35" s="84" t="n">
        <f aca="false">IF($N35="P",VLOOKUP(H35,PrcBuckets,2,FALSE()),0)</f>
        <v>0</v>
      </c>
      <c r="Q35" s="84" t="n">
        <f aca="false">IF($N35="D",VLOOKUP(H35,BasisBuckets,2,FALSE()),0)</f>
        <v>11</v>
      </c>
      <c r="R35" s="84" t="n">
        <f aca="false">IF($N35="PHY",VLOOKUP(H35,PGDBuckets,2,FALSE()),0)</f>
        <v>0</v>
      </c>
      <c r="S35" s="84" t="n">
        <f aca="false">IF($N35="G",VLOOKUP(H35,PGDBuckets,2,FALSE()),0)</f>
        <v>0</v>
      </c>
      <c r="T35" s="84" t="n">
        <f aca="false">SUM(P35:S35)</f>
        <v>11</v>
      </c>
      <c r="U35" s="84" t="str">
        <f aca="false">IF(O35="not used","-",O35&amp;N35&amp;T35)</f>
        <v>-</v>
      </c>
      <c r="V35" s="84" t="str">
        <f aca="false">IF(O35="Not Used","-",VLOOKUP(D35,FOLIOS,7,FALSE())&amp;H35)</f>
        <v>-</v>
      </c>
      <c r="W35" s="84" t="str">
        <f aca="false">IF(U35="-","-",O35&amp;E35&amp;H35)</f>
        <v>-</v>
      </c>
      <c r="X35" s="85" t="str">
        <f aca="false">D35&amp;G35</f>
        <v>FT-CAND-EGSC-BASCGPR-AECO/BASIS</v>
      </c>
      <c r="AF35" s="0" t="str">
        <f aca="false">D35&amp;V35</f>
        <v>FT-CAND-EGSC-BAS-</v>
      </c>
    </row>
    <row r="36" customFormat="false" ht="12.75" hidden="false" customHeight="false" outlineLevel="0" collapsed="false">
      <c r="A36" s="81" t="n">
        <v>36682</v>
      </c>
      <c r="B36" s="82" t="s">
        <v>55</v>
      </c>
      <c r="C36" s="82" t="s">
        <v>56</v>
      </c>
      <c r="D36" s="82" t="s">
        <v>57</v>
      </c>
      <c r="E36" s="82" t="s">
        <v>21</v>
      </c>
      <c r="F36" s="82"/>
      <c r="G36" s="82" t="s">
        <v>58</v>
      </c>
      <c r="H36" s="81" t="n">
        <v>37742</v>
      </c>
      <c r="I36" s="82" t="n">
        <v>-1788168</v>
      </c>
      <c r="J36" s="82" t="n">
        <v>0</v>
      </c>
      <c r="K36" s="83" t="n">
        <f aca="false">IF(J36=0,0,J36/I36)</f>
        <v>0</v>
      </c>
      <c r="L36" s="83" t="n">
        <f aca="false">I36/UOM</f>
        <v>-178.8168</v>
      </c>
      <c r="M36" s="83" t="n">
        <f aca="false">J36/UOM</f>
        <v>0</v>
      </c>
      <c r="N36" s="84" t="str">
        <f aca="false">IF(F36="P","PHY",IF(F36="G","G",E36))</f>
        <v>D</v>
      </c>
      <c r="O36" s="84" t="str">
        <f aca="false">IF(ISNA(VLOOKUP(G36,BadCanCurves,1,FALSE())),VLOOKUP(D36,FOLIOS,6,FALSE()),"not used")</f>
        <v>not used</v>
      </c>
      <c r="P36" s="84" t="n">
        <f aca="false">IF($N36="P",VLOOKUP(H36,PrcBuckets,2,FALSE()),0)</f>
        <v>0</v>
      </c>
      <c r="Q36" s="84" t="n">
        <f aca="false">IF($N36="D",VLOOKUP(H36,BasisBuckets,2,FALSE()),0)</f>
        <v>11</v>
      </c>
      <c r="R36" s="84" t="n">
        <f aca="false">IF($N36="PHY",VLOOKUP(H36,PGDBuckets,2,FALSE()),0)</f>
        <v>0</v>
      </c>
      <c r="S36" s="84" t="n">
        <f aca="false">IF($N36="G",VLOOKUP(H36,PGDBuckets,2,FALSE()),0)</f>
        <v>0</v>
      </c>
      <c r="T36" s="84" t="n">
        <f aca="false">SUM(P36:S36)</f>
        <v>11</v>
      </c>
      <c r="U36" s="84" t="str">
        <f aca="false">IF(O36="not used","-",O36&amp;N36&amp;T36)</f>
        <v>-</v>
      </c>
      <c r="V36" s="84" t="str">
        <f aca="false">IF(O36="Not Used","-",VLOOKUP(D36,FOLIOS,7,FALSE())&amp;H36)</f>
        <v>-</v>
      </c>
      <c r="W36" s="84" t="str">
        <f aca="false">IF(U36="-","-",O36&amp;E36&amp;H36)</f>
        <v>-</v>
      </c>
      <c r="X36" s="85" t="str">
        <f aca="false">D36&amp;G36</f>
        <v>FT-CAND-EGSC-BASCGPR-AECO/BASIS</v>
      </c>
      <c r="AF36" s="0" t="str">
        <f aca="false">D36&amp;V36</f>
        <v>FT-CAND-EGSC-BAS-</v>
      </c>
    </row>
    <row r="37" customFormat="false" ht="12.75" hidden="false" customHeight="false" outlineLevel="0" collapsed="false">
      <c r="A37" s="81" t="n">
        <v>36682</v>
      </c>
      <c r="B37" s="82" t="s">
        <v>55</v>
      </c>
      <c r="C37" s="82" t="s">
        <v>56</v>
      </c>
      <c r="D37" s="82" t="s">
        <v>57</v>
      </c>
      <c r="E37" s="82" t="s">
        <v>21</v>
      </c>
      <c r="F37" s="82"/>
      <c r="G37" s="82" t="s">
        <v>58</v>
      </c>
      <c r="H37" s="81" t="n">
        <v>37773</v>
      </c>
      <c r="I37" s="82" t="n">
        <v>-1720075</v>
      </c>
      <c r="J37" s="82" t="n">
        <v>0</v>
      </c>
      <c r="K37" s="83" t="n">
        <f aca="false">IF(J37=0,0,J37/I37)</f>
        <v>0</v>
      </c>
      <c r="L37" s="83" t="n">
        <f aca="false">I37/UOM</f>
        <v>-172.0075</v>
      </c>
      <c r="M37" s="83" t="n">
        <f aca="false">J37/UOM</f>
        <v>0</v>
      </c>
      <c r="N37" s="84" t="str">
        <f aca="false">IF(F37="P","PHY",IF(F37="G","G",E37))</f>
        <v>D</v>
      </c>
      <c r="O37" s="84" t="str">
        <f aca="false">IF(ISNA(VLOOKUP(G37,BadCanCurves,1,FALSE())),VLOOKUP(D37,FOLIOS,6,FALSE()),"not used")</f>
        <v>not used</v>
      </c>
      <c r="P37" s="84" t="n">
        <f aca="false">IF($N37="P",VLOOKUP(H37,PrcBuckets,2,FALSE()),0)</f>
        <v>0</v>
      </c>
      <c r="Q37" s="84" t="n">
        <f aca="false">IF($N37="D",VLOOKUP(H37,BasisBuckets,2,FALSE()),0)</f>
        <v>11</v>
      </c>
      <c r="R37" s="84" t="n">
        <f aca="false">IF($N37="PHY",VLOOKUP(H37,PGDBuckets,2,FALSE()),0)</f>
        <v>0</v>
      </c>
      <c r="S37" s="84" t="n">
        <f aca="false">IF($N37="G",VLOOKUP(H37,PGDBuckets,2,FALSE()),0)</f>
        <v>0</v>
      </c>
      <c r="T37" s="84" t="n">
        <f aca="false">SUM(P37:S37)</f>
        <v>11</v>
      </c>
      <c r="U37" s="84" t="str">
        <f aca="false">IF(O37="not used","-",O37&amp;N37&amp;T37)</f>
        <v>-</v>
      </c>
      <c r="V37" s="84" t="str">
        <f aca="false">IF(O37="Not Used","-",VLOOKUP(D37,FOLIOS,7,FALSE())&amp;H37)</f>
        <v>-</v>
      </c>
      <c r="W37" s="84" t="str">
        <f aca="false">IF(U37="-","-",O37&amp;E37&amp;H37)</f>
        <v>-</v>
      </c>
      <c r="X37" s="85" t="str">
        <f aca="false">D37&amp;G37</f>
        <v>FT-CAND-EGSC-BASCGPR-AECO/BASIS</v>
      </c>
      <c r="AF37" s="0" t="str">
        <f aca="false">D37&amp;V37</f>
        <v>FT-CAND-EGSC-BAS-</v>
      </c>
    </row>
    <row r="38" customFormat="false" ht="12.75" hidden="false" customHeight="false" outlineLevel="0" collapsed="false">
      <c r="A38" s="81" t="n">
        <v>36682</v>
      </c>
      <c r="B38" s="82" t="s">
        <v>55</v>
      </c>
      <c r="C38" s="82" t="s">
        <v>56</v>
      </c>
      <c r="D38" s="82" t="s">
        <v>57</v>
      </c>
      <c r="E38" s="82" t="s">
        <v>21</v>
      </c>
      <c r="F38" s="82"/>
      <c r="G38" s="82" t="s">
        <v>58</v>
      </c>
      <c r="H38" s="81" t="n">
        <v>37803</v>
      </c>
      <c r="I38" s="82" t="n">
        <v>-1767058</v>
      </c>
      <c r="J38" s="82" t="n">
        <v>0</v>
      </c>
      <c r="K38" s="83" t="n">
        <f aca="false">IF(J38=0,0,J38/I38)</f>
        <v>0</v>
      </c>
      <c r="L38" s="83" t="n">
        <f aca="false">I38/UOM</f>
        <v>-176.7058</v>
      </c>
      <c r="M38" s="83" t="n">
        <f aca="false">J38/UOM</f>
        <v>0</v>
      </c>
      <c r="N38" s="84" t="str">
        <f aca="false">IF(F38="P","PHY",IF(F38="G","G",E38))</f>
        <v>D</v>
      </c>
      <c r="O38" s="84" t="str">
        <f aca="false">IF(ISNA(VLOOKUP(G38,BadCanCurves,1,FALSE())),VLOOKUP(D38,FOLIOS,6,FALSE()),"not used")</f>
        <v>not used</v>
      </c>
      <c r="P38" s="84" t="n">
        <f aca="false">IF($N38="P",VLOOKUP(H38,PrcBuckets,2,FALSE()),0)</f>
        <v>0</v>
      </c>
      <c r="Q38" s="84" t="n">
        <f aca="false">IF($N38="D",VLOOKUP(H38,BasisBuckets,2,FALSE()),0)</f>
        <v>11</v>
      </c>
      <c r="R38" s="84" t="n">
        <f aca="false">IF($N38="PHY",VLOOKUP(H38,PGDBuckets,2,FALSE()),0)</f>
        <v>0</v>
      </c>
      <c r="S38" s="84" t="n">
        <f aca="false">IF($N38="G",VLOOKUP(H38,PGDBuckets,2,FALSE()),0)</f>
        <v>0</v>
      </c>
      <c r="T38" s="84" t="n">
        <f aca="false">SUM(P38:S38)</f>
        <v>11</v>
      </c>
      <c r="U38" s="84" t="str">
        <f aca="false">IF(O38="not used","-",O38&amp;N38&amp;T38)</f>
        <v>-</v>
      </c>
      <c r="V38" s="84" t="str">
        <f aca="false">IF(O38="Not Used","-",VLOOKUP(D38,FOLIOS,7,FALSE())&amp;H38)</f>
        <v>-</v>
      </c>
      <c r="W38" s="84" t="str">
        <f aca="false">IF(U38="-","-",O38&amp;E38&amp;H38)</f>
        <v>-</v>
      </c>
      <c r="X38" s="85" t="str">
        <f aca="false">D38&amp;G38</f>
        <v>FT-CAND-EGSC-BASCGPR-AECO/BASIS</v>
      </c>
      <c r="AF38" s="0" t="str">
        <f aca="false">D38&amp;V38</f>
        <v>FT-CAND-EGSC-BAS-</v>
      </c>
    </row>
    <row r="39" customFormat="false" ht="12.75" hidden="false" customHeight="false" outlineLevel="0" collapsed="false">
      <c r="A39" s="81" t="n">
        <v>36682</v>
      </c>
      <c r="B39" s="82" t="s">
        <v>55</v>
      </c>
      <c r="C39" s="82" t="s">
        <v>56</v>
      </c>
      <c r="D39" s="82" t="s">
        <v>57</v>
      </c>
      <c r="E39" s="82" t="s">
        <v>21</v>
      </c>
      <c r="F39" s="82"/>
      <c r="G39" s="82" t="s">
        <v>58</v>
      </c>
      <c r="H39" s="81" t="n">
        <v>37834</v>
      </c>
      <c r="I39" s="82" t="n">
        <v>-1756415</v>
      </c>
      <c r="J39" s="82" t="n">
        <v>0</v>
      </c>
      <c r="K39" s="83" t="n">
        <f aca="false">IF(J39=0,0,J39/I39)</f>
        <v>0</v>
      </c>
      <c r="L39" s="83" t="n">
        <f aca="false">I39/UOM</f>
        <v>-175.6415</v>
      </c>
      <c r="M39" s="83" t="n">
        <f aca="false">J39/UOM</f>
        <v>0</v>
      </c>
      <c r="N39" s="84" t="str">
        <f aca="false">IF(F39="P","PHY",IF(F39="G","G",E39))</f>
        <v>D</v>
      </c>
      <c r="O39" s="84" t="str">
        <f aca="false">IF(ISNA(VLOOKUP(G39,BadCanCurves,1,FALSE())),VLOOKUP(D39,FOLIOS,6,FALSE()),"not used")</f>
        <v>not used</v>
      </c>
      <c r="P39" s="84" t="n">
        <f aca="false">IF($N39="P",VLOOKUP(H39,PrcBuckets,2,FALSE()),0)</f>
        <v>0</v>
      </c>
      <c r="Q39" s="84" t="n">
        <f aca="false">IF($N39="D",VLOOKUP(H39,BasisBuckets,2,FALSE()),0)</f>
        <v>11</v>
      </c>
      <c r="R39" s="84" t="n">
        <f aca="false">IF($N39="PHY",VLOOKUP(H39,PGDBuckets,2,FALSE()),0)</f>
        <v>0</v>
      </c>
      <c r="S39" s="84" t="n">
        <f aca="false">IF($N39="G",VLOOKUP(H39,PGDBuckets,2,FALSE()),0)</f>
        <v>0</v>
      </c>
      <c r="T39" s="84" t="n">
        <f aca="false">SUM(P39:S39)</f>
        <v>11</v>
      </c>
      <c r="U39" s="84" t="str">
        <f aca="false">IF(O39="not used","-",O39&amp;N39&amp;T39)</f>
        <v>-</v>
      </c>
      <c r="V39" s="84" t="str">
        <f aca="false">IF(O39="Not Used","-",VLOOKUP(D39,FOLIOS,7,FALSE())&amp;H39)</f>
        <v>-</v>
      </c>
      <c r="W39" s="84" t="str">
        <f aca="false">IF(U39="-","-",O39&amp;E39&amp;H39)</f>
        <v>-</v>
      </c>
      <c r="X39" s="85" t="str">
        <f aca="false">D39&amp;G39</f>
        <v>FT-CAND-EGSC-BASCGPR-AECO/BASIS</v>
      </c>
      <c r="AF39" s="0" t="str">
        <f aca="false">D39&amp;V39</f>
        <v>FT-CAND-EGSC-BAS-</v>
      </c>
    </row>
    <row r="40" customFormat="false" ht="12.75" hidden="false" customHeight="false" outlineLevel="0" collapsed="false">
      <c r="A40" s="81" t="n">
        <v>36682</v>
      </c>
      <c r="B40" s="82" t="s">
        <v>55</v>
      </c>
      <c r="C40" s="82" t="s">
        <v>56</v>
      </c>
      <c r="D40" s="82" t="s">
        <v>57</v>
      </c>
      <c r="E40" s="82" t="s">
        <v>21</v>
      </c>
      <c r="F40" s="82"/>
      <c r="G40" s="82" t="s">
        <v>58</v>
      </c>
      <c r="H40" s="81" t="n">
        <v>37865</v>
      </c>
      <c r="I40" s="82" t="n">
        <v>-1689521</v>
      </c>
      <c r="J40" s="82" t="n">
        <v>0</v>
      </c>
      <c r="K40" s="83" t="n">
        <f aca="false">IF(J40=0,0,J40/I40)</f>
        <v>0</v>
      </c>
      <c r="L40" s="83" t="n">
        <f aca="false">I40/UOM</f>
        <v>-168.9521</v>
      </c>
      <c r="M40" s="83" t="n">
        <f aca="false">J40/UOM</f>
        <v>0</v>
      </c>
      <c r="N40" s="84" t="str">
        <f aca="false">IF(F40="P","PHY",IF(F40="G","G",E40))</f>
        <v>D</v>
      </c>
      <c r="O40" s="84" t="str">
        <f aca="false">IF(ISNA(VLOOKUP(G40,BadCanCurves,1,FALSE())),VLOOKUP(D40,FOLIOS,6,FALSE()),"not used")</f>
        <v>not used</v>
      </c>
      <c r="P40" s="84" t="n">
        <f aca="false">IF($N40="P",VLOOKUP(H40,PrcBuckets,2,FALSE()),0)</f>
        <v>0</v>
      </c>
      <c r="Q40" s="84" t="n">
        <f aca="false">IF($N40="D",VLOOKUP(H40,BasisBuckets,2,FALSE()),0)</f>
        <v>11</v>
      </c>
      <c r="R40" s="84" t="n">
        <f aca="false">IF($N40="PHY",VLOOKUP(H40,PGDBuckets,2,FALSE()),0)</f>
        <v>0</v>
      </c>
      <c r="S40" s="84" t="n">
        <f aca="false">IF($N40="G",VLOOKUP(H40,PGDBuckets,2,FALSE()),0)</f>
        <v>0</v>
      </c>
      <c r="T40" s="84" t="n">
        <f aca="false">SUM(P40:S40)</f>
        <v>11</v>
      </c>
      <c r="U40" s="84" t="str">
        <f aca="false">IF(O40="not used","-",O40&amp;N40&amp;T40)</f>
        <v>-</v>
      </c>
      <c r="V40" s="84" t="str">
        <f aca="false">IF(O40="Not Used","-",VLOOKUP(D40,FOLIOS,7,FALSE())&amp;H40)</f>
        <v>-</v>
      </c>
      <c r="W40" s="84" t="str">
        <f aca="false">IF(U40="-","-",O40&amp;E40&amp;H40)</f>
        <v>-</v>
      </c>
      <c r="X40" s="85" t="str">
        <f aca="false">D40&amp;G40</f>
        <v>FT-CAND-EGSC-BASCGPR-AECO/BASIS</v>
      </c>
      <c r="AF40" s="0" t="str">
        <f aca="false">D40&amp;V40</f>
        <v>FT-CAND-EGSC-BAS-</v>
      </c>
    </row>
    <row r="41" customFormat="false" ht="12.75" hidden="false" customHeight="false" outlineLevel="0" collapsed="false">
      <c r="A41" s="81" t="n">
        <v>36682</v>
      </c>
      <c r="B41" s="82" t="s">
        <v>55</v>
      </c>
      <c r="C41" s="82" t="s">
        <v>56</v>
      </c>
      <c r="D41" s="82" t="s">
        <v>57</v>
      </c>
      <c r="E41" s="82" t="s">
        <v>21</v>
      </c>
      <c r="F41" s="82"/>
      <c r="G41" s="82" t="s">
        <v>58</v>
      </c>
      <c r="H41" s="81" t="n">
        <v>37895</v>
      </c>
      <c r="I41" s="82" t="n">
        <v>-1735661</v>
      </c>
      <c r="J41" s="82" t="n">
        <v>0</v>
      </c>
      <c r="K41" s="83" t="n">
        <f aca="false">IF(J41=0,0,J41/I41)</f>
        <v>0</v>
      </c>
      <c r="L41" s="83" t="n">
        <f aca="false">I41/UOM</f>
        <v>-173.5661</v>
      </c>
      <c r="M41" s="83" t="n">
        <f aca="false">J41/UOM</f>
        <v>0</v>
      </c>
      <c r="N41" s="84" t="str">
        <f aca="false">IF(F41="P","PHY",IF(F41="G","G",E41))</f>
        <v>D</v>
      </c>
      <c r="O41" s="84" t="str">
        <f aca="false">IF(ISNA(VLOOKUP(G41,BadCanCurves,1,FALSE())),VLOOKUP(D41,FOLIOS,6,FALSE()),"not used")</f>
        <v>not used</v>
      </c>
      <c r="P41" s="84" t="n">
        <f aca="false">IF($N41="P",VLOOKUP(H41,PrcBuckets,2,FALSE()),0)</f>
        <v>0</v>
      </c>
      <c r="Q41" s="84" t="n">
        <f aca="false">IF($N41="D",VLOOKUP(H41,BasisBuckets,2,FALSE()),0)</f>
        <v>11</v>
      </c>
      <c r="R41" s="84" t="n">
        <f aca="false">IF($N41="PHY",VLOOKUP(H41,PGDBuckets,2,FALSE()),0)</f>
        <v>0</v>
      </c>
      <c r="S41" s="84" t="n">
        <f aca="false">IF($N41="G",VLOOKUP(H41,PGDBuckets,2,FALSE()),0)</f>
        <v>0</v>
      </c>
      <c r="T41" s="84" t="n">
        <f aca="false">SUM(P41:S41)</f>
        <v>11</v>
      </c>
      <c r="U41" s="84" t="str">
        <f aca="false">IF(O41="not used","-",O41&amp;N41&amp;T41)</f>
        <v>-</v>
      </c>
      <c r="V41" s="84" t="str">
        <f aca="false">IF(O41="Not Used","-",VLOOKUP(D41,FOLIOS,7,FALSE())&amp;H41)</f>
        <v>-</v>
      </c>
      <c r="W41" s="84" t="str">
        <f aca="false">IF(U41="-","-",O41&amp;E41&amp;H41)</f>
        <v>-</v>
      </c>
      <c r="X41" s="85" t="str">
        <f aca="false">D41&amp;G41</f>
        <v>FT-CAND-EGSC-BASCGPR-AECO/BASIS</v>
      </c>
      <c r="AF41" s="0" t="str">
        <f aca="false">D41&amp;V41</f>
        <v>FT-CAND-EGSC-BAS-</v>
      </c>
    </row>
    <row r="42" customFormat="false" ht="12.75" hidden="false" customHeight="false" outlineLevel="0" collapsed="false">
      <c r="A42" s="81" t="n">
        <v>36682</v>
      </c>
      <c r="B42" s="82" t="s">
        <v>55</v>
      </c>
      <c r="C42" s="82" t="s">
        <v>56</v>
      </c>
      <c r="D42" s="82" t="s">
        <v>57</v>
      </c>
      <c r="E42" s="82" t="s">
        <v>21</v>
      </c>
      <c r="F42" s="82"/>
      <c r="G42" s="82" t="s">
        <v>58</v>
      </c>
      <c r="H42" s="81" t="n">
        <v>37926</v>
      </c>
      <c r="I42" s="82" t="n">
        <v>-429841</v>
      </c>
      <c r="J42" s="82" t="n">
        <v>0</v>
      </c>
      <c r="K42" s="83" t="n">
        <f aca="false">IF(J42=0,0,J42/I42)</f>
        <v>0</v>
      </c>
      <c r="L42" s="83" t="n">
        <f aca="false">I42/UOM</f>
        <v>-42.9841</v>
      </c>
      <c r="M42" s="83" t="n">
        <f aca="false">J42/UOM</f>
        <v>0</v>
      </c>
      <c r="N42" s="84" t="str">
        <f aca="false">IF(F42="P","PHY",IF(F42="G","G",E42))</f>
        <v>D</v>
      </c>
      <c r="O42" s="84" t="str">
        <f aca="false">IF(ISNA(VLOOKUP(G42,BadCanCurves,1,FALSE())),VLOOKUP(D42,FOLIOS,6,FALSE()),"not used")</f>
        <v>not used</v>
      </c>
      <c r="P42" s="84" t="n">
        <f aca="false">IF($N42="P",VLOOKUP(H42,PrcBuckets,2,FALSE()),0)</f>
        <v>0</v>
      </c>
      <c r="Q42" s="84" t="n">
        <f aca="false">IF($N42="D",VLOOKUP(H42,BasisBuckets,2,FALSE()),0)</f>
        <v>11</v>
      </c>
      <c r="R42" s="84" t="n">
        <f aca="false">IF($N42="PHY",VLOOKUP(H42,PGDBuckets,2,FALSE()),0)</f>
        <v>0</v>
      </c>
      <c r="S42" s="84" t="n">
        <f aca="false">IF($N42="G",VLOOKUP(H42,PGDBuckets,2,FALSE()),0)</f>
        <v>0</v>
      </c>
      <c r="T42" s="84" t="n">
        <f aca="false">SUM(P42:S42)</f>
        <v>11</v>
      </c>
      <c r="U42" s="84" t="str">
        <f aca="false">IF(O42="not used","-",O42&amp;N42&amp;T42)</f>
        <v>-</v>
      </c>
      <c r="V42" s="84" t="str">
        <f aca="false">IF(O42="Not Used","-",VLOOKUP(D42,FOLIOS,7,FALSE())&amp;H42)</f>
        <v>-</v>
      </c>
      <c r="W42" s="84" t="str">
        <f aca="false">IF(U42="-","-",O42&amp;E42&amp;H42)</f>
        <v>-</v>
      </c>
      <c r="X42" s="85" t="str">
        <f aca="false">D42&amp;G42</f>
        <v>FT-CAND-EGSC-BASCGPR-AECO/BASIS</v>
      </c>
      <c r="AF42" s="0" t="str">
        <f aca="false">D42&amp;V42</f>
        <v>FT-CAND-EGSC-BAS-</v>
      </c>
    </row>
    <row r="43" customFormat="false" ht="12.75" hidden="false" customHeight="false" outlineLevel="0" collapsed="false">
      <c r="A43" s="81" t="n">
        <v>36682</v>
      </c>
      <c r="B43" s="82" t="s">
        <v>55</v>
      </c>
      <c r="C43" s="82" t="s">
        <v>56</v>
      </c>
      <c r="D43" s="82" t="s">
        <v>57</v>
      </c>
      <c r="E43" s="82" t="s">
        <v>21</v>
      </c>
      <c r="F43" s="82"/>
      <c r="G43" s="82" t="s">
        <v>58</v>
      </c>
      <c r="H43" s="81" t="n">
        <v>37956</v>
      </c>
      <c r="I43" s="82" t="n">
        <v>-441579</v>
      </c>
      <c r="J43" s="82" t="n">
        <v>0</v>
      </c>
      <c r="K43" s="83" t="n">
        <f aca="false">IF(J43=0,0,J43/I43)</f>
        <v>0</v>
      </c>
      <c r="L43" s="83" t="n">
        <f aca="false">I43/UOM</f>
        <v>-44.1579</v>
      </c>
      <c r="M43" s="83" t="n">
        <f aca="false">J43/UOM</f>
        <v>0</v>
      </c>
      <c r="N43" s="84" t="str">
        <f aca="false">IF(F43="P","PHY",IF(F43="G","G",E43))</f>
        <v>D</v>
      </c>
      <c r="O43" s="84" t="str">
        <f aca="false">IF(ISNA(VLOOKUP(G43,BadCanCurves,1,FALSE())),VLOOKUP(D43,FOLIOS,6,FALSE()),"not used")</f>
        <v>not used</v>
      </c>
      <c r="P43" s="84" t="n">
        <f aca="false">IF($N43="P",VLOOKUP(H43,PrcBuckets,2,FALSE()),0)</f>
        <v>0</v>
      </c>
      <c r="Q43" s="84" t="n">
        <f aca="false">IF($N43="D",VLOOKUP(H43,BasisBuckets,2,FALSE()),0)</f>
        <v>11</v>
      </c>
      <c r="R43" s="84" t="n">
        <f aca="false">IF($N43="PHY",VLOOKUP(H43,PGDBuckets,2,FALSE()),0)</f>
        <v>0</v>
      </c>
      <c r="S43" s="84" t="n">
        <f aca="false">IF($N43="G",VLOOKUP(H43,PGDBuckets,2,FALSE()),0)</f>
        <v>0</v>
      </c>
      <c r="T43" s="84" t="n">
        <f aca="false">SUM(P43:S43)</f>
        <v>11</v>
      </c>
      <c r="U43" s="84" t="str">
        <f aca="false">IF(O43="not used","-",O43&amp;N43&amp;T43)</f>
        <v>-</v>
      </c>
      <c r="V43" s="84" t="str">
        <f aca="false">IF(O43="Not Used","-",VLOOKUP(D43,FOLIOS,7,FALSE())&amp;H43)</f>
        <v>-</v>
      </c>
      <c r="W43" s="84" t="str">
        <f aca="false">IF(U43="-","-",O43&amp;E43&amp;H43)</f>
        <v>-</v>
      </c>
      <c r="X43" s="85" t="str">
        <f aca="false">D43&amp;G43</f>
        <v>FT-CAND-EGSC-BASCGPR-AECO/BASIS</v>
      </c>
      <c r="AF43" s="0" t="str">
        <f aca="false">D43&amp;V43</f>
        <v>FT-CAND-EGSC-BAS-</v>
      </c>
    </row>
    <row r="44" customFormat="false" ht="12.75" hidden="false" customHeight="false" outlineLevel="0" collapsed="false">
      <c r="A44" s="81" t="n">
        <v>36682</v>
      </c>
      <c r="B44" s="82" t="s">
        <v>55</v>
      </c>
      <c r="C44" s="82" t="s">
        <v>56</v>
      </c>
      <c r="D44" s="82" t="s">
        <v>57</v>
      </c>
      <c r="E44" s="82" t="s">
        <v>21</v>
      </c>
      <c r="F44" s="82"/>
      <c r="G44" s="82" t="s">
        <v>58</v>
      </c>
      <c r="H44" s="81" t="n">
        <v>37987</v>
      </c>
      <c r="I44" s="82" t="n">
        <v>-438903</v>
      </c>
      <c r="J44" s="82" t="n">
        <v>0</v>
      </c>
      <c r="K44" s="83" t="n">
        <f aca="false">IF(J44=0,0,J44/I44)</f>
        <v>0</v>
      </c>
      <c r="L44" s="83" t="n">
        <f aca="false">I44/UOM</f>
        <v>-43.8903</v>
      </c>
      <c r="M44" s="83" t="n">
        <f aca="false">J44/UOM</f>
        <v>0</v>
      </c>
      <c r="N44" s="84" t="str">
        <f aca="false">IF(F44="P","PHY",IF(F44="G","G",E44))</f>
        <v>D</v>
      </c>
      <c r="O44" s="84" t="str">
        <f aca="false">IF(ISNA(VLOOKUP(G44,BadCanCurves,1,FALSE())),VLOOKUP(D44,FOLIOS,6,FALSE()),"not used")</f>
        <v>not used</v>
      </c>
      <c r="P44" s="84" t="n">
        <f aca="false">IF($N44="P",VLOOKUP(H44,PrcBuckets,2,FALSE()),0)</f>
        <v>0</v>
      </c>
      <c r="Q44" s="84" t="n">
        <f aca="false">IF($N44="D",VLOOKUP(H44,BasisBuckets,2,FALSE()),0)</f>
        <v>12</v>
      </c>
      <c r="R44" s="84" t="n">
        <f aca="false">IF($N44="PHY",VLOOKUP(H44,PGDBuckets,2,FALSE()),0)</f>
        <v>0</v>
      </c>
      <c r="S44" s="84" t="n">
        <f aca="false">IF($N44="G",VLOOKUP(H44,PGDBuckets,2,FALSE()),0)</f>
        <v>0</v>
      </c>
      <c r="T44" s="84" t="n">
        <f aca="false">SUM(P44:S44)</f>
        <v>12</v>
      </c>
      <c r="U44" s="84" t="str">
        <f aca="false">IF(O44="not used","-",O44&amp;N44&amp;T44)</f>
        <v>-</v>
      </c>
      <c r="V44" s="84" t="str">
        <f aca="false">IF(O44="Not Used","-",VLOOKUP(D44,FOLIOS,7,FALSE())&amp;H44)</f>
        <v>-</v>
      </c>
      <c r="W44" s="84" t="str">
        <f aca="false">IF(U44="-","-",O44&amp;E44&amp;H44)</f>
        <v>-</v>
      </c>
      <c r="X44" s="85" t="str">
        <f aca="false">D44&amp;G44</f>
        <v>FT-CAND-EGSC-BASCGPR-AECO/BASIS</v>
      </c>
      <c r="AF44" s="0" t="str">
        <f aca="false">D44&amp;V44</f>
        <v>FT-CAND-EGSC-BAS-</v>
      </c>
    </row>
    <row r="45" customFormat="false" ht="12.75" hidden="false" customHeight="false" outlineLevel="0" collapsed="false">
      <c r="A45" s="81" t="n">
        <v>36682</v>
      </c>
      <c r="B45" s="82" t="s">
        <v>55</v>
      </c>
      <c r="C45" s="82" t="s">
        <v>56</v>
      </c>
      <c r="D45" s="82" t="s">
        <v>57</v>
      </c>
      <c r="E45" s="82" t="s">
        <v>21</v>
      </c>
      <c r="F45" s="82"/>
      <c r="G45" s="82" t="s">
        <v>58</v>
      </c>
      <c r="H45" s="81" t="n">
        <v>38018</v>
      </c>
      <c r="I45" s="82" t="n">
        <v>-408083</v>
      </c>
      <c r="J45" s="82" t="n">
        <v>0</v>
      </c>
      <c r="K45" s="83" t="n">
        <f aca="false">IF(J45=0,0,J45/I45)</f>
        <v>0</v>
      </c>
      <c r="L45" s="83" t="n">
        <f aca="false">I45/UOM</f>
        <v>-40.8083</v>
      </c>
      <c r="M45" s="83" t="n">
        <f aca="false">J45/UOM</f>
        <v>0</v>
      </c>
      <c r="N45" s="84" t="str">
        <f aca="false">IF(F45="P","PHY",IF(F45="G","G",E45))</f>
        <v>D</v>
      </c>
      <c r="O45" s="84" t="str">
        <f aca="false">IF(ISNA(VLOOKUP(G45,BadCanCurves,1,FALSE())),VLOOKUP(D45,FOLIOS,6,FALSE()),"not used")</f>
        <v>not used</v>
      </c>
      <c r="P45" s="84" t="n">
        <f aca="false">IF($N45="P",VLOOKUP(H45,PrcBuckets,2,FALSE()),0)</f>
        <v>0</v>
      </c>
      <c r="Q45" s="84" t="n">
        <f aca="false">IF($N45="D",VLOOKUP(H45,BasisBuckets,2,FALSE()),0)</f>
        <v>12</v>
      </c>
      <c r="R45" s="84" t="n">
        <f aca="false">IF($N45="PHY",VLOOKUP(H45,PGDBuckets,2,FALSE()),0)</f>
        <v>0</v>
      </c>
      <c r="S45" s="84" t="n">
        <f aca="false">IF($N45="G",VLOOKUP(H45,PGDBuckets,2,FALSE()),0)</f>
        <v>0</v>
      </c>
      <c r="T45" s="84" t="n">
        <f aca="false">SUM(P45:S45)</f>
        <v>12</v>
      </c>
      <c r="U45" s="84" t="str">
        <f aca="false">IF(O45="not used","-",O45&amp;N45&amp;T45)</f>
        <v>-</v>
      </c>
      <c r="V45" s="84" t="str">
        <f aca="false">IF(O45="Not Used","-",VLOOKUP(D45,FOLIOS,7,FALSE())&amp;H45)</f>
        <v>-</v>
      </c>
      <c r="W45" s="84" t="str">
        <f aca="false">IF(U45="-","-",O45&amp;E45&amp;H45)</f>
        <v>-</v>
      </c>
      <c r="X45" s="85" t="str">
        <f aca="false">D45&amp;G45</f>
        <v>FT-CAND-EGSC-BASCGPR-AECO/BASIS</v>
      </c>
      <c r="AF45" s="0" t="str">
        <f aca="false">D45&amp;V45</f>
        <v>FT-CAND-EGSC-BAS-</v>
      </c>
    </row>
    <row r="46" customFormat="false" ht="12.75" hidden="false" customHeight="false" outlineLevel="0" collapsed="false">
      <c r="A46" s="81" t="n">
        <v>36682</v>
      </c>
      <c r="B46" s="82" t="s">
        <v>55</v>
      </c>
      <c r="C46" s="82" t="s">
        <v>56</v>
      </c>
      <c r="D46" s="82" t="s">
        <v>57</v>
      </c>
      <c r="E46" s="82" t="s">
        <v>21</v>
      </c>
      <c r="F46" s="82"/>
      <c r="G46" s="82" t="s">
        <v>58</v>
      </c>
      <c r="H46" s="81" t="n">
        <v>38047</v>
      </c>
      <c r="I46" s="82" t="n">
        <v>-433737</v>
      </c>
      <c r="J46" s="82" t="n">
        <v>0</v>
      </c>
      <c r="K46" s="83" t="n">
        <f aca="false">IF(J46=0,0,J46/I46)</f>
        <v>0</v>
      </c>
      <c r="L46" s="83" t="n">
        <f aca="false">I46/UOM</f>
        <v>-43.3737</v>
      </c>
      <c r="M46" s="83" t="n">
        <f aca="false">J46/UOM</f>
        <v>0</v>
      </c>
      <c r="N46" s="84" t="str">
        <f aca="false">IF(F46="P","PHY",IF(F46="G","G",E46))</f>
        <v>D</v>
      </c>
      <c r="O46" s="84" t="str">
        <f aca="false">IF(ISNA(VLOOKUP(G46,BadCanCurves,1,FALSE())),VLOOKUP(D46,FOLIOS,6,FALSE()),"not used")</f>
        <v>not used</v>
      </c>
      <c r="P46" s="84" t="n">
        <f aca="false">IF($N46="P",VLOOKUP(H46,PrcBuckets,2,FALSE()),0)</f>
        <v>0</v>
      </c>
      <c r="Q46" s="84" t="n">
        <f aca="false">IF($N46="D",VLOOKUP(H46,BasisBuckets,2,FALSE()),0)</f>
        <v>12</v>
      </c>
      <c r="R46" s="84" t="n">
        <f aca="false">IF($N46="PHY",VLOOKUP(H46,PGDBuckets,2,FALSE()),0)</f>
        <v>0</v>
      </c>
      <c r="S46" s="84" t="n">
        <f aca="false">IF($N46="G",VLOOKUP(H46,PGDBuckets,2,FALSE()),0)</f>
        <v>0</v>
      </c>
      <c r="T46" s="84" t="n">
        <f aca="false">SUM(P46:S46)</f>
        <v>12</v>
      </c>
      <c r="U46" s="84" t="str">
        <f aca="false">IF(O46="not used","-",O46&amp;N46&amp;T46)</f>
        <v>-</v>
      </c>
      <c r="V46" s="84" t="str">
        <f aca="false">IF(O46="Not Used","-",VLOOKUP(D46,FOLIOS,7,FALSE())&amp;H46)</f>
        <v>-</v>
      </c>
      <c r="W46" s="84" t="str">
        <f aca="false">IF(U46="-","-",O46&amp;E46&amp;H46)</f>
        <v>-</v>
      </c>
      <c r="X46" s="85" t="str">
        <f aca="false">D46&amp;G46</f>
        <v>FT-CAND-EGSC-BASCGPR-AECO/BASIS</v>
      </c>
      <c r="AF46" s="0" t="str">
        <f aca="false">D46&amp;V46</f>
        <v>FT-CAND-EGSC-BAS-</v>
      </c>
    </row>
    <row r="47" customFormat="false" ht="12.75" hidden="false" customHeight="false" outlineLevel="0" collapsed="false">
      <c r="A47" s="81" t="n">
        <v>36682</v>
      </c>
      <c r="B47" s="82" t="s">
        <v>55</v>
      </c>
      <c r="C47" s="82" t="s">
        <v>56</v>
      </c>
      <c r="D47" s="82" t="s">
        <v>57</v>
      </c>
      <c r="E47" s="82" t="s">
        <v>21</v>
      </c>
      <c r="F47" s="82"/>
      <c r="G47" s="82" t="s">
        <v>58</v>
      </c>
      <c r="H47" s="81" t="n">
        <v>38078</v>
      </c>
      <c r="I47" s="82" t="n">
        <v>-417192</v>
      </c>
      <c r="J47" s="82" t="n">
        <v>0</v>
      </c>
      <c r="K47" s="83" t="n">
        <f aca="false">IF(J47=0,0,J47/I47)</f>
        <v>0</v>
      </c>
      <c r="L47" s="83" t="n">
        <f aca="false">I47/UOM</f>
        <v>-41.7192</v>
      </c>
      <c r="M47" s="83" t="n">
        <f aca="false">J47/UOM</f>
        <v>0</v>
      </c>
      <c r="N47" s="84" t="str">
        <f aca="false">IF(F47="P","PHY",IF(F47="G","G",E47))</f>
        <v>D</v>
      </c>
      <c r="O47" s="84" t="str">
        <f aca="false">IF(ISNA(VLOOKUP(G47,BadCanCurves,1,FALSE())),VLOOKUP(D47,FOLIOS,6,FALSE()),"not used")</f>
        <v>not used</v>
      </c>
      <c r="P47" s="84" t="n">
        <f aca="false">IF($N47="P",VLOOKUP(H47,PrcBuckets,2,FALSE()),0)</f>
        <v>0</v>
      </c>
      <c r="Q47" s="84" t="n">
        <f aca="false">IF($N47="D",VLOOKUP(H47,BasisBuckets,2,FALSE()),0)</f>
        <v>12</v>
      </c>
      <c r="R47" s="84" t="n">
        <f aca="false">IF($N47="PHY",VLOOKUP(H47,PGDBuckets,2,FALSE()),0)</f>
        <v>0</v>
      </c>
      <c r="S47" s="84" t="n">
        <f aca="false">IF($N47="G",VLOOKUP(H47,PGDBuckets,2,FALSE()),0)</f>
        <v>0</v>
      </c>
      <c r="T47" s="84" t="n">
        <f aca="false">SUM(P47:S47)</f>
        <v>12</v>
      </c>
      <c r="U47" s="84" t="str">
        <f aca="false">IF(O47="not used","-",O47&amp;N47&amp;T47)</f>
        <v>-</v>
      </c>
      <c r="V47" s="84" t="str">
        <f aca="false">IF(O47="Not Used","-",VLOOKUP(D47,FOLIOS,7,FALSE())&amp;H47)</f>
        <v>-</v>
      </c>
      <c r="W47" s="84" t="str">
        <f aca="false">IF(U47="-","-",O47&amp;E47&amp;H47)</f>
        <v>-</v>
      </c>
      <c r="X47" s="85" t="str">
        <f aca="false">D47&amp;G47</f>
        <v>FT-CAND-EGSC-BASCGPR-AECO/BASIS</v>
      </c>
      <c r="AF47" s="0" t="str">
        <f aca="false">D47&amp;V47</f>
        <v>FT-CAND-EGSC-BAS-</v>
      </c>
    </row>
    <row r="48" customFormat="false" ht="12.75" hidden="false" customHeight="false" outlineLevel="0" collapsed="false">
      <c r="A48" s="81" t="n">
        <v>36682</v>
      </c>
      <c r="B48" s="82" t="s">
        <v>55</v>
      </c>
      <c r="C48" s="82" t="s">
        <v>56</v>
      </c>
      <c r="D48" s="82" t="s">
        <v>57</v>
      </c>
      <c r="E48" s="82" t="s">
        <v>21</v>
      </c>
      <c r="F48" s="82"/>
      <c r="G48" s="82" t="s">
        <v>58</v>
      </c>
      <c r="H48" s="81" t="n">
        <v>38108</v>
      </c>
      <c r="I48" s="82" t="n">
        <v>-428568</v>
      </c>
      <c r="J48" s="82" t="n">
        <v>0</v>
      </c>
      <c r="K48" s="83" t="n">
        <f aca="false">IF(J48=0,0,J48/I48)</f>
        <v>0</v>
      </c>
      <c r="L48" s="83" t="n">
        <f aca="false">I48/UOM</f>
        <v>-42.8568</v>
      </c>
      <c r="M48" s="83" t="n">
        <f aca="false">J48/UOM</f>
        <v>0</v>
      </c>
      <c r="N48" s="84" t="str">
        <f aca="false">IF(F48="P","PHY",IF(F48="G","G",E48))</f>
        <v>D</v>
      </c>
      <c r="O48" s="84" t="str">
        <f aca="false">IF(ISNA(VLOOKUP(G48,BadCanCurves,1,FALSE())),VLOOKUP(D48,FOLIOS,6,FALSE()),"not used")</f>
        <v>not used</v>
      </c>
      <c r="P48" s="84" t="n">
        <f aca="false">IF($N48="P",VLOOKUP(H48,PrcBuckets,2,FALSE()),0)</f>
        <v>0</v>
      </c>
      <c r="Q48" s="84" t="n">
        <f aca="false">IF($N48="D",VLOOKUP(H48,BasisBuckets,2,FALSE()),0)</f>
        <v>12</v>
      </c>
      <c r="R48" s="84" t="n">
        <f aca="false">IF($N48="PHY",VLOOKUP(H48,PGDBuckets,2,FALSE()),0)</f>
        <v>0</v>
      </c>
      <c r="S48" s="84" t="n">
        <f aca="false">IF($N48="G",VLOOKUP(H48,PGDBuckets,2,FALSE()),0)</f>
        <v>0</v>
      </c>
      <c r="T48" s="84" t="n">
        <f aca="false">SUM(P48:S48)</f>
        <v>12</v>
      </c>
      <c r="U48" s="84" t="str">
        <f aca="false">IF(O48="not used","-",O48&amp;N48&amp;T48)</f>
        <v>-</v>
      </c>
      <c r="V48" s="84" t="str">
        <f aca="false">IF(O48="Not Used","-",VLOOKUP(D48,FOLIOS,7,FALSE())&amp;H48)</f>
        <v>-</v>
      </c>
      <c r="W48" s="84" t="str">
        <f aca="false">IF(U48="-","-",O48&amp;E48&amp;H48)</f>
        <v>-</v>
      </c>
      <c r="X48" s="85" t="str">
        <f aca="false">D48&amp;G48</f>
        <v>FT-CAND-EGSC-BASCGPR-AECO/BASIS</v>
      </c>
      <c r="AF48" s="0" t="str">
        <f aca="false">D48&amp;V48</f>
        <v>FT-CAND-EGSC-BAS-</v>
      </c>
    </row>
    <row r="49" customFormat="false" ht="12.75" hidden="false" customHeight="false" outlineLevel="0" collapsed="false">
      <c r="A49" s="81" t="n">
        <v>36682</v>
      </c>
      <c r="B49" s="82" t="s">
        <v>55</v>
      </c>
      <c r="C49" s="82" t="s">
        <v>56</v>
      </c>
      <c r="D49" s="82" t="s">
        <v>57</v>
      </c>
      <c r="E49" s="82" t="s">
        <v>21</v>
      </c>
      <c r="F49" s="82"/>
      <c r="G49" s="82" t="s">
        <v>58</v>
      </c>
      <c r="H49" s="81" t="n">
        <v>38139</v>
      </c>
      <c r="I49" s="82" t="n">
        <v>-412228</v>
      </c>
      <c r="J49" s="82" t="n">
        <v>0</v>
      </c>
      <c r="K49" s="83" t="n">
        <f aca="false">IF(J49=0,0,J49/I49)</f>
        <v>0</v>
      </c>
      <c r="L49" s="83" t="n">
        <f aca="false">I49/UOM</f>
        <v>-41.2228</v>
      </c>
      <c r="M49" s="83" t="n">
        <f aca="false">J49/UOM</f>
        <v>0</v>
      </c>
      <c r="N49" s="84" t="str">
        <f aca="false">IF(F49="P","PHY",IF(F49="G","G",E49))</f>
        <v>D</v>
      </c>
      <c r="O49" s="84" t="str">
        <f aca="false">IF(ISNA(VLOOKUP(G49,BadCanCurves,1,FALSE())),VLOOKUP(D49,FOLIOS,6,FALSE()),"not used")</f>
        <v>not used</v>
      </c>
      <c r="P49" s="84" t="n">
        <f aca="false">IF($N49="P",VLOOKUP(H49,PrcBuckets,2,FALSE()),0)</f>
        <v>0</v>
      </c>
      <c r="Q49" s="84" t="n">
        <f aca="false">IF($N49="D",VLOOKUP(H49,BasisBuckets,2,FALSE()),0)</f>
        <v>12</v>
      </c>
      <c r="R49" s="84" t="n">
        <f aca="false">IF($N49="PHY",VLOOKUP(H49,PGDBuckets,2,FALSE()),0)</f>
        <v>0</v>
      </c>
      <c r="S49" s="84" t="n">
        <f aca="false">IF($N49="G",VLOOKUP(H49,PGDBuckets,2,FALSE()),0)</f>
        <v>0</v>
      </c>
      <c r="T49" s="84" t="n">
        <f aca="false">SUM(P49:S49)</f>
        <v>12</v>
      </c>
      <c r="U49" s="84" t="str">
        <f aca="false">IF(O49="not used","-",O49&amp;N49&amp;T49)</f>
        <v>-</v>
      </c>
      <c r="V49" s="84" t="str">
        <f aca="false">IF(O49="Not Used","-",VLOOKUP(D49,FOLIOS,7,FALSE())&amp;H49)</f>
        <v>-</v>
      </c>
      <c r="W49" s="84" t="str">
        <f aca="false">IF(U49="-","-",O49&amp;E49&amp;H49)</f>
        <v>-</v>
      </c>
      <c r="X49" s="85" t="str">
        <f aca="false">D49&amp;G49</f>
        <v>FT-CAND-EGSC-BASCGPR-AECO/BASIS</v>
      </c>
      <c r="AF49" s="0" t="str">
        <f aca="false">D49&amp;V49</f>
        <v>FT-CAND-EGSC-BAS-</v>
      </c>
    </row>
    <row r="50" customFormat="false" ht="12.75" hidden="false" customHeight="false" outlineLevel="0" collapsed="false">
      <c r="A50" s="81" t="n">
        <v>36682</v>
      </c>
      <c r="B50" s="82" t="s">
        <v>55</v>
      </c>
      <c r="C50" s="82" t="s">
        <v>56</v>
      </c>
      <c r="D50" s="82" t="s">
        <v>57</v>
      </c>
      <c r="E50" s="82" t="s">
        <v>21</v>
      </c>
      <c r="F50" s="82"/>
      <c r="G50" s="82" t="s">
        <v>58</v>
      </c>
      <c r="H50" s="81" t="n">
        <v>38169</v>
      </c>
      <c r="I50" s="82" t="n">
        <v>-423468</v>
      </c>
      <c r="J50" s="82" t="n">
        <v>0</v>
      </c>
      <c r="K50" s="83" t="n">
        <f aca="false">IF(J50=0,0,J50/I50)</f>
        <v>0</v>
      </c>
      <c r="L50" s="83" t="n">
        <f aca="false">I50/UOM</f>
        <v>-42.3468</v>
      </c>
      <c r="M50" s="83" t="n">
        <f aca="false">J50/UOM</f>
        <v>0</v>
      </c>
      <c r="N50" s="84" t="str">
        <f aca="false">IF(F50="P","PHY",IF(F50="G","G",E50))</f>
        <v>D</v>
      </c>
      <c r="O50" s="84" t="str">
        <f aca="false">IF(ISNA(VLOOKUP(G50,BadCanCurves,1,FALSE())),VLOOKUP(D50,FOLIOS,6,FALSE()),"not used")</f>
        <v>not used</v>
      </c>
      <c r="P50" s="84" t="n">
        <f aca="false">IF($N50="P",VLOOKUP(H50,PrcBuckets,2,FALSE()),0)</f>
        <v>0</v>
      </c>
      <c r="Q50" s="84" t="n">
        <f aca="false">IF($N50="D",VLOOKUP(H50,BasisBuckets,2,FALSE()),0)</f>
        <v>12</v>
      </c>
      <c r="R50" s="84" t="n">
        <f aca="false">IF($N50="PHY",VLOOKUP(H50,PGDBuckets,2,FALSE()),0)</f>
        <v>0</v>
      </c>
      <c r="S50" s="84" t="n">
        <f aca="false">IF($N50="G",VLOOKUP(H50,PGDBuckets,2,FALSE()),0)</f>
        <v>0</v>
      </c>
      <c r="T50" s="84" t="n">
        <f aca="false">SUM(P50:S50)</f>
        <v>12</v>
      </c>
      <c r="U50" s="84" t="str">
        <f aca="false">IF(O50="not used","-",O50&amp;N50&amp;T50)</f>
        <v>-</v>
      </c>
      <c r="V50" s="84" t="str">
        <f aca="false">IF(O50="Not Used","-",VLOOKUP(D50,FOLIOS,7,FALSE())&amp;H50)</f>
        <v>-</v>
      </c>
      <c r="W50" s="84" t="str">
        <f aca="false">IF(U50="-","-",O50&amp;E50&amp;H50)</f>
        <v>-</v>
      </c>
      <c r="X50" s="85" t="str">
        <f aca="false">D50&amp;G50</f>
        <v>FT-CAND-EGSC-BASCGPR-AECO/BASIS</v>
      </c>
      <c r="AF50" s="0" t="str">
        <f aca="false">D50&amp;V50</f>
        <v>FT-CAND-EGSC-BAS-</v>
      </c>
    </row>
    <row r="51" customFormat="false" ht="12.75" hidden="false" customHeight="false" outlineLevel="0" collapsed="false">
      <c r="A51" s="81" t="n">
        <v>36682</v>
      </c>
      <c r="B51" s="82" t="s">
        <v>55</v>
      </c>
      <c r="C51" s="82" t="s">
        <v>56</v>
      </c>
      <c r="D51" s="82" t="s">
        <v>57</v>
      </c>
      <c r="E51" s="82" t="s">
        <v>21</v>
      </c>
      <c r="F51" s="82"/>
      <c r="G51" s="82" t="s">
        <v>58</v>
      </c>
      <c r="H51" s="81" t="n">
        <v>38200</v>
      </c>
      <c r="I51" s="82" t="n">
        <v>-420898</v>
      </c>
      <c r="J51" s="82" t="n">
        <v>0</v>
      </c>
      <c r="K51" s="83" t="n">
        <f aca="false">IF(J51=0,0,J51/I51)</f>
        <v>0</v>
      </c>
      <c r="L51" s="83" t="n">
        <f aca="false">I51/UOM</f>
        <v>-42.0898</v>
      </c>
      <c r="M51" s="83" t="n">
        <f aca="false">J51/UOM</f>
        <v>0</v>
      </c>
      <c r="N51" s="84" t="str">
        <f aca="false">IF(F51="P","PHY",IF(F51="G","G",E51))</f>
        <v>D</v>
      </c>
      <c r="O51" s="84" t="str">
        <f aca="false">IF(ISNA(VLOOKUP(G51,BadCanCurves,1,FALSE())),VLOOKUP(D51,FOLIOS,6,FALSE()),"not used")</f>
        <v>not used</v>
      </c>
      <c r="P51" s="84" t="n">
        <f aca="false">IF($N51="P",VLOOKUP(H51,PrcBuckets,2,FALSE()),0)</f>
        <v>0</v>
      </c>
      <c r="Q51" s="84" t="n">
        <f aca="false">IF($N51="D",VLOOKUP(H51,BasisBuckets,2,FALSE()),0)</f>
        <v>12</v>
      </c>
      <c r="R51" s="84" t="n">
        <f aca="false">IF($N51="PHY",VLOOKUP(H51,PGDBuckets,2,FALSE()),0)</f>
        <v>0</v>
      </c>
      <c r="S51" s="84" t="n">
        <f aca="false">IF($N51="G",VLOOKUP(H51,PGDBuckets,2,FALSE()),0)</f>
        <v>0</v>
      </c>
      <c r="T51" s="84" t="n">
        <f aca="false">SUM(P51:S51)</f>
        <v>12</v>
      </c>
      <c r="U51" s="84" t="str">
        <f aca="false">IF(O51="not used","-",O51&amp;N51&amp;T51)</f>
        <v>-</v>
      </c>
      <c r="V51" s="84" t="str">
        <f aca="false">IF(O51="Not Used","-",VLOOKUP(D51,FOLIOS,7,FALSE())&amp;H51)</f>
        <v>-</v>
      </c>
      <c r="W51" s="84" t="str">
        <f aca="false">IF(U51="-","-",O51&amp;E51&amp;H51)</f>
        <v>-</v>
      </c>
      <c r="X51" s="85" t="str">
        <f aca="false">D51&amp;G51</f>
        <v>FT-CAND-EGSC-BASCGPR-AECO/BASIS</v>
      </c>
      <c r="AF51" s="0" t="str">
        <f aca="false">D51&amp;V51</f>
        <v>FT-CAND-EGSC-BAS-</v>
      </c>
    </row>
    <row r="52" customFormat="false" ht="12.75" hidden="false" customHeight="false" outlineLevel="0" collapsed="false">
      <c r="A52" s="81" t="n">
        <v>36682</v>
      </c>
      <c r="B52" s="82" t="s">
        <v>55</v>
      </c>
      <c r="C52" s="82" t="s">
        <v>56</v>
      </c>
      <c r="D52" s="82" t="s">
        <v>57</v>
      </c>
      <c r="E52" s="82" t="s">
        <v>21</v>
      </c>
      <c r="F52" s="82"/>
      <c r="G52" s="82" t="s">
        <v>58</v>
      </c>
      <c r="H52" s="81" t="n">
        <v>38231</v>
      </c>
      <c r="I52" s="82" t="n">
        <v>-404849</v>
      </c>
      <c r="J52" s="82" t="n">
        <v>0</v>
      </c>
      <c r="K52" s="83" t="n">
        <f aca="false">IF(J52=0,0,J52/I52)</f>
        <v>0</v>
      </c>
      <c r="L52" s="83" t="n">
        <f aca="false">I52/UOM</f>
        <v>-40.4849</v>
      </c>
      <c r="M52" s="83" t="n">
        <f aca="false">J52/UOM</f>
        <v>0</v>
      </c>
      <c r="N52" s="84" t="str">
        <f aca="false">IF(F52="P","PHY",IF(F52="G","G",E52))</f>
        <v>D</v>
      </c>
      <c r="O52" s="84" t="str">
        <f aca="false">IF(ISNA(VLOOKUP(G52,BadCanCurves,1,FALSE())),VLOOKUP(D52,FOLIOS,6,FALSE()),"not used")</f>
        <v>not used</v>
      </c>
      <c r="P52" s="84" t="n">
        <f aca="false">IF($N52="P",VLOOKUP(H52,PrcBuckets,2,FALSE()),0)</f>
        <v>0</v>
      </c>
      <c r="Q52" s="84" t="n">
        <f aca="false">IF($N52="D",VLOOKUP(H52,BasisBuckets,2,FALSE()),0)</f>
        <v>12</v>
      </c>
      <c r="R52" s="84" t="n">
        <f aca="false">IF($N52="PHY",VLOOKUP(H52,PGDBuckets,2,FALSE()),0)</f>
        <v>0</v>
      </c>
      <c r="S52" s="84" t="n">
        <f aca="false">IF($N52="G",VLOOKUP(H52,PGDBuckets,2,FALSE()),0)</f>
        <v>0</v>
      </c>
      <c r="T52" s="84" t="n">
        <f aca="false">SUM(P52:S52)</f>
        <v>12</v>
      </c>
      <c r="U52" s="84" t="str">
        <f aca="false">IF(O52="not used","-",O52&amp;N52&amp;T52)</f>
        <v>-</v>
      </c>
      <c r="V52" s="84" t="str">
        <f aca="false">IF(O52="Not Used","-",VLOOKUP(D52,FOLIOS,7,FALSE())&amp;H52)</f>
        <v>-</v>
      </c>
      <c r="W52" s="84" t="str">
        <f aca="false">IF(U52="-","-",O52&amp;E52&amp;H52)</f>
        <v>-</v>
      </c>
      <c r="X52" s="85" t="str">
        <f aca="false">D52&amp;G52</f>
        <v>FT-CAND-EGSC-BASCGPR-AECO/BASIS</v>
      </c>
      <c r="AF52" s="0" t="str">
        <f aca="false">D52&amp;V52</f>
        <v>FT-CAND-EGSC-BAS-</v>
      </c>
    </row>
    <row r="53" customFormat="false" ht="12.75" hidden="false" customHeight="false" outlineLevel="0" collapsed="false">
      <c r="A53" s="81" t="n">
        <v>36682</v>
      </c>
      <c r="B53" s="82" t="s">
        <v>55</v>
      </c>
      <c r="C53" s="82" t="s">
        <v>56</v>
      </c>
      <c r="D53" s="82" t="s">
        <v>57</v>
      </c>
      <c r="E53" s="82" t="s">
        <v>21</v>
      </c>
      <c r="F53" s="82"/>
      <c r="G53" s="82" t="s">
        <v>58</v>
      </c>
      <c r="H53" s="81" t="n">
        <v>38261</v>
      </c>
      <c r="I53" s="82" t="n">
        <v>-415887</v>
      </c>
      <c r="J53" s="82" t="n">
        <v>0</v>
      </c>
      <c r="K53" s="83" t="n">
        <f aca="false">IF(J53=0,0,J53/I53)</f>
        <v>0</v>
      </c>
      <c r="L53" s="83" t="n">
        <f aca="false">I53/UOM</f>
        <v>-41.5887</v>
      </c>
      <c r="M53" s="83" t="n">
        <f aca="false">J53/UOM</f>
        <v>0</v>
      </c>
      <c r="N53" s="84" t="str">
        <f aca="false">IF(F53="P","PHY",IF(F53="G","G",E53))</f>
        <v>D</v>
      </c>
      <c r="O53" s="84" t="str">
        <f aca="false">IF(ISNA(VLOOKUP(G53,BadCanCurves,1,FALSE())),VLOOKUP(D53,FOLIOS,6,FALSE()),"not used")</f>
        <v>not used</v>
      </c>
      <c r="P53" s="84" t="n">
        <f aca="false">IF($N53="P",VLOOKUP(H53,PrcBuckets,2,FALSE()),0)</f>
        <v>0</v>
      </c>
      <c r="Q53" s="84" t="n">
        <f aca="false">IF($N53="D",VLOOKUP(H53,BasisBuckets,2,FALSE()),0)</f>
        <v>12</v>
      </c>
      <c r="R53" s="84" t="n">
        <f aca="false">IF($N53="PHY",VLOOKUP(H53,PGDBuckets,2,FALSE()),0)</f>
        <v>0</v>
      </c>
      <c r="S53" s="84" t="n">
        <f aca="false">IF($N53="G",VLOOKUP(H53,PGDBuckets,2,FALSE()),0)</f>
        <v>0</v>
      </c>
      <c r="T53" s="84" t="n">
        <f aca="false">SUM(P53:S53)</f>
        <v>12</v>
      </c>
      <c r="U53" s="84" t="str">
        <f aca="false">IF(O53="not used","-",O53&amp;N53&amp;T53)</f>
        <v>-</v>
      </c>
      <c r="V53" s="84" t="str">
        <f aca="false">IF(O53="Not Used","-",VLOOKUP(D53,FOLIOS,7,FALSE())&amp;H53)</f>
        <v>-</v>
      </c>
      <c r="W53" s="84" t="str">
        <f aca="false">IF(U53="-","-",O53&amp;E53&amp;H53)</f>
        <v>-</v>
      </c>
      <c r="X53" s="85" t="str">
        <f aca="false">D53&amp;G53</f>
        <v>FT-CAND-EGSC-BASCGPR-AECO/BASIS</v>
      </c>
      <c r="AF53" s="0" t="str">
        <f aca="false">D53&amp;V53</f>
        <v>FT-CAND-EGSC-BAS-</v>
      </c>
    </row>
    <row r="54" customFormat="false" ht="12.75" hidden="false" customHeight="false" outlineLevel="0" collapsed="false">
      <c r="A54" s="81" t="n">
        <v>36682</v>
      </c>
      <c r="B54" s="82" t="s">
        <v>55</v>
      </c>
      <c r="C54" s="82" t="s">
        <v>56</v>
      </c>
      <c r="D54" s="82" t="s">
        <v>57</v>
      </c>
      <c r="E54" s="82" t="s">
        <v>21</v>
      </c>
      <c r="F54" s="82"/>
      <c r="G54" s="82" t="s">
        <v>58</v>
      </c>
      <c r="H54" s="81" t="n">
        <v>38292</v>
      </c>
      <c r="I54" s="82" t="n">
        <v>443327</v>
      </c>
      <c r="J54" s="82" t="n">
        <v>0</v>
      </c>
      <c r="K54" s="83" t="n">
        <f aca="false">IF(J54=0,0,J54/I54)</f>
        <v>0</v>
      </c>
      <c r="L54" s="83" t="n">
        <f aca="false">I54/UOM</f>
        <v>44.3327</v>
      </c>
      <c r="M54" s="83" t="n">
        <f aca="false">J54/UOM</f>
        <v>0</v>
      </c>
      <c r="N54" s="84" t="str">
        <f aca="false">IF(F54="P","PHY",IF(F54="G","G",E54))</f>
        <v>D</v>
      </c>
      <c r="O54" s="84" t="str">
        <f aca="false">IF(ISNA(VLOOKUP(G54,BadCanCurves,1,FALSE())),VLOOKUP(D54,FOLIOS,6,FALSE()),"not used")</f>
        <v>not used</v>
      </c>
      <c r="P54" s="84" t="n">
        <f aca="false">IF($N54="P",VLOOKUP(H54,PrcBuckets,2,FALSE()),0)</f>
        <v>0</v>
      </c>
      <c r="Q54" s="84" t="n">
        <f aca="false">IF($N54="D",VLOOKUP(H54,BasisBuckets,2,FALSE()),0)</f>
        <v>12</v>
      </c>
      <c r="R54" s="84" t="n">
        <f aca="false">IF($N54="PHY",VLOOKUP(H54,PGDBuckets,2,FALSE()),0)</f>
        <v>0</v>
      </c>
      <c r="S54" s="84" t="n">
        <f aca="false">IF($N54="G",VLOOKUP(H54,PGDBuckets,2,FALSE()),0)</f>
        <v>0</v>
      </c>
      <c r="T54" s="84" t="n">
        <f aca="false">SUM(P54:S54)</f>
        <v>12</v>
      </c>
      <c r="U54" s="84" t="str">
        <f aca="false">IF(O54="not used","-",O54&amp;N54&amp;T54)</f>
        <v>-</v>
      </c>
      <c r="V54" s="84" t="str">
        <f aca="false">IF(O54="Not Used","-",VLOOKUP(D54,FOLIOS,7,FALSE())&amp;H54)</f>
        <v>-</v>
      </c>
      <c r="W54" s="84" t="str">
        <f aca="false">IF(U54="-","-",O54&amp;E54&amp;H54)</f>
        <v>-</v>
      </c>
      <c r="X54" s="85" t="str">
        <f aca="false">D54&amp;G54</f>
        <v>FT-CAND-EGSC-BASCGPR-AECO/BASIS</v>
      </c>
      <c r="AF54" s="0" t="str">
        <f aca="false">D54&amp;V54</f>
        <v>FT-CAND-EGSC-BAS-</v>
      </c>
    </row>
    <row r="55" customFormat="false" ht="12.75" hidden="false" customHeight="false" outlineLevel="0" collapsed="false">
      <c r="A55" s="81" t="n">
        <v>36682</v>
      </c>
      <c r="B55" s="82" t="s">
        <v>55</v>
      </c>
      <c r="C55" s="82" t="s">
        <v>56</v>
      </c>
      <c r="D55" s="82" t="s">
        <v>57</v>
      </c>
      <c r="E55" s="82" t="s">
        <v>21</v>
      </c>
      <c r="F55" s="82"/>
      <c r="G55" s="82" t="s">
        <v>58</v>
      </c>
      <c r="H55" s="81" t="n">
        <v>38322</v>
      </c>
      <c r="I55" s="82" t="n">
        <v>455413</v>
      </c>
      <c r="J55" s="82" t="n">
        <v>0</v>
      </c>
      <c r="K55" s="83" t="n">
        <f aca="false">IF(J55=0,0,J55/I55)</f>
        <v>0</v>
      </c>
      <c r="L55" s="83" t="n">
        <f aca="false">I55/UOM</f>
        <v>45.5413</v>
      </c>
      <c r="M55" s="83" t="n">
        <f aca="false">J55/UOM</f>
        <v>0</v>
      </c>
      <c r="N55" s="84" t="str">
        <f aca="false">IF(F55="P","PHY",IF(F55="G","G",E55))</f>
        <v>D</v>
      </c>
      <c r="O55" s="84" t="str">
        <f aca="false">IF(ISNA(VLOOKUP(G55,BadCanCurves,1,FALSE())),VLOOKUP(D55,FOLIOS,6,FALSE()),"not used")</f>
        <v>not used</v>
      </c>
      <c r="P55" s="84" t="n">
        <f aca="false">IF($N55="P",VLOOKUP(H55,PrcBuckets,2,FALSE()),0)</f>
        <v>0</v>
      </c>
      <c r="Q55" s="84" t="n">
        <f aca="false">IF($N55="D",VLOOKUP(H55,BasisBuckets,2,FALSE()),0)</f>
        <v>12</v>
      </c>
      <c r="R55" s="84" t="n">
        <f aca="false">IF($N55="PHY",VLOOKUP(H55,PGDBuckets,2,FALSE()),0)</f>
        <v>0</v>
      </c>
      <c r="S55" s="84" t="n">
        <f aca="false">IF($N55="G",VLOOKUP(H55,PGDBuckets,2,FALSE()),0)</f>
        <v>0</v>
      </c>
      <c r="T55" s="84" t="n">
        <f aca="false">SUM(P55:S55)</f>
        <v>12</v>
      </c>
      <c r="U55" s="84" t="str">
        <f aca="false">IF(O55="not used","-",O55&amp;N55&amp;T55)</f>
        <v>-</v>
      </c>
      <c r="V55" s="84" t="str">
        <f aca="false">IF(O55="Not Used","-",VLOOKUP(D55,FOLIOS,7,FALSE())&amp;H55)</f>
        <v>-</v>
      </c>
      <c r="W55" s="84" t="str">
        <f aca="false">IF(U55="-","-",O55&amp;E55&amp;H55)</f>
        <v>-</v>
      </c>
      <c r="X55" s="85" t="str">
        <f aca="false">D55&amp;G55</f>
        <v>FT-CAND-EGSC-BASCGPR-AECO/BASIS</v>
      </c>
      <c r="AF55" s="0" t="str">
        <f aca="false">D55&amp;V55</f>
        <v>FT-CAND-EGSC-BAS-</v>
      </c>
    </row>
    <row r="56" customFormat="false" ht="12.75" hidden="false" customHeight="false" outlineLevel="0" collapsed="false">
      <c r="A56" s="81" t="n">
        <v>36682</v>
      </c>
      <c r="B56" s="82" t="s">
        <v>55</v>
      </c>
      <c r="C56" s="82" t="s">
        <v>56</v>
      </c>
      <c r="D56" s="82" t="s">
        <v>57</v>
      </c>
      <c r="E56" s="82" t="s">
        <v>21</v>
      </c>
      <c r="F56" s="82"/>
      <c r="G56" s="82" t="s">
        <v>58</v>
      </c>
      <c r="H56" s="81" t="n">
        <v>38353</v>
      </c>
      <c r="I56" s="82" t="n">
        <v>452648</v>
      </c>
      <c r="J56" s="82" t="n">
        <v>0</v>
      </c>
      <c r="K56" s="83" t="n">
        <f aca="false">IF(J56=0,0,J56/I56)</f>
        <v>0</v>
      </c>
      <c r="L56" s="83" t="n">
        <f aca="false">I56/UOM</f>
        <v>45.2648</v>
      </c>
      <c r="M56" s="83" t="n">
        <f aca="false">J56/UOM</f>
        <v>0</v>
      </c>
      <c r="N56" s="84" t="str">
        <f aca="false">IF(F56="P","PHY",IF(F56="G","G",E56))</f>
        <v>D</v>
      </c>
      <c r="O56" s="84" t="str">
        <f aca="false">IF(ISNA(VLOOKUP(G56,BadCanCurves,1,FALSE())),VLOOKUP(D56,FOLIOS,6,FALSE()),"not used")</f>
        <v>not used</v>
      </c>
      <c r="P56" s="84" t="n">
        <f aca="false">IF($N56="P",VLOOKUP(H56,PrcBuckets,2,FALSE()),0)</f>
        <v>0</v>
      </c>
      <c r="Q56" s="84" t="n">
        <f aca="false">IF($N56="D",VLOOKUP(H56,BasisBuckets,2,FALSE()),0)</f>
        <v>13</v>
      </c>
      <c r="R56" s="84" t="n">
        <f aca="false">IF($N56="PHY",VLOOKUP(H56,PGDBuckets,2,FALSE()),0)</f>
        <v>0</v>
      </c>
      <c r="S56" s="84" t="n">
        <f aca="false">IF($N56="G",VLOOKUP(H56,PGDBuckets,2,FALSE()),0)</f>
        <v>0</v>
      </c>
      <c r="T56" s="84" t="n">
        <f aca="false">SUM(P56:S56)</f>
        <v>13</v>
      </c>
      <c r="U56" s="84" t="str">
        <f aca="false">IF(O56="not used","-",O56&amp;N56&amp;T56)</f>
        <v>-</v>
      </c>
      <c r="V56" s="84" t="str">
        <f aca="false">IF(O56="Not Used","-",VLOOKUP(D56,FOLIOS,7,FALSE())&amp;H56)</f>
        <v>-</v>
      </c>
      <c r="W56" s="84" t="str">
        <f aca="false">IF(U56="-","-",O56&amp;E56&amp;H56)</f>
        <v>-</v>
      </c>
      <c r="X56" s="85" t="str">
        <f aca="false">D56&amp;G56</f>
        <v>FT-CAND-EGSC-BASCGPR-AECO/BASIS</v>
      </c>
      <c r="AF56" s="0" t="str">
        <f aca="false">D56&amp;V56</f>
        <v>FT-CAND-EGSC-BAS-</v>
      </c>
    </row>
    <row r="57" customFormat="false" ht="12.75" hidden="false" customHeight="false" outlineLevel="0" collapsed="false">
      <c r="A57" s="81" t="n">
        <v>36682</v>
      </c>
      <c r="B57" s="82" t="s">
        <v>55</v>
      </c>
      <c r="C57" s="82" t="s">
        <v>56</v>
      </c>
      <c r="D57" s="82" t="s">
        <v>57</v>
      </c>
      <c r="E57" s="82" t="s">
        <v>21</v>
      </c>
      <c r="F57" s="82"/>
      <c r="G57" s="82" t="s">
        <v>58</v>
      </c>
      <c r="H57" s="81" t="n">
        <v>38384</v>
      </c>
      <c r="I57" s="82" t="n">
        <v>406361</v>
      </c>
      <c r="J57" s="82" t="n">
        <v>0</v>
      </c>
      <c r="K57" s="83" t="n">
        <f aca="false">IF(J57=0,0,J57/I57)</f>
        <v>0</v>
      </c>
      <c r="L57" s="83" t="n">
        <f aca="false">I57/UOM</f>
        <v>40.6361</v>
      </c>
      <c r="M57" s="83" t="n">
        <f aca="false">J57/UOM</f>
        <v>0</v>
      </c>
      <c r="N57" s="84" t="str">
        <f aca="false">IF(F57="P","PHY",IF(F57="G","G",E57))</f>
        <v>D</v>
      </c>
      <c r="O57" s="84" t="str">
        <f aca="false">IF(ISNA(VLOOKUP(G57,BadCanCurves,1,FALSE())),VLOOKUP(D57,FOLIOS,6,FALSE()),"not used")</f>
        <v>not used</v>
      </c>
      <c r="P57" s="84" t="n">
        <f aca="false">IF($N57="P",VLOOKUP(H57,PrcBuckets,2,FALSE()),0)</f>
        <v>0</v>
      </c>
      <c r="Q57" s="84" t="n">
        <f aca="false">IF($N57="D",VLOOKUP(H57,BasisBuckets,2,FALSE()),0)</f>
        <v>13</v>
      </c>
      <c r="R57" s="84" t="n">
        <f aca="false">IF($N57="PHY",VLOOKUP(H57,PGDBuckets,2,FALSE()),0)</f>
        <v>0</v>
      </c>
      <c r="S57" s="84" t="n">
        <f aca="false">IF($N57="G",VLOOKUP(H57,PGDBuckets,2,FALSE()),0)</f>
        <v>0</v>
      </c>
      <c r="T57" s="84" t="n">
        <f aca="false">SUM(P57:S57)</f>
        <v>13</v>
      </c>
      <c r="U57" s="84" t="str">
        <f aca="false">IF(O57="not used","-",O57&amp;N57&amp;T57)</f>
        <v>-</v>
      </c>
      <c r="V57" s="84" t="str">
        <f aca="false">IF(O57="Not Used","-",VLOOKUP(D57,FOLIOS,7,FALSE())&amp;H57)</f>
        <v>-</v>
      </c>
      <c r="W57" s="84" t="str">
        <f aca="false">IF(U57="-","-",O57&amp;E57&amp;H57)</f>
        <v>-</v>
      </c>
      <c r="X57" s="85" t="str">
        <f aca="false">D57&amp;G57</f>
        <v>FT-CAND-EGSC-BASCGPR-AECO/BASIS</v>
      </c>
      <c r="AF57" s="0" t="str">
        <f aca="false">D57&amp;V57</f>
        <v>FT-CAND-EGSC-BAS-</v>
      </c>
    </row>
    <row r="58" customFormat="false" ht="12.75" hidden="false" customHeight="false" outlineLevel="0" collapsed="false">
      <c r="A58" s="81" t="n">
        <v>36682</v>
      </c>
      <c r="B58" s="82" t="s">
        <v>55</v>
      </c>
      <c r="C58" s="82" t="s">
        <v>56</v>
      </c>
      <c r="D58" s="82" t="s">
        <v>57</v>
      </c>
      <c r="E58" s="82" t="s">
        <v>21</v>
      </c>
      <c r="F58" s="82"/>
      <c r="G58" s="82" t="s">
        <v>58</v>
      </c>
      <c r="H58" s="81" t="n">
        <v>38412</v>
      </c>
      <c r="I58" s="82" t="n">
        <v>447432</v>
      </c>
      <c r="J58" s="82" t="n">
        <v>0</v>
      </c>
      <c r="K58" s="83" t="n">
        <f aca="false">IF(J58=0,0,J58/I58)</f>
        <v>0</v>
      </c>
      <c r="L58" s="83" t="n">
        <f aca="false">I58/UOM</f>
        <v>44.7432</v>
      </c>
      <c r="M58" s="83" t="n">
        <f aca="false">J58/UOM</f>
        <v>0</v>
      </c>
      <c r="N58" s="84" t="str">
        <f aca="false">IF(F58="P","PHY",IF(F58="G","G",E58))</f>
        <v>D</v>
      </c>
      <c r="O58" s="84" t="str">
        <f aca="false">IF(ISNA(VLOOKUP(G58,BadCanCurves,1,FALSE())),VLOOKUP(D58,FOLIOS,6,FALSE()),"not used")</f>
        <v>not used</v>
      </c>
      <c r="P58" s="84" t="n">
        <f aca="false">IF($N58="P",VLOOKUP(H58,PrcBuckets,2,FALSE()),0)</f>
        <v>0</v>
      </c>
      <c r="Q58" s="84" t="n">
        <f aca="false">IF($N58="D",VLOOKUP(H58,BasisBuckets,2,FALSE()),0)</f>
        <v>13</v>
      </c>
      <c r="R58" s="84" t="n">
        <f aca="false">IF($N58="PHY",VLOOKUP(H58,PGDBuckets,2,FALSE()),0)</f>
        <v>0</v>
      </c>
      <c r="S58" s="84" t="n">
        <f aca="false">IF($N58="G",VLOOKUP(H58,PGDBuckets,2,FALSE()),0)</f>
        <v>0</v>
      </c>
      <c r="T58" s="84" t="n">
        <f aca="false">SUM(P58:S58)</f>
        <v>13</v>
      </c>
      <c r="U58" s="84" t="str">
        <f aca="false">IF(O58="not used","-",O58&amp;N58&amp;T58)</f>
        <v>-</v>
      </c>
      <c r="V58" s="84" t="str">
        <f aca="false">IF(O58="Not Used","-",VLOOKUP(D58,FOLIOS,7,FALSE())&amp;H58)</f>
        <v>-</v>
      </c>
      <c r="W58" s="84" t="str">
        <f aca="false">IF(U58="-","-",O58&amp;E58&amp;H58)</f>
        <v>-</v>
      </c>
      <c r="X58" s="85" t="str">
        <f aca="false">D58&amp;G58</f>
        <v>FT-CAND-EGSC-BASCGPR-AECO/BASIS</v>
      </c>
      <c r="AF58" s="0" t="str">
        <f aca="false">D58&amp;V58</f>
        <v>FT-CAND-EGSC-BAS-</v>
      </c>
    </row>
    <row r="59" customFormat="false" ht="12.75" hidden="false" customHeight="false" outlineLevel="0" collapsed="false">
      <c r="A59" s="81" t="n">
        <v>36682</v>
      </c>
      <c r="B59" s="82" t="s">
        <v>55</v>
      </c>
      <c r="C59" s="82" t="s">
        <v>56</v>
      </c>
      <c r="D59" s="82" t="s">
        <v>57</v>
      </c>
      <c r="E59" s="82" t="s">
        <v>21</v>
      </c>
      <c r="F59" s="82"/>
      <c r="G59" s="82" t="s">
        <v>58</v>
      </c>
      <c r="H59" s="81" t="n">
        <v>38443</v>
      </c>
      <c r="I59" s="82" t="n">
        <v>329664</v>
      </c>
      <c r="J59" s="82" t="n">
        <v>0</v>
      </c>
      <c r="K59" s="83" t="n">
        <f aca="false">IF(J59=0,0,J59/I59)</f>
        <v>0</v>
      </c>
      <c r="L59" s="83" t="n">
        <f aca="false">I59/UOM</f>
        <v>32.9664</v>
      </c>
      <c r="M59" s="83" t="n">
        <f aca="false">J59/UOM</f>
        <v>0</v>
      </c>
      <c r="N59" s="84" t="str">
        <f aca="false">IF(F59="P","PHY",IF(F59="G","G",E59))</f>
        <v>D</v>
      </c>
      <c r="O59" s="84" t="str">
        <f aca="false">IF(ISNA(VLOOKUP(G59,BadCanCurves,1,FALSE())),VLOOKUP(D59,FOLIOS,6,FALSE()),"not used")</f>
        <v>not used</v>
      </c>
      <c r="P59" s="84" t="n">
        <f aca="false">IF($N59="P",VLOOKUP(H59,PrcBuckets,2,FALSE()),0)</f>
        <v>0</v>
      </c>
      <c r="Q59" s="84" t="n">
        <f aca="false">IF($N59="D",VLOOKUP(H59,BasisBuckets,2,FALSE()),0)</f>
        <v>13</v>
      </c>
      <c r="R59" s="84" t="n">
        <f aca="false">IF($N59="PHY",VLOOKUP(H59,PGDBuckets,2,FALSE()),0)</f>
        <v>0</v>
      </c>
      <c r="S59" s="84" t="n">
        <f aca="false">IF($N59="G",VLOOKUP(H59,PGDBuckets,2,FALSE()),0)</f>
        <v>0</v>
      </c>
      <c r="T59" s="84" t="n">
        <f aca="false">SUM(P59:S59)</f>
        <v>13</v>
      </c>
      <c r="U59" s="84" t="str">
        <f aca="false">IF(O59="not used","-",O59&amp;N59&amp;T59)</f>
        <v>-</v>
      </c>
      <c r="V59" s="84" t="str">
        <f aca="false">IF(O59="Not Used","-",VLOOKUP(D59,FOLIOS,7,FALSE())&amp;H59)</f>
        <v>-</v>
      </c>
      <c r="W59" s="84" t="str">
        <f aca="false">IF(U59="-","-",O59&amp;E59&amp;H59)</f>
        <v>-</v>
      </c>
      <c r="X59" s="85" t="str">
        <f aca="false">D59&amp;G59</f>
        <v>FT-CAND-EGSC-BASCGPR-AECO/BASIS</v>
      </c>
      <c r="AF59" s="0" t="str">
        <f aca="false">D59&amp;V59</f>
        <v>FT-CAND-EGSC-BAS-</v>
      </c>
    </row>
    <row r="60" customFormat="false" ht="12.75" hidden="false" customHeight="false" outlineLevel="0" collapsed="false">
      <c r="A60" s="81" t="n">
        <v>36682</v>
      </c>
      <c r="B60" s="82" t="s">
        <v>55</v>
      </c>
      <c r="C60" s="82" t="s">
        <v>56</v>
      </c>
      <c r="D60" s="82" t="s">
        <v>57</v>
      </c>
      <c r="E60" s="82" t="s">
        <v>21</v>
      </c>
      <c r="F60" s="82"/>
      <c r="G60" s="82" t="s">
        <v>58</v>
      </c>
      <c r="H60" s="81" t="n">
        <v>38473</v>
      </c>
      <c r="I60" s="82" t="n">
        <v>338650</v>
      </c>
      <c r="J60" s="82" t="n">
        <v>0</v>
      </c>
      <c r="K60" s="83" t="n">
        <f aca="false">IF(J60=0,0,J60/I60)</f>
        <v>0</v>
      </c>
      <c r="L60" s="83" t="n">
        <f aca="false">I60/UOM</f>
        <v>33.865</v>
      </c>
      <c r="M60" s="83" t="n">
        <f aca="false">J60/UOM</f>
        <v>0</v>
      </c>
      <c r="N60" s="84" t="str">
        <f aca="false">IF(F60="P","PHY",IF(F60="G","G",E60))</f>
        <v>D</v>
      </c>
      <c r="O60" s="84" t="str">
        <f aca="false">IF(ISNA(VLOOKUP(G60,BadCanCurves,1,FALSE())),VLOOKUP(D60,FOLIOS,6,FALSE()),"not used")</f>
        <v>not used</v>
      </c>
      <c r="P60" s="84" t="n">
        <f aca="false">IF($N60="P",VLOOKUP(H60,PrcBuckets,2,FALSE()),0)</f>
        <v>0</v>
      </c>
      <c r="Q60" s="84" t="n">
        <f aca="false">IF($N60="D",VLOOKUP(H60,BasisBuckets,2,FALSE()),0)</f>
        <v>13</v>
      </c>
      <c r="R60" s="84" t="n">
        <f aca="false">IF($N60="PHY",VLOOKUP(H60,PGDBuckets,2,FALSE()),0)</f>
        <v>0</v>
      </c>
      <c r="S60" s="84" t="n">
        <f aca="false">IF($N60="G",VLOOKUP(H60,PGDBuckets,2,FALSE()),0)</f>
        <v>0</v>
      </c>
      <c r="T60" s="84" t="n">
        <f aca="false">SUM(P60:S60)</f>
        <v>13</v>
      </c>
      <c r="U60" s="84" t="str">
        <f aca="false">IF(O60="not used","-",O60&amp;N60&amp;T60)</f>
        <v>-</v>
      </c>
      <c r="V60" s="84" t="str">
        <f aca="false">IF(O60="Not Used","-",VLOOKUP(D60,FOLIOS,7,FALSE())&amp;H60)</f>
        <v>-</v>
      </c>
      <c r="W60" s="84" t="str">
        <f aca="false">IF(U60="-","-",O60&amp;E60&amp;H60)</f>
        <v>-</v>
      </c>
      <c r="X60" s="85" t="str">
        <f aca="false">D60&amp;G60</f>
        <v>FT-CAND-EGSC-BASCGPR-AECO/BASIS</v>
      </c>
      <c r="AF60" s="0" t="str">
        <f aca="false">D60&amp;V60</f>
        <v>FT-CAND-EGSC-BAS-</v>
      </c>
    </row>
    <row r="61" customFormat="false" ht="12.75" hidden="false" customHeight="false" outlineLevel="0" collapsed="false">
      <c r="A61" s="81" t="n">
        <v>36682</v>
      </c>
      <c r="B61" s="82" t="s">
        <v>55</v>
      </c>
      <c r="C61" s="82" t="s">
        <v>56</v>
      </c>
      <c r="D61" s="82" t="s">
        <v>57</v>
      </c>
      <c r="E61" s="82" t="s">
        <v>21</v>
      </c>
      <c r="F61" s="82"/>
      <c r="G61" s="82" t="s">
        <v>58</v>
      </c>
      <c r="H61" s="81" t="n">
        <v>38504</v>
      </c>
      <c r="I61" s="82" t="n">
        <v>325735</v>
      </c>
      <c r="J61" s="82" t="n">
        <v>0</v>
      </c>
      <c r="K61" s="83" t="n">
        <f aca="false">IF(J61=0,0,J61/I61)</f>
        <v>0</v>
      </c>
      <c r="L61" s="83" t="n">
        <f aca="false">I61/UOM</f>
        <v>32.5735</v>
      </c>
      <c r="M61" s="83" t="n">
        <f aca="false">J61/UOM</f>
        <v>0</v>
      </c>
      <c r="N61" s="84" t="str">
        <f aca="false">IF(F61="P","PHY",IF(F61="G","G",E61))</f>
        <v>D</v>
      </c>
      <c r="O61" s="84" t="str">
        <f aca="false">IF(ISNA(VLOOKUP(G61,BadCanCurves,1,FALSE())),VLOOKUP(D61,FOLIOS,6,FALSE()),"not used")</f>
        <v>not used</v>
      </c>
      <c r="P61" s="84" t="n">
        <f aca="false">IF($N61="P",VLOOKUP(H61,PrcBuckets,2,FALSE()),0)</f>
        <v>0</v>
      </c>
      <c r="Q61" s="84" t="n">
        <f aca="false">IF($N61="D",VLOOKUP(H61,BasisBuckets,2,FALSE()),0)</f>
        <v>13</v>
      </c>
      <c r="R61" s="84" t="n">
        <f aca="false">IF($N61="PHY",VLOOKUP(H61,PGDBuckets,2,FALSE()),0)</f>
        <v>0</v>
      </c>
      <c r="S61" s="84" t="n">
        <f aca="false">IF($N61="G",VLOOKUP(H61,PGDBuckets,2,FALSE()),0)</f>
        <v>0</v>
      </c>
      <c r="T61" s="84" t="n">
        <f aca="false">SUM(P61:S61)</f>
        <v>13</v>
      </c>
      <c r="U61" s="84" t="str">
        <f aca="false">IF(O61="not used","-",O61&amp;N61&amp;T61)</f>
        <v>-</v>
      </c>
      <c r="V61" s="84" t="str">
        <f aca="false">IF(O61="Not Used","-",VLOOKUP(D61,FOLIOS,7,FALSE())&amp;H61)</f>
        <v>-</v>
      </c>
      <c r="W61" s="84" t="str">
        <f aca="false">IF(U61="-","-",O61&amp;E61&amp;H61)</f>
        <v>-</v>
      </c>
      <c r="X61" s="85" t="str">
        <f aca="false">D61&amp;G61</f>
        <v>FT-CAND-EGSC-BASCGPR-AECO/BASIS</v>
      </c>
      <c r="AF61" s="0" t="str">
        <f aca="false">D61&amp;V61</f>
        <v>FT-CAND-EGSC-BAS-</v>
      </c>
    </row>
    <row r="62" customFormat="false" ht="12.75" hidden="false" customHeight="false" outlineLevel="0" collapsed="false">
      <c r="A62" s="81" t="n">
        <v>36682</v>
      </c>
      <c r="B62" s="82" t="s">
        <v>55</v>
      </c>
      <c r="C62" s="82" t="s">
        <v>56</v>
      </c>
      <c r="D62" s="82" t="s">
        <v>57</v>
      </c>
      <c r="E62" s="82" t="s">
        <v>21</v>
      </c>
      <c r="F62" s="82"/>
      <c r="G62" s="82" t="s">
        <v>58</v>
      </c>
      <c r="H62" s="81" t="n">
        <v>38534</v>
      </c>
      <c r="I62" s="82" t="n">
        <v>334598</v>
      </c>
      <c r="J62" s="82" t="n">
        <v>0</v>
      </c>
      <c r="K62" s="83" t="n">
        <f aca="false">IF(J62=0,0,J62/I62)</f>
        <v>0</v>
      </c>
      <c r="L62" s="83" t="n">
        <f aca="false">I62/UOM</f>
        <v>33.4598</v>
      </c>
      <c r="M62" s="83" t="n">
        <f aca="false">J62/UOM</f>
        <v>0</v>
      </c>
      <c r="N62" s="84" t="str">
        <f aca="false">IF(F62="P","PHY",IF(F62="G","G",E62))</f>
        <v>D</v>
      </c>
      <c r="O62" s="84" t="str">
        <f aca="false">IF(ISNA(VLOOKUP(G62,BadCanCurves,1,FALSE())),VLOOKUP(D62,FOLIOS,6,FALSE()),"not used")</f>
        <v>not used</v>
      </c>
      <c r="P62" s="84" t="n">
        <f aca="false">IF($N62="P",VLOOKUP(H62,PrcBuckets,2,FALSE()),0)</f>
        <v>0</v>
      </c>
      <c r="Q62" s="84" t="n">
        <f aca="false">IF($N62="D",VLOOKUP(H62,BasisBuckets,2,FALSE()),0)</f>
        <v>13</v>
      </c>
      <c r="R62" s="84" t="n">
        <f aca="false">IF($N62="PHY",VLOOKUP(H62,PGDBuckets,2,FALSE()),0)</f>
        <v>0</v>
      </c>
      <c r="S62" s="84" t="n">
        <f aca="false">IF($N62="G",VLOOKUP(H62,PGDBuckets,2,FALSE()),0)</f>
        <v>0</v>
      </c>
      <c r="T62" s="84" t="n">
        <f aca="false">SUM(P62:S62)</f>
        <v>13</v>
      </c>
      <c r="U62" s="84" t="str">
        <f aca="false">IF(O62="not used","-",O62&amp;N62&amp;T62)</f>
        <v>-</v>
      </c>
      <c r="V62" s="84" t="str">
        <f aca="false">IF(O62="Not Used","-",VLOOKUP(D62,FOLIOS,7,FALSE())&amp;H62)</f>
        <v>-</v>
      </c>
      <c r="W62" s="84" t="str">
        <f aca="false">IF(U62="-","-",O62&amp;E62&amp;H62)</f>
        <v>-</v>
      </c>
      <c r="X62" s="85" t="str">
        <f aca="false">D62&amp;G62</f>
        <v>FT-CAND-EGSC-BASCGPR-AECO/BASIS</v>
      </c>
      <c r="AF62" s="0" t="str">
        <f aca="false">D62&amp;V62</f>
        <v>FT-CAND-EGSC-BAS-</v>
      </c>
    </row>
    <row r="63" customFormat="false" ht="12.75" hidden="false" customHeight="false" outlineLevel="0" collapsed="false">
      <c r="A63" s="81" t="n">
        <v>36682</v>
      </c>
      <c r="B63" s="82" t="s">
        <v>55</v>
      </c>
      <c r="C63" s="82" t="s">
        <v>56</v>
      </c>
      <c r="D63" s="82" t="s">
        <v>57</v>
      </c>
      <c r="E63" s="82" t="s">
        <v>21</v>
      </c>
      <c r="F63" s="82"/>
      <c r="G63" s="82" t="s">
        <v>58</v>
      </c>
      <c r="H63" s="81" t="n">
        <v>38565</v>
      </c>
      <c r="I63" s="82" t="n">
        <v>373177</v>
      </c>
      <c r="J63" s="82" t="n">
        <v>0</v>
      </c>
      <c r="K63" s="83" t="n">
        <f aca="false">IF(J63=0,0,J63/I63)</f>
        <v>0</v>
      </c>
      <c r="L63" s="83" t="n">
        <f aca="false">I63/UOM</f>
        <v>37.3177</v>
      </c>
      <c r="M63" s="83" t="n">
        <f aca="false">J63/UOM</f>
        <v>0</v>
      </c>
      <c r="N63" s="84" t="str">
        <f aca="false">IF(F63="P","PHY",IF(F63="G","G",E63))</f>
        <v>D</v>
      </c>
      <c r="O63" s="84" t="str">
        <f aca="false">IF(ISNA(VLOOKUP(G63,BadCanCurves,1,FALSE())),VLOOKUP(D63,FOLIOS,6,FALSE()),"not used")</f>
        <v>not used</v>
      </c>
      <c r="P63" s="84" t="n">
        <f aca="false">IF($N63="P",VLOOKUP(H63,PrcBuckets,2,FALSE()),0)</f>
        <v>0</v>
      </c>
      <c r="Q63" s="84" t="n">
        <f aca="false">IF($N63="D",VLOOKUP(H63,BasisBuckets,2,FALSE()),0)</f>
        <v>13</v>
      </c>
      <c r="R63" s="84" t="n">
        <f aca="false">IF($N63="PHY",VLOOKUP(H63,PGDBuckets,2,FALSE()),0)</f>
        <v>0</v>
      </c>
      <c r="S63" s="84" t="n">
        <f aca="false">IF($N63="G",VLOOKUP(H63,PGDBuckets,2,FALSE()),0)</f>
        <v>0</v>
      </c>
      <c r="T63" s="84" t="n">
        <f aca="false">SUM(P63:S63)</f>
        <v>13</v>
      </c>
      <c r="U63" s="84" t="str">
        <f aca="false">IF(O63="not used","-",O63&amp;N63&amp;T63)</f>
        <v>-</v>
      </c>
      <c r="V63" s="84" t="str">
        <f aca="false">IF(O63="Not Used","-",VLOOKUP(D63,FOLIOS,7,FALSE())&amp;H63)</f>
        <v>-</v>
      </c>
      <c r="W63" s="84" t="str">
        <f aca="false">IF(U63="-","-",O63&amp;E63&amp;H63)</f>
        <v>-</v>
      </c>
      <c r="X63" s="85" t="str">
        <f aca="false">D63&amp;G63</f>
        <v>FT-CAND-EGSC-BASCGPR-AECO/BASIS</v>
      </c>
      <c r="AF63" s="0" t="str">
        <f aca="false">D63&amp;V63</f>
        <v>FT-CAND-EGSC-BAS-</v>
      </c>
    </row>
    <row r="64" customFormat="false" ht="12.75" hidden="false" customHeight="false" outlineLevel="0" collapsed="false">
      <c r="A64" s="81" t="n">
        <v>36682</v>
      </c>
      <c r="B64" s="82" t="s">
        <v>55</v>
      </c>
      <c r="C64" s="82" t="s">
        <v>56</v>
      </c>
      <c r="D64" s="82" t="s">
        <v>57</v>
      </c>
      <c r="E64" s="82" t="s">
        <v>21</v>
      </c>
      <c r="F64" s="82"/>
      <c r="G64" s="82" t="s">
        <v>58</v>
      </c>
      <c r="H64" s="81" t="n">
        <v>38596</v>
      </c>
      <c r="I64" s="82" t="n">
        <v>358920</v>
      </c>
      <c r="J64" s="82" t="n">
        <v>0</v>
      </c>
      <c r="K64" s="83" t="n">
        <f aca="false">IF(J64=0,0,J64/I64)</f>
        <v>0</v>
      </c>
      <c r="L64" s="83" t="n">
        <f aca="false">I64/UOM</f>
        <v>35.892</v>
      </c>
      <c r="M64" s="83" t="n">
        <f aca="false">J64/UOM</f>
        <v>0</v>
      </c>
      <c r="N64" s="84" t="str">
        <f aca="false">IF(F64="P","PHY",IF(F64="G","G",E64))</f>
        <v>D</v>
      </c>
      <c r="O64" s="84" t="str">
        <f aca="false">IF(ISNA(VLOOKUP(G64,BadCanCurves,1,FALSE())),VLOOKUP(D64,FOLIOS,6,FALSE()),"not used")</f>
        <v>not used</v>
      </c>
      <c r="P64" s="84" t="n">
        <f aca="false">IF($N64="P",VLOOKUP(H64,PrcBuckets,2,FALSE()),0)</f>
        <v>0</v>
      </c>
      <c r="Q64" s="84" t="n">
        <f aca="false">IF($N64="D",VLOOKUP(H64,BasisBuckets,2,FALSE()),0)</f>
        <v>13</v>
      </c>
      <c r="R64" s="84" t="n">
        <f aca="false">IF($N64="PHY",VLOOKUP(H64,PGDBuckets,2,FALSE()),0)</f>
        <v>0</v>
      </c>
      <c r="S64" s="84" t="n">
        <f aca="false">IF($N64="G",VLOOKUP(H64,PGDBuckets,2,FALSE()),0)</f>
        <v>0</v>
      </c>
      <c r="T64" s="84" t="n">
        <f aca="false">SUM(P64:S64)</f>
        <v>13</v>
      </c>
      <c r="U64" s="84" t="str">
        <f aca="false">IF(O64="not used","-",O64&amp;N64&amp;T64)</f>
        <v>-</v>
      </c>
      <c r="V64" s="84" t="str">
        <f aca="false">IF(O64="Not Used","-",VLOOKUP(D64,FOLIOS,7,FALSE())&amp;H64)</f>
        <v>-</v>
      </c>
      <c r="W64" s="84" t="str">
        <f aca="false">IF(U64="-","-",O64&amp;E64&amp;H64)</f>
        <v>-</v>
      </c>
      <c r="X64" s="85" t="str">
        <f aca="false">D64&amp;G64</f>
        <v>FT-CAND-EGSC-BASCGPR-AECO/BASIS</v>
      </c>
      <c r="AF64" s="0" t="str">
        <f aca="false">D64&amp;V64</f>
        <v>FT-CAND-EGSC-BAS-</v>
      </c>
    </row>
    <row r="65" customFormat="false" ht="12.75" hidden="false" customHeight="false" outlineLevel="0" collapsed="false">
      <c r="A65" s="81" t="n">
        <v>36682</v>
      </c>
      <c r="B65" s="82" t="s">
        <v>55</v>
      </c>
      <c r="C65" s="82" t="s">
        <v>56</v>
      </c>
      <c r="D65" s="82" t="s">
        <v>57</v>
      </c>
      <c r="E65" s="82" t="s">
        <v>21</v>
      </c>
      <c r="F65" s="82"/>
      <c r="G65" s="82" t="s">
        <v>58</v>
      </c>
      <c r="H65" s="81" t="n">
        <v>38626</v>
      </c>
      <c r="I65" s="82" t="n">
        <v>368678</v>
      </c>
      <c r="J65" s="82" t="n">
        <v>0</v>
      </c>
      <c r="K65" s="83" t="n">
        <f aca="false">IF(J65=0,0,J65/I65)</f>
        <v>0</v>
      </c>
      <c r="L65" s="83" t="n">
        <f aca="false">I65/UOM</f>
        <v>36.8678</v>
      </c>
      <c r="M65" s="83" t="n">
        <f aca="false">J65/UOM</f>
        <v>0</v>
      </c>
      <c r="N65" s="84" t="str">
        <f aca="false">IF(F65="P","PHY",IF(F65="G","G",E65))</f>
        <v>D</v>
      </c>
      <c r="O65" s="84" t="str">
        <f aca="false">IF(ISNA(VLOOKUP(G65,BadCanCurves,1,FALSE())),VLOOKUP(D65,FOLIOS,6,FALSE()),"not used")</f>
        <v>not used</v>
      </c>
      <c r="P65" s="84" t="n">
        <f aca="false">IF($N65="P",VLOOKUP(H65,PrcBuckets,2,FALSE()),0)</f>
        <v>0</v>
      </c>
      <c r="Q65" s="84" t="n">
        <f aca="false">IF($N65="D",VLOOKUP(H65,BasisBuckets,2,FALSE()),0)</f>
        <v>13</v>
      </c>
      <c r="R65" s="84" t="n">
        <f aca="false">IF($N65="PHY",VLOOKUP(H65,PGDBuckets,2,FALSE()),0)</f>
        <v>0</v>
      </c>
      <c r="S65" s="84" t="n">
        <f aca="false">IF($N65="G",VLOOKUP(H65,PGDBuckets,2,FALSE()),0)</f>
        <v>0</v>
      </c>
      <c r="T65" s="84" t="n">
        <f aca="false">SUM(P65:S65)</f>
        <v>13</v>
      </c>
      <c r="U65" s="84" t="str">
        <f aca="false">IF(O65="not used","-",O65&amp;N65&amp;T65)</f>
        <v>-</v>
      </c>
      <c r="V65" s="84" t="str">
        <f aca="false">IF(O65="Not Used","-",VLOOKUP(D65,FOLIOS,7,FALSE())&amp;H65)</f>
        <v>-</v>
      </c>
      <c r="W65" s="84" t="str">
        <f aca="false">IF(U65="-","-",O65&amp;E65&amp;H65)</f>
        <v>-</v>
      </c>
      <c r="X65" s="85" t="str">
        <f aca="false">D65&amp;G65</f>
        <v>FT-CAND-EGSC-BASCGPR-AECO/BASIS</v>
      </c>
      <c r="AF65" s="0" t="str">
        <f aca="false">D65&amp;V65</f>
        <v>FT-CAND-EGSC-BAS-</v>
      </c>
    </row>
    <row r="66" customFormat="false" ht="12.75" hidden="false" customHeight="false" outlineLevel="0" collapsed="false">
      <c r="A66" s="81" t="n">
        <v>36682</v>
      </c>
      <c r="B66" s="82" t="s">
        <v>55</v>
      </c>
      <c r="C66" s="82" t="s">
        <v>56</v>
      </c>
      <c r="D66" s="82" t="s">
        <v>57</v>
      </c>
      <c r="E66" s="82" t="s">
        <v>21</v>
      </c>
      <c r="F66" s="82"/>
      <c r="G66" s="82" t="s">
        <v>58</v>
      </c>
      <c r="H66" s="81" t="n">
        <v>38657</v>
      </c>
      <c r="I66" s="82" t="n">
        <v>411406</v>
      </c>
      <c r="J66" s="82" t="n">
        <v>0</v>
      </c>
      <c r="K66" s="83" t="n">
        <f aca="false">IF(J66=0,0,J66/I66)</f>
        <v>0</v>
      </c>
      <c r="L66" s="83" t="n">
        <f aca="false">I66/UOM</f>
        <v>41.1406</v>
      </c>
      <c r="M66" s="83" t="n">
        <f aca="false">J66/UOM</f>
        <v>0</v>
      </c>
      <c r="N66" s="84" t="str">
        <f aca="false">IF(F66="P","PHY",IF(F66="G","G",E66))</f>
        <v>D</v>
      </c>
      <c r="O66" s="84" t="str">
        <f aca="false">IF(ISNA(VLOOKUP(G66,BadCanCurves,1,FALSE())),VLOOKUP(D66,FOLIOS,6,FALSE()),"not used")</f>
        <v>not used</v>
      </c>
      <c r="P66" s="84" t="n">
        <f aca="false">IF($N66="P",VLOOKUP(H66,PrcBuckets,2,FALSE()),0)</f>
        <v>0</v>
      </c>
      <c r="Q66" s="84" t="n">
        <f aca="false">IF($N66="D",VLOOKUP(H66,BasisBuckets,2,FALSE()),0)</f>
        <v>13</v>
      </c>
      <c r="R66" s="84" t="n">
        <f aca="false">IF($N66="PHY",VLOOKUP(H66,PGDBuckets,2,FALSE()),0)</f>
        <v>0</v>
      </c>
      <c r="S66" s="84" t="n">
        <f aca="false">IF($N66="G",VLOOKUP(H66,PGDBuckets,2,FALSE()),0)</f>
        <v>0</v>
      </c>
      <c r="T66" s="84" t="n">
        <f aca="false">SUM(P66:S66)</f>
        <v>13</v>
      </c>
      <c r="U66" s="84" t="str">
        <f aca="false">IF(O66="not used","-",O66&amp;N66&amp;T66)</f>
        <v>-</v>
      </c>
      <c r="V66" s="84" t="str">
        <f aca="false">IF(O66="Not Used","-",VLOOKUP(D66,FOLIOS,7,FALSE())&amp;H66)</f>
        <v>-</v>
      </c>
      <c r="W66" s="84" t="str">
        <f aca="false">IF(U66="-","-",O66&amp;E66&amp;H66)</f>
        <v>-</v>
      </c>
      <c r="X66" s="85" t="str">
        <f aca="false">D66&amp;G66</f>
        <v>FT-CAND-EGSC-BASCGPR-AECO/BASIS</v>
      </c>
      <c r="AF66" s="0" t="str">
        <f aca="false">D66&amp;V66</f>
        <v>FT-CAND-EGSC-BAS-</v>
      </c>
    </row>
    <row r="67" customFormat="false" ht="12.75" hidden="false" customHeight="false" outlineLevel="0" collapsed="false">
      <c r="A67" s="81" t="n">
        <v>36682</v>
      </c>
      <c r="B67" s="82" t="s">
        <v>55</v>
      </c>
      <c r="C67" s="82" t="s">
        <v>56</v>
      </c>
      <c r="D67" s="82" t="s">
        <v>57</v>
      </c>
      <c r="E67" s="82" t="s">
        <v>21</v>
      </c>
      <c r="F67" s="82"/>
      <c r="G67" s="82" t="s">
        <v>58</v>
      </c>
      <c r="H67" s="81" t="n">
        <v>38687</v>
      </c>
      <c r="I67" s="82" t="n">
        <v>422588</v>
      </c>
      <c r="J67" s="82" t="n">
        <v>0</v>
      </c>
      <c r="K67" s="83" t="n">
        <f aca="false">IF(J67=0,0,J67/I67)</f>
        <v>0</v>
      </c>
      <c r="L67" s="83" t="n">
        <f aca="false">I67/UOM</f>
        <v>42.2588</v>
      </c>
      <c r="M67" s="83" t="n">
        <f aca="false">J67/UOM</f>
        <v>0</v>
      </c>
      <c r="N67" s="84" t="str">
        <f aca="false">IF(F67="P","PHY",IF(F67="G","G",E67))</f>
        <v>D</v>
      </c>
      <c r="O67" s="84" t="str">
        <f aca="false">IF(ISNA(VLOOKUP(G67,BadCanCurves,1,FALSE())),VLOOKUP(D67,FOLIOS,6,FALSE()),"not used")</f>
        <v>not used</v>
      </c>
      <c r="P67" s="84" t="n">
        <f aca="false">IF($N67="P",VLOOKUP(H67,PrcBuckets,2,FALSE()),0)</f>
        <v>0</v>
      </c>
      <c r="Q67" s="84" t="n">
        <f aca="false">IF($N67="D",VLOOKUP(H67,BasisBuckets,2,FALSE()),0)</f>
        <v>13</v>
      </c>
      <c r="R67" s="84" t="n">
        <f aca="false">IF($N67="PHY",VLOOKUP(H67,PGDBuckets,2,FALSE()),0)</f>
        <v>0</v>
      </c>
      <c r="S67" s="84" t="n">
        <f aca="false">IF($N67="G",VLOOKUP(H67,PGDBuckets,2,FALSE()),0)</f>
        <v>0</v>
      </c>
      <c r="T67" s="84" t="n">
        <f aca="false">SUM(P67:S67)</f>
        <v>13</v>
      </c>
      <c r="U67" s="84" t="str">
        <f aca="false">IF(O67="not used","-",O67&amp;N67&amp;T67)</f>
        <v>-</v>
      </c>
      <c r="V67" s="84" t="str">
        <f aca="false">IF(O67="Not Used","-",VLOOKUP(D67,FOLIOS,7,FALSE())&amp;H67)</f>
        <v>-</v>
      </c>
      <c r="W67" s="84" t="str">
        <f aca="false">IF(U67="-","-",O67&amp;E67&amp;H67)</f>
        <v>-</v>
      </c>
      <c r="X67" s="85" t="str">
        <f aca="false">D67&amp;G67</f>
        <v>FT-CAND-EGSC-BASCGPR-AECO/BASIS</v>
      </c>
      <c r="AF67" s="0" t="str">
        <f aca="false">D67&amp;V67</f>
        <v>FT-CAND-EGSC-BAS-</v>
      </c>
    </row>
    <row r="68" customFormat="false" ht="12.75" hidden="false" customHeight="false" outlineLevel="0" collapsed="false">
      <c r="A68" s="81" t="n">
        <v>36682</v>
      </c>
      <c r="B68" s="82" t="s">
        <v>55</v>
      </c>
      <c r="C68" s="82" t="s">
        <v>56</v>
      </c>
      <c r="D68" s="82" t="s">
        <v>57</v>
      </c>
      <c r="E68" s="82" t="s">
        <v>21</v>
      </c>
      <c r="F68" s="82"/>
      <c r="G68" s="82" t="s">
        <v>58</v>
      </c>
      <c r="H68" s="81" t="n">
        <v>38718</v>
      </c>
      <c r="I68" s="82" t="n">
        <v>419987</v>
      </c>
      <c r="J68" s="82" t="n">
        <v>0</v>
      </c>
      <c r="K68" s="83" t="n">
        <f aca="false">IF(J68=0,0,J68/I68)</f>
        <v>0</v>
      </c>
      <c r="L68" s="83" t="n">
        <f aca="false">I68/UOM</f>
        <v>41.9987</v>
      </c>
      <c r="M68" s="83" t="n">
        <f aca="false">J68/UOM</f>
        <v>0</v>
      </c>
      <c r="N68" s="84" t="str">
        <f aca="false">IF(F68="P","PHY",IF(F68="G","G",E68))</f>
        <v>D</v>
      </c>
      <c r="O68" s="84" t="str">
        <f aca="false">IF(ISNA(VLOOKUP(G68,BadCanCurves,1,FALSE())),VLOOKUP(D68,FOLIOS,6,FALSE()),"not used")</f>
        <v>not used</v>
      </c>
      <c r="P68" s="84" t="n">
        <f aca="false">IF($N68="P",VLOOKUP(H68,PrcBuckets,2,FALSE()),0)</f>
        <v>0</v>
      </c>
      <c r="Q68" s="84" t="n">
        <f aca="false">IF($N68="D",VLOOKUP(H68,BasisBuckets,2,FALSE()),0)</f>
        <v>13</v>
      </c>
      <c r="R68" s="84" t="n">
        <f aca="false">IF($N68="PHY",VLOOKUP(H68,PGDBuckets,2,FALSE()),0)</f>
        <v>0</v>
      </c>
      <c r="S68" s="84" t="n">
        <f aca="false">IF($N68="G",VLOOKUP(H68,PGDBuckets,2,FALSE()),0)</f>
        <v>0</v>
      </c>
      <c r="T68" s="84" t="n">
        <f aca="false">SUM(P68:S68)</f>
        <v>13</v>
      </c>
      <c r="U68" s="84" t="str">
        <f aca="false">IF(O68="not used","-",O68&amp;N68&amp;T68)</f>
        <v>-</v>
      </c>
      <c r="V68" s="84" t="str">
        <f aca="false">IF(O68="Not Used","-",VLOOKUP(D68,FOLIOS,7,FALSE())&amp;H68)</f>
        <v>-</v>
      </c>
      <c r="W68" s="84" t="str">
        <f aca="false">IF(U68="-","-",O68&amp;E68&amp;H68)</f>
        <v>-</v>
      </c>
      <c r="X68" s="85" t="str">
        <f aca="false">D68&amp;G68</f>
        <v>FT-CAND-EGSC-BASCGPR-AECO/BASIS</v>
      </c>
      <c r="AF68" s="0" t="str">
        <f aca="false">D68&amp;V68</f>
        <v>FT-CAND-EGSC-BAS-</v>
      </c>
    </row>
    <row r="69" customFormat="false" ht="12.75" hidden="false" customHeight="false" outlineLevel="0" collapsed="false">
      <c r="A69" s="81" t="n">
        <v>36682</v>
      </c>
      <c r="B69" s="82" t="s">
        <v>55</v>
      </c>
      <c r="C69" s="82" t="s">
        <v>56</v>
      </c>
      <c r="D69" s="82" t="s">
        <v>57</v>
      </c>
      <c r="E69" s="82" t="s">
        <v>21</v>
      </c>
      <c r="F69" s="82"/>
      <c r="G69" s="82" t="s">
        <v>58</v>
      </c>
      <c r="H69" s="81" t="n">
        <v>38749</v>
      </c>
      <c r="I69" s="82" t="n">
        <v>377007</v>
      </c>
      <c r="J69" s="82" t="n">
        <v>0</v>
      </c>
      <c r="K69" s="83" t="n">
        <f aca="false">IF(J69=0,0,J69/I69)</f>
        <v>0</v>
      </c>
      <c r="L69" s="83" t="n">
        <f aca="false">I69/UOM</f>
        <v>37.7007</v>
      </c>
      <c r="M69" s="83" t="n">
        <f aca="false">J69/UOM</f>
        <v>0</v>
      </c>
      <c r="N69" s="84" t="str">
        <f aca="false">IF(F69="P","PHY",IF(F69="G","G",E69))</f>
        <v>D</v>
      </c>
      <c r="O69" s="84" t="str">
        <f aca="false">IF(ISNA(VLOOKUP(G69,BadCanCurves,1,FALSE())),VLOOKUP(D69,FOLIOS,6,FALSE()),"not used")</f>
        <v>not used</v>
      </c>
      <c r="P69" s="84" t="n">
        <f aca="false">IF($N69="P",VLOOKUP(H69,PrcBuckets,2,FALSE()),0)</f>
        <v>0</v>
      </c>
      <c r="Q69" s="84" t="n">
        <f aca="false">IF($N69="D",VLOOKUP(H69,BasisBuckets,2,FALSE()),0)</f>
        <v>13</v>
      </c>
      <c r="R69" s="84" t="n">
        <f aca="false">IF($N69="PHY",VLOOKUP(H69,PGDBuckets,2,FALSE()),0)</f>
        <v>0</v>
      </c>
      <c r="S69" s="84" t="n">
        <f aca="false">IF($N69="G",VLOOKUP(H69,PGDBuckets,2,FALSE()),0)</f>
        <v>0</v>
      </c>
      <c r="T69" s="84" t="n">
        <f aca="false">SUM(P69:S69)</f>
        <v>13</v>
      </c>
      <c r="U69" s="84" t="str">
        <f aca="false">IF(O69="not used","-",O69&amp;N69&amp;T69)</f>
        <v>-</v>
      </c>
      <c r="V69" s="84" t="str">
        <f aca="false">IF(O69="Not Used","-",VLOOKUP(D69,FOLIOS,7,FALSE())&amp;H69)</f>
        <v>-</v>
      </c>
      <c r="W69" s="84" t="str">
        <f aca="false">IF(U69="-","-",O69&amp;E69&amp;H69)</f>
        <v>-</v>
      </c>
      <c r="X69" s="85" t="str">
        <f aca="false">D69&amp;G69</f>
        <v>FT-CAND-EGSC-BASCGPR-AECO/BASIS</v>
      </c>
      <c r="AF69" s="0" t="str">
        <f aca="false">D69&amp;V69</f>
        <v>FT-CAND-EGSC-BAS-</v>
      </c>
    </row>
    <row r="70" customFormat="false" ht="12.75" hidden="false" customHeight="false" outlineLevel="0" collapsed="false">
      <c r="A70" s="81" t="n">
        <v>36682</v>
      </c>
      <c r="B70" s="82" t="s">
        <v>55</v>
      </c>
      <c r="C70" s="82" t="s">
        <v>56</v>
      </c>
      <c r="D70" s="82" t="s">
        <v>57</v>
      </c>
      <c r="E70" s="82" t="s">
        <v>21</v>
      </c>
      <c r="F70" s="82"/>
      <c r="G70" s="82" t="s">
        <v>58</v>
      </c>
      <c r="H70" s="81" t="n">
        <v>38777</v>
      </c>
      <c r="I70" s="82" t="n">
        <v>415078</v>
      </c>
      <c r="J70" s="82" t="n">
        <v>0</v>
      </c>
      <c r="K70" s="83" t="n">
        <f aca="false">IF(J70=0,0,J70/I70)</f>
        <v>0</v>
      </c>
      <c r="L70" s="83" t="n">
        <f aca="false">I70/UOM</f>
        <v>41.5078</v>
      </c>
      <c r="M70" s="83" t="n">
        <f aca="false">J70/UOM</f>
        <v>0</v>
      </c>
      <c r="N70" s="84" t="str">
        <f aca="false">IF(F70="P","PHY",IF(F70="G","G",E70))</f>
        <v>D</v>
      </c>
      <c r="O70" s="84" t="str">
        <f aca="false">IF(ISNA(VLOOKUP(G70,BadCanCurves,1,FALSE())),VLOOKUP(D70,FOLIOS,6,FALSE()),"not used")</f>
        <v>not used</v>
      </c>
      <c r="P70" s="84" t="n">
        <f aca="false">IF($N70="P",VLOOKUP(H70,PrcBuckets,2,FALSE()),0)</f>
        <v>0</v>
      </c>
      <c r="Q70" s="84" t="n">
        <f aca="false">IF($N70="D",VLOOKUP(H70,BasisBuckets,2,FALSE()),0)</f>
        <v>13</v>
      </c>
      <c r="R70" s="84" t="n">
        <f aca="false">IF($N70="PHY",VLOOKUP(H70,PGDBuckets,2,FALSE()),0)</f>
        <v>0</v>
      </c>
      <c r="S70" s="84" t="n">
        <f aca="false">IF($N70="G",VLOOKUP(H70,PGDBuckets,2,FALSE()),0)</f>
        <v>0</v>
      </c>
      <c r="T70" s="84" t="n">
        <f aca="false">SUM(P70:S70)</f>
        <v>13</v>
      </c>
      <c r="U70" s="84" t="str">
        <f aca="false">IF(O70="not used","-",O70&amp;N70&amp;T70)</f>
        <v>-</v>
      </c>
      <c r="V70" s="84" t="str">
        <f aca="false">IF(O70="Not Used","-",VLOOKUP(D70,FOLIOS,7,FALSE())&amp;H70)</f>
        <v>-</v>
      </c>
      <c r="W70" s="84" t="str">
        <f aca="false">IF(U70="-","-",O70&amp;E70&amp;H70)</f>
        <v>-</v>
      </c>
      <c r="X70" s="85" t="str">
        <f aca="false">D70&amp;G70</f>
        <v>FT-CAND-EGSC-BASCGPR-AECO/BASIS</v>
      </c>
      <c r="AF70" s="0" t="str">
        <f aca="false">D70&amp;V70</f>
        <v>FT-CAND-EGSC-BAS-</v>
      </c>
    </row>
    <row r="71" customFormat="false" ht="12.75" hidden="false" customHeight="false" outlineLevel="0" collapsed="false">
      <c r="A71" s="81" t="n">
        <v>36682</v>
      </c>
      <c r="B71" s="82" t="s">
        <v>55</v>
      </c>
      <c r="C71" s="82" t="s">
        <v>56</v>
      </c>
      <c r="D71" s="82" t="s">
        <v>57</v>
      </c>
      <c r="E71" s="82" t="s">
        <v>21</v>
      </c>
      <c r="F71" s="82"/>
      <c r="G71" s="82" t="s">
        <v>58</v>
      </c>
      <c r="H71" s="81" t="n">
        <v>38808</v>
      </c>
      <c r="I71" s="82" t="n">
        <v>399213</v>
      </c>
      <c r="J71" s="82" t="n">
        <v>0</v>
      </c>
      <c r="K71" s="83" t="n">
        <f aca="false">IF(J71=0,0,J71/I71)</f>
        <v>0</v>
      </c>
      <c r="L71" s="83" t="n">
        <f aca="false">I71/UOM</f>
        <v>39.9213</v>
      </c>
      <c r="M71" s="83" t="n">
        <f aca="false">J71/UOM</f>
        <v>0</v>
      </c>
      <c r="N71" s="84" t="str">
        <f aca="false">IF(F71="P","PHY",IF(F71="G","G",E71))</f>
        <v>D</v>
      </c>
      <c r="O71" s="84" t="str">
        <f aca="false">IF(ISNA(VLOOKUP(G71,BadCanCurves,1,FALSE())),VLOOKUP(D71,FOLIOS,6,FALSE()),"not used")</f>
        <v>not used</v>
      </c>
      <c r="P71" s="84" t="n">
        <f aca="false">IF($N71="P",VLOOKUP(H71,PrcBuckets,2,FALSE()),0)</f>
        <v>0</v>
      </c>
      <c r="Q71" s="84" t="n">
        <f aca="false">IF($N71="D",VLOOKUP(H71,BasisBuckets,2,FALSE()),0)</f>
        <v>13</v>
      </c>
      <c r="R71" s="84" t="n">
        <f aca="false">IF($N71="PHY",VLOOKUP(H71,PGDBuckets,2,FALSE()),0)</f>
        <v>0</v>
      </c>
      <c r="S71" s="84" t="n">
        <f aca="false">IF($N71="G",VLOOKUP(H71,PGDBuckets,2,FALSE()),0)</f>
        <v>0</v>
      </c>
      <c r="T71" s="84" t="n">
        <f aca="false">SUM(P71:S71)</f>
        <v>13</v>
      </c>
      <c r="U71" s="84" t="str">
        <f aca="false">IF(O71="not used","-",O71&amp;N71&amp;T71)</f>
        <v>-</v>
      </c>
      <c r="V71" s="84" t="str">
        <f aca="false">IF(O71="Not Used","-",VLOOKUP(D71,FOLIOS,7,FALSE())&amp;H71)</f>
        <v>-</v>
      </c>
      <c r="W71" s="84" t="str">
        <f aca="false">IF(U71="-","-",O71&amp;E71&amp;H71)</f>
        <v>-</v>
      </c>
      <c r="X71" s="85" t="str">
        <f aca="false">D71&amp;G71</f>
        <v>FT-CAND-EGSC-BASCGPR-AECO/BASIS</v>
      </c>
      <c r="AF71" s="0" t="str">
        <f aca="false">D71&amp;V71</f>
        <v>FT-CAND-EGSC-BAS-</v>
      </c>
    </row>
    <row r="72" customFormat="false" ht="12.75" hidden="false" customHeight="false" outlineLevel="0" collapsed="false">
      <c r="A72" s="81" t="n">
        <v>36682</v>
      </c>
      <c r="B72" s="82" t="s">
        <v>55</v>
      </c>
      <c r="C72" s="82" t="s">
        <v>56</v>
      </c>
      <c r="D72" s="82" t="s">
        <v>57</v>
      </c>
      <c r="E72" s="82" t="s">
        <v>21</v>
      </c>
      <c r="F72" s="82"/>
      <c r="G72" s="82" t="s">
        <v>58</v>
      </c>
      <c r="H72" s="81" t="n">
        <v>38838</v>
      </c>
      <c r="I72" s="82" t="n">
        <v>410058</v>
      </c>
      <c r="J72" s="82" t="n">
        <v>0</v>
      </c>
      <c r="K72" s="83" t="n">
        <f aca="false">IF(J72=0,0,J72/I72)</f>
        <v>0</v>
      </c>
      <c r="L72" s="83" t="n">
        <f aca="false">I72/UOM</f>
        <v>41.0058</v>
      </c>
      <c r="M72" s="83" t="n">
        <f aca="false">J72/UOM</f>
        <v>0</v>
      </c>
      <c r="N72" s="84" t="str">
        <f aca="false">IF(F72="P","PHY",IF(F72="G","G",E72))</f>
        <v>D</v>
      </c>
      <c r="O72" s="84" t="str">
        <f aca="false">IF(ISNA(VLOOKUP(G72,BadCanCurves,1,FALSE())),VLOOKUP(D72,FOLIOS,6,FALSE()),"not used")</f>
        <v>not used</v>
      </c>
      <c r="P72" s="84" t="n">
        <f aca="false">IF($N72="P",VLOOKUP(H72,PrcBuckets,2,FALSE()),0)</f>
        <v>0</v>
      </c>
      <c r="Q72" s="84" t="n">
        <f aca="false">IF($N72="D",VLOOKUP(H72,BasisBuckets,2,FALSE()),0)</f>
        <v>13</v>
      </c>
      <c r="R72" s="84" t="n">
        <f aca="false">IF($N72="PHY",VLOOKUP(H72,PGDBuckets,2,FALSE()),0)</f>
        <v>0</v>
      </c>
      <c r="S72" s="84" t="n">
        <f aca="false">IF($N72="G",VLOOKUP(H72,PGDBuckets,2,FALSE()),0)</f>
        <v>0</v>
      </c>
      <c r="T72" s="84" t="n">
        <f aca="false">SUM(P72:S72)</f>
        <v>13</v>
      </c>
      <c r="U72" s="84" t="str">
        <f aca="false">IF(O72="not used","-",O72&amp;N72&amp;T72)</f>
        <v>-</v>
      </c>
      <c r="V72" s="84" t="str">
        <f aca="false">IF(O72="Not Used","-",VLOOKUP(D72,FOLIOS,7,FALSE())&amp;H72)</f>
        <v>-</v>
      </c>
      <c r="W72" s="84" t="str">
        <f aca="false">IF(U72="-","-",O72&amp;E72&amp;H72)</f>
        <v>-</v>
      </c>
      <c r="X72" s="85" t="str">
        <f aca="false">D72&amp;G72</f>
        <v>FT-CAND-EGSC-BASCGPR-AECO/BASIS</v>
      </c>
      <c r="AF72" s="0" t="str">
        <f aca="false">D72&amp;V72</f>
        <v>FT-CAND-EGSC-BAS-</v>
      </c>
    </row>
    <row r="73" customFormat="false" ht="12.75" hidden="false" customHeight="false" outlineLevel="0" collapsed="false">
      <c r="A73" s="81" t="n">
        <v>36682</v>
      </c>
      <c r="B73" s="82" t="s">
        <v>55</v>
      </c>
      <c r="C73" s="82" t="s">
        <v>56</v>
      </c>
      <c r="D73" s="82" t="s">
        <v>57</v>
      </c>
      <c r="E73" s="82" t="s">
        <v>21</v>
      </c>
      <c r="F73" s="82"/>
      <c r="G73" s="82" t="s">
        <v>58</v>
      </c>
      <c r="H73" s="81" t="n">
        <v>38869</v>
      </c>
      <c r="I73" s="82" t="n">
        <v>394383</v>
      </c>
      <c r="J73" s="82" t="n">
        <v>0</v>
      </c>
      <c r="K73" s="83" t="n">
        <f aca="false">IF(J73=0,0,J73/I73)</f>
        <v>0</v>
      </c>
      <c r="L73" s="83" t="n">
        <f aca="false">I73/UOM</f>
        <v>39.4383</v>
      </c>
      <c r="M73" s="83" t="n">
        <f aca="false">J73/UOM</f>
        <v>0</v>
      </c>
      <c r="N73" s="84" t="str">
        <f aca="false">IF(F73="P","PHY",IF(F73="G","G",E73))</f>
        <v>D</v>
      </c>
      <c r="O73" s="84" t="str">
        <f aca="false">IF(ISNA(VLOOKUP(G73,BadCanCurves,1,FALSE())),VLOOKUP(D73,FOLIOS,6,FALSE()),"not used")</f>
        <v>not used</v>
      </c>
      <c r="P73" s="84" t="n">
        <f aca="false">IF($N73="P",VLOOKUP(H73,PrcBuckets,2,FALSE()),0)</f>
        <v>0</v>
      </c>
      <c r="Q73" s="84" t="n">
        <f aca="false">IF($N73="D",VLOOKUP(H73,BasisBuckets,2,FALSE()),0)</f>
        <v>13</v>
      </c>
      <c r="R73" s="84" t="n">
        <f aca="false">IF($N73="PHY",VLOOKUP(H73,PGDBuckets,2,FALSE()),0)</f>
        <v>0</v>
      </c>
      <c r="S73" s="84" t="n">
        <f aca="false">IF($N73="G",VLOOKUP(H73,PGDBuckets,2,FALSE()),0)</f>
        <v>0</v>
      </c>
      <c r="T73" s="84" t="n">
        <f aca="false">SUM(P73:S73)</f>
        <v>13</v>
      </c>
      <c r="U73" s="84" t="str">
        <f aca="false">IF(O73="not used","-",O73&amp;N73&amp;T73)</f>
        <v>-</v>
      </c>
      <c r="V73" s="84" t="str">
        <f aca="false">IF(O73="Not Used","-",VLOOKUP(D73,FOLIOS,7,FALSE())&amp;H73)</f>
        <v>-</v>
      </c>
      <c r="W73" s="84" t="str">
        <f aca="false">IF(U73="-","-",O73&amp;E73&amp;H73)</f>
        <v>-</v>
      </c>
      <c r="X73" s="85" t="str">
        <f aca="false">D73&amp;G73</f>
        <v>FT-CAND-EGSC-BASCGPR-AECO/BASIS</v>
      </c>
      <c r="AF73" s="0" t="str">
        <f aca="false">D73&amp;V73</f>
        <v>FT-CAND-EGSC-BAS-</v>
      </c>
    </row>
    <row r="74" customFormat="false" ht="12.75" hidden="false" customHeight="false" outlineLevel="0" collapsed="false">
      <c r="A74" s="81" t="n">
        <v>36682</v>
      </c>
      <c r="B74" s="82" t="s">
        <v>55</v>
      </c>
      <c r="C74" s="82" t="s">
        <v>56</v>
      </c>
      <c r="D74" s="82" t="s">
        <v>57</v>
      </c>
      <c r="E74" s="82" t="s">
        <v>21</v>
      </c>
      <c r="F74" s="82"/>
      <c r="G74" s="82" t="s">
        <v>58</v>
      </c>
      <c r="H74" s="81" t="n">
        <v>38899</v>
      </c>
      <c r="I74" s="82" t="n">
        <v>405094</v>
      </c>
      <c r="J74" s="82" t="n">
        <v>0</v>
      </c>
      <c r="K74" s="83" t="n">
        <f aca="false">IF(J74=0,0,J74/I74)</f>
        <v>0</v>
      </c>
      <c r="L74" s="83" t="n">
        <f aca="false">I74/UOM</f>
        <v>40.5094</v>
      </c>
      <c r="M74" s="83" t="n">
        <f aca="false">J74/UOM</f>
        <v>0</v>
      </c>
      <c r="N74" s="84" t="str">
        <f aca="false">IF(F74="P","PHY",IF(F74="G","G",E74))</f>
        <v>D</v>
      </c>
      <c r="O74" s="84" t="str">
        <f aca="false">IF(ISNA(VLOOKUP(G74,BadCanCurves,1,FALSE())),VLOOKUP(D74,FOLIOS,6,FALSE()),"not used")</f>
        <v>not used</v>
      </c>
      <c r="P74" s="84" t="n">
        <f aca="false">IF($N74="P",VLOOKUP(H74,PrcBuckets,2,FALSE()),0)</f>
        <v>0</v>
      </c>
      <c r="Q74" s="84" t="n">
        <f aca="false">IF($N74="D",VLOOKUP(H74,BasisBuckets,2,FALSE()),0)</f>
        <v>13</v>
      </c>
      <c r="R74" s="84" t="n">
        <f aca="false">IF($N74="PHY",VLOOKUP(H74,PGDBuckets,2,FALSE()),0)</f>
        <v>0</v>
      </c>
      <c r="S74" s="84" t="n">
        <f aca="false">IF($N74="G",VLOOKUP(H74,PGDBuckets,2,FALSE()),0)</f>
        <v>0</v>
      </c>
      <c r="T74" s="84" t="n">
        <f aca="false">SUM(P74:S74)</f>
        <v>13</v>
      </c>
      <c r="U74" s="84" t="str">
        <f aca="false">IF(O74="not used","-",O74&amp;N74&amp;T74)</f>
        <v>-</v>
      </c>
      <c r="V74" s="84" t="str">
        <f aca="false">IF(O74="Not Used","-",VLOOKUP(D74,FOLIOS,7,FALSE())&amp;H74)</f>
        <v>-</v>
      </c>
      <c r="W74" s="84" t="str">
        <f aca="false">IF(U74="-","-",O74&amp;E74&amp;H74)</f>
        <v>-</v>
      </c>
      <c r="X74" s="85" t="str">
        <f aca="false">D74&amp;G74</f>
        <v>FT-CAND-EGSC-BASCGPR-AECO/BASIS</v>
      </c>
      <c r="AF74" s="0" t="str">
        <f aca="false">D74&amp;V74</f>
        <v>FT-CAND-EGSC-BAS-</v>
      </c>
    </row>
    <row r="75" customFormat="false" ht="12.75" hidden="false" customHeight="false" outlineLevel="0" collapsed="false">
      <c r="A75" s="81" t="n">
        <v>36682</v>
      </c>
      <c r="B75" s="82" t="s">
        <v>55</v>
      </c>
      <c r="C75" s="82" t="s">
        <v>56</v>
      </c>
      <c r="D75" s="82" t="s">
        <v>57</v>
      </c>
      <c r="E75" s="82" t="s">
        <v>21</v>
      </c>
      <c r="F75" s="82"/>
      <c r="G75" s="82" t="s">
        <v>58</v>
      </c>
      <c r="H75" s="81" t="n">
        <v>38930</v>
      </c>
      <c r="I75" s="82" t="n">
        <v>402593</v>
      </c>
      <c r="J75" s="82" t="n">
        <v>0</v>
      </c>
      <c r="K75" s="83" t="n">
        <f aca="false">IF(J75=0,0,J75/I75)</f>
        <v>0</v>
      </c>
      <c r="L75" s="83" t="n">
        <f aca="false">I75/UOM</f>
        <v>40.2593</v>
      </c>
      <c r="M75" s="83" t="n">
        <f aca="false">J75/UOM</f>
        <v>0</v>
      </c>
      <c r="N75" s="84" t="str">
        <f aca="false">IF(F75="P","PHY",IF(F75="G","G",E75))</f>
        <v>D</v>
      </c>
      <c r="O75" s="84" t="str">
        <f aca="false">IF(ISNA(VLOOKUP(G75,BadCanCurves,1,FALSE())),VLOOKUP(D75,FOLIOS,6,FALSE()),"not used")</f>
        <v>not used</v>
      </c>
      <c r="P75" s="84" t="n">
        <f aca="false">IF($N75="P",VLOOKUP(H75,PrcBuckets,2,FALSE()),0)</f>
        <v>0</v>
      </c>
      <c r="Q75" s="84" t="n">
        <f aca="false">IF($N75="D",VLOOKUP(H75,BasisBuckets,2,FALSE()),0)</f>
        <v>13</v>
      </c>
      <c r="R75" s="84" t="n">
        <f aca="false">IF($N75="PHY",VLOOKUP(H75,PGDBuckets,2,FALSE()),0)</f>
        <v>0</v>
      </c>
      <c r="S75" s="84" t="n">
        <f aca="false">IF($N75="G",VLOOKUP(H75,PGDBuckets,2,FALSE()),0)</f>
        <v>0</v>
      </c>
      <c r="T75" s="84" t="n">
        <f aca="false">SUM(P75:S75)</f>
        <v>13</v>
      </c>
      <c r="U75" s="84" t="str">
        <f aca="false">IF(O75="not used","-",O75&amp;N75&amp;T75)</f>
        <v>-</v>
      </c>
      <c r="V75" s="84" t="str">
        <f aca="false">IF(O75="Not Used","-",VLOOKUP(D75,FOLIOS,7,FALSE())&amp;H75)</f>
        <v>-</v>
      </c>
      <c r="W75" s="84" t="str">
        <f aca="false">IF(U75="-","-",O75&amp;E75&amp;H75)</f>
        <v>-</v>
      </c>
      <c r="X75" s="85" t="str">
        <f aca="false">D75&amp;G75</f>
        <v>FT-CAND-EGSC-BASCGPR-AECO/BASIS</v>
      </c>
      <c r="AF75" s="0" t="str">
        <f aca="false">D75&amp;V75</f>
        <v>FT-CAND-EGSC-BAS-</v>
      </c>
    </row>
    <row r="76" customFormat="false" ht="12.75" hidden="false" customHeight="false" outlineLevel="0" collapsed="false">
      <c r="A76" s="81" t="n">
        <v>36682</v>
      </c>
      <c r="B76" s="82" t="s">
        <v>55</v>
      </c>
      <c r="C76" s="82" t="s">
        <v>56</v>
      </c>
      <c r="D76" s="82" t="s">
        <v>57</v>
      </c>
      <c r="E76" s="82" t="s">
        <v>21</v>
      </c>
      <c r="F76" s="82"/>
      <c r="G76" s="82" t="s">
        <v>58</v>
      </c>
      <c r="H76" s="81" t="n">
        <v>38961</v>
      </c>
      <c r="I76" s="82" t="n">
        <v>387200</v>
      </c>
      <c r="J76" s="82" t="n">
        <v>0</v>
      </c>
      <c r="K76" s="83" t="n">
        <f aca="false">IF(J76=0,0,J76/I76)</f>
        <v>0</v>
      </c>
      <c r="L76" s="83" t="n">
        <f aca="false">I76/UOM</f>
        <v>38.72</v>
      </c>
      <c r="M76" s="83" t="n">
        <f aca="false">J76/UOM</f>
        <v>0</v>
      </c>
      <c r="N76" s="84" t="str">
        <f aca="false">IF(F76="P","PHY",IF(F76="G","G",E76))</f>
        <v>D</v>
      </c>
      <c r="O76" s="84" t="str">
        <f aca="false">IF(ISNA(VLOOKUP(G76,BadCanCurves,1,FALSE())),VLOOKUP(D76,FOLIOS,6,FALSE()),"not used")</f>
        <v>not used</v>
      </c>
      <c r="P76" s="84" t="n">
        <f aca="false">IF($N76="P",VLOOKUP(H76,PrcBuckets,2,FALSE()),0)</f>
        <v>0</v>
      </c>
      <c r="Q76" s="84" t="n">
        <f aca="false">IF($N76="D",VLOOKUP(H76,BasisBuckets,2,FALSE()),0)</f>
        <v>13</v>
      </c>
      <c r="R76" s="84" t="n">
        <f aca="false">IF($N76="PHY",VLOOKUP(H76,PGDBuckets,2,FALSE()),0)</f>
        <v>0</v>
      </c>
      <c r="S76" s="84" t="n">
        <f aca="false">IF($N76="G",VLOOKUP(H76,PGDBuckets,2,FALSE()),0)</f>
        <v>0</v>
      </c>
      <c r="T76" s="84" t="n">
        <f aca="false">SUM(P76:S76)</f>
        <v>13</v>
      </c>
      <c r="U76" s="84" t="str">
        <f aca="false">IF(O76="not used","-",O76&amp;N76&amp;T76)</f>
        <v>-</v>
      </c>
      <c r="V76" s="84" t="str">
        <f aca="false">IF(O76="Not Used","-",VLOOKUP(D76,FOLIOS,7,FALSE())&amp;H76)</f>
        <v>-</v>
      </c>
      <c r="W76" s="84" t="str">
        <f aca="false">IF(U76="-","-",O76&amp;E76&amp;H76)</f>
        <v>-</v>
      </c>
      <c r="X76" s="85" t="str">
        <f aca="false">D76&amp;G76</f>
        <v>FT-CAND-EGSC-BASCGPR-AECO/BASIS</v>
      </c>
      <c r="AF76" s="0" t="str">
        <f aca="false">D76&amp;V76</f>
        <v>FT-CAND-EGSC-BAS-</v>
      </c>
    </row>
    <row r="77" customFormat="false" ht="12.75" hidden="false" customHeight="false" outlineLevel="0" collapsed="false">
      <c r="A77" s="81" t="n">
        <v>36682</v>
      </c>
      <c r="B77" s="82" t="s">
        <v>55</v>
      </c>
      <c r="C77" s="82" t="s">
        <v>56</v>
      </c>
      <c r="D77" s="82" t="s">
        <v>57</v>
      </c>
      <c r="E77" s="82" t="s">
        <v>21</v>
      </c>
      <c r="F77" s="82"/>
      <c r="G77" s="82" t="s">
        <v>58</v>
      </c>
      <c r="H77" s="81" t="n">
        <v>38991</v>
      </c>
      <c r="I77" s="82" t="n">
        <v>397713</v>
      </c>
      <c r="J77" s="82" t="n">
        <v>0</v>
      </c>
      <c r="K77" s="83" t="n">
        <f aca="false">IF(J77=0,0,J77/I77)</f>
        <v>0</v>
      </c>
      <c r="L77" s="83" t="n">
        <f aca="false">I77/UOM</f>
        <v>39.7713</v>
      </c>
      <c r="M77" s="83" t="n">
        <f aca="false">J77/UOM</f>
        <v>0</v>
      </c>
      <c r="N77" s="84" t="str">
        <f aca="false">IF(F77="P","PHY",IF(F77="G","G",E77))</f>
        <v>D</v>
      </c>
      <c r="O77" s="84" t="str">
        <f aca="false">IF(ISNA(VLOOKUP(G77,BadCanCurves,1,FALSE())),VLOOKUP(D77,FOLIOS,6,FALSE()),"not used")</f>
        <v>not used</v>
      </c>
      <c r="P77" s="84" t="n">
        <f aca="false">IF($N77="P",VLOOKUP(H77,PrcBuckets,2,FALSE()),0)</f>
        <v>0</v>
      </c>
      <c r="Q77" s="84" t="n">
        <f aca="false">IF($N77="D",VLOOKUP(H77,BasisBuckets,2,FALSE()),0)</f>
        <v>13</v>
      </c>
      <c r="R77" s="84" t="n">
        <f aca="false">IF($N77="PHY",VLOOKUP(H77,PGDBuckets,2,FALSE()),0)</f>
        <v>0</v>
      </c>
      <c r="S77" s="84" t="n">
        <f aca="false">IF($N77="G",VLOOKUP(H77,PGDBuckets,2,FALSE()),0)</f>
        <v>0</v>
      </c>
      <c r="T77" s="84" t="n">
        <f aca="false">SUM(P77:S77)</f>
        <v>13</v>
      </c>
      <c r="U77" s="84" t="str">
        <f aca="false">IF(O77="not used","-",O77&amp;N77&amp;T77)</f>
        <v>-</v>
      </c>
      <c r="V77" s="84" t="str">
        <f aca="false">IF(O77="Not Used","-",VLOOKUP(D77,FOLIOS,7,FALSE())&amp;H77)</f>
        <v>-</v>
      </c>
      <c r="W77" s="84" t="str">
        <f aca="false">IF(U77="-","-",O77&amp;E77&amp;H77)</f>
        <v>-</v>
      </c>
      <c r="X77" s="85" t="str">
        <f aca="false">D77&amp;G77</f>
        <v>FT-CAND-EGSC-BASCGPR-AECO/BASIS</v>
      </c>
      <c r="AF77" s="0" t="str">
        <f aca="false">D77&amp;V77</f>
        <v>FT-CAND-EGSC-BAS-</v>
      </c>
    </row>
    <row r="78" customFormat="false" ht="12.75" hidden="false" customHeight="false" outlineLevel="0" collapsed="false">
      <c r="A78" s="81" t="n">
        <v>36682</v>
      </c>
      <c r="B78" s="82" t="s">
        <v>55</v>
      </c>
      <c r="C78" s="82" t="s">
        <v>56</v>
      </c>
      <c r="D78" s="82" t="s">
        <v>57</v>
      </c>
      <c r="E78" s="82" t="s">
        <v>21</v>
      </c>
      <c r="F78" s="82"/>
      <c r="G78" s="82" t="s">
        <v>58</v>
      </c>
      <c r="H78" s="81" t="n">
        <v>39022</v>
      </c>
      <c r="I78" s="82" t="n">
        <v>222015</v>
      </c>
      <c r="J78" s="82" t="n">
        <v>0</v>
      </c>
      <c r="K78" s="83" t="n">
        <f aca="false">IF(J78=0,0,J78/I78)</f>
        <v>0</v>
      </c>
      <c r="L78" s="83" t="n">
        <f aca="false">I78/UOM</f>
        <v>22.2015</v>
      </c>
      <c r="M78" s="83" t="n">
        <f aca="false">J78/UOM</f>
        <v>0</v>
      </c>
      <c r="N78" s="84" t="str">
        <f aca="false">IF(F78="P","PHY",IF(F78="G","G",E78))</f>
        <v>D</v>
      </c>
      <c r="O78" s="84" t="str">
        <f aca="false">IF(ISNA(VLOOKUP(G78,BadCanCurves,1,FALSE())),VLOOKUP(D78,FOLIOS,6,FALSE()),"not used")</f>
        <v>not used</v>
      </c>
      <c r="P78" s="84" t="n">
        <f aca="false">IF($N78="P",VLOOKUP(H78,PrcBuckets,2,FALSE()),0)</f>
        <v>0</v>
      </c>
      <c r="Q78" s="84" t="n">
        <f aca="false">IF($N78="D",VLOOKUP(H78,BasisBuckets,2,FALSE()),0)</f>
        <v>13</v>
      </c>
      <c r="R78" s="84" t="n">
        <f aca="false">IF($N78="PHY",VLOOKUP(H78,PGDBuckets,2,FALSE()),0)</f>
        <v>0</v>
      </c>
      <c r="S78" s="84" t="n">
        <f aca="false">IF($N78="G",VLOOKUP(H78,PGDBuckets,2,FALSE()),0)</f>
        <v>0</v>
      </c>
      <c r="T78" s="84" t="n">
        <f aca="false">SUM(P78:S78)</f>
        <v>13</v>
      </c>
      <c r="U78" s="84" t="str">
        <f aca="false">IF(O78="not used","-",O78&amp;N78&amp;T78)</f>
        <v>-</v>
      </c>
      <c r="V78" s="84" t="str">
        <f aca="false">IF(O78="Not Used","-",VLOOKUP(D78,FOLIOS,7,FALSE())&amp;H78)</f>
        <v>-</v>
      </c>
      <c r="W78" s="84" t="str">
        <f aca="false">IF(U78="-","-",O78&amp;E78&amp;H78)</f>
        <v>-</v>
      </c>
      <c r="X78" s="85" t="str">
        <f aca="false">D78&amp;G78</f>
        <v>FT-CAND-EGSC-BASCGPR-AECO/BASIS</v>
      </c>
      <c r="AF78" s="0" t="str">
        <f aca="false">D78&amp;V78</f>
        <v>FT-CAND-EGSC-BAS-</v>
      </c>
    </row>
    <row r="79" customFormat="false" ht="12.75" hidden="false" customHeight="false" outlineLevel="0" collapsed="false">
      <c r="A79" s="81" t="n">
        <v>36682</v>
      </c>
      <c r="B79" s="82" t="s">
        <v>55</v>
      </c>
      <c r="C79" s="82" t="s">
        <v>56</v>
      </c>
      <c r="D79" s="82" t="s">
        <v>57</v>
      </c>
      <c r="E79" s="82" t="s">
        <v>21</v>
      </c>
      <c r="F79" s="82"/>
      <c r="G79" s="82" t="s">
        <v>58</v>
      </c>
      <c r="H79" s="81" t="n">
        <v>39052</v>
      </c>
      <c r="I79" s="82" t="n">
        <v>228042</v>
      </c>
      <c r="J79" s="82" t="n">
        <v>0</v>
      </c>
      <c r="K79" s="83" t="n">
        <f aca="false">IF(J79=0,0,J79/I79)</f>
        <v>0</v>
      </c>
      <c r="L79" s="83" t="n">
        <f aca="false">I79/UOM</f>
        <v>22.8042</v>
      </c>
      <c r="M79" s="83" t="n">
        <f aca="false">J79/UOM</f>
        <v>0</v>
      </c>
      <c r="N79" s="84" t="str">
        <f aca="false">IF(F79="P","PHY",IF(F79="G","G",E79))</f>
        <v>D</v>
      </c>
      <c r="O79" s="84" t="str">
        <f aca="false">IF(ISNA(VLOOKUP(G79,BadCanCurves,1,FALSE())),VLOOKUP(D79,FOLIOS,6,FALSE()),"not used")</f>
        <v>not used</v>
      </c>
      <c r="P79" s="84" t="n">
        <f aca="false">IF($N79="P",VLOOKUP(H79,PrcBuckets,2,FALSE()),0)</f>
        <v>0</v>
      </c>
      <c r="Q79" s="84" t="n">
        <f aca="false">IF($N79="D",VLOOKUP(H79,BasisBuckets,2,FALSE()),0)</f>
        <v>13</v>
      </c>
      <c r="R79" s="84" t="n">
        <f aca="false">IF($N79="PHY",VLOOKUP(H79,PGDBuckets,2,FALSE()),0)</f>
        <v>0</v>
      </c>
      <c r="S79" s="84" t="n">
        <f aca="false">IF($N79="G",VLOOKUP(H79,PGDBuckets,2,FALSE()),0)</f>
        <v>0</v>
      </c>
      <c r="T79" s="84" t="n">
        <f aca="false">SUM(P79:S79)</f>
        <v>13</v>
      </c>
      <c r="U79" s="84" t="str">
        <f aca="false">IF(O79="not used","-",O79&amp;N79&amp;T79)</f>
        <v>-</v>
      </c>
      <c r="V79" s="84" t="str">
        <f aca="false">IF(O79="Not Used","-",VLOOKUP(D79,FOLIOS,7,FALSE())&amp;H79)</f>
        <v>-</v>
      </c>
      <c r="W79" s="84" t="str">
        <f aca="false">IF(U79="-","-",O79&amp;E79&amp;H79)</f>
        <v>-</v>
      </c>
      <c r="X79" s="85" t="str">
        <f aca="false">D79&amp;G79</f>
        <v>FT-CAND-EGSC-BASCGPR-AECO/BASIS</v>
      </c>
      <c r="AF79" s="0" t="str">
        <f aca="false">D79&amp;V79</f>
        <v>FT-CAND-EGSC-BAS-</v>
      </c>
    </row>
    <row r="80" customFormat="false" ht="12.75" hidden="false" customHeight="false" outlineLevel="0" collapsed="false">
      <c r="A80" s="81" t="n">
        <v>36682</v>
      </c>
      <c r="B80" s="82" t="s">
        <v>55</v>
      </c>
      <c r="C80" s="82" t="s">
        <v>56</v>
      </c>
      <c r="D80" s="82" t="s">
        <v>57</v>
      </c>
      <c r="E80" s="82" t="s">
        <v>21</v>
      </c>
      <c r="F80" s="82"/>
      <c r="G80" s="82" t="s">
        <v>58</v>
      </c>
      <c r="H80" s="81" t="n">
        <v>39083</v>
      </c>
      <c r="I80" s="82" t="n">
        <v>226631</v>
      </c>
      <c r="J80" s="82" t="n">
        <v>0</v>
      </c>
      <c r="K80" s="83" t="n">
        <f aca="false">IF(J80=0,0,J80/I80)</f>
        <v>0</v>
      </c>
      <c r="L80" s="83" t="n">
        <f aca="false">I80/UOM</f>
        <v>22.6631</v>
      </c>
      <c r="M80" s="83" t="n">
        <f aca="false">J80/UOM</f>
        <v>0</v>
      </c>
      <c r="N80" s="84" t="str">
        <f aca="false">IF(F80="P","PHY",IF(F80="G","G",E80))</f>
        <v>D</v>
      </c>
      <c r="O80" s="84" t="str">
        <f aca="false">IF(ISNA(VLOOKUP(G80,BadCanCurves,1,FALSE())),VLOOKUP(D80,FOLIOS,6,FALSE()),"not used")</f>
        <v>not used</v>
      </c>
      <c r="P80" s="84" t="n">
        <f aca="false">IF($N80="P",VLOOKUP(H80,PrcBuckets,2,FALSE()),0)</f>
        <v>0</v>
      </c>
      <c r="Q80" s="84" t="n">
        <f aca="false">IF($N80="D",VLOOKUP(H80,BasisBuckets,2,FALSE()),0)</f>
        <v>13</v>
      </c>
      <c r="R80" s="84" t="n">
        <f aca="false">IF($N80="PHY",VLOOKUP(H80,PGDBuckets,2,FALSE()),0)</f>
        <v>0</v>
      </c>
      <c r="S80" s="84" t="n">
        <f aca="false">IF($N80="G",VLOOKUP(H80,PGDBuckets,2,FALSE()),0)</f>
        <v>0</v>
      </c>
      <c r="T80" s="84" t="n">
        <f aca="false">SUM(P80:S80)</f>
        <v>13</v>
      </c>
      <c r="U80" s="84" t="str">
        <f aca="false">IF(O80="not used","-",O80&amp;N80&amp;T80)</f>
        <v>-</v>
      </c>
      <c r="V80" s="84" t="str">
        <f aca="false">IF(O80="Not Used","-",VLOOKUP(D80,FOLIOS,7,FALSE())&amp;H80)</f>
        <v>-</v>
      </c>
      <c r="W80" s="84" t="str">
        <f aca="false">IF(U80="-","-",O80&amp;E80&amp;H80)</f>
        <v>-</v>
      </c>
      <c r="X80" s="85" t="str">
        <f aca="false">D80&amp;G80</f>
        <v>FT-CAND-EGSC-BASCGPR-AECO/BASIS</v>
      </c>
      <c r="AF80" s="0" t="str">
        <f aca="false">D80&amp;V80</f>
        <v>FT-CAND-EGSC-BAS-</v>
      </c>
    </row>
    <row r="81" customFormat="false" ht="12.75" hidden="false" customHeight="false" outlineLevel="0" collapsed="false">
      <c r="A81" s="81" t="n">
        <v>36682</v>
      </c>
      <c r="B81" s="82" t="s">
        <v>55</v>
      </c>
      <c r="C81" s="82" t="s">
        <v>56</v>
      </c>
      <c r="D81" s="82" t="s">
        <v>57</v>
      </c>
      <c r="E81" s="82" t="s">
        <v>21</v>
      </c>
      <c r="F81" s="82"/>
      <c r="G81" s="82" t="s">
        <v>58</v>
      </c>
      <c r="H81" s="81" t="n">
        <v>39114</v>
      </c>
      <c r="I81" s="82" t="n">
        <v>203431</v>
      </c>
      <c r="J81" s="82" t="n">
        <v>0</v>
      </c>
      <c r="K81" s="83" t="n">
        <f aca="false">IF(J81=0,0,J81/I81)</f>
        <v>0</v>
      </c>
      <c r="L81" s="83" t="n">
        <f aca="false">I81/UOM</f>
        <v>20.3431</v>
      </c>
      <c r="M81" s="83" t="n">
        <f aca="false">J81/UOM</f>
        <v>0</v>
      </c>
      <c r="N81" s="84" t="str">
        <f aca="false">IF(F81="P","PHY",IF(F81="G","G",E81))</f>
        <v>D</v>
      </c>
      <c r="O81" s="84" t="str">
        <f aca="false">IF(ISNA(VLOOKUP(G81,BadCanCurves,1,FALSE())),VLOOKUP(D81,FOLIOS,6,FALSE()),"not used")</f>
        <v>not used</v>
      </c>
      <c r="P81" s="84" t="n">
        <f aca="false">IF($N81="P",VLOOKUP(H81,PrcBuckets,2,FALSE()),0)</f>
        <v>0</v>
      </c>
      <c r="Q81" s="84" t="n">
        <f aca="false">IF($N81="D",VLOOKUP(H81,BasisBuckets,2,FALSE()),0)</f>
        <v>13</v>
      </c>
      <c r="R81" s="84" t="n">
        <f aca="false">IF($N81="PHY",VLOOKUP(H81,PGDBuckets,2,FALSE()),0)</f>
        <v>0</v>
      </c>
      <c r="S81" s="84" t="n">
        <f aca="false">IF($N81="G",VLOOKUP(H81,PGDBuckets,2,FALSE()),0)</f>
        <v>0</v>
      </c>
      <c r="T81" s="84" t="n">
        <f aca="false">SUM(P81:S81)</f>
        <v>13</v>
      </c>
      <c r="U81" s="84" t="str">
        <f aca="false">IF(O81="not used","-",O81&amp;N81&amp;T81)</f>
        <v>-</v>
      </c>
      <c r="V81" s="84" t="str">
        <f aca="false">IF(O81="Not Used","-",VLOOKUP(D81,FOLIOS,7,FALSE())&amp;H81)</f>
        <v>-</v>
      </c>
      <c r="W81" s="84" t="str">
        <f aca="false">IF(U81="-","-",O81&amp;E81&amp;H81)</f>
        <v>-</v>
      </c>
      <c r="X81" s="85" t="str">
        <f aca="false">D81&amp;G81</f>
        <v>FT-CAND-EGSC-BASCGPR-AECO/BASIS</v>
      </c>
      <c r="AF81" s="0" t="str">
        <f aca="false">D81&amp;V81</f>
        <v>FT-CAND-EGSC-BAS-</v>
      </c>
    </row>
    <row r="82" customFormat="false" ht="12.75" hidden="false" customHeight="false" outlineLevel="0" collapsed="false">
      <c r="A82" s="81" t="n">
        <v>36682</v>
      </c>
      <c r="B82" s="82" t="s">
        <v>55</v>
      </c>
      <c r="C82" s="82" t="s">
        <v>56</v>
      </c>
      <c r="D82" s="82" t="s">
        <v>57</v>
      </c>
      <c r="E82" s="82" t="s">
        <v>21</v>
      </c>
      <c r="F82" s="82"/>
      <c r="G82" s="82" t="s">
        <v>58</v>
      </c>
      <c r="H82" s="81" t="n">
        <v>39142</v>
      </c>
      <c r="I82" s="82" t="n">
        <v>223967</v>
      </c>
      <c r="J82" s="82" t="n">
        <v>0</v>
      </c>
      <c r="K82" s="83" t="n">
        <f aca="false">IF(J82=0,0,J82/I82)</f>
        <v>0</v>
      </c>
      <c r="L82" s="83" t="n">
        <f aca="false">I82/UOM</f>
        <v>22.3967</v>
      </c>
      <c r="M82" s="83" t="n">
        <f aca="false">J82/UOM</f>
        <v>0</v>
      </c>
      <c r="N82" s="84" t="str">
        <f aca="false">IF(F82="P","PHY",IF(F82="G","G",E82))</f>
        <v>D</v>
      </c>
      <c r="O82" s="84" t="str">
        <f aca="false">IF(ISNA(VLOOKUP(G82,BadCanCurves,1,FALSE())),VLOOKUP(D82,FOLIOS,6,FALSE()),"not used")</f>
        <v>not used</v>
      </c>
      <c r="P82" s="84" t="n">
        <f aca="false">IF($N82="P",VLOOKUP(H82,PrcBuckets,2,FALSE()),0)</f>
        <v>0</v>
      </c>
      <c r="Q82" s="84" t="n">
        <f aca="false">IF($N82="D",VLOOKUP(H82,BasisBuckets,2,FALSE()),0)</f>
        <v>13</v>
      </c>
      <c r="R82" s="84" t="n">
        <f aca="false">IF($N82="PHY",VLOOKUP(H82,PGDBuckets,2,FALSE()),0)</f>
        <v>0</v>
      </c>
      <c r="S82" s="84" t="n">
        <f aca="false">IF($N82="G",VLOOKUP(H82,PGDBuckets,2,FALSE()),0)</f>
        <v>0</v>
      </c>
      <c r="T82" s="84" t="n">
        <f aca="false">SUM(P82:S82)</f>
        <v>13</v>
      </c>
      <c r="U82" s="84" t="str">
        <f aca="false">IF(O82="not used","-",O82&amp;N82&amp;T82)</f>
        <v>-</v>
      </c>
      <c r="V82" s="84" t="str">
        <f aca="false">IF(O82="Not Used","-",VLOOKUP(D82,FOLIOS,7,FALSE())&amp;H82)</f>
        <v>-</v>
      </c>
      <c r="W82" s="84" t="str">
        <f aca="false">IF(U82="-","-",O82&amp;E82&amp;H82)</f>
        <v>-</v>
      </c>
      <c r="X82" s="85" t="str">
        <f aca="false">D82&amp;G82</f>
        <v>FT-CAND-EGSC-BASCGPR-AECO/BASIS</v>
      </c>
      <c r="AF82" s="0" t="str">
        <f aca="false">D82&amp;V82</f>
        <v>FT-CAND-EGSC-BAS-</v>
      </c>
    </row>
    <row r="83" customFormat="false" ht="12.75" hidden="false" customHeight="false" outlineLevel="0" collapsed="false">
      <c r="A83" s="81" t="n">
        <v>36682</v>
      </c>
      <c r="B83" s="82" t="s">
        <v>55</v>
      </c>
      <c r="C83" s="82" t="s">
        <v>56</v>
      </c>
      <c r="D83" s="82" t="s">
        <v>57</v>
      </c>
      <c r="E83" s="82" t="s">
        <v>21</v>
      </c>
      <c r="F83" s="82"/>
      <c r="G83" s="82" t="s">
        <v>58</v>
      </c>
      <c r="H83" s="81" t="n">
        <v>39173</v>
      </c>
      <c r="I83" s="82" t="n">
        <v>215399</v>
      </c>
      <c r="J83" s="82" t="n">
        <v>0</v>
      </c>
      <c r="K83" s="83" t="n">
        <f aca="false">IF(J83=0,0,J83/I83)</f>
        <v>0</v>
      </c>
      <c r="L83" s="83" t="n">
        <f aca="false">I83/UOM</f>
        <v>21.5399</v>
      </c>
      <c r="M83" s="83" t="n">
        <f aca="false">J83/UOM</f>
        <v>0</v>
      </c>
      <c r="N83" s="84" t="str">
        <f aca="false">IF(F83="P","PHY",IF(F83="G","G",E83))</f>
        <v>D</v>
      </c>
      <c r="O83" s="84" t="str">
        <f aca="false">IF(ISNA(VLOOKUP(G83,BadCanCurves,1,FALSE())),VLOOKUP(D83,FOLIOS,6,FALSE()),"not used")</f>
        <v>not used</v>
      </c>
      <c r="P83" s="84" t="n">
        <f aca="false">IF($N83="P",VLOOKUP(H83,PrcBuckets,2,FALSE()),0)</f>
        <v>0</v>
      </c>
      <c r="Q83" s="84" t="n">
        <f aca="false">IF($N83="D",VLOOKUP(H83,BasisBuckets,2,FALSE()),0)</f>
        <v>13</v>
      </c>
      <c r="R83" s="84" t="n">
        <f aca="false">IF($N83="PHY",VLOOKUP(H83,PGDBuckets,2,FALSE()),0)</f>
        <v>0</v>
      </c>
      <c r="S83" s="84" t="n">
        <f aca="false">IF($N83="G",VLOOKUP(H83,PGDBuckets,2,FALSE()),0)</f>
        <v>0</v>
      </c>
      <c r="T83" s="84" t="n">
        <f aca="false">SUM(P83:S83)</f>
        <v>13</v>
      </c>
      <c r="U83" s="84" t="str">
        <f aca="false">IF(O83="not used","-",O83&amp;N83&amp;T83)</f>
        <v>-</v>
      </c>
      <c r="V83" s="84" t="str">
        <f aca="false">IF(O83="Not Used","-",VLOOKUP(D83,FOLIOS,7,FALSE())&amp;H83)</f>
        <v>-</v>
      </c>
      <c r="W83" s="84" t="str">
        <f aca="false">IF(U83="-","-",O83&amp;E83&amp;H83)</f>
        <v>-</v>
      </c>
      <c r="X83" s="85" t="str">
        <f aca="false">D83&amp;G83</f>
        <v>FT-CAND-EGSC-BASCGPR-AECO/BASIS</v>
      </c>
      <c r="AF83" s="0" t="str">
        <f aca="false">D83&amp;V83</f>
        <v>FT-CAND-EGSC-BAS-</v>
      </c>
    </row>
    <row r="84" customFormat="false" ht="12.75" hidden="false" customHeight="false" outlineLevel="0" collapsed="false">
      <c r="A84" s="81" t="n">
        <v>36682</v>
      </c>
      <c r="B84" s="82" t="s">
        <v>55</v>
      </c>
      <c r="C84" s="82" t="s">
        <v>56</v>
      </c>
      <c r="D84" s="82" t="s">
        <v>57</v>
      </c>
      <c r="E84" s="82" t="s">
        <v>21</v>
      </c>
      <c r="F84" s="82"/>
      <c r="G84" s="82" t="s">
        <v>58</v>
      </c>
      <c r="H84" s="81" t="n">
        <v>39203</v>
      </c>
      <c r="I84" s="82" t="n">
        <v>221244</v>
      </c>
      <c r="J84" s="82" t="n">
        <v>0</v>
      </c>
      <c r="K84" s="83" t="n">
        <f aca="false">IF(J84=0,0,J84/I84)</f>
        <v>0</v>
      </c>
      <c r="L84" s="83" t="n">
        <f aca="false">I84/UOM</f>
        <v>22.1244</v>
      </c>
      <c r="M84" s="83" t="n">
        <f aca="false">J84/UOM</f>
        <v>0</v>
      </c>
      <c r="N84" s="84" t="str">
        <f aca="false">IF(F84="P","PHY",IF(F84="G","G",E84))</f>
        <v>D</v>
      </c>
      <c r="O84" s="84" t="str">
        <f aca="false">IF(ISNA(VLOOKUP(G84,BadCanCurves,1,FALSE())),VLOOKUP(D84,FOLIOS,6,FALSE()),"not used")</f>
        <v>not used</v>
      </c>
      <c r="P84" s="84" t="n">
        <f aca="false">IF($N84="P",VLOOKUP(H84,PrcBuckets,2,FALSE()),0)</f>
        <v>0</v>
      </c>
      <c r="Q84" s="84" t="n">
        <f aca="false">IF($N84="D",VLOOKUP(H84,BasisBuckets,2,FALSE()),0)</f>
        <v>13</v>
      </c>
      <c r="R84" s="84" t="n">
        <f aca="false">IF($N84="PHY",VLOOKUP(H84,PGDBuckets,2,FALSE()),0)</f>
        <v>0</v>
      </c>
      <c r="S84" s="84" t="n">
        <f aca="false">IF($N84="G",VLOOKUP(H84,PGDBuckets,2,FALSE()),0)</f>
        <v>0</v>
      </c>
      <c r="T84" s="84" t="n">
        <f aca="false">SUM(P84:S84)</f>
        <v>13</v>
      </c>
      <c r="U84" s="84" t="str">
        <f aca="false">IF(O84="not used","-",O84&amp;N84&amp;T84)</f>
        <v>-</v>
      </c>
      <c r="V84" s="84" t="str">
        <f aca="false">IF(O84="Not Used","-",VLOOKUP(D84,FOLIOS,7,FALSE())&amp;H84)</f>
        <v>-</v>
      </c>
      <c r="W84" s="84" t="str">
        <f aca="false">IF(U84="-","-",O84&amp;E84&amp;H84)</f>
        <v>-</v>
      </c>
      <c r="X84" s="85" t="str">
        <f aca="false">D84&amp;G84</f>
        <v>FT-CAND-EGSC-BASCGPR-AECO/BASIS</v>
      </c>
      <c r="AF84" s="0" t="str">
        <f aca="false">D84&amp;V84</f>
        <v>FT-CAND-EGSC-BAS-</v>
      </c>
    </row>
    <row r="85" customFormat="false" ht="12.75" hidden="false" customHeight="false" outlineLevel="0" collapsed="false">
      <c r="A85" s="81" t="n">
        <v>36682</v>
      </c>
      <c r="B85" s="82" t="s">
        <v>55</v>
      </c>
      <c r="C85" s="82" t="s">
        <v>56</v>
      </c>
      <c r="D85" s="82" t="s">
        <v>57</v>
      </c>
      <c r="E85" s="82" t="s">
        <v>21</v>
      </c>
      <c r="F85" s="82"/>
      <c r="G85" s="82" t="s">
        <v>58</v>
      </c>
      <c r="H85" s="81" t="n">
        <v>39234</v>
      </c>
      <c r="I85" s="82" t="n">
        <v>212779</v>
      </c>
      <c r="J85" s="82" t="n">
        <v>0</v>
      </c>
      <c r="K85" s="83" t="n">
        <f aca="false">IF(J85=0,0,J85/I85)</f>
        <v>0</v>
      </c>
      <c r="L85" s="83" t="n">
        <f aca="false">I85/UOM</f>
        <v>21.2779</v>
      </c>
      <c r="M85" s="83" t="n">
        <f aca="false">J85/UOM</f>
        <v>0</v>
      </c>
      <c r="N85" s="84" t="str">
        <f aca="false">IF(F85="P","PHY",IF(F85="G","G",E85))</f>
        <v>D</v>
      </c>
      <c r="O85" s="84" t="str">
        <f aca="false">IF(ISNA(VLOOKUP(G85,BadCanCurves,1,FALSE())),VLOOKUP(D85,FOLIOS,6,FALSE()),"not used")</f>
        <v>not used</v>
      </c>
      <c r="P85" s="84" t="n">
        <f aca="false">IF($N85="P",VLOOKUP(H85,PrcBuckets,2,FALSE()),0)</f>
        <v>0</v>
      </c>
      <c r="Q85" s="84" t="n">
        <f aca="false">IF($N85="D",VLOOKUP(H85,BasisBuckets,2,FALSE()),0)</f>
        <v>13</v>
      </c>
      <c r="R85" s="84" t="n">
        <f aca="false">IF($N85="PHY",VLOOKUP(H85,PGDBuckets,2,FALSE()),0)</f>
        <v>0</v>
      </c>
      <c r="S85" s="84" t="n">
        <f aca="false">IF($N85="G",VLOOKUP(H85,PGDBuckets,2,FALSE()),0)</f>
        <v>0</v>
      </c>
      <c r="T85" s="84" t="n">
        <f aca="false">SUM(P85:S85)</f>
        <v>13</v>
      </c>
      <c r="U85" s="84" t="str">
        <f aca="false">IF(O85="not used","-",O85&amp;N85&amp;T85)</f>
        <v>-</v>
      </c>
      <c r="V85" s="84" t="str">
        <f aca="false">IF(O85="Not Used","-",VLOOKUP(D85,FOLIOS,7,FALSE())&amp;H85)</f>
        <v>-</v>
      </c>
      <c r="W85" s="84" t="str">
        <f aca="false">IF(U85="-","-",O85&amp;E85&amp;H85)</f>
        <v>-</v>
      </c>
      <c r="X85" s="85" t="str">
        <f aca="false">D85&amp;G85</f>
        <v>FT-CAND-EGSC-BASCGPR-AECO/BASIS</v>
      </c>
      <c r="AF85" s="0" t="str">
        <f aca="false">D85&amp;V85</f>
        <v>FT-CAND-EGSC-BAS-</v>
      </c>
    </row>
    <row r="86" customFormat="false" ht="12.75" hidden="false" customHeight="false" outlineLevel="0" collapsed="false">
      <c r="A86" s="81" t="n">
        <v>36682</v>
      </c>
      <c r="B86" s="82" t="s">
        <v>55</v>
      </c>
      <c r="C86" s="82" t="s">
        <v>56</v>
      </c>
      <c r="D86" s="82" t="s">
        <v>57</v>
      </c>
      <c r="E86" s="82" t="s">
        <v>21</v>
      </c>
      <c r="F86" s="82"/>
      <c r="G86" s="82" t="s">
        <v>58</v>
      </c>
      <c r="H86" s="81" t="n">
        <v>39264</v>
      </c>
      <c r="I86" s="82" t="n">
        <v>218574</v>
      </c>
      <c r="J86" s="82" t="n">
        <v>0</v>
      </c>
      <c r="K86" s="83" t="n">
        <f aca="false">IF(J86=0,0,J86/I86)</f>
        <v>0</v>
      </c>
      <c r="L86" s="83" t="n">
        <f aca="false">I86/UOM</f>
        <v>21.8574</v>
      </c>
      <c r="M86" s="83" t="n">
        <f aca="false">J86/UOM</f>
        <v>0</v>
      </c>
      <c r="N86" s="84" t="str">
        <f aca="false">IF(F86="P","PHY",IF(F86="G","G",E86))</f>
        <v>D</v>
      </c>
      <c r="O86" s="84" t="str">
        <f aca="false">IF(ISNA(VLOOKUP(G86,BadCanCurves,1,FALSE())),VLOOKUP(D86,FOLIOS,6,FALSE()),"not used")</f>
        <v>not used</v>
      </c>
      <c r="P86" s="84" t="n">
        <f aca="false">IF($N86="P",VLOOKUP(H86,PrcBuckets,2,FALSE()),0)</f>
        <v>0</v>
      </c>
      <c r="Q86" s="84" t="n">
        <f aca="false">IF($N86="D",VLOOKUP(H86,BasisBuckets,2,FALSE()),0)</f>
        <v>13</v>
      </c>
      <c r="R86" s="84" t="n">
        <f aca="false">IF($N86="PHY",VLOOKUP(H86,PGDBuckets,2,FALSE()),0)</f>
        <v>0</v>
      </c>
      <c r="S86" s="84" t="n">
        <f aca="false">IF($N86="G",VLOOKUP(H86,PGDBuckets,2,FALSE()),0)</f>
        <v>0</v>
      </c>
      <c r="T86" s="84" t="n">
        <f aca="false">SUM(P86:S86)</f>
        <v>13</v>
      </c>
      <c r="U86" s="84" t="str">
        <f aca="false">IF(O86="not used","-",O86&amp;N86&amp;T86)</f>
        <v>-</v>
      </c>
      <c r="V86" s="84" t="str">
        <f aca="false">IF(O86="Not Used","-",VLOOKUP(D86,FOLIOS,7,FALSE())&amp;H86)</f>
        <v>-</v>
      </c>
      <c r="W86" s="84" t="str">
        <f aca="false">IF(U86="-","-",O86&amp;E86&amp;H86)</f>
        <v>-</v>
      </c>
      <c r="X86" s="85" t="str">
        <f aca="false">D86&amp;G86</f>
        <v>FT-CAND-EGSC-BASCGPR-AECO/BASIS</v>
      </c>
      <c r="AF86" s="0" t="str">
        <f aca="false">D86&amp;V86</f>
        <v>FT-CAND-EGSC-BAS-</v>
      </c>
    </row>
    <row r="87" customFormat="false" ht="12.75" hidden="false" customHeight="false" outlineLevel="0" collapsed="false">
      <c r="A87" s="81" t="n">
        <v>36682</v>
      </c>
      <c r="B87" s="82" t="s">
        <v>55</v>
      </c>
      <c r="C87" s="82" t="s">
        <v>56</v>
      </c>
      <c r="D87" s="82" t="s">
        <v>57</v>
      </c>
      <c r="E87" s="82" t="s">
        <v>21</v>
      </c>
      <c r="F87" s="82"/>
      <c r="G87" s="82" t="s">
        <v>58</v>
      </c>
      <c r="H87" s="81" t="n">
        <v>39295</v>
      </c>
      <c r="I87" s="82" t="n">
        <v>217246</v>
      </c>
      <c r="J87" s="82" t="n">
        <v>0</v>
      </c>
      <c r="K87" s="83" t="n">
        <f aca="false">IF(J87=0,0,J87/I87)</f>
        <v>0</v>
      </c>
      <c r="L87" s="83" t="n">
        <f aca="false">I87/UOM</f>
        <v>21.7246</v>
      </c>
      <c r="M87" s="83" t="n">
        <f aca="false">J87/UOM</f>
        <v>0</v>
      </c>
      <c r="N87" s="84" t="str">
        <f aca="false">IF(F87="P","PHY",IF(F87="G","G",E87))</f>
        <v>D</v>
      </c>
      <c r="O87" s="84" t="str">
        <f aca="false">IF(ISNA(VLOOKUP(G87,BadCanCurves,1,FALSE())),VLOOKUP(D87,FOLIOS,6,FALSE()),"not used")</f>
        <v>not used</v>
      </c>
      <c r="P87" s="84" t="n">
        <f aca="false">IF($N87="P",VLOOKUP(H87,PrcBuckets,2,FALSE()),0)</f>
        <v>0</v>
      </c>
      <c r="Q87" s="84" t="n">
        <f aca="false">IF($N87="D",VLOOKUP(H87,BasisBuckets,2,FALSE()),0)</f>
        <v>13</v>
      </c>
      <c r="R87" s="84" t="n">
        <f aca="false">IF($N87="PHY",VLOOKUP(H87,PGDBuckets,2,FALSE()),0)</f>
        <v>0</v>
      </c>
      <c r="S87" s="84" t="n">
        <f aca="false">IF($N87="G",VLOOKUP(H87,PGDBuckets,2,FALSE()),0)</f>
        <v>0</v>
      </c>
      <c r="T87" s="84" t="n">
        <f aca="false">SUM(P87:S87)</f>
        <v>13</v>
      </c>
      <c r="U87" s="84" t="str">
        <f aca="false">IF(O87="not used","-",O87&amp;N87&amp;T87)</f>
        <v>-</v>
      </c>
      <c r="V87" s="84" t="str">
        <f aca="false">IF(O87="Not Used","-",VLOOKUP(D87,FOLIOS,7,FALSE())&amp;H87)</f>
        <v>-</v>
      </c>
      <c r="W87" s="84" t="str">
        <f aca="false">IF(U87="-","-",O87&amp;E87&amp;H87)</f>
        <v>-</v>
      </c>
      <c r="X87" s="85" t="str">
        <f aca="false">D87&amp;G87</f>
        <v>FT-CAND-EGSC-BASCGPR-AECO/BASIS</v>
      </c>
      <c r="AF87" s="0" t="str">
        <f aca="false">D87&amp;V87</f>
        <v>FT-CAND-EGSC-BAS-</v>
      </c>
    </row>
    <row r="88" customFormat="false" ht="12.75" hidden="false" customHeight="false" outlineLevel="0" collapsed="false">
      <c r="A88" s="81" t="n">
        <v>36682</v>
      </c>
      <c r="B88" s="82" t="s">
        <v>55</v>
      </c>
      <c r="C88" s="82" t="s">
        <v>56</v>
      </c>
      <c r="D88" s="82" t="s">
        <v>57</v>
      </c>
      <c r="E88" s="82" t="s">
        <v>21</v>
      </c>
      <c r="F88" s="82"/>
      <c r="G88" s="82" t="s">
        <v>58</v>
      </c>
      <c r="H88" s="81" t="n">
        <v>39326</v>
      </c>
      <c r="I88" s="82" t="n">
        <v>208962</v>
      </c>
      <c r="J88" s="82" t="n">
        <v>0</v>
      </c>
      <c r="K88" s="83" t="n">
        <f aca="false">IF(J88=0,0,J88/I88)</f>
        <v>0</v>
      </c>
      <c r="L88" s="83" t="n">
        <f aca="false">I88/UOM</f>
        <v>20.8962</v>
      </c>
      <c r="M88" s="83" t="n">
        <f aca="false">J88/UOM</f>
        <v>0</v>
      </c>
      <c r="N88" s="84" t="str">
        <f aca="false">IF(F88="P","PHY",IF(F88="G","G",E88))</f>
        <v>D</v>
      </c>
      <c r="O88" s="84" t="str">
        <f aca="false">IF(ISNA(VLOOKUP(G88,BadCanCurves,1,FALSE())),VLOOKUP(D88,FOLIOS,6,FALSE()),"not used")</f>
        <v>not used</v>
      </c>
      <c r="P88" s="84" t="n">
        <f aca="false">IF($N88="P",VLOOKUP(H88,PrcBuckets,2,FALSE()),0)</f>
        <v>0</v>
      </c>
      <c r="Q88" s="84" t="n">
        <f aca="false">IF($N88="D",VLOOKUP(H88,BasisBuckets,2,FALSE()),0)</f>
        <v>13</v>
      </c>
      <c r="R88" s="84" t="n">
        <f aca="false">IF($N88="PHY",VLOOKUP(H88,PGDBuckets,2,FALSE()),0)</f>
        <v>0</v>
      </c>
      <c r="S88" s="84" t="n">
        <f aca="false">IF($N88="G",VLOOKUP(H88,PGDBuckets,2,FALSE()),0)</f>
        <v>0</v>
      </c>
      <c r="T88" s="84" t="n">
        <f aca="false">SUM(P88:S88)</f>
        <v>13</v>
      </c>
      <c r="U88" s="84" t="str">
        <f aca="false">IF(O88="not used","-",O88&amp;N88&amp;T88)</f>
        <v>-</v>
      </c>
      <c r="V88" s="84" t="str">
        <f aca="false">IF(O88="Not Used","-",VLOOKUP(D88,FOLIOS,7,FALSE())&amp;H88)</f>
        <v>-</v>
      </c>
      <c r="W88" s="84" t="str">
        <f aca="false">IF(U88="-","-",O88&amp;E88&amp;H88)</f>
        <v>-</v>
      </c>
      <c r="X88" s="85" t="str">
        <f aca="false">D88&amp;G88</f>
        <v>FT-CAND-EGSC-BASCGPR-AECO/BASIS</v>
      </c>
      <c r="AF88" s="0" t="str">
        <f aca="false">D88&amp;V88</f>
        <v>FT-CAND-EGSC-BAS-</v>
      </c>
    </row>
    <row r="89" customFormat="false" ht="12.75" hidden="false" customHeight="false" outlineLevel="0" collapsed="false">
      <c r="A89" s="81" t="n">
        <v>36682</v>
      </c>
      <c r="B89" s="82" t="s">
        <v>55</v>
      </c>
      <c r="C89" s="82" t="s">
        <v>56</v>
      </c>
      <c r="D89" s="82" t="s">
        <v>57</v>
      </c>
      <c r="E89" s="82" t="s">
        <v>21</v>
      </c>
      <c r="F89" s="82"/>
      <c r="G89" s="82" t="s">
        <v>58</v>
      </c>
      <c r="H89" s="81" t="n">
        <v>39356</v>
      </c>
      <c r="I89" s="82" t="n">
        <v>214658</v>
      </c>
      <c r="J89" s="82" t="n">
        <v>0</v>
      </c>
      <c r="K89" s="83" t="n">
        <f aca="false">IF(J89=0,0,J89/I89)</f>
        <v>0</v>
      </c>
      <c r="L89" s="83" t="n">
        <f aca="false">I89/UOM</f>
        <v>21.4658</v>
      </c>
      <c r="M89" s="83" t="n">
        <f aca="false">J89/UOM</f>
        <v>0</v>
      </c>
      <c r="N89" s="84" t="str">
        <f aca="false">IF(F89="P","PHY",IF(F89="G","G",E89))</f>
        <v>D</v>
      </c>
      <c r="O89" s="84" t="str">
        <f aca="false">IF(ISNA(VLOOKUP(G89,BadCanCurves,1,FALSE())),VLOOKUP(D89,FOLIOS,6,FALSE()),"not used")</f>
        <v>not used</v>
      </c>
      <c r="P89" s="84" t="n">
        <f aca="false">IF($N89="P",VLOOKUP(H89,PrcBuckets,2,FALSE()),0)</f>
        <v>0</v>
      </c>
      <c r="Q89" s="84" t="n">
        <f aca="false">IF($N89="D",VLOOKUP(H89,BasisBuckets,2,FALSE()),0)</f>
        <v>13</v>
      </c>
      <c r="R89" s="84" t="n">
        <f aca="false">IF($N89="PHY",VLOOKUP(H89,PGDBuckets,2,FALSE()),0)</f>
        <v>0</v>
      </c>
      <c r="S89" s="84" t="n">
        <f aca="false">IF($N89="G",VLOOKUP(H89,PGDBuckets,2,FALSE()),0)</f>
        <v>0</v>
      </c>
      <c r="T89" s="84" t="n">
        <f aca="false">SUM(P89:S89)</f>
        <v>13</v>
      </c>
      <c r="U89" s="84" t="str">
        <f aca="false">IF(O89="not used","-",O89&amp;N89&amp;T89)</f>
        <v>-</v>
      </c>
      <c r="V89" s="84" t="str">
        <f aca="false">IF(O89="Not Used","-",VLOOKUP(D89,FOLIOS,7,FALSE())&amp;H89)</f>
        <v>-</v>
      </c>
      <c r="W89" s="84" t="str">
        <f aca="false">IF(U89="-","-",O89&amp;E89&amp;H89)</f>
        <v>-</v>
      </c>
      <c r="X89" s="85" t="str">
        <f aca="false">D89&amp;G89</f>
        <v>FT-CAND-EGSC-BASCGPR-AECO/BASIS</v>
      </c>
      <c r="AF89" s="0" t="str">
        <f aca="false">D89&amp;V89</f>
        <v>FT-CAND-EGSC-BAS-</v>
      </c>
    </row>
    <row r="90" customFormat="false" ht="12.75" hidden="false" customHeight="false" outlineLevel="0" collapsed="false">
      <c r="A90" s="81" t="n">
        <v>36682</v>
      </c>
      <c r="B90" s="82" t="s">
        <v>55</v>
      </c>
      <c r="C90" s="82" t="s">
        <v>56</v>
      </c>
      <c r="D90" s="82" t="s">
        <v>57</v>
      </c>
      <c r="E90" s="82" t="s">
        <v>21</v>
      </c>
      <c r="F90" s="82"/>
      <c r="G90" s="82" t="s">
        <v>58</v>
      </c>
      <c r="H90" s="81" t="n">
        <v>39387</v>
      </c>
      <c r="I90" s="82" t="n">
        <v>-59995</v>
      </c>
      <c r="J90" s="82" t="n">
        <v>0</v>
      </c>
      <c r="K90" s="83" t="n">
        <f aca="false">IF(J90=0,0,J90/I90)</f>
        <v>0</v>
      </c>
      <c r="L90" s="83" t="n">
        <f aca="false">I90/UOM</f>
        <v>-5.9995</v>
      </c>
      <c r="M90" s="83" t="n">
        <f aca="false">J90/UOM</f>
        <v>0</v>
      </c>
      <c r="N90" s="84" t="str">
        <f aca="false">IF(F90="P","PHY",IF(F90="G","G",E90))</f>
        <v>D</v>
      </c>
      <c r="O90" s="84" t="str">
        <f aca="false">IF(ISNA(VLOOKUP(G90,BadCanCurves,1,FALSE())),VLOOKUP(D90,FOLIOS,6,FALSE()),"not used")</f>
        <v>not used</v>
      </c>
      <c r="P90" s="84" t="n">
        <f aca="false">IF($N90="P",VLOOKUP(H90,PrcBuckets,2,FALSE()),0)</f>
        <v>0</v>
      </c>
      <c r="Q90" s="84" t="n">
        <f aca="false">IF($N90="D",VLOOKUP(H90,BasisBuckets,2,FALSE()),0)</f>
        <v>13</v>
      </c>
      <c r="R90" s="84" t="n">
        <f aca="false">IF($N90="PHY",VLOOKUP(H90,PGDBuckets,2,FALSE()),0)</f>
        <v>0</v>
      </c>
      <c r="S90" s="84" t="n">
        <f aca="false">IF($N90="G",VLOOKUP(H90,PGDBuckets,2,FALSE()),0)</f>
        <v>0</v>
      </c>
      <c r="T90" s="84" t="n">
        <f aca="false">SUM(P90:S90)</f>
        <v>13</v>
      </c>
      <c r="U90" s="84" t="str">
        <f aca="false">IF(O90="not used","-",O90&amp;N90&amp;T90)</f>
        <v>-</v>
      </c>
      <c r="V90" s="84" t="str">
        <f aca="false">IF(O90="Not Used","-",VLOOKUP(D90,FOLIOS,7,FALSE())&amp;H90)</f>
        <v>-</v>
      </c>
      <c r="W90" s="84" t="str">
        <f aca="false">IF(U90="-","-",O90&amp;E90&amp;H90)</f>
        <v>-</v>
      </c>
      <c r="X90" s="85" t="str">
        <f aca="false">D90&amp;G90</f>
        <v>FT-CAND-EGSC-BASCGPR-AECO/BASIS</v>
      </c>
      <c r="AF90" s="0" t="str">
        <f aca="false">D90&amp;V90</f>
        <v>FT-CAND-EGSC-BAS-</v>
      </c>
    </row>
    <row r="91" customFormat="false" ht="12.75" hidden="false" customHeight="false" outlineLevel="0" collapsed="false">
      <c r="A91" s="81" t="n">
        <v>36682</v>
      </c>
      <c r="B91" s="82" t="s">
        <v>55</v>
      </c>
      <c r="C91" s="82" t="s">
        <v>56</v>
      </c>
      <c r="D91" s="82" t="s">
        <v>57</v>
      </c>
      <c r="E91" s="82" t="s">
        <v>21</v>
      </c>
      <c r="F91" s="82"/>
      <c r="G91" s="82" t="s">
        <v>58</v>
      </c>
      <c r="H91" s="81" t="n">
        <v>39417</v>
      </c>
      <c r="I91" s="82" t="n">
        <v>-61630</v>
      </c>
      <c r="J91" s="82" t="n">
        <v>0</v>
      </c>
      <c r="K91" s="83" t="n">
        <f aca="false">IF(J91=0,0,J91/I91)</f>
        <v>0</v>
      </c>
      <c r="L91" s="83" t="n">
        <f aca="false">I91/UOM</f>
        <v>-6.163</v>
      </c>
      <c r="M91" s="83" t="n">
        <f aca="false">J91/UOM</f>
        <v>0</v>
      </c>
      <c r="N91" s="84" t="str">
        <f aca="false">IF(F91="P","PHY",IF(F91="G","G",E91))</f>
        <v>D</v>
      </c>
      <c r="O91" s="84" t="str">
        <f aca="false">IF(ISNA(VLOOKUP(G91,BadCanCurves,1,FALSE())),VLOOKUP(D91,FOLIOS,6,FALSE()),"not used")</f>
        <v>not used</v>
      </c>
      <c r="P91" s="84" t="n">
        <f aca="false">IF($N91="P",VLOOKUP(H91,PrcBuckets,2,FALSE()),0)</f>
        <v>0</v>
      </c>
      <c r="Q91" s="84" t="n">
        <f aca="false">IF($N91="D",VLOOKUP(H91,BasisBuckets,2,FALSE()),0)</f>
        <v>13</v>
      </c>
      <c r="R91" s="84" t="n">
        <f aca="false">IF($N91="PHY",VLOOKUP(H91,PGDBuckets,2,FALSE()),0)</f>
        <v>0</v>
      </c>
      <c r="S91" s="84" t="n">
        <f aca="false">IF($N91="G",VLOOKUP(H91,PGDBuckets,2,FALSE()),0)</f>
        <v>0</v>
      </c>
      <c r="T91" s="84" t="n">
        <f aca="false">SUM(P91:S91)</f>
        <v>13</v>
      </c>
      <c r="U91" s="84" t="str">
        <f aca="false">IF(O91="not used","-",O91&amp;N91&amp;T91)</f>
        <v>-</v>
      </c>
      <c r="V91" s="84" t="str">
        <f aca="false">IF(O91="Not Used","-",VLOOKUP(D91,FOLIOS,7,FALSE())&amp;H91)</f>
        <v>-</v>
      </c>
      <c r="W91" s="84" t="str">
        <f aca="false">IF(U91="-","-",O91&amp;E91&amp;H91)</f>
        <v>-</v>
      </c>
      <c r="X91" s="85" t="str">
        <f aca="false">D91&amp;G91</f>
        <v>FT-CAND-EGSC-BASCGPR-AECO/BASIS</v>
      </c>
      <c r="AF91" s="0" t="str">
        <f aca="false">D91&amp;V91</f>
        <v>FT-CAND-EGSC-BAS-</v>
      </c>
    </row>
    <row r="92" customFormat="false" ht="12.75" hidden="false" customHeight="false" outlineLevel="0" collapsed="false">
      <c r="A92" s="81" t="n">
        <v>36682</v>
      </c>
      <c r="B92" s="82" t="s">
        <v>55</v>
      </c>
      <c r="C92" s="82" t="s">
        <v>56</v>
      </c>
      <c r="D92" s="82" t="s">
        <v>57</v>
      </c>
      <c r="E92" s="82" t="s">
        <v>21</v>
      </c>
      <c r="F92" s="82"/>
      <c r="G92" s="82" t="s">
        <v>58</v>
      </c>
      <c r="H92" s="81" t="n">
        <v>39448</v>
      </c>
      <c r="I92" s="82" t="n">
        <v>-61256</v>
      </c>
      <c r="J92" s="82" t="n">
        <v>0</v>
      </c>
      <c r="K92" s="83" t="n">
        <f aca="false">IF(J92=0,0,J92/I92)</f>
        <v>0</v>
      </c>
      <c r="L92" s="83" t="n">
        <f aca="false">I92/UOM</f>
        <v>-6.1256</v>
      </c>
      <c r="M92" s="83" t="n">
        <f aca="false">J92/UOM</f>
        <v>0</v>
      </c>
      <c r="N92" s="84" t="str">
        <f aca="false">IF(F92="P","PHY",IF(F92="G","G",E92))</f>
        <v>D</v>
      </c>
      <c r="O92" s="84" t="str">
        <f aca="false">IF(ISNA(VLOOKUP(G92,BadCanCurves,1,FALSE())),VLOOKUP(D92,FOLIOS,6,FALSE()),"not used")</f>
        <v>not used</v>
      </c>
      <c r="P92" s="84" t="n">
        <f aca="false">IF($N92="P",VLOOKUP(H92,PrcBuckets,2,FALSE()),0)</f>
        <v>0</v>
      </c>
      <c r="Q92" s="84" t="n">
        <f aca="false">IF($N92="D",VLOOKUP(H92,BasisBuckets,2,FALSE()),0)</f>
        <v>13</v>
      </c>
      <c r="R92" s="84" t="n">
        <f aca="false">IF($N92="PHY",VLOOKUP(H92,PGDBuckets,2,FALSE()),0)</f>
        <v>0</v>
      </c>
      <c r="S92" s="84" t="n">
        <f aca="false">IF($N92="G",VLOOKUP(H92,PGDBuckets,2,FALSE()),0)</f>
        <v>0</v>
      </c>
      <c r="T92" s="84" t="n">
        <f aca="false">SUM(P92:S92)</f>
        <v>13</v>
      </c>
      <c r="U92" s="84" t="str">
        <f aca="false">IF(O92="not used","-",O92&amp;N92&amp;T92)</f>
        <v>-</v>
      </c>
      <c r="V92" s="84" t="str">
        <f aca="false">IF(O92="Not Used","-",VLOOKUP(D92,FOLIOS,7,FALSE())&amp;H92)</f>
        <v>-</v>
      </c>
      <c r="W92" s="84" t="str">
        <f aca="false">IF(U92="-","-",O92&amp;E92&amp;H92)</f>
        <v>-</v>
      </c>
      <c r="X92" s="85" t="str">
        <f aca="false">D92&amp;G92</f>
        <v>FT-CAND-EGSC-BASCGPR-AECO/BASIS</v>
      </c>
      <c r="AF92" s="0" t="str">
        <f aca="false">D92&amp;V92</f>
        <v>FT-CAND-EGSC-BAS-</v>
      </c>
    </row>
    <row r="93" customFormat="false" ht="12.75" hidden="false" customHeight="false" outlineLevel="0" collapsed="false">
      <c r="A93" s="81" t="n">
        <v>36682</v>
      </c>
      <c r="B93" s="82" t="s">
        <v>55</v>
      </c>
      <c r="C93" s="82" t="s">
        <v>56</v>
      </c>
      <c r="D93" s="82" t="s">
        <v>57</v>
      </c>
      <c r="E93" s="82" t="s">
        <v>21</v>
      </c>
      <c r="F93" s="82"/>
      <c r="G93" s="82" t="s">
        <v>58</v>
      </c>
      <c r="H93" s="81" t="n">
        <v>39479</v>
      </c>
      <c r="I93" s="82" t="n">
        <v>-56956</v>
      </c>
      <c r="J93" s="82" t="n">
        <v>0</v>
      </c>
      <c r="K93" s="83" t="n">
        <f aca="false">IF(J93=0,0,J93/I93)</f>
        <v>0</v>
      </c>
      <c r="L93" s="83" t="n">
        <f aca="false">I93/UOM</f>
        <v>-5.6956</v>
      </c>
      <c r="M93" s="83" t="n">
        <f aca="false">J93/UOM</f>
        <v>0</v>
      </c>
      <c r="N93" s="84" t="str">
        <f aca="false">IF(F93="P","PHY",IF(F93="G","G",E93))</f>
        <v>D</v>
      </c>
      <c r="O93" s="84" t="str">
        <f aca="false">IF(ISNA(VLOOKUP(G93,BadCanCurves,1,FALSE())),VLOOKUP(D93,FOLIOS,6,FALSE()),"not used")</f>
        <v>not used</v>
      </c>
      <c r="P93" s="84" t="n">
        <f aca="false">IF($N93="P",VLOOKUP(H93,PrcBuckets,2,FALSE()),0)</f>
        <v>0</v>
      </c>
      <c r="Q93" s="84" t="n">
        <f aca="false">IF($N93="D",VLOOKUP(H93,BasisBuckets,2,FALSE()),0)</f>
        <v>13</v>
      </c>
      <c r="R93" s="84" t="n">
        <f aca="false">IF($N93="PHY",VLOOKUP(H93,PGDBuckets,2,FALSE()),0)</f>
        <v>0</v>
      </c>
      <c r="S93" s="84" t="n">
        <f aca="false">IF($N93="G",VLOOKUP(H93,PGDBuckets,2,FALSE()),0)</f>
        <v>0</v>
      </c>
      <c r="T93" s="84" t="n">
        <f aca="false">SUM(P93:S93)</f>
        <v>13</v>
      </c>
      <c r="U93" s="84" t="str">
        <f aca="false">IF(O93="not used","-",O93&amp;N93&amp;T93)</f>
        <v>-</v>
      </c>
      <c r="V93" s="84" t="str">
        <f aca="false">IF(O93="Not Used","-",VLOOKUP(D93,FOLIOS,7,FALSE())&amp;H93)</f>
        <v>-</v>
      </c>
      <c r="W93" s="84" t="str">
        <f aca="false">IF(U93="-","-",O93&amp;E93&amp;H93)</f>
        <v>-</v>
      </c>
      <c r="X93" s="85" t="str">
        <f aca="false">D93&amp;G93</f>
        <v>FT-CAND-EGSC-BASCGPR-AECO/BASIS</v>
      </c>
      <c r="AF93" s="0" t="str">
        <f aca="false">D93&amp;V93</f>
        <v>FT-CAND-EGSC-BAS-</v>
      </c>
    </row>
    <row r="94" customFormat="false" ht="12.75" hidden="false" customHeight="false" outlineLevel="0" collapsed="false">
      <c r="A94" s="81" t="n">
        <v>36682</v>
      </c>
      <c r="B94" s="82" t="s">
        <v>55</v>
      </c>
      <c r="C94" s="82" t="s">
        <v>56</v>
      </c>
      <c r="D94" s="82" t="s">
        <v>57</v>
      </c>
      <c r="E94" s="82" t="s">
        <v>21</v>
      </c>
      <c r="F94" s="82"/>
      <c r="G94" s="82" t="s">
        <v>58</v>
      </c>
      <c r="H94" s="81" t="n">
        <v>39508</v>
      </c>
      <c r="I94" s="82" t="n">
        <v>-60538</v>
      </c>
      <c r="J94" s="82" t="n">
        <v>0</v>
      </c>
      <c r="K94" s="83" t="n">
        <f aca="false">IF(J94=0,0,J94/I94)</f>
        <v>0</v>
      </c>
      <c r="L94" s="83" t="n">
        <f aca="false">I94/UOM</f>
        <v>-6.0538</v>
      </c>
      <c r="M94" s="83" t="n">
        <f aca="false">J94/UOM</f>
        <v>0</v>
      </c>
      <c r="N94" s="84" t="str">
        <f aca="false">IF(F94="P","PHY",IF(F94="G","G",E94))</f>
        <v>D</v>
      </c>
      <c r="O94" s="84" t="str">
        <f aca="false">IF(ISNA(VLOOKUP(G94,BadCanCurves,1,FALSE())),VLOOKUP(D94,FOLIOS,6,FALSE()),"not used")</f>
        <v>not used</v>
      </c>
      <c r="P94" s="84" t="n">
        <f aca="false">IF($N94="P",VLOOKUP(H94,PrcBuckets,2,FALSE()),0)</f>
        <v>0</v>
      </c>
      <c r="Q94" s="84" t="n">
        <f aca="false">IF($N94="D",VLOOKUP(H94,BasisBuckets,2,FALSE()),0)</f>
        <v>13</v>
      </c>
      <c r="R94" s="84" t="n">
        <f aca="false">IF($N94="PHY",VLOOKUP(H94,PGDBuckets,2,FALSE()),0)</f>
        <v>0</v>
      </c>
      <c r="S94" s="84" t="n">
        <f aca="false">IF($N94="G",VLOOKUP(H94,PGDBuckets,2,FALSE()),0)</f>
        <v>0</v>
      </c>
      <c r="T94" s="84" t="n">
        <f aca="false">SUM(P94:S94)</f>
        <v>13</v>
      </c>
      <c r="U94" s="84" t="str">
        <f aca="false">IF(O94="not used","-",O94&amp;N94&amp;T94)</f>
        <v>-</v>
      </c>
      <c r="V94" s="84" t="str">
        <f aca="false">IF(O94="Not Used","-",VLOOKUP(D94,FOLIOS,7,FALSE())&amp;H94)</f>
        <v>-</v>
      </c>
      <c r="W94" s="84" t="str">
        <f aca="false">IF(U94="-","-",O94&amp;E94&amp;H94)</f>
        <v>-</v>
      </c>
      <c r="X94" s="85" t="str">
        <f aca="false">D94&amp;G94</f>
        <v>FT-CAND-EGSC-BASCGPR-AECO/BASIS</v>
      </c>
      <c r="AF94" s="0" t="str">
        <f aca="false">D94&amp;V94</f>
        <v>FT-CAND-EGSC-BAS-</v>
      </c>
    </row>
    <row r="95" customFormat="false" ht="12.75" hidden="false" customHeight="false" outlineLevel="0" collapsed="false">
      <c r="A95" s="81" t="n">
        <v>36682</v>
      </c>
      <c r="B95" s="82" t="s">
        <v>55</v>
      </c>
      <c r="C95" s="82" t="s">
        <v>56</v>
      </c>
      <c r="D95" s="82" t="s">
        <v>57</v>
      </c>
      <c r="E95" s="82" t="s">
        <v>21</v>
      </c>
      <c r="F95" s="82"/>
      <c r="G95" s="82" t="s">
        <v>58</v>
      </c>
      <c r="H95" s="81" t="n">
        <v>39539</v>
      </c>
      <c r="I95" s="82" t="n">
        <v>-58230</v>
      </c>
      <c r="J95" s="82" t="n">
        <v>0</v>
      </c>
      <c r="K95" s="83" t="n">
        <f aca="false">IF(J95=0,0,J95/I95)</f>
        <v>0</v>
      </c>
      <c r="L95" s="83" t="n">
        <f aca="false">I95/UOM</f>
        <v>-5.823</v>
      </c>
      <c r="M95" s="83" t="n">
        <f aca="false">J95/UOM</f>
        <v>0</v>
      </c>
      <c r="N95" s="84" t="str">
        <f aca="false">IF(F95="P","PHY",IF(F95="G","G",E95))</f>
        <v>D</v>
      </c>
      <c r="O95" s="84" t="str">
        <f aca="false">IF(ISNA(VLOOKUP(G95,BadCanCurves,1,FALSE())),VLOOKUP(D95,FOLIOS,6,FALSE()),"not used")</f>
        <v>not used</v>
      </c>
      <c r="P95" s="84" t="n">
        <f aca="false">IF($N95="P",VLOOKUP(H95,PrcBuckets,2,FALSE()),0)</f>
        <v>0</v>
      </c>
      <c r="Q95" s="84" t="n">
        <f aca="false">IF($N95="D",VLOOKUP(H95,BasisBuckets,2,FALSE()),0)</f>
        <v>13</v>
      </c>
      <c r="R95" s="84" t="n">
        <f aca="false">IF($N95="PHY",VLOOKUP(H95,PGDBuckets,2,FALSE()),0)</f>
        <v>0</v>
      </c>
      <c r="S95" s="84" t="n">
        <f aca="false">IF($N95="G",VLOOKUP(H95,PGDBuckets,2,FALSE()),0)</f>
        <v>0</v>
      </c>
      <c r="T95" s="84" t="n">
        <f aca="false">SUM(P95:S95)</f>
        <v>13</v>
      </c>
      <c r="U95" s="84" t="str">
        <f aca="false">IF(O95="not used","-",O95&amp;N95&amp;T95)</f>
        <v>-</v>
      </c>
      <c r="V95" s="84" t="str">
        <f aca="false">IF(O95="Not Used","-",VLOOKUP(D95,FOLIOS,7,FALSE())&amp;H95)</f>
        <v>-</v>
      </c>
      <c r="W95" s="84" t="str">
        <f aca="false">IF(U95="-","-",O95&amp;E95&amp;H95)</f>
        <v>-</v>
      </c>
      <c r="X95" s="85" t="str">
        <f aca="false">D95&amp;G95</f>
        <v>FT-CAND-EGSC-BASCGPR-AECO/BASIS</v>
      </c>
      <c r="AF95" s="0" t="str">
        <f aca="false">D95&amp;V95</f>
        <v>FT-CAND-EGSC-BAS-</v>
      </c>
    </row>
    <row r="96" customFormat="false" ht="12.75" hidden="false" customHeight="false" outlineLevel="0" collapsed="false">
      <c r="A96" s="81" t="n">
        <v>36682</v>
      </c>
      <c r="B96" s="82" t="s">
        <v>55</v>
      </c>
      <c r="C96" s="82" t="s">
        <v>56</v>
      </c>
      <c r="D96" s="82" t="s">
        <v>57</v>
      </c>
      <c r="E96" s="82" t="s">
        <v>21</v>
      </c>
      <c r="F96" s="82"/>
      <c r="G96" s="82" t="s">
        <v>58</v>
      </c>
      <c r="H96" s="81" t="n">
        <v>39569</v>
      </c>
      <c r="I96" s="82" t="n">
        <v>-59817</v>
      </c>
      <c r="J96" s="82" t="n">
        <v>0</v>
      </c>
      <c r="K96" s="83" t="n">
        <f aca="false">IF(J96=0,0,J96/I96)</f>
        <v>0</v>
      </c>
      <c r="L96" s="83" t="n">
        <f aca="false">I96/UOM</f>
        <v>-5.9817</v>
      </c>
      <c r="M96" s="83" t="n">
        <f aca="false">J96/UOM</f>
        <v>0</v>
      </c>
      <c r="N96" s="84" t="str">
        <f aca="false">IF(F96="P","PHY",IF(F96="G","G",E96))</f>
        <v>D</v>
      </c>
      <c r="O96" s="84" t="str">
        <f aca="false">IF(ISNA(VLOOKUP(G96,BadCanCurves,1,FALSE())),VLOOKUP(D96,FOLIOS,6,FALSE()),"not used")</f>
        <v>not used</v>
      </c>
      <c r="P96" s="84" t="n">
        <f aca="false">IF($N96="P",VLOOKUP(H96,PrcBuckets,2,FALSE()),0)</f>
        <v>0</v>
      </c>
      <c r="Q96" s="84" t="n">
        <f aca="false">IF($N96="D",VLOOKUP(H96,BasisBuckets,2,FALSE()),0)</f>
        <v>13</v>
      </c>
      <c r="R96" s="84" t="n">
        <f aca="false">IF($N96="PHY",VLOOKUP(H96,PGDBuckets,2,FALSE()),0)</f>
        <v>0</v>
      </c>
      <c r="S96" s="84" t="n">
        <f aca="false">IF($N96="G",VLOOKUP(H96,PGDBuckets,2,FALSE()),0)</f>
        <v>0</v>
      </c>
      <c r="T96" s="84" t="n">
        <f aca="false">SUM(P96:S96)</f>
        <v>13</v>
      </c>
      <c r="U96" s="84" t="str">
        <f aca="false">IF(O96="not used","-",O96&amp;N96&amp;T96)</f>
        <v>-</v>
      </c>
      <c r="V96" s="84" t="str">
        <f aca="false">IF(O96="Not Used","-",VLOOKUP(D96,FOLIOS,7,FALSE())&amp;H96)</f>
        <v>-</v>
      </c>
      <c r="W96" s="84" t="str">
        <f aca="false">IF(U96="-","-",O96&amp;E96&amp;H96)</f>
        <v>-</v>
      </c>
      <c r="X96" s="85" t="str">
        <f aca="false">D96&amp;G96</f>
        <v>FT-CAND-EGSC-BASCGPR-AECO/BASIS</v>
      </c>
      <c r="AF96" s="0" t="str">
        <f aca="false">D96&amp;V96</f>
        <v>FT-CAND-EGSC-BAS-</v>
      </c>
    </row>
    <row r="97" customFormat="false" ht="12.75" hidden="false" customHeight="false" outlineLevel="0" collapsed="false">
      <c r="A97" s="81" t="n">
        <v>36682</v>
      </c>
      <c r="B97" s="82" t="s">
        <v>55</v>
      </c>
      <c r="C97" s="82" t="s">
        <v>56</v>
      </c>
      <c r="D97" s="82" t="s">
        <v>57</v>
      </c>
      <c r="E97" s="82" t="s">
        <v>21</v>
      </c>
      <c r="F97" s="82"/>
      <c r="G97" s="82" t="s">
        <v>58</v>
      </c>
      <c r="H97" s="81" t="n">
        <v>39600</v>
      </c>
      <c r="I97" s="82" t="n">
        <v>-57536</v>
      </c>
      <c r="J97" s="82" t="n">
        <v>0</v>
      </c>
      <c r="K97" s="83" t="n">
        <f aca="false">IF(J97=0,0,J97/I97)</f>
        <v>0</v>
      </c>
      <c r="L97" s="83" t="n">
        <f aca="false">I97/UOM</f>
        <v>-5.7536</v>
      </c>
      <c r="M97" s="83" t="n">
        <f aca="false">J97/UOM</f>
        <v>0</v>
      </c>
      <c r="N97" s="84" t="str">
        <f aca="false">IF(F97="P","PHY",IF(F97="G","G",E97))</f>
        <v>D</v>
      </c>
      <c r="O97" s="84" t="str">
        <f aca="false">IF(ISNA(VLOOKUP(G97,BadCanCurves,1,FALSE())),VLOOKUP(D97,FOLIOS,6,FALSE()),"not used")</f>
        <v>not used</v>
      </c>
      <c r="P97" s="84" t="n">
        <f aca="false">IF($N97="P",VLOOKUP(H97,PrcBuckets,2,FALSE()),0)</f>
        <v>0</v>
      </c>
      <c r="Q97" s="84" t="n">
        <f aca="false">IF($N97="D",VLOOKUP(H97,BasisBuckets,2,FALSE()),0)</f>
        <v>13</v>
      </c>
      <c r="R97" s="84" t="n">
        <f aca="false">IF($N97="PHY",VLOOKUP(H97,PGDBuckets,2,FALSE()),0)</f>
        <v>0</v>
      </c>
      <c r="S97" s="84" t="n">
        <f aca="false">IF($N97="G",VLOOKUP(H97,PGDBuckets,2,FALSE()),0)</f>
        <v>0</v>
      </c>
      <c r="T97" s="84" t="n">
        <f aca="false">SUM(P97:S97)</f>
        <v>13</v>
      </c>
      <c r="U97" s="84" t="str">
        <f aca="false">IF(O97="not used","-",O97&amp;N97&amp;T97)</f>
        <v>-</v>
      </c>
      <c r="V97" s="84" t="str">
        <f aca="false">IF(O97="Not Used","-",VLOOKUP(D97,FOLIOS,7,FALSE())&amp;H97)</f>
        <v>-</v>
      </c>
      <c r="W97" s="84" t="str">
        <f aca="false">IF(U97="-","-",O97&amp;E97&amp;H97)</f>
        <v>-</v>
      </c>
      <c r="X97" s="85" t="str">
        <f aca="false">D97&amp;G97</f>
        <v>FT-CAND-EGSC-BASCGPR-AECO/BASIS</v>
      </c>
      <c r="AF97" s="0" t="str">
        <f aca="false">D97&amp;V97</f>
        <v>FT-CAND-EGSC-BAS-</v>
      </c>
    </row>
    <row r="98" customFormat="false" ht="12.75" hidden="false" customHeight="false" outlineLevel="0" collapsed="false">
      <c r="A98" s="81" t="n">
        <v>36682</v>
      </c>
      <c r="B98" s="82" t="s">
        <v>55</v>
      </c>
      <c r="C98" s="82" t="s">
        <v>56</v>
      </c>
      <c r="D98" s="82" t="s">
        <v>57</v>
      </c>
      <c r="E98" s="82" t="s">
        <v>21</v>
      </c>
      <c r="F98" s="82"/>
      <c r="G98" s="82" t="s">
        <v>58</v>
      </c>
      <c r="H98" s="81" t="n">
        <v>39630</v>
      </c>
      <c r="I98" s="82" t="n">
        <v>-59105</v>
      </c>
      <c r="J98" s="82" t="n">
        <v>0</v>
      </c>
      <c r="K98" s="83" t="n">
        <f aca="false">IF(J98=0,0,J98/I98)</f>
        <v>0</v>
      </c>
      <c r="L98" s="83" t="n">
        <f aca="false">I98/UOM</f>
        <v>-5.9105</v>
      </c>
      <c r="M98" s="83" t="n">
        <f aca="false">J98/UOM</f>
        <v>0</v>
      </c>
      <c r="N98" s="84" t="str">
        <f aca="false">IF(F98="P","PHY",IF(F98="G","G",E98))</f>
        <v>D</v>
      </c>
      <c r="O98" s="84" t="str">
        <f aca="false">IF(ISNA(VLOOKUP(G98,BadCanCurves,1,FALSE())),VLOOKUP(D98,FOLIOS,6,FALSE()),"not used")</f>
        <v>not used</v>
      </c>
      <c r="P98" s="84" t="n">
        <f aca="false">IF($N98="P",VLOOKUP(H98,PrcBuckets,2,FALSE()),0)</f>
        <v>0</v>
      </c>
      <c r="Q98" s="84" t="n">
        <f aca="false">IF($N98="D",VLOOKUP(H98,BasisBuckets,2,FALSE()),0)</f>
        <v>13</v>
      </c>
      <c r="R98" s="84" t="n">
        <f aca="false">IF($N98="PHY",VLOOKUP(H98,PGDBuckets,2,FALSE()),0)</f>
        <v>0</v>
      </c>
      <c r="S98" s="84" t="n">
        <f aca="false">IF($N98="G",VLOOKUP(H98,PGDBuckets,2,FALSE()),0)</f>
        <v>0</v>
      </c>
      <c r="T98" s="84" t="n">
        <f aca="false">SUM(P98:S98)</f>
        <v>13</v>
      </c>
      <c r="U98" s="84" t="str">
        <f aca="false">IF(O98="not used","-",O98&amp;N98&amp;T98)</f>
        <v>-</v>
      </c>
      <c r="V98" s="84" t="str">
        <f aca="false">IF(O98="Not Used","-",VLOOKUP(D98,FOLIOS,7,FALSE())&amp;H98)</f>
        <v>-</v>
      </c>
      <c r="W98" s="84" t="str">
        <f aca="false">IF(U98="-","-",O98&amp;E98&amp;H98)</f>
        <v>-</v>
      </c>
      <c r="X98" s="85" t="str">
        <f aca="false">D98&amp;G98</f>
        <v>FT-CAND-EGSC-BASCGPR-AECO/BASIS</v>
      </c>
      <c r="AF98" s="0" t="str">
        <f aca="false">D98&amp;V98</f>
        <v>FT-CAND-EGSC-BAS-</v>
      </c>
    </row>
    <row r="99" customFormat="false" ht="12.75" hidden="false" customHeight="false" outlineLevel="0" collapsed="false">
      <c r="A99" s="81" t="n">
        <v>36682</v>
      </c>
      <c r="B99" s="82" t="s">
        <v>55</v>
      </c>
      <c r="C99" s="82" t="s">
        <v>56</v>
      </c>
      <c r="D99" s="82" t="s">
        <v>57</v>
      </c>
      <c r="E99" s="82" t="s">
        <v>21</v>
      </c>
      <c r="F99" s="82"/>
      <c r="G99" s="82" t="s">
        <v>58</v>
      </c>
      <c r="H99" s="81" t="n">
        <v>39661</v>
      </c>
      <c r="I99" s="82" t="n">
        <v>-58746</v>
      </c>
      <c r="J99" s="82" t="n">
        <v>0</v>
      </c>
      <c r="K99" s="83" t="n">
        <f aca="false">IF(J99=0,0,J99/I99)</f>
        <v>0</v>
      </c>
      <c r="L99" s="83" t="n">
        <f aca="false">I99/UOM</f>
        <v>-5.8746</v>
      </c>
      <c r="M99" s="83" t="n">
        <f aca="false">J99/UOM</f>
        <v>0</v>
      </c>
      <c r="N99" s="84" t="str">
        <f aca="false">IF(F99="P","PHY",IF(F99="G","G",E99))</f>
        <v>D</v>
      </c>
      <c r="O99" s="84" t="str">
        <f aca="false">IF(ISNA(VLOOKUP(G99,BadCanCurves,1,FALSE())),VLOOKUP(D99,FOLIOS,6,FALSE()),"not used")</f>
        <v>not used</v>
      </c>
      <c r="P99" s="84" t="n">
        <f aca="false">IF($N99="P",VLOOKUP(H99,PrcBuckets,2,FALSE()),0)</f>
        <v>0</v>
      </c>
      <c r="Q99" s="84" t="n">
        <f aca="false">IF($N99="D",VLOOKUP(H99,BasisBuckets,2,FALSE()),0)</f>
        <v>13</v>
      </c>
      <c r="R99" s="84" t="n">
        <f aca="false">IF($N99="PHY",VLOOKUP(H99,PGDBuckets,2,FALSE()),0)</f>
        <v>0</v>
      </c>
      <c r="S99" s="84" t="n">
        <f aca="false">IF($N99="G",VLOOKUP(H99,PGDBuckets,2,FALSE()),0)</f>
        <v>0</v>
      </c>
      <c r="T99" s="84" t="n">
        <f aca="false">SUM(P99:S99)</f>
        <v>13</v>
      </c>
      <c r="U99" s="84" t="str">
        <f aca="false">IF(O99="not used","-",O99&amp;N99&amp;T99)</f>
        <v>-</v>
      </c>
      <c r="V99" s="84" t="str">
        <f aca="false">IF(O99="Not Used","-",VLOOKUP(D99,FOLIOS,7,FALSE())&amp;H99)</f>
        <v>-</v>
      </c>
      <c r="W99" s="84" t="str">
        <f aca="false">IF(U99="-","-",O99&amp;E99&amp;H99)</f>
        <v>-</v>
      </c>
      <c r="X99" s="85" t="str">
        <f aca="false">D99&amp;G99</f>
        <v>FT-CAND-EGSC-BASCGPR-AECO/BASIS</v>
      </c>
      <c r="AF99" s="0" t="str">
        <f aca="false">D99&amp;V99</f>
        <v>FT-CAND-EGSC-BAS-</v>
      </c>
    </row>
    <row r="100" customFormat="false" ht="12.75" hidden="false" customHeight="false" outlineLevel="0" collapsed="false">
      <c r="A100" s="81" t="n">
        <v>36682</v>
      </c>
      <c r="B100" s="82" t="s">
        <v>55</v>
      </c>
      <c r="C100" s="82" t="s">
        <v>56</v>
      </c>
      <c r="D100" s="82" t="s">
        <v>57</v>
      </c>
      <c r="E100" s="82" t="s">
        <v>21</v>
      </c>
      <c r="F100" s="82"/>
      <c r="G100" s="82" t="s">
        <v>58</v>
      </c>
      <c r="H100" s="81" t="n">
        <v>39692</v>
      </c>
      <c r="I100" s="82" t="n">
        <v>-56506</v>
      </c>
      <c r="J100" s="82" t="n">
        <v>0</v>
      </c>
      <c r="K100" s="83" t="n">
        <f aca="false">IF(J100=0,0,J100/I100)</f>
        <v>0</v>
      </c>
      <c r="L100" s="83" t="n">
        <f aca="false">I100/UOM</f>
        <v>-5.6506</v>
      </c>
      <c r="M100" s="83" t="n">
        <f aca="false">J100/UOM</f>
        <v>0</v>
      </c>
      <c r="N100" s="84" t="str">
        <f aca="false">IF(F100="P","PHY",IF(F100="G","G",E100))</f>
        <v>D</v>
      </c>
      <c r="O100" s="84" t="str">
        <f aca="false">IF(ISNA(VLOOKUP(G100,BadCanCurves,1,FALSE())),VLOOKUP(D100,FOLIOS,6,FALSE()),"not used")</f>
        <v>not used</v>
      </c>
      <c r="P100" s="84" t="n">
        <f aca="false">IF($N100="P",VLOOKUP(H100,PrcBuckets,2,FALSE()),0)</f>
        <v>0</v>
      </c>
      <c r="Q100" s="84" t="n">
        <f aca="false">IF($N100="D",VLOOKUP(H100,BasisBuckets,2,FALSE()),0)</f>
        <v>13</v>
      </c>
      <c r="R100" s="84" t="n">
        <f aca="false">IF($N100="PHY",VLOOKUP(H100,PGDBuckets,2,FALSE()),0)</f>
        <v>0</v>
      </c>
      <c r="S100" s="84" t="n">
        <f aca="false">IF($N100="G",VLOOKUP(H100,PGDBuckets,2,FALSE()),0)</f>
        <v>0</v>
      </c>
      <c r="T100" s="84" t="n">
        <f aca="false">SUM(P100:S100)</f>
        <v>13</v>
      </c>
      <c r="U100" s="84" t="str">
        <f aca="false">IF(O100="not used","-",O100&amp;N100&amp;T100)</f>
        <v>-</v>
      </c>
      <c r="V100" s="84" t="str">
        <f aca="false">IF(O100="Not Used","-",VLOOKUP(D100,FOLIOS,7,FALSE())&amp;H100)</f>
        <v>-</v>
      </c>
      <c r="W100" s="84" t="str">
        <f aca="false">IF(U100="-","-",O100&amp;E100&amp;H100)</f>
        <v>-</v>
      </c>
      <c r="X100" s="85" t="str">
        <f aca="false">D100&amp;G100</f>
        <v>FT-CAND-EGSC-BASCGPR-AECO/BASIS</v>
      </c>
      <c r="AF100" s="0" t="str">
        <f aca="false">D100&amp;V100</f>
        <v>FT-CAND-EGSC-BAS-</v>
      </c>
    </row>
    <row r="101" customFormat="false" ht="12.75" hidden="false" customHeight="false" outlineLevel="0" collapsed="false">
      <c r="A101" s="81" t="n">
        <v>36682</v>
      </c>
      <c r="B101" s="82" t="s">
        <v>55</v>
      </c>
      <c r="C101" s="82" t="s">
        <v>56</v>
      </c>
      <c r="D101" s="82" t="s">
        <v>57</v>
      </c>
      <c r="E101" s="82" t="s">
        <v>21</v>
      </c>
      <c r="F101" s="82"/>
      <c r="G101" s="82" t="s">
        <v>58</v>
      </c>
      <c r="H101" s="81" t="n">
        <v>39722</v>
      </c>
      <c r="I101" s="82" t="n">
        <v>-58047</v>
      </c>
      <c r="J101" s="82" t="n">
        <v>0</v>
      </c>
      <c r="K101" s="83" t="n">
        <f aca="false">IF(J101=0,0,J101/I101)</f>
        <v>0</v>
      </c>
      <c r="L101" s="83" t="n">
        <f aca="false">I101/UOM</f>
        <v>-5.8047</v>
      </c>
      <c r="M101" s="83" t="n">
        <f aca="false">J101/UOM</f>
        <v>0</v>
      </c>
      <c r="N101" s="84" t="str">
        <f aca="false">IF(F101="P","PHY",IF(F101="G","G",E101))</f>
        <v>D</v>
      </c>
      <c r="O101" s="84" t="str">
        <f aca="false">IF(ISNA(VLOOKUP(G101,BadCanCurves,1,FALSE())),VLOOKUP(D101,FOLIOS,6,FALSE()),"not used")</f>
        <v>not used</v>
      </c>
      <c r="P101" s="84" t="n">
        <f aca="false">IF($N101="P",VLOOKUP(H101,PrcBuckets,2,FALSE()),0)</f>
        <v>0</v>
      </c>
      <c r="Q101" s="84" t="n">
        <f aca="false">IF($N101="D",VLOOKUP(H101,BasisBuckets,2,FALSE()),0)</f>
        <v>13</v>
      </c>
      <c r="R101" s="84" t="n">
        <f aca="false">IF($N101="PHY",VLOOKUP(H101,PGDBuckets,2,FALSE()),0)</f>
        <v>0</v>
      </c>
      <c r="S101" s="84" t="n">
        <f aca="false">IF($N101="G",VLOOKUP(H101,PGDBuckets,2,FALSE()),0)</f>
        <v>0</v>
      </c>
      <c r="T101" s="84" t="n">
        <f aca="false">SUM(P101:S101)</f>
        <v>13</v>
      </c>
      <c r="U101" s="84" t="str">
        <f aca="false">IF(O101="not used","-",O101&amp;N101&amp;T101)</f>
        <v>-</v>
      </c>
      <c r="V101" s="84" t="str">
        <f aca="false">IF(O101="Not Used","-",VLOOKUP(D101,FOLIOS,7,FALSE())&amp;H101)</f>
        <v>-</v>
      </c>
      <c r="W101" s="84" t="str">
        <f aca="false">IF(U101="-","-",O101&amp;E101&amp;H101)</f>
        <v>-</v>
      </c>
      <c r="X101" s="85" t="str">
        <f aca="false">D101&amp;G101</f>
        <v>FT-CAND-EGSC-BASCGPR-AECO/BASIS</v>
      </c>
      <c r="AF101" s="0" t="str">
        <f aca="false">D101&amp;V101</f>
        <v>FT-CAND-EGSC-BAS-</v>
      </c>
    </row>
    <row r="102" customFormat="false" ht="12.75" hidden="false" customHeight="false" outlineLevel="0" collapsed="false">
      <c r="A102" s="81" t="n">
        <v>36682</v>
      </c>
      <c r="B102" s="82" t="s">
        <v>55</v>
      </c>
      <c r="C102" s="82" t="s">
        <v>56</v>
      </c>
      <c r="D102" s="82" t="s">
        <v>57</v>
      </c>
      <c r="E102" s="82" t="s">
        <v>21</v>
      </c>
      <c r="F102" s="82"/>
      <c r="G102" s="82" t="s">
        <v>58</v>
      </c>
      <c r="H102" s="81" t="n">
        <v>39753</v>
      </c>
      <c r="I102" s="82" t="n">
        <v>-158171</v>
      </c>
      <c r="J102" s="82" t="n">
        <v>0</v>
      </c>
      <c r="K102" s="83" t="n">
        <f aca="false">IF(J102=0,0,J102/I102)</f>
        <v>0</v>
      </c>
      <c r="L102" s="83" t="n">
        <f aca="false">I102/UOM</f>
        <v>-15.8171</v>
      </c>
      <c r="M102" s="83" t="n">
        <f aca="false">J102/UOM</f>
        <v>0</v>
      </c>
      <c r="N102" s="84" t="str">
        <f aca="false">IF(F102="P","PHY",IF(F102="G","G",E102))</f>
        <v>D</v>
      </c>
      <c r="O102" s="84" t="str">
        <f aca="false">IF(ISNA(VLOOKUP(G102,BadCanCurves,1,FALSE())),VLOOKUP(D102,FOLIOS,6,FALSE()),"not used")</f>
        <v>not used</v>
      </c>
      <c r="P102" s="84" t="n">
        <f aca="false">IF($N102="P",VLOOKUP(H102,PrcBuckets,2,FALSE()),0)</f>
        <v>0</v>
      </c>
      <c r="Q102" s="84" t="n">
        <f aca="false">IF($N102="D",VLOOKUP(H102,BasisBuckets,2,FALSE()),0)</f>
        <v>13</v>
      </c>
      <c r="R102" s="84" t="n">
        <f aca="false">IF($N102="PHY",VLOOKUP(H102,PGDBuckets,2,FALSE()),0)</f>
        <v>0</v>
      </c>
      <c r="S102" s="84" t="n">
        <f aca="false">IF($N102="G",VLOOKUP(H102,PGDBuckets,2,FALSE()),0)</f>
        <v>0</v>
      </c>
      <c r="T102" s="84" t="n">
        <f aca="false">SUM(P102:S102)</f>
        <v>13</v>
      </c>
      <c r="U102" s="84" t="str">
        <f aca="false">IF(O102="not used","-",O102&amp;N102&amp;T102)</f>
        <v>-</v>
      </c>
      <c r="V102" s="84" t="str">
        <f aca="false">IF(O102="Not Used","-",VLOOKUP(D102,FOLIOS,7,FALSE())&amp;H102)</f>
        <v>-</v>
      </c>
      <c r="W102" s="84" t="str">
        <f aca="false">IF(U102="-","-",O102&amp;E102&amp;H102)</f>
        <v>-</v>
      </c>
      <c r="X102" s="85" t="str">
        <f aca="false">D102&amp;G102</f>
        <v>FT-CAND-EGSC-BASCGPR-AECO/BASIS</v>
      </c>
      <c r="AF102" s="0" t="str">
        <f aca="false">D102&amp;V102</f>
        <v>FT-CAND-EGSC-BAS-</v>
      </c>
    </row>
    <row r="103" customFormat="false" ht="12.75" hidden="false" customHeight="false" outlineLevel="0" collapsed="false">
      <c r="A103" s="81" t="n">
        <v>36682</v>
      </c>
      <c r="B103" s="82" t="s">
        <v>55</v>
      </c>
      <c r="C103" s="82" t="s">
        <v>56</v>
      </c>
      <c r="D103" s="82" t="s">
        <v>57</v>
      </c>
      <c r="E103" s="82" t="s">
        <v>21</v>
      </c>
      <c r="F103" s="82"/>
      <c r="G103" s="82" t="s">
        <v>58</v>
      </c>
      <c r="H103" s="81" t="n">
        <v>39783</v>
      </c>
      <c r="I103" s="82" t="n">
        <v>-271870</v>
      </c>
      <c r="J103" s="82" t="n">
        <v>0</v>
      </c>
      <c r="K103" s="83" t="n">
        <f aca="false">IF(J103=0,0,J103/I103)</f>
        <v>0</v>
      </c>
      <c r="L103" s="83" t="n">
        <f aca="false">I103/UOM</f>
        <v>-27.187</v>
      </c>
      <c r="M103" s="83" t="n">
        <f aca="false">J103/UOM</f>
        <v>0</v>
      </c>
      <c r="N103" s="84" t="str">
        <f aca="false">IF(F103="P","PHY",IF(F103="G","G",E103))</f>
        <v>D</v>
      </c>
      <c r="O103" s="84" t="str">
        <f aca="false">IF(ISNA(VLOOKUP(G103,BadCanCurves,1,FALSE())),VLOOKUP(D103,FOLIOS,6,FALSE()),"not used")</f>
        <v>not used</v>
      </c>
      <c r="P103" s="84" t="n">
        <f aca="false">IF($N103="P",VLOOKUP(H103,PrcBuckets,2,FALSE()),0)</f>
        <v>0</v>
      </c>
      <c r="Q103" s="84" t="n">
        <f aca="false">IF($N103="D",VLOOKUP(H103,BasisBuckets,2,FALSE()),0)</f>
        <v>13</v>
      </c>
      <c r="R103" s="84" t="n">
        <f aca="false">IF($N103="PHY",VLOOKUP(H103,PGDBuckets,2,FALSE()),0)</f>
        <v>0</v>
      </c>
      <c r="S103" s="84" t="n">
        <f aca="false">IF($N103="G",VLOOKUP(H103,PGDBuckets,2,FALSE()),0)</f>
        <v>0</v>
      </c>
      <c r="T103" s="84" t="n">
        <f aca="false">SUM(P103:S103)</f>
        <v>13</v>
      </c>
      <c r="U103" s="84" t="str">
        <f aca="false">IF(O103="not used","-",O103&amp;N103&amp;T103)</f>
        <v>-</v>
      </c>
      <c r="V103" s="84" t="str">
        <f aca="false">IF(O103="Not Used","-",VLOOKUP(D103,FOLIOS,7,FALSE())&amp;H103)</f>
        <v>-</v>
      </c>
      <c r="W103" s="84" t="str">
        <f aca="false">IF(U103="-","-",O103&amp;E103&amp;H103)</f>
        <v>-</v>
      </c>
      <c r="X103" s="85" t="str">
        <f aca="false">D103&amp;G103</f>
        <v>FT-CAND-EGSC-BASCGPR-AECO/BASIS</v>
      </c>
      <c r="AF103" s="0" t="str">
        <f aca="false">D103&amp;V103</f>
        <v>FT-CAND-EGSC-BAS-</v>
      </c>
    </row>
    <row r="104" customFormat="false" ht="12.75" hidden="false" customHeight="false" outlineLevel="0" collapsed="false">
      <c r="A104" s="81" t="n">
        <v>36682</v>
      </c>
      <c r="B104" s="82" t="s">
        <v>55</v>
      </c>
      <c r="C104" s="82" t="s">
        <v>56</v>
      </c>
      <c r="D104" s="82" t="s">
        <v>57</v>
      </c>
      <c r="E104" s="82" t="s">
        <v>21</v>
      </c>
      <c r="F104" s="82"/>
      <c r="G104" s="82" t="s">
        <v>58</v>
      </c>
      <c r="H104" s="81" t="n">
        <v>39814</v>
      </c>
      <c r="I104" s="82" t="n">
        <v>93301</v>
      </c>
      <c r="J104" s="82" t="n">
        <v>0</v>
      </c>
      <c r="K104" s="83" t="n">
        <f aca="false">IF(J104=0,0,J104/I104)</f>
        <v>0</v>
      </c>
      <c r="L104" s="83" t="n">
        <f aca="false">I104/UOM</f>
        <v>9.3301</v>
      </c>
      <c r="M104" s="83" t="n">
        <f aca="false">J104/UOM</f>
        <v>0</v>
      </c>
      <c r="N104" s="84" t="str">
        <f aca="false">IF(F104="P","PHY",IF(F104="G","G",E104))</f>
        <v>D</v>
      </c>
      <c r="O104" s="84" t="str">
        <f aca="false">IF(ISNA(VLOOKUP(G104,BadCanCurves,1,FALSE())),VLOOKUP(D104,FOLIOS,6,FALSE()),"not used")</f>
        <v>not used</v>
      </c>
      <c r="P104" s="84" t="n">
        <f aca="false">IF($N104="P",VLOOKUP(H104,PrcBuckets,2,FALSE()),0)</f>
        <v>0</v>
      </c>
      <c r="Q104" s="84" t="n">
        <f aca="false">IF($N104="D",VLOOKUP(H104,BasisBuckets,2,FALSE()),0)</f>
        <v>13</v>
      </c>
      <c r="R104" s="84" t="n">
        <f aca="false">IF($N104="PHY",VLOOKUP(H104,PGDBuckets,2,FALSE()),0)</f>
        <v>0</v>
      </c>
      <c r="S104" s="84" t="n">
        <f aca="false">IF($N104="G",VLOOKUP(H104,PGDBuckets,2,FALSE()),0)</f>
        <v>0</v>
      </c>
      <c r="T104" s="84" t="n">
        <f aca="false">SUM(P104:S104)</f>
        <v>13</v>
      </c>
      <c r="U104" s="84" t="str">
        <f aca="false">IF(O104="not used","-",O104&amp;N104&amp;T104)</f>
        <v>-</v>
      </c>
      <c r="V104" s="84" t="str">
        <f aca="false">IF(O104="Not Used","-",VLOOKUP(D104,FOLIOS,7,FALSE())&amp;H104)</f>
        <v>-</v>
      </c>
      <c r="W104" s="84" t="str">
        <f aca="false">IF(U104="-","-",O104&amp;E104&amp;H104)</f>
        <v>-</v>
      </c>
      <c r="X104" s="85" t="str">
        <f aca="false">D104&amp;G104</f>
        <v>FT-CAND-EGSC-BASCGPR-AECO/BASIS</v>
      </c>
      <c r="AF104" s="0" t="str">
        <f aca="false">D104&amp;V104</f>
        <v>FT-CAND-EGSC-BAS-</v>
      </c>
    </row>
    <row r="105" customFormat="false" ht="12.75" hidden="false" customHeight="false" outlineLevel="0" collapsed="false">
      <c r="A105" s="81" t="n">
        <v>36682</v>
      </c>
      <c r="B105" s="82" t="s">
        <v>55</v>
      </c>
      <c r="C105" s="82" t="s">
        <v>56</v>
      </c>
      <c r="D105" s="82" t="s">
        <v>57</v>
      </c>
      <c r="E105" s="82" t="s">
        <v>21</v>
      </c>
      <c r="F105" s="82"/>
      <c r="G105" s="82" t="s">
        <v>58</v>
      </c>
      <c r="H105" s="81" t="n">
        <v>39845</v>
      </c>
      <c r="I105" s="82" t="n">
        <v>83761</v>
      </c>
      <c r="J105" s="82" t="n">
        <v>0</v>
      </c>
      <c r="K105" s="83" t="n">
        <f aca="false">IF(J105=0,0,J105/I105)</f>
        <v>0</v>
      </c>
      <c r="L105" s="83" t="n">
        <f aca="false">I105/UOM</f>
        <v>8.3761</v>
      </c>
      <c r="M105" s="83" t="n">
        <f aca="false">J105/UOM</f>
        <v>0</v>
      </c>
      <c r="N105" s="84" t="str">
        <f aca="false">IF(F105="P","PHY",IF(F105="G","G",E105))</f>
        <v>D</v>
      </c>
      <c r="O105" s="84" t="str">
        <f aca="false">IF(ISNA(VLOOKUP(G105,BadCanCurves,1,FALSE())),VLOOKUP(D105,FOLIOS,6,FALSE()),"not used")</f>
        <v>not used</v>
      </c>
      <c r="P105" s="84" t="n">
        <f aca="false">IF($N105="P",VLOOKUP(H105,PrcBuckets,2,FALSE()),0)</f>
        <v>0</v>
      </c>
      <c r="Q105" s="84" t="n">
        <f aca="false">IF($N105="D",VLOOKUP(H105,BasisBuckets,2,FALSE()),0)</f>
        <v>13</v>
      </c>
      <c r="R105" s="84" t="n">
        <f aca="false">IF($N105="PHY",VLOOKUP(H105,PGDBuckets,2,FALSE()),0)</f>
        <v>0</v>
      </c>
      <c r="S105" s="84" t="n">
        <f aca="false">IF($N105="G",VLOOKUP(H105,PGDBuckets,2,FALSE()),0)</f>
        <v>0</v>
      </c>
      <c r="T105" s="84" t="n">
        <f aca="false">SUM(P105:S105)</f>
        <v>13</v>
      </c>
      <c r="U105" s="84" t="str">
        <f aca="false">IF(O105="not used","-",O105&amp;N105&amp;T105)</f>
        <v>-</v>
      </c>
      <c r="V105" s="84" t="str">
        <f aca="false">IF(O105="Not Used","-",VLOOKUP(D105,FOLIOS,7,FALSE())&amp;H105)</f>
        <v>-</v>
      </c>
      <c r="W105" s="84" t="str">
        <f aca="false">IF(U105="-","-",O105&amp;E105&amp;H105)</f>
        <v>-</v>
      </c>
      <c r="X105" s="85" t="str">
        <f aca="false">D105&amp;G105</f>
        <v>FT-CAND-EGSC-BASCGPR-AECO/BASIS</v>
      </c>
      <c r="AF105" s="0" t="str">
        <f aca="false">D105&amp;V105</f>
        <v>FT-CAND-EGSC-BAS-</v>
      </c>
    </row>
    <row r="106" customFormat="false" ht="12.75" hidden="false" customHeight="false" outlineLevel="0" collapsed="false">
      <c r="A106" s="81" t="n">
        <v>36682</v>
      </c>
      <c r="B106" s="82" t="s">
        <v>55</v>
      </c>
      <c r="C106" s="82" t="s">
        <v>56</v>
      </c>
      <c r="D106" s="82" t="s">
        <v>57</v>
      </c>
      <c r="E106" s="82" t="s">
        <v>21</v>
      </c>
      <c r="F106" s="82"/>
      <c r="G106" s="82" t="s">
        <v>58</v>
      </c>
      <c r="H106" s="81" t="n">
        <v>39873</v>
      </c>
      <c r="I106" s="82" t="n">
        <v>92227</v>
      </c>
      <c r="J106" s="82" t="n">
        <v>0</v>
      </c>
      <c r="K106" s="83" t="n">
        <f aca="false">IF(J106=0,0,J106/I106)</f>
        <v>0</v>
      </c>
      <c r="L106" s="83" t="n">
        <f aca="false">I106/UOM</f>
        <v>9.2227</v>
      </c>
      <c r="M106" s="83" t="n">
        <f aca="false">J106/UOM</f>
        <v>0</v>
      </c>
      <c r="N106" s="84" t="str">
        <f aca="false">IF(F106="P","PHY",IF(F106="G","G",E106))</f>
        <v>D</v>
      </c>
      <c r="O106" s="84" t="str">
        <f aca="false">IF(ISNA(VLOOKUP(G106,BadCanCurves,1,FALSE())),VLOOKUP(D106,FOLIOS,6,FALSE()),"not used")</f>
        <v>not used</v>
      </c>
      <c r="P106" s="84" t="n">
        <f aca="false">IF($N106="P",VLOOKUP(H106,PrcBuckets,2,FALSE()),0)</f>
        <v>0</v>
      </c>
      <c r="Q106" s="84" t="n">
        <f aca="false">IF($N106="D",VLOOKUP(H106,BasisBuckets,2,FALSE()),0)</f>
        <v>13</v>
      </c>
      <c r="R106" s="84" t="n">
        <f aca="false">IF($N106="PHY",VLOOKUP(H106,PGDBuckets,2,FALSE()),0)</f>
        <v>0</v>
      </c>
      <c r="S106" s="84" t="n">
        <f aca="false">IF($N106="G",VLOOKUP(H106,PGDBuckets,2,FALSE()),0)</f>
        <v>0</v>
      </c>
      <c r="T106" s="84" t="n">
        <f aca="false">SUM(P106:S106)</f>
        <v>13</v>
      </c>
      <c r="U106" s="84" t="str">
        <f aca="false">IF(O106="not used","-",O106&amp;N106&amp;T106)</f>
        <v>-</v>
      </c>
      <c r="V106" s="84" t="str">
        <f aca="false">IF(O106="Not Used","-",VLOOKUP(D106,FOLIOS,7,FALSE())&amp;H106)</f>
        <v>-</v>
      </c>
      <c r="W106" s="84" t="str">
        <f aca="false">IF(U106="-","-",O106&amp;E106&amp;H106)</f>
        <v>-</v>
      </c>
      <c r="X106" s="85" t="str">
        <f aca="false">D106&amp;G106</f>
        <v>FT-CAND-EGSC-BASCGPR-AECO/BASIS</v>
      </c>
      <c r="AF106" s="0" t="str">
        <f aca="false">D106&amp;V106</f>
        <v>FT-CAND-EGSC-BAS-</v>
      </c>
    </row>
    <row r="107" customFormat="false" ht="12.75" hidden="false" customHeight="false" outlineLevel="0" collapsed="false">
      <c r="A107" s="81" t="n">
        <v>36682</v>
      </c>
      <c r="B107" s="82" t="s">
        <v>55</v>
      </c>
      <c r="C107" s="82" t="s">
        <v>56</v>
      </c>
      <c r="D107" s="82" t="s">
        <v>57</v>
      </c>
      <c r="E107" s="82" t="s">
        <v>21</v>
      </c>
      <c r="F107" s="82"/>
      <c r="G107" s="82" t="s">
        <v>58</v>
      </c>
      <c r="H107" s="81" t="n">
        <v>39904</v>
      </c>
      <c r="I107" s="82" t="n">
        <v>88710</v>
      </c>
      <c r="J107" s="82" t="n">
        <v>0</v>
      </c>
      <c r="K107" s="83" t="n">
        <f aca="false">IF(J107=0,0,J107/I107)</f>
        <v>0</v>
      </c>
      <c r="L107" s="83" t="n">
        <f aca="false">I107/UOM</f>
        <v>8.871</v>
      </c>
      <c r="M107" s="83" t="n">
        <f aca="false">J107/UOM</f>
        <v>0</v>
      </c>
      <c r="N107" s="84" t="str">
        <f aca="false">IF(F107="P","PHY",IF(F107="G","G",E107))</f>
        <v>D</v>
      </c>
      <c r="O107" s="84" t="str">
        <f aca="false">IF(ISNA(VLOOKUP(G107,BadCanCurves,1,FALSE())),VLOOKUP(D107,FOLIOS,6,FALSE()),"not used")</f>
        <v>not used</v>
      </c>
      <c r="P107" s="84" t="n">
        <f aca="false">IF($N107="P",VLOOKUP(H107,PrcBuckets,2,FALSE()),0)</f>
        <v>0</v>
      </c>
      <c r="Q107" s="84" t="n">
        <f aca="false">IF($N107="D",VLOOKUP(H107,BasisBuckets,2,FALSE()),0)</f>
        <v>13</v>
      </c>
      <c r="R107" s="84" t="n">
        <f aca="false">IF($N107="PHY",VLOOKUP(H107,PGDBuckets,2,FALSE()),0)</f>
        <v>0</v>
      </c>
      <c r="S107" s="84" t="n">
        <f aca="false">IF($N107="G",VLOOKUP(H107,PGDBuckets,2,FALSE()),0)</f>
        <v>0</v>
      </c>
      <c r="T107" s="84" t="n">
        <f aca="false">SUM(P107:S107)</f>
        <v>13</v>
      </c>
      <c r="U107" s="84" t="str">
        <f aca="false">IF(O107="not used","-",O107&amp;N107&amp;T107)</f>
        <v>-</v>
      </c>
      <c r="V107" s="84" t="str">
        <f aca="false">IF(O107="Not Used","-",VLOOKUP(D107,FOLIOS,7,FALSE())&amp;H107)</f>
        <v>-</v>
      </c>
      <c r="W107" s="84" t="str">
        <f aca="false">IF(U107="-","-",O107&amp;E107&amp;H107)</f>
        <v>-</v>
      </c>
      <c r="X107" s="85" t="str">
        <f aca="false">D107&amp;G107</f>
        <v>FT-CAND-EGSC-BASCGPR-AECO/BASIS</v>
      </c>
      <c r="AF107" s="0" t="str">
        <f aca="false">D107&amp;V107</f>
        <v>FT-CAND-EGSC-BAS-</v>
      </c>
    </row>
    <row r="108" customFormat="false" ht="12.75" hidden="false" customHeight="false" outlineLevel="0" collapsed="false">
      <c r="A108" s="81" t="n">
        <v>36682</v>
      </c>
      <c r="B108" s="82" t="s">
        <v>55</v>
      </c>
      <c r="C108" s="82" t="s">
        <v>56</v>
      </c>
      <c r="D108" s="82" t="s">
        <v>57</v>
      </c>
      <c r="E108" s="82" t="s">
        <v>21</v>
      </c>
      <c r="F108" s="82"/>
      <c r="G108" s="82" t="s">
        <v>58</v>
      </c>
      <c r="H108" s="81" t="n">
        <v>39934</v>
      </c>
      <c r="I108" s="82" t="n">
        <v>91129</v>
      </c>
      <c r="J108" s="82" t="n">
        <v>0</v>
      </c>
      <c r="K108" s="83" t="n">
        <f aca="false">IF(J108=0,0,J108/I108)</f>
        <v>0</v>
      </c>
      <c r="L108" s="83" t="n">
        <f aca="false">I108/UOM</f>
        <v>9.1129</v>
      </c>
      <c r="M108" s="83" t="n">
        <f aca="false">J108/UOM</f>
        <v>0</v>
      </c>
      <c r="N108" s="84" t="str">
        <f aca="false">IF(F108="P","PHY",IF(F108="G","G",E108))</f>
        <v>D</v>
      </c>
      <c r="O108" s="84" t="str">
        <f aca="false">IF(ISNA(VLOOKUP(G108,BadCanCurves,1,FALSE())),VLOOKUP(D108,FOLIOS,6,FALSE()),"not used")</f>
        <v>not used</v>
      </c>
      <c r="P108" s="84" t="n">
        <f aca="false">IF($N108="P",VLOOKUP(H108,PrcBuckets,2,FALSE()),0)</f>
        <v>0</v>
      </c>
      <c r="Q108" s="84" t="n">
        <f aca="false">IF($N108="D",VLOOKUP(H108,BasisBuckets,2,FALSE()),0)</f>
        <v>13</v>
      </c>
      <c r="R108" s="84" t="n">
        <f aca="false">IF($N108="PHY",VLOOKUP(H108,PGDBuckets,2,FALSE()),0)</f>
        <v>0</v>
      </c>
      <c r="S108" s="84" t="n">
        <f aca="false">IF($N108="G",VLOOKUP(H108,PGDBuckets,2,FALSE()),0)</f>
        <v>0</v>
      </c>
      <c r="T108" s="84" t="n">
        <f aca="false">SUM(P108:S108)</f>
        <v>13</v>
      </c>
      <c r="U108" s="84" t="str">
        <f aca="false">IF(O108="not used","-",O108&amp;N108&amp;T108)</f>
        <v>-</v>
      </c>
      <c r="V108" s="84" t="str">
        <f aca="false">IF(O108="Not Used","-",VLOOKUP(D108,FOLIOS,7,FALSE())&amp;H108)</f>
        <v>-</v>
      </c>
      <c r="W108" s="84" t="str">
        <f aca="false">IF(U108="-","-",O108&amp;E108&amp;H108)</f>
        <v>-</v>
      </c>
      <c r="X108" s="85" t="str">
        <f aca="false">D108&amp;G108</f>
        <v>FT-CAND-EGSC-BASCGPR-AECO/BASIS</v>
      </c>
      <c r="AF108" s="0" t="str">
        <f aca="false">D108&amp;V108</f>
        <v>FT-CAND-EGSC-BAS-</v>
      </c>
    </row>
    <row r="109" customFormat="false" ht="12.75" hidden="false" customHeight="false" outlineLevel="0" collapsed="false">
      <c r="A109" s="81" t="n">
        <v>36682</v>
      </c>
      <c r="B109" s="82" t="s">
        <v>55</v>
      </c>
      <c r="C109" s="82" t="s">
        <v>56</v>
      </c>
      <c r="D109" s="82" t="s">
        <v>57</v>
      </c>
      <c r="E109" s="82" t="s">
        <v>21</v>
      </c>
      <c r="F109" s="82"/>
      <c r="G109" s="82" t="s">
        <v>58</v>
      </c>
      <c r="H109" s="81" t="n">
        <v>39965</v>
      </c>
      <c r="I109" s="82" t="n">
        <v>87654</v>
      </c>
      <c r="J109" s="82" t="n">
        <v>0</v>
      </c>
      <c r="K109" s="83" t="n">
        <f aca="false">IF(J109=0,0,J109/I109)</f>
        <v>0</v>
      </c>
      <c r="L109" s="83" t="n">
        <f aca="false">I109/UOM</f>
        <v>8.7654</v>
      </c>
      <c r="M109" s="83" t="n">
        <f aca="false">J109/UOM</f>
        <v>0</v>
      </c>
      <c r="N109" s="84" t="str">
        <f aca="false">IF(F109="P","PHY",IF(F109="G","G",E109))</f>
        <v>D</v>
      </c>
      <c r="O109" s="84" t="str">
        <f aca="false">IF(ISNA(VLOOKUP(G109,BadCanCurves,1,FALSE())),VLOOKUP(D109,FOLIOS,6,FALSE()),"not used")</f>
        <v>not used</v>
      </c>
      <c r="P109" s="84" t="n">
        <f aca="false">IF($N109="P",VLOOKUP(H109,PrcBuckets,2,FALSE()),0)</f>
        <v>0</v>
      </c>
      <c r="Q109" s="84" t="n">
        <f aca="false">IF($N109="D",VLOOKUP(H109,BasisBuckets,2,FALSE()),0)</f>
        <v>13</v>
      </c>
      <c r="R109" s="84" t="n">
        <f aca="false">IF($N109="PHY",VLOOKUP(H109,PGDBuckets,2,FALSE()),0)</f>
        <v>0</v>
      </c>
      <c r="S109" s="84" t="n">
        <f aca="false">IF($N109="G",VLOOKUP(H109,PGDBuckets,2,FALSE()),0)</f>
        <v>0</v>
      </c>
      <c r="T109" s="84" t="n">
        <f aca="false">SUM(P109:S109)</f>
        <v>13</v>
      </c>
      <c r="U109" s="84" t="str">
        <f aca="false">IF(O109="not used","-",O109&amp;N109&amp;T109)</f>
        <v>-</v>
      </c>
      <c r="V109" s="84" t="str">
        <f aca="false">IF(O109="Not Used","-",VLOOKUP(D109,FOLIOS,7,FALSE())&amp;H109)</f>
        <v>-</v>
      </c>
      <c r="W109" s="84" t="str">
        <f aca="false">IF(U109="-","-",O109&amp;E109&amp;H109)</f>
        <v>-</v>
      </c>
      <c r="X109" s="85" t="str">
        <f aca="false">D109&amp;G109</f>
        <v>FT-CAND-EGSC-BASCGPR-AECO/BASIS</v>
      </c>
      <c r="AF109" s="0" t="str">
        <f aca="false">D109&amp;V109</f>
        <v>FT-CAND-EGSC-BAS-</v>
      </c>
    </row>
    <row r="110" customFormat="false" ht="12.75" hidden="false" customHeight="false" outlineLevel="0" collapsed="false">
      <c r="A110" s="81" t="n">
        <v>36682</v>
      </c>
      <c r="B110" s="82" t="s">
        <v>55</v>
      </c>
      <c r="C110" s="82" t="s">
        <v>56</v>
      </c>
      <c r="D110" s="82" t="s">
        <v>57</v>
      </c>
      <c r="E110" s="82" t="s">
        <v>21</v>
      </c>
      <c r="F110" s="82"/>
      <c r="G110" s="82" t="s">
        <v>58</v>
      </c>
      <c r="H110" s="81" t="n">
        <v>39995</v>
      </c>
      <c r="I110" s="82" t="n">
        <v>90044</v>
      </c>
      <c r="J110" s="82" t="n">
        <v>0</v>
      </c>
      <c r="K110" s="83" t="n">
        <f aca="false">IF(J110=0,0,J110/I110)</f>
        <v>0</v>
      </c>
      <c r="L110" s="83" t="n">
        <f aca="false">I110/UOM</f>
        <v>9.0044</v>
      </c>
      <c r="M110" s="83" t="n">
        <f aca="false">J110/UOM</f>
        <v>0</v>
      </c>
      <c r="N110" s="84" t="str">
        <f aca="false">IF(F110="P","PHY",IF(F110="G","G",E110))</f>
        <v>D</v>
      </c>
      <c r="O110" s="84" t="str">
        <f aca="false">IF(ISNA(VLOOKUP(G110,BadCanCurves,1,FALSE())),VLOOKUP(D110,FOLIOS,6,FALSE()),"not used")</f>
        <v>not used</v>
      </c>
      <c r="P110" s="84" t="n">
        <f aca="false">IF($N110="P",VLOOKUP(H110,PrcBuckets,2,FALSE()),0)</f>
        <v>0</v>
      </c>
      <c r="Q110" s="84" t="n">
        <f aca="false">IF($N110="D",VLOOKUP(H110,BasisBuckets,2,FALSE()),0)</f>
        <v>13</v>
      </c>
      <c r="R110" s="84" t="n">
        <f aca="false">IF($N110="PHY",VLOOKUP(H110,PGDBuckets,2,FALSE()),0)</f>
        <v>0</v>
      </c>
      <c r="S110" s="84" t="n">
        <f aca="false">IF($N110="G",VLOOKUP(H110,PGDBuckets,2,FALSE()),0)</f>
        <v>0</v>
      </c>
      <c r="T110" s="84" t="n">
        <f aca="false">SUM(P110:S110)</f>
        <v>13</v>
      </c>
      <c r="U110" s="84" t="str">
        <f aca="false">IF(O110="not used","-",O110&amp;N110&amp;T110)</f>
        <v>-</v>
      </c>
      <c r="V110" s="84" t="str">
        <f aca="false">IF(O110="Not Used","-",VLOOKUP(D110,FOLIOS,7,FALSE())&amp;H110)</f>
        <v>-</v>
      </c>
      <c r="W110" s="84" t="str">
        <f aca="false">IF(U110="-","-",O110&amp;E110&amp;H110)</f>
        <v>-</v>
      </c>
      <c r="X110" s="85" t="str">
        <f aca="false">D110&amp;G110</f>
        <v>FT-CAND-EGSC-BASCGPR-AECO/BASIS</v>
      </c>
      <c r="AF110" s="0" t="str">
        <f aca="false">D110&amp;V110</f>
        <v>FT-CAND-EGSC-BAS-</v>
      </c>
    </row>
    <row r="111" customFormat="false" ht="12.75" hidden="false" customHeight="false" outlineLevel="0" collapsed="false">
      <c r="A111" s="81" t="n">
        <v>36682</v>
      </c>
      <c r="B111" s="82" t="s">
        <v>55</v>
      </c>
      <c r="C111" s="82" t="s">
        <v>56</v>
      </c>
      <c r="D111" s="82" t="s">
        <v>57</v>
      </c>
      <c r="E111" s="82" t="s">
        <v>21</v>
      </c>
      <c r="F111" s="82"/>
      <c r="G111" s="82" t="s">
        <v>58</v>
      </c>
      <c r="H111" s="81" t="n">
        <v>40026</v>
      </c>
      <c r="I111" s="82" t="n">
        <v>89498</v>
      </c>
      <c r="J111" s="82" t="n">
        <v>0</v>
      </c>
      <c r="K111" s="83" t="n">
        <f aca="false">IF(J111=0,0,J111/I111)</f>
        <v>0</v>
      </c>
      <c r="L111" s="83" t="n">
        <f aca="false">I111/UOM</f>
        <v>8.9498</v>
      </c>
      <c r="M111" s="83" t="n">
        <f aca="false">J111/UOM</f>
        <v>0</v>
      </c>
      <c r="N111" s="84" t="str">
        <f aca="false">IF(F111="P","PHY",IF(F111="G","G",E111))</f>
        <v>D</v>
      </c>
      <c r="O111" s="84" t="str">
        <f aca="false">IF(ISNA(VLOOKUP(G111,BadCanCurves,1,FALSE())),VLOOKUP(D111,FOLIOS,6,FALSE()),"not used")</f>
        <v>not used</v>
      </c>
      <c r="P111" s="84" t="n">
        <f aca="false">IF($N111="P",VLOOKUP(H111,PrcBuckets,2,FALSE()),0)</f>
        <v>0</v>
      </c>
      <c r="Q111" s="84" t="n">
        <f aca="false">IF($N111="D",VLOOKUP(H111,BasisBuckets,2,FALSE()),0)</f>
        <v>13</v>
      </c>
      <c r="R111" s="84" t="n">
        <f aca="false">IF($N111="PHY",VLOOKUP(H111,PGDBuckets,2,FALSE()),0)</f>
        <v>0</v>
      </c>
      <c r="S111" s="84" t="n">
        <f aca="false">IF($N111="G",VLOOKUP(H111,PGDBuckets,2,FALSE()),0)</f>
        <v>0</v>
      </c>
      <c r="T111" s="84" t="n">
        <f aca="false">SUM(P111:S111)</f>
        <v>13</v>
      </c>
      <c r="U111" s="84" t="str">
        <f aca="false">IF(O111="not used","-",O111&amp;N111&amp;T111)</f>
        <v>-</v>
      </c>
      <c r="V111" s="84" t="str">
        <f aca="false">IF(O111="Not Used","-",VLOOKUP(D111,FOLIOS,7,FALSE())&amp;H111)</f>
        <v>-</v>
      </c>
      <c r="W111" s="84" t="str">
        <f aca="false">IF(U111="-","-",O111&amp;E111&amp;H111)</f>
        <v>-</v>
      </c>
      <c r="X111" s="85" t="str">
        <f aca="false">D111&amp;G111</f>
        <v>FT-CAND-EGSC-BASCGPR-AECO/BASIS</v>
      </c>
      <c r="AF111" s="0" t="str">
        <f aca="false">D111&amp;V111</f>
        <v>FT-CAND-EGSC-BAS-</v>
      </c>
    </row>
    <row r="112" customFormat="false" ht="12.75" hidden="false" customHeight="false" outlineLevel="0" collapsed="false">
      <c r="A112" s="81" t="n">
        <v>36682</v>
      </c>
      <c r="B112" s="82" t="s">
        <v>55</v>
      </c>
      <c r="C112" s="82" t="s">
        <v>56</v>
      </c>
      <c r="D112" s="82" t="s">
        <v>57</v>
      </c>
      <c r="E112" s="82" t="s">
        <v>21</v>
      </c>
      <c r="F112" s="82"/>
      <c r="G112" s="82" t="s">
        <v>58</v>
      </c>
      <c r="H112" s="81" t="n">
        <v>40057</v>
      </c>
      <c r="I112" s="82" t="n">
        <v>86086</v>
      </c>
      <c r="J112" s="82" t="n">
        <v>0</v>
      </c>
      <c r="K112" s="83" t="n">
        <f aca="false">IF(J112=0,0,J112/I112)</f>
        <v>0</v>
      </c>
      <c r="L112" s="83" t="n">
        <f aca="false">I112/UOM</f>
        <v>8.6086</v>
      </c>
      <c r="M112" s="83" t="n">
        <f aca="false">J112/UOM</f>
        <v>0</v>
      </c>
      <c r="N112" s="84" t="str">
        <f aca="false">IF(F112="P","PHY",IF(F112="G","G",E112))</f>
        <v>D</v>
      </c>
      <c r="O112" s="84" t="str">
        <f aca="false">IF(ISNA(VLOOKUP(G112,BadCanCurves,1,FALSE())),VLOOKUP(D112,FOLIOS,6,FALSE()),"not used")</f>
        <v>not used</v>
      </c>
      <c r="P112" s="84" t="n">
        <f aca="false">IF($N112="P",VLOOKUP(H112,PrcBuckets,2,FALSE()),0)</f>
        <v>0</v>
      </c>
      <c r="Q112" s="84" t="n">
        <f aca="false">IF($N112="D",VLOOKUP(H112,BasisBuckets,2,FALSE()),0)</f>
        <v>13</v>
      </c>
      <c r="R112" s="84" t="n">
        <f aca="false">IF($N112="PHY",VLOOKUP(H112,PGDBuckets,2,FALSE()),0)</f>
        <v>0</v>
      </c>
      <c r="S112" s="84" t="n">
        <f aca="false">IF($N112="G",VLOOKUP(H112,PGDBuckets,2,FALSE()),0)</f>
        <v>0</v>
      </c>
      <c r="T112" s="84" t="n">
        <f aca="false">SUM(P112:S112)</f>
        <v>13</v>
      </c>
      <c r="U112" s="84" t="str">
        <f aca="false">IF(O112="not used","-",O112&amp;N112&amp;T112)</f>
        <v>-</v>
      </c>
      <c r="V112" s="84" t="str">
        <f aca="false">IF(O112="Not Used","-",VLOOKUP(D112,FOLIOS,7,FALSE())&amp;H112)</f>
        <v>-</v>
      </c>
      <c r="W112" s="84" t="str">
        <f aca="false">IF(U112="-","-",O112&amp;E112&amp;H112)</f>
        <v>-</v>
      </c>
      <c r="X112" s="85" t="str">
        <f aca="false">D112&amp;G112</f>
        <v>FT-CAND-EGSC-BASCGPR-AECO/BASIS</v>
      </c>
      <c r="AF112" s="0" t="str">
        <f aca="false">D112&amp;V112</f>
        <v>FT-CAND-EGSC-BAS-</v>
      </c>
    </row>
    <row r="113" customFormat="false" ht="12.75" hidden="false" customHeight="false" outlineLevel="0" collapsed="false">
      <c r="A113" s="81" t="n">
        <v>36682</v>
      </c>
      <c r="B113" s="82" t="s">
        <v>55</v>
      </c>
      <c r="C113" s="82" t="s">
        <v>56</v>
      </c>
      <c r="D113" s="82" t="s">
        <v>57</v>
      </c>
      <c r="E113" s="82" t="s">
        <v>21</v>
      </c>
      <c r="F113" s="82"/>
      <c r="G113" s="82" t="s">
        <v>58</v>
      </c>
      <c r="H113" s="81" t="n">
        <v>40087</v>
      </c>
      <c r="I113" s="82" t="n">
        <v>88433</v>
      </c>
      <c r="J113" s="82" t="n">
        <v>0</v>
      </c>
      <c r="K113" s="83" t="n">
        <f aca="false">IF(J113=0,0,J113/I113)</f>
        <v>0</v>
      </c>
      <c r="L113" s="83" t="n">
        <f aca="false">I113/UOM</f>
        <v>8.8433</v>
      </c>
      <c r="M113" s="83" t="n">
        <f aca="false">J113/UOM</f>
        <v>0</v>
      </c>
      <c r="N113" s="84" t="str">
        <f aca="false">IF(F113="P","PHY",IF(F113="G","G",E113))</f>
        <v>D</v>
      </c>
      <c r="O113" s="84" t="str">
        <f aca="false">IF(ISNA(VLOOKUP(G113,BadCanCurves,1,FALSE())),VLOOKUP(D113,FOLIOS,6,FALSE()),"not used")</f>
        <v>not used</v>
      </c>
      <c r="P113" s="84" t="n">
        <f aca="false">IF($N113="P",VLOOKUP(H113,PrcBuckets,2,FALSE()),0)</f>
        <v>0</v>
      </c>
      <c r="Q113" s="84" t="n">
        <f aca="false">IF($N113="D",VLOOKUP(H113,BasisBuckets,2,FALSE()),0)</f>
        <v>13</v>
      </c>
      <c r="R113" s="84" t="n">
        <f aca="false">IF($N113="PHY",VLOOKUP(H113,PGDBuckets,2,FALSE()),0)</f>
        <v>0</v>
      </c>
      <c r="S113" s="84" t="n">
        <f aca="false">IF($N113="G",VLOOKUP(H113,PGDBuckets,2,FALSE()),0)</f>
        <v>0</v>
      </c>
      <c r="T113" s="84" t="n">
        <f aca="false">SUM(P113:S113)</f>
        <v>13</v>
      </c>
      <c r="U113" s="84" t="str">
        <f aca="false">IF(O113="not used","-",O113&amp;N113&amp;T113)</f>
        <v>-</v>
      </c>
      <c r="V113" s="84" t="str">
        <f aca="false">IF(O113="Not Used","-",VLOOKUP(D113,FOLIOS,7,FALSE())&amp;H113)</f>
        <v>-</v>
      </c>
      <c r="W113" s="84" t="str">
        <f aca="false">IF(U113="-","-",O113&amp;E113&amp;H113)</f>
        <v>-</v>
      </c>
      <c r="X113" s="85" t="str">
        <f aca="false">D113&amp;G113</f>
        <v>FT-CAND-EGSC-BASCGPR-AECO/BASIS</v>
      </c>
      <c r="AF113" s="0" t="str">
        <f aca="false">D113&amp;V113</f>
        <v>FT-CAND-EGSC-BAS-</v>
      </c>
    </row>
    <row r="114" customFormat="false" ht="12.75" hidden="false" customHeight="false" outlineLevel="0" collapsed="false">
      <c r="A114" s="81" t="n">
        <v>36682</v>
      </c>
      <c r="B114" s="82" t="s">
        <v>55</v>
      </c>
      <c r="C114" s="82" t="s">
        <v>56</v>
      </c>
      <c r="D114" s="82" t="s">
        <v>57</v>
      </c>
      <c r="E114" s="82" t="s">
        <v>21</v>
      </c>
      <c r="F114" s="82"/>
      <c r="G114" s="82" t="s">
        <v>58</v>
      </c>
      <c r="H114" s="81" t="n">
        <v>40118</v>
      </c>
      <c r="I114" s="82" t="n">
        <v>14881</v>
      </c>
      <c r="J114" s="82" t="n">
        <v>0</v>
      </c>
      <c r="K114" s="83" t="n">
        <f aca="false">IF(J114=0,0,J114/I114)</f>
        <v>0</v>
      </c>
      <c r="L114" s="83" t="n">
        <f aca="false">I114/UOM</f>
        <v>1.4881</v>
      </c>
      <c r="M114" s="83" t="n">
        <f aca="false">J114/UOM</f>
        <v>0</v>
      </c>
      <c r="N114" s="84" t="str">
        <f aca="false">IF(F114="P","PHY",IF(F114="G","G",E114))</f>
        <v>D</v>
      </c>
      <c r="O114" s="84" t="str">
        <f aca="false">IF(ISNA(VLOOKUP(G114,BadCanCurves,1,FALSE())),VLOOKUP(D114,FOLIOS,6,FALSE()),"not used")</f>
        <v>not used</v>
      </c>
      <c r="P114" s="84" t="n">
        <f aca="false">IF($N114="P",VLOOKUP(H114,PrcBuckets,2,FALSE()),0)</f>
        <v>0</v>
      </c>
      <c r="Q114" s="84" t="n">
        <f aca="false">IF($N114="D",VLOOKUP(H114,BasisBuckets,2,FALSE()),0)</f>
        <v>13</v>
      </c>
      <c r="R114" s="84" t="n">
        <f aca="false">IF($N114="PHY",VLOOKUP(H114,PGDBuckets,2,FALSE()),0)</f>
        <v>0</v>
      </c>
      <c r="S114" s="84" t="n">
        <f aca="false">IF($N114="G",VLOOKUP(H114,PGDBuckets,2,FALSE()),0)</f>
        <v>0</v>
      </c>
      <c r="T114" s="84" t="n">
        <f aca="false">SUM(P114:S114)</f>
        <v>13</v>
      </c>
      <c r="U114" s="84" t="str">
        <f aca="false">IF(O114="not used","-",O114&amp;N114&amp;T114)</f>
        <v>-</v>
      </c>
      <c r="V114" s="84" t="str">
        <f aca="false">IF(O114="Not Used","-",VLOOKUP(D114,FOLIOS,7,FALSE())&amp;H114)</f>
        <v>-</v>
      </c>
      <c r="W114" s="84" t="str">
        <f aca="false">IF(U114="-","-",O114&amp;E114&amp;H114)</f>
        <v>-</v>
      </c>
      <c r="X114" s="85" t="str">
        <f aca="false">D114&amp;G114</f>
        <v>FT-CAND-EGSC-BASCGPR-AECO/BASIS</v>
      </c>
      <c r="AF114" s="0" t="str">
        <f aca="false">D114&amp;V114</f>
        <v>FT-CAND-EGSC-BAS-</v>
      </c>
    </row>
    <row r="115" customFormat="false" ht="12.75" hidden="false" customHeight="false" outlineLevel="0" collapsed="false">
      <c r="A115" s="81" t="n">
        <v>36682</v>
      </c>
      <c r="B115" s="82" t="s">
        <v>55</v>
      </c>
      <c r="C115" s="82" t="s">
        <v>56</v>
      </c>
      <c r="D115" s="82" t="s">
        <v>57</v>
      </c>
      <c r="E115" s="82" t="s">
        <v>21</v>
      </c>
      <c r="F115" s="82"/>
      <c r="G115" s="82" t="s">
        <v>58</v>
      </c>
      <c r="H115" s="81" t="n">
        <v>40148</v>
      </c>
      <c r="I115" s="82" t="n">
        <v>15287</v>
      </c>
      <c r="J115" s="82" t="n">
        <v>0</v>
      </c>
      <c r="K115" s="83" t="n">
        <f aca="false">IF(J115=0,0,J115/I115)</f>
        <v>0</v>
      </c>
      <c r="L115" s="83" t="n">
        <f aca="false">I115/UOM</f>
        <v>1.5287</v>
      </c>
      <c r="M115" s="83" t="n">
        <f aca="false">J115/UOM</f>
        <v>0</v>
      </c>
      <c r="N115" s="84" t="str">
        <f aca="false">IF(F115="P","PHY",IF(F115="G","G",E115))</f>
        <v>D</v>
      </c>
      <c r="O115" s="84" t="str">
        <f aca="false">IF(ISNA(VLOOKUP(G115,BadCanCurves,1,FALSE())),VLOOKUP(D115,FOLIOS,6,FALSE()),"not used")</f>
        <v>not used</v>
      </c>
      <c r="P115" s="84" t="n">
        <f aca="false">IF($N115="P",VLOOKUP(H115,PrcBuckets,2,FALSE()),0)</f>
        <v>0</v>
      </c>
      <c r="Q115" s="84" t="n">
        <f aca="false">IF($N115="D",VLOOKUP(H115,BasisBuckets,2,FALSE()),0)</f>
        <v>13</v>
      </c>
      <c r="R115" s="84" t="n">
        <f aca="false">IF($N115="PHY",VLOOKUP(H115,PGDBuckets,2,FALSE()),0)</f>
        <v>0</v>
      </c>
      <c r="S115" s="84" t="n">
        <f aca="false">IF($N115="G",VLOOKUP(H115,PGDBuckets,2,FALSE()),0)</f>
        <v>0</v>
      </c>
      <c r="T115" s="84" t="n">
        <f aca="false">SUM(P115:S115)</f>
        <v>13</v>
      </c>
      <c r="U115" s="84" t="str">
        <f aca="false">IF(O115="not used","-",O115&amp;N115&amp;T115)</f>
        <v>-</v>
      </c>
      <c r="V115" s="84" t="str">
        <f aca="false">IF(O115="Not Used","-",VLOOKUP(D115,FOLIOS,7,FALSE())&amp;H115)</f>
        <v>-</v>
      </c>
      <c r="W115" s="84" t="str">
        <f aca="false">IF(U115="-","-",O115&amp;E115&amp;H115)</f>
        <v>-</v>
      </c>
      <c r="X115" s="85" t="str">
        <f aca="false">D115&amp;G115</f>
        <v>FT-CAND-EGSC-BASCGPR-AECO/BASIS</v>
      </c>
      <c r="AF115" s="0" t="str">
        <f aca="false">D115&amp;V115</f>
        <v>FT-CAND-EGSC-BAS-</v>
      </c>
    </row>
    <row r="116" customFormat="false" ht="12.75" hidden="false" customHeight="false" outlineLevel="0" collapsed="false">
      <c r="A116" s="81" t="n">
        <v>36682</v>
      </c>
      <c r="B116" s="82" t="s">
        <v>55</v>
      </c>
      <c r="C116" s="82" t="s">
        <v>56</v>
      </c>
      <c r="D116" s="82" t="s">
        <v>57</v>
      </c>
      <c r="E116" s="82" t="s">
        <v>21</v>
      </c>
      <c r="F116" s="82"/>
      <c r="G116" s="82" t="s">
        <v>58</v>
      </c>
      <c r="H116" s="81" t="n">
        <v>40179</v>
      </c>
      <c r="I116" s="82" t="n">
        <v>15194</v>
      </c>
      <c r="J116" s="82" t="n">
        <v>0</v>
      </c>
      <c r="K116" s="83" t="n">
        <f aca="false">IF(J116=0,0,J116/I116)</f>
        <v>0</v>
      </c>
      <c r="L116" s="83" t="n">
        <f aca="false">I116/UOM</f>
        <v>1.5194</v>
      </c>
      <c r="M116" s="83" t="n">
        <f aca="false">J116/UOM</f>
        <v>0</v>
      </c>
      <c r="N116" s="84" t="str">
        <f aca="false">IF(F116="P","PHY",IF(F116="G","G",E116))</f>
        <v>D</v>
      </c>
      <c r="O116" s="84" t="str">
        <f aca="false">IF(ISNA(VLOOKUP(G116,BadCanCurves,1,FALSE())),VLOOKUP(D116,FOLIOS,6,FALSE()),"not used")</f>
        <v>not used</v>
      </c>
      <c r="P116" s="84" t="n">
        <f aca="false">IF($N116="P",VLOOKUP(H116,PrcBuckets,2,FALSE()),0)</f>
        <v>0</v>
      </c>
      <c r="Q116" s="84" t="n">
        <f aca="false">IF($N116="D",VLOOKUP(H116,BasisBuckets,2,FALSE()),0)</f>
        <v>13</v>
      </c>
      <c r="R116" s="84" t="n">
        <f aca="false">IF($N116="PHY",VLOOKUP(H116,PGDBuckets,2,FALSE()),0)</f>
        <v>0</v>
      </c>
      <c r="S116" s="84" t="n">
        <f aca="false">IF($N116="G",VLOOKUP(H116,PGDBuckets,2,FALSE()),0)</f>
        <v>0</v>
      </c>
      <c r="T116" s="84" t="n">
        <f aca="false">SUM(P116:S116)</f>
        <v>13</v>
      </c>
      <c r="U116" s="84" t="str">
        <f aca="false">IF(O116="not used","-",O116&amp;N116&amp;T116)</f>
        <v>-</v>
      </c>
      <c r="V116" s="84" t="str">
        <f aca="false">IF(O116="Not Used","-",VLOOKUP(D116,FOLIOS,7,FALSE())&amp;H116)</f>
        <v>-</v>
      </c>
      <c r="W116" s="84" t="str">
        <f aca="false">IF(U116="-","-",O116&amp;E116&amp;H116)</f>
        <v>-</v>
      </c>
      <c r="X116" s="85" t="str">
        <f aca="false">D116&amp;G116</f>
        <v>FT-CAND-EGSC-BASCGPR-AECO/BASIS</v>
      </c>
      <c r="AF116" s="0" t="str">
        <f aca="false">D116&amp;V116</f>
        <v>FT-CAND-EGSC-BAS-</v>
      </c>
    </row>
    <row r="117" customFormat="false" ht="12.75" hidden="false" customHeight="false" outlineLevel="0" collapsed="false">
      <c r="A117" s="81" t="n">
        <v>36682</v>
      </c>
      <c r="B117" s="82" t="s">
        <v>55</v>
      </c>
      <c r="C117" s="82" t="s">
        <v>56</v>
      </c>
      <c r="D117" s="82" t="s">
        <v>57</v>
      </c>
      <c r="E117" s="82" t="s">
        <v>21</v>
      </c>
      <c r="F117" s="82"/>
      <c r="G117" s="82" t="s">
        <v>58</v>
      </c>
      <c r="H117" s="81" t="n">
        <v>40210</v>
      </c>
      <c r="I117" s="82" t="n">
        <v>13641</v>
      </c>
      <c r="J117" s="82" t="n">
        <v>0</v>
      </c>
      <c r="K117" s="83" t="n">
        <f aca="false">IF(J117=0,0,J117/I117)</f>
        <v>0</v>
      </c>
      <c r="L117" s="83" t="n">
        <f aca="false">I117/UOM</f>
        <v>1.3641</v>
      </c>
      <c r="M117" s="83" t="n">
        <f aca="false">J117/UOM</f>
        <v>0</v>
      </c>
      <c r="N117" s="84" t="str">
        <f aca="false">IF(F117="P","PHY",IF(F117="G","G",E117))</f>
        <v>D</v>
      </c>
      <c r="O117" s="84" t="str">
        <f aca="false">IF(ISNA(VLOOKUP(G117,BadCanCurves,1,FALSE())),VLOOKUP(D117,FOLIOS,6,FALSE()),"not used")</f>
        <v>not used</v>
      </c>
      <c r="P117" s="84" t="n">
        <f aca="false">IF($N117="P",VLOOKUP(H117,PrcBuckets,2,FALSE()),0)</f>
        <v>0</v>
      </c>
      <c r="Q117" s="84" t="n">
        <f aca="false">IF($N117="D",VLOOKUP(H117,BasisBuckets,2,FALSE()),0)</f>
        <v>13</v>
      </c>
      <c r="R117" s="84" t="n">
        <f aca="false">IF($N117="PHY",VLOOKUP(H117,PGDBuckets,2,FALSE()),0)</f>
        <v>0</v>
      </c>
      <c r="S117" s="84" t="n">
        <f aca="false">IF($N117="G",VLOOKUP(H117,PGDBuckets,2,FALSE()),0)</f>
        <v>0</v>
      </c>
      <c r="T117" s="84" t="n">
        <f aca="false">SUM(P117:S117)</f>
        <v>13</v>
      </c>
      <c r="U117" s="84" t="str">
        <f aca="false">IF(O117="not used","-",O117&amp;N117&amp;T117)</f>
        <v>-</v>
      </c>
      <c r="V117" s="84" t="str">
        <f aca="false">IF(O117="Not Used","-",VLOOKUP(D117,FOLIOS,7,FALSE())&amp;H117)</f>
        <v>-</v>
      </c>
      <c r="W117" s="84" t="str">
        <f aca="false">IF(U117="-","-",O117&amp;E117&amp;H117)</f>
        <v>-</v>
      </c>
      <c r="X117" s="85" t="str">
        <f aca="false">D117&amp;G117</f>
        <v>FT-CAND-EGSC-BASCGPR-AECO/BASIS</v>
      </c>
      <c r="AF117" s="0" t="str">
        <f aca="false">D117&amp;V117</f>
        <v>FT-CAND-EGSC-BAS-</v>
      </c>
    </row>
    <row r="118" customFormat="false" ht="12.75" hidden="false" customHeight="false" outlineLevel="0" collapsed="false">
      <c r="A118" s="81" t="n">
        <v>36682</v>
      </c>
      <c r="B118" s="82" t="s">
        <v>55</v>
      </c>
      <c r="C118" s="82" t="s">
        <v>56</v>
      </c>
      <c r="D118" s="82" t="s">
        <v>57</v>
      </c>
      <c r="E118" s="82" t="s">
        <v>21</v>
      </c>
      <c r="F118" s="82"/>
      <c r="G118" s="82" t="s">
        <v>58</v>
      </c>
      <c r="H118" s="81" t="n">
        <v>40238</v>
      </c>
      <c r="I118" s="82" t="n">
        <v>15020</v>
      </c>
      <c r="J118" s="82" t="n">
        <v>0</v>
      </c>
      <c r="K118" s="83" t="n">
        <f aca="false">IF(J118=0,0,J118/I118)</f>
        <v>0</v>
      </c>
      <c r="L118" s="83" t="n">
        <f aca="false">I118/UOM</f>
        <v>1.502</v>
      </c>
      <c r="M118" s="83" t="n">
        <f aca="false">J118/UOM</f>
        <v>0</v>
      </c>
      <c r="N118" s="84" t="str">
        <f aca="false">IF(F118="P","PHY",IF(F118="G","G",E118))</f>
        <v>D</v>
      </c>
      <c r="O118" s="84" t="str">
        <f aca="false">IF(ISNA(VLOOKUP(G118,BadCanCurves,1,FALSE())),VLOOKUP(D118,FOLIOS,6,FALSE()),"not used")</f>
        <v>not used</v>
      </c>
      <c r="P118" s="84" t="n">
        <f aca="false">IF($N118="P",VLOOKUP(H118,PrcBuckets,2,FALSE()),0)</f>
        <v>0</v>
      </c>
      <c r="Q118" s="84" t="n">
        <f aca="false">IF($N118="D",VLOOKUP(H118,BasisBuckets,2,FALSE()),0)</f>
        <v>13</v>
      </c>
      <c r="R118" s="84" t="n">
        <f aca="false">IF($N118="PHY",VLOOKUP(H118,PGDBuckets,2,FALSE()),0)</f>
        <v>0</v>
      </c>
      <c r="S118" s="84" t="n">
        <f aca="false">IF($N118="G",VLOOKUP(H118,PGDBuckets,2,FALSE()),0)</f>
        <v>0</v>
      </c>
      <c r="T118" s="84" t="n">
        <f aca="false">SUM(P118:S118)</f>
        <v>13</v>
      </c>
      <c r="U118" s="84" t="str">
        <f aca="false">IF(O118="not used","-",O118&amp;N118&amp;T118)</f>
        <v>-</v>
      </c>
      <c r="V118" s="84" t="str">
        <f aca="false">IF(O118="Not Used","-",VLOOKUP(D118,FOLIOS,7,FALSE())&amp;H118)</f>
        <v>-</v>
      </c>
      <c r="W118" s="84" t="str">
        <f aca="false">IF(U118="-","-",O118&amp;E118&amp;H118)</f>
        <v>-</v>
      </c>
      <c r="X118" s="85" t="str">
        <f aca="false">D118&amp;G118</f>
        <v>FT-CAND-EGSC-BASCGPR-AECO/BASIS</v>
      </c>
      <c r="AF118" s="0" t="str">
        <f aca="false">D118&amp;V118</f>
        <v>FT-CAND-EGSC-BAS-</v>
      </c>
    </row>
    <row r="119" customFormat="false" ht="12.75" hidden="false" customHeight="false" outlineLevel="0" collapsed="false">
      <c r="A119" s="81" t="n">
        <v>36682</v>
      </c>
      <c r="B119" s="82" t="s">
        <v>55</v>
      </c>
      <c r="C119" s="82" t="s">
        <v>56</v>
      </c>
      <c r="D119" s="82" t="s">
        <v>57</v>
      </c>
      <c r="E119" s="82" t="s">
        <v>21</v>
      </c>
      <c r="F119" s="82"/>
      <c r="G119" s="82" t="s">
        <v>58</v>
      </c>
      <c r="H119" s="81" t="n">
        <v>40269</v>
      </c>
      <c r="I119" s="82" t="n">
        <v>14447</v>
      </c>
      <c r="J119" s="82" t="n">
        <v>0</v>
      </c>
      <c r="K119" s="83" t="n">
        <f aca="false">IF(J119=0,0,J119/I119)</f>
        <v>0</v>
      </c>
      <c r="L119" s="83" t="n">
        <f aca="false">I119/UOM</f>
        <v>1.4447</v>
      </c>
      <c r="M119" s="83" t="n">
        <f aca="false">J119/UOM</f>
        <v>0</v>
      </c>
      <c r="N119" s="84" t="str">
        <f aca="false">IF(F119="P","PHY",IF(F119="G","G",E119))</f>
        <v>D</v>
      </c>
      <c r="O119" s="84" t="str">
        <f aca="false">IF(ISNA(VLOOKUP(G119,BadCanCurves,1,FALSE())),VLOOKUP(D119,FOLIOS,6,FALSE()),"not used")</f>
        <v>not used</v>
      </c>
      <c r="P119" s="84" t="n">
        <f aca="false">IF($N119="P",VLOOKUP(H119,PrcBuckets,2,FALSE()),0)</f>
        <v>0</v>
      </c>
      <c r="Q119" s="84" t="n">
        <f aca="false">IF($N119="D",VLOOKUP(H119,BasisBuckets,2,FALSE()),0)</f>
        <v>13</v>
      </c>
      <c r="R119" s="84" t="n">
        <f aca="false">IF($N119="PHY",VLOOKUP(H119,PGDBuckets,2,FALSE()),0)</f>
        <v>0</v>
      </c>
      <c r="S119" s="84" t="n">
        <f aca="false">IF($N119="G",VLOOKUP(H119,PGDBuckets,2,FALSE()),0)</f>
        <v>0</v>
      </c>
      <c r="T119" s="84" t="n">
        <f aca="false">SUM(P119:S119)</f>
        <v>13</v>
      </c>
      <c r="U119" s="84" t="str">
        <f aca="false">IF(O119="not used","-",O119&amp;N119&amp;T119)</f>
        <v>-</v>
      </c>
      <c r="V119" s="84" t="str">
        <f aca="false">IF(O119="Not Used","-",VLOOKUP(D119,FOLIOS,7,FALSE())&amp;H119)</f>
        <v>-</v>
      </c>
      <c r="W119" s="84" t="str">
        <f aca="false">IF(U119="-","-",O119&amp;E119&amp;H119)</f>
        <v>-</v>
      </c>
      <c r="X119" s="85" t="str">
        <f aca="false">D119&amp;G119</f>
        <v>FT-CAND-EGSC-BASCGPR-AECO/BASIS</v>
      </c>
      <c r="AF119" s="0" t="str">
        <f aca="false">D119&amp;V119</f>
        <v>FT-CAND-EGSC-BAS-</v>
      </c>
    </row>
    <row r="120" customFormat="false" ht="12.75" hidden="false" customHeight="false" outlineLevel="0" collapsed="false">
      <c r="A120" s="81" t="n">
        <v>36682</v>
      </c>
      <c r="B120" s="82" t="s">
        <v>55</v>
      </c>
      <c r="C120" s="82" t="s">
        <v>56</v>
      </c>
      <c r="D120" s="82" t="s">
        <v>57</v>
      </c>
      <c r="E120" s="82" t="s">
        <v>21</v>
      </c>
      <c r="F120" s="82"/>
      <c r="G120" s="82" t="s">
        <v>58</v>
      </c>
      <c r="H120" s="81" t="n">
        <v>40299</v>
      </c>
      <c r="I120" s="82" t="n">
        <v>14841</v>
      </c>
      <c r="J120" s="82" t="n">
        <v>0</v>
      </c>
      <c r="K120" s="83" t="n">
        <f aca="false">IF(J120=0,0,J120/I120)</f>
        <v>0</v>
      </c>
      <c r="L120" s="83" t="n">
        <f aca="false">I120/UOM</f>
        <v>1.4841</v>
      </c>
      <c r="M120" s="83" t="n">
        <f aca="false">J120/UOM</f>
        <v>0</v>
      </c>
      <c r="N120" s="84" t="str">
        <f aca="false">IF(F120="P","PHY",IF(F120="G","G",E120))</f>
        <v>D</v>
      </c>
      <c r="O120" s="84" t="str">
        <f aca="false">IF(ISNA(VLOOKUP(G120,BadCanCurves,1,FALSE())),VLOOKUP(D120,FOLIOS,6,FALSE()),"not used")</f>
        <v>not used</v>
      </c>
      <c r="P120" s="84" t="n">
        <f aca="false">IF($N120="P",VLOOKUP(H120,PrcBuckets,2,FALSE()),0)</f>
        <v>0</v>
      </c>
      <c r="Q120" s="84" t="n">
        <f aca="false">IF($N120="D",VLOOKUP(H120,BasisBuckets,2,FALSE()),0)</f>
        <v>13</v>
      </c>
      <c r="R120" s="84" t="n">
        <f aca="false">IF($N120="PHY",VLOOKUP(H120,PGDBuckets,2,FALSE()),0)</f>
        <v>0</v>
      </c>
      <c r="S120" s="84" t="n">
        <f aca="false">IF($N120="G",VLOOKUP(H120,PGDBuckets,2,FALSE()),0)</f>
        <v>0</v>
      </c>
      <c r="T120" s="84" t="n">
        <f aca="false">SUM(P120:S120)</f>
        <v>13</v>
      </c>
      <c r="U120" s="84" t="str">
        <f aca="false">IF(O120="not used","-",O120&amp;N120&amp;T120)</f>
        <v>-</v>
      </c>
      <c r="V120" s="84" t="str">
        <f aca="false">IF(O120="Not Used","-",VLOOKUP(D120,FOLIOS,7,FALSE())&amp;H120)</f>
        <v>-</v>
      </c>
      <c r="W120" s="84" t="str">
        <f aca="false">IF(U120="-","-",O120&amp;E120&amp;H120)</f>
        <v>-</v>
      </c>
      <c r="X120" s="85" t="str">
        <f aca="false">D120&amp;G120</f>
        <v>FT-CAND-EGSC-BASCGPR-AECO/BASIS</v>
      </c>
      <c r="AF120" s="0" t="str">
        <f aca="false">D120&amp;V120</f>
        <v>FT-CAND-EGSC-BAS-</v>
      </c>
    </row>
    <row r="121" customFormat="false" ht="12.75" hidden="false" customHeight="false" outlineLevel="0" collapsed="false">
      <c r="A121" s="81" t="n">
        <v>36682</v>
      </c>
      <c r="B121" s="82" t="s">
        <v>55</v>
      </c>
      <c r="C121" s="82" t="s">
        <v>56</v>
      </c>
      <c r="D121" s="82" t="s">
        <v>57</v>
      </c>
      <c r="E121" s="82" t="s">
        <v>21</v>
      </c>
      <c r="F121" s="82"/>
      <c r="G121" s="82" t="s">
        <v>58</v>
      </c>
      <c r="H121" s="81" t="n">
        <v>40330</v>
      </c>
      <c r="I121" s="82" t="n">
        <v>14275</v>
      </c>
      <c r="J121" s="82" t="n">
        <v>0</v>
      </c>
      <c r="K121" s="83" t="n">
        <f aca="false">IF(J121=0,0,J121/I121)</f>
        <v>0</v>
      </c>
      <c r="L121" s="83" t="n">
        <f aca="false">I121/UOM</f>
        <v>1.4275</v>
      </c>
      <c r="M121" s="83" t="n">
        <f aca="false">J121/UOM</f>
        <v>0</v>
      </c>
      <c r="N121" s="84" t="str">
        <f aca="false">IF(F121="P","PHY",IF(F121="G","G",E121))</f>
        <v>D</v>
      </c>
      <c r="O121" s="84" t="str">
        <f aca="false">IF(ISNA(VLOOKUP(G121,BadCanCurves,1,FALSE())),VLOOKUP(D121,FOLIOS,6,FALSE()),"not used")</f>
        <v>not used</v>
      </c>
      <c r="P121" s="84" t="n">
        <f aca="false">IF($N121="P",VLOOKUP(H121,PrcBuckets,2,FALSE()),0)</f>
        <v>0</v>
      </c>
      <c r="Q121" s="84" t="n">
        <f aca="false">IF($N121="D",VLOOKUP(H121,BasisBuckets,2,FALSE()),0)</f>
        <v>13</v>
      </c>
      <c r="R121" s="84" t="n">
        <f aca="false">IF($N121="PHY",VLOOKUP(H121,PGDBuckets,2,FALSE()),0)</f>
        <v>0</v>
      </c>
      <c r="S121" s="84" t="n">
        <f aca="false">IF($N121="G",VLOOKUP(H121,PGDBuckets,2,FALSE()),0)</f>
        <v>0</v>
      </c>
      <c r="T121" s="84" t="n">
        <f aca="false">SUM(P121:S121)</f>
        <v>13</v>
      </c>
      <c r="U121" s="84" t="str">
        <f aca="false">IF(O121="not used","-",O121&amp;N121&amp;T121)</f>
        <v>-</v>
      </c>
      <c r="V121" s="84" t="str">
        <f aca="false">IF(O121="Not Used","-",VLOOKUP(D121,FOLIOS,7,FALSE())&amp;H121)</f>
        <v>-</v>
      </c>
      <c r="W121" s="84" t="str">
        <f aca="false">IF(U121="-","-",O121&amp;E121&amp;H121)</f>
        <v>-</v>
      </c>
      <c r="X121" s="85" t="str">
        <f aca="false">D121&amp;G121</f>
        <v>FT-CAND-EGSC-BASCGPR-AECO/BASIS</v>
      </c>
      <c r="AF121" s="0" t="str">
        <f aca="false">D121&amp;V121</f>
        <v>FT-CAND-EGSC-BAS-</v>
      </c>
    </row>
    <row r="122" customFormat="false" ht="12.75" hidden="false" customHeight="false" outlineLevel="0" collapsed="false">
      <c r="A122" s="81" t="n">
        <v>36682</v>
      </c>
      <c r="B122" s="82" t="s">
        <v>55</v>
      </c>
      <c r="C122" s="82" t="s">
        <v>56</v>
      </c>
      <c r="D122" s="82" t="s">
        <v>57</v>
      </c>
      <c r="E122" s="82" t="s">
        <v>21</v>
      </c>
      <c r="F122" s="82"/>
      <c r="G122" s="82" t="s">
        <v>58</v>
      </c>
      <c r="H122" s="81" t="n">
        <v>40360</v>
      </c>
      <c r="I122" s="82" t="n">
        <v>14664</v>
      </c>
      <c r="J122" s="82" t="n">
        <v>0</v>
      </c>
      <c r="K122" s="83" t="n">
        <f aca="false">IF(J122=0,0,J122/I122)</f>
        <v>0</v>
      </c>
      <c r="L122" s="83" t="n">
        <f aca="false">I122/UOM</f>
        <v>1.4664</v>
      </c>
      <c r="M122" s="83" t="n">
        <f aca="false">J122/UOM</f>
        <v>0</v>
      </c>
      <c r="N122" s="84" t="str">
        <f aca="false">IF(F122="P","PHY",IF(F122="G","G",E122))</f>
        <v>D</v>
      </c>
      <c r="O122" s="84" t="str">
        <f aca="false">IF(ISNA(VLOOKUP(G122,BadCanCurves,1,FALSE())),VLOOKUP(D122,FOLIOS,6,FALSE()),"not used")</f>
        <v>not used</v>
      </c>
      <c r="P122" s="84" t="n">
        <f aca="false">IF($N122="P",VLOOKUP(H122,PrcBuckets,2,FALSE()),0)</f>
        <v>0</v>
      </c>
      <c r="Q122" s="84" t="n">
        <f aca="false">IF($N122="D",VLOOKUP(H122,BasisBuckets,2,FALSE()),0)</f>
        <v>13</v>
      </c>
      <c r="R122" s="84" t="n">
        <f aca="false">IF($N122="PHY",VLOOKUP(H122,PGDBuckets,2,FALSE()),0)</f>
        <v>0</v>
      </c>
      <c r="S122" s="84" t="n">
        <f aca="false">IF($N122="G",VLOOKUP(H122,PGDBuckets,2,FALSE()),0)</f>
        <v>0</v>
      </c>
      <c r="T122" s="84" t="n">
        <f aca="false">SUM(P122:S122)</f>
        <v>13</v>
      </c>
      <c r="U122" s="84" t="str">
        <f aca="false">IF(O122="not used","-",O122&amp;N122&amp;T122)</f>
        <v>-</v>
      </c>
      <c r="V122" s="84" t="str">
        <f aca="false">IF(O122="Not Used","-",VLOOKUP(D122,FOLIOS,7,FALSE())&amp;H122)</f>
        <v>-</v>
      </c>
      <c r="W122" s="84" t="str">
        <f aca="false">IF(U122="-","-",O122&amp;E122&amp;H122)</f>
        <v>-</v>
      </c>
      <c r="X122" s="85" t="str">
        <f aca="false">D122&amp;G122</f>
        <v>FT-CAND-EGSC-BASCGPR-AECO/BASIS</v>
      </c>
      <c r="AF122" s="0" t="str">
        <f aca="false">D122&amp;V122</f>
        <v>FT-CAND-EGSC-BAS-</v>
      </c>
    </row>
    <row r="123" customFormat="false" ht="12.75" hidden="false" customHeight="false" outlineLevel="0" collapsed="false">
      <c r="A123" s="81" t="n">
        <v>36682</v>
      </c>
      <c r="B123" s="82" t="s">
        <v>55</v>
      </c>
      <c r="C123" s="82" t="s">
        <v>56</v>
      </c>
      <c r="D123" s="82" t="s">
        <v>57</v>
      </c>
      <c r="E123" s="82" t="s">
        <v>21</v>
      </c>
      <c r="F123" s="82"/>
      <c r="G123" s="82" t="s">
        <v>58</v>
      </c>
      <c r="H123" s="81" t="n">
        <v>40391</v>
      </c>
      <c r="I123" s="82" t="n">
        <v>14574</v>
      </c>
      <c r="J123" s="82" t="n">
        <v>0</v>
      </c>
      <c r="K123" s="83" t="n">
        <f aca="false">IF(J123=0,0,J123/I123)</f>
        <v>0</v>
      </c>
      <c r="L123" s="83" t="n">
        <f aca="false">I123/UOM</f>
        <v>1.4574</v>
      </c>
      <c r="M123" s="83" t="n">
        <f aca="false">J123/UOM</f>
        <v>0</v>
      </c>
      <c r="N123" s="84" t="str">
        <f aca="false">IF(F123="P","PHY",IF(F123="G","G",E123))</f>
        <v>D</v>
      </c>
      <c r="O123" s="84" t="str">
        <f aca="false">IF(ISNA(VLOOKUP(G123,BadCanCurves,1,FALSE())),VLOOKUP(D123,FOLIOS,6,FALSE()),"not used")</f>
        <v>not used</v>
      </c>
      <c r="P123" s="84" t="n">
        <f aca="false">IF($N123="P",VLOOKUP(H123,PrcBuckets,2,FALSE()),0)</f>
        <v>0</v>
      </c>
      <c r="Q123" s="84" t="n">
        <f aca="false">IF($N123="D",VLOOKUP(H123,BasisBuckets,2,FALSE()),0)</f>
        <v>13</v>
      </c>
      <c r="R123" s="84" t="n">
        <f aca="false">IF($N123="PHY",VLOOKUP(H123,PGDBuckets,2,FALSE()),0)</f>
        <v>0</v>
      </c>
      <c r="S123" s="84" t="n">
        <f aca="false">IF($N123="G",VLOOKUP(H123,PGDBuckets,2,FALSE()),0)</f>
        <v>0</v>
      </c>
      <c r="T123" s="84" t="n">
        <f aca="false">SUM(P123:S123)</f>
        <v>13</v>
      </c>
      <c r="U123" s="84" t="str">
        <f aca="false">IF(O123="not used","-",O123&amp;N123&amp;T123)</f>
        <v>-</v>
      </c>
      <c r="V123" s="84" t="str">
        <f aca="false">IF(O123="Not Used","-",VLOOKUP(D123,FOLIOS,7,FALSE())&amp;H123)</f>
        <v>-</v>
      </c>
      <c r="W123" s="84" t="str">
        <f aca="false">IF(U123="-","-",O123&amp;E123&amp;H123)</f>
        <v>-</v>
      </c>
      <c r="X123" s="85" t="str">
        <f aca="false">D123&amp;G123</f>
        <v>FT-CAND-EGSC-BASCGPR-AECO/BASIS</v>
      </c>
      <c r="AF123" s="0" t="str">
        <f aca="false">D123&amp;V123</f>
        <v>FT-CAND-EGSC-BAS-</v>
      </c>
    </row>
    <row r="124" customFormat="false" ht="12.75" hidden="false" customHeight="false" outlineLevel="0" collapsed="false">
      <c r="A124" s="81" t="n">
        <v>36682</v>
      </c>
      <c r="B124" s="82" t="s">
        <v>55</v>
      </c>
      <c r="C124" s="82" t="s">
        <v>56</v>
      </c>
      <c r="D124" s="82" t="s">
        <v>57</v>
      </c>
      <c r="E124" s="82" t="s">
        <v>21</v>
      </c>
      <c r="F124" s="82"/>
      <c r="G124" s="82" t="s">
        <v>58</v>
      </c>
      <c r="H124" s="81" t="n">
        <v>40422</v>
      </c>
      <c r="I124" s="82" t="n">
        <v>14018</v>
      </c>
      <c r="J124" s="82" t="n">
        <v>0</v>
      </c>
      <c r="K124" s="83" t="n">
        <f aca="false">IF(J124=0,0,J124/I124)</f>
        <v>0</v>
      </c>
      <c r="L124" s="83" t="n">
        <f aca="false">I124/UOM</f>
        <v>1.4018</v>
      </c>
      <c r="M124" s="83" t="n">
        <f aca="false">J124/UOM</f>
        <v>0</v>
      </c>
      <c r="N124" s="84" t="str">
        <f aca="false">IF(F124="P","PHY",IF(F124="G","G",E124))</f>
        <v>D</v>
      </c>
      <c r="O124" s="84" t="str">
        <f aca="false">IF(ISNA(VLOOKUP(G124,BadCanCurves,1,FALSE())),VLOOKUP(D124,FOLIOS,6,FALSE()),"not used")</f>
        <v>not used</v>
      </c>
      <c r="P124" s="84" t="n">
        <f aca="false">IF($N124="P",VLOOKUP(H124,PrcBuckets,2,FALSE()),0)</f>
        <v>0</v>
      </c>
      <c r="Q124" s="84" t="n">
        <f aca="false">IF($N124="D",VLOOKUP(H124,BasisBuckets,2,FALSE()),0)</f>
        <v>13</v>
      </c>
      <c r="R124" s="84" t="n">
        <f aca="false">IF($N124="PHY",VLOOKUP(H124,PGDBuckets,2,FALSE()),0)</f>
        <v>0</v>
      </c>
      <c r="S124" s="84" t="n">
        <f aca="false">IF($N124="G",VLOOKUP(H124,PGDBuckets,2,FALSE()),0)</f>
        <v>0</v>
      </c>
      <c r="T124" s="84" t="n">
        <f aca="false">SUM(P124:S124)</f>
        <v>13</v>
      </c>
      <c r="U124" s="84" t="str">
        <f aca="false">IF(O124="not used","-",O124&amp;N124&amp;T124)</f>
        <v>-</v>
      </c>
      <c r="V124" s="84" t="str">
        <f aca="false">IF(O124="Not Used","-",VLOOKUP(D124,FOLIOS,7,FALSE())&amp;H124)</f>
        <v>-</v>
      </c>
      <c r="W124" s="84" t="str">
        <f aca="false">IF(U124="-","-",O124&amp;E124&amp;H124)</f>
        <v>-</v>
      </c>
      <c r="X124" s="85" t="str">
        <f aca="false">D124&amp;G124</f>
        <v>FT-CAND-EGSC-BASCGPR-AECO/BASIS</v>
      </c>
      <c r="AF124" s="0" t="str">
        <f aca="false">D124&amp;V124</f>
        <v>FT-CAND-EGSC-BAS-</v>
      </c>
    </row>
    <row r="125" customFormat="false" ht="12.75" hidden="false" customHeight="false" outlineLevel="0" collapsed="false">
      <c r="A125" s="81" t="n">
        <v>36682</v>
      </c>
      <c r="B125" s="82" t="s">
        <v>55</v>
      </c>
      <c r="C125" s="82" t="s">
        <v>56</v>
      </c>
      <c r="D125" s="82" t="s">
        <v>57</v>
      </c>
      <c r="E125" s="82" t="s">
        <v>21</v>
      </c>
      <c r="F125" s="82"/>
      <c r="G125" s="82" t="s">
        <v>58</v>
      </c>
      <c r="H125" s="81" t="n">
        <v>40452</v>
      </c>
      <c r="I125" s="82" t="n">
        <v>14400</v>
      </c>
      <c r="J125" s="82" t="n">
        <v>0</v>
      </c>
      <c r="K125" s="83" t="n">
        <f aca="false">IF(J125=0,0,J125/I125)</f>
        <v>0</v>
      </c>
      <c r="L125" s="83" t="n">
        <f aca="false">I125/UOM</f>
        <v>1.44</v>
      </c>
      <c r="M125" s="83" t="n">
        <f aca="false">J125/UOM</f>
        <v>0</v>
      </c>
      <c r="N125" s="84" t="str">
        <f aca="false">IF(F125="P","PHY",IF(F125="G","G",E125))</f>
        <v>D</v>
      </c>
      <c r="O125" s="84" t="str">
        <f aca="false">IF(ISNA(VLOOKUP(G125,BadCanCurves,1,FALSE())),VLOOKUP(D125,FOLIOS,6,FALSE()),"not used")</f>
        <v>not used</v>
      </c>
      <c r="P125" s="84" t="n">
        <f aca="false">IF($N125="P",VLOOKUP(H125,PrcBuckets,2,FALSE()),0)</f>
        <v>0</v>
      </c>
      <c r="Q125" s="84" t="n">
        <f aca="false">IF($N125="D",VLOOKUP(H125,BasisBuckets,2,FALSE()),0)</f>
        <v>13</v>
      </c>
      <c r="R125" s="84" t="n">
        <f aca="false">IF($N125="PHY",VLOOKUP(H125,PGDBuckets,2,FALSE()),0)</f>
        <v>0</v>
      </c>
      <c r="S125" s="84" t="n">
        <f aca="false">IF($N125="G",VLOOKUP(H125,PGDBuckets,2,FALSE()),0)</f>
        <v>0</v>
      </c>
      <c r="T125" s="84" t="n">
        <f aca="false">SUM(P125:S125)</f>
        <v>13</v>
      </c>
      <c r="U125" s="84" t="str">
        <f aca="false">IF(O125="not used","-",O125&amp;N125&amp;T125)</f>
        <v>-</v>
      </c>
      <c r="V125" s="84" t="str">
        <f aca="false">IF(O125="Not Used","-",VLOOKUP(D125,FOLIOS,7,FALSE())&amp;H125)</f>
        <v>-</v>
      </c>
      <c r="W125" s="84" t="str">
        <f aca="false">IF(U125="-","-",O125&amp;E125&amp;H125)</f>
        <v>-</v>
      </c>
      <c r="X125" s="85" t="str">
        <f aca="false">D125&amp;G125</f>
        <v>FT-CAND-EGSC-BASCGPR-AECO/BASIS</v>
      </c>
      <c r="AF125" s="0" t="str">
        <f aca="false">D125&amp;V125</f>
        <v>FT-CAND-EGSC-BAS-</v>
      </c>
    </row>
    <row r="126" customFormat="false" ht="12.75" hidden="false" customHeight="false" outlineLevel="0" collapsed="false">
      <c r="A126" s="81" t="n">
        <v>36682</v>
      </c>
      <c r="B126" s="82" t="s">
        <v>55</v>
      </c>
      <c r="C126" s="82" t="s">
        <v>56</v>
      </c>
      <c r="D126" s="82" t="s">
        <v>57</v>
      </c>
      <c r="E126" s="82" t="s">
        <v>21</v>
      </c>
      <c r="F126" s="82"/>
      <c r="G126" s="82" t="s">
        <v>58</v>
      </c>
      <c r="H126" s="81" t="n">
        <v>40483</v>
      </c>
      <c r="I126" s="82" t="n">
        <v>13850</v>
      </c>
      <c r="J126" s="82" t="n">
        <v>0</v>
      </c>
      <c r="K126" s="83" t="n">
        <f aca="false">IF(J126=0,0,J126/I126)</f>
        <v>0</v>
      </c>
      <c r="L126" s="83" t="n">
        <f aca="false">I126/UOM</f>
        <v>1.385</v>
      </c>
      <c r="M126" s="83" t="n">
        <f aca="false">J126/UOM</f>
        <v>0</v>
      </c>
      <c r="N126" s="84" t="str">
        <f aca="false">IF(F126="P","PHY",IF(F126="G","G",E126))</f>
        <v>D</v>
      </c>
      <c r="O126" s="84" t="str">
        <f aca="false">IF(ISNA(VLOOKUP(G126,BadCanCurves,1,FALSE())),VLOOKUP(D126,FOLIOS,6,FALSE()),"not used")</f>
        <v>not used</v>
      </c>
      <c r="P126" s="84" t="n">
        <f aca="false">IF($N126="P",VLOOKUP(H126,PrcBuckets,2,FALSE()),0)</f>
        <v>0</v>
      </c>
      <c r="Q126" s="84" t="n">
        <f aca="false">IF($N126="D",VLOOKUP(H126,BasisBuckets,2,FALSE()),0)</f>
        <v>13</v>
      </c>
      <c r="R126" s="84" t="n">
        <f aca="false">IF($N126="PHY",VLOOKUP(H126,PGDBuckets,2,FALSE()),0)</f>
        <v>0</v>
      </c>
      <c r="S126" s="84" t="n">
        <f aca="false">IF($N126="G",VLOOKUP(H126,PGDBuckets,2,FALSE()),0)</f>
        <v>0</v>
      </c>
      <c r="T126" s="84" t="n">
        <f aca="false">SUM(P126:S126)</f>
        <v>13</v>
      </c>
      <c r="U126" s="84" t="str">
        <f aca="false">IF(O126="not used","-",O126&amp;N126&amp;T126)</f>
        <v>-</v>
      </c>
      <c r="V126" s="84" t="str">
        <f aca="false">IF(O126="Not Used","-",VLOOKUP(D126,FOLIOS,7,FALSE())&amp;H126)</f>
        <v>-</v>
      </c>
      <c r="W126" s="84" t="str">
        <f aca="false">IF(U126="-","-",O126&amp;E126&amp;H126)</f>
        <v>-</v>
      </c>
      <c r="X126" s="85" t="str">
        <f aca="false">D126&amp;G126</f>
        <v>FT-CAND-EGSC-BASCGPR-AECO/BASIS</v>
      </c>
      <c r="AF126" s="0" t="str">
        <f aca="false">D126&amp;V126</f>
        <v>FT-CAND-EGSC-BAS-</v>
      </c>
    </row>
    <row r="127" customFormat="false" ht="12.75" hidden="false" customHeight="false" outlineLevel="0" collapsed="false">
      <c r="A127" s="81" t="n">
        <v>36682</v>
      </c>
      <c r="B127" s="82" t="s">
        <v>55</v>
      </c>
      <c r="C127" s="82" t="s">
        <v>56</v>
      </c>
      <c r="D127" s="82" t="s">
        <v>57</v>
      </c>
      <c r="E127" s="82" t="s">
        <v>21</v>
      </c>
      <c r="F127" s="82"/>
      <c r="G127" s="82" t="s">
        <v>58</v>
      </c>
      <c r="H127" s="81" t="n">
        <v>40513</v>
      </c>
      <c r="I127" s="82" t="n">
        <v>14227</v>
      </c>
      <c r="J127" s="82" t="n">
        <v>0</v>
      </c>
      <c r="K127" s="83" t="n">
        <f aca="false">IF(J127=0,0,J127/I127)</f>
        <v>0</v>
      </c>
      <c r="L127" s="83" t="n">
        <f aca="false">I127/UOM</f>
        <v>1.4227</v>
      </c>
      <c r="M127" s="83" t="n">
        <f aca="false">J127/UOM</f>
        <v>0</v>
      </c>
      <c r="N127" s="84" t="str">
        <f aca="false">IF(F127="P","PHY",IF(F127="G","G",E127))</f>
        <v>D</v>
      </c>
      <c r="O127" s="84" t="str">
        <f aca="false">IF(ISNA(VLOOKUP(G127,BadCanCurves,1,FALSE())),VLOOKUP(D127,FOLIOS,6,FALSE()),"not used")</f>
        <v>not used</v>
      </c>
      <c r="P127" s="84" t="n">
        <f aca="false">IF($N127="P",VLOOKUP(H127,PrcBuckets,2,FALSE()),0)</f>
        <v>0</v>
      </c>
      <c r="Q127" s="84" t="n">
        <f aca="false">IF($N127="D",VLOOKUP(H127,BasisBuckets,2,FALSE()),0)</f>
        <v>13</v>
      </c>
      <c r="R127" s="84" t="n">
        <f aca="false">IF($N127="PHY",VLOOKUP(H127,PGDBuckets,2,FALSE()),0)</f>
        <v>0</v>
      </c>
      <c r="S127" s="84" t="n">
        <f aca="false">IF($N127="G",VLOOKUP(H127,PGDBuckets,2,FALSE()),0)</f>
        <v>0</v>
      </c>
      <c r="T127" s="84" t="n">
        <f aca="false">SUM(P127:S127)</f>
        <v>13</v>
      </c>
      <c r="U127" s="84" t="str">
        <f aca="false">IF(O127="not used","-",O127&amp;N127&amp;T127)</f>
        <v>-</v>
      </c>
      <c r="V127" s="84" t="str">
        <f aca="false">IF(O127="Not Used","-",VLOOKUP(D127,FOLIOS,7,FALSE())&amp;H127)</f>
        <v>-</v>
      </c>
      <c r="W127" s="84" t="str">
        <f aca="false">IF(U127="-","-",O127&amp;E127&amp;H127)</f>
        <v>-</v>
      </c>
      <c r="X127" s="85" t="str">
        <f aca="false">D127&amp;G127</f>
        <v>FT-CAND-EGSC-BASCGPR-AECO/BASIS</v>
      </c>
      <c r="AF127" s="0" t="str">
        <f aca="false">D127&amp;V127</f>
        <v>FT-CAND-EGSC-BAS-</v>
      </c>
    </row>
    <row r="128" customFormat="false" ht="12.75" hidden="false" customHeight="false" outlineLevel="0" collapsed="false">
      <c r="A128" s="81" t="n">
        <v>36682</v>
      </c>
      <c r="B128" s="82" t="s">
        <v>55</v>
      </c>
      <c r="C128" s="82" t="s">
        <v>56</v>
      </c>
      <c r="D128" s="82" t="s">
        <v>57</v>
      </c>
      <c r="E128" s="82" t="s">
        <v>21</v>
      </c>
      <c r="F128" s="82"/>
      <c r="G128" s="82" t="s">
        <v>58</v>
      </c>
      <c r="H128" s="81" t="n">
        <v>40544</v>
      </c>
      <c r="I128" s="82" t="n">
        <v>14140</v>
      </c>
      <c r="J128" s="82" t="n">
        <v>0</v>
      </c>
      <c r="K128" s="83" t="n">
        <f aca="false">IF(J128=0,0,J128/I128)</f>
        <v>0</v>
      </c>
      <c r="L128" s="83" t="n">
        <f aca="false">I128/UOM</f>
        <v>1.414</v>
      </c>
      <c r="M128" s="83" t="n">
        <f aca="false">J128/UOM</f>
        <v>0</v>
      </c>
      <c r="N128" s="84" t="str">
        <f aca="false">IF(F128="P","PHY",IF(F128="G","G",E128))</f>
        <v>D</v>
      </c>
      <c r="O128" s="84" t="str">
        <f aca="false">IF(ISNA(VLOOKUP(G128,BadCanCurves,1,FALSE())),VLOOKUP(D128,FOLIOS,6,FALSE()),"not used")</f>
        <v>not used</v>
      </c>
      <c r="P128" s="84" t="n">
        <f aca="false">IF($N128="P",VLOOKUP(H128,PrcBuckets,2,FALSE()),0)</f>
        <v>0</v>
      </c>
      <c r="Q128" s="84" t="n">
        <f aca="false">IF($N128="D",VLOOKUP(H128,BasisBuckets,2,FALSE()),0)</f>
        <v>14</v>
      </c>
      <c r="R128" s="84" t="n">
        <f aca="false">IF($N128="PHY",VLOOKUP(H128,PGDBuckets,2,FALSE()),0)</f>
        <v>0</v>
      </c>
      <c r="S128" s="84" t="n">
        <f aca="false">IF($N128="G",VLOOKUP(H128,PGDBuckets,2,FALSE()),0)</f>
        <v>0</v>
      </c>
      <c r="T128" s="84" t="n">
        <f aca="false">SUM(P128:S128)</f>
        <v>14</v>
      </c>
      <c r="U128" s="84" t="str">
        <f aca="false">IF(O128="not used","-",O128&amp;N128&amp;T128)</f>
        <v>-</v>
      </c>
      <c r="V128" s="84" t="str">
        <f aca="false">IF(O128="Not Used","-",VLOOKUP(D128,FOLIOS,7,FALSE())&amp;H128)</f>
        <v>-</v>
      </c>
      <c r="W128" s="84" t="str">
        <f aca="false">IF(U128="-","-",O128&amp;E128&amp;H128)</f>
        <v>-</v>
      </c>
      <c r="X128" s="85" t="str">
        <f aca="false">D128&amp;G128</f>
        <v>FT-CAND-EGSC-BASCGPR-AECO/BASIS</v>
      </c>
      <c r="AF128" s="0" t="str">
        <f aca="false">D128&amp;V128</f>
        <v>FT-CAND-EGSC-BAS-</v>
      </c>
    </row>
    <row r="129" customFormat="false" ht="12.75" hidden="false" customHeight="false" outlineLevel="0" collapsed="false">
      <c r="A129" s="81" t="n">
        <v>36682</v>
      </c>
      <c r="B129" s="82" t="s">
        <v>55</v>
      </c>
      <c r="C129" s="82" t="s">
        <v>56</v>
      </c>
      <c r="D129" s="82" t="s">
        <v>57</v>
      </c>
      <c r="E129" s="82" t="s">
        <v>21</v>
      </c>
      <c r="F129" s="82"/>
      <c r="G129" s="82" t="s">
        <v>58</v>
      </c>
      <c r="H129" s="81" t="n">
        <v>40575</v>
      </c>
      <c r="I129" s="82" t="n">
        <v>12694</v>
      </c>
      <c r="J129" s="82" t="n">
        <v>0</v>
      </c>
      <c r="K129" s="83" t="n">
        <f aca="false">IF(J129=0,0,J129/I129)</f>
        <v>0</v>
      </c>
      <c r="L129" s="83" t="n">
        <f aca="false">I129/UOM</f>
        <v>1.2694</v>
      </c>
      <c r="M129" s="83" t="n">
        <f aca="false">J129/UOM</f>
        <v>0</v>
      </c>
      <c r="N129" s="84" t="str">
        <f aca="false">IF(F129="P","PHY",IF(F129="G","G",E129))</f>
        <v>D</v>
      </c>
      <c r="O129" s="84" t="str">
        <f aca="false">IF(ISNA(VLOOKUP(G129,BadCanCurves,1,FALSE())),VLOOKUP(D129,FOLIOS,6,FALSE()),"not used")</f>
        <v>not used</v>
      </c>
      <c r="P129" s="84" t="n">
        <f aca="false">IF($N129="P",VLOOKUP(H129,PrcBuckets,2,FALSE()),0)</f>
        <v>0</v>
      </c>
      <c r="Q129" s="84" t="n">
        <f aca="false">IF($N129="D",VLOOKUP(H129,BasisBuckets,2,FALSE()),0)</f>
        <v>14</v>
      </c>
      <c r="R129" s="84" t="n">
        <f aca="false">IF($N129="PHY",VLOOKUP(H129,PGDBuckets,2,FALSE()),0)</f>
        <v>0</v>
      </c>
      <c r="S129" s="84" t="n">
        <f aca="false">IF($N129="G",VLOOKUP(H129,PGDBuckets,2,FALSE()),0)</f>
        <v>0</v>
      </c>
      <c r="T129" s="84" t="n">
        <f aca="false">SUM(P129:S129)</f>
        <v>14</v>
      </c>
      <c r="U129" s="84" t="str">
        <f aca="false">IF(O129="not used","-",O129&amp;N129&amp;T129)</f>
        <v>-</v>
      </c>
      <c r="V129" s="84" t="str">
        <f aca="false">IF(O129="Not Used","-",VLOOKUP(D129,FOLIOS,7,FALSE())&amp;H129)</f>
        <v>-</v>
      </c>
      <c r="W129" s="84" t="str">
        <f aca="false">IF(U129="-","-",O129&amp;E129&amp;H129)</f>
        <v>-</v>
      </c>
      <c r="X129" s="85" t="str">
        <f aca="false">D129&amp;G129</f>
        <v>FT-CAND-EGSC-BASCGPR-AECO/BASIS</v>
      </c>
      <c r="AF129" s="0" t="str">
        <f aca="false">D129&amp;V129</f>
        <v>FT-CAND-EGSC-BAS-</v>
      </c>
    </row>
    <row r="130" customFormat="false" ht="12.75" hidden="false" customHeight="false" outlineLevel="0" collapsed="false">
      <c r="A130" s="81" t="n">
        <v>36682</v>
      </c>
      <c r="B130" s="82" t="s">
        <v>55</v>
      </c>
      <c r="C130" s="82" t="s">
        <v>56</v>
      </c>
      <c r="D130" s="82" t="s">
        <v>57</v>
      </c>
      <c r="E130" s="82" t="s">
        <v>21</v>
      </c>
      <c r="F130" s="82"/>
      <c r="G130" s="82" t="s">
        <v>58</v>
      </c>
      <c r="H130" s="81" t="n">
        <v>40603</v>
      </c>
      <c r="I130" s="82" t="n">
        <v>13976</v>
      </c>
      <c r="J130" s="82" t="n">
        <v>0</v>
      </c>
      <c r="K130" s="83" t="n">
        <f aca="false">IF(J130=0,0,J130/I130)</f>
        <v>0</v>
      </c>
      <c r="L130" s="83" t="n">
        <f aca="false">I130/UOM</f>
        <v>1.3976</v>
      </c>
      <c r="M130" s="83" t="n">
        <f aca="false">J130/UOM</f>
        <v>0</v>
      </c>
      <c r="N130" s="84" t="str">
        <f aca="false">IF(F130="P","PHY",IF(F130="G","G",E130))</f>
        <v>D</v>
      </c>
      <c r="O130" s="84" t="str">
        <f aca="false">IF(ISNA(VLOOKUP(G130,BadCanCurves,1,FALSE())),VLOOKUP(D130,FOLIOS,6,FALSE()),"not used")</f>
        <v>not used</v>
      </c>
      <c r="P130" s="84" t="n">
        <f aca="false">IF($N130="P",VLOOKUP(H130,PrcBuckets,2,FALSE()),0)</f>
        <v>0</v>
      </c>
      <c r="Q130" s="84" t="n">
        <f aca="false">IF($N130="D",VLOOKUP(H130,BasisBuckets,2,FALSE()),0)</f>
        <v>14</v>
      </c>
      <c r="R130" s="84" t="n">
        <f aca="false">IF($N130="PHY",VLOOKUP(H130,PGDBuckets,2,FALSE()),0)</f>
        <v>0</v>
      </c>
      <c r="S130" s="84" t="n">
        <f aca="false">IF($N130="G",VLOOKUP(H130,PGDBuckets,2,FALSE()),0)</f>
        <v>0</v>
      </c>
      <c r="T130" s="84" t="n">
        <f aca="false">SUM(P130:S130)</f>
        <v>14</v>
      </c>
      <c r="U130" s="84" t="str">
        <f aca="false">IF(O130="not used","-",O130&amp;N130&amp;T130)</f>
        <v>-</v>
      </c>
      <c r="V130" s="84" t="str">
        <f aca="false">IF(O130="Not Used","-",VLOOKUP(D130,FOLIOS,7,FALSE())&amp;H130)</f>
        <v>-</v>
      </c>
      <c r="W130" s="84" t="str">
        <f aca="false">IF(U130="-","-",O130&amp;E130&amp;H130)</f>
        <v>-</v>
      </c>
      <c r="X130" s="85" t="str">
        <f aca="false">D130&amp;G130</f>
        <v>FT-CAND-EGSC-BASCGPR-AECO/BASIS</v>
      </c>
      <c r="AF130" s="0" t="str">
        <f aca="false">D130&amp;V130</f>
        <v>FT-CAND-EGSC-BAS-</v>
      </c>
    </row>
    <row r="131" customFormat="false" ht="12.75" hidden="false" customHeight="false" outlineLevel="0" collapsed="false">
      <c r="A131" s="81" t="n">
        <v>36682</v>
      </c>
      <c r="B131" s="82" t="s">
        <v>55</v>
      </c>
      <c r="C131" s="82" t="s">
        <v>56</v>
      </c>
      <c r="D131" s="82" t="s">
        <v>57</v>
      </c>
      <c r="E131" s="82" t="s">
        <v>21</v>
      </c>
      <c r="F131" s="82"/>
      <c r="G131" s="82" t="s">
        <v>58</v>
      </c>
      <c r="H131" s="81" t="n">
        <v>40634</v>
      </c>
      <c r="I131" s="82" t="n">
        <v>13443</v>
      </c>
      <c r="J131" s="82" t="n">
        <v>0</v>
      </c>
      <c r="K131" s="83" t="n">
        <f aca="false">IF(J131=0,0,J131/I131)</f>
        <v>0</v>
      </c>
      <c r="L131" s="83" t="n">
        <f aca="false">I131/UOM</f>
        <v>1.3443</v>
      </c>
      <c r="M131" s="83" t="n">
        <f aca="false">J131/UOM</f>
        <v>0</v>
      </c>
      <c r="N131" s="84" t="str">
        <f aca="false">IF(F131="P","PHY",IF(F131="G","G",E131))</f>
        <v>D</v>
      </c>
      <c r="O131" s="84" t="str">
        <f aca="false">IF(ISNA(VLOOKUP(G131,BadCanCurves,1,FALSE())),VLOOKUP(D131,FOLIOS,6,FALSE()),"not used")</f>
        <v>not used</v>
      </c>
      <c r="P131" s="84" t="n">
        <f aca="false">IF($N131="P",VLOOKUP(H131,PrcBuckets,2,FALSE()),0)</f>
        <v>0</v>
      </c>
      <c r="Q131" s="84" t="n">
        <f aca="false">IF($N131="D",VLOOKUP(H131,BasisBuckets,2,FALSE()),0)</f>
        <v>14</v>
      </c>
      <c r="R131" s="84" t="n">
        <f aca="false">IF($N131="PHY",VLOOKUP(H131,PGDBuckets,2,FALSE()),0)</f>
        <v>0</v>
      </c>
      <c r="S131" s="84" t="n">
        <f aca="false">IF($N131="G",VLOOKUP(H131,PGDBuckets,2,FALSE()),0)</f>
        <v>0</v>
      </c>
      <c r="T131" s="84" t="n">
        <f aca="false">SUM(P131:S131)</f>
        <v>14</v>
      </c>
      <c r="U131" s="84" t="str">
        <f aca="false">IF(O131="not used","-",O131&amp;N131&amp;T131)</f>
        <v>-</v>
      </c>
      <c r="V131" s="84" t="str">
        <f aca="false">IF(O131="Not Used","-",VLOOKUP(D131,FOLIOS,7,FALSE())&amp;H131)</f>
        <v>-</v>
      </c>
      <c r="W131" s="84" t="str">
        <f aca="false">IF(U131="-","-",O131&amp;E131&amp;H131)</f>
        <v>-</v>
      </c>
      <c r="X131" s="85" t="str">
        <f aca="false">D131&amp;G131</f>
        <v>FT-CAND-EGSC-BASCGPR-AECO/BASIS</v>
      </c>
      <c r="AF131" s="0" t="str">
        <f aca="false">D131&amp;V131</f>
        <v>FT-CAND-EGSC-BAS-</v>
      </c>
    </row>
    <row r="132" customFormat="false" ht="12.75" hidden="false" customHeight="false" outlineLevel="0" collapsed="false">
      <c r="A132" s="81" t="n">
        <v>36682</v>
      </c>
      <c r="B132" s="82" t="s">
        <v>55</v>
      </c>
      <c r="C132" s="82" t="s">
        <v>56</v>
      </c>
      <c r="D132" s="82" t="s">
        <v>57</v>
      </c>
      <c r="E132" s="82" t="s">
        <v>21</v>
      </c>
      <c r="F132" s="82"/>
      <c r="G132" s="82" t="s">
        <v>58</v>
      </c>
      <c r="H132" s="81" t="n">
        <v>40664</v>
      </c>
      <c r="I132" s="82" t="n">
        <v>13809</v>
      </c>
      <c r="J132" s="82" t="n">
        <v>0</v>
      </c>
      <c r="K132" s="83" t="n">
        <f aca="false">IF(J132=0,0,J132/I132)</f>
        <v>0</v>
      </c>
      <c r="L132" s="83" t="n">
        <f aca="false">I132/UOM</f>
        <v>1.3809</v>
      </c>
      <c r="M132" s="83" t="n">
        <f aca="false">J132/UOM</f>
        <v>0</v>
      </c>
      <c r="N132" s="84" t="str">
        <f aca="false">IF(F132="P","PHY",IF(F132="G","G",E132))</f>
        <v>D</v>
      </c>
      <c r="O132" s="84" t="str">
        <f aca="false">IF(ISNA(VLOOKUP(G132,BadCanCurves,1,FALSE())),VLOOKUP(D132,FOLIOS,6,FALSE()),"not used")</f>
        <v>not used</v>
      </c>
      <c r="P132" s="84" t="n">
        <f aca="false">IF($N132="P",VLOOKUP(H132,PrcBuckets,2,FALSE()),0)</f>
        <v>0</v>
      </c>
      <c r="Q132" s="84" t="n">
        <f aca="false">IF($N132="D",VLOOKUP(H132,BasisBuckets,2,FALSE()),0)</f>
        <v>14</v>
      </c>
      <c r="R132" s="84" t="n">
        <f aca="false">IF($N132="PHY",VLOOKUP(H132,PGDBuckets,2,FALSE()),0)</f>
        <v>0</v>
      </c>
      <c r="S132" s="84" t="n">
        <f aca="false">IF($N132="G",VLOOKUP(H132,PGDBuckets,2,FALSE()),0)</f>
        <v>0</v>
      </c>
      <c r="T132" s="84" t="n">
        <f aca="false">SUM(P132:S132)</f>
        <v>14</v>
      </c>
      <c r="U132" s="84" t="str">
        <f aca="false">IF(O132="not used","-",O132&amp;N132&amp;T132)</f>
        <v>-</v>
      </c>
      <c r="V132" s="84" t="str">
        <f aca="false">IF(O132="Not Used","-",VLOOKUP(D132,FOLIOS,7,FALSE())&amp;H132)</f>
        <v>-</v>
      </c>
      <c r="W132" s="84" t="str">
        <f aca="false">IF(U132="-","-",O132&amp;E132&amp;H132)</f>
        <v>-</v>
      </c>
      <c r="X132" s="85" t="str">
        <f aca="false">D132&amp;G132</f>
        <v>FT-CAND-EGSC-BASCGPR-AECO/BASIS</v>
      </c>
      <c r="AF132" s="0" t="str">
        <f aca="false">D132&amp;V132</f>
        <v>FT-CAND-EGSC-BAS-</v>
      </c>
    </row>
    <row r="133" customFormat="false" ht="12.75" hidden="false" customHeight="false" outlineLevel="0" collapsed="false">
      <c r="A133" s="81" t="n">
        <v>36682</v>
      </c>
      <c r="B133" s="82" t="s">
        <v>55</v>
      </c>
      <c r="C133" s="82" t="s">
        <v>56</v>
      </c>
      <c r="D133" s="82" t="s">
        <v>57</v>
      </c>
      <c r="E133" s="82" t="s">
        <v>21</v>
      </c>
      <c r="F133" s="82"/>
      <c r="G133" s="82" t="s">
        <v>58</v>
      </c>
      <c r="H133" s="81" t="n">
        <v>40695</v>
      </c>
      <c r="I133" s="82" t="n">
        <v>13282</v>
      </c>
      <c r="J133" s="82" t="n">
        <v>0</v>
      </c>
      <c r="K133" s="83" t="n">
        <f aca="false">IF(J133=0,0,J133/I133)</f>
        <v>0</v>
      </c>
      <c r="L133" s="83" t="n">
        <f aca="false">I133/UOM</f>
        <v>1.3282</v>
      </c>
      <c r="M133" s="83" t="n">
        <f aca="false">J133/UOM</f>
        <v>0</v>
      </c>
      <c r="N133" s="84" t="str">
        <f aca="false">IF(F133="P","PHY",IF(F133="G","G",E133))</f>
        <v>D</v>
      </c>
      <c r="O133" s="84" t="str">
        <f aca="false">IF(ISNA(VLOOKUP(G133,BadCanCurves,1,FALSE())),VLOOKUP(D133,FOLIOS,6,FALSE()),"not used")</f>
        <v>not used</v>
      </c>
      <c r="P133" s="84" t="n">
        <f aca="false">IF($N133="P",VLOOKUP(H133,PrcBuckets,2,FALSE()),0)</f>
        <v>0</v>
      </c>
      <c r="Q133" s="84" t="n">
        <f aca="false">IF($N133="D",VLOOKUP(H133,BasisBuckets,2,FALSE()),0)</f>
        <v>14</v>
      </c>
      <c r="R133" s="84" t="n">
        <f aca="false">IF($N133="PHY",VLOOKUP(H133,PGDBuckets,2,FALSE()),0)</f>
        <v>0</v>
      </c>
      <c r="S133" s="84" t="n">
        <f aca="false">IF($N133="G",VLOOKUP(H133,PGDBuckets,2,FALSE()),0)</f>
        <v>0</v>
      </c>
      <c r="T133" s="84" t="n">
        <f aca="false">SUM(P133:S133)</f>
        <v>14</v>
      </c>
      <c r="U133" s="84" t="str">
        <f aca="false">IF(O133="not used","-",O133&amp;N133&amp;T133)</f>
        <v>-</v>
      </c>
      <c r="V133" s="84" t="str">
        <f aca="false">IF(O133="Not Used","-",VLOOKUP(D133,FOLIOS,7,FALSE())&amp;H133)</f>
        <v>-</v>
      </c>
      <c r="W133" s="84" t="str">
        <f aca="false">IF(U133="-","-",O133&amp;E133&amp;H133)</f>
        <v>-</v>
      </c>
      <c r="X133" s="85" t="str">
        <f aca="false">D133&amp;G133</f>
        <v>FT-CAND-EGSC-BASCGPR-AECO/BASIS</v>
      </c>
      <c r="AF133" s="0" t="str">
        <f aca="false">D133&amp;V133</f>
        <v>FT-CAND-EGSC-BAS-</v>
      </c>
    </row>
    <row r="134" customFormat="false" ht="12.75" hidden="false" customHeight="false" outlineLevel="0" collapsed="false">
      <c r="A134" s="81" t="n">
        <v>36682</v>
      </c>
      <c r="B134" s="82" t="s">
        <v>55</v>
      </c>
      <c r="C134" s="82" t="s">
        <v>56</v>
      </c>
      <c r="D134" s="82" t="s">
        <v>57</v>
      </c>
      <c r="E134" s="82" t="s">
        <v>21</v>
      </c>
      <c r="F134" s="82"/>
      <c r="G134" s="82" t="s">
        <v>58</v>
      </c>
      <c r="H134" s="81" t="n">
        <v>40725</v>
      </c>
      <c r="I134" s="82" t="n">
        <v>13643</v>
      </c>
      <c r="J134" s="82" t="n">
        <v>0</v>
      </c>
      <c r="K134" s="83" t="n">
        <f aca="false">IF(J134=0,0,J134/I134)</f>
        <v>0</v>
      </c>
      <c r="L134" s="83" t="n">
        <f aca="false">I134/UOM</f>
        <v>1.3643</v>
      </c>
      <c r="M134" s="83" t="n">
        <f aca="false">J134/UOM</f>
        <v>0</v>
      </c>
      <c r="N134" s="84" t="str">
        <f aca="false">IF(F134="P","PHY",IF(F134="G","G",E134))</f>
        <v>D</v>
      </c>
      <c r="O134" s="84" t="str">
        <f aca="false">IF(ISNA(VLOOKUP(G134,BadCanCurves,1,FALSE())),VLOOKUP(D134,FOLIOS,6,FALSE()),"not used")</f>
        <v>not used</v>
      </c>
      <c r="P134" s="84" t="n">
        <f aca="false">IF($N134="P",VLOOKUP(H134,PrcBuckets,2,FALSE()),0)</f>
        <v>0</v>
      </c>
      <c r="Q134" s="84" t="n">
        <f aca="false">IF($N134="D",VLOOKUP(H134,BasisBuckets,2,FALSE()),0)</f>
        <v>14</v>
      </c>
      <c r="R134" s="84" t="n">
        <f aca="false">IF($N134="PHY",VLOOKUP(H134,PGDBuckets,2,FALSE()),0)</f>
        <v>0</v>
      </c>
      <c r="S134" s="84" t="n">
        <f aca="false">IF($N134="G",VLOOKUP(H134,PGDBuckets,2,FALSE()),0)</f>
        <v>0</v>
      </c>
      <c r="T134" s="84" t="n">
        <f aca="false">SUM(P134:S134)</f>
        <v>14</v>
      </c>
      <c r="U134" s="84" t="str">
        <f aca="false">IF(O134="not used","-",O134&amp;N134&amp;T134)</f>
        <v>-</v>
      </c>
      <c r="V134" s="84" t="str">
        <f aca="false">IF(O134="Not Used","-",VLOOKUP(D134,FOLIOS,7,FALSE())&amp;H134)</f>
        <v>-</v>
      </c>
      <c r="W134" s="84" t="str">
        <f aca="false">IF(U134="-","-",O134&amp;E134&amp;H134)</f>
        <v>-</v>
      </c>
      <c r="X134" s="85" t="str">
        <f aca="false">D134&amp;G134</f>
        <v>FT-CAND-EGSC-BASCGPR-AECO/BASIS</v>
      </c>
      <c r="AF134" s="0" t="str">
        <f aca="false">D134&amp;V134</f>
        <v>FT-CAND-EGSC-BAS-</v>
      </c>
    </row>
    <row r="135" customFormat="false" ht="12.75" hidden="false" customHeight="false" outlineLevel="0" collapsed="false">
      <c r="A135" s="81" t="n">
        <v>36682</v>
      </c>
      <c r="B135" s="82" t="s">
        <v>55</v>
      </c>
      <c r="C135" s="82" t="s">
        <v>56</v>
      </c>
      <c r="D135" s="82" t="s">
        <v>57</v>
      </c>
      <c r="E135" s="82" t="s">
        <v>21</v>
      </c>
      <c r="F135" s="82"/>
      <c r="G135" s="82" t="s">
        <v>58</v>
      </c>
      <c r="H135" s="81" t="n">
        <v>40756</v>
      </c>
      <c r="I135" s="82" t="n">
        <v>13560</v>
      </c>
      <c r="J135" s="82" t="n">
        <v>0</v>
      </c>
      <c r="K135" s="83" t="n">
        <f aca="false">IF(J135=0,0,J135/I135)</f>
        <v>0</v>
      </c>
      <c r="L135" s="83" t="n">
        <f aca="false">I135/UOM</f>
        <v>1.356</v>
      </c>
      <c r="M135" s="83" t="n">
        <f aca="false">J135/UOM</f>
        <v>0</v>
      </c>
      <c r="N135" s="84" t="str">
        <f aca="false">IF(F135="P","PHY",IF(F135="G","G",E135))</f>
        <v>D</v>
      </c>
      <c r="O135" s="84" t="str">
        <f aca="false">IF(ISNA(VLOOKUP(G135,BadCanCurves,1,FALSE())),VLOOKUP(D135,FOLIOS,6,FALSE()),"not used")</f>
        <v>not used</v>
      </c>
      <c r="P135" s="84" t="n">
        <f aca="false">IF($N135="P",VLOOKUP(H135,PrcBuckets,2,FALSE()),0)</f>
        <v>0</v>
      </c>
      <c r="Q135" s="84" t="n">
        <f aca="false">IF($N135="D",VLOOKUP(H135,BasisBuckets,2,FALSE()),0)</f>
        <v>14</v>
      </c>
      <c r="R135" s="84" t="n">
        <f aca="false">IF($N135="PHY",VLOOKUP(H135,PGDBuckets,2,FALSE()),0)</f>
        <v>0</v>
      </c>
      <c r="S135" s="84" t="n">
        <f aca="false">IF($N135="G",VLOOKUP(H135,PGDBuckets,2,FALSE()),0)</f>
        <v>0</v>
      </c>
      <c r="T135" s="84" t="n">
        <f aca="false">SUM(P135:S135)</f>
        <v>14</v>
      </c>
      <c r="U135" s="84" t="str">
        <f aca="false">IF(O135="not used","-",O135&amp;N135&amp;T135)</f>
        <v>-</v>
      </c>
      <c r="V135" s="84" t="str">
        <f aca="false">IF(O135="Not Used","-",VLOOKUP(D135,FOLIOS,7,FALSE())&amp;H135)</f>
        <v>-</v>
      </c>
      <c r="W135" s="84" t="str">
        <f aca="false">IF(U135="-","-",O135&amp;E135&amp;H135)</f>
        <v>-</v>
      </c>
      <c r="X135" s="85" t="str">
        <f aca="false">D135&amp;G135</f>
        <v>FT-CAND-EGSC-BASCGPR-AECO/BASIS</v>
      </c>
      <c r="AF135" s="0" t="str">
        <f aca="false">D135&amp;V135</f>
        <v>FT-CAND-EGSC-BAS-</v>
      </c>
    </row>
    <row r="136" customFormat="false" ht="12.75" hidden="false" customHeight="false" outlineLevel="0" collapsed="false">
      <c r="A136" s="81" t="n">
        <v>36682</v>
      </c>
      <c r="B136" s="82" t="s">
        <v>55</v>
      </c>
      <c r="C136" s="82" t="s">
        <v>56</v>
      </c>
      <c r="D136" s="82" t="s">
        <v>57</v>
      </c>
      <c r="E136" s="82" t="s">
        <v>21</v>
      </c>
      <c r="F136" s="82"/>
      <c r="G136" s="82" t="s">
        <v>58</v>
      </c>
      <c r="H136" s="81" t="n">
        <v>40787</v>
      </c>
      <c r="I136" s="82" t="n">
        <v>13043</v>
      </c>
      <c r="J136" s="82" t="n">
        <v>0</v>
      </c>
      <c r="K136" s="83" t="n">
        <f aca="false">IF(J136=0,0,J136/I136)</f>
        <v>0</v>
      </c>
      <c r="L136" s="83" t="n">
        <f aca="false">I136/UOM</f>
        <v>1.3043</v>
      </c>
      <c r="M136" s="83" t="n">
        <f aca="false">J136/UOM</f>
        <v>0</v>
      </c>
      <c r="N136" s="84" t="str">
        <f aca="false">IF(F136="P","PHY",IF(F136="G","G",E136))</f>
        <v>D</v>
      </c>
      <c r="O136" s="84" t="str">
        <f aca="false">IF(ISNA(VLOOKUP(G136,BadCanCurves,1,FALSE())),VLOOKUP(D136,FOLIOS,6,FALSE()),"not used")</f>
        <v>not used</v>
      </c>
      <c r="P136" s="84" t="n">
        <f aca="false">IF($N136="P",VLOOKUP(H136,PrcBuckets,2,FALSE()),0)</f>
        <v>0</v>
      </c>
      <c r="Q136" s="84" t="n">
        <f aca="false">IF($N136="D",VLOOKUP(H136,BasisBuckets,2,FALSE()),0)</f>
        <v>14</v>
      </c>
      <c r="R136" s="84" t="n">
        <f aca="false">IF($N136="PHY",VLOOKUP(H136,PGDBuckets,2,FALSE()),0)</f>
        <v>0</v>
      </c>
      <c r="S136" s="84" t="n">
        <f aca="false">IF($N136="G",VLOOKUP(H136,PGDBuckets,2,FALSE()),0)</f>
        <v>0</v>
      </c>
      <c r="T136" s="84" t="n">
        <f aca="false">SUM(P136:S136)</f>
        <v>14</v>
      </c>
      <c r="U136" s="84" t="str">
        <f aca="false">IF(O136="not used","-",O136&amp;N136&amp;T136)</f>
        <v>-</v>
      </c>
      <c r="V136" s="84" t="str">
        <f aca="false">IF(O136="Not Used","-",VLOOKUP(D136,FOLIOS,7,FALSE())&amp;H136)</f>
        <v>-</v>
      </c>
      <c r="W136" s="84" t="str">
        <f aca="false">IF(U136="-","-",O136&amp;E136&amp;H136)</f>
        <v>-</v>
      </c>
      <c r="X136" s="85" t="str">
        <f aca="false">D136&amp;G136</f>
        <v>FT-CAND-EGSC-BASCGPR-AECO/BASIS</v>
      </c>
      <c r="AF136" s="0" t="str">
        <f aca="false">D136&amp;V136</f>
        <v>FT-CAND-EGSC-BAS-</v>
      </c>
    </row>
    <row r="137" customFormat="false" ht="12.75" hidden="false" customHeight="false" outlineLevel="0" collapsed="false">
      <c r="A137" s="81" t="n">
        <v>36682</v>
      </c>
      <c r="B137" s="82" t="s">
        <v>55</v>
      </c>
      <c r="C137" s="82" t="s">
        <v>56</v>
      </c>
      <c r="D137" s="82" t="s">
        <v>57</v>
      </c>
      <c r="E137" s="82" t="s">
        <v>21</v>
      </c>
      <c r="F137" s="82"/>
      <c r="G137" s="82" t="s">
        <v>58</v>
      </c>
      <c r="H137" s="81" t="n">
        <v>40817</v>
      </c>
      <c r="I137" s="82" t="n">
        <v>13398</v>
      </c>
      <c r="J137" s="82" t="n">
        <v>0</v>
      </c>
      <c r="K137" s="83" t="n">
        <f aca="false">IF(J137=0,0,J137/I137)</f>
        <v>0</v>
      </c>
      <c r="L137" s="83" t="n">
        <f aca="false">I137/UOM</f>
        <v>1.3398</v>
      </c>
      <c r="M137" s="83" t="n">
        <f aca="false">J137/UOM</f>
        <v>0</v>
      </c>
      <c r="N137" s="84" t="str">
        <f aca="false">IF(F137="P","PHY",IF(F137="G","G",E137))</f>
        <v>D</v>
      </c>
      <c r="O137" s="84" t="str">
        <f aca="false">IF(ISNA(VLOOKUP(G137,BadCanCurves,1,FALSE())),VLOOKUP(D137,FOLIOS,6,FALSE()),"not used")</f>
        <v>not used</v>
      </c>
      <c r="P137" s="84" t="n">
        <f aca="false">IF($N137="P",VLOOKUP(H137,PrcBuckets,2,FALSE()),0)</f>
        <v>0</v>
      </c>
      <c r="Q137" s="84" t="n">
        <f aca="false">IF($N137="D",VLOOKUP(H137,BasisBuckets,2,FALSE()),0)</f>
        <v>14</v>
      </c>
      <c r="R137" s="84" t="n">
        <f aca="false">IF($N137="PHY",VLOOKUP(H137,PGDBuckets,2,FALSE()),0)</f>
        <v>0</v>
      </c>
      <c r="S137" s="84" t="n">
        <f aca="false">IF($N137="G",VLOOKUP(H137,PGDBuckets,2,FALSE()),0)</f>
        <v>0</v>
      </c>
      <c r="T137" s="84" t="n">
        <f aca="false">SUM(P137:S137)</f>
        <v>14</v>
      </c>
      <c r="U137" s="84" t="str">
        <f aca="false">IF(O137="not used","-",O137&amp;N137&amp;T137)</f>
        <v>-</v>
      </c>
      <c r="V137" s="84" t="str">
        <f aca="false">IF(O137="Not Used","-",VLOOKUP(D137,FOLIOS,7,FALSE())&amp;H137)</f>
        <v>-</v>
      </c>
      <c r="W137" s="84" t="str">
        <f aca="false">IF(U137="-","-",O137&amp;E137&amp;H137)</f>
        <v>-</v>
      </c>
      <c r="X137" s="85" t="str">
        <f aca="false">D137&amp;G137</f>
        <v>FT-CAND-EGSC-BASCGPR-AECO/BASIS</v>
      </c>
      <c r="AF137" s="0" t="str">
        <f aca="false">D137&amp;V137</f>
        <v>FT-CAND-EGSC-BAS-</v>
      </c>
    </row>
    <row r="138" customFormat="false" ht="12.75" hidden="false" customHeight="false" outlineLevel="0" collapsed="false">
      <c r="A138" s="81" t="n">
        <v>36682</v>
      </c>
      <c r="B138" s="82" t="s">
        <v>55</v>
      </c>
      <c r="C138" s="82" t="s">
        <v>56</v>
      </c>
      <c r="D138" s="82" t="s">
        <v>57</v>
      </c>
      <c r="E138" s="82" t="s">
        <v>21</v>
      </c>
      <c r="F138" s="82"/>
      <c r="G138" s="82" t="s">
        <v>58</v>
      </c>
      <c r="H138" s="81" t="n">
        <v>40848</v>
      </c>
      <c r="I138" s="82" t="n">
        <v>12886</v>
      </c>
      <c r="J138" s="82" t="n">
        <v>0</v>
      </c>
      <c r="K138" s="83" t="n">
        <f aca="false">IF(J138=0,0,J138/I138)</f>
        <v>0</v>
      </c>
      <c r="L138" s="83" t="n">
        <f aca="false">I138/UOM</f>
        <v>1.2886</v>
      </c>
      <c r="M138" s="83" t="n">
        <f aca="false">J138/UOM</f>
        <v>0</v>
      </c>
      <c r="N138" s="84" t="str">
        <f aca="false">IF(F138="P","PHY",IF(F138="G","G",E138))</f>
        <v>D</v>
      </c>
      <c r="O138" s="84" t="str">
        <f aca="false">IF(ISNA(VLOOKUP(G138,BadCanCurves,1,FALSE())),VLOOKUP(D138,FOLIOS,6,FALSE()),"not used")</f>
        <v>not used</v>
      </c>
      <c r="P138" s="84" t="n">
        <f aca="false">IF($N138="P",VLOOKUP(H138,PrcBuckets,2,FALSE()),0)</f>
        <v>0</v>
      </c>
      <c r="Q138" s="84" t="n">
        <f aca="false">IF($N138="D",VLOOKUP(H138,BasisBuckets,2,FALSE()),0)</f>
        <v>14</v>
      </c>
      <c r="R138" s="84" t="n">
        <f aca="false">IF($N138="PHY",VLOOKUP(H138,PGDBuckets,2,FALSE()),0)</f>
        <v>0</v>
      </c>
      <c r="S138" s="84" t="n">
        <f aca="false">IF($N138="G",VLOOKUP(H138,PGDBuckets,2,FALSE()),0)</f>
        <v>0</v>
      </c>
      <c r="T138" s="84" t="n">
        <f aca="false">SUM(P138:S138)</f>
        <v>14</v>
      </c>
      <c r="U138" s="84" t="str">
        <f aca="false">IF(O138="not used","-",O138&amp;N138&amp;T138)</f>
        <v>-</v>
      </c>
      <c r="V138" s="84" t="str">
        <f aca="false">IF(O138="Not Used","-",VLOOKUP(D138,FOLIOS,7,FALSE())&amp;H138)</f>
        <v>-</v>
      </c>
      <c r="W138" s="84" t="str">
        <f aca="false">IF(U138="-","-",O138&amp;E138&amp;H138)</f>
        <v>-</v>
      </c>
      <c r="X138" s="85" t="str">
        <f aca="false">D138&amp;G138</f>
        <v>FT-CAND-EGSC-BASCGPR-AECO/BASIS</v>
      </c>
      <c r="AF138" s="0" t="str">
        <f aca="false">D138&amp;V138</f>
        <v>FT-CAND-EGSC-BAS-</v>
      </c>
    </row>
    <row r="139" customFormat="false" ht="12.75" hidden="false" customHeight="false" outlineLevel="0" collapsed="false">
      <c r="A139" s="81" t="n">
        <v>36682</v>
      </c>
      <c r="B139" s="82" t="s">
        <v>55</v>
      </c>
      <c r="C139" s="82" t="s">
        <v>56</v>
      </c>
      <c r="D139" s="82" t="s">
        <v>57</v>
      </c>
      <c r="E139" s="82" t="s">
        <v>21</v>
      </c>
      <c r="F139" s="82"/>
      <c r="G139" s="82" t="s">
        <v>58</v>
      </c>
      <c r="H139" s="81" t="n">
        <v>40878</v>
      </c>
      <c r="I139" s="82" t="n">
        <v>13237</v>
      </c>
      <c r="J139" s="82" t="n">
        <v>0</v>
      </c>
      <c r="K139" s="83" t="n">
        <f aca="false">IF(J139=0,0,J139/I139)</f>
        <v>0</v>
      </c>
      <c r="L139" s="83" t="n">
        <f aca="false">I139/UOM</f>
        <v>1.3237</v>
      </c>
      <c r="M139" s="83" t="n">
        <f aca="false">J139/UOM</f>
        <v>0</v>
      </c>
      <c r="N139" s="84" t="str">
        <f aca="false">IF(F139="P","PHY",IF(F139="G","G",E139))</f>
        <v>D</v>
      </c>
      <c r="O139" s="84" t="str">
        <f aca="false">IF(ISNA(VLOOKUP(G139,BadCanCurves,1,FALSE())),VLOOKUP(D139,FOLIOS,6,FALSE()),"not used")</f>
        <v>not used</v>
      </c>
      <c r="P139" s="84" t="n">
        <f aca="false">IF($N139="P",VLOOKUP(H139,PrcBuckets,2,FALSE()),0)</f>
        <v>0</v>
      </c>
      <c r="Q139" s="84" t="n">
        <f aca="false">IF($N139="D",VLOOKUP(H139,BasisBuckets,2,FALSE()),0)</f>
        <v>14</v>
      </c>
      <c r="R139" s="84" t="n">
        <f aca="false">IF($N139="PHY",VLOOKUP(H139,PGDBuckets,2,FALSE()),0)</f>
        <v>0</v>
      </c>
      <c r="S139" s="84" t="n">
        <f aca="false">IF($N139="G",VLOOKUP(H139,PGDBuckets,2,FALSE()),0)</f>
        <v>0</v>
      </c>
      <c r="T139" s="84" t="n">
        <f aca="false">SUM(P139:S139)</f>
        <v>14</v>
      </c>
      <c r="U139" s="84" t="str">
        <f aca="false">IF(O139="not used","-",O139&amp;N139&amp;T139)</f>
        <v>-</v>
      </c>
      <c r="V139" s="84" t="str">
        <f aca="false">IF(O139="Not Used","-",VLOOKUP(D139,FOLIOS,7,FALSE())&amp;H139)</f>
        <v>-</v>
      </c>
      <c r="W139" s="84" t="str">
        <f aca="false">IF(U139="-","-",O139&amp;E139&amp;H139)</f>
        <v>-</v>
      </c>
      <c r="X139" s="85" t="str">
        <f aca="false">D139&amp;G139</f>
        <v>FT-CAND-EGSC-BASCGPR-AECO/BASIS</v>
      </c>
      <c r="AF139" s="0" t="str">
        <f aca="false">D139&amp;V139</f>
        <v>FT-CAND-EGSC-BAS-</v>
      </c>
    </row>
    <row r="140" customFormat="false" ht="12.75" hidden="false" customHeight="false" outlineLevel="0" collapsed="false">
      <c r="A140" s="81" t="n">
        <v>36682</v>
      </c>
      <c r="B140" s="82" t="s">
        <v>55</v>
      </c>
      <c r="C140" s="82" t="s">
        <v>56</v>
      </c>
      <c r="D140" s="82" t="s">
        <v>57</v>
      </c>
      <c r="E140" s="82" t="s">
        <v>21</v>
      </c>
      <c r="F140" s="82"/>
      <c r="G140" s="82" t="s">
        <v>58</v>
      </c>
      <c r="H140" s="81" t="n">
        <v>40909</v>
      </c>
      <c r="I140" s="82" t="n">
        <v>13156</v>
      </c>
      <c r="J140" s="82" t="n">
        <v>0</v>
      </c>
      <c r="K140" s="83" t="n">
        <f aca="false">IF(J140=0,0,J140/I140)</f>
        <v>0</v>
      </c>
      <c r="L140" s="83" t="n">
        <f aca="false">I140/UOM</f>
        <v>1.3156</v>
      </c>
      <c r="M140" s="83" t="n">
        <f aca="false">J140/UOM</f>
        <v>0</v>
      </c>
      <c r="N140" s="84" t="str">
        <f aca="false">IF(F140="P","PHY",IF(F140="G","G",E140))</f>
        <v>D</v>
      </c>
      <c r="O140" s="84" t="str">
        <f aca="false">IF(ISNA(VLOOKUP(G140,BadCanCurves,1,FALSE())),VLOOKUP(D140,FOLIOS,6,FALSE()),"not used")</f>
        <v>not used</v>
      </c>
      <c r="P140" s="84" t="n">
        <f aca="false">IF($N140="P",VLOOKUP(H140,PrcBuckets,2,FALSE()),0)</f>
        <v>0</v>
      </c>
      <c r="Q140" s="84" t="n">
        <f aca="false">IF($N140="D",VLOOKUP(H140,BasisBuckets,2,FALSE()),0)</f>
        <v>14</v>
      </c>
      <c r="R140" s="84" t="n">
        <f aca="false">IF($N140="PHY",VLOOKUP(H140,PGDBuckets,2,FALSE()),0)</f>
        <v>0</v>
      </c>
      <c r="S140" s="84" t="n">
        <f aca="false">IF($N140="G",VLOOKUP(H140,PGDBuckets,2,FALSE()),0)</f>
        <v>0</v>
      </c>
      <c r="T140" s="84" t="n">
        <f aca="false">SUM(P140:S140)</f>
        <v>14</v>
      </c>
      <c r="U140" s="84" t="str">
        <f aca="false">IF(O140="not used","-",O140&amp;N140&amp;T140)</f>
        <v>-</v>
      </c>
      <c r="V140" s="84" t="str">
        <f aca="false">IF(O140="Not Used","-",VLOOKUP(D140,FOLIOS,7,FALSE())&amp;H140)</f>
        <v>-</v>
      </c>
      <c r="W140" s="84" t="str">
        <f aca="false">IF(U140="-","-",O140&amp;E140&amp;H140)</f>
        <v>-</v>
      </c>
      <c r="X140" s="85" t="str">
        <f aca="false">D140&amp;G140</f>
        <v>FT-CAND-EGSC-BASCGPR-AECO/BASIS</v>
      </c>
      <c r="AF140" s="0" t="str">
        <f aca="false">D140&amp;V140</f>
        <v>FT-CAND-EGSC-BAS-</v>
      </c>
    </row>
    <row r="141" customFormat="false" ht="12.75" hidden="false" customHeight="false" outlineLevel="0" collapsed="false">
      <c r="A141" s="81" t="n">
        <v>36682</v>
      </c>
      <c r="B141" s="82" t="s">
        <v>55</v>
      </c>
      <c r="C141" s="82" t="s">
        <v>56</v>
      </c>
      <c r="D141" s="82" t="s">
        <v>57</v>
      </c>
      <c r="E141" s="82" t="s">
        <v>21</v>
      </c>
      <c r="F141" s="82"/>
      <c r="G141" s="82" t="s">
        <v>58</v>
      </c>
      <c r="H141" s="81" t="n">
        <v>40940</v>
      </c>
      <c r="I141" s="82" t="n">
        <v>12232</v>
      </c>
      <c r="J141" s="82" t="n">
        <v>0</v>
      </c>
      <c r="K141" s="83" t="n">
        <f aca="false">IF(J141=0,0,J141/I141)</f>
        <v>0</v>
      </c>
      <c r="L141" s="83" t="n">
        <f aca="false">I141/UOM</f>
        <v>1.2232</v>
      </c>
      <c r="M141" s="83" t="n">
        <f aca="false">J141/UOM</f>
        <v>0</v>
      </c>
      <c r="N141" s="84" t="str">
        <f aca="false">IF(F141="P","PHY",IF(F141="G","G",E141))</f>
        <v>D</v>
      </c>
      <c r="O141" s="84" t="str">
        <f aca="false">IF(ISNA(VLOOKUP(G141,BadCanCurves,1,FALSE())),VLOOKUP(D141,FOLIOS,6,FALSE()),"not used")</f>
        <v>not used</v>
      </c>
      <c r="P141" s="84" t="n">
        <f aca="false">IF($N141="P",VLOOKUP(H141,PrcBuckets,2,FALSE()),0)</f>
        <v>0</v>
      </c>
      <c r="Q141" s="84" t="n">
        <f aca="false">IF($N141="D",VLOOKUP(H141,BasisBuckets,2,FALSE()),0)</f>
        <v>14</v>
      </c>
      <c r="R141" s="84" t="n">
        <f aca="false">IF($N141="PHY",VLOOKUP(H141,PGDBuckets,2,FALSE()),0)</f>
        <v>0</v>
      </c>
      <c r="S141" s="84" t="n">
        <f aca="false">IF($N141="G",VLOOKUP(H141,PGDBuckets,2,FALSE()),0)</f>
        <v>0</v>
      </c>
      <c r="T141" s="84" t="n">
        <f aca="false">SUM(P141:S141)</f>
        <v>14</v>
      </c>
      <c r="U141" s="84" t="str">
        <f aca="false">IF(O141="not used","-",O141&amp;N141&amp;T141)</f>
        <v>-</v>
      </c>
      <c r="V141" s="84" t="str">
        <f aca="false">IF(O141="Not Used","-",VLOOKUP(D141,FOLIOS,7,FALSE())&amp;H141)</f>
        <v>-</v>
      </c>
      <c r="W141" s="84" t="str">
        <f aca="false">IF(U141="-","-",O141&amp;E141&amp;H141)</f>
        <v>-</v>
      </c>
      <c r="X141" s="85" t="str">
        <f aca="false">D141&amp;G141</f>
        <v>FT-CAND-EGSC-BASCGPR-AECO/BASIS</v>
      </c>
      <c r="AF141" s="0" t="str">
        <f aca="false">D141&amp;V141</f>
        <v>FT-CAND-EGSC-BAS-</v>
      </c>
    </row>
    <row r="142" customFormat="false" ht="12.75" hidden="false" customHeight="false" outlineLevel="0" collapsed="false">
      <c r="A142" s="81" t="n">
        <v>36682</v>
      </c>
      <c r="B142" s="82" t="s">
        <v>55</v>
      </c>
      <c r="C142" s="82" t="s">
        <v>56</v>
      </c>
      <c r="D142" s="82" t="s">
        <v>57</v>
      </c>
      <c r="E142" s="82" t="s">
        <v>21</v>
      </c>
      <c r="F142" s="82"/>
      <c r="G142" s="82" t="s">
        <v>58</v>
      </c>
      <c r="H142" s="81" t="n">
        <v>40969</v>
      </c>
      <c r="I142" s="82" t="n">
        <v>13001</v>
      </c>
      <c r="J142" s="82" t="n">
        <v>0</v>
      </c>
      <c r="K142" s="83" t="n">
        <f aca="false">IF(J142=0,0,J142/I142)</f>
        <v>0</v>
      </c>
      <c r="L142" s="83" t="n">
        <f aca="false">I142/UOM</f>
        <v>1.3001</v>
      </c>
      <c r="M142" s="83" t="n">
        <f aca="false">J142/UOM</f>
        <v>0</v>
      </c>
      <c r="N142" s="84" t="str">
        <f aca="false">IF(F142="P","PHY",IF(F142="G","G",E142))</f>
        <v>D</v>
      </c>
      <c r="O142" s="84" t="str">
        <f aca="false">IF(ISNA(VLOOKUP(G142,BadCanCurves,1,FALSE())),VLOOKUP(D142,FOLIOS,6,FALSE()),"not used")</f>
        <v>not used</v>
      </c>
      <c r="P142" s="84" t="n">
        <f aca="false">IF($N142="P",VLOOKUP(H142,PrcBuckets,2,FALSE()),0)</f>
        <v>0</v>
      </c>
      <c r="Q142" s="84" t="n">
        <f aca="false">IF($N142="D",VLOOKUP(H142,BasisBuckets,2,FALSE()),0)</f>
        <v>14</v>
      </c>
      <c r="R142" s="84" t="n">
        <f aca="false">IF($N142="PHY",VLOOKUP(H142,PGDBuckets,2,FALSE()),0)</f>
        <v>0</v>
      </c>
      <c r="S142" s="84" t="n">
        <f aca="false">IF($N142="G",VLOOKUP(H142,PGDBuckets,2,FALSE()),0)</f>
        <v>0</v>
      </c>
      <c r="T142" s="84" t="n">
        <f aca="false">SUM(P142:S142)</f>
        <v>14</v>
      </c>
      <c r="U142" s="84" t="str">
        <f aca="false">IF(O142="not used","-",O142&amp;N142&amp;T142)</f>
        <v>-</v>
      </c>
      <c r="V142" s="84" t="str">
        <f aca="false">IF(O142="Not Used","-",VLOOKUP(D142,FOLIOS,7,FALSE())&amp;H142)</f>
        <v>-</v>
      </c>
      <c r="W142" s="84" t="str">
        <f aca="false">IF(U142="-","-",O142&amp;E142&amp;H142)</f>
        <v>-</v>
      </c>
      <c r="X142" s="85" t="str">
        <f aca="false">D142&amp;G142</f>
        <v>FT-CAND-EGSC-BASCGPR-AECO/BASIS</v>
      </c>
      <c r="AF142" s="0" t="str">
        <f aca="false">D142&amp;V142</f>
        <v>FT-CAND-EGSC-BAS-</v>
      </c>
    </row>
    <row r="143" customFormat="false" ht="12.75" hidden="false" customHeight="false" outlineLevel="0" collapsed="false">
      <c r="A143" s="81" t="n">
        <v>36682</v>
      </c>
      <c r="B143" s="82" t="s">
        <v>55</v>
      </c>
      <c r="C143" s="82" t="s">
        <v>56</v>
      </c>
      <c r="D143" s="82" t="s">
        <v>57</v>
      </c>
      <c r="E143" s="82" t="s">
        <v>21</v>
      </c>
      <c r="F143" s="82"/>
      <c r="G143" s="82" t="s">
        <v>58</v>
      </c>
      <c r="H143" s="81" t="n">
        <v>41000</v>
      </c>
      <c r="I143" s="82" t="n">
        <v>12505</v>
      </c>
      <c r="J143" s="82" t="n">
        <v>0</v>
      </c>
      <c r="K143" s="83" t="n">
        <f aca="false">IF(J143=0,0,J143/I143)</f>
        <v>0</v>
      </c>
      <c r="L143" s="83" t="n">
        <f aca="false">I143/UOM</f>
        <v>1.2505</v>
      </c>
      <c r="M143" s="83" t="n">
        <f aca="false">J143/UOM</f>
        <v>0</v>
      </c>
      <c r="N143" s="84" t="str">
        <f aca="false">IF(F143="P","PHY",IF(F143="G","G",E143))</f>
        <v>D</v>
      </c>
      <c r="O143" s="84" t="str">
        <f aca="false">IF(ISNA(VLOOKUP(G143,BadCanCurves,1,FALSE())),VLOOKUP(D143,FOLIOS,6,FALSE()),"not used")</f>
        <v>not used</v>
      </c>
      <c r="P143" s="84" t="n">
        <f aca="false">IF($N143="P",VLOOKUP(H143,PrcBuckets,2,FALSE()),0)</f>
        <v>0</v>
      </c>
      <c r="Q143" s="84" t="n">
        <f aca="false">IF($N143="D",VLOOKUP(H143,BasisBuckets,2,FALSE()),0)</f>
        <v>14</v>
      </c>
      <c r="R143" s="84" t="n">
        <f aca="false">IF($N143="PHY",VLOOKUP(H143,PGDBuckets,2,FALSE()),0)</f>
        <v>0</v>
      </c>
      <c r="S143" s="84" t="n">
        <f aca="false">IF($N143="G",VLOOKUP(H143,PGDBuckets,2,FALSE()),0)</f>
        <v>0</v>
      </c>
      <c r="T143" s="84" t="n">
        <f aca="false">SUM(P143:S143)</f>
        <v>14</v>
      </c>
      <c r="U143" s="84" t="str">
        <f aca="false">IF(O143="not used","-",O143&amp;N143&amp;T143)</f>
        <v>-</v>
      </c>
      <c r="V143" s="84" t="str">
        <f aca="false">IF(O143="Not Used","-",VLOOKUP(D143,FOLIOS,7,FALSE())&amp;H143)</f>
        <v>-</v>
      </c>
      <c r="W143" s="84" t="str">
        <f aca="false">IF(U143="-","-",O143&amp;E143&amp;H143)</f>
        <v>-</v>
      </c>
      <c r="X143" s="85" t="str">
        <f aca="false">D143&amp;G143</f>
        <v>FT-CAND-EGSC-BASCGPR-AECO/BASIS</v>
      </c>
      <c r="AF143" s="0" t="str">
        <f aca="false">D143&amp;V143</f>
        <v>FT-CAND-EGSC-BAS-</v>
      </c>
    </row>
    <row r="144" customFormat="false" ht="12.75" hidden="false" customHeight="false" outlineLevel="0" collapsed="false">
      <c r="A144" s="81" t="n">
        <v>36682</v>
      </c>
      <c r="B144" s="82" t="s">
        <v>55</v>
      </c>
      <c r="C144" s="82" t="s">
        <v>56</v>
      </c>
      <c r="D144" s="82" t="s">
        <v>57</v>
      </c>
      <c r="E144" s="82" t="s">
        <v>21</v>
      </c>
      <c r="F144" s="82"/>
      <c r="G144" s="82" t="s">
        <v>58</v>
      </c>
      <c r="H144" s="81" t="n">
        <v>41030</v>
      </c>
      <c r="I144" s="82" t="n">
        <v>12845</v>
      </c>
      <c r="J144" s="82" t="n">
        <v>0</v>
      </c>
      <c r="K144" s="83" t="n">
        <f aca="false">IF(J144=0,0,J144/I144)</f>
        <v>0</v>
      </c>
      <c r="L144" s="83" t="n">
        <f aca="false">I144/UOM</f>
        <v>1.2845</v>
      </c>
      <c r="M144" s="83" t="n">
        <f aca="false">J144/UOM</f>
        <v>0</v>
      </c>
      <c r="N144" s="84" t="str">
        <f aca="false">IF(F144="P","PHY",IF(F144="G","G",E144))</f>
        <v>D</v>
      </c>
      <c r="O144" s="84" t="str">
        <f aca="false">IF(ISNA(VLOOKUP(G144,BadCanCurves,1,FALSE())),VLOOKUP(D144,FOLIOS,6,FALSE()),"not used")</f>
        <v>not used</v>
      </c>
      <c r="P144" s="84" t="n">
        <f aca="false">IF($N144="P",VLOOKUP(H144,PrcBuckets,2,FALSE()),0)</f>
        <v>0</v>
      </c>
      <c r="Q144" s="84" t="n">
        <f aca="false">IF($N144="D",VLOOKUP(H144,BasisBuckets,2,FALSE()),0)</f>
        <v>14</v>
      </c>
      <c r="R144" s="84" t="n">
        <f aca="false">IF($N144="PHY",VLOOKUP(H144,PGDBuckets,2,FALSE()),0)</f>
        <v>0</v>
      </c>
      <c r="S144" s="84" t="n">
        <f aca="false">IF($N144="G",VLOOKUP(H144,PGDBuckets,2,FALSE()),0)</f>
        <v>0</v>
      </c>
      <c r="T144" s="84" t="n">
        <f aca="false">SUM(P144:S144)</f>
        <v>14</v>
      </c>
      <c r="U144" s="84" t="str">
        <f aca="false">IF(O144="not used","-",O144&amp;N144&amp;T144)</f>
        <v>-</v>
      </c>
      <c r="V144" s="84" t="str">
        <f aca="false">IF(O144="Not Used","-",VLOOKUP(D144,FOLIOS,7,FALSE())&amp;H144)</f>
        <v>-</v>
      </c>
      <c r="W144" s="84" t="str">
        <f aca="false">IF(U144="-","-",O144&amp;E144&amp;H144)</f>
        <v>-</v>
      </c>
      <c r="X144" s="85" t="str">
        <f aca="false">D144&amp;G144</f>
        <v>FT-CAND-EGSC-BASCGPR-AECO/BASIS</v>
      </c>
      <c r="AF144" s="0" t="str">
        <f aca="false">D144&amp;V144</f>
        <v>FT-CAND-EGSC-BAS-</v>
      </c>
    </row>
    <row r="145" customFormat="false" ht="12.75" hidden="false" customHeight="false" outlineLevel="0" collapsed="false">
      <c r="A145" s="81" t="n">
        <v>36682</v>
      </c>
      <c r="B145" s="82" t="s">
        <v>55</v>
      </c>
      <c r="C145" s="82" t="s">
        <v>56</v>
      </c>
      <c r="D145" s="82" t="s">
        <v>57</v>
      </c>
      <c r="E145" s="82" t="s">
        <v>21</v>
      </c>
      <c r="F145" s="82"/>
      <c r="G145" s="82" t="s">
        <v>58</v>
      </c>
      <c r="H145" s="81" t="n">
        <v>41061</v>
      </c>
      <c r="I145" s="82" t="n">
        <v>12355</v>
      </c>
      <c r="J145" s="82" t="n">
        <v>0</v>
      </c>
      <c r="K145" s="83" t="n">
        <f aca="false">IF(J145=0,0,J145/I145)</f>
        <v>0</v>
      </c>
      <c r="L145" s="83" t="n">
        <f aca="false">I145/UOM</f>
        <v>1.2355</v>
      </c>
      <c r="M145" s="83" t="n">
        <f aca="false">J145/UOM</f>
        <v>0</v>
      </c>
      <c r="N145" s="84" t="str">
        <f aca="false">IF(F145="P","PHY",IF(F145="G","G",E145))</f>
        <v>D</v>
      </c>
      <c r="O145" s="84" t="str">
        <f aca="false">IF(ISNA(VLOOKUP(G145,BadCanCurves,1,FALSE())),VLOOKUP(D145,FOLIOS,6,FALSE()),"not used")</f>
        <v>not used</v>
      </c>
      <c r="P145" s="84" t="n">
        <f aca="false">IF($N145="P",VLOOKUP(H145,PrcBuckets,2,FALSE()),0)</f>
        <v>0</v>
      </c>
      <c r="Q145" s="84" t="n">
        <f aca="false">IF($N145="D",VLOOKUP(H145,BasisBuckets,2,FALSE()),0)</f>
        <v>14</v>
      </c>
      <c r="R145" s="84" t="n">
        <f aca="false">IF($N145="PHY",VLOOKUP(H145,PGDBuckets,2,FALSE()),0)</f>
        <v>0</v>
      </c>
      <c r="S145" s="84" t="n">
        <f aca="false">IF($N145="G",VLOOKUP(H145,PGDBuckets,2,FALSE()),0)</f>
        <v>0</v>
      </c>
      <c r="T145" s="84" t="n">
        <f aca="false">SUM(P145:S145)</f>
        <v>14</v>
      </c>
      <c r="U145" s="84" t="str">
        <f aca="false">IF(O145="not used","-",O145&amp;N145&amp;T145)</f>
        <v>-</v>
      </c>
      <c r="V145" s="84" t="str">
        <f aca="false">IF(O145="Not Used","-",VLOOKUP(D145,FOLIOS,7,FALSE())&amp;H145)</f>
        <v>-</v>
      </c>
      <c r="W145" s="84" t="str">
        <f aca="false">IF(U145="-","-",O145&amp;E145&amp;H145)</f>
        <v>-</v>
      </c>
      <c r="X145" s="85" t="str">
        <f aca="false">D145&amp;G145</f>
        <v>FT-CAND-EGSC-BASCGPR-AECO/BASIS</v>
      </c>
      <c r="AF145" s="0" t="str">
        <f aca="false">D145&amp;V145</f>
        <v>FT-CAND-EGSC-BAS-</v>
      </c>
    </row>
    <row r="146" customFormat="false" ht="12.75" hidden="false" customHeight="false" outlineLevel="0" collapsed="false">
      <c r="A146" s="81" t="n">
        <v>36682</v>
      </c>
      <c r="B146" s="82" t="s">
        <v>55</v>
      </c>
      <c r="C146" s="82" t="s">
        <v>56</v>
      </c>
      <c r="D146" s="82" t="s">
        <v>57</v>
      </c>
      <c r="E146" s="82" t="s">
        <v>21</v>
      </c>
      <c r="F146" s="82"/>
      <c r="G146" s="82" t="s">
        <v>58</v>
      </c>
      <c r="H146" s="81" t="n">
        <v>41091</v>
      </c>
      <c r="I146" s="82" t="n">
        <v>12691</v>
      </c>
      <c r="J146" s="82" t="n">
        <v>0</v>
      </c>
      <c r="K146" s="83" t="n">
        <f aca="false">IF(J146=0,0,J146/I146)</f>
        <v>0</v>
      </c>
      <c r="L146" s="83" t="n">
        <f aca="false">I146/UOM</f>
        <v>1.2691</v>
      </c>
      <c r="M146" s="83" t="n">
        <f aca="false">J146/UOM</f>
        <v>0</v>
      </c>
      <c r="N146" s="84" t="str">
        <f aca="false">IF(F146="P","PHY",IF(F146="G","G",E146))</f>
        <v>D</v>
      </c>
      <c r="O146" s="84" t="str">
        <f aca="false">IF(ISNA(VLOOKUP(G146,BadCanCurves,1,FALSE())),VLOOKUP(D146,FOLIOS,6,FALSE()),"not used")</f>
        <v>not used</v>
      </c>
      <c r="P146" s="84" t="n">
        <f aca="false">IF($N146="P",VLOOKUP(H146,PrcBuckets,2,FALSE()),0)</f>
        <v>0</v>
      </c>
      <c r="Q146" s="84" t="n">
        <f aca="false">IF($N146="D",VLOOKUP(H146,BasisBuckets,2,FALSE()),0)</f>
        <v>14</v>
      </c>
      <c r="R146" s="84" t="n">
        <f aca="false">IF($N146="PHY",VLOOKUP(H146,PGDBuckets,2,FALSE()),0)</f>
        <v>0</v>
      </c>
      <c r="S146" s="84" t="n">
        <f aca="false">IF($N146="G",VLOOKUP(H146,PGDBuckets,2,FALSE()),0)</f>
        <v>0</v>
      </c>
      <c r="T146" s="84" t="n">
        <f aca="false">SUM(P146:S146)</f>
        <v>14</v>
      </c>
      <c r="U146" s="84" t="str">
        <f aca="false">IF(O146="not used","-",O146&amp;N146&amp;T146)</f>
        <v>-</v>
      </c>
      <c r="V146" s="84" t="str">
        <f aca="false">IF(O146="Not Used","-",VLOOKUP(D146,FOLIOS,7,FALSE())&amp;H146)</f>
        <v>-</v>
      </c>
      <c r="W146" s="84" t="str">
        <f aca="false">IF(U146="-","-",O146&amp;E146&amp;H146)</f>
        <v>-</v>
      </c>
      <c r="X146" s="85" t="str">
        <f aca="false">D146&amp;G146</f>
        <v>FT-CAND-EGSC-BASCGPR-AECO/BASIS</v>
      </c>
      <c r="AF146" s="0" t="str">
        <f aca="false">D146&amp;V146</f>
        <v>FT-CAND-EGSC-BAS-</v>
      </c>
    </row>
    <row r="147" customFormat="false" ht="12.75" hidden="false" customHeight="false" outlineLevel="0" collapsed="false">
      <c r="A147" s="81" t="n">
        <v>36682</v>
      </c>
      <c r="B147" s="82" t="s">
        <v>55</v>
      </c>
      <c r="C147" s="82" t="s">
        <v>56</v>
      </c>
      <c r="D147" s="82" t="s">
        <v>57</v>
      </c>
      <c r="E147" s="82" t="s">
        <v>21</v>
      </c>
      <c r="F147" s="82"/>
      <c r="G147" s="82" t="s">
        <v>58</v>
      </c>
      <c r="H147" s="81" t="n">
        <v>41122</v>
      </c>
      <c r="I147" s="82" t="n">
        <v>12613</v>
      </c>
      <c r="J147" s="82" t="n">
        <v>0</v>
      </c>
      <c r="K147" s="83" t="n">
        <f aca="false">IF(J147=0,0,J147/I147)</f>
        <v>0</v>
      </c>
      <c r="L147" s="83" t="n">
        <f aca="false">I147/UOM</f>
        <v>1.2613</v>
      </c>
      <c r="M147" s="83" t="n">
        <f aca="false">J147/UOM</f>
        <v>0</v>
      </c>
      <c r="N147" s="84" t="str">
        <f aca="false">IF(F147="P","PHY",IF(F147="G","G",E147))</f>
        <v>D</v>
      </c>
      <c r="O147" s="84" t="str">
        <f aca="false">IF(ISNA(VLOOKUP(G147,BadCanCurves,1,FALSE())),VLOOKUP(D147,FOLIOS,6,FALSE()),"not used")</f>
        <v>not used</v>
      </c>
      <c r="P147" s="84" t="n">
        <f aca="false">IF($N147="P",VLOOKUP(H147,PrcBuckets,2,FALSE()),0)</f>
        <v>0</v>
      </c>
      <c r="Q147" s="84" t="n">
        <f aca="false">IF($N147="D",VLOOKUP(H147,BasisBuckets,2,FALSE()),0)</f>
        <v>14</v>
      </c>
      <c r="R147" s="84" t="n">
        <f aca="false">IF($N147="PHY",VLOOKUP(H147,PGDBuckets,2,FALSE()),0)</f>
        <v>0</v>
      </c>
      <c r="S147" s="84" t="n">
        <f aca="false">IF($N147="G",VLOOKUP(H147,PGDBuckets,2,FALSE()),0)</f>
        <v>0</v>
      </c>
      <c r="T147" s="84" t="n">
        <f aca="false">SUM(P147:S147)</f>
        <v>14</v>
      </c>
      <c r="U147" s="84" t="str">
        <f aca="false">IF(O147="not used","-",O147&amp;N147&amp;T147)</f>
        <v>-</v>
      </c>
      <c r="V147" s="84" t="str">
        <f aca="false">IF(O147="Not Used","-",VLOOKUP(D147,FOLIOS,7,FALSE())&amp;H147)</f>
        <v>-</v>
      </c>
      <c r="W147" s="84" t="str">
        <f aca="false">IF(U147="-","-",O147&amp;E147&amp;H147)</f>
        <v>-</v>
      </c>
      <c r="X147" s="85" t="str">
        <f aca="false">D147&amp;G147</f>
        <v>FT-CAND-EGSC-BASCGPR-AECO/BASIS</v>
      </c>
      <c r="AF147" s="0" t="str">
        <f aca="false">D147&amp;V147</f>
        <v>FT-CAND-EGSC-BAS-</v>
      </c>
    </row>
    <row r="148" customFormat="false" ht="12.75" hidden="false" customHeight="false" outlineLevel="0" collapsed="false">
      <c r="A148" s="81" t="n">
        <v>36682</v>
      </c>
      <c r="B148" s="82" t="s">
        <v>55</v>
      </c>
      <c r="C148" s="82" t="s">
        <v>56</v>
      </c>
      <c r="D148" s="82" t="s">
        <v>57</v>
      </c>
      <c r="E148" s="82" t="s">
        <v>21</v>
      </c>
      <c r="F148" s="82"/>
      <c r="G148" s="82" t="s">
        <v>58</v>
      </c>
      <c r="H148" s="81" t="n">
        <v>41153</v>
      </c>
      <c r="I148" s="82" t="n">
        <v>12132</v>
      </c>
      <c r="J148" s="82" t="n">
        <v>0</v>
      </c>
      <c r="K148" s="83" t="n">
        <f aca="false">IF(J148=0,0,J148/I148)</f>
        <v>0</v>
      </c>
      <c r="L148" s="83" t="n">
        <f aca="false">I148/UOM</f>
        <v>1.2132</v>
      </c>
      <c r="M148" s="83" t="n">
        <f aca="false">J148/UOM</f>
        <v>0</v>
      </c>
      <c r="N148" s="84" t="str">
        <f aca="false">IF(F148="P","PHY",IF(F148="G","G",E148))</f>
        <v>D</v>
      </c>
      <c r="O148" s="84" t="str">
        <f aca="false">IF(ISNA(VLOOKUP(G148,BadCanCurves,1,FALSE())),VLOOKUP(D148,FOLIOS,6,FALSE()),"not used")</f>
        <v>not used</v>
      </c>
      <c r="P148" s="84" t="n">
        <f aca="false">IF($N148="P",VLOOKUP(H148,PrcBuckets,2,FALSE()),0)</f>
        <v>0</v>
      </c>
      <c r="Q148" s="84" t="n">
        <f aca="false">IF($N148="D",VLOOKUP(H148,BasisBuckets,2,FALSE()),0)</f>
        <v>14</v>
      </c>
      <c r="R148" s="84" t="n">
        <f aca="false">IF($N148="PHY",VLOOKUP(H148,PGDBuckets,2,FALSE()),0)</f>
        <v>0</v>
      </c>
      <c r="S148" s="84" t="n">
        <f aca="false">IF($N148="G",VLOOKUP(H148,PGDBuckets,2,FALSE()),0)</f>
        <v>0</v>
      </c>
      <c r="T148" s="84" t="n">
        <f aca="false">SUM(P148:S148)</f>
        <v>14</v>
      </c>
      <c r="U148" s="84" t="str">
        <f aca="false">IF(O148="not used","-",O148&amp;N148&amp;T148)</f>
        <v>-</v>
      </c>
      <c r="V148" s="84" t="str">
        <f aca="false">IF(O148="Not Used","-",VLOOKUP(D148,FOLIOS,7,FALSE())&amp;H148)</f>
        <v>-</v>
      </c>
      <c r="W148" s="84" t="str">
        <f aca="false">IF(U148="-","-",O148&amp;E148&amp;H148)</f>
        <v>-</v>
      </c>
      <c r="X148" s="85" t="str">
        <f aca="false">D148&amp;G148</f>
        <v>FT-CAND-EGSC-BASCGPR-AECO/BASIS</v>
      </c>
      <c r="AF148" s="0" t="str">
        <f aca="false">D148&amp;V148</f>
        <v>FT-CAND-EGSC-BAS-</v>
      </c>
    </row>
    <row r="149" customFormat="false" ht="12.75" hidden="false" customHeight="false" outlineLevel="0" collapsed="false">
      <c r="A149" s="81" t="n">
        <v>36682</v>
      </c>
      <c r="B149" s="82" t="s">
        <v>55</v>
      </c>
      <c r="C149" s="82" t="s">
        <v>56</v>
      </c>
      <c r="D149" s="82" t="s">
        <v>57</v>
      </c>
      <c r="E149" s="82" t="s">
        <v>21</v>
      </c>
      <c r="F149" s="82"/>
      <c r="G149" s="82" t="s">
        <v>58</v>
      </c>
      <c r="H149" s="81" t="n">
        <v>41183</v>
      </c>
      <c r="I149" s="82" t="n">
        <v>12462</v>
      </c>
      <c r="J149" s="82" t="n">
        <v>0</v>
      </c>
      <c r="K149" s="83" t="n">
        <f aca="false">IF(J149=0,0,J149/I149)</f>
        <v>0</v>
      </c>
      <c r="L149" s="83" t="n">
        <f aca="false">I149/UOM</f>
        <v>1.2462</v>
      </c>
      <c r="M149" s="83" t="n">
        <f aca="false">J149/UOM</f>
        <v>0</v>
      </c>
      <c r="N149" s="84" t="str">
        <f aca="false">IF(F149="P","PHY",IF(F149="G","G",E149))</f>
        <v>D</v>
      </c>
      <c r="O149" s="84" t="str">
        <f aca="false">IF(ISNA(VLOOKUP(G149,BadCanCurves,1,FALSE())),VLOOKUP(D149,FOLIOS,6,FALSE()),"not used")</f>
        <v>not used</v>
      </c>
      <c r="P149" s="84" t="n">
        <f aca="false">IF($N149="P",VLOOKUP(H149,PrcBuckets,2,FALSE()),0)</f>
        <v>0</v>
      </c>
      <c r="Q149" s="84" t="n">
        <f aca="false">IF($N149="D",VLOOKUP(H149,BasisBuckets,2,FALSE()),0)</f>
        <v>14</v>
      </c>
      <c r="R149" s="84" t="n">
        <f aca="false">IF($N149="PHY",VLOOKUP(H149,PGDBuckets,2,FALSE()),0)</f>
        <v>0</v>
      </c>
      <c r="S149" s="84" t="n">
        <f aca="false">IF($N149="G",VLOOKUP(H149,PGDBuckets,2,FALSE()),0)</f>
        <v>0</v>
      </c>
      <c r="T149" s="84" t="n">
        <f aca="false">SUM(P149:S149)</f>
        <v>14</v>
      </c>
      <c r="U149" s="84" t="str">
        <f aca="false">IF(O149="not used","-",O149&amp;N149&amp;T149)</f>
        <v>-</v>
      </c>
      <c r="V149" s="84" t="str">
        <f aca="false">IF(O149="Not Used","-",VLOOKUP(D149,FOLIOS,7,FALSE())&amp;H149)</f>
        <v>-</v>
      </c>
      <c r="W149" s="84" t="str">
        <f aca="false">IF(U149="-","-",O149&amp;E149&amp;H149)</f>
        <v>-</v>
      </c>
      <c r="X149" s="85" t="str">
        <f aca="false">D149&amp;G149</f>
        <v>FT-CAND-EGSC-BASCGPR-AECO/BASIS</v>
      </c>
      <c r="AF149" s="0" t="str">
        <f aca="false">D149&amp;V149</f>
        <v>FT-CAND-EGSC-BAS-</v>
      </c>
    </row>
    <row r="150" customFormat="false" ht="12.75" hidden="false" customHeight="false" outlineLevel="0" collapsed="false">
      <c r="A150" s="81" t="n">
        <v>36682</v>
      </c>
      <c r="B150" s="82" t="s">
        <v>55</v>
      </c>
      <c r="C150" s="82" t="s">
        <v>56</v>
      </c>
      <c r="D150" s="82" t="s">
        <v>57</v>
      </c>
      <c r="E150" s="82" t="s">
        <v>21</v>
      </c>
      <c r="F150" s="82"/>
      <c r="G150" s="82" t="s">
        <v>58</v>
      </c>
      <c r="H150" s="81" t="n">
        <v>41214</v>
      </c>
      <c r="I150" s="82" t="n">
        <v>11986</v>
      </c>
      <c r="J150" s="82" t="n">
        <v>0</v>
      </c>
      <c r="K150" s="83" t="n">
        <f aca="false">IF(J150=0,0,J150/I150)</f>
        <v>0</v>
      </c>
      <c r="L150" s="83" t="n">
        <f aca="false">I150/UOM</f>
        <v>1.1986</v>
      </c>
      <c r="M150" s="83" t="n">
        <f aca="false">J150/UOM</f>
        <v>0</v>
      </c>
      <c r="N150" s="84" t="str">
        <f aca="false">IF(F150="P","PHY",IF(F150="G","G",E150))</f>
        <v>D</v>
      </c>
      <c r="O150" s="84" t="str">
        <f aca="false">IF(ISNA(VLOOKUP(G150,BadCanCurves,1,FALSE())),VLOOKUP(D150,FOLIOS,6,FALSE()),"not used")</f>
        <v>not used</v>
      </c>
      <c r="P150" s="84" t="n">
        <f aca="false">IF($N150="P",VLOOKUP(H150,PrcBuckets,2,FALSE()),0)</f>
        <v>0</v>
      </c>
      <c r="Q150" s="84" t="n">
        <f aca="false">IF($N150="D",VLOOKUP(H150,BasisBuckets,2,FALSE()),0)</f>
        <v>14</v>
      </c>
      <c r="R150" s="84" t="n">
        <f aca="false">IF($N150="PHY",VLOOKUP(H150,PGDBuckets,2,FALSE()),0)</f>
        <v>0</v>
      </c>
      <c r="S150" s="84" t="n">
        <f aca="false">IF($N150="G",VLOOKUP(H150,PGDBuckets,2,FALSE()),0)</f>
        <v>0</v>
      </c>
      <c r="T150" s="84" t="n">
        <f aca="false">SUM(P150:S150)</f>
        <v>14</v>
      </c>
      <c r="U150" s="84" t="str">
        <f aca="false">IF(O150="not used","-",O150&amp;N150&amp;T150)</f>
        <v>-</v>
      </c>
      <c r="V150" s="84" t="str">
        <f aca="false">IF(O150="Not Used","-",VLOOKUP(D150,FOLIOS,7,FALSE())&amp;H150)</f>
        <v>-</v>
      </c>
      <c r="W150" s="84" t="str">
        <f aca="false">IF(U150="-","-",O150&amp;E150&amp;H150)</f>
        <v>-</v>
      </c>
      <c r="X150" s="85" t="str">
        <f aca="false">D150&amp;G150</f>
        <v>FT-CAND-EGSC-BASCGPR-AECO/BASIS</v>
      </c>
      <c r="AF150" s="0" t="str">
        <f aca="false">D150&amp;V150</f>
        <v>FT-CAND-EGSC-BAS-</v>
      </c>
    </row>
    <row r="151" customFormat="false" ht="12.75" hidden="false" customHeight="false" outlineLevel="0" collapsed="false">
      <c r="A151" s="81" t="n">
        <v>36682</v>
      </c>
      <c r="B151" s="82" t="s">
        <v>55</v>
      </c>
      <c r="C151" s="82" t="s">
        <v>56</v>
      </c>
      <c r="D151" s="82" t="s">
        <v>57</v>
      </c>
      <c r="E151" s="82" t="s">
        <v>21</v>
      </c>
      <c r="F151" s="82"/>
      <c r="G151" s="82" t="s">
        <v>58</v>
      </c>
      <c r="H151" s="81" t="n">
        <v>41244</v>
      </c>
      <c r="I151" s="82" t="n">
        <v>12312</v>
      </c>
      <c r="J151" s="82" t="n">
        <v>0</v>
      </c>
      <c r="K151" s="83" t="n">
        <f aca="false">IF(J151=0,0,J151/I151)</f>
        <v>0</v>
      </c>
      <c r="L151" s="83" t="n">
        <f aca="false">I151/UOM</f>
        <v>1.2312</v>
      </c>
      <c r="M151" s="83" t="n">
        <f aca="false">J151/UOM</f>
        <v>0</v>
      </c>
      <c r="N151" s="84" t="str">
        <f aca="false">IF(F151="P","PHY",IF(F151="G","G",E151))</f>
        <v>D</v>
      </c>
      <c r="O151" s="84" t="str">
        <f aca="false">IF(ISNA(VLOOKUP(G151,BadCanCurves,1,FALSE())),VLOOKUP(D151,FOLIOS,6,FALSE()),"not used")</f>
        <v>not used</v>
      </c>
      <c r="P151" s="84" t="n">
        <f aca="false">IF($N151="P",VLOOKUP(H151,PrcBuckets,2,FALSE()),0)</f>
        <v>0</v>
      </c>
      <c r="Q151" s="84" t="n">
        <f aca="false">IF($N151="D",VLOOKUP(H151,BasisBuckets,2,FALSE()),0)</f>
        <v>14</v>
      </c>
      <c r="R151" s="84" t="n">
        <f aca="false">IF($N151="PHY",VLOOKUP(H151,PGDBuckets,2,FALSE()),0)</f>
        <v>0</v>
      </c>
      <c r="S151" s="84" t="n">
        <f aca="false">IF($N151="G",VLOOKUP(H151,PGDBuckets,2,FALSE()),0)</f>
        <v>0</v>
      </c>
      <c r="T151" s="84" t="n">
        <f aca="false">SUM(P151:S151)</f>
        <v>14</v>
      </c>
      <c r="U151" s="84" t="str">
        <f aca="false">IF(O151="not used","-",O151&amp;N151&amp;T151)</f>
        <v>-</v>
      </c>
      <c r="V151" s="84" t="str">
        <f aca="false">IF(O151="Not Used","-",VLOOKUP(D151,FOLIOS,7,FALSE())&amp;H151)</f>
        <v>-</v>
      </c>
      <c r="W151" s="84" t="str">
        <f aca="false">IF(U151="-","-",O151&amp;E151&amp;H151)</f>
        <v>-</v>
      </c>
      <c r="X151" s="85" t="str">
        <f aca="false">D151&amp;G151</f>
        <v>FT-CAND-EGSC-BASCGPR-AECO/BASIS</v>
      </c>
      <c r="AF151" s="0" t="str">
        <f aca="false">D151&amp;V151</f>
        <v>FT-CAND-EGSC-BAS-</v>
      </c>
    </row>
    <row r="152" customFormat="false" ht="12.75" hidden="false" customHeight="false" outlineLevel="0" collapsed="false">
      <c r="A152" s="81" t="n">
        <v>36682</v>
      </c>
      <c r="B152" s="82" t="s">
        <v>55</v>
      </c>
      <c r="C152" s="82" t="s">
        <v>56</v>
      </c>
      <c r="D152" s="82" t="s">
        <v>57</v>
      </c>
      <c r="E152" s="82" t="s">
        <v>21</v>
      </c>
      <c r="F152" s="82"/>
      <c r="G152" s="82" t="s">
        <v>58</v>
      </c>
      <c r="H152" s="81" t="n">
        <v>41275</v>
      </c>
      <c r="I152" s="82" t="n">
        <v>12237</v>
      </c>
      <c r="J152" s="82" t="n">
        <v>0</v>
      </c>
      <c r="K152" s="83" t="n">
        <f aca="false">IF(J152=0,0,J152/I152)</f>
        <v>0</v>
      </c>
      <c r="L152" s="83" t="n">
        <f aca="false">I152/UOM</f>
        <v>1.2237</v>
      </c>
      <c r="M152" s="83" t="n">
        <f aca="false">J152/UOM</f>
        <v>0</v>
      </c>
      <c r="N152" s="84" t="str">
        <f aca="false">IF(F152="P","PHY",IF(F152="G","G",E152))</f>
        <v>D</v>
      </c>
      <c r="O152" s="84" t="str">
        <f aca="false">IF(ISNA(VLOOKUP(G152,BadCanCurves,1,FALSE())),VLOOKUP(D152,FOLIOS,6,FALSE()),"not used")</f>
        <v>not used</v>
      </c>
      <c r="P152" s="84" t="n">
        <f aca="false">IF($N152="P",VLOOKUP(H152,PrcBuckets,2,FALSE()),0)</f>
        <v>0</v>
      </c>
      <c r="Q152" s="84" t="n">
        <f aca="false">IF($N152="D",VLOOKUP(H152,BasisBuckets,2,FALSE()),0)</f>
        <v>14</v>
      </c>
      <c r="R152" s="84" t="n">
        <f aca="false">IF($N152="PHY",VLOOKUP(H152,PGDBuckets,2,FALSE()),0)</f>
        <v>0</v>
      </c>
      <c r="S152" s="84" t="n">
        <f aca="false">IF($N152="G",VLOOKUP(H152,PGDBuckets,2,FALSE()),0)</f>
        <v>0</v>
      </c>
      <c r="T152" s="84" t="n">
        <f aca="false">SUM(P152:S152)</f>
        <v>14</v>
      </c>
      <c r="U152" s="84" t="str">
        <f aca="false">IF(O152="not used","-",O152&amp;N152&amp;T152)</f>
        <v>-</v>
      </c>
      <c r="V152" s="84" t="str">
        <f aca="false">IF(O152="Not Used","-",VLOOKUP(D152,FOLIOS,7,FALSE())&amp;H152)</f>
        <v>-</v>
      </c>
      <c r="W152" s="84" t="str">
        <f aca="false">IF(U152="-","-",O152&amp;E152&amp;H152)</f>
        <v>-</v>
      </c>
      <c r="X152" s="85" t="str">
        <f aca="false">D152&amp;G152</f>
        <v>FT-CAND-EGSC-BASCGPR-AECO/BASIS</v>
      </c>
      <c r="AF152" s="0" t="str">
        <f aca="false">D152&amp;V152</f>
        <v>FT-CAND-EGSC-BAS-</v>
      </c>
    </row>
    <row r="153" customFormat="false" ht="12.75" hidden="false" customHeight="false" outlineLevel="0" collapsed="false">
      <c r="A153" s="81" t="n">
        <v>36682</v>
      </c>
      <c r="B153" s="82" t="s">
        <v>55</v>
      </c>
      <c r="C153" s="82" t="s">
        <v>56</v>
      </c>
      <c r="D153" s="82" t="s">
        <v>57</v>
      </c>
      <c r="E153" s="82" t="s">
        <v>21</v>
      </c>
      <c r="F153" s="82"/>
      <c r="G153" s="82" t="s">
        <v>58</v>
      </c>
      <c r="H153" s="81" t="n">
        <v>41306</v>
      </c>
      <c r="I153" s="82" t="n">
        <v>10985</v>
      </c>
      <c r="J153" s="82" t="n">
        <v>0</v>
      </c>
      <c r="K153" s="83" t="n">
        <f aca="false">IF(J153=0,0,J153/I153)</f>
        <v>0</v>
      </c>
      <c r="L153" s="83" t="n">
        <f aca="false">I153/UOM</f>
        <v>1.0985</v>
      </c>
      <c r="M153" s="83" t="n">
        <f aca="false">J153/UOM</f>
        <v>0</v>
      </c>
      <c r="N153" s="84" t="str">
        <f aca="false">IF(F153="P","PHY",IF(F153="G","G",E153))</f>
        <v>D</v>
      </c>
      <c r="O153" s="84" t="str">
        <f aca="false">IF(ISNA(VLOOKUP(G153,BadCanCurves,1,FALSE())),VLOOKUP(D153,FOLIOS,6,FALSE()),"not used")</f>
        <v>not used</v>
      </c>
      <c r="P153" s="84" t="n">
        <f aca="false">IF($N153="P",VLOOKUP(H153,PrcBuckets,2,FALSE()),0)</f>
        <v>0</v>
      </c>
      <c r="Q153" s="84" t="n">
        <f aca="false">IF($N153="D",VLOOKUP(H153,BasisBuckets,2,FALSE()),0)</f>
        <v>14</v>
      </c>
      <c r="R153" s="84" t="n">
        <f aca="false">IF($N153="PHY",VLOOKUP(H153,PGDBuckets,2,FALSE()),0)</f>
        <v>0</v>
      </c>
      <c r="S153" s="84" t="n">
        <f aca="false">IF($N153="G",VLOOKUP(H153,PGDBuckets,2,FALSE()),0)</f>
        <v>0</v>
      </c>
      <c r="T153" s="84" t="n">
        <f aca="false">SUM(P153:S153)</f>
        <v>14</v>
      </c>
      <c r="U153" s="84" t="str">
        <f aca="false">IF(O153="not used","-",O153&amp;N153&amp;T153)</f>
        <v>-</v>
      </c>
      <c r="V153" s="84" t="str">
        <f aca="false">IF(O153="Not Used","-",VLOOKUP(D153,FOLIOS,7,FALSE())&amp;H153)</f>
        <v>-</v>
      </c>
      <c r="W153" s="84" t="str">
        <f aca="false">IF(U153="-","-",O153&amp;E153&amp;H153)</f>
        <v>-</v>
      </c>
      <c r="X153" s="85" t="str">
        <f aca="false">D153&amp;G153</f>
        <v>FT-CAND-EGSC-BASCGPR-AECO/BASIS</v>
      </c>
      <c r="AF153" s="0" t="str">
        <f aca="false">D153&amp;V153</f>
        <v>FT-CAND-EGSC-BAS-</v>
      </c>
    </row>
    <row r="154" customFormat="false" ht="12.75" hidden="false" customHeight="false" outlineLevel="0" collapsed="false">
      <c r="A154" s="81" t="n">
        <v>36682</v>
      </c>
      <c r="B154" s="82" t="s">
        <v>55</v>
      </c>
      <c r="C154" s="82" t="s">
        <v>56</v>
      </c>
      <c r="D154" s="82" t="s">
        <v>57</v>
      </c>
      <c r="E154" s="82" t="s">
        <v>21</v>
      </c>
      <c r="F154" s="82"/>
      <c r="G154" s="82" t="s">
        <v>58</v>
      </c>
      <c r="H154" s="81" t="n">
        <v>41334</v>
      </c>
      <c r="I154" s="82" t="n">
        <v>12095</v>
      </c>
      <c r="J154" s="82" t="n">
        <v>0</v>
      </c>
      <c r="K154" s="83" t="n">
        <f aca="false">IF(J154=0,0,J154/I154)</f>
        <v>0</v>
      </c>
      <c r="L154" s="83" t="n">
        <f aca="false">I154/UOM</f>
        <v>1.2095</v>
      </c>
      <c r="M154" s="83" t="n">
        <f aca="false">J154/UOM</f>
        <v>0</v>
      </c>
      <c r="N154" s="84" t="str">
        <f aca="false">IF(F154="P","PHY",IF(F154="G","G",E154))</f>
        <v>D</v>
      </c>
      <c r="O154" s="84" t="str">
        <f aca="false">IF(ISNA(VLOOKUP(G154,BadCanCurves,1,FALSE())),VLOOKUP(D154,FOLIOS,6,FALSE()),"not used")</f>
        <v>not used</v>
      </c>
      <c r="P154" s="84" t="n">
        <f aca="false">IF($N154="P",VLOOKUP(H154,PrcBuckets,2,FALSE()),0)</f>
        <v>0</v>
      </c>
      <c r="Q154" s="84" t="n">
        <f aca="false">IF($N154="D",VLOOKUP(H154,BasisBuckets,2,FALSE()),0)</f>
        <v>14</v>
      </c>
      <c r="R154" s="84" t="n">
        <f aca="false">IF($N154="PHY",VLOOKUP(H154,PGDBuckets,2,FALSE()),0)</f>
        <v>0</v>
      </c>
      <c r="S154" s="84" t="n">
        <f aca="false">IF($N154="G",VLOOKUP(H154,PGDBuckets,2,FALSE()),0)</f>
        <v>0</v>
      </c>
      <c r="T154" s="84" t="n">
        <f aca="false">SUM(P154:S154)</f>
        <v>14</v>
      </c>
      <c r="U154" s="84" t="str">
        <f aca="false">IF(O154="not used","-",O154&amp;N154&amp;T154)</f>
        <v>-</v>
      </c>
      <c r="V154" s="84" t="str">
        <f aca="false">IF(O154="Not Used","-",VLOOKUP(D154,FOLIOS,7,FALSE())&amp;H154)</f>
        <v>-</v>
      </c>
      <c r="W154" s="84" t="str">
        <f aca="false">IF(U154="-","-",O154&amp;E154&amp;H154)</f>
        <v>-</v>
      </c>
      <c r="X154" s="85" t="str">
        <f aca="false">D154&amp;G154</f>
        <v>FT-CAND-EGSC-BASCGPR-AECO/BASIS</v>
      </c>
      <c r="AF154" s="0" t="str">
        <f aca="false">D154&amp;V154</f>
        <v>FT-CAND-EGSC-BAS-</v>
      </c>
    </row>
    <row r="155" customFormat="false" ht="12.75" hidden="false" customHeight="false" outlineLevel="0" collapsed="false">
      <c r="A155" s="81" t="n">
        <v>36682</v>
      </c>
      <c r="B155" s="82" t="s">
        <v>55</v>
      </c>
      <c r="C155" s="82" t="s">
        <v>56</v>
      </c>
      <c r="D155" s="82" t="s">
        <v>57</v>
      </c>
      <c r="E155" s="82" t="s">
        <v>21</v>
      </c>
      <c r="F155" s="82"/>
      <c r="G155" s="82" t="s">
        <v>58</v>
      </c>
      <c r="H155" s="81" t="n">
        <v>41365</v>
      </c>
      <c r="I155" s="82" t="n">
        <v>11633</v>
      </c>
      <c r="J155" s="82" t="n">
        <v>0</v>
      </c>
      <c r="K155" s="83" t="n">
        <f aca="false">IF(J155=0,0,J155/I155)</f>
        <v>0</v>
      </c>
      <c r="L155" s="83" t="n">
        <f aca="false">I155/UOM</f>
        <v>1.1633</v>
      </c>
      <c r="M155" s="83" t="n">
        <f aca="false">J155/UOM</f>
        <v>0</v>
      </c>
      <c r="N155" s="84" t="str">
        <f aca="false">IF(F155="P","PHY",IF(F155="G","G",E155))</f>
        <v>D</v>
      </c>
      <c r="O155" s="84" t="str">
        <f aca="false">IF(ISNA(VLOOKUP(G155,BadCanCurves,1,FALSE())),VLOOKUP(D155,FOLIOS,6,FALSE()),"not used")</f>
        <v>not used</v>
      </c>
      <c r="P155" s="84" t="n">
        <f aca="false">IF($N155="P",VLOOKUP(H155,PrcBuckets,2,FALSE()),0)</f>
        <v>0</v>
      </c>
      <c r="Q155" s="84" t="n">
        <f aca="false">IF($N155="D",VLOOKUP(H155,BasisBuckets,2,FALSE()),0)</f>
        <v>14</v>
      </c>
      <c r="R155" s="84" t="n">
        <f aca="false">IF($N155="PHY",VLOOKUP(H155,PGDBuckets,2,FALSE()),0)</f>
        <v>0</v>
      </c>
      <c r="S155" s="84" t="n">
        <f aca="false">IF($N155="G",VLOOKUP(H155,PGDBuckets,2,FALSE()),0)</f>
        <v>0</v>
      </c>
      <c r="T155" s="84" t="n">
        <f aca="false">SUM(P155:S155)</f>
        <v>14</v>
      </c>
      <c r="U155" s="84" t="str">
        <f aca="false">IF(O155="not used","-",O155&amp;N155&amp;T155)</f>
        <v>-</v>
      </c>
      <c r="V155" s="84" t="str">
        <f aca="false">IF(O155="Not Used","-",VLOOKUP(D155,FOLIOS,7,FALSE())&amp;H155)</f>
        <v>-</v>
      </c>
      <c r="W155" s="84" t="str">
        <f aca="false">IF(U155="-","-",O155&amp;E155&amp;H155)</f>
        <v>-</v>
      </c>
      <c r="X155" s="85" t="str">
        <f aca="false">D155&amp;G155</f>
        <v>FT-CAND-EGSC-BASCGPR-AECO/BASIS</v>
      </c>
      <c r="AF155" s="0" t="str">
        <f aca="false">D155&amp;V155</f>
        <v>FT-CAND-EGSC-BAS-</v>
      </c>
    </row>
    <row r="156" customFormat="false" ht="12.75" hidden="false" customHeight="false" outlineLevel="0" collapsed="false">
      <c r="A156" s="81" t="n">
        <v>36682</v>
      </c>
      <c r="B156" s="82" t="s">
        <v>55</v>
      </c>
      <c r="C156" s="82" t="s">
        <v>56</v>
      </c>
      <c r="D156" s="82" t="s">
        <v>57</v>
      </c>
      <c r="E156" s="82" t="s">
        <v>21</v>
      </c>
      <c r="F156" s="82"/>
      <c r="G156" s="82" t="s">
        <v>58</v>
      </c>
      <c r="H156" s="81" t="n">
        <v>41395</v>
      </c>
      <c r="I156" s="82" t="n">
        <v>11950</v>
      </c>
      <c r="J156" s="82" t="n">
        <v>0</v>
      </c>
      <c r="K156" s="83" t="n">
        <f aca="false">IF(J156=0,0,J156/I156)</f>
        <v>0</v>
      </c>
      <c r="L156" s="83" t="n">
        <f aca="false">I156/UOM</f>
        <v>1.195</v>
      </c>
      <c r="M156" s="83" t="n">
        <f aca="false">J156/UOM</f>
        <v>0</v>
      </c>
      <c r="N156" s="84" t="str">
        <f aca="false">IF(F156="P","PHY",IF(F156="G","G",E156))</f>
        <v>D</v>
      </c>
      <c r="O156" s="84" t="str">
        <f aca="false">IF(ISNA(VLOOKUP(G156,BadCanCurves,1,FALSE())),VLOOKUP(D156,FOLIOS,6,FALSE()),"not used")</f>
        <v>not used</v>
      </c>
      <c r="P156" s="84" t="n">
        <f aca="false">IF($N156="P",VLOOKUP(H156,PrcBuckets,2,FALSE()),0)</f>
        <v>0</v>
      </c>
      <c r="Q156" s="84" t="n">
        <f aca="false">IF($N156="D",VLOOKUP(H156,BasisBuckets,2,FALSE()),0)</f>
        <v>14</v>
      </c>
      <c r="R156" s="84" t="n">
        <f aca="false">IF($N156="PHY",VLOOKUP(H156,PGDBuckets,2,FALSE()),0)</f>
        <v>0</v>
      </c>
      <c r="S156" s="84" t="n">
        <f aca="false">IF($N156="G",VLOOKUP(H156,PGDBuckets,2,FALSE()),0)</f>
        <v>0</v>
      </c>
      <c r="T156" s="84" t="n">
        <f aca="false">SUM(P156:S156)</f>
        <v>14</v>
      </c>
      <c r="U156" s="84" t="str">
        <f aca="false">IF(O156="not used","-",O156&amp;N156&amp;T156)</f>
        <v>-</v>
      </c>
      <c r="V156" s="84" t="str">
        <f aca="false">IF(O156="Not Used","-",VLOOKUP(D156,FOLIOS,7,FALSE())&amp;H156)</f>
        <v>-</v>
      </c>
      <c r="W156" s="84" t="str">
        <f aca="false">IF(U156="-","-",O156&amp;E156&amp;H156)</f>
        <v>-</v>
      </c>
      <c r="X156" s="85" t="str">
        <f aca="false">D156&amp;G156</f>
        <v>FT-CAND-EGSC-BASCGPR-AECO/BASIS</v>
      </c>
      <c r="AF156" s="0" t="str">
        <f aca="false">D156&amp;V156</f>
        <v>FT-CAND-EGSC-BAS-</v>
      </c>
    </row>
    <row r="157" customFormat="false" ht="12.75" hidden="false" customHeight="false" outlineLevel="0" collapsed="false">
      <c r="A157" s="81" t="n">
        <v>36682</v>
      </c>
      <c r="B157" s="82" t="s">
        <v>55</v>
      </c>
      <c r="C157" s="82" t="s">
        <v>56</v>
      </c>
      <c r="D157" s="82" t="s">
        <v>57</v>
      </c>
      <c r="E157" s="82" t="s">
        <v>21</v>
      </c>
      <c r="F157" s="82"/>
      <c r="G157" s="82" t="s">
        <v>58</v>
      </c>
      <c r="H157" s="81" t="n">
        <v>41426</v>
      </c>
      <c r="I157" s="82" t="n">
        <v>11494</v>
      </c>
      <c r="J157" s="82" t="n">
        <v>0</v>
      </c>
      <c r="K157" s="83" t="n">
        <f aca="false">IF(J157=0,0,J157/I157)</f>
        <v>0</v>
      </c>
      <c r="L157" s="83" t="n">
        <f aca="false">I157/UOM</f>
        <v>1.1494</v>
      </c>
      <c r="M157" s="83" t="n">
        <f aca="false">J157/UOM</f>
        <v>0</v>
      </c>
      <c r="N157" s="84" t="str">
        <f aca="false">IF(F157="P","PHY",IF(F157="G","G",E157))</f>
        <v>D</v>
      </c>
      <c r="O157" s="84" t="str">
        <f aca="false">IF(ISNA(VLOOKUP(G157,BadCanCurves,1,FALSE())),VLOOKUP(D157,FOLIOS,6,FALSE()),"not used")</f>
        <v>not used</v>
      </c>
      <c r="P157" s="84" t="n">
        <f aca="false">IF($N157="P",VLOOKUP(H157,PrcBuckets,2,FALSE()),0)</f>
        <v>0</v>
      </c>
      <c r="Q157" s="84" t="n">
        <f aca="false">IF($N157="D",VLOOKUP(H157,BasisBuckets,2,FALSE()),0)</f>
        <v>14</v>
      </c>
      <c r="R157" s="84" t="n">
        <f aca="false">IF($N157="PHY",VLOOKUP(H157,PGDBuckets,2,FALSE()),0)</f>
        <v>0</v>
      </c>
      <c r="S157" s="84" t="n">
        <f aca="false">IF($N157="G",VLOOKUP(H157,PGDBuckets,2,FALSE()),0)</f>
        <v>0</v>
      </c>
      <c r="T157" s="84" t="n">
        <f aca="false">SUM(P157:S157)</f>
        <v>14</v>
      </c>
      <c r="U157" s="84" t="str">
        <f aca="false">IF(O157="not used","-",O157&amp;N157&amp;T157)</f>
        <v>-</v>
      </c>
      <c r="V157" s="84" t="str">
        <f aca="false">IF(O157="Not Used","-",VLOOKUP(D157,FOLIOS,7,FALSE())&amp;H157)</f>
        <v>-</v>
      </c>
      <c r="W157" s="84" t="str">
        <f aca="false">IF(U157="-","-",O157&amp;E157&amp;H157)</f>
        <v>-</v>
      </c>
      <c r="X157" s="85" t="str">
        <f aca="false">D157&amp;G157</f>
        <v>FT-CAND-EGSC-BASCGPR-AECO/BASIS</v>
      </c>
      <c r="AF157" s="0" t="str">
        <f aca="false">D157&amp;V157</f>
        <v>FT-CAND-EGSC-BAS-</v>
      </c>
    </row>
    <row r="158" customFormat="false" ht="12.75" hidden="false" customHeight="false" outlineLevel="0" collapsed="false">
      <c r="A158" s="81" t="n">
        <v>36682</v>
      </c>
      <c r="B158" s="82" t="s">
        <v>55</v>
      </c>
      <c r="C158" s="82" t="s">
        <v>56</v>
      </c>
      <c r="D158" s="82" t="s">
        <v>57</v>
      </c>
      <c r="E158" s="82" t="s">
        <v>21</v>
      </c>
      <c r="F158" s="82"/>
      <c r="G158" s="82" t="s">
        <v>58</v>
      </c>
      <c r="H158" s="81" t="n">
        <v>41456</v>
      </c>
      <c r="I158" s="82" t="n">
        <v>11807</v>
      </c>
      <c r="J158" s="82" t="n">
        <v>0</v>
      </c>
      <c r="K158" s="83" t="n">
        <f aca="false">IF(J158=0,0,J158/I158)</f>
        <v>0</v>
      </c>
      <c r="L158" s="83" t="n">
        <f aca="false">I158/UOM</f>
        <v>1.1807</v>
      </c>
      <c r="M158" s="83" t="n">
        <f aca="false">J158/UOM</f>
        <v>0</v>
      </c>
      <c r="N158" s="84" t="str">
        <f aca="false">IF(F158="P","PHY",IF(F158="G","G",E158))</f>
        <v>D</v>
      </c>
      <c r="O158" s="84" t="str">
        <f aca="false">IF(ISNA(VLOOKUP(G158,BadCanCurves,1,FALSE())),VLOOKUP(D158,FOLIOS,6,FALSE()),"not used")</f>
        <v>not used</v>
      </c>
      <c r="P158" s="84" t="n">
        <f aca="false">IF($N158="P",VLOOKUP(H158,PrcBuckets,2,FALSE()),0)</f>
        <v>0</v>
      </c>
      <c r="Q158" s="84" t="n">
        <f aca="false">IF($N158="D",VLOOKUP(H158,BasisBuckets,2,FALSE()),0)</f>
        <v>14</v>
      </c>
      <c r="R158" s="84" t="n">
        <f aca="false">IF($N158="PHY",VLOOKUP(H158,PGDBuckets,2,FALSE()),0)</f>
        <v>0</v>
      </c>
      <c r="S158" s="84" t="n">
        <f aca="false">IF($N158="G",VLOOKUP(H158,PGDBuckets,2,FALSE()),0)</f>
        <v>0</v>
      </c>
      <c r="T158" s="84" t="n">
        <f aca="false">SUM(P158:S158)</f>
        <v>14</v>
      </c>
      <c r="U158" s="84" t="str">
        <f aca="false">IF(O158="not used","-",O158&amp;N158&amp;T158)</f>
        <v>-</v>
      </c>
      <c r="V158" s="84" t="str">
        <f aca="false">IF(O158="Not Used","-",VLOOKUP(D158,FOLIOS,7,FALSE())&amp;H158)</f>
        <v>-</v>
      </c>
      <c r="W158" s="84" t="str">
        <f aca="false">IF(U158="-","-",O158&amp;E158&amp;H158)</f>
        <v>-</v>
      </c>
      <c r="X158" s="85" t="str">
        <f aca="false">D158&amp;G158</f>
        <v>FT-CAND-EGSC-BASCGPR-AECO/BASIS</v>
      </c>
      <c r="AF158" s="0" t="str">
        <f aca="false">D158&amp;V158</f>
        <v>FT-CAND-EGSC-BAS-</v>
      </c>
    </row>
    <row r="159" customFormat="false" ht="12.75" hidden="false" customHeight="false" outlineLevel="0" collapsed="false">
      <c r="A159" s="81" t="n">
        <v>36682</v>
      </c>
      <c r="B159" s="82" t="s">
        <v>55</v>
      </c>
      <c r="C159" s="82" t="s">
        <v>56</v>
      </c>
      <c r="D159" s="82" t="s">
        <v>57</v>
      </c>
      <c r="E159" s="82" t="s">
        <v>21</v>
      </c>
      <c r="F159" s="82"/>
      <c r="G159" s="82" t="s">
        <v>58</v>
      </c>
      <c r="H159" s="81" t="n">
        <v>41487</v>
      </c>
      <c r="I159" s="82" t="n">
        <v>11734</v>
      </c>
      <c r="J159" s="82" t="n">
        <v>0</v>
      </c>
      <c r="K159" s="83" t="n">
        <f aca="false">IF(J159=0,0,J159/I159)</f>
        <v>0</v>
      </c>
      <c r="L159" s="83" t="n">
        <f aca="false">I159/UOM</f>
        <v>1.1734</v>
      </c>
      <c r="M159" s="83" t="n">
        <f aca="false">J159/UOM</f>
        <v>0</v>
      </c>
      <c r="N159" s="84" t="str">
        <f aca="false">IF(F159="P","PHY",IF(F159="G","G",E159))</f>
        <v>D</v>
      </c>
      <c r="O159" s="84" t="str">
        <f aca="false">IF(ISNA(VLOOKUP(G159,BadCanCurves,1,FALSE())),VLOOKUP(D159,FOLIOS,6,FALSE()),"not used")</f>
        <v>not used</v>
      </c>
      <c r="P159" s="84" t="n">
        <f aca="false">IF($N159="P",VLOOKUP(H159,PrcBuckets,2,FALSE()),0)</f>
        <v>0</v>
      </c>
      <c r="Q159" s="84" t="n">
        <f aca="false">IF($N159="D",VLOOKUP(H159,BasisBuckets,2,FALSE()),0)</f>
        <v>14</v>
      </c>
      <c r="R159" s="84" t="n">
        <f aca="false">IF($N159="PHY",VLOOKUP(H159,PGDBuckets,2,FALSE()),0)</f>
        <v>0</v>
      </c>
      <c r="S159" s="84" t="n">
        <f aca="false">IF($N159="G",VLOOKUP(H159,PGDBuckets,2,FALSE()),0)</f>
        <v>0</v>
      </c>
      <c r="T159" s="84" t="n">
        <f aca="false">SUM(P159:S159)</f>
        <v>14</v>
      </c>
      <c r="U159" s="84" t="str">
        <f aca="false">IF(O159="not used","-",O159&amp;N159&amp;T159)</f>
        <v>-</v>
      </c>
      <c r="V159" s="84" t="str">
        <f aca="false">IF(O159="Not Used","-",VLOOKUP(D159,FOLIOS,7,FALSE())&amp;H159)</f>
        <v>-</v>
      </c>
      <c r="W159" s="84" t="str">
        <f aca="false">IF(U159="-","-",O159&amp;E159&amp;H159)</f>
        <v>-</v>
      </c>
      <c r="X159" s="85" t="str">
        <f aca="false">D159&amp;G159</f>
        <v>FT-CAND-EGSC-BASCGPR-AECO/BASIS</v>
      </c>
      <c r="AF159" s="0" t="str">
        <f aca="false">D159&amp;V159</f>
        <v>FT-CAND-EGSC-BAS-</v>
      </c>
    </row>
    <row r="160" customFormat="false" ht="12.75" hidden="false" customHeight="false" outlineLevel="0" collapsed="false">
      <c r="A160" s="81" t="n">
        <v>36682</v>
      </c>
      <c r="B160" s="82" t="s">
        <v>55</v>
      </c>
      <c r="C160" s="82" t="s">
        <v>56</v>
      </c>
      <c r="D160" s="82" t="s">
        <v>57</v>
      </c>
      <c r="E160" s="82" t="s">
        <v>21</v>
      </c>
      <c r="F160" s="82"/>
      <c r="G160" s="82" t="s">
        <v>58</v>
      </c>
      <c r="H160" s="81" t="n">
        <v>41518</v>
      </c>
      <c r="I160" s="82" t="n">
        <v>11286</v>
      </c>
      <c r="J160" s="82" t="n">
        <v>0</v>
      </c>
      <c r="K160" s="83" t="n">
        <f aca="false">IF(J160=0,0,J160/I160)</f>
        <v>0</v>
      </c>
      <c r="L160" s="83" t="n">
        <f aca="false">I160/UOM</f>
        <v>1.1286</v>
      </c>
      <c r="M160" s="83" t="n">
        <f aca="false">J160/UOM</f>
        <v>0</v>
      </c>
      <c r="N160" s="84" t="str">
        <f aca="false">IF(F160="P","PHY",IF(F160="G","G",E160))</f>
        <v>D</v>
      </c>
      <c r="O160" s="84" t="str">
        <f aca="false">IF(ISNA(VLOOKUP(G160,BadCanCurves,1,FALSE())),VLOOKUP(D160,FOLIOS,6,FALSE()),"not used")</f>
        <v>not used</v>
      </c>
      <c r="P160" s="84" t="n">
        <f aca="false">IF($N160="P",VLOOKUP(H160,PrcBuckets,2,FALSE()),0)</f>
        <v>0</v>
      </c>
      <c r="Q160" s="84" t="n">
        <f aca="false">IF($N160="D",VLOOKUP(H160,BasisBuckets,2,FALSE()),0)</f>
        <v>14</v>
      </c>
      <c r="R160" s="84" t="n">
        <f aca="false">IF($N160="PHY",VLOOKUP(H160,PGDBuckets,2,FALSE()),0)</f>
        <v>0</v>
      </c>
      <c r="S160" s="84" t="n">
        <f aca="false">IF($N160="G",VLOOKUP(H160,PGDBuckets,2,FALSE()),0)</f>
        <v>0</v>
      </c>
      <c r="T160" s="84" t="n">
        <f aca="false">SUM(P160:S160)</f>
        <v>14</v>
      </c>
      <c r="U160" s="84" t="str">
        <f aca="false">IF(O160="not used","-",O160&amp;N160&amp;T160)</f>
        <v>-</v>
      </c>
      <c r="V160" s="84" t="str">
        <f aca="false">IF(O160="Not Used","-",VLOOKUP(D160,FOLIOS,7,FALSE())&amp;H160)</f>
        <v>-</v>
      </c>
      <c r="W160" s="84" t="str">
        <f aca="false">IF(U160="-","-",O160&amp;E160&amp;H160)</f>
        <v>-</v>
      </c>
      <c r="X160" s="85" t="str">
        <f aca="false">D160&amp;G160</f>
        <v>FT-CAND-EGSC-BASCGPR-AECO/BASIS</v>
      </c>
      <c r="AF160" s="0" t="str">
        <f aca="false">D160&amp;V160</f>
        <v>FT-CAND-EGSC-BAS-</v>
      </c>
    </row>
    <row r="161" customFormat="false" ht="12.75" hidden="false" customHeight="false" outlineLevel="0" collapsed="false">
      <c r="A161" s="81" t="n">
        <v>36682</v>
      </c>
      <c r="B161" s="82" t="s">
        <v>55</v>
      </c>
      <c r="C161" s="82" t="s">
        <v>56</v>
      </c>
      <c r="D161" s="82" t="s">
        <v>57</v>
      </c>
      <c r="E161" s="82" t="s">
        <v>21</v>
      </c>
      <c r="F161" s="82"/>
      <c r="G161" s="82" t="s">
        <v>58</v>
      </c>
      <c r="H161" s="81" t="n">
        <v>41548</v>
      </c>
      <c r="I161" s="82" t="n">
        <v>11593</v>
      </c>
      <c r="J161" s="82" t="n">
        <v>0</v>
      </c>
      <c r="K161" s="83" t="n">
        <f aca="false">IF(J161=0,0,J161/I161)</f>
        <v>0</v>
      </c>
      <c r="L161" s="83" t="n">
        <f aca="false">I161/UOM</f>
        <v>1.1593</v>
      </c>
      <c r="M161" s="83" t="n">
        <f aca="false">J161/UOM</f>
        <v>0</v>
      </c>
      <c r="N161" s="84" t="str">
        <f aca="false">IF(F161="P","PHY",IF(F161="G","G",E161))</f>
        <v>D</v>
      </c>
      <c r="O161" s="84" t="str">
        <f aca="false">IF(ISNA(VLOOKUP(G161,BadCanCurves,1,FALSE())),VLOOKUP(D161,FOLIOS,6,FALSE()),"not used")</f>
        <v>not used</v>
      </c>
      <c r="P161" s="84" t="n">
        <f aca="false">IF($N161="P",VLOOKUP(H161,PrcBuckets,2,FALSE()),0)</f>
        <v>0</v>
      </c>
      <c r="Q161" s="84" t="n">
        <f aca="false">IF($N161="D",VLOOKUP(H161,BasisBuckets,2,FALSE()),0)</f>
        <v>14</v>
      </c>
      <c r="R161" s="84" t="n">
        <f aca="false">IF($N161="PHY",VLOOKUP(H161,PGDBuckets,2,FALSE()),0)</f>
        <v>0</v>
      </c>
      <c r="S161" s="84" t="n">
        <f aca="false">IF($N161="G",VLOOKUP(H161,PGDBuckets,2,FALSE()),0)</f>
        <v>0</v>
      </c>
      <c r="T161" s="84" t="n">
        <f aca="false">SUM(P161:S161)</f>
        <v>14</v>
      </c>
      <c r="U161" s="84" t="str">
        <f aca="false">IF(O161="not used","-",O161&amp;N161&amp;T161)</f>
        <v>-</v>
      </c>
      <c r="V161" s="84" t="str">
        <f aca="false">IF(O161="Not Used","-",VLOOKUP(D161,FOLIOS,7,FALSE())&amp;H161)</f>
        <v>-</v>
      </c>
      <c r="W161" s="84" t="str">
        <f aca="false">IF(U161="-","-",O161&amp;E161&amp;H161)</f>
        <v>-</v>
      </c>
      <c r="X161" s="85" t="str">
        <f aca="false">D161&amp;G161</f>
        <v>FT-CAND-EGSC-BASCGPR-AECO/BASIS</v>
      </c>
      <c r="AF161" s="0" t="str">
        <f aca="false">D161&amp;V161</f>
        <v>FT-CAND-EGSC-BAS-</v>
      </c>
    </row>
    <row r="162" customFormat="false" ht="12.75" hidden="false" customHeight="false" outlineLevel="0" collapsed="false">
      <c r="A162" s="81" t="n">
        <v>36682</v>
      </c>
      <c r="B162" s="82" t="s">
        <v>55</v>
      </c>
      <c r="C162" s="82" t="s">
        <v>56</v>
      </c>
      <c r="D162" s="82" t="s">
        <v>57</v>
      </c>
      <c r="E162" s="82" t="s">
        <v>21</v>
      </c>
      <c r="F162" s="82"/>
      <c r="G162" s="82" t="s">
        <v>58</v>
      </c>
      <c r="H162" s="81" t="n">
        <v>41579</v>
      </c>
      <c r="I162" s="82" t="n">
        <v>11151</v>
      </c>
      <c r="J162" s="82" t="n">
        <v>0</v>
      </c>
      <c r="K162" s="83" t="n">
        <f aca="false">IF(J162=0,0,J162/I162)</f>
        <v>0</v>
      </c>
      <c r="L162" s="83" t="n">
        <f aca="false">I162/UOM</f>
        <v>1.1151</v>
      </c>
      <c r="M162" s="83" t="n">
        <f aca="false">J162/UOM</f>
        <v>0</v>
      </c>
      <c r="N162" s="84" t="str">
        <f aca="false">IF(F162="P","PHY",IF(F162="G","G",E162))</f>
        <v>D</v>
      </c>
      <c r="O162" s="84" t="str">
        <f aca="false">IF(ISNA(VLOOKUP(G162,BadCanCurves,1,FALSE())),VLOOKUP(D162,FOLIOS,6,FALSE()),"not used")</f>
        <v>not used</v>
      </c>
      <c r="P162" s="84" t="n">
        <f aca="false">IF($N162="P",VLOOKUP(H162,PrcBuckets,2,FALSE()),0)</f>
        <v>0</v>
      </c>
      <c r="Q162" s="84" t="n">
        <f aca="false">IF($N162="D",VLOOKUP(H162,BasisBuckets,2,FALSE()),0)</f>
        <v>14</v>
      </c>
      <c r="R162" s="84" t="n">
        <f aca="false">IF($N162="PHY",VLOOKUP(H162,PGDBuckets,2,FALSE()),0)</f>
        <v>0</v>
      </c>
      <c r="S162" s="84" t="n">
        <f aca="false">IF($N162="G",VLOOKUP(H162,PGDBuckets,2,FALSE()),0)</f>
        <v>0</v>
      </c>
      <c r="T162" s="84" t="n">
        <f aca="false">SUM(P162:S162)</f>
        <v>14</v>
      </c>
      <c r="U162" s="84" t="str">
        <f aca="false">IF(O162="not used","-",O162&amp;N162&amp;T162)</f>
        <v>-</v>
      </c>
      <c r="V162" s="84" t="str">
        <f aca="false">IF(O162="Not Used","-",VLOOKUP(D162,FOLIOS,7,FALSE())&amp;H162)</f>
        <v>-</v>
      </c>
      <c r="W162" s="84" t="str">
        <f aca="false">IF(U162="-","-",O162&amp;E162&amp;H162)</f>
        <v>-</v>
      </c>
      <c r="X162" s="85" t="str">
        <f aca="false">D162&amp;G162</f>
        <v>FT-CAND-EGSC-BASCGPR-AECO/BASIS</v>
      </c>
      <c r="AF162" s="0" t="str">
        <f aca="false">D162&amp;V162</f>
        <v>FT-CAND-EGSC-BAS-</v>
      </c>
    </row>
    <row r="163" customFormat="false" ht="12.75" hidden="false" customHeight="false" outlineLevel="0" collapsed="false">
      <c r="A163" s="81" t="n">
        <v>36682</v>
      </c>
      <c r="B163" s="82" t="s">
        <v>55</v>
      </c>
      <c r="C163" s="82" t="s">
        <v>56</v>
      </c>
      <c r="D163" s="82" t="s">
        <v>57</v>
      </c>
      <c r="E163" s="82" t="s">
        <v>21</v>
      </c>
      <c r="F163" s="82"/>
      <c r="G163" s="82" t="s">
        <v>58</v>
      </c>
      <c r="H163" s="81" t="n">
        <v>41609</v>
      </c>
      <c r="I163" s="82" t="n">
        <v>11454</v>
      </c>
      <c r="J163" s="82" t="n">
        <v>0</v>
      </c>
      <c r="K163" s="83" t="n">
        <f aca="false">IF(J163=0,0,J163/I163)</f>
        <v>0</v>
      </c>
      <c r="L163" s="83" t="n">
        <f aca="false">I163/UOM</f>
        <v>1.1454</v>
      </c>
      <c r="M163" s="83" t="n">
        <f aca="false">J163/UOM</f>
        <v>0</v>
      </c>
      <c r="N163" s="84" t="str">
        <f aca="false">IF(F163="P","PHY",IF(F163="G","G",E163))</f>
        <v>D</v>
      </c>
      <c r="O163" s="84" t="str">
        <f aca="false">IF(ISNA(VLOOKUP(G163,BadCanCurves,1,FALSE())),VLOOKUP(D163,FOLIOS,6,FALSE()),"not used")</f>
        <v>not used</v>
      </c>
      <c r="P163" s="84" t="n">
        <f aca="false">IF($N163="P",VLOOKUP(H163,PrcBuckets,2,FALSE()),0)</f>
        <v>0</v>
      </c>
      <c r="Q163" s="84" t="n">
        <f aca="false">IF($N163="D",VLOOKUP(H163,BasisBuckets,2,FALSE()),0)</f>
        <v>14</v>
      </c>
      <c r="R163" s="84" t="n">
        <f aca="false">IF($N163="PHY",VLOOKUP(H163,PGDBuckets,2,FALSE()),0)</f>
        <v>0</v>
      </c>
      <c r="S163" s="84" t="n">
        <f aca="false">IF($N163="G",VLOOKUP(H163,PGDBuckets,2,FALSE()),0)</f>
        <v>0</v>
      </c>
      <c r="T163" s="84" t="n">
        <f aca="false">SUM(P163:S163)</f>
        <v>14</v>
      </c>
      <c r="U163" s="84" t="str">
        <f aca="false">IF(O163="not used","-",O163&amp;N163&amp;T163)</f>
        <v>-</v>
      </c>
      <c r="V163" s="84" t="str">
        <f aca="false">IF(O163="Not Used","-",VLOOKUP(D163,FOLIOS,7,FALSE())&amp;H163)</f>
        <v>-</v>
      </c>
      <c r="W163" s="84" t="str">
        <f aca="false">IF(U163="-","-",O163&amp;E163&amp;H163)</f>
        <v>-</v>
      </c>
      <c r="X163" s="85" t="str">
        <f aca="false">D163&amp;G163</f>
        <v>FT-CAND-EGSC-BASCGPR-AECO/BASIS</v>
      </c>
      <c r="AF163" s="0" t="str">
        <f aca="false">D163&amp;V163</f>
        <v>FT-CAND-EGSC-BAS-</v>
      </c>
    </row>
    <row r="164" customFormat="false" ht="12.75" hidden="false" customHeight="false" outlineLevel="0" collapsed="false">
      <c r="A164" s="81" t="n">
        <v>36682</v>
      </c>
      <c r="B164" s="82" t="s">
        <v>55</v>
      </c>
      <c r="C164" s="82" t="s">
        <v>56</v>
      </c>
      <c r="D164" s="82" t="s">
        <v>57</v>
      </c>
      <c r="E164" s="82" t="s">
        <v>21</v>
      </c>
      <c r="F164" s="82"/>
      <c r="G164" s="82" t="s">
        <v>58</v>
      </c>
      <c r="H164" s="81" t="n">
        <v>41640</v>
      </c>
      <c r="I164" s="82" t="n">
        <v>11384</v>
      </c>
      <c r="J164" s="82" t="n">
        <v>0</v>
      </c>
      <c r="K164" s="83" t="n">
        <f aca="false">IF(J164=0,0,J164/I164)</f>
        <v>0</v>
      </c>
      <c r="L164" s="83" t="n">
        <f aca="false">I164/UOM</f>
        <v>1.1384</v>
      </c>
      <c r="M164" s="83" t="n">
        <f aca="false">J164/UOM</f>
        <v>0</v>
      </c>
      <c r="N164" s="84" t="str">
        <f aca="false">IF(F164="P","PHY",IF(F164="G","G",E164))</f>
        <v>D</v>
      </c>
      <c r="O164" s="84" t="str">
        <f aca="false">IF(ISNA(VLOOKUP(G164,BadCanCurves,1,FALSE())),VLOOKUP(D164,FOLIOS,6,FALSE()),"not used")</f>
        <v>not used</v>
      </c>
      <c r="P164" s="84" t="n">
        <f aca="false">IF($N164="P",VLOOKUP(H164,PrcBuckets,2,FALSE()),0)</f>
        <v>0</v>
      </c>
      <c r="Q164" s="84" t="n">
        <f aca="false">IF($N164="D",VLOOKUP(H164,BasisBuckets,2,FALSE()),0)</f>
        <v>14</v>
      </c>
      <c r="R164" s="84" t="n">
        <f aca="false">IF($N164="PHY",VLOOKUP(H164,PGDBuckets,2,FALSE()),0)</f>
        <v>0</v>
      </c>
      <c r="S164" s="84" t="n">
        <f aca="false">IF($N164="G",VLOOKUP(H164,PGDBuckets,2,FALSE()),0)</f>
        <v>0</v>
      </c>
      <c r="T164" s="84" t="n">
        <f aca="false">SUM(P164:S164)</f>
        <v>14</v>
      </c>
      <c r="U164" s="84" t="str">
        <f aca="false">IF(O164="not used","-",O164&amp;N164&amp;T164)</f>
        <v>-</v>
      </c>
      <c r="V164" s="84" t="str">
        <f aca="false">IF(O164="Not Used","-",VLOOKUP(D164,FOLIOS,7,FALSE())&amp;H164)</f>
        <v>-</v>
      </c>
      <c r="W164" s="84" t="str">
        <f aca="false">IF(U164="-","-",O164&amp;E164&amp;H164)</f>
        <v>-</v>
      </c>
      <c r="X164" s="85" t="str">
        <f aca="false">D164&amp;G164</f>
        <v>FT-CAND-EGSC-BASCGPR-AECO/BASIS</v>
      </c>
      <c r="AF164" s="0" t="str">
        <f aca="false">D164&amp;V164</f>
        <v>FT-CAND-EGSC-BAS-</v>
      </c>
    </row>
    <row r="165" customFormat="false" ht="12.75" hidden="false" customHeight="false" outlineLevel="0" collapsed="false">
      <c r="A165" s="81" t="n">
        <v>36682</v>
      </c>
      <c r="B165" s="82" t="s">
        <v>55</v>
      </c>
      <c r="C165" s="82" t="s">
        <v>56</v>
      </c>
      <c r="D165" s="82" t="s">
        <v>57</v>
      </c>
      <c r="E165" s="82" t="s">
        <v>21</v>
      </c>
      <c r="F165" s="82"/>
      <c r="G165" s="82" t="s">
        <v>58</v>
      </c>
      <c r="H165" s="81" t="n">
        <v>41671</v>
      </c>
      <c r="I165" s="82" t="n">
        <v>10219</v>
      </c>
      <c r="J165" s="82" t="n">
        <v>0</v>
      </c>
      <c r="K165" s="83" t="n">
        <f aca="false">IF(J165=0,0,J165/I165)</f>
        <v>0</v>
      </c>
      <c r="L165" s="83" t="n">
        <f aca="false">I165/UOM</f>
        <v>1.0219</v>
      </c>
      <c r="M165" s="83" t="n">
        <f aca="false">J165/UOM</f>
        <v>0</v>
      </c>
      <c r="N165" s="84" t="str">
        <f aca="false">IF(F165="P","PHY",IF(F165="G","G",E165))</f>
        <v>D</v>
      </c>
      <c r="O165" s="84" t="str">
        <f aca="false">IF(ISNA(VLOOKUP(G165,BadCanCurves,1,FALSE())),VLOOKUP(D165,FOLIOS,6,FALSE()),"not used")</f>
        <v>not used</v>
      </c>
      <c r="P165" s="84" t="n">
        <f aca="false">IF($N165="P",VLOOKUP(H165,PrcBuckets,2,FALSE()),0)</f>
        <v>0</v>
      </c>
      <c r="Q165" s="84" t="n">
        <f aca="false">IF($N165="D",VLOOKUP(H165,BasisBuckets,2,FALSE()),0)</f>
        <v>14</v>
      </c>
      <c r="R165" s="84" t="n">
        <f aca="false">IF($N165="PHY",VLOOKUP(H165,PGDBuckets,2,FALSE()),0)</f>
        <v>0</v>
      </c>
      <c r="S165" s="84" t="n">
        <f aca="false">IF($N165="G",VLOOKUP(H165,PGDBuckets,2,FALSE()),0)</f>
        <v>0</v>
      </c>
      <c r="T165" s="84" t="n">
        <f aca="false">SUM(P165:S165)</f>
        <v>14</v>
      </c>
      <c r="U165" s="84" t="str">
        <f aca="false">IF(O165="not used","-",O165&amp;N165&amp;T165)</f>
        <v>-</v>
      </c>
      <c r="V165" s="84" t="str">
        <f aca="false">IF(O165="Not Used","-",VLOOKUP(D165,FOLIOS,7,FALSE())&amp;H165)</f>
        <v>-</v>
      </c>
      <c r="W165" s="84" t="str">
        <f aca="false">IF(U165="-","-",O165&amp;E165&amp;H165)</f>
        <v>-</v>
      </c>
      <c r="X165" s="85" t="str">
        <f aca="false">D165&amp;G165</f>
        <v>FT-CAND-EGSC-BASCGPR-AECO/BASIS</v>
      </c>
      <c r="AF165" s="0" t="str">
        <f aca="false">D165&amp;V165</f>
        <v>FT-CAND-EGSC-BAS-</v>
      </c>
    </row>
    <row r="166" customFormat="false" ht="12.75" hidden="false" customHeight="false" outlineLevel="0" collapsed="false">
      <c r="A166" s="81" t="n">
        <v>36682</v>
      </c>
      <c r="B166" s="82" t="s">
        <v>55</v>
      </c>
      <c r="C166" s="82" t="s">
        <v>56</v>
      </c>
      <c r="D166" s="82" t="s">
        <v>57</v>
      </c>
      <c r="E166" s="82" t="s">
        <v>21</v>
      </c>
      <c r="F166" s="82"/>
      <c r="G166" s="82" t="s">
        <v>58</v>
      </c>
      <c r="H166" s="81" t="n">
        <v>41699</v>
      </c>
      <c r="I166" s="82" t="n">
        <v>11252</v>
      </c>
      <c r="J166" s="82" t="n">
        <v>0</v>
      </c>
      <c r="K166" s="83" t="n">
        <f aca="false">IF(J166=0,0,J166/I166)</f>
        <v>0</v>
      </c>
      <c r="L166" s="83" t="n">
        <f aca="false">I166/UOM</f>
        <v>1.1252</v>
      </c>
      <c r="M166" s="83" t="n">
        <f aca="false">J166/UOM</f>
        <v>0</v>
      </c>
      <c r="N166" s="84" t="str">
        <f aca="false">IF(F166="P","PHY",IF(F166="G","G",E166))</f>
        <v>D</v>
      </c>
      <c r="O166" s="84" t="str">
        <f aca="false">IF(ISNA(VLOOKUP(G166,BadCanCurves,1,FALSE())),VLOOKUP(D166,FOLIOS,6,FALSE()),"not used")</f>
        <v>not used</v>
      </c>
      <c r="P166" s="84" t="n">
        <f aca="false">IF($N166="P",VLOOKUP(H166,PrcBuckets,2,FALSE()),0)</f>
        <v>0</v>
      </c>
      <c r="Q166" s="84" t="n">
        <f aca="false">IF($N166="D",VLOOKUP(H166,BasisBuckets,2,FALSE()),0)</f>
        <v>14</v>
      </c>
      <c r="R166" s="84" t="n">
        <f aca="false">IF($N166="PHY",VLOOKUP(H166,PGDBuckets,2,FALSE()),0)</f>
        <v>0</v>
      </c>
      <c r="S166" s="84" t="n">
        <f aca="false">IF($N166="G",VLOOKUP(H166,PGDBuckets,2,FALSE()),0)</f>
        <v>0</v>
      </c>
      <c r="T166" s="84" t="n">
        <f aca="false">SUM(P166:S166)</f>
        <v>14</v>
      </c>
      <c r="U166" s="84" t="str">
        <f aca="false">IF(O166="not used","-",O166&amp;N166&amp;T166)</f>
        <v>-</v>
      </c>
      <c r="V166" s="84" t="str">
        <f aca="false">IF(O166="Not Used","-",VLOOKUP(D166,FOLIOS,7,FALSE())&amp;H166)</f>
        <v>-</v>
      </c>
      <c r="W166" s="84" t="str">
        <f aca="false">IF(U166="-","-",O166&amp;E166&amp;H166)</f>
        <v>-</v>
      </c>
      <c r="X166" s="85" t="str">
        <f aca="false">D166&amp;G166</f>
        <v>FT-CAND-EGSC-BASCGPR-AECO/BASIS</v>
      </c>
      <c r="AF166" s="0" t="str">
        <f aca="false">D166&amp;V166</f>
        <v>FT-CAND-EGSC-BAS-</v>
      </c>
    </row>
    <row r="167" customFormat="false" ht="12.75" hidden="false" customHeight="false" outlineLevel="0" collapsed="false">
      <c r="A167" s="81" t="n">
        <v>36682</v>
      </c>
      <c r="B167" s="82" t="s">
        <v>55</v>
      </c>
      <c r="C167" s="82" t="s">
        <v>56</v>
      </c>
      <c r="D167" s="82" t="s">
        <v>57</v>
      </c>
      <c r="E167" s="82" t="s">
        <v>21</v>
      </c>
      <c r="F167" s="82"/>
      <c r="G167" s="82" t="s">
        <v>58</v>
      </c>
      <c r="H167" s="81" t="n">
        <v>41730</v>
      </c>
      <c r="I167" s="82" t="n">
        <v>10822</v>
      </c>
      <c r="J167" s="82" t="n">
        <v>0</v>
      </c>
      <c r="K167" s="83" t="n">
        <f aca="false">IF(J167=0,0,J167/I167)</f>
        <v>0</v>
      </c>
      <c r="L167" s="83" t="n">
        <f aca="false">I167/UOM</f>
        <v>1.0822</v>
      </c>
      <c r="M167" s="83" t="n">
        <f aca="false">J167/UOM</f>
        <v>0</v>
      </c>
      <c r="N167" s="84" t="str">
        <f aca="false">IF(F167="P","PHY",IF(F167="G","G",E167))</f>
        <v>D</v>
      </c>
      <c r="O167" s="84" t="str">
        <f aca="false">IF(ISNA(VLOOKUP(G167,BadCanCurves,1,FALSE())),VLOOKUP(D167,FOLIOS,6,FALSE()),"not used")</f>
        <v>not used</v>
      </c>
      <c r="P167" s="84" t="n">
        <f aca="false">IF($N167="P",VLOOKUP(H167,PrcBuckets,2,FALSE()),0)</f>
        <v>0</v>
      </c>
      <c r="Q167" s="84" t="n">
        <f aca="false">IF($N167="D",VLOOKUP(H167,BasisBuckets,2,FALSE()),0)</f>
        <v>14</v>
      </c>
      <c r="R167" s="84" t="n">
        <f aca="false">IF($N167="PHY",VLOOKUP(H167,PGDBuckets,2,FALSE()),0)</f>
        <v>0</v>
      </c>
      <c r="S167" s="84" t="n">
        <f aca="false">IF($N167="G",VLOOKUP(H167,PGDBuckets,2,FALSE()),0)</f>
        <v>0</v>
      </c>
      <c r="T167" s="84" t="n">
        <f aca="false">SUM(P167:S167)</f>
        <v>14</v>
      </c>
      <c r="U167" s="84" t="str">
        <f aca="false">IF(O167="not used","-",O167&amp;N167&amp;T167)</f>
        <v>-</v>
      </c>
      <c r="V167" s="84" t="str">
        <f aca="false">IF(O167="Not Used","-",VLOOKUP(D167,FOLIOS,7,FALSE())&amp;H167)</f>
        <v>-</v>
      </c>
      <c r="W167" s="84" t="str">
        <f aca="false">IF(U167="-","-",O167&amp;E167&amp;H167)</f>
        <v>-</v>
      </c>
      <c r="X167" s="85" t="str">
        <f aca="false">D167&amp;G167</f>
        <v>FT-CAND-EGSC-BASCGPR-AECO/BASIS</v>
      </c>
      <c r="AF167" s="0" t="str">
        <f aca="false">D167&amp;V167</f>
        <v>FT-CAND-EGSC-BAS-</v>
      </c>
    </row>
    <row r="168" customFormat="false" ht="12.75" hidden="false" customHeight="false" outlineLevel="0" collapsed="false">
      <c r="A168" s="81" t="n">
        <v>36682</v>
      </c>
      <c r="B168" s="82" t="s">
        <v>55</v>
      </c>
      <c r="C168" s="82" t="s">
        <v>56</v>
      </c>
      <c r="D168" s="82" t="s">
        <v>57</v>
      </c>
      <c r="E168" s="82" t="s">
        <v>21</v>
      </c>
      <c r="F168" s="82"/>
      <c r="G168" s="82" t="s">
        <v>58</v>
      </c>
      <c r="H168" s="81" t="n">
        <v>41760</v>
      </c>
      <c r="I168" s="82" t="n">
        <v>11117</v>
      </c>
      <c r="J168" s="82" t="n">
        <v>0</v>
      </c>
      <c r="K168" s="83" t="n">
        <f aca="false">IF(J168=0,0,J168/I168)</f>
        <v>0</v>
      </c>
      <c r="L168" s="83" t="n">
        <f aca="false">I168/UOM</f>
        <v>1.1117</v>
      </c>
      <c r="M168" s="83" t="n">
        <f aca="false">J168/UOM</f>
        <v>0</v>
      </c>
      <c r="N168" s="84" t="str">
        <f aca="false">IF(F168="P","PHY",IF(F168="G","G",E168))</f>
        <v>D</v>
      </c>
      <c r="O168" s="84" t="str">
        <f aca="false">IF(ISNA(VLOOKUP(G168,BadCanCurves,1,FALSE())),VLOOKUP(D168,FOLIOS,6,FALSE()),"not used")</f>
        <v>not used</v>
      </c>
      <c r="P168" s="84" t="n">
        <f aca="false">IF($N168="P",VLOOKUP(H168,PrcBuckets,2,FALSE()),0)</f>
        <v>0</v>
      </c>
      <c r="Q168" s="84" t="n">
        <f aca="false">IF($N168="D",VLOOKUP(H168,BasisBuckets,2,FALSE()),0)</f>
        <v>14</v>
      </c>
      <c r="R168" s="84" t="n">
        <f aca="false">IF($N168="PHY",VLOOKUP(H168,PGDBuckets,2,FALSE()),0)</f>
        <v>0</v>
      </c>
      <c r="S168" s="84" t="n">
        <f aca="false">IF($N168="G",VLOOKUP(H168,PGDBuckets,2,FALSE()),0)</f>
        <v>0</v>
      </c>
      <c r="T168" s="84" t="n">
        <f aca="false">SUM(P168:S168)</f>
        <v>14</v>
      </c>
      <c r="U168" s="84" t="str">
        <f aca="false">IF(O168="not used","-",O168&amp;N168&amp;T168)</f>
        <v>-</v>
      </c>
      <c r="V168" s="84" t="str">
        <f aca="false">IF(O168="Not Used","-",VLOOKUP(D168,FOLIOS,7,FALSE())&amp;H168)</f>
        <v>-</v>
      </c>
      <c r="W168" s="84" t="str">
        <f aca="false">IF(U168="-","-",O168&amp;E168&amp;H168)</f>
        <v>-</v>
      </c>
      <c r="X168" s="85" t="str">
        <f aca="false">D168&amp;G168</f>
        <v>FT-CAND-EGSC-BASCGPR-AECO/BASIS</v>
      </c>
      <c r="AF168" s="0" t="str">
        <f aca="false">D168&amp;V168</f>
        <v>FT-CAND-EGSC-BAS-</v>
      </c>
    </row>
    <row r="169" customFormat="false" ht="12.75" hidden="false" customHeight="false" outlineLevel="0" collapsed="false">
      <c r="A169" s="81" t="n">
        <v>36682</v>
      </c>
      <c r="B169" s="82" t="s">
        <v>55</v>
      </c>
      <c r="C169" s="82" t="s">
        <v>56</v>
      </c>
      <c r="D169" s="82" t="s">
        <v>57</v>
      </c>
      <c r="E169" s="82" t="s">
        <v>21</v>
      </c>
      <c r="F169" s="82"/>
      <c r="G169" s="82" t="s">
        <v>58</v>
      </c>
      <c r="H169" s="81" t="n">
        <v>41791</v>
      </c>
      <c r="I169" s="82" t="n">
        <v>10692</v>
      </c>
      <c r="J169" s="82" t="n">
        <v>0</v>
      </c>
      <c r="K169" s="83" t="n">
        <f aca="false">IF(J169=0,0,J169/I169)</f>
        <v>0</v>
      </c>
      <c r="L169" s="83" t="n">
        <f aca="false">I169/UOM</f>
        <v>1.0692</v>
      </c>
      <c r="M169" s="83" t="n">
        <f aca="false">J169/UOM</f>
        <v>0</v>
      </c>
      <c r="N169" s="84" t="str">
        <f aca="false">IF(F169="P","PHY",IF(F169="G","G",E169))</f>
        <v>D</v>
      </c>
      <c r="O169" s="84" t="str">
        <f aca="false">IF(ISNA(VLOOKUP(G169,BadCanCurves,1,FALSE())),VLOOKUP(D169,FOLIOS,6,FALSE()),"not used")</f>
        <v>not used</v>
      </c>
      <c r="P169" s="84" t="n">
        <f aca="false">IF($N169="P",VLOOKUP(H169,PrcBuckets,2,FALSE()),0)</f>
        <v>0</v>
      </c>
      <c r="Q169" s="84" t="n">
        <f aca="false">IF($N169="D",VLOOKUP(H169,BasisBuckets,2,FALSE()),0)</f>
        <v>14</v>
      </c>
      <c r="R169" s="84" t="n">
        <f aca="false">IF($N169="PHY",VLOOKUP(H169,PGDBuckets,2,FALSE()),0)</f>
        <v>0</v>
      </c>
      <c r="S169" s="84" t="n">
        <f aca="false">IF($N169="G",VLOOKUP(H169,PGDBuckets,2,FALSE()),0)</f>
        <v>0</v>
      </c>
      <c r="T169" s="84" t="n">
        <f aca="false">SUM(P169:S169)</f>
        <v>14</v>
      </c>
      <c r="U169" s="84" t="str">
        <f aca="false">IF(O169="not used","-",O169&amp;N169&amp;T169)</f>
        <v>-</v>
      </c>
      <c r="V169" s="84" t="str">
        <f aca="false">IF(O169="Not Used","-",VLOOKUP(D169,FOLIOS,7,FALSE())&amp;H169)</f>
        <v>-</v>
      </c>
      <c r="W169" s="84" t="str">
        <f aca="false">IF(U169="-","-",O169&amp;E169&amp;H169)</f>
        <v>-</v>
      </c>
      <c r="X169" s="85" t="str">
        <f aca="false">D169&amp;G169</f>
        <v>FT-CAND-EGSC-BASCGPR-AECO/BASIS</v>
      </c>
      <c r="AF169" s="0" t="str">
        <f aca="false">D169&amp;V169</f>
        <v>FT-CAND-EGSC-BAS-</v>
      </c>
    </row>
    <row r="170" customFormat="false" ht="12.75" hidden="false" customHeight="false" outlineLevel="0" collapsed="false">
      <c r="A170" s="81" t="n">
        <v>36682</v>
      </c>
      <c r="B170" s="82" t="s">
        <v>55</v>
      </c>
      <c r="C170" s="82" t="s">
        <v>56</v>
      </c>
      <c r="D170" s="82" t="s">
        <v>57</v>
      </c>
      <c r="E170" s="82" t="s">
        <v>21</v>
      </c>
      <c r="F170" s="82"/>
      <c r="G170" s="82" t="s">
        <v>58</v>
      </c>
      <c r="H170" s="81" t="n">
        <v>41821</v>
      </c>
      <c r="I170" s="82" t="n">
        <v>10983</v>
      </c>
      <c r="J170" s="82" t="n">
        <v>0</v>
      </c>
      <c r="K170" s="83" t="n">
        <f aca="false">IF(J170=0,0,J170/I170)</f>
        <v>0</v>
      </c>
      <c r="L170" s="83" t="n">
        <f aca="false">I170/UOM</f>
        <v>1.0983</v>
      </c>
      <c r="M170" s="83" t="n">
        <f aca="false">J170/UOM</f>
        <v>0</v>
      </c>
      <c r="N170" s="84" t="str">
        <f aca="false">IF(F170="P","PHY",IF(F170="G","G",E170))</f>
        <v>D</v>
      </c>
      <c r="O170" s="84" t="str">
        <f aca="false">IF(ISNA(VLOOKUP(G170,BadCanCurves,1,FALSE())),VLOOKUP(D170,FOLIOS,6,FALSE()),"not used")</f>
        <v>not used</v>
      </c>
      <c r="P170" s="84" t="n">
        <f aca="false">IF($N170="P",VLOOKUP(H170,PrcBuckets,2,FALSE()),0)</f>
        <v>0</v>
      </c>
      <c r="Q170" s="84" t="n">
        <f aca="false">IF($N170="D",VLOOKUP(H170,BasisBuckets,2,FALSE()),0)</f>
        <v>14</v>
      </c>
      <c r="R170" s="84" t="n">
        <f aca="false">IF($N170="PHY",VLOOKUP(H170,PGDBuckets,2,FALSE()),0)</f>
        <v>0</v>
      </c>
      <c r="S170" s="84" t="n">
        <f aca="false">IF($N170="G",VLOOKUP(H170,PGDBuckets,2,FALSE()),0)</f>
        <v>0</v>
      </c>
      <c r="T170" s="84" t="n">
        <f aca="false">SUM(P170:S170)</f>
        <v>14</v>
      </c>
      <c r="U170" s="84" t="str">
        <f aca="false">IF(O170="not used","-",O170&amp;N170&amp;T170)</f>
        <v>-</v>
      </c>
      <c r="V170" s="84" t="str">
        <f aca="false">IF(O170="Not Used","-",VLOOKUP(D170,FOLIOS,7,FALSE())&amp;H170)</f>
        <v>-</v>
      </c>
      <c r="W170" s="84" t="str">
        <f aca="false">IF(U170="-","-",O170&amp;E170&amp;H170)</f>
        <v>-</v>
      </c>
      <c r="X170" s="85" t="str">
        <f aca="false">D170&amp;G170</f>
        <v>FT-CAND-EGSC-BASCGPR-AECO/BASIS</v>
      </c>
      <c r="AF170" s="0" t="str">
        <f aca="false">D170&amp;V170</f>
        <v>FT-CAND-EGSC-BAS-</v>
      </c>
    </row>
    <row r="171" customFormat="false" ht="12.75" hidden="false" customHeight="false" outlineLevel="0" collapsed="false">
      <c r="A171" s="81" t="n">
        <v>36682</v>
      </c>
      <c r="B171" s="82" t="s">
        <v>55</v>
      </c>
      <c r="C171" s="82" t="s">
        <v>56</v>
      </c>
      <c r="D171" s="82" t="s">
        <v>57</v>
      </c>
      <c r="E171" s="82" t="s">
        <v>21</v>
      </c>
      <c r="F171" s="82"/>
      <c r="G171" s="82" t="s">
        <v>58</v>
      </c>
      <c r="H171" s="81" t="n">
        <v>41852</v>
      </c>
      <c r="I171" s="82" t="n">
        <v>10916</v>
      </c>
      <c r="J171" s="82" t="n">
        <v>0</v>
      </c>
      <c r="K171" s="83" t="n">
        <f aca="false">IF(J171=0,0,J171/I171)</f>
        <v>0</v>
      </c>
      <c r="L171" s="83" t="n">
        <f aca="false">I171/UOM</f>
        <v>1.0916</v>
      </c>
      <c r="M171" s="83" t="n">
        <f aca="false">J171/UOM</f>
        <v>0</v>
      </c>
      <c r="N171" s="84" t="str">
        <f aca="false">IF(F171="P","PHY",IF(F171="G","G",E171))</f>
        <v>D</v>
      </c>
      <c r="O171" s="84" t="str">
        <f aca="false">IF(ISNA(VLOOKUP(G171,BadCanCurves,1,FALSE())),VLOOKUP(D171,FOLIOS,6,FALSE()),"not used")</f>
        <v>not used</v>
      </c>
      <c r="P171" s="84" t="n">
        <f aca="false">IF($N171="P",VLOOKUP(H171,PrcBuckets,2,FALSE()),0)</f>
        <v>0</v>
      </c>
      <c r="Q171" s="84" t="n">
        <f aca="false">IF($N171="D",VLOOKUP(H171,BasisBuckets,2,FALSE()),0)</f>
        <v>14</v>
      </c>
      <c r="R171" s="84" t="n">
        <f aca="false">IF($N171="PHY",VLOOKUP(H171,PGDBuckets,2,FALSE()),0)</f>
        <v>0</v>
      </c>
      <c r="S171" s="84" t="n">
        <f aca="false">IF($N171="G",VLOOKUP(H171,PGDBuckets,2,FALSE()),0)</f>
        <v>0</v>
      </c>
      <c r="T171" s="84" t="n">
        <f aca="false">SUM(P171:S171)</f>
        <v>14</v>
      </c>
      <c r="U171" s="84" t="str">
        <f aca="false">IF(O171="not used","-",O171&amp;N171&amp;T171)</f>
        <v>-</v>
      </c>
      <c r="V171" s="84" t="str">
        <f aca="false">IF(O171="Not Used","-",VLOOKUP(D171,FOLIOS,7,FALSE())&amp;H171)</f>
        <v>-</v>
      </c>
      <c r="W171" s="84" t="str">
        <f aca="false">IF(U171="-","-",O171&amp;E171&amp;H171)</f>
        <v>-</v>
      </c>
      <c r="X171" s="85" t="str">
        <f aca="false">D171&amp;G171</f>
        <v>FT-CAND-EGSC-BASCGPR-AECO/BASIS</v>
      </c>
      <c r="AF171" s="0" t="str">
        <f aca="false">D171&amp;V171</f>
        <v>FT-CAND-EGSC-BAS-</v>
      </c>
    </row>
    <row r="172" customFormat="false" ht="12.75" hidden="false" customHeight="false" outlineLevel="0" collapsed="false">
      <c r="A172" s="81" t="n">
        <v>36682</v>
      </c>
      <c r="B172" s="82" t="s">
        <v>55</v>
      </c>
      <c r="C172" s="82" t="s">
        <v>56</v>
      </c>
      <c r="D172" s="82" t="s">
        <v>57</v>
      </c>
      <c r="E172" s="82" t="s">
        <v>21</v>
      </c>
      <c r="F172" s="82"/>
      <c r="G172" s="82" t="s">
        <v>58</v>
      </c>
      <c r="H172" s="81" t="n">
        <v>41883</v>
      </c>
      <c r="I172" s="82" t="n">
        <v>10499</v>
      </c>
      <c r="J172" s="82" t="n">
        <v>0</v>
      </c>
      <c r="K172" s="83" t="n">
        <f aca="false">IF(J172=0,0,J172/I172)</f>
        <v>0</v>
      </c>
      <c r="L172" s="83" t="n">
        <f aca="false">I172/UOM</f>
        <v>1.0499</v>
      </c>
      <c r="M172" s="83" t="n">
        <f aca="false">J172/UOM</f>
        <v>0</v>
      </c>
      <c r="N172" s="84" t="str">
        <f aca="false">IF(F172="P","PHY",IF(F172="G","G",E172))</f>
        <v>D</v>
      </c>
      <c r="O172" s="84" t="str">
        <f aca="false">IF(ISNA(VLOOKUP(G172,BadCanCurves,1,FALSE())),VLOOKUP(D172,FOLIOS,6,FALSE()),"not used")</f>
        <v>not used</v>
      </c>
      <c r="P172" s="84" t="n">
        <f aca="false">IF($N172="P",VLOOKUP(H172,PrcBuckets,2,FALSE()),0)</f>
        <v>0</v>
      </c>
      <c r="Q172" s="84" t="n">
        <f aca="false">IF($N172="D",VLOOKUP(H172,BasisBuckets,2,FALSE()),0)</f>
        <v>14</v>
      </c>
      <c r="R172" s="84" t="n">
        <f aca="false">IF($N172="PHY",VLOOKUP(H172,PGDBuckets,2,FALSE()),0)</f>
        <v>0</v>
      </c>
      <c r="S172" s="84" t="n">
        <f aca="false">IF($N172="G",VLOOKUP(H172,PGDBuckets,2,FALSE()),0)</f>
        <v>0</v>
      </c>
      <c r="T172" s="84" t="n">
        <f aca="false">SUM(P172:S172)</f>
        <v>14</v>
      </c>
      <c r="U172" s="84" t="str">
        <f aca="false">IF(O172="not used","-",O172&amp;N172&amp;T172)</f>
        <v>-</v>
      </c>
      <c r="V172" s="84" t="str">
        <f aca="false">IF(O172="Not Used","-",VLOOKUP(D172,FOLIOS,7,FALSE())&amp;H172)</f>
        <v>-</v>
      </c>
      <c r="W172" s="84" t="str">
        <f aca="false">IF(U172="-","-",O172&amp;E172&amp;H172)</f>
        <v>-</v>
      </c>
      <c r="X172" s="85" t="str">
        <f aca="false">D172&amp;G172</f>
        <v>FT-CAND-EGSC-BASCGPR-AECO/BASIS</v>
      </c>
      <c r="AF172" s="0" t="str">
        <f aca="false">D172&amp;V172</f>
        <v>FT-CAND-EGSC-BAS-</v>
      </c>
    </row>
    <row r="173" customFormat="false" ht="12.75" hidden="false" customHeight="false" outlineLevel="0" collapsed="false">
      <c r="A173" s="81" t="n">
        <v>36682</v>
      </c>
      <c r="B173" s="82" t="s">
        <v>55</v>
      </c>
      <c r="C173" s="82" t="s">
        <v>56</v>
      </c>
      <c r="D173" s="82" t="s">
        <v>57</v>
      </c>
      <c r="E173" s="82" t="s">
        <v>21</v>
      </c>
      <c r="F173" s="82"/>
      <c r="G173" s="82" t="s">
        <v>58</v>
      </c>
      <c r="H173" s="81" t="n">
        <v>41913</v>
      </c>
      <c r="I173" s="82" t="n">
        <v>10785</v>
      </c>
      <c r="J173" s="82" t="n">
        <v>0</v>
      </c>
      <c r="K173" s="83" t="n">
        <f aca="false">IF(J173=0,0,J173/I173)</f>
        <v>0</v>
      </c>
      <c r="L173" s="83" t="n">
        <f aca="false">I173/UOM</f>
        <v>1.0785</v>
      </c>
      <c r="M173" s="83" t="n">
        <f aca="false">J173/UOM</f>
        <v>0</v>
      </c>
      <c r="N173" s="84" t="str">
        <f aca="false">IF(F173="P","PHY",IF(F173="G","G",E173))</f>
        <v>D</v>
      </c>
      <c r="O173" s="84" t="str">
        <f aca="false">IF(ISNA(VLOOKUP(G173,BadCanCurves,1,FALSE())),VLOOKUP(D173,FOLIOS,6,FALSE()),"not used")</f>
        <v>not used</v>
      </c>
      <c r="P173" s="84" t="n">
        <f aca="false">IF($N173="P",VLOOKUP(H173,PrcBuckets,2,FALSE()),0)</f>
        <v>0</v>
      </c>
      <c r="Q173" s="84" t="n">
        <f aca="false">IF($N173="D",VLOOKUP(H173,BasisBuckets,2,FALSE()),0)</f>
        <v>14</v>
      </c>
      <c r="R173" s="84" t="n">
        <f aca="false">IF($N173="PHY",VLOOKUP(H173,PGDBuckets,2,FALSE()),0)</f>
        <v>0</v>
      </c>
      <c r="S173" s="84" t="n">
        <f aca="false">IF($N173="G",VLOOKUP(H173,PGDBuckets,2,FALSE()),0)</f>
        <v>0</v>
      </c>
      <c r="T173" s="84" t="n">
        <f aca="false">SUM(P173:S173)</f>
        <v>14</v>
      </c>
      <c r="U173" s="84" t="str">
        <f aca="false">IF(O173="not used","-",O173&amp;N173&amp;T173)</f>
        <v>-</v>
      </c>
      <c r="V173" s="84" t="str">
        <f aca="false">IF(O173="Not Used","-",VLOOKUP(D173,FOLIOS,7,FALSE())&amp;H173)</f>
        <v>-</v>
      </c>
      <c r="W173" s="84" t="str">
        <f aca="false">IF(U173="-","-",O173&amp;E173&amp;H173)</f>
        <v>-</v>
      </c>
      <c r="X173" s="85" t="str">
        <f aca="false">D173&amp;G173</f>
        <v>FT-CAND-EGSC-BASCGPR-AECO/BASIS</v>
      </c>
      <c r="AF173" s="0" t="str">
        <f aca="false">D173&amp;V173</f>
        <v>FT-CAND-EGSC-BAS-</v>
      </c>
    </row>
    <row r="174" customFormat="false" ht="12.75" hidden="false" customHeight="false" outlineLevel="0" collapsed="false">
      <c r="A174" s="81" t="n">
        <v>36682</v>
      </c>
      <c r="B174" s="82" t="s">
        <v>55</v>
      </c>
      <c r="C174" s="82" t="s">
        <v>56</v>
      </c>
      <c r="D174" s="82" t="s">
        <v>57</v>
      </c>
      <c r="E174" s="82" t="s">
        <v>21</v>
      </c>
      <c r="F174" s="82"/>
      <c r="G174" s="82" t="s">
        <v>58</v>
      </c>
      <c r="H174" s="81" t="n">
        <v>41944</v>
      </c>
      <c r="I174" s="82" t="n">
        <v>-329671</v>
      </c>
      <c r="J174" s="82" t="n">
        <v>0</v>
      </c>
      <c r="K174" s="83" t="n">
        <f aca="false">IF(J174=0,0,J174/I174)</f>
        <v>0</v>
      </c>
      <c r="L174" s="83" t="n">
        <f aca="false">I174/UOM</f>
        <v>-32.9671</v>
      </c>
      <c r="M174" s="83" t="n">
        <f aca="false">J174/UOM</f>
        <v>0</v>
      </c>
      <c r="N174" s="84" t="str">
        <f aca="false">IF(F174="P","PHY",IF(F174="G","G",E174))</f>
        <v>D</v>
      </c>
      <c r="O174" s="84" t="str">
        <f aca="false">IF(ISNA(VLOOKUP(G174,BadCanCurves,1,FALSE())),VLOOKUP(D174,FOLIOS,6,FALSE()),"not used")</f>
        <v>not used</v>
      </c>
      <c r="P174" s="84" t="n">
        <f aca="false">IF($N174="P",VLOOKUP(H174,PrcBuckets,2,FALSE()),0)</f>
        <v>0</v>
      </c>
      <c r="Q174" s="84" t="n">
        <f aca="false">IF($N174="D",VLOOKUP(H174,BasisBuckets,2,FALSE()),0)</f>
        <v>14</v>
      </c>
      <c r="R174" s="84" t="n">
        <f aca="false">IF($N174="PHY",VLOOKUP(H174,PGDBuckets,2,FALSE()),0)</f>
        <v>0</v>
      </c>
      <c r="S174" s="84" t="n">
        <f aca="false">IF($N174="G",VLOOKUP(H174,PGDBuckets,2,FALSE()),0)</f>
        <v>0</v>
      </c>
      <c r="T174" s="84" t="n">
        <f aca="false">SUM(P174:S174)</f>
        <v>14</v>
      </c>
      <c r="U174" s="84" t="str">
        <f aca="false">IF(O174="not used","-",O174&amp;N174&amp;T174)</f>
        <v>-</v>
      </c>
      <c r="V174" s="84" t="str">
        <f aca="false">IF(O174="Not Used","-",VLOOKUP(D174,FOLIOS,7,FALSE())&amp;H174)</f>
        <v>-</v>
      </c>
      <c r="W174" s="84" t="str">
        <f aca="false">IF(U174="-","-",O174&amp;E174&amp;H174)</f>
        <v>-</v>
      </c>
      <c r="X174" s="85" t="str">
        <f aca="false">D174&amp;G174</f>
        <v>FT-CAND-EGSC-BASCGPR-AECO/BASIS</v>
      </c>
      <c r="AF174" s="0" t="str">
        <f aca="false">D174&amp;V174</f>
        <v>FT-CAND-EGSC-BAS-</v>
      </c>
    </row>
    <row r="175" customFormat="false" ht="12.75" hidden="false" customHeight="false" outlineLevel="0" collapsed="false">
      <c r="A175" s="81" t="n">
        <v>36682</v>
      </c>
      <c r="B175" s="82" t="s">
        <v>55</v>
      </c>
      <c r="C175" s="82" t="s">
        <v>56</v>
      </c>
      <c r="D175" s="82" t="s">
        <v>57</v>
      </c>
      <c r="E175" s="82" t="s">
        <v>21</v>
      </c>
      <c r="F175" s="82"/>
      <c r="G175" s="82" t="s">
        <v>58</v>
      </c>
      <c r="H175" s="81" t="n">
        <v>41974</v>
      </c>
      <c r="I175" s="82" t="n">
        <v>-338640</v>
      </c>
      <c r="J175" s="82" t="n">
        <v>0</v>
      </c>
      <c r="K175" s="83" t="n">
        <f aca="false">IF(J175=0,0,J175/I175)</f>
        <v>0</v>
      </c>
      <c r="L175" s="83" t="n">
        <f aca="false">I175/UOM</f>
        <v>-33.864</v>
      </c>
      <c r="M175" s="83" t="n">
        <f aca="false">J175/UOM</f>
        <v>0</v>
      </c>
      <c r="N175" s="84" t="str">
        <f aca="false">IF(F175="P","PHY",IF(F175="G","G",E175))</f>
        <v>D</v>
      </c>
      <c r="O175" s="84" t="str">
        <f aca="false">IF(ISNA(VLOOKUP(G175,BadCanCurves,1,FALSE())),VLOOKUP(D175,FOLIOS,6,FALSE()),"not used")</f>
        <v>not used</v>
      </c>
      <c r="P175" s="84" t="n">
        <f aca="false">IF($N175="P",VLOOKUP(H175,PrcBuckets,2,FALSE()),0)</f>
        <v>0</v>
      </c>
      <c r="Q175" s="84" t="n">
        <f aca="false">IF($N175="D",VLOOKUP(H175,BasisBuckets,2,FALSE()),0)</f>
        <v>14</v>
      </c>
      <c r="R175" s="84" t="n">
        <f aca="false">IF($N175="PHY",VLOOKUP(H175,PGDBuckets,2,FALSE()),0)</f>
        <v>0</v>
      </c>
      <c r="S175" s="84" t="n">
        <f aca="false">IF($N175="G",VLOOKUP(H175,PGDBuckets,2,FALSE()),0)</f>
        <v>0</v>
      </c>
      <c r="T175" s="84" t="n">
        <f aca="false">SUM(P175:S175)</f>
        <v>14</v>
      </c>
      <c r="U175" s="84" t="str">
        <f aca="false">IF(O175="not used","-",O175&amp;N175&amp;T175)</f>
        <v>-</v>
      </c>
      <c r="V175" s="84" t="str">
        <f aca="false">IF(O175="Not Used","-",VLOOKUP(D175,FOLIOS,7,FALSE())&amp;H175)</f>
        <v>-</v>
      </c>
      <c r="W175" s="84" t="str">
        <f aca="false">IF(U175="-","-",O175&amp;E175&amp;H175)</f>
        <v>-</v>
      </c>
      <c r="X175" s="85" t="str">
        <f aca="false">D175&amp;G175</f>
        <v>FT-CAND-EGSC-BASCGPR-AECO/BASIS</v>
      </c>
      <c r="AF175" s="0" t="str">
        <f aca="false">D175&amp;V175</f>
        <v>FT-CAND-EGSC-BAS-</v>
      </c>
    </row>
    <row r="176" customFormat="false" ht="12.75" hidden="false" customHeight="false" outlineLevel="0" collapsed="false">
      <c r="A176" s="81" t="n">
        <v>36682</v>
      </c>
      <c r="B176" s="82" t="s">
        <v>55</v>
      </c>
      <c r="C176" s="82" t="s">
        <v>56</v>
      </c>
      <c r="D176" s="82" t="s">
        <v>57</v>
      </c>
      <c r="E176" s="82" t="s">
        <v>21</v>
      </c>
      <c r="F176" s="82"/>
      <c r="G176" s="82" t="s">
        <v>72</v>
      </c>
      <c r="H176" s="81" t="n">
        <v>36708</v>
      </c>
      <c r="I176" s="82" t="n">
        <v>0</v>
      </c>
      <c r="J176" s="82" t="n">
        <v>0</v>
      </c>
      <c r="K176" s="83" t="n">
        <f aca="false">IF(J176=0,0,J176/I176)</f>
        <v>0</v>
      </c>
      <c r="L176" s="83" t="n">
        <f aca="false">I176/UOM</f>
        <v>0</v>
      </c>
      <c r="M176" s="83" t="n">
        <f aca="false">J176/UOM</f>
        <v>0</v>
      </c>
      <c r="N176" s="84" t="str">
        <f aca="false">IF(F176="P","PHY",IF(F176="G","G",E176))</f>
        <v>D</v>
      </c>
      <c r="O176" s="84" t="str">
        <f aca="false">IF(ISNA(VLOOKUP(G176,BadCanCurves,1,FALSE())),VLOOKUP(D176,FOLIOS,6,FALSE()),"not used")</f>
        <v>not used</v>
      </c>
      <c r="P176" s="84" t="n">
        <f aca="false">IF($N176="P",VLOOKUP(H176,PrcBuckets,2,FALSE()),0)</f>
        <v>0</v>
      </c>
      <c r="Q176" s="84" t="n">
        <f aca="false">IF($N176="D",VLOOKUP(H176,BasisBuckets,2,FALSE()),0)</f>
        <v>4</v>
      </c>
      <c r="R176" s="84" t="n">
        <f aca="false">IF($N176="PHY",VLOOKUP(H176,PGDBuckets,2,FALSE()),0)</f>
        <v>0</v>
      </c>
      <c r="S176" s="84" t="n">
        <f aca="false">IF($N176="G",VLOOKUP(H176,PGDBuckets,2,FALSE()),0)</f>
        <v>0</v>
      </c>
      <c r="T176" s="84" t="n">
        <f aca="false">SUM(P176:S176)</f>
        <v>4</v>
      </c>
      <c r="U176" s="84" t="str">
        <f aca="false">IF(O176="not used","-",O176&amp;N176&amp;T176)</f>
        <v>-</v>
      </c>
      <c r="V176" s="84" t="str">
        <f aca="false">IF(O176="Not Used","-",VLOOKUP(D176,FOLIOS,7,FALSE())&amp;H176)</f>
        <v>-</v>
      </c>
      <c r="W176" s="84" t="str">
        <f aca="false">IF(U176="-","-",O176&amp;E176&amp;H176)</f>
        <v>-</v>
      </c>
      <c r="X176" s="85" t="str">
        <f aca="false">D176&amp;G176</f>
        <v>FT-CAND-EGSC-BASCGPR-CHIPPAWA</v>
      </c>
      <c r="AF176" s="0" t="str">
        <f aca="false">D176&amp;V176</f>
        <v>FT-CAND-EGSC-BAS-</v>
      </c>
    </row>
    <row r="177" customFormat="false" ht="12.75" hidden="false" customHeight="false" outlineLevel="0" collapsed="false">
      <c r="A177" s="81" t="n">
        <v>36682</v>
      </c>
      <c r="B177" s="82" t="s">
        <v>55</v>
      </c>
      <c r="C177" s="82" t="s">
        <v>56</v>
      </c>
      <c r="D177" s="82" t="s">
        <v>57</v>
      </c>
      <c r="E177" s="82" t="s">
        <v>21</v>
      </c>
      <c r="F177" s="82"/>
      <c r="G177" s="82" t="s">
        <v>72</v>
      </c>
      <c r="H177" s="81" t="n">
        <v>36739</v>
      </c>
      <c r="I177" s="82" t="n">
        <v>0</v>
      </c>
      <c r="J177" s="82" t="n">
        <v>0</v>
      </c>
      <c r="K177" s="83" t="n">
        <f aca="false">IF(J177=0,0,J177/I177)</f>
        <v>0</v>
      </c>
      <c r="L177" s="83" t="n">
        <f aca="false">I177/UOM</f>
        <v>0</v>
      </c>
      <c r="M177" s="83" t="n">
        <f aca="false">J177/UOM</f>
        <v>0</v>
      </c>
      <c r="N177" s="84" t="str">
        <f aca="false">IF(F177="P","PHY",IF(F177="G","G",E177))</f>
        <v>D</v>
      </c>
      <c r="O177" s="84" t="str">
        <f aca="false">IF(ISNA(VLOOKUP(G177,BadCanCurves,1,FALSE())),VLOOKUP(D177,FOLIOS,6,FALSE()),"not used")</f>
        <v>not used</v>
      </c>
      <c r="P177" s="84" t="n">
        <f aca="false">IF($N177="P",VLOOKUP(H177,PrcBuckets,2,FALSE()),0)</f>
        <v>0</v>
      </c>
      <c r="Q177" s="84" t="n">
        <f aca="false">IF($N177="D",VLOOKUP(H177,BasisBuckets,2,FALSE()),0)</f>
        <v>5</v>
      </c>
      <c r="R177" s="84" t="n">
        <f aca="false">IF($N177="PHY",VLOOKUP(H177,PGDBuckets,2,FALSE()),0)</f>
        <v>0</v>
      </c>
      <c r="S177" s="84" t="n">
        <f aca="false">IF($N177="G",VLOOKUP(H177,PGDBuckets,2,FALSE()),0)</f>
        <v>0</v>
      </c>
      <c r="T177" s="84" t="n">
        <f aca="false">SUM(P177:S177)</f>
        <v>5</v>
      </c>
      <c r="U177" s="84" t="str">
        <f aca="false">IF(O177="not used","-",O177&amp;N177&amp;T177)</f>
        <v>-</v>
      </c>
      <c r="V177" s="84" t="str">
        <f aca="false">IF(O177="Not Used","-",VLOOKUP(D177,FOLIOS,7,FALSE())&amp;H177)</f>
        <v>-</v>
      </c>
      <c r="W177" s="84" t="str">
        <f aca="false">IF(U177="-","-",O177&amp;E177&amp;H177)</f>
        <v>-</v>
      </c>
      <c r="X177" s="85" t="str">
        <f aca="false">D177&amp;G177</f>
        <v>FT-CAND-EGSC-BASCGPR-CHIPPAWA</v>
      </c>
      <c r="AF177" s="0" t="str">
        <f aca="false">D177&amp;V177</f>
        <v>FT-CAND-EGSC-BAS-</v>
      </c>
    </row>
    <row r="178" customFormat="false" ht="12.75" hidden="false" customHeight="false" outlineLevel="0" collapsed="false">
      <c r="A178" s="81" t="n">
        <v>36682</v>
      </c>
      <c r="B178" s="82" t="s">
        <v>55</v>
      </c>
      <c r="C178" s="82" t="s">
        <v>56</v>
      </c>
      <c r="D178" s="82" t="s">
        <v>57</v>
      </c>
      <c r="E178" s="82" t="s">
        <v>21</v>
      </c>
      <c r="F178" s="82"/>
      <c r="G178" s="82" t="s">
        <v>72</v>
      </c>
      <c r="H178" s="81" t="n">
        <v>36770</v>
      </c>
      <c r="I178" s="82" t="n">
        <v>0</v>
      </c>
      <c r="J178" s="82" t="n">
        <v>0</v>
      </c>
      <c r="K178" s="83" t="n">
        <f aca="false">IF(J178=0,0,J178/I178)</f>
        <v>0</v>
      </c>
      <c r="L178" s="83" t="n">
        <f aca="false">I178/UOM</f>
        <v>0</v>
      </c>
      <c r="M178" s="83" t="n">
        <f aca="false">J178/UOM</f>
        <v>0</v>
      </c>
      <c r="N178" s="84" t="str">
        <f aca="false">IF(F178="P","PHY",IF(F178="G","G",E178))</f>
        <v>D</v>
      </c>
      <c r="O178" s="84" t="str">
        <f aca="false">IF(ISNA(VLOOKUP(G178,BadCanCurves,1,FALSE())),VLOOKUP(D178,FOLIOS,6,FALSE()),"not used")</f>
        <v>not used</v>
      </c>
      <c r="P178" s="84" t="n">
        <f aca="false">IF($N178="P",VLOOKUP(H178,PrcBuckets,2,FALSE()),0)</f>
        <v>0</v>
      </c>
      <c r="Q178" s="84" t="n">
        <f aca="false">IF($N178="D",VLOOKUP(H178,BasisBuckets,2,FALSE()),0)</f>
        <v>6</v>
      </c>
      <c r="R178" s="84" t="n">
        <f aca="false">IF($N178="PHY",VLOOKUP(H178,PGDBuckets,2,FALSE()),0)</f>
        <v>0</v>
      </c>
      <c r="S178" s="84" t="n">
        <f aca="false">IF($N178="G",VLOOKUP(H178,PGDBuckets,2,FALSE()),0)</f>
        <v>0</v>
      </c>
      <c r="T178" s="84" t="n">
        <f aca="false">SUM(P178:S178)</f>
        <v>6</v>
      </c>
      <c r="U178" s="84" t="str">
        <f aca="false">IF(O178="not used","-",O178&amp;N178&amp;T178)</f>
        <v>-</v>
      </c>
      <c r="V178" s="84" t="str">
        <f aca="false">IF(O178="Not Used","-",VLOOKUP(D178,FOLIOS,7,FALSE())&amp;H178)</f>
        <v>-</v>
      </c>
      <c r="W178" s="84" t="str">
        <f aca="false">IF(U178="-","-",O178&amp;E178&amp;H178)</f>
        <v>-</v>
      </c>
      <c r="X178" s="85" t="str">
        <f aca="false">D178&amp;G178</f>
        <v>FT-CAND-EGSC-BASCGPR-CHIPPAWA</v>
      </c>
      <c r="AF178" s="0" t="str">
        <f aca="false">D178&amp;V178</f>
        <v>FT-CAND-EGSC-BAS-</v>
      </c>
    </row>
    <row r="179" customFormat="false" ht="12.75" hidden="false" customHeight="false" outlineLevel="0" collapsed="false">
      <c r="A179" s="81" t="n">
        <v>36682</v>
      </c>
      <c r="B179" s="82" t="s">
        <v>55</v>
      </c>
      <c r="C179" s="82" t="s">
        <v>56</v>
      </c>
      <c r="D179" s="82" t="s">
        <v>57</v>
      </c>
      <c r="E179" s="82" t="s">
        <v>21</v>
      </c>
      <c r="F179" s="82"/>
      <c r="G179" s="82" t="s">
        <v>72</v>
      </c>
      <c r="H179" s="81" t="n">
        <v>36800</v>
      </c>
      <c r="I179" s="82" t="n">
        <v>0</v>
      </c>
      <c r="J179" s="82" t="n">
        <v>0</v>
      </c>
      <c r="K179" s="83" t="n">
        <f aca="false">IF(J179=0,0,J179/I179)</f>
        <v>0</v>
      </c>
      <c r="L179" s="83" t="n">
        <f aca="false">I179/UOM</f>
        <v>0</v>
      </c>
      <c r="M179" s="83" t="n">
        <f aca="false">J179/UOM</f>
        <v>0</v>
      </c>
      <c r="N179" s="84" t="str">
        <f aca="false">IF(F179="P","PHY",IF(F179="G","G",E179))</f>
        <v>D</v>
      </c>
      <c r="O179" s="84" t="str">
        <f aca="false">IF(ISNA(VLOOKUP(G179,BadCanCurves,1,FALSE())),VLOOKUP(D179,FOLIOS,6,FALSE()),"not used")</f>
        <v>not used</v>
      </c>
      <c r="P179" s="84" t="n">
        <f aca="false">IF($N179="P",VLOOKUP(H179,PrcBuckets,2,FALSE()),0)</f>
        <v>0</v>
      </c>
      <c r="Q179" s="84" t="n">
        <f aca="false">IF($N179="D",VLOOKUP(H179,BasisBuckets,2,FALSE()),0)</f>
        <v>7</v>
      </c>
      <c r="R179" s="84" t="n">
        <f aca="false">IF($N179="PHY",VLOOKUP(H179,PGDBuckets,2,FALSE()),0)</f>
        <v>0</v>
      </c>
      <c r="S179" s="84" t="n">
        <f aca="false">IF($N179="G",VLOOKUP(H179,PGDBuckets,2,FALSE()),0)</f>
        <v>0</v>
      </c>
      <c r="T179" s="84" t="n">
        <f aca="false">SUM(P179:S179)</f>
        <v>7</v>
      </c>
      <c r="U179" s="84" t="str">
        <f aca="false">IF(O179="not used","-",O179&amp;N179&amp;T179)</f>
        <v>-</v>
      </c>
      <c r="V179" s="84" t="str">
        <f aca="false">IF(O179="Not Used","-",VLOOKUP(D179,FOLIOS,7,FALSE())&amp;H179)</f>
        <v>-</v>
      </c>
      <c r="W179" s="84" t="str">
        <f aca="false">IF(U179="-","-",O179&amp;E179&amp;H179)</f>
        <v>-</v>
      </c>
      <c r="X179" s="85" t="str">
        <f aca="false">D179&amp;G179</f>
        <v>FT-CAND-EGSC-BASCGPR-CHIPPAWA</v>
      </c>
      <c r="AF179" s="0" t="str">
        <f aca="false">D179&amp;V179</f>
        <v>FT-CAND-EGSC-BAS-</v>
      </c>
    </row>
    <row r="180" customFormat="false" ht="12.75" hidden="false" customHeight="false" outlineLevel="0" collapsed="false">
      <c r="A180" s="81" t="n">
        <v>36682</v>
      </c>
      <c r="B180" s="82" t="s">
        <v>55</v>
      </c>
      <c r="C180" s="82" t="s">
        <v>56</v>
      </c>
      <c r="D180" s="82" t="s">
        <v>57</v>
      </c>
      <c r="E180" s="82" t="s">
        <v>21</v>
      </c>
      <c r="F180" s="82"/>
      <c r="G180" s="82" t="s">
        <v>72</v>
      </c>
      <c r="H180" s="81" t="n">
        <v>36831</v>
      </c>
      <c r="I180" s="82" t="n">
        <v>0</v>
      </c>
      <c r="J180" s="82" t="n">
        <v>0</v>
      </c>
      <c r="K180" s="83" t="n">
        <f aca="false">IF(J180=0,0,J180/I180)</f>
        <v>0</v>
      </c>
      <c r="L180" s="83" t="n">
        <f aca="false">I180/UOM</f>
        <v>0</v>
      </c>
      <c r="M180" s="83" t="n">
        <f aca="false">J180/UOM</f>
        <v>0</v>
      </c>
      <c r="N180" s="84" t="str">
        <f aca="false">IF(F180="P","PHY",IF(F180="G","G",E180))</f>
        <v>D</v>
      </c>
      <c r="O180" s="84" t="str">
        <f aca="false">IF(ISNA(VLOOKUP(G180,BadCanCurves,1,FALSE())),VLOOKUP(D180,FOLIOS,6,FALSE()),"not used")</f>
        <v>not used</v>
      </c>
      <c r="P180" s="84" t="n">
        <f aca="false">IF($N180="P",VLOOKUP(H180,PrcBuckets,2,FALSE()),0)</f>
        <v>0</v>
      </c>
      <c r="Q180" s="84" t="n">
        <f aca="false">IF($N180="D",VLOOKUP(H180,BasisBuckets,2,FALSE()),0)</f>
        <v>8</v>
      </c>
      <c r="R180" s="84" t="n">
        <f aca="false">IF($N180="PHY",VLOOKUP(H180,PGDBuckets,2,FALSE()),0)</f>
        <v>0</v>
      </c>
      <c r="S180" s="84" t="n">
        <f aca="false">IF($N180="G",VLOOKUP(H180,PGDBuckets,2,FALSE()),0)</f>
        <v>0</v>
      </c>
      <c r="T180" s="84" t="n">
        <f aca="false">SUM(P180:S180)</f>
        <v>8</v>
      </c>
      <c r="U180" s="84" t="str">
        <f aca="false">IF(O180="not used","-",O180&amp;N180&amp;T180)</f>
        <v>-</v>
      </c>
      <c r="V180" s="84" t="str">
        <f aca="false">IF(O180="Not Used","-",VLOOKUP(D180,FOLIOS,7,FALSE())&amp;H180)</f>
        <v>-</v>
      </c>
      <c r="W180" s="84" t="str">
        <f aca="false">IF(U180="-","-",O180&amp;E180&amp;H180)</f>
        <v>-</v>
      </c>
      <c r="X180" s="85" t="str">
        <f aca="false">D180&amp;G180</f>
        <v>FT-CAND-EGSC-BASCGPR-CHIPPAWA</v>
      </c>
      <c r="AF180" s="0" t="str">
        <f aca="false">D180&amp;V180</f>
        <v>FT-CAND-EGSC-BAS-</v>
      </c>
    </row>
    <row r="181" customFormat="false" ht="12.75" hidden="false" customHeight="false" outlineLevel="0" collapsed="false">
      <c r="A181" s="81" t="n">
        <v>36682</v>
      </c>
      <c r="B181" s="82" t="s">
        <v>55</v>
      </c>
      <c r="C181" s="82" t="s">
        <v>56</v>
      </c>
      <c r="D181" s="82" t="s">
        <v>57</v>
      </c>
      <c r="E181" s="82" t="s">
        <v>21</v>
      </c>
      <c r="F181" s="82"/>
      <c r="G181" s="82" t="s">
        <v>72</v>
      </c>
      <c r="H181" s="81" t="n">
        <v>36861</v>
      </c>
      <c r="I181" s="82" t="n">
        <v>0</v>
      </c>
      <c r="J181" s="82" t="n">
        <v>0</v>
      </c>
      <c r="K181" s="83" t="n">
        <f aca="false">IF(J181=0,0,J181/I181)</f>
        <v>0</v>
      </c>
      <c r="L181" s="83" t="n">
        <f aca="false">I181/UOM</f>
        <v>0</v>
      </c>
      <c r="M181" s="83" t="n">
        <f aca="false">J181/UOM</f>
        <v>0</v>
      </c>
      <c r="N181" s="84" t="str">
        <f aca="false">IF(F181="P","PHY",IF(F181="G","G",E181))</f>
        <v>D</v>
      </c>
      <c r="O181" s="84" t="str">
        <f aca="false">IF(ISNA(VLOOKUP(G181,BadCanCurves,1,FALSE())),VLOOKUP(D181,FOLIOS,6,FALSE()),"not used")</f>
        <v>not used</v>
      </c>
      <c r="P181" s="84" t="n">
        <f aca="false">IF($N181="P",VLOOKUP(H181,PrcBuckets,2,FALSE()),0)</f>
        <v>0</v>
      </c>
      <c r="Q181" s="84" t="n">
        <f aca="false">IF($N181="D",VLOOKUP(H181,BasisBuckets,2,FALSE()),0)</f>
        <v>8</v>
      </c>
      <c r="R181" s="84" t="n">
        <f aca="false">IF($N181="PHY",VLOOKUP(H181,PGDBuckets,2,FALSE()),0)</f>
        <v>0</v>
      </c>
      <c r="S181" s="84" t="n">
        <f aca="false">IF($N181="G",VLOOKUP(H181,PGDBuckets,2,FALSE()),0)</f>
        <v>0</v>
      </c>
      <c r="T181" s="84" t="n">
        <f aca="false">SUM(P181:S181)</f>
        <v>8</v>
      </c>
      <c r="U181" s="84" t="str">
        <f aca="false">IF(O181="not used","-",O181&amp;N181&amp;T181)</f>
        <v>-</v>
      </c>
      <c r="V181" s="84" t="str">
        <f aca="false">IF(O181="Not Used","-",VLOOKUP(D181,FOLIOS,7,FALSE())&amp;H181)</f>
        <v>-</v>
      </c>
      <c r="W181" s="84" t="str">
        <f aca="false">IF(U181="-","-",O181&amp;E181&amp;H181)</f>
        <v>-</v>
      </c>
      <c r="X181" s="85" t="str">
        <f aca="false">D181&amp;G181</f>
        <v>FT-CAND-EGSC-BASCGPR-CHIPPAWA</v>
      </c>
      <c r="AF181" s="0" t="str">
        <f aca="false">D181&amp;V181</f>
        <v>FT-CAND-EGSC-BAS-</v>
      </c>
    </row>
    <row r="182" customFormat="false" ht="12.75" hidden="false" customHeight="false" outlineLevel="0" collapsed="false">
      <c r="A182" s="81" t="n">
        <v>36682</v>
      </c>
      <c r="B182" s="82" t="s">
        <v>55</v>
      </c>
      <c r="C182" s="82" t="s">
        <v>56</v>
      </c>
      <c r="D182" s="82" t="s">
        <v>57</v>
      </c>
      <c r="E182" s="82" t="s">
        <v>21</v>
      </c>
      <c r="F182" s="82"/>
      <c r="G182" s="82" t="s">
        <v>72</v>
      </c>
      <c r="H182" s="81" t="n">
        <v>36892</v>
      </c>
      <c r="I182" s="82" t="n">
        <v>0</v>
      </c>
      <c r="J182" s="82" t="n">
        <v>0</v>
      </c>
      <c r="K182" s="83" t="n">
        <f aca="false">IF(J182=0,0,J182/I182)</f>
        <v>0</v>
      </c>
      <c r="L182" s="83" t="n">
        <f aca="false">I182/UOM</f>
        <v>0</v>
      </c>
      <c r="M182" s="83" t="n">
        <f aca="false">J182/UOM</f>
        <v>0</v>
      </c>
      <c r="N182" s="84" t="str">
        <f aca="false">IF(F182="P","PHY",IF(F182="G","G",E182))</f>
        <v>D</v>
      </c>
      <c r="O182" s="84" t="str">
        <f aca="false">IF(ISNA(VLOOKUP(G182,BadCanCurves,1,FALSE())),VLOOKUP(D182,FOLIOS,6,FALSE()),"not used")</f>
        <v>not used</v>
      </c>
      <c r="P182" s="84" t="n">
        <f aca="false">IF($N182="P",VLOOKUP(H182,PrcBuckets,2,FALSE()),0)</f>
        <v>0</v>
      </c>
      <c r="Q182" s="84" t="n">
        <f aca="false">IF($N182="D",VLOOKUP(H182,BasisBuckets,2,FALSE()),0)</f>
        <v>9</v>
      </c>
      <c r="R182" s="84" t="n">
        <f aca="false">IF($N182="PHY",VLOOKUP(H182,PGDBuckets,2,FALSE()),0)</f>
        <v>0</v>
      </c>
      <c r="S182" s="84" t="n">
        <f aca="false">IF($N182="G",VLOOKUP(H182,PGDBuckets,2,FALSE()),0)</f>
        <v>0</v>
      </c>
      <c r="T182" s="84" t="n">
        <f aca="false">SUM(P182:S182)</f>
        <v>9</v>
      </c>
      <c r="U182" s="84" t="str">
        <f aca="false">IF(O182="not used","-",O182&amp;N182&amp;T182)</f>
        <v>-</v>
      </c>
      <c r="V182" s="84" t="str">
        <f aca="false">IF(O182="Not Used","-",VLOOKUP(D182,FOLIOS,7,FALSE())&amp;H182)</f>
        <v>-</v>
      </c>
      <c r="W182" s="84" t="str">
        <f aca="false">IF(U182="-","-",O182&amp;E182&amp;H182)</f>
        <v>-</v>
      </c>
      <c r="X182" s="85" t="str">
        <f aca="false">D182&amp;G182</f>
        <v>FT-CAND-EGSC-BASCGPR-CHIPPAWA</v>
      </c>
      <c r="AF182" s="0" t="str">
        <f aca="false">D182&amp;V182</f>
        <v>FT-CAND-EGSC-BAS-</v>
      </c>
    </row>
    <row r="183" customFormat="false" ht="12.75" hidden="false" customHeight="false" outlineLevel="0" collapsed="false">
      <c r="A183" s="81" t="n">
        <v>36682</v>
      </c>
      <c r="B183" s="82" t="s">
        <v>55</v>
      </c>
      <c r="C183" s="82" t="s">
        <v>56</v>
      </c>
      <c r="D183" s="82" t="s">
        <v>57</v>
      </c>
      <c r="E183" s="82" t="s">
        <v>21</v>
      </c>
      <c r="F183" s="82"/>
      <c r="G183" s="82" t="s">
        <v>72</v>
      </c>
      <c r="H183" s="81" t="n">
        <v>36923</v>
      </c>
      <c r="I183" s="82" t="n">
        <v>0</v>
      </c>
      <c r="J183" s="82" t="n">
        <v>0</v>
      </c>
      <c r="K183" s="83" t="n">
        <f aca="false">IF(J183=0,0,J183/I183)</f>
        <v>0</v>
      </c>
      <c r="L183" s="83" t="n">
        <f aca="false">I183/UOM</f>
        <v>0</v>
      </c>
      <c r="M183" s="83" t="n">
        <f aca="false">J183/UOM</f>
        <v>0</v>
      </c>
      <c r="N183" s="84" t="str">
        <f aca="false">IF(F183="P","PHY",IF(F183="G","G",E183))</f>
        <v>D</v>
      </c>
      <c r="O183" s="84" t="str">
        <f aca="false">IF(ISNA(VLOOKUP(G183,BadCanCurves,1,FALSE())),VLOOKUP(D183,FOLIOS,6,FALSE()),"not used")</f>
        <v>not used</v>
      </c>
      <c r="P183" s="84" t="n">
        <f aca="false">IF($N183="P",VLOOKUP(H183,PrcBuckets,2,FALSE()),0)</f>
        <v>0</v>
      </c>
      <c r="Q183" s="84" t="n">
        <f aca="false">IF($N183="D",VLOOKUP(H183,BasisBuckets,2,FALSE()),0)</f>
        <v>9</v>
      </c>
      <c r="R183" s="84" t="n">
        <f aca="false">IF($N183="PHY",VLOOKUP(H183,PGDBuckets,2,FALSE()),0)</f>
        <v>0</v>
      </c>
      <c r="S183" s="84" t="n">
        <f aca="false">IF($N183="G",VLOOKUP(H183,PGDBuckets,2,FALSE()),0)</f>
        <v>0</v>
      </c>
      <c r="T183" s="84" t="n">
        <f aca="false">SUM(P183:S183)</f>
        <v>9</v>
      </c>
      <c r="U183" s="84" t="str">
        <f aca="false">IF(O183="not used","-",O183&amp;N183&amp;T183)</f>
        <v>-</v>
      </c>
      <c r="V183" s="84" t="str">
        <f aca="false">IF(O183="Not Used","-",VLOOKUP(D183,FOLIOS,7,FALSE())&amp;H183)</f>
        <v>-</v>
      </c>
      <c r="W183" s="84" t="str">
        <f aca="false">IF(U183="-","-",O183&amp;E183&amp;H183)</f>
        <v>-</v>
      </c>
      <c r="X183" s="85" t="str">
        <f aca="false">D183&amp;G183</f>
        <v>FT-CAND-EGSC-BASCGPR-CHIPPAWA</v>
      </c>
      <c r="AF183" s="0" t="str">
        <f aca="false">D183&amp;V183</f>
        <v>FT-CAND-EGSC-BAS-</v>
      </c>
    </row>
    <row r="184" customFormat="false" ht="12.75" hidden="false" customHeight="false" outlineLevel="0" collapsed="false">
      <c r="A184" s="81" t="n">
        <v>36682</v>
      </c>
      <c r="B184" s="82" t="s">
        <v>55</v>
      </c>
      <c r="C184" s="82" t="s">
        <v>56</v>
      </c>
      <c r="D184" s="82" t="s">
        <v>57</v>
      </c>
      <c r="E184" s="82" t="s">
        <v>21</v>
      </c>
      <c r="F184" s="82"/>
      <c r="G184" s="82" t="s">
        <v>72</v>
      </c>
      <c r="H184" s="81" t="n">
        <v>36951</v>
      </c>
      <c r="I184" s="82" t="n">
        <v>0</v>
      </c>
      <c r="J184" s="82" t="n">
        <v>0</v>
      </c>
      <c r="K184" s="83" t="n">
        <f aca="false">IF(J184=0,0,J184/I184)</f>
        <v>0</v>
      </c>
      <c r="L184" s="83" t="n">
        <f aca="false">I184/UOM</f>
        <v>0</v>
      </c>
      <c r="M184" s="83" t="n">
        <f aca="false">J184/UOM</f>
        <v>0</v>
      </c>
      <c r="N184" s="84" t="str">
        <f aca="false">IF(F184="P","PHY",IF(F184="G","G",E184))</f>
        <v>D</v>
      </c>
      <c r="O184" s="84" t="str">
        <f aca="false">IF(ISNA(VLOOKUP(G184,BadCanCurves,1,FALSE())),VLOOKUP(D184,FOLIOS,6,FALSE()),"not used")</f>
        <v>not used</v>
      </c>
      <c r="P184" s="84" t="n">
        <f aca="false">IF($N184="P",VLOOKUP(H184,PrcBuckets,2,FALSE()),0)</f>
        <v>0</v>
      </c>
      <c r="Q184" s="84" t="n">
        <f aca="false">IF($N184="D",VLOOKUP(H184,BasisBuckets,2,FALSE()),0)</f>
        <v>9</v>
      </c>
      <c r="R184" s="84" t="n">
        <f aca="false">IF($N184="PHY",VLOOKUP(H184,PGDBuckets,2,FALSE()),0)</f>
        <v>0</v>
      </c>
      <c r="S184" s="84" t="n">
        <f aca="false">IF($N184="G",VLOOKUP(H184,PGDBuckets,2,FALSE()),0)</f>
        <v>0</v>
      </c>
      <c r="T184" s="84" t="n">
        <f aca="false">SUM(P184:S184)</f>
        <v>9</v>
      </c>
      <c r="U184" s="84" t="str">
        <f aca="false">IF(O184="not used","-",O184&amp;N184&amp;T184)</f>
        <v>-</v>
      </c>
      <c r="V184" s="84" t="str">
        <f aca="false">IF(O184="Not Used","-",VLOOKUP(D184,FOLIOS,7,FALSE())&amp;H184)</f>
        <v>-</v>
      </c>
      <c r="W184" s="84" t="str">
        <f aca="false">IF(U184="-","-",O184&amp;E184&amp;H184)</f>
        <v>-</v>
      </c>
      <c r="X184" s="85" t="str">
        <f aca="false">D184&amp;G184</f>
        <v>FT-CAND-EGSC-BASCGPR-CHIPPAWA</v>
      </c>
      <c r="AF184" s="0" t="str">
        <f aca="false">D184&amp;V184</f>
        <v>FT-CAND-EGSC-BAS-</v>
      </c>
    </row>
    <row r="185" customFormat="false" ht="12.75" hidden="false" customHeight="false" outlineLevel="0" collapsed="false">
      <c r="A185" s="81" t="n">
        <v>36682</v>
      </c>
      <c r="B185" s="82" t="s">
        <v>55</v>
      </c>
      <c r="C185" s="82" t="s">
        <v>56</v>
      </c>
      <c r="D185" s="82" t="s">
        <v>57</v>
      </c>
      <c r="E185" s="82" t="s">
        <v>21</v>
      </c>
      <c r="F185" s="82"/>
      <c r="G185" s="82" t="s">
        <v>72</v>
      </c>
      <c r="H185" s="81" t="n">
        <v>36982</v>
      </c>
      <c r="I185" s="82" t="n">
        <v>0</v>
      </c>
      <c r="J185" s="82" t="n">
        <v>0</v>
      </c>
      <c r="K185" s="83" t="n">
        <f aca="false">IF(J185=0,0,J185/I185)</f>
        <v>0</v>
      </c>
      <c r="L185" s="83" t="n">
        <f aca="false">I185/UOM</f>
        <v>0</v>
      </c>
      <c r="M185" s="83" t="n">
        <f aca="false">J185/UOM</f>
        <v>0</v>
      </c>
      <c r="N185" s="84" t="str">
        <f aca="false">IF(F185="P","PHY",IF(F185="G","G",E185))</f>
        <v>D</v>
      </c>
      <c r="O185" s="84" t="str">
        <f aca="false">IF(ISNA(VLOOKUP(G185,BadCanCurves,1,FALSE())),VLOOKUP(D185,FOLIOS,6,FALSE()),"not used")</f>
        <v>not used</v>
      </c>
      <c r="P185" s="84" t="n">
        <f aca="false">IF($N185="P",VLOOKUP(H185,PrcBuckets,2,FALSE()),0)</f>
        <v>0</v>
      </c>
      <c r="Q185" s="84" t="n">
        <f aca="false">IF($N185="D",VLOOKUP(H185,BasisBuckets,2,FALSE()),0)</f>
        <v>9</v>
      </c>
      <c r="R185" s="84" t="n">
        <f aca="false">IF($N185="PHY",VLOOKUP(H185,PGDBuckets,2,FALSE()),0)</f>
        <v>0</v>
      </c>
      <c r="S185" s="84" t="n">
        <f aca="false">IF($N185="G",VLOOKUP(H185,PGDBuckets,2,FALSE()),0)</f>
        <v>0</v>
      </c>
      <c r="T185" s="84" t="n">
        <f aca="false">SUM(P185:S185)</f>
        <v>9</v>
      </c>
      <c r="U185" s="84" t="str">
        <f aca="false">IF(O185="not used","-",O185&amp;N185&amp;T185)</f>
        <v>-</v>
      </c>
      <c r="V185" s="84" t="str">
        <f aca="false">IF(O185="Not Used","-",VLOOKUP(D185,FOLIOS,7,FALSE())&amp;H185)</f>
        <v>-</v>
      </c>
      <c r="W185" s="84" t="str">
        <f aca="false">IF(U185="-","-",O185&amp;E185&amp;H185)</f>
        <v>-</v>
      </c>
      <c r="X185" s="85" t="str">
        <f aca="false">D185&amp;G185</f>
        <v>FT-CAND-EGSC-BASCGPR-CHIPPAWA</v>
      </c>
      <c r="AF185" s="0" t="str">
        <f aca="false">D185&amp;V185</f>
        <v>FT-CAND-EGSC-BAS-</v>
      </c>
    </row>
    <row r="186" customFormat="false" ht="12.75" hidden="false" customHeight="false" outlineLevel="0" collapsed="false">
      <c r="A186" s="81" t="n">
        <v>36682</v>
      </c>
      <c r="B186" s="82" t="s">
        <v>55</v>
      </c>
      <c r="C186" s="82" t="s">
        <v>56</v>
      </c>
      <c r="D186" s="82" t="s">
        <v>57</v>
      </c>
      <c r="E186" s="82" t="s">
        <v>21</v>
      </c>
      <c r="F186" s="82"/>
      <c r="G186" s="82" t="s">
        <v>72</v>
      </c>
      <c r="H186" s="81" t="n">
        <v>37012</v>
      </c>
      <c r="I186" s="82" t="n">
        <v>0</v>
      </c>
      <c r="J186" s="82" t="n">
        <v>0</v>
      </c>
      <c r="K186" s="83" t="n">
        <f aca="false">IF(J186=0,0,J186/I186)</f>
        <v>0</v>
      </c>
      <c r="L186" s="83" t="n">
        <f aca="false">I186/UOM</f>
        <v>0</v>
      </c>
      <c r="M186" s="83" t="n">
        <f aca="false">J186/UOM</f>
        <v>0</v>
      </c>
      <c r="N186" s="84" t="str">
        <f aca="false">IF(F186="P","PHY",IF(F186="G","G",E186))</f>
        <v>D</v>
      </c>
      <c r="O186" s="84" t="str">
        <f aca="false">IF(ISNA(VLOOKUP(G186,BadCanCurves,1,FALSE())),VLOOKUP(D186,FOLIOS,6,FALSE()),"not used")</f>
        <v>not used</v>
      </c>
      <c r="P186" s="84" t="n">
        <f aca="false">IF($N186="P",VLOOKUP(H186,PrcBuckets,2,FALSE()),0)</f>
        <v>0</v>
      </c>
      <c r="Q186" s="84" t="n">
        <f aca="false">IF($N186="D",VLOOKUP(H186,BasisBuckets,2,FALSE()),0)</f>
        <v>9</v>
      </c>
      <c r="R186" s="84" t="n">
        <f aca="false">IF($N186="PHY",VLOOKUP(H186,PGDBuckets,2,FALSE()),0)</f>
        <v>0</v>
      </c>
      <c r="S186" s="84" t="n">
        <f aca="false">IF($N186="G",VLOOKUP(H186,PGDBuckets,2,FALSE()),0)</f>
        <v>0</v>
      </c>
      <c r="T186" s="84" t="n">
        <f aca="false">SUM(P186:S186)</f>
        <v>9</v>
      </c>
      <c r="U186" s="84" t="str">
        <f aca="false">IF(O186="not used","-",O186&amp;N186&amp;T186)</f>
        <v>-</v>
      </c>
      <c r="V186" s="84" t="str">
        <f aca="false">IF(O186="Not Used","-",VLOOKUP(D186,FOLIOS,7,FALSE())&amp;H186)</f>
        <v>-</v>
      </c>
      <c r="W186" s="84" t="str">
        <f aca="false">IF(U186="-","-",O186&amp;E186&amp;H186)</f>
        <v>-</v>
      </c>
      <c r="X186" s="85" t="str">
        <f aca="false">D186&amp;G186</f>
        <v>FT-CAND-EGSC-BASCGPR-CHIPPAWA</v>
      </c>
      <c r="AF186" s="0" t="str">
        <f aca="false">D186&amp;V186</f>
        <v>FT-CAND-EGSC-BAS-</v>
      </c>
    </row>
    <row r="187" customFormat="false" ht="12.75" hidden="false" customHeight="false" outlineLevel="0" collapsed="false">
      <c r="A187" s="81" t="n">
        <v>36682</v>
      </c>
      <c r="B187" s="82" t="s">
        <v>55</v>
      </c>
      <c r="C187" s="82" t="s">
        <v>56</v>
      </c>
      <c r="D187" s="82" t="s">
        <v>57</v>
      </c>
      <c r="E187" s="82" t="s">
        <v>21</v>
      </c>
      <c r="F187" s="82"/>
      <c r="G187" s="82" t="s">
        <v>72</v>
      </c>
      <c r="H187" s="81" t="n">
        <v>37043</v>
      </c>
      <c r="I187" s="82" t="n">
        <v>0</v>
      </c>
      <c r="J187" s="82" t="n">
        <v>0</v>
      </c>
      <c r="K187" s="83" t="n">
        <f aca="false">IF(J187=0,0,J187/I187)</f>
        <v>0</v>
      </c>
      <c r="L187" s="83" t="n">
        <f aca="false">I187/UOM</f>
        <v>0</v>
      </c>
      <c r="M187" s="83" t="n">
        <f aca="false">J187/UOM</f>
        <v>0</v>
      </c>
      <c r="N187" s="84" t="str">
        <f aca="false">IF(F187="P","PHY",IF(F187="G","G",E187))</f>
        <v>D</v>
      </c>
      <c r="O187" s="84" t="str">
        <f aca="false">IF(ISNA(VLOOKUP(G187,BadCanCurves,1,FALSE())),VLOOKUP(D187,FOLIOS,6,FALSE()),"not used")</f>
        <v>not used</v>
      </c>
      <c r="P187" s="84" t="n">
        <f aca="false">IF($N187="P",VLOOKUP(H187,PrcBuckets,2,FALSE()),0)</f>
        <v>0</v>
      </c>
      <c r="Q187" s="84" t="n">
        <f aca="false">IF($N187="D",VLOOKUP(H187,BasisBuckets,2,FALSE()),0)</f>
        <v>9</v>
      </c>
      <c r="R187" s="84" t="n">
        <f aca="false">IF($N187="PHY",VLOOKUP(H187,PGDBuckets,2,FALSE()),0)</f>
        <v>0</v>
      </c>
      <c r="S187" s="84" t="n">
        <f aca="false">IF($N187="G",VLOOKUP(H187,PGDBuckets,2,FALSE()),0)</f>
        <v>0</v>
      </c>
      <c r="T187" s="84" t="n">
        <f aca="false">SUM(P187:S187)</f>
        <v>9</v>
      </c>
      <c r="U187" s="84" t="str">
        <f aca="false">IF(O187="not used","-",O187&amp;N187&amp;T187)</f>
        <v>-</v>
      </c>
      <c r="V187" s="84" t="str">
        <f aca="false">IF(O187="Not Used","-",VLOOKUP(D187,FOLIOS,7,FALSE())&amp;H187)</f>
        <v>-</v>
      </c>
      <c r="W187" s="84" t="str">
        <f aca="false">IF(U187="-","-",O187&amp;E187&amp;H187)</f>
        <v>-</v>
      </c>
      <c r="X187" s="85" t="str">
        <f aca="false">D187&amp;G187</f>
        <v>FT-CAND-EGSC-BASCGPR-CHIPPAWA</v>
      </c>
      <c r="AF187" s="0" t="str">
        <f aca="false">D187&amp;V187</f>
        <v>FT-CAND-EGSC-BAS-</v>
      </c>
    </row>
    <row r="188" customFormat="false" ht="12.75" hidden="false" customHeight="false" outlineLevel="0" collapsed="false">
      <c r="A188" s="81" t="n">
        <v>36682</v>
      </c>
      <c r="B188" s="82" t="s">
        <v>55</v>
      </c>
      <c r="C188" s="82" t="s">
        <v>56</v>
      </c>
      <c r="D188" s="82" t="s">
        <v>57</v>
      </c>
      <c r="E188" s="82" t="s">
        <v>21</v>
      </c>
      <c r="F188" s="82"/>
      <c r="G188" s="82" t="s">
        <v>72</v>
      </c>
      <c r="H188" s="81" t="n">
        <v>37073</v>
      </c>
      <c r="I188" s="82" t="n">
        <v>0</v>
      </c>
      <c r="J188" s="82" t="n">
        <v>0</v>
      </c>
      <c r="K188" s="83" t="n">
        <f aca="false">IF(J188=0,0,J188/I188)</f>
        <v>0</v>
      </c>
      <c r="L188" s="83" t="n">
        <f aca="false">I188/UOM</f>
        <v>0</v>
      </c>
      <c r="M188" s="83" t="n">
        <f aca="false">J188/UOM</f>
        <v>0</v>
      </c>
      <c r="N188" s="84" t="str">
        <f aca="false">IF(F188="P","PHY",IF(F188="G","G",E188))</f>
        <v>D</v>
      </c>
      <c r="O188" s="84" t="str">
        <f aca="false">IF(ISNA(VLOOKUP(G188,BadCanCurves,1,FALSE())),VLOOKUP(D188,FOLIOS,6,FALSE()),"not used")</f>
        <v>not used</v>
      </c>
      <c r="P188" s="84" t="n">
        <f aca="false">IF($N188="P",VLOOKUP(H188,PrcBuckets,2,FALSE()),0)</f>
        <v>0</v>
      </c>
      <c r="Q188" s="84" t="n">
        <f aca="false">IF($N188="D",VLOOKUP(H188,BasisBuckets,2,FALSE()),0)</f>
        <v>9</v>
      </c>
      <c r="R188" s="84" t="n">
        <f aca="false">IF($N188="PHY",VLOOKUP(H188,PGDBuckets,2,FALSE()),0)</f>
        <v>0</v>
      </c>
      <c r="S188" s="84" t="n">
        <f aca="false">IF($N188="G",VLOOKUP(H188,PGDBuckets,2,FALSE()),0)</f>
        <v>0</v>
      </c>
      <c r="T188" s="84" t="n">
        <f aca="false">SUM(P188:S188)</f>
        <v>9</v>
      </c>
      <c r="U188" s="84" t="str">
        <f aca="false">IF(O188="not used","-",O188&amp;N188&amp;T188)</f>
        <v>-</v>
      </c>
      <c r="V188" s="84" t="str">
        <f aca="false">IF(O188="Not Used","-",VLOOKUP(D188,FOLIOS,7,FALSE())&amp;H188)</f>
        <v>-</v>
      </c>
      <c r="W188" s="84" t="str">
        <f aca="false">IF(U188="-","-",O188&amp;E188&amp;H188)</f>
        <v>-</v>
      </c>
      <c r="X188" s="85" t="str">
        <f aca="false">D188&amp;G188</f>
        <v>FT-CAND-EGSC-BASCGPR-CHIPPAWA</v>
      </c>
      <c r="AF188" s="0" t="str">
        <f aca="false">D188&amp;V188</f>
        <v>FT-CAND-EGSC-BAS-</v>
      </c>
    </row>
    <row r="189" customFormat="false" ht="12.75" hidden="false" customHeight="false" outlineLevel="0" collapsed="false">
      <c r="A189" s="81" t="n">
        <v>36682</v>
      </c>
      <c r="B189" s="82" t="s">
        <v>55</v>
      </c>
      <c r="C189" s="82" t="s">
        <v>56</v>
      </c>
      <c r="D189" s="82" t="s">
        <v>57</v>
      </c>
      <c r="E189" s="82" t="s">
        <v>21</v>
      </c>
      <c r="F189" s="82"/>
      <c r="G189" s="82" t="s">
        <v>72</v>
      </c>
      <c r="H189" s="81" t="n">
        <v>37104</v>
      </c>
      <c r="I189" s="82" t="n">
        <v>0</v>
      </c>
      <c r="J189" s="82" t="n">
        <v>0</v>
      </c>
      <c r="K189" s="83" t="n">
        <f aca="false">IF(J189=0,0,J189/I189)</f>
        <v>0</v>
      </c>
      <c r="L189" s="83" t="n">
        <f aca="false">I189/UOM</f>
        <v>0</v>
      </c>
      <c r="M189" s="83" t="n">
        <f aca="false">J189/UOM</f>
        <v>0</v>
      </c>
      <c r="N189" s="84" t="str">
        <f aca="false">IF(F189="P","PHY",IF(F189="G","G",E189))</f>
        <v>D</v>
      </c>
      <c r="O189" s="84" t="str">
        <f aca="false">IF(ISNA(VLOOKUP(G189,BadCanCurves,1,FALSE())),VLOOKUP(D189,FOLIOS,6,FALSE()),"not used")</f>
        <v>not used</v>
      </c>
      <c r="P189" s="84" t="n">
        <f aca="false">IF($N189="P",VLOOKUP(H189,PrcBuckets,2,FALSE()),0)</f>
        <v>0</v>
      </c>
      <c r="Q189" s="84" t="n">
        <f aca="false">IF($N189="D",VLOOKUP(H189,BasisBuckets,2,FALSE()),0)</f>
        <v>9</v>
      </c>
      <c r="R189" s="84" t="n">
        <f aca="false">IF($N189="PHY",VLOOKUP(H189,PGDBuckets,2,FALSE()),0)</f>
        <v>0</v>
      </c>
      <c r="S189" s="84" t="n">
        <f aca="false">IF($N189="G",VLOOKUP(H189,PGDBuckets,2,FALSE()),0)</f>
        <v>0</v>
      </c>
      <c r="T189" s="84" t="n">
        <f aca="false">SUM(P189:S189)</f>
        <v>9</v>
      </c>
      <c r="U189" s="84" t="str">
        <f aca="false">IF(O189="not used","-",O189&amp;N189&amp;T189)</f>
        <v>-</v>
      </c>
      <c r="V189" s="84" t="str">
        <f aca="false">IF(O189="Not Used","-",VLOOKUP(D189,FOLIOS,7,FALSE())&amp;H189)</f>
        <v>-</v>
      </c>
      <c r="W189" s="84" t="str">
        <f aca="false">IF(U189="-","-",O189&amp;E189&amp;H189)</f>
        <v>-</v>
      </c>
      <c r="X189" s="85" t="str">
        <f aca="false">D189&amp;G189</f>
        <v>FT-CAND-EGSC-BASCGPR-CHIPPAWA</v>
      </c>
      <c r="AF189" s="0" t="str">
        <f aca="false">D189&amp;V189</f>
        <v>FT-CAND-EGSC-BAS-</v>
      </c>
    </row>
    <row r="190" customFormat="false" ht="12.75" hidden="false" customHeight="false" outlineLevel="0" collapsed="false">
      <c r="A190" s="81" t="n">
        <v>36682</v>
      </c>
      <c r="B190" s="82" t="s">
        <v>55</v>
      </c>
      <c r="C190" s="82" t="s">
        <v>56</v>
      </c>
      <c r="D190" s="82" t="s">
        <v>57</v>
      </c>
      <c r="E190" s="82" t="s">
        <v>21</v>
      </c>
      <c r="F190" s="82"/>
      <c r="G190" s="82" t="s">
        <v>72</v>
      </c>
      <c r="H190" s="81" t="n">
        <v>37135</v>
      </c>
      <c r="I190" s="82" t="n">
        <v>0</v>
      </c>
      <c r="J190" s="82" t="n">
        <v>0</v>
      </c>
      <c r="K190" s="83" t="n">
        <f aca="false">IF(J190=0,0,J190/I190)</f>
        <v>0</v>
      </c>
      <c r="L190" s="83" t="n">
        <f aca="false">I190/UOM</f>
        <v>0</v>
      </c>
      <c r="M190" s="83" t="n">
        <f aca="false">J190/UOM</f>
        <v>0</v>
      </c>
      <c r="N190" s="84" t="str">
        <f aca="false">IF(F190="P","PHY",IF(F190="G","G",E190))</f>
        <v>D</v>
      </c>
      <c r="O190" s="84" t="str">
        <f aca="false">IF(ISNA(VLOOKUP(G190,BadCanCurves,1,FALSE())),VLOOKUP(D190,FOLIOS,6,FALSE()),"not used")</f>
        <v>not used</v>
      </c>
      <c r="P190" s="84" t="n">
        <f aca="false">IF($N190="P",VLOOKUP(H190,PrcBuckets,2,FALSE()),0)</f>
        <v>0</v>
      </c>
      <c r="Q190" s="84" t="n">
        <f aca="false">IF($N190="D",VLOOKUP(H190,BasisBuckets,2,FALSE()),0)</f>
        <v>9</v>
      </c>
      <c r="R190" s="84" t="n">
        <f aca="false">IF($N190="PHY",VLOOKUP(H190,PGDBuckets,2,FALSE()),0)</f>
        <v>0</v>
      </c>
      <c r="S190" s="84" t="n">
        <f aca="false">IF($N190="G",VLOOKUP(H190,PGDBuckets,2,FALSE()),0)</f>
        <v>0</v>
      </c>
      <c r="T190" s="84" t="n">
        <f aca="false">SUM(P190:S190)</f>
        <v>9</v>
      </c>
      <c r="U190" s="84" t="str">
        <f aca="false">IF(O190="not used","-",O190&amp;N190&amp;T190)</f>
        <v>-</v>
      </c>
      <c r="V190" s="84" t="str">
        <f aca="false">IF(O190="Not Used","-",VLOOKUP(D190,FOLIOS,7,FALSE())&amp;H190)</f>
        <v>-</v>
      </c>
      <c r="W190" s="84" t="str">
        <f aca="false">IF(U190="-","-",O190&amp;E190&amp;H190)</f>
        <v>-</v>
      </c>
      <c r="X190" s="85" t="str">
        <f aca="false">D190&amp;G190</f>
        <v>FT-CAND-EGSC-BASCGPR-CHIPPAWA</v>
      </c>
      <c r="AF190" s="0" t="str">
        <f aca="false">D190&amp;V190</f>
        <v>FT-CAND-EGSC-BAS-</v>
      </c>
    </row>
    <row r="191" customFormat="false" ht="12.75" hidden="false" customHeight="false" outlineLevel="0" collapsed="false">
      <c r="A191" s="81" t="n">
        <v>36682</v>
      </c>
      <c r="B191" s="82" t="s">
        <v>55</v>
      </c>
      <c r="C191" s="82" t="s">
        <v>56</v>
      </c>
      <c r="D191" s="82" t="s">
        <v>57</v>
      </c>
      <c r="E191" s="82" t="s">
        <v>21</v>
      </c>
      <c r="F191" s="82"/>
      <c r="G191" s="82" t="s">
        <v>72</v>
      </c>
      <c r="H191" s="81" t="n">
        <v>37165</v>
      </c>
      <c r="I191" s="82" t="n">
        <v>0</v>
      </c>
      <c r="J191" s="82" t="n">
        <v>0</v>
      </c>
      <c r="K191" s="83" t="n">
        <f aca="false">IF(J191=0,0,J191/I191)</f>
        <v>0</v>
      </c>
      <c r="L191" s="83" t="n">
        <f aca="false">I191/UOM</f>
        <v>0</v>
      </c>
      <c r="M191" s="83" t="n">
        <f aca="false">J191/UOM</f>
        <v>0</v>
      </c>
      <c r="N191" s="84" t="str">
        <f aca="false">IF(F191="P","PHY",IF(F191="G","G",E191))</f>
        <v>D</v>
      </c>
      <c r="O191" s="84" t="str">
        <f aca="false">IF(ISNA(VLOOKUP(G191,BadCanCurves,1,FALSE())),VLOOKUP(D191,FOLIOS,6,FALSE()),"not used")</f>
        <v>not used</v>
      </c>
      <c r="P191" s="84" t="n">
        <f aca="false">IF($N191="P",VLOOKUP(H191,PrcBuckets,2,FALSE()),0)</f>
        <v>0</v>
      </c>
      <c r="Q191" s="84" t="n">
        <f aca="false">IF($N191="D",VLOOKUP(H191,BasisBuckets,2,FALSE()),0)</f>
        <v>9</v>
      </c>
      <c r="R191" s="84" t="n">
        <f aca="false">IF($N191="PHY",VLOOKUP(H191,PGDBuckets,2,FALSE()),0)</f>
        <v>0</v>
      </c>
      <c r="S191" s="84" t="n">
        <f aca="false">IF($N191="G",VLOOKUP(H191,PGDBuckets,2,FALSE()),0)</f>
        <v>0</v>
      </c>
      <c r="T191" s="84" t="n">
        <f aca="false">SUM(P191:S191)</f>
        <v>9</v>
      </c>
      <c r="U191" s="84" t="str">
        <f aca="false">IF(O191="not used","-",O191&amp;N191&amp;T191)</f>
        <v>-</v>
      </c>
      <c r="V191" s="84" t="str">
        <f aca="false">IF(O191="Not Used","-",VLOOKUP(D191,FOLIOS,7,FALSE())&amp;H191)</f>
        <v>-</v>
      </c>
      <c r="W191" s="84" t="str">
        <f aca="false">IF(U191="-","-",O191&amp;E191&amp;H191)</f>
        <v>-</v>
      </c>
      <c r="X191" s="85" t="str">
        <f aca="false">D191&amp;G191</f>
        <v>FT-CAND-EGSC-BASCGPR-CHIPPAWA</v>
      </c>
      <c r="AF191" s="0" t="str">
        <f aca="false">D191&amp;V191</f>
        <v>FT-CAND-EGSC-BAS-</v>
      </c>
    </row>
    <row r="192" customFormat="false" ht="12.75" hidden="false" customHeight="false" outlineLevel="0" collapsed="false">
      <c r="A192" s="81" t="n">
        <v>36682</v>
      </c>
      <c r="B192" s="82" t="s">
        <v>55</v>
      </c>
      <c r="C192" s="82" t="s">
        <v>56</v>
      </c>
      <c r="D192" s="82" t="s">
        <v>57</v>
      </c>
      <c r="E192" s="82" t="s">
        <v>21</v>
      </c>
      <c r="F192" s="82"/>
      <c r="G192" s="82" t="s">
        <v>72</v>
      </c>
      <c r="H192" s="81" t="n">
        <v>37196</v>
      </c>
      <c r="I192" s="82" t="n">
        <v>0</v>
      </c>
      <c r="J192" s="82" t="n">
        <v>0</v>
      </c>
      <c r="K192" s="83" t="n">
        <f aca="false">IF(J192=0,0,J192/I192)</f>
        <v>0</v>
      </c>
      <c r="L192" s="83" t="n">
        <f aca="false">I192/UOM</f>
        <v>0</v>
      </c>
      <c r="M192" s="83" t="n">
        <f aca="false">J192/UOM</f>
        <v>0</v>
      </c>
      <c r="N192" s="84" t="str">
        <f aca="false">IF(F192="P","PHY",IF(F192="G","G",E192))</f>
        <v>D</v>
      </c>
      <c r="O192" s="84" t="str">
        <f aca="false">IF(ISNA(VLOOKUP(G192,BadCanCurves,1,FALSE())),VLOOKUP(D192,FOLIOS,6,FALSE()),"not used")</f>
        <v>not used</v>
      </c>
      <c r="P192" s="84" t="n">
        <f aca="false">IF($N192="P",VLOOKUP(H192,PrcBuckets,2,FALSE()),0)</f>
        <v>0</v>
      </c>
      <c r="Q192" s="84" t="n">
        <f aca="false">IF($N192="D",VLOOKUP(H192,BasisBuckets,2,FALSE()),0)</f>
        <v>9</v>
      </c>
      <c r="R192" s="84" t="n">
        <f aca="false">IF($N192="PHY",VLOOKUP(H192,PGDBuckets,2,FALSE()),0)</f>
        <v>0</v>
      </c>
      <c r="S192" s="84" t="n">
        <f aca="false">IF($N192="G",VLOOKUP(H192,PGDBuckets,2,FALSE()),0)</f>
        <v>0</v>
      </c>
      <c r="T192" s="84" t="n">
        <f aca="false">SUM(P192:S192)</f>
        <v>9</v>
      </c>
      <c r="U192" s="84" t="str">
        <f aca="false">IF(O192="not used","-",O192&amp;N192&amp;T192)</f>
        <v>-</v>
      </c>
      <c r="V192" s="84" t="str">
        <f aca="false">IF(O192="Not Used","-",VLOOKUP(D192,FOLIOS,7,FALSE())&amp;H192)</f>
        <v>-</v>
      </c>
      <c r="W192" s="84" t="str">
        <f aca="false">IF(U192="-","-",O192&amp;E192&amp;H192)</f>
        <v>-</v>
      </c>
      <c r="X192" s="85" t="str">
        <f aca="false">D192&amp;G192</f>
        <v>FT-CAND-EGSC-BASCGPR-CHIPPAWA</v>
      </c>
      <c r="AF192" s="0" t="str">
        <f aca="false">D192&amp;V192</f>
        <v>FT-CAND-EGSC-BAS-</v>
      </c>
    </row>
    <row r="193" customFormat="false" ht="12.75" hidden="false" customHeight="false" outlineLevel="0" collapsed="false">
      <c r="A193" s="81" t="n">
        <v>36682</v>
      </c>
      <c r="B193" s="82" t="s">
        <v>55</v>
      </c>
      <c r="C193" s="82" t="s">
        <v>56</v>
      </c>
      <c r="D193" s="82" t="s">
        <v>57</v>
      </c>
      <c r="E193" s="82" t="s">
        <v>21</v>
      </c>
      <c r="F193" s="82"/>
      <c r="G193" s="82" t="s">
        <v>72</v>
      </c>
      <c r="H193" s="81" t="n">
        <v>37226</v>
      </c>
      <c r="I193" s="82" t="n">
        <v>0</v>
      </c>
      <c r="J193" s="82" t="n">
        <v>0</v>
      </c>
      <c r="K193" s="83" t="n">
        <f aca="false">IF(J193=0,0,J193/I193)</f>
        <v>0</v>
      </c>
      <c r="L193" s="83" t="n">
        <f aca="false">I193/UOM</f>
        <v>0</v>
      </c>
      <c r="M193" s="83" t="n">
        <f aca="false">J193/UOM</f>
        <v>0</v>
      </c>
      <c r="N193" s="84" t="str">
        <f aca="false">IF(F193="P","PHY",IF(F193="G","G",E193))</f>
        <v>D</v>
      </c>
      <c r="O193" s="84" t="str">
        <f aca="false">IF(ISNA(VLOOKUP(G193,BadCanCurves,1,FALSE())),VLOOKUP(D193,FOLIOS,6,FALSE()),"not used")</f>
        <v>not used</v>
      </c>
      <c r="P193" s="84" t="n">
        <f aca="false">IF($N193="P",VLOOKUP(H193,PrcBuckets,2,FALSE()),0)</f>
        <v>0</v>
      </c>
      <c r="Q193" s="84" t="n">
        <f aca="false">IF($N193="D",VLOOKUP(H193,BasisBuckets,2,FALSE()),0)</f>
        <v>9</v>
      </c>
      <c r="R193" s="84" t="n">
        <f aca="false">IF($N193="PHY",VLOOKUP(H193,PGDBuckets,2,FALSE()),0)</f>
        <v>0</v>
      </c>
      <c r="S193" s="84" t="n">
        <f aca="false">IF($N193="G",VLOOKUP(H193,PGDBuckets,2,FALSE()),0)</f>
        <v>0</v>
      </c>
      <c r="T193" s="84" t="n">
        <f aca="false">SUM(P193:S193)</f>
        <v>9</v>
      </c>
      <c r="U193" s="84" t="str">
        <f aca="false">IF(O193="not used","-",O193&amp;N193&amp;T193)</f>
        <v>-</v>
      </c>
      <c r="V193" s="84" t="str">
        <f aca="false">IF(O193="Not Used","-",VLOOKUP(D193,FOLIOS,7,FALSE())&amp;H193)</f>
        <v>-</v>
      </c>
      <c r="W193" s="84" t="str">
        <f aca="false">IF(U193="-","-",O193&amp;E193&amp;H193)</f>
        <v>-</v>
      </c>
      <c r="X193" s="85" t="str">
        <f aca="false">D193&amp;G193</f>
        <v>FT-CAND-EGSC-BASCGPR-CHIPPAWA</v>
      </c>
      <c r="AF193" s="0" t="str">
        <f aca="false">D193&amp;V193</f>
        <v>FT-CAND-EGSC-BAS-</v>
      </c>
    </row>
    <row r="194" customFormat="false" ht="12.75" hidden="false" customHeight="false" outlineLevel="0" collapsed="false">
      <c r="A194" s="81" t="n">
        <v>36682</v>
      </c>
      <c r="B194" s="82" t="s">
        <v>55</v>
      </c>
      <c r="C194" s="82" t="s">
        <v>56</v>
      </c>
      <c r="D194" s="82" t="s">
        <v>57</v>
      </c>
      <c r="E194" s="82" t="s">
        <v>21</v>
      </c>
      <c r="F194" s="82"/>
      <c r="G194" s="82" t="s">
        <v>72</v>
      </c>
      <c r="H194" s="81" t="n">
        <v>37257</v>
      </c>
      <c r="I194" s="82" t="n">
        <v>0</v>
      </c>
      <c r="J194" s="82" t="n">
        <v>0</v>
      </c>
      <c r="K194" s="83" t="n">
        <f aca="false">IF(J194=0,0,J194/I194)</f>
        <v>0</v>
      </c>
      <c r="L194" s="83" t="n">
        <f aca="false">I194/UOM</f>
        <v>0</v>
      </c>
      <c r="M194" s="83" t="n">
        <f aca="false">J194/UOM</f>
        <v>0</v>
      </c>
      <c r="N194" s="84" t="str">
        <f aca="false">IF(F194="P","PHY",IF(F194="G","G",E194))</f>
        <v>D</v>
      </c>
      <c r="O194" s="84" t="str">
        <f aca="false">IF(ISNA(VLOOKUP(G194,BadCanCurves,1,FALSE())),VLOOKUP(D194,FOLIOS,6,FALSE()),"not used")</f>
        <v>not used</v>
      </c>
      <c r="P194" s="84" t="n">
        <f aca="false">IF($N194="P",VLOOKUP(H194,PrcBuckets,2,FALSE()),0)</f>
        <v>0</v>
      </c>
      <c r="Q194" s="84" t="n">
        <f aca="false">IF($N194="D",VLOOKUP(H194,BasisBuckets,2,FALSE()),0)</f>
        <v>10</v>
      </c>
      <c r="R194" s="84" t="n">
        <f aca="false">IF($N194="PHY",VLOOKUP(H194,PGDBuckets,2,FALSE()),0)</f>
        <v>0</v>
      </c>
      <c r="S194" s="84" t="n">
        <f aca="false">IF($N194="G",VLOOKUP(H194,PGDBuckets,2,FALSE()),0)</f>
        <v>0</v>
      </c>
      <c r="T194" s="84" t="n">
        <f aca="false">SUM(P194:S194)</f>
        <v>10</v>
      </c>
      <c r="U194" s="84" t="str">
        <f aca="false">IF(O194="not used","-",O194&amp;N194&amp;T194)</f>
        <v>-</v>
      </c>
      <c r="V194" s="84" t="str">
        <f aca="false">IF(O194="Not Used","-",VLOOKUP(D194,FOLIOS,7,FALSE())&amp;H194)</f>
        <v>-</v>
      </c>
      <c r="W194" s="84" t="str">
        <f aca="false">IF(U194="-","-",O194&amp;E194&amp;H194)</f>
        <v>-</v>
      </c>
      <c r="X194" s="85" t="str">
        <f aca="false">D194&amp;G194</f>
        <v>FT-CAND-EGSC-BASCGPR-CHIPPAWA</v>
      </c>
      <c r="AF194" s="0" t="str">
        <f aca="false">D194&amp;V194</f>
        <v>FT-CAND-EGSC-BAS-</v>
      </c>
    </row>
    <row r="195" customFormat="false" ht="12.75" hidden="false" customHeight="false" outlineLevel="0" collapsed="false">
      <c r="A195" s="81" t="n">
        <v>36682</v>
      </c>
      <c r="B195" s="82" t="s">
        <v>55</v>
      </c>
      <c r="C195" s="82" t="s">
        <v>56</v>
      </c>
      <c r="D195" s="82" t="s">
        <v>57</v>
      </c>
      <c r="E195" s="82" t="s">
        <v>21</v>
      </c>
      <c r="F195" s="82"/>
      <c r="G195" s="82" t="s">
        <v>72</v>
      </c>
      <c r="H195" s="81" t="n">
        <v>37288</v>
      </c>
      <c r="I195" s="82" t="n">
        <v>0</v>
      </c>
      <c r="J195" s="82" t="n">
        <v>0</v>
      </c>
      <c r="K195" s="83" t="n">
        <f aca="false">IF(J195=0,0,J195/I195)</f>
        <v>0</v>
      </c>
      <c r="L195" s="83" t="n">
        <f aca="false">I195/UOM</f>
        <v>0</v>
      </c>
      <c r="M195" s="83" t="n">
        <f aca="false">J195/UOM</f>
        <v>0</v>
      </c>
      <c r="N195" s="84" t="str">
        <f aca="false">IF(F195="P","PHY",IF(F195="G","G",E195))</f>
        <v>D</v>
      </c>
      <c r="O195" s="84" t="str">
        <f aca="false">IF(ISNA(VLOOKUP(G195,BadCanCurves,1,FALSE())),VLOOKUP(D195,FOLIOS,6,FALSE()),"not used")</f>
        <v>not used</v>
      </c>
      <c r="P195" s="84" t="n">
        <f aca="false">IF($N195="P",VLOOKUP(H195,PrcBuckets,2,FALSE()),0)</f>
        <v>0</v>
      </c>
      <c r="Q195" s="84" t="n">
        <f aca="false">IF($N195="D",VLOOKUP(H195,BasisBuckets,2,FALSE()),0)</f>
        <v>10</v>
      </c>
      <c r="R195" s="84" t="n">
        <f aca="false">IF($N195="PHY",VLOOKUP(H195,PGDBuckets,2,FALSE()),0)</f>
        <v>0</v>
      </c>
      <c r="S195" s="84" t="n">
        <f aca="false">IF($N195="G",VLOOKUP(H195,PGDBuckets,2,FALSE()),0)</f>
        <v>0</v>
      </c>
      <c r="T195" s="84" t="n">
        <f aca="false">SUM(P195:S195)</f>
        <v>10</v>
      </c>
      <c r="U195" s="84" t="str">
        <f aca="false">IF(O195="not used","-",O195&amp;N195&amp;T195)</f>
        <v>-</v>
      </c>
      <c r="V195" s="84" t="str">
        <f aca="false">IF(O195="Not Used","-",VLOOKUP(D195,FOLIOS,7,FALSE())&amp;H195)</f>
        <v>-</v>
      </c>
      <c r="W195" s="84" t="str">
        <f aca="false">IF(U195="-","-",O195&amp;E195&amp;H195)</f>
        <v>-</v>
      </c>
      <c r="X195" s="85" t="str">
        <f aca="false">D195&amp;G195</f>
        <v>FT-CAND-EGSC-BASCGPR-CHIPPAWA</v>
      </c>
      <c r="AF195" s="0" t="str">
        <f aca="false">D195&amp;V195</f>
        <v>FT-CAND-EGSC-BAS-</v>
      </c>
    </row>
    <row r="196" customFormat="false" ht="12.75" hidden="false" customHeight="false" outlineLevel="0" collapsed="false">
      <c r="A196" s="81" t="n">
        <v>36682</v>
      </c>
      <c r="B196" s="82" t="s">
        <v>55</v>
      </c>
      <c r="C196" s="82" t="s">
        <v>56</v>
      </c>
      <c r="D196" s="82" t="s">
        <v>57</v>
      </c>
      <c r="E196" s="82" t="s">
        <v>21</v>
      </c>
      <c r="F196" s="82"/>
      <c r="G196" s="82" t="s">
        <v>72</v>
      </c>
      <c r="H196" s="81" t="n">
        <v>37316</v>
      </c>
      <c r="I196" s="82" t="n">
        <v>0</v>
      </c>
      <c r="J196" s="82" t="n">
        <v>0</v>
      </c>
      <c r="K196" s="83" t="n">
        <f aca="false">IF(J196=0,0,J196/I196)</f>
        <v>0</v>
      </c>
      <c r="L196" s="83" t="n">
        <f aca="false">I196/UOM</f>
        <v>0</v>
      </c>
      <c r="M196" s="83" t="n">
        <f aca="false">J196/UOM</f>
        <v>0</v>
      </c>
      <c r="N196" s="84" t="str">
        <f aca="false">IF(F196="P","PHY",IF(F196="G","G",E196))</f>
        <v>D</v>
      </c>
      <c r="O196" s="84" t="str">
        <f aca="false">IF(ISNA(VLOOKUP(G196,BadCanCurves,1,FALSE())),VLOOKUP(D196,FOLIOS,6,FALSE()),"not used")</f>
        <v>not used</v>
      </c>
      <c r="P196" s="84" t="n">
        <f aca="false">IF($N196="P",VLOOKUP(H196,PrcBuckets,2,FALSE()),0)</f>
        <v>0</v>
      </c>
      <c r="Q196" s="84" t="n">
        <f aca="false">IF($N196="D",VLOOKUP(H196,BasisBuckets,2,FALSE()),0)</f>
        <v>10</v>
      </c>
      <c r="R196" s="84" t="n">
        <f aca="false">IF($N196="PHY",VLOOKUP(H196,PGDBuckets,2,FALSE()),0)</f>
        <v>0</v>
      </c>
      <c r="S196" s="84" t="n">
        <f aca="false">IF($N196="G",VLOOKUP(H196,PGDBuckets,2,FALSE()),0)</f>
        <v>0</v>
      </c>
      <c r="T196" s="84" t="n">
        <f aca="false">SUM(P196:S196)</f>
        <v>10</v>
      </c>
      <c r="U196" s="84" t="str">
        <f aca="false">IF(O196="not used","-",O196&amp;N196&amp;T196)</f>
        <v>-</v>
      </c>
      <c r="V196" s="84" t="str">
        <f aca="false">IF(O196="Not Used","-",VLOOKUP(D196,FOLIOS,7,FALSE())&amp;H196)</f>
        <v>-</v>
      </c>
      <c r="W196" s="84" t="str">
        <f aca="false">IF(U196="-","-",O196&amp;E196&amp;H196)</f>
        <v>-</v>
      </c>
      <c r="X196" s="85" t="str">
        <f aca="false">D196&amp;G196</f>
        <v>FT-CAND-EGSC-BASCGPR-CHIPPAWA</v>
      </c>
      <c r="AF196" s="0" t="str">
        <f aca="false">D196&amp;V196</f>
        <v>FT-CAND-EGSC-BAS-</v>
      </c>
    </row>
    <row r="197" customFormat="false" ht="12.75" hidden="false" customHeight="false" outlineLevel="0" collapsed="false">
      <c r="A197" s="81" t="n">
        <v>36682</v>
      </c>
      <c r="B197" s="82" t="s">
        <v>55</v>
      </c>
      <c r="C197" s="82" t="s">
        <v>56</v>
      </c>
      <c r="D197" s="82" t="s">
        <v>57</v>
      </c>
      <c r="E197" s="82" t="s">
        <v>21</v>
      </c>
      <c r="F197" s="82"/>
      <c r="G197" s="82" t="s">
        <v>72</v>
      </c>
      <c r="H197" s="81" t="n">
        <v>37347</v>
      </c>
      <c r="I197" s="82" t="n">
        <v>0</v>
      </c>
      <c r="J197" s="82" t="n">
        <v>0</v>
      </c>
      <c r="K197" s="83" t="n">
        <f aca="false">IF(J197=0,0,J197/I197)</f>
        <v>0</v>
      </c>
      <c r="L197" s="83" t="n">
        <f aca="false">I197/UOM</f>
        <v>0</v>
      </c>
      <c r="M197" s="83" t="n">
        <f aca="false">J197/UOM</f>
        <v>0</v>
      </c>
      <c r="N197" s="84" t="str">
        <f aca="false">IF(F197="P","PHY",IF(F197="G","G",E197))</f>
        <v>D</v>
      </c>
      <c r="O197" s="84" t="str">
        <f aca="false">IF(ISNA(VLOOKUP(G197,BadCanCurves,1,FALSE())),VLOOKUP(D197,FOLIOS,6,FALSE()),"not used")</f>
        <v>not used</v>
      </c>
      <c r="P197" s="84" t="n">
        <f aca="false">IF($N197="P",VLOOKUP(H197,PrcBuckets,2,FALSE()),0)</f>
        <v>0</v>
      </c>
      <c r="Q197" s="84" t="n">
        <f aca="false">IF($N197="D",VLOOKUP(H197,BasisBuckets,2,FALSE()),0)</f>
        <v>10</v>
      </c>
      <c r="R197" s="84" t="n">
        <f aca="false">IF($N197="PHY",VLOOKUP(H197,PGDBuckets,2,FALSE()),0)</f>
        <v>0</v>
      </c>
      <c r="S197" s="84" t="n">
        <f aca="false">IF($N197="G",VLOOKUP(H197,PGDBuckets,2,FALSE()),0)</f>
        <v>0</v>
      </c>
      <c r="T197" s="84" t="n">
        <f aca="false">SUM(P197:S197)</f>
        <v>10</v>
      </c>
      <c r="U197" s="84" t="str">
        <f aca="false">IF(O197="not used","-",O197&amp;N197&amp;T197)</f>
        <v>-</v>
      </c>
      <c r="V197" s="84" t="str">
        <f aca="false">IF(O197="Not Used","-",VLOOKUP(D197,FOLIOS,7,FALSE())&amp;H197)</f>
        <v>-</v>
      </c>
      <c r="W197" s="84" t="str">
        <f aca="false">IF(U197="-","-",O197&amp;E197&amp;H197)</f>
        <v>-</v>
      </c>
      <c r="X197" s="85" t="str">
        <f aca="false">D197&amp;G197</f>
        <v>FT-CAND-EGSC-BASCGPR-CHIPPAWA</v>
      </c>
      <c r="AF197" s="0" t="str">
        <f aca="false">D197&amp;V197</f>
        <v>FT-CAND-EGSC-BAS-</v>
      </c>
    </row>
    <row r="198" customFormat="false" ht="12.75" hidden="false" customHeight="false" outlineLevel="0" collapsed="false">
      <c r="A198" s="81" t="n">
        <v>36682</v>
      </c>
      <c r="B198" s="82" t="s">
        <v>55</v>
      </c>
      <c r="C198" s="82" t="s">
        <v>56</v>
      </c>
      <c r="D198" s="82" t="s">
        <v>57</v>
      </c>
      <c r="E198" s="82" t="s">
        <v>21</v>
      </c>
      <c r="F198" s="82"/>
      <c r="G198" s="82" t="s">
        <v>72</v>
      </c>
      <c r="H198" s="81" t="n">
        <v>37377</v>
      </c>
      <c r="I198" s="82" t="n">
        <v>0</v>
      </c>
      <c r="J198" s="82" t="n">
        <v>0</v>
      </c>
      <c r="K198" s="83" t="n">
        <f aca="false">IF(J198=0,0,J198/I198)</f>
        <v>0</v>
      </c>
      <c r="L198" s="83" t="n">
        <f aca="false">I198/UOM</f>
        <v>0</v>
      </c>
      <c r="M198" s="83" t="n">
        <f aca="false">J198/UOM</f>
        <v>0</v>
      </c>
      <c r="N198" s="84" t="str">
        <f aca="false">IF(F198="P","PHY",IF(F198="G","G",E198))</f>
        <v>D</v>
      </c>
      <c r="O198" s="84" t="str">
        <f aca="false">IF(ISNA(VLOOKUP(G198,BadCanCurves,1,FALSE())),VLOOKUP(D198,FOLIOS,6,FALSE()),"not used")</f>
        <v>not used</v>
      </c>
      <c r="P198" s="84" t="n">
        <f aca="false">IF($N198="P",VLOOKUP(H198,PrcBuckets,2,FALSE()),0)</f>
        <v>0</v>
      </c>
      <c r="Q198" s="84" t="n">
        <f aca="false">IF($N198="D",VLOOKUP(H198,BasisBuckets,2,FALSE()),0)</f>
        <v>10</v>
      </c>
      <c r="R198" s="84" t="n">
        <f aca="false">IF($N198="PHY",VLOOKUP(H198,PGDBuckets,2,FALSE()),0)</f>
        <v>0</v>
      </c>
      <c r="S198" s="84" t="n">
        <f aca="false">IF($N198="G",VLOOKUP(H198,PGDBuckets,2,FALSE()),0)</f>
        <v>0</v>
      </c>
      <c r="T198" s="84" t="n">
        <f aca="false">SUM(P198:S198)</f>
        <v>10</v>
      </c>
      <c r="U198" s="84" t="str">
        <f aca="false">IF(O198="not used","-",O198&amp;N198&amp;T198)</f>
        <v>-</v>
      </c>
      <c r="V198" s="84" t="str">
        <f aca="false">IF(O198="Not Used","-",VLOOKUP(D198,FOLIOS,7,FALSE())&amp;H198)</f>
        <v>-</v>
      </c>
      <c r="W198" s="84" t="str">
        <f aca="false">IF(U198="-","-",O198&amp;E198&amp;H198)</f>
        <v>-</v>
      </c>
      <c r="X198" s="85" t="str">
        <f aca="false">D198&amp;G198</f>
        <v>FT-CAND-EGSC-BASCGPR-CHIPPAWA</v>
      </c>
      <c r="AF198" s="0" t="str">
        <f aca="false">D198&amp;V198</f>
        <v>FT-CAND-EGSC-BAS-</v>
      </c>
    </row>
    <row r="199" customFormat="false" ht="12.75" hidden="false" customHeight="false" outlineLevel="0" collapsed="false">
      <c r="A199" s="81" t="n">
        <v>36682</v>
      </c>
      <c r="B199" s="82" t="s">
        <v>55</v>
      </c>
      <c r="C199" s="82" t="s">
        <v>56</v>
      </c>
      <c r="D199" s="82" t="s">
        <v>57</v>
      </c>
      <c r="E199" s="82" t="s">
        <v>21</v>
      </c>
      <c r="F199" s="82"/>
      <c r="G199" s="82" t="s">
        <v>72</v>
      </c>
      <c r="H199" s="81" t="n">
        <v>37408</v>
      </c>
      <c r="I199" s="82" t="n">
        <v>0</v>
      </c>
      <c r="J199" s="82" t="n">
        <v>0</v>
      </c>
      <c r="K199" s="83" t="n">
        <f aca="false">IF(J199=0,0,J199/I199)</f>
        <v>0</v>
      </c>
      <c r="L199" s="83" t="n">
        <f aca="false">I199/UOM</f>
        <v>0</v>
      </c>
      <c r="M199" s="83" t="n">
        <f aca="false">J199/UOM</f>
        <v>0</v>
      </c>
      <c r="N199" s="84" t="str">
        <f aca="false">IF(F199="P","PHY",IF(F199="G","G",E199))</f>
        <v>D</v>
      </c>
      <c r="O199" s="84" t="str">
        <f aca="false">IF(ISNA(VLOOKUP(G199,BadCanCurves,1,FALSE())),VLOOKUP(D199,FOLIOS,6,FALSE()),"not used")</f>
        <v>not used</v>
      </c>
      <c r="P199" s="84" t="n">
        <f aca="false">IF($N199="P",VLOOKUP(H199,PrcBuckets,2,FALSE()),0)</f>
        <v>0</v>
      </c>
      <c r="Q199" s="84" t="n">
        <f aca="false">IF($N199="D",VLOOKUP(H199,BasisBuckets,2,FALSE()),0)</f>
        <v>10</v>
      </c>
      <c r="R199" s="84" t="n">
        <f aca="false">IF($N199="PHY",VLOOKUP(H199,PGDBuckets,2,FALSE()),0)</f>
        <v>0</v>
      </c>
      <c r="S199" s="84" t="n">
        <f aca="false">IF($N199="G",VLOOKUP(H199,PGDBuckets,2,FALSE()),0)</f>
        <v>0</v>
      </c>
      <c r="T199" s="84" t="n">
        <f aca="false">SUM(P199:S199)</f>
        <v>10</v>
      </c>
      <c r="U199" s="84" t="str">
        <f aca="false">IF(O199="not used","-",O199&amp;N199&amp;T199)</f>
        <v>-</v>
      </c>
      <c r="V199" s="84" t="str">
        <f aca="false">IF(O199="Not Used","-",VLOOKUP(D199,FOLIOS,7,FALSE())&amp;H199)</f>
        <v>-</v>
      </c>
      <c r="W199" s="84" t="str">
        <f aca="false">IF(U199="-","-",O199&amp;E199&amp;H199)</f>
        <v>-</v>
      </c>
      <c r="X199" s="85" t="str">
        <f aca="false">D199&amp;G199</f>
        <v>FT-CAND-EGSC-BASCGPR-CHIPPAWA</v>
      </c>
      <c r="AF199" s="0" t="str">
        <f aca="false">D199&amp;V199</f>
        <v>FT-CAND-EGSC-BAS-</v>
      </c>
    </row>
    <row r="200" customFormat="false" ht="12.75" hidden="false" customHeight="false" outlineLevel="0" collapsed="false">
      <c r="A200" s="81" t="n">
        <v>36682</v>
      </c>
      <c r="B200" s="82" t="s">
        <v>55</v>
      </c>
      <c r="C200" s="82" t="s">
        <v>56</v>
      </c>
      <c r="D200" s="82" t="s">
        <v>57</v>
      </c>
      <c r="E200" s="82" t="s">
        <v>21</v>
      </c>
      <c r="F200" s="82"/>
      <c r="G200" s="82" t="s">
        <v>72</v>
      </c>
      <c r="H200" s="81" t="n">
        <v>37438</v>
      </c>
      <c r="I200" s="82" t="n">
        <v>0</v>
      </c>
      <c r="J200" s="82" t="n">
        <v>0</v>
      </c>
      <c r="K200" s="83" t="n">
        <f aca="false">IF(J200=0,0,J200/I200)</f>
        <v>0</v>
      </c>
      <c r="L200" s="83" t="n">
        <f aca="false">I200/UOM</f>
        <v>0</v>
      </c>
      <c r="M200" s="83" t="n">
        <f aca="false">J200/UOM</f>
        <v>0</v>
      </c>
      <c r="N200" s="84" t="str">
        <f aca="false">IF(F200="P","PHY",IF(F200="G","G",E200))</f>
        <v>D</v>
      </c>
      <c r="O200" s="84" t="str">
        <f aca="false">IF(ISNA(VLOOKUP(G200,BadCanCurves,1,FALSE())),VLOOKUP(D200,FOLIOS,6,FALSE()),"not used")</f>
        <v>not used</v>
      </c>
      <c r="P200" s="84" t="n">
        <f aca="false">IF($N200="P",VLOOKUP(H200,PrcBuckets,2,FALSE()),0)</f>
        <v>0</v>
      </c>
      <c r="Q200" s="84" t="n">
        <f aca="false">IF($N200="D",VLOOKUP(H200,BasisBuckets,2,FALSE()),0)</f>
        <v>10</v>
      </c>
      <c r="R200" s="84" t="n">
        <f aca="false">IF($N200="PHY",VLOOKUP(H200,PGDBuckets,2,FALSE()),0)</f>
        <v>0</v>
      </c>
      <c r="S200" s="84" t="n">
        <f aca="false">IF($N200="G",VLOOKUP(H200,PGDBuckets,2,FALSE()),0)</f>
        <v>0</v>
      </c>
      <c r="T200" s="84" t="n">
        <f aca="false">SUM(P200:S200)</f>
        <v>10</v>
      </c>
      <c r="U200" s="84" t="str">
        <f aca="false">IF(O200="not used","-",O200&amp;N200&amp;T200)</f>
        <v>-</v>
      </c>
      <c r="V200" s="84" t="str">
        <f aca="false">IF(O200="Not Used","-",VLOOKUP(D200,FOLIOS,7,FALSE())&amp;H200)</f>
        <v>-</v>
      </c>
      <c r="W200" s="84" t="str">
        <f aca="false">IF(U200="-","-",O200&amp;E200&amp;H200)</f>
        <v>-</v>
      </c>
      <c r="X200" s="85" t="str">
        <f aca="false">D200&amp;G200</f>
        <v>FT-CAND-EGSC-BASCGPR-CHIPPAWA</v>
      </c>
      <c r="AF200" s="0" t="str">
        <f aca="false">D200&amp;V200</f>
        <v>FT-CAND-EGSC-BAS-</v>
      </c>
    </row>
    <row r="201" customFormat="false" ht="12.75" hidden="false" customHeight="false" outlineLevel="0" collapsed="false">
      <c r="A201" s="81" t="n">
        <v>36682</v>
      </c>
      <c r="B201" s="82" t="s">
        <v>55</v>
      </c>
      <c r="C201" s="82" t="s">
        <v>56</v>
      </c>
      <c r="D201" s="82" t="s">
        <v>57</v>
      </c>
      <c r="E201" s="82" t="s">
        <v>21</v>
      </c>
      <c r="F201" s="82"/>
      <c r="G201" s="82" t="s">
        <v>72</v>
      </c>
      <c r="H201" s="81" t="n">
        <v>37469</v>
      </c>
      <c r="I201" s="82" t="n">
        <v>0</v>
      </c>
      <c r="J201" s="82" t="n">
        <v>0</v>
      </c>
      <c r="K201" s="83" t="n">
        <f aca="false">IF(J201=0,0,J201/I201)</f>
        <v>0</v>
      </c>
      <c r="L201" s="83" t="n">
        <f aca="false">I201/UOM</f>
        <v>0</v>
      </c>
      <c r="M201" s="83" t="n">
        <f aca="false">J201/UOM</f>
        <v>0</v>
      </c>
      <c r="N201" s="84" t="str">
        <f aca="false">IF(F201="P","PHY",IF(F201="G","G",E201))</f>
        <v>D</v>
      </c>
      <c r="O201" s="84" t="str">
        <f aca="false">IF(ISNA(VLOOKUP(G201,BadCanCurves,1,FALSE())),VLOOKUP(D201,FOLIOS,6,FALSE()),"not used")</f>
        <v>not used</v>
      </c>
      <c r="P201" s="84" t="n">
        <f aca="false">IF($N201="P",VLOOKUP(H201,PrcBuckets,2,FALSE()),0)</f>
        <v>0</v>
      </c>
      <c r="Q201" s="84" t="n">
        <f aca="false">IF($N201="D",VLOOKUP(H201,BasisBuckets,2,FALSE()),0)</f>
        <v>10</v>
      </c>
      <c r="R201" s="84" t="n">
        <f aca="false">IF($N201="PHY",VLOOKUP(H201,PGDBuckets,2,FALSE()),0)</f>
        <v>0</v>
      </c>
      <c r="S201" s="84" t="n">
        <f aca="false">IF($N201="G",VLOOKUP(H201,PGDBuckets,2,FALSE()),0)</f>
        <v>0</v>
      </c>
      <c r="T201" s="84" t="n">
        <f aca="false">SUM(P201:S201)</f>
        <v>10</v>
      </c>
      <c r="U201" s="84" t="str">
        <f aca="false">IF(O201="not used","-",O201&amp;N201&amp;T201)</f>
        <v>-</v>
      </c>
      <c r="V201" s="84" t="str">
        <f aca="false">IF(O201="Not Used","-",VLOOKUP(D201,FOLIOS,7,FALSE())&amp;H201)</f>
        <v>-</v>
      </c>
      <c r="W201" s="84" t="str">
        <f aca="false">IF(U201="-","-",O201&amp;E201&amp;H201)</f>
        <v>-</v>
      </c>
      <c r="X201" s="85" t="str">
        <f aca="false">D201&amp;G201</f>
        <v>FT-CAND-EGSC-BASCGPR-CHIPPAWA</v>
      </c>
      <c r="AF201" s="0" t="str">
        <f aca="false">D201&amp;V201</f>
        <v>FT-CAND-EGSC-BAS-</v>
      </c>
    </row>
    <row r="202" customFormat="false" ht="12.75" hidden="false" customHeight="false" outlineLevel="0" collapsed="false">
      <c r="A202" s="81" t="n">
        <v>36682</v>
      </c>
      <c r="B202" s="82" t="s">
        <v>55</v>
      </c>
      <c r="C202" s="82" t="s">
        <v>56</v>
      </c>
      <c r="D202" s="82" t="s">
        <v>57</v>
      </c>
      <c r="E202" s="82" t="s">
        <v>21</v>
      </c>
      <c r="F202" s="82"/>
      <c r="G202" s="82" t="s">
        <v>72</v>
      </c>
      <c r="H202" s="81" t="n">
        <v>37500</v>
      </c>
      <c r="I202" s="82" t="n">
        <v>0</v>
      </c>
      <c r="J202" s="82" t="n">
        <v>0</v>
      </c>
      <c r="K202" s="83" t="n">
        <f aca="false">IF(J202=0,0,J202/I202)</f>
        <v>0</v>
      </c>
      <c r="L202" s="83" t="n">
        <f aca="false">I202/UOM</f>
        <v>0</v>
      </c>
      <c r="M202" s="83" t="n">
        <f aca="false">J202/UOM</f>
        <v>0</v>
      </c>
      <c r="N202" s="84" t="str">
        <f aca="false">IF(F202="P","PHY",IF(F202="G","G",E202))</f>
        <v>D</v>
      </c>
      <c r="O202" s="84" t="str">
        <f aca="false">IF(ISNA(VLOOKUP(G202,BadCanCurves,1,FALSE())),VLOOKUP(D202,FOLIOS,6,FALSE()),"not used")</f>
        <v>not used</v>
      </c>
      <c r="P202" s="84" t="n">
        <f aca="false">IF($N202="P",VLOOKUP(H202,PrcBuckets,2,FALSE()),0)</f>
        <v>0</v>
      </c>
      <c r="Q202" s="84" t="n">
        <f aca="false">IF($N202="D",VLOOKUP(H202,BasisBuckets,2,FALSE()),0)</f>
        <v>10</v>
      </c>
      <c r="R202" s="84" t="n">
        <f aca="false">IF($N202="PHY",VLOOKUP(H202,PGDBuckets,2,FALSE()),0)</f>
        <v>0</v>
      </c>
      <c r="S202" s="84" t="n">
        <f aca="false">IF($N202="G",VLOOKUP(H202,PGDBuckets,2,FALSE()),0)</f>
        <v>0</v>
      </c>
      <c r="T202" s="84" t="n">
        <f aca="false">SUM(P202:S202)</f>
        <v>10</v>
      </c>
      <c r="U202" s="84" t="str">
        <f aca="false">IF(O202="not used","-",O202&amp;N202&amp;T202)</f>
        <v>-</v>
      </c>
      <c r="V202" s="84" t="str">
        <f aca="false">IF(O202="Not Used","-",VLOOKUP(D202,FOLIOS,7,FALSE())&amp;H202)</f>
        <v>-</v>
      </c>
      <c r="W202" s="84" t="str">
        <f aca="false">IF(U202="-","-",O202&amp;E202&amp;H202)</f>
        <v>-</v>
      </c>
      <c r="X202" s="85" t="str">
        <f aca="false">D202&amp;G202</f>
        <v>FT-CAND-EGSC-BASCGPR-CHIPPAWA</v>
      </c>
      <c r="AF202" s="0" t="str">
        <f aca="false">D202&amp;V202</f>
        <v>FT-CAND-EGSC-BAS-</v>
      </c>
    </row>
    <row r="203" customFormat="false" ht="12.75" hidden="false" customHeight="false" outlineLevel="0" collapsed="false">
      <c r="A203" s="81" t="n">
        <v>36682</v>
      </c>
      <c r="B203" s="82" t="s">
        <v>55</v>
      </c>
      <c r="C203" s="82" t="s">
        <v>56</v>
      </c>
      <c r="D203" s="82" t="s">
        <v>57</v>
      </c>
      <c r="E203" s="82" t="s">
        <v>21</v>
      </c>
      <c r="F203" s="82"/>
      <c r="G203" s="82" t="s">
        <v>72</v>
      </c>
      <c r="H203" s="81" t="n">
        <v>37530</v>
      </c>
      <c r="I203" s="82" t="n">
        <v>0</v>
      </c>
      <c r="J203" s="82" t="n">
        <v>0</v>
      </c>
      <c r="K203" s="83" t="n">
        <f aca="false">IF(J203=0,0,J203/I203)</f>
        <v>0</v>
      </c>
      <c r="L203" s="83" t="n">
        <f aca="false">I203/UOM</f>
        <v>0</v>
      </c>
      <c r="M203" s="83" t="n">
        <f aca="false">J203/UOM</f>
        <v>0</v>
      </c>
      <c r="N203" s="84" t="str">
        <f aca="false">IF(F203="P","PHY",IF(F203="G","G",E203))</f>
        <v>D</v>
      </c>
      <c r="O203" s="84" t="str">
        <f aca="false">IF(ISNA(VLOOKUP(G203,BadCanCurves,1,FALSE())),VLOOKUP(D203,FOLIOS,6,FALSE()),"not used")</f>
        <v>not used</v>
      </c>
      <c r="P203" s="84" t="n">
        <f aca="false">IF($N203="P",VLOOKUP(H203,PrcBuckets,2,FALSE()),0)</f>
        <v>0</v>
      </c>
      <c r="Q203" s="84" t="n">
        <f aca="false">IF($N203="D",VLOOKUP(H203,BasisBuckets,2,FALSE()),0)</f>
        <v>10</v>
      </c>
      <c r="R203" s="84" t="n">
        <f aca="false">IF($N203="PHY",VLOOKUP(H203,PGDBuckets,2,FALSE()),0)</f>
        <v>0</v>
      </c>
      <c r="S203" s="84" t="n">
        <f aca="false">IF($N203="G",VLOOKUP(H203,PGDBuckets,2,FALSE()),0)</f>
        <v>0</v>
      </c>
      <c r="T203" s="84" t="n">
        <f aca="false">SUM(P203:S203)</f>
        <v>10</v>
      </c>
      <c r="U203" s="84" t="str">
        <f aca="false">IF(O203="not used","-",O203&amp;N203&amp;T203)</f>
        <v>-</v>
      </c>
      <c r="V203" s="84" t="str">
        <f aca="false">IF(O203="Not Used","-",VLOOKUP(D203,FOLIOS,7,FALSE())&amp;H203)</f>
        <v>-</v>
      </c>
      <c r="W203" s="84" t="str">
        <f aca="false">IF(U203="-","-",O203&amp;E203&amp;H203)</f>
        <v>-</v>
      </c>
      <c r="X203" s="85" t="str">
        <f aca="false">D203&amp;G203</f>
        <v>FT-CAND-EGSC-BASCGPR-CHIPPAWA</v>
      </c>
      <c r="AF203" s="0" t="str">
        <f aca="false">D203&amp;V203</f>
        <v>FT-CAND-EGSC-BAS-</v>
      </c>
    </row>
    <row r="204" customFormat="false" ht="12.75" hidden="false" customHeight="false" outlineLevel="0" collapsed="false">
      <c r="A204" s="81" t="n">
        <v>36682</v>
      </c>
      <c r="B204" s="82" t="s">
        <v>55</v>
      </c>
      <c r="C204" s="82" t="s">
        <v>56</v>
      </c>
      <c r="D204" s="82" t="s">
        <v>57</v>
      </c>
      <c r="E204" s="82" t="s">
        <v>21</v>
      </c>
      <c r="F204" s="82"/>
      <c r="G204" s="82" t="s">
        <v>72</v>
      </c>
      <c r="H204" s="81" t="n">
        <v>37561</v>
      </c>
      <c r="I204" s="82" t="n">
        <v>0</v>
      </c>
      <c r="J204" s="82" t="n">
        <v>0</v>
      </c>
      <c r="K204" s="83" t="n">
        <f aca="false">IF(J204=0,0,J204/I204)</f>
        <v>0</v>
      </c>
      <c r="L204" s="83" t="n">
        <f aca="false">I204/UOM</f>
        <v>0</v>
      </c>
      <c r="M204" s="83" t="n">
        <f aca="false">J204/UOM</f>
        <v>0</v>
      </c>
      <c r="N204" s="84" t="str">
        <f aca="false">IF(F204="P","PHY",IF(F204="G","G",E204))</f>
        <v>D</v>
      </c>
      <c r="O204" s="84" t="str">
        <f aca="false">IF(ISNA(VLOOKUP(G204,BadCanCurves,1,FALSE())),VLOOKUP(D204,FOLIOS,6,FALSE()),"not used")</f>
        <v>not used</v>
      </c>
      <c r="P204" s="84" t="n">
        <f aca="false">IF($N204="P",VLOOKUP(H204,PrcBuckets,2,FALSE()),0)</f>
        <v>0</v>
      </c>
      <c r="Q204" s="84" t="n">
        <f aca="false">IF($N204="D",VLOOKUP(H204,BasisBuckets,2,FALSE()),0)</f>
        <v>10</v>
      </c>
      <c r="R204" s="84" t="n">
        <f aca="false">IF($N204="PHY",VLOOKUP(H204,PGDBuckets,2,FALSE()),0)</f>
        <v>0</v>
      </c>
      <c r="S204" s="84" t="n">
        <f aca="false">IF($N204="G",VLOOKUP(H204,PGDBuckets,2,FALSE()),0)</f>
        <v>0</v>
      </c>
      <c r="T204" s="84" t="n">
        <f aca="false">SUM(P204:S204)</f>
        <v>10</v>
      </c>
      <c r="U204" s="84" t="str">
        <f aca="false">IF(O204="not used","-",O204&amp;N204&amp;T204)</f>
        <v>-</v>
      </c>
      <c r="V204" s="84" t="str">
        <f aca="false">IF(O204="Not Used","-",VLOOKUP(D204,FOLIOS,7,FALSE())&amp;H204)</f>
        <v>-</v>
      </c>
      <c r="W204" s="84" t="str">
        <f aca="false">IF(U204="-","-",O204&amp;E204&amp;H204)</f>
        <v>-</v>
      </c>
      <c r="X204" s="85" t="str">
        <f aca="false">D204&amp;G204</f>
        <v>FT-CAND-EGSC-BASCGPR-CHIPPAWA</v>
      </c>
      <c r="AF204" s="0" t="str">
        <f aca="false">D204&amp;V204</f>
        <v>FT-CAND-EGSC-BAS-</v>
      </c>
    </row>
    <row r="205" customFormat="false" ht="12.75" hidden="false" customHeight="false" outlineLevel="0" collapsed="false">
      <c r="A205" s="81" t="n">
        <v>36682</v>
      </c>
      <c r="B205" s="82" t="s">
        <v>55</v>
      </c>
      <c r="C205" s="82" t="s">
        <v>56</v>
      </c>
      <c r="D205" s="82" t="s">
        <v>57</v>
      </c>
      <c r="E205" s="82" t="s">
        <v>21</v>
      </c>
      <c r="F205" s="82"/>
      <c r="G205" s="82" t="s">
        <v>72</v>
      </c>
      <c r="H205" s="81" t="n">
        <v>37591</v>
      </c>
      <c r="I205" s="82" t="n">
        <v>0</v>
      </c>
      <c r="J205" s="82" t="n">
        <v>0</v>
      </c>
      <c r="K205" s="83" t="n">
        <f aca="false">IF(J205=0,0,J205/I205)</f>
        <v>0</v>
      </c>
      <c r="L205" s="83" t="n">
        <f aca="false">I205/UOM</f>
        <v>0</v>
      </c>
      <c r="M205" s="83" t="n">
        <f aca="false">J205/UOM</f>
        <v>0</v>
      </c>
      <c r="N205" s="84" t="str">
        <f aca="false">IF(F205="P","PHY",IF(F205="G","G",E205))</f>
        <v>D</v>
      </c>
      <c r="O205" s="84" t="str">
        <f aca="false">IF(ISNA(VLOOKUP(G205,BadCanCurves,1,FALSE())),VLOOKUP(D205,FOLIOS,6,FALSE()),"not used")</f>
        <v>not used</v>
      </c>
      <c r="P205" s="84" t="n">
        <f aca="false">IF($N205="P",VLOOKUP(H205,PrcBuckets,2,FALSE()),0)</f>
        <v>0</v>
      </c>
      <c r="Q205" s="84" t="n">
        <f aca="false">IF($N205="D",VLOOKUP(H205,BasisBuckets,2,FALSE()),0)</f>
        <v>10</v>
      </c>
      <c r="R205" s="84" t="n">
        <f aca="false">IF($N205="PHY",VLOOKUP(H205,PGDBuckets,2,FALSE()),0)</f>
        <v>0</v>
      </c>
      <c r="S205" s="84" t="n">
        <f aca="false">IF($N205="G",VLOOKUP(H205,PGDBuckets,2,FALSE()),0)</f>
        <v>0</v>
      </c>
      <c r="T205" s="84" t="n">
        <f aca="false">SUM(P205:S205)</f>
        <v>10</v>
      </c>
      <c r="U205" s="84" t="str">
        <f aca="false">IF(O205="not used","-",O205&amp;N205&amp;T205)</f>
        <v>-</v>
      </c>
      <c r="V205" s="84" t="str">
        <f aca="false">IF(O205="Not Used","-",VLOOKUP(D205,FOLIOS,7,FALSE())&amp;H205)</f>
        <v>-</v>
      </c>
      <c r="W205" s="84" t="str">
        <f aca="false">IF(U205="-","-",O205&amp;E205&amp;H205)</f>
        <v>-</v>
      </c>
      <c r="X205" s="85" t="str">
        <f aca="false">D205&amp;G205</f>
        <v>FT-CAND-EGSC-BASCGPR-CHIPPAWA</v>
      </c>
      <c r="AF205" s="0" t="str">
        <f aca="false">D205&amp;V205</f>
        <v>FT-CAND-EGSC-BAS-</v>
      </c>
    </row>
    <row r="206" customFormat="false" ht="12.75" hidden="false" customHeight="false" outlineLevel="0" collapsed="false">
      <c r="A206" s="81" t="n">
        <v>36682</v>
      </c>
      <c r="B206" s="82" t="s">
        <v>55</v>
      </c>
      <c r="C206" s="82" t="s">
        <v>56</v>
      </c>
      <c r="D206" s="82" t="s">
        <v>57</v>
      </c>
      <c r="E206" s="82" t="s">
        <v>21</v>
      </c>
      <c r="F206" s="82"/>
      <c r="G206" s="82" t="s">
        <v>72</v>
      </c>
      <c r="H206" s="81" t="n">
        <v>37622</v>
      </c>
      <c r="I206" s="82" t="n">
        <v>0</v>
      </c>
      <c r="J206" s="82" t="n">
        <v>0</v>
      </c>
      <c r="K206" s="83" t="n">
        <f aca="false">IF(J206=0,0,J206/I206)</f>
        <v>0</v>
      </c>
      <c r="L206" s="83" t="n">
        <f aca="false">I206/UOM</f>
        <v>0</v>
      </c>
      <c r="M206" s="83" t="n">
        <f aca="false">J206/UOM</f>
        <v>0</v>
      </c>
      <c r="N206" s="84" t="str">
        <f aca="false">IF(F206="P","PHY",IF(F206="G","G",E206))</f>
        <v>D</v>
      </c>
      <c r="O206" s="84" t="str">
        <f aca="false">IF(ISNA(VLOOKUP(G206,BadCanCurves,1,FALSE())),VLOOKUP(D206,FOLIOS,6,FALSE()),"not used")</f>
        <v>not used</v>
      </c>
      <c r="P206" s="84" t="n">
        <f aca="false">IF($N206="P",VLOOKUP(H206,PrcBuckets,2,FALSE()),0)</f>
        <v>0</v>
      </c>
      <c r="Q206" s="84" t="n">
        <f aca="false">IF($N206="D",VLOOKUP(H206,BasisBuckets,2,FALSE()),0)</f>
        <v>11</v>
      </c>
      <c r="R206" s="84" t="n">
        <f aca="false">IF($N206="PHY",VLOOKUP(H206,PGDBuckets,2,FALSE()),0)</f>
        <v>0</v>
      </c>
      <c r="S206" s="84" t="n">
        <f aca="false">IF($N206="G",VLOOKUP(H206,PGDBuckets,2,FALSE()),0)</f>
        <v>0</v>
      </c>
      <c r="T206" s="84" t="n">
        <f aca="false">SUM(P206:S206)</f>
        <v>11</v>
      </c>
      <c r="U206" s="84" t="str">
        <f aca="false">IF(O206="not used","-",O206&amp;N206&amp;T206)</f>
        <v>-</v>
      </c>
      <c r="V206" s="84" t="str">
        <f aca="false">IF(O206="Not Used","-",VLOOKUP(D206,FOLIOS,7,FALSE())&amp;H206)</f>
        <v>-</v>
      </c>
      <c r="W206" s="84" t="str">
        <f aca="false">IF(U206="-","-",O206&amp;E206&amp;H206)</f>
        <v>-</v>
      </c>
      <c r="X206" s="85" t="str">
        <f aca="false">D206&amp;G206</f>
        <v>FT-CAND-EGSC-BASCGPR-CHIPPAWA</v>
      </c>
      <c r="AF206" s="0" t="str">
        <f aca="false">D206&amp;V206</f>
        <v>FT-CAND-EGSC-BAS-</v>
      </c>
    </row>
    <row r="207" customFormat="false" ht="12.75" hidden="false" customHeight="false" outlineLevel="0" collapsed="false">
      <c r="A207" s="81" t="n">
        <v>36682</v>
      </c>
      <c r="B207" s="82" t="s">
        <v>55</v>
      </c>
      <c r="C207" s="82" t="s">
        <v>56</v>
      </c>
      <c r="D207" s="82" t="s">
        <v>57</v>
      </c>
      <c r="E207" s="82" t="s">
        <v>21</v>
      </c>
      <c r="F207" s="82"/>
      <c r="G207" s="82" t="s">
        <v>72</v>
      </c>
      <c r="H207" s="81" t="n">
        <v>37653</v>
      </c>
      <c r="I207" s="82" t="n">
        <v>0</v>
      </c>
      <c r="J207" s="82" t="n">
        <v>0</v>
      </c>
      <c r="K207" s="83" t="n">
        <f aca="false">IF(J207=0,0,J207/I207)</f>
        <v>0</v>
      </c>
      <c r="L207" s="83" t="n">
        <f aca="false">I207/UOM</f>
        <v>0</v>
      </c>
      <c r="M207" s="83" t="n">
        <f aca="false">J207/UOM</f>
        <v>0</v>
      </c>
      <c r="N207" s="84" t="str">
        <f aca="false">IF(F207="P","PHY",IF(F207="G","G",E207))</f>
        <v>D</v>
      </c>
      <c r="O207" s="84" t="str">
        <f aca="false">IF(ISNA(VLOOKUP(G207,BadCanCurves,1,FALSE())),VLOOKUP(D207,FOLIOS,6,FALSE()),"not used")</f>
        <v>not used</v>
      </c>
      <c r="P207" s="84" t="n">
        <f aca="false">IF($N207="P",VLOOKUP(H207,PrcBuckets,2,FALSE()),0)</f>
        <v>0</v>
      </c>
      <c r="Q207" s="84" t="n">
        <f aca="false">IF($N207="D",VLOOKUP(H207,BasisBuckets,2,FALSE()),0)</f>
        <v>11</v>
      </c>
      <c r="R207" s="84" t="n">
        <f aca="false">IF($N207="PHY",VLOOKUP(H207,PGDBuckets,2,FALSE()),0)</f>
        <v>0</v>
      </c>
      <c r="S207" s="84" t="n">
        <f aca="false">IF($N207="G",VLOOKUP(H207,PGDBuckets,2,FALSE()),0)</f>
        <v>0</v>
      </c>
      <c r="T207" s="84" t="n">
        <f aca="false">SUM(P207:S207)</f>
        <v>11</v>
      </c>
      <c r="U207" s="84" t="str">
        <f aca="false">IF(O207="not used","-",O207&amp;N207&amp;T207)</f>
        <v>-</v>
      </c>
      <c r="V207" s="84" t="str">
        <f aca="false">IF(O207="Not Used","-",VLOOKUP(D207,FOLIOS,7,FALSE())&amp;H207)</f>
        <v>-</v>
      </c>
      <c r="W207" s="84" t="str">
        <f aca="false">IF(U207="-","-",O207&amp;E207&amp;H207)</f>
        <v>-</v>
      </c>
      <c r="X207" s="85" t="str">
        <f aca="false">D207&amp;G207</f>
        <v>FT-CAND-EGSC-BASCGPR-CHIPPAWA</v>
      </c>
      <c r="AF207" s="0" t="str">
        <f aca="false">D207&amp;V207</f>
        <v>FT-CAND-EGSC-BAS-</v>
      </c>
    </row>
    <row r="208" customFormat="false" ht="12.75" hidden="false" customHeight="false" outlineLevel="0" collapsed="false">
      <c r="A208" s="81" t="n">
        <v>36682</v>
      </c>
      <c r="B208" s="82" t="s">
        <v>55</v>
      </c>
      <c r="C208" s="82" t="s">
        <v>56</v>
      </c>
      <c r="D208" s="82" t="s">
        <v>57</v>
      </c>
      <c r="E208" s="82" t="s">
        <v>21</v>
      </c>
      <c r="F208" s="82"/>
      <c r="G208" s="82" t="s">
        <v>72</v>
      </c>
      <c r="H208" s="81" t="n">
        <v>37681</v>
      </c>
      <c r="I208" s="82" t="n">
        <v>0</v>
      </c>
      <c r="J208" s="82" t="n">
        <v>0</v>
      </c>
      <c r="K208" s="83" t="n">
        <f aca="false">IF(J208=0,0,J208/I208)</f>
        <v>0</v>
      </c>
      <c r="L208" s="83" t="n">
        <f aca="false">I208/UOM</f>
        <v>0</v>
      </c>
      <c r="M208" s="83" t="n">
        <f aca="false">J208/UOM</f>
        <v>0</v>
      </c>
      <c r="N208" s="84" t="str">
        <f aca="false">IF(F208="P","PHY",IF(F208="G","G",E208))</f>
        <v>D</v>
      </c>
      <c r="O208" s="84" t="str">
        <f aca="false">IF(ISNA(VLOOKUP(G208,BadCanCurves,1,FALSE())),VLOOKUP(D208,FOLIOS,6,FALSE()),"not used")</f>
        <v>not used</v>
      </c>
      <c r="P208" s="84" t="n">
        <f aca="false">IF($N208="P",VLOOKUP(H208,PrcBuckets,2,FALSE()),0)</f>
        <v>0</v>
      </c>
      <c r="Q208" s="84" t="n">
        <f aca="false">IF($N208="D",VLOOKUP(H208,BasisBuckets,2,FALSE()),0)</f>
        <v>11</v>
      </c>
      <c r="R208" s="84" t="n">
        <f aca="false">IF($N208="PHY",VLOOKUP(H208,PGDBuckets,2,FALSE()),0)</f>
        <v>0</v>
      </c>
      <c r="S208" s="84" t="n">
        <f aca="false">IF($N208="G",VLOOKUP(H208,PGDBuckets,2,FALSE()),0)</f>
        <v>0</v>
      </c>
      <c r="T208" s="84" t="n">
        <f aca="false">SUM(P208:S208)</f>
        <v>11</v>
      </c>
      <c r="U208" s="84" t="str">
        <f aca="false">IF(O208="not used","-",O208&amp;N208&amp;T208)</f>
        <v>-</v>
      </c>
      <c r="V208" s="84" t="str">
        <f aca="false">IF(O208="Not Used","-",VLOOKUP(D208,FOLIOS,7,FALSE())&amp;H208)</f>
        <v>-</v>
      </c>
      <c r="W208" s="84" t="str">
        <f aca="false">IF(U208="-","-",O208&amp;E208&amp;H208)</f>
        <v>-</v>
      </c>
      <c r="X208" s="85" t="str">
        <f aca="false">D208&amp;G208</f>
        <v>FT-CAND-EGSC-BASCGPR-CHIPPAWA</v>
      </c>
      <c r="AF208" s="0" t="str">
        <f aca="false">D208&amp;V208</f>
        <v>FT-CAND-EGSC-BAS-</v>
      </c>
    </row>
    <row r="209" customFormat="false" ht="12.75" hidden="false" customHeight="false" outlineLevel="0" collapsed="false">
      <c r="A209" s="81" t="n">
        <v>36682</v>
      </c>
      <c r="B209" s="82" t="s">
        <v>55</v>
      </c>
      <c r="C209" s="82" t="s">
        <v>56</v>
      </c>
      <c r="D209" s="82" t="s">
        <v>57</v>
      </c>
      <c r="E209" s="82" t="s">
        <v>21</v>
      </c>
      <c r="F209" s="82"/>
      <c r="G209" s="82" t="s">
        <v>72</v>
      </c>
      <c r="H209" s="81" t="n">
        <v>37712</v>
      </c>
      <c r="I209" s="82" t="n">
        <v>0</v>
      </c>
      <c r="J209" s="82" t="n">
        <v>0</v>
      </c>
      <c r="K209" s="83" t="n">
        <f aca="false">IF(J209=0,0,J209/I209)</f>
        <v>0</v>
      </c>
      <c r="L209" s="83" t="n">
        <f aca="false">I209/UOM</f>
        <v>0</v>
      </c>
      <c r="M209" s="83" t="n">
        <f aca="false">J209/UOM</f>
        <v>0</v>
      </c>
      <c r="N209" s="84" t="str">
        <f aca="false">IF(F209="P","PHY",IF(F209="G","G",E209))</f>
        <v>D</v>
      </c>
      <c r="O209" s="84" t="str">
        <f aca="false">IF(ISNA(VLOOKUP(G209,BadCanCurves,1,FALSE())),VLOOKUP(D209,FOLIOS,6,FALSE()),"not used")</f>
        <v>not used</v>
      </c>
      <c r="P209" s="84" t="n">
        <f aca="false">IF($N209="P",VLOOKUP(H209,PrcBuckets,2,FALSE()),0)</f>
        <v>0</v>
      </c>
      <c r="Q209" s="84" t="n">
        <f aca="false">IF($N209="D",VLOOKUP(H209,BasisBuckets,2,FALSE()),0)</f>
        <v>11</v>
      </c>
      <c r="R209" s="84" t="n">
        <f aca="false">IF($N209="PHY",VLOOKUP(H209,PGDBuckets,2,FALSE()),0)</f>
        <v>0</v>
      </c>
      <c r="S209" s="84" t="n">
        <f aca="false">IF($N209="G",VLOOKUP(H209,PGDBuckets,2,FALSE()),0)</f>
        <v>0</v>
      </c>
      <c r="T209" s="84" t="n">
        <f aca="false">SUM(P209:S209)</f>
        <v>11</v>
      </c>
      <c r="U209" s="84" t="str">
        <f aca="false">IF(O209="not used","-",O209&amp;N209&amp;T209)</f>
        <v>-</v>
      </c>
      <c r="V209" s="84" t="str">
        <f aca="false">IF(O209="Not Used","-",VLOOKUP(D209,FOLIOS,7,FALSE())&amp;H209)</f>
        <v>-</v>
      </c>
      <c r="W209" s="84" t="str">
        <f aca="false">IF(U209="-","-",O209&amp;E209&amp;H209)</f>
        <v>-</v>
      </c>
      <c r="X209" s="85" t="str">
        <f aca="false">D209&amp;G209</f>
        <v>FT-CAND-EGSC-BASCGPR-CHIPPAWA</v>
      </c>
      <c r="AF209" s="0" t="str">
        <f aca="false">D209&amp;V209</f>
        <v>FT-CAND-EGSC-BAS-</v>
      </c>
    </row>
    <row r="210" customFormat="false" ht="12.75" hidden="false" customHeight="false" outlineLevel="0" collapsed="false">
      <c r="A210" s="81" t="n">
        <v>36682</v>
      </c>
      <c r="B210" s="82" t="s">
        <v>55</v>
      </c>
      <c r="C210" s="82" t="s">
        <v>56</v>
      </c>
      <c r="D210" s="82" t="s">
        <v>57</v>
      </c>
      <c r="E210" s="82" t="s">
        <v>21</v>
      </c>
      <c r="F210" s="82"/>
      <c r="G210" s="82" t="s">
        <v>72</v>
      </c>
      <c r="H210" s="81" t="n">
        <v>37742</v>
      </c>
      <c r="I210" s="82" t="n">
        <v>0</v>
      </c>
      <c r="J210" s="82" t="n">
        <v>0</v>
      </c>
      <c r="K210" s="83" t="n">
        <f aca="false">IF(J210=0,0,J210/I210)</f>
        <v>0</v>
      </c>
      <c r="L210" s="83" t="n">
        <f aca="false">I210/UOM</f>
        <v>0</v>
      </c>
      <c r="M210" s="83" t="n">
        <f aca="false">J210/UOM</f>
        <v>0</v>
      </c>
      <c r="N210" s="84" t="str">
        <f aca="false">IF(F210="P","PHY",IF(F210="G","G",E210))</f>
        <v>D</v>
      </c>
      <c r="O210" s="84" t="str">
        <f aca="false">IF(ISNA(VLOOKUP(G210,BadCanCurves,1,FALSE())),VLOOKUP(D210,FOLIOS,6,FALSE()),"not used")</f>
        <v>not used</v>
      </c>
      <c r="P210" s="84" t="n">
        <f aca="false">IF($N210="P",VLOOKUP(H210,PrcBuckets,2,FALSE()),0)</f>
        <v>0</v>
      </c>
      <c r="Q210" s="84" t="n">
        <f aca="false">IF($N210="D",VLOOKUP(H210,BasisBuckets,2,FALSE()),0)</f>
        <v>11</v>
      </c>
      <c r="R210" s="84" t="n">
        <f aca="false">IF($N210="PHY",VLOOKUP(H210,PGDBuckets,2,FALSE()),0)</f>
        <v>0</v>
      </c>
      <c r="S210" s="84" t="n">
        <f aca="false">IF($N210="G",VLOOKUP(H210,PGDBuckets,2,FALSE()),0)</f>
        <v>0</v>
      </c>
      <c r="T210" s="84" t="n">
        <f aca="false">SUM(P210:S210)</f>
        <v>11</v>
      </c>
      <c r="U210" s="84" t="str">
        <f aca="false">IF(O210="not used","-",O210&amp;N210&amp;T210)</f>
        <v>-</v>
      </c>
      <c r="V210" s="84" t="str">
        <f aca="false">IF(O210="Not Used","-",VLOOKUP(D210,FOLIOS,7,FALSE())&amp;H210)</f>
        <v>-</v>
      </c>
      <c r="W210" s="84" t="str">
        <f aca="false">IF(U210="-","-",O210&amp;E210&amp;H210)</f>
        <v>-</v>
      </c>
      <c r="X210" s="85" t="str">
        <f aca="false">D210&amp;G210</f>
        <v>FT-CAND-EGSC-BASCGPR-CHIPPAWA</v>
      </c>
      <c r="AF210" s="0" t="str">
        <f aca="false">D210&amp;V210</f>
        <v>FT-CAND-EGSC-BAS-</v>
      </c>
    </row>
    <row r="211" customFormat="false" ht="12.75" hidden="false" customHeight="false" outlineLevel="0" collapsed="false">
      <c r="A211" s="81" t="n">
        <v>36682</v>
      </c>
      <c r="B211" s="82" t="s">
        <v>55</v>
      </c>
      <c r="C211" s="82" t="s">
        <v>56</v>
      </c>
      <c r="D211" s="82" t="s">
        <v>57</v>
      </c>
      <c r="E211" s="82" t="s">
        <v>21</v>
      </c>
      <c r="F211" s="82"/>
      <c r="G211" s="82" t="s">
        <v>72</v>
      </c>
      <c r="H211" s="81" t="n">
        <v>37773</v>
      </c>
      <c r="I211" s="82" t="n">
        <v>0</v>
      </c>
      <c r="J211" s="82" t="n">
        <v>0</v>
      </c>
      <c r="K211" s="83" t="n">
        <f aca="false">IF(J211=0,0,J211/I211)</f>
        <v>0</v>
      </c>
      <c r="L211" s="83" t="n">
        <f aca="false">I211/UOM</f>
        <v>0</v>
      </c>
      <c r="M211" s="83" t="n">
        <f aca="false">J211/UOM</f>
        <v>0</v>
      </c>
      <c r="N211" s="84" t="str">
        <f aca="false">IF(F211="P","PHY",IF(F211="G","G",E211))</f>
        <v>D</v>
      </c>
      <c r="O211" s="84" t="str">
        <f aca="false">IF(ISNA(VLOOKUP(G211,BadCanCurves,1,FALSE())),VLOOKUP(D211,FOLIOS,6,FALSE()),"not used")</f>
        <v>not used</v>
      </c>
      <c r="P211" s="84" t="n">
        <f aca="false">IF($N211="P",VLOOKUP(H211,PrcBuckets,2,FALSE()),0)</f>
        <v>0</v>
      </c>
      <c r="Q211" s="84" t="n">
        <f aca="false">IF($N211="D",VLOOKUP(H211,BasisBuckets,2,FALSE()),0)</f>
        <v>11</v>
      </c>
      <c r="R211" s="84" t="n">
        <f aca="false">IF($N211="PHY",VLOOKUP(H211,PGDBuckets,2,FALSE()),0)</f>
        <v>0</v>
      </c>
      <c r="S211" s="84" t="n">
        <f aca="false">IF($N211="G",VLOOKUP(H211,PGDBuckets,2,FALSE()),0)</f>
        <v>0</v>
      </c>
      <c r="T211" s="84" t="n">
        <f aca="false">SUM(P211:S211)</f>
        <v>11</v>
      </c>
      <c r="U211" s="84" t="str">
        <f aca="false">IF(O211="not used","-",O211&amp;N211&amp;T211)</f>
        <v>-</v>
      </c>
      <c r="V211" s="84" t="str">
        <f aca="false">IF(O211="Not Used","-",VLOOKUP(D211,FOLIOS,7,FALSE())&amp;H211)</f>
        <v>-</v>
      </c>
      <c r="W211" s="84" t="str">
        <f aca="false">IF(U211="-","-",O211&amp;E211&amp;H211)</f>
        <v>-</v>
      </c>
      <c r="X211" s="85" t="str">
        <f aca="false">D211&amp;G211</f>
        <v>FT-CAND-EGSC-BASCGPR-CHIPPAWA</v>
      </c>
      <c r="AF211" s="0" t="str">
        <f aca="false">D211&amp;V211</f>
        <v>FT-CAND-EGSC-BAS-</v>
      </c>
    </row>
    <row r="212" customFormat="false" ht="12.75" hidden="false" customHeight="false" outlineLevel="0" collapsed="false">
      <c r="A212" s="81" t="n">
        <v>36682</v>
      </c>
      <c r="B212" s="82" t="s">
        <v>55</v>
      </c>
      <c r="C212" s="82" t="s">
        <v>56</v>
      </c>
      <c r="D212" s="82" t="s">
        <v>57</v>
      </c>
      <c r="E212" s="82" t="s">
        <v>21</v>
      </c>
      <c r="F212" s="82"/>
      <c r="G212" s="82" t="s">
        <v>72</v>
      </c>
      <c r="H212" s="81" t="n">
        <v>37803</v>
      </c>
      <c r="I212" s="82" t="n">
        <v>0</v>
      </c>
      <c r="J212" s="82" t="n">
        <v>0</v>
      </c>
      <c r="K212" s="83" t="n">
        <f aca="false">IF(J212=0,0,J212/I212)</f>
        <v>0</v>
      </c>
      <c r="L212" s="83" t="n">
        <f aca="false">I212/UOM</f>
        <v>0</v>
      </c>
      <c r="M212" s="83" t="n">
        <f aca="false">J212/UOM</f>
        <v>0</v>
      </c>
      <c r="N212" s="84" t="str">
        <f aca="false">IF(F212="P","PHY",IF(F212="G","G",E212))</f>
        <v>D</v>
      </c>
      <c r="O212" s="84" t="str">
        <f aca="false">IF(ISNA(VLOOKUP(G212,BadCanCurves,1,FALSE())),VLOOKUP(D212,FOLIOS,6,FALSE()),"not used")</f>
        <v>not used</v>
      </c>
      <c r="P212" s="84" t="n">
        <f aca="false">IF($N212="P",VLOOKUP(H212,PrcBuckets,2,FALSE()),0)</f>
        <v>0</v>
      </c>
      <c r="Q212" s="84" t="n">
        <f aca="false">IF($N212="D",VLOOKUP(H212,BasisBuckets,2,FALSE()),0)</f>
        <v>11</v>
      </c>
      <c r="R212" s="84" t="n">
        <f aca="false">IF($N212="PHY",VLOOKUP(H212,PGDBuckets,2,FALSE()),0)</f>
        <v>0</v>
      </c>
      <c r="S212" s="84" t="n">
        <f aca="false">IF($N212="G",VLOOKUP(H212,PGDBuckets,2,FALSE()),0)</f>
        <v>0</v>
      </c>
      <c r="T212" s="84" t="n">
        <f aca="false">SUM(P212:S212)</f>
        <v>11</v>
      </c>
      <c r="U212" s="84" t="str">
        <f aca="false">IF(O212="not used","-",O212&amp;N212&amp;T212)</f>
        <v>-</v>
      </c>
      <c r="V212" s="84" t="str">
        <f aca="false">IF(O212="Not Used","-",VLOOKUP(D212,FOLIOS,7,FALSE())&amp;H212)</f>
        <v>-</v>
      </c>
      <c r="W212" s="84" t="str">
        <f aca="false">IF(U212="-","-",O212&amp;E212&amp;H212)</f>
        <v>-</v>
      </c>
      <c r="X212" s="85" t="str">
        <f aca="false">D212&amp;G212</f>
        <v>FT-CAND-EGSC-BASCGPR-CHIPPAWA</v>
      </c>
      <c r="AF212" s="0" t="str">
        <f aca="false">D212&amp;V212</f>
        <v>FT-CAND-EGSC-BAS-</v>
      </c>
    </row>
    <row r="213" customFormat="false" ht="12.75" hidden="false" customHeight="false" outlineLevel="0" collapsed="false">
      <c r="A213" s="81" t="n">
        <v>36682</v>
      </c>
      <c r="B213" s="82" t="s">
        <v>55</v>
      </c>
      <c r="C213" s="82" t="s">
        <v>56</v>
      </c>
      <c r="D213" s="82" t="s">
        <v>57</v>
      </c>
      <c r="E213" s="82" t="s">
        <v>21</v>
      </c>
      <c r="F213" s="82"/>
      <c r="G213" s="82" t="s">
        <v>72</v>
      </c>
      <c r="H213" s="81" t="n">
        <v>37834</v>
      </c>
      <c r="I213" s="82" t="n">
        <v>0</v>
      </c>
      <c r="J213" s="82" t="n">
        <v>0</v>
      </c>
      <c r="K213" s="83" t="n">
        <f aca="false">IF(J213=0,0,J213/I213)</f>
        <v>0</v>
      </c>
      <c r="L213" s="83" t="n">
        <f aca="false">I213/UOM</f>
        <v>0</v>
      </c>
      <c r="M213" s="83" t="n">
        <f aca="false">J213/UOM</f>
        <v>0</v>
      </c>
      <c r="N213" s="84" t="str">
        <f aca="false">IF(F213="P","PHY",IF(F213="G","G",E213))</f>
        <v>D</v>
      </c>
      <c r="O213" s="84" t="str">
        <f aca="false">IF(ISNA(VLOOKUP(G213,BadCanCurves,1,FALSE())),VLOOKUP(D213,FOLIOS,6,FALSE()),"not used")</f>
        <v>not used</v>
      </c>
      <c r="P213" s="84" t="n">
        <f aca="false">IF($N213="P",VLOOKUP(H213,PrcBuckets,2,FALSE()),0)</f>
        <v>0</v>
      </c>
      <c r="Q213" s="84" t="n">
        <f aca="false">IF($N213="D",VLOOKUP(H213,BasisBuckets,2,FALSE()),0)</f>
        <v>11</v>
      </c>
      <c r="R213" s="84" t="n">
        <f aca="false">IF($N213="PHY",VLOOKUP(H213,PGDBuckets,2,FALSE()),0)</f>
        <v>0</v>
      </c>
      <c r="S213" s="84" t="n">
        <f aca="false">IF($N213="G",VLOOKUP(H213,PGDBuckets,2,FALSE()),0)</f>
        <v>0</v>
      </c>
      <c r="T213" s="84" t="n">
        <f aca="false">SUM(P213:S213)</f>
        <v>11</v>
      </c>
      <c r="U213" s="84" t="str">
        <f aca="false">IF(O213="not used","-",O213&amp;N213&amp;T213)</f>
        <v>-</v>
      </c>
      <c r="V213" s="84" t="str">
        <f aca="false">IF(O213="Not Used","-",VLOOKUP(D213,FOLIOS,7,FALSE())&amp;H213)</f>
        <v>-</v>
      </c>
      <c r="W213" s="84" t="str">
        <f aca="false">IF(U213="-","-",O213&amp;E213&amp;H213)</f>
        <v>-</v>
      </c>
      <c r="X213" s="85" t="str">
        <f aca="false">D213&amp;G213</f>
        <v>FT-CAND-EGSC-BASCGPR-CHIPPAWA</v>
      </c>
      <c r="AF213" s="0" t="str">
        <f aca="false">D213&amp;V213</f>
        <v>FT-CAND-EGSC-BAS-</v>
      </c>
    </row>
    <row r="214" customFormat="false" ht="12.75" hidden="false" customHeight="false" outlineLevel="0" collapsed="false">
      <c r="A214" s="81" t="n">
        <v>36682</v>
      </c>
      <c r="B214" s="82" t="s">
        <v>55</v>
      </c>
      <c r="C214" s="82" t="s">
        <v>56</v>
      </c>
      <c r="D214" s="82" t="s">
        <v>57</v>
      </c>
      <c r="E214" s="82" t="s">
        <v>21</v>
      </c>
      <c r="F214" s="82"/>
      <c r="G214" s="82" t="s">
        <v>72</v>
      </c>
      <c r="H214" s="81" t="n">
        <v>37865</v>
      </c>
      <c r="I214" s="82" t="n">
        <v>0</v>
      </c>
      <c r="J214" s="82" t="n">
        <v>0</v>
      </c>
      <c r="K214" s="83" t="n">
        <f aca="false">IF(J214=0,0,J214/I214)</f>
        <v>0</v>
      </c>
      <c r="L214" s="83" t="n">
        <f aca="false">I214/UOM</f>
        <v>0</v>
      </c>
      <c r="M214" s="83" t="n">
        <f aca="false">J214/UOM</f>
        <v>0</v>
      </c>
      <c r="N214" s="84" t="str">
        <f aca="false">IF(F214="P","PHY",IF(F214="G","G",E214))</f>
        <v>D</v>
      </c>
      <c r="O214" s="84" t="str">
        <f aca="false">IF(ISNA(VLOOKUP(G214,BadCanCurves,1,FALSE())),VLOOKUP(D214,FOLIOS,6,FALSE()),"not used")</f>
        <v>not used</v>
      </c>
      <c r="P214" s="84" t="n">
        <f aca="false">IF($N214="P",VLOOKUP(H214,PrcBuckets,2,FALSE()),0)</f>
        <v>0</v>
      </c>
      <c r="Q214" s="84" t="n">
        <f aca="false">IF($N214="D",VLOOKUP(H214,BasisBuckets,2,FALSE()),0)</f>
        <v>11</v>
      </c>
      <c r="R214" s="84" t="n">
        <f aca="false">IF($N214="PHY",VLOOKUP(H214,PGDBuckets,2,FALSE()),0)</f>
        <v>0</v>
      </c>
      <c r="S214" s="84" t="n">
        <f aca="false">IF($N214="G",VLOOKUP(H214,PGDBuckets,2,FALSE()),0)</f>
        <v>0</v>
      </c>
      <c r="T214" s="84" t="n">
        <f aca="false">SUM(P214:S214)</f>
        <v>11</v>
      </c>
      <c r="U214" s="84" t="str">
        <f aca="false">IF(O214="not used","-",O214&amp;N214&amp;T214)</f>
        <v>-</v>
      </c>
      <c r="V214" s="84" t="str">
        <f aca="false">IF(O214="Not Used","-",VLOOKUP(D214,FOLIOS,7,FALSE())&amp;H214)</f>
        <v>-</v>
      </c>
      <c r="W214" s="84" t="str">
        <f aca="false">IF(U214="-","-",O214&amp;E214&amp;H214)</f>
        <v>-</v>
      </c>
      <c r="X214" s="85" t="str">
        <f aca="false">D214&amp;G214</f>
        <v>FT-CAND-EGSC-BASCGPR-CHIPPAWA</v>
      </c>
      <c r="AF214" s="0" t="str">
        <f aca="false">D214&amp;V214</f>
        <v>FT-CAND-EGSC-BAS-</v>
      </c>
    </row>
    <row r="215" customFormat="false" ht="12.75" hidden="false" customHeight="false" outlineLevel="0" collapsed="false">
      <c r="A215" s="81" t="n">
        <v>36682</v>
      </c>
      <c r="B215" s="82" t="s">
        <v>55</v>
      </c>
      <c r="C215" s="82" t="s">
        <v>56</v>
      </c>
      <c r="D215" s="82" t="s">
        <v>57</v>
      </c>
      <c r="E215" s="82" t="s">
        <v>21</v>
      </c>
      <c r="F215" s="82"/>
      <c r="G215" s="82" t="s">
        <v>72</v>
      </c>
      <c r="H215" s="81" t="n">
        <v>37895</v>
      </c>
      <c r="I215" s="82" t="n">
        <v>0</v>
      </c>
      <c r="J215" s="82" t="n">
        <v>0</v>
      </c>
      <c r="K215" s="83" t="n">
        <f aca="false">IF(J215=0,0,J215/I215)</f>
        <v>0</v>
      </c>
      <c r="L215" s="83" t="n">
        <f aca="false">I215/UOM</f>
        <v>0</v>
      </c>
      <c r="M215" s="83" t="n">
        <f aca="false">J215/UOM</f>
        <v>0</v>
      </c>
      <c r="N215" s="84" t="str">
        <f aca="false">IF(F215="P","PHY",IF(F215="G","G",E215))</f>
        <v>D</v>
      </c>
      <c r="O215" s="84" t="str">
        <f aca="false">IF(ISNA(VLOOKUP(G215,BadCanCurves,1,FALSE())),VLOOKUP(D215,FOLIOS,6,FALSE()),"not used")</f>
        <v>not used</v>
      </c>
      <c r="P215" s="84" t="n">
        <f aca="false">IF($N215="P",VLOOKUP(H215,PrcBuckets,2,FALSE()),0)</f>
        <v>0</v>
      </c>
      <c r="Q215" s="84" t="n">
        <f aca="false">IF($N215="D",VLOOKUP(H215,BasisBuckets,2,FALSE()),0)</f>
        <v>11</v>
      </c>
      <c r="R215" s="84" t="n">
        <f aca="false">IF($N215="PHY",VLOOKUP(H215,PGDBuckets,2,FALSE()),0)</f>
        <v>0</v>
      </c>
      <c r="S215" s="84" t="n">
        <f aca="false">IF($N215="G",VLOOKUP(H215,PGDBuckets,2,FALSE()),0)</f>
        <v>0</v>
      </c>
      <c r="T215" s="84" t="n">
        <f aca="false">SUM(P215:S215)</f>
        <v>11</v>
      </c>
      <c r="U215" s="84" t="str">
        <f aca="false">IF(O215="not used","-",O215&amp;N215&amp;T215)</f>
        <v>-</v>
      </c>
      <c r="V215" s="84" t="str">
        <f aca="false">IF(O215="Not Used","-",VLOOKUP(D215,FOLIOS,7,FALSE())&amp;H215)</f>
        <v>-</v>
      </c>
      <c r="W215" s="84" t="str">
        <f aca="false">IF(U215="-","-",O215&amp;E215&amp;H215)</f>
        <v>-</v>
      </c>
      <c r="X215" s="85" t="str">
        <f aca="false">D215&amp;G215</f>
        <v>FT-CAND-EGSC-BASCGPR-CHIPPAWA</v>
      </c>
      <c r="AF215" s="0" t="str">
        <f aca="false">D215&amp;V215</f>
        <v>FT-CAND-EGSC-BAS-</v>
      </c>
    </row>
    <row r="216" customFormat="false" ht="12.75" hidden="false" customHeight="false" outlineLevel="0" collapsed="false">
      <c r="A216" s="81" t="n">
        <v>36682</v>
      </c>
      <c r="B216" s="82" t="s">
        <v>55</v>
      </c>
      <c r="C216" s="82" t="s">
        <v>56</v>
      </c>
      <c r="D216" s="82" t="s">
        <v>57</v>
      </c>
      <c r="E216" s="82" t="s">
        <v>21</v>
      </c>
      <c r="F216" s="82"/>
      <c r="G216" s="82" t="s">
        <v>72</v>
      </c>
      <c r="H216" s="81" t="n">
        <v>37926</v>
      </c>
      <c r="I216" s="82" t="n">
        <v>0</v>
      </c>
      <c r="J216" s="82" t="n">
        <v>0</v>
      </c>
      <c r="K216" s="83" t="n">
        <f aca="false">IF(J216=0,0,J216/I216)</f>
        <v>0</v>
      </c>
      <c r="L216" s="83" t="n">
        <f aca="false">I216/UOM</f>
        <v>0</v>
      </c>
      <c r="M216" s="83" t="n">
        <f aca="false">J216/UOM</f>
        <v>0</v>
      </c>
      <c r="N216" s="84" t="str">
        <f aca="false">IF(F216="P","PHY",IF(F216="G","G",E216))</f>
        <v>D</v>
      </c>
      <c r="O216" s="84" t="str">
        <f aca="false">IF(ISNA(VLOOKUP(G216,BadCanCurves,1,FALSE())),VLOOKUP(D216,FOLIOS,6,FALSE()),"not used")</f>
        <v>not used</v>
      </c>
      <c r="P216" s="84" t="n">
        <f aca="false">IF($N216="P",VLOOKUP(H216,PrcBuckets,2,FALSE()),0)</f>
        <v>0</v>
      </c>
      <c r="Q216" s="84" t="n">
        <f aca="false">IF($N216="D",VLOOKUP(H216,BasisBuckets,2,FALSE()),0)</f>
        <v>11</v>
      </c>
      <c r="R216" s="84" t="n">
        <f aca="false">IF($N216="PHY",VLOOKUP(H216,PGDBuckets,2,FALSE()),0)</f>
        <v>0</v>
      </c>
      <c r="S216" s="84" t="n">
        <f aca="false">IF($N216="G",VLOOKUP(H216,PGDBuckets,2,FALSE()),0)</f>
        <v>0</v>
      </c>
      <c r="T216" s="84" t="n">
        <f aca="false">SUM(P216:S216)</f>
        <v>11</v>
      </c>
      <c r="U216" s="84" t="str">
        <f aca="false">IF(O216="not used","-",O216&amp;N216&amp;T216)</f>
        <v>-</v>
      </c>
      <c r="V216" s="84" t="str">
        <f aca="false">IF(O216="Not Used","-",VLOOKUP(D216,FOLIOS,7,FALSE())&amp;H216)</f>
        <v>-</v>
      </c>
      <c r="W216" s="84" t="str">
        <f aca="false">IF(U216="-","-",O216&amp;E216&amp;H216)</f>
        <v>-</v>
      </c>
      <c r="X216" s="85" t="str">
        <f aca="false">D216&amp;G216</f>
        <v>FT-CAND-EGSC-BASCGPR-CHIPPAWA</v>
      </c>
      <c r="AF216" s="0" t="str">
        <f aca="false">D216&amp;V216</f>
        <v>FT-CAND-EGSC-BAS-</v>
      </c>
    </row>
    <row r="217" customFormat="false" ht="12.75" hidden="false" customHeight="false" outlineLevel="0" collapsed="false">
      <c r="A217" s="81" t="n">
        <v>36682</v>
      </c>
      <c r="B217" s="82" t="s">
        <v>55</v>
      </c>
      <c r="C217" s="82" t="s">
        <v>56</v>
      </c>
      <c r="D217" s="82" t="s">
        <v>57</v>
      </c>
      <c r="E217" s="82" t="s">
        <v>21</v>
      </c>
      <c r="F217" s="82"/>
      <c r="G217" s="82" t="s">
        <v>72</v>
      </c>
      <c r="H217" s="81" t="n">
        <v>37956</v>
      </c>
      <c r="I217" s="82" t="n">
        <v>0</v>
      </c>
      <c r="J217" s="82" t="n">
        <v>0</v>
      </c>
      <c r="K217" s="83" t="n">
        <f aca="false">IF(J217=0,0,J217/I217)</f>
        <v>0</v>
      </c>
      <c r="L217" s="83" t="n">
        <f aca="false">I217/UOM</f>
        <v>0</v>
      </c>
      <c r="M217" s="83" t="n">
        <f aca="false">J217/UOM</f>
        <v>0</v>
      </c>
      <c r="N217" s="84" t="str">
        <f aca="false">IF(F217="P","PHY",IF(F217="G","G",E217))</f>
        <v>D</v>
      </c>
      <c r="O217" s="84" t="str">
        <f aca="false">IF(ISNA(VLOOKUP(G217,BadCanCurves,1,FALSE())),VLOOKUP(D217,FOLIOS,6,FALSE()),"not used")</f>
        <v>not used</v>
      </c>
      <c r="P217" s="84" t="n">
        <f aca="false">IF($N217="P",VLOOKUP(H217,PrcBuckets,2,FALSE()),0)</f>
        <v>0</v>
      </c>
      <c r="Q217" s="84" t="n">
        <f aca="false">IF($N217="D",VLOOKUP(H217,BasisBuckets,2,FALSE()),0)</f>
        <v>11</v>
      </c>
      <c r="R217" s="84" t="n">
        <f aca="false">IF($N217="PHY",VLOOKUP(H217,PGDBuckets,2,FALSE()),0)</f>
        <v>0</v>
      </c>
      <c r="S217" s="84" t="n">
        <f aca="false">IF($N217="G",VLOOKUP(H217,PGDBuckets,2,FALSE()),0)</f>
        <v>0</v>
      </c>
      <c r="T217" s="84" t="n">
        <f aca="false">SUM(P217:S217)</f>
        <v>11</v>
      </c>
      <c r="U217" s="84" t="str">
        <f aca="false">IF(O217="not used","-",O217&amp;N217&amp;T217)</f>
        <v>-</v>
      </c>
      <c r="V217" s="84" t="str">
        <f aca="false">IF(O217="Not Used","-",VLOOKUP(D217,FOLIOS,7,FALSE())&amp;H217)</f>
        <v>-</v>
      </c>
      <c r="W217" s="84" t="str">
        <f aca="false">IF(U217="-","-",O217&amp;E217&amp;H217)</f>
        <v>-</v>
      </c>
      <c r="X217" s="85" t="str">
        <f aca="false">D217&amp;G217</f>
        <v>FT-CAND-EGSC-BASCGPR-CHIPPAWA</v>
      </c>
      <c r="AF217" s="0" t="str">
        <f aca="false">D217&amp;V217</f>
        <v>FT-CAND-EGSC-BAS-</v>
      </c>
    </row>
    <row r="218" customFormat="false" ht="12.75" hidden="false" customHeight="false" outlineLevel="0" collapsed="false">
      <c r="A218" s="81" t="n">
        <v>36682</v>
      </c>
      <c r="B218" s="82" t="s">
        <v>55</v>
      </c>
      <c r="C218" s="82" t="s">
        <v>56</v>
      </c>
      <c r="D218" s="82" t="s">
        <v>57</v>
      </c>
      <c r="E218" s="82" t="s">
        <v>21</v>
      </c>
      <c r="F218" s="82"/>
      <c r="G218" s="82" t="s">
        <v>72</v>
      </c>
      <c r="H218" s="81" t="n">
        <v>37987</v>
      </c>
      <c r="I218" s="82" t="n">
        <v>0</v>
      </c>
      <c r="J218" s="82" t="n">
        <v>0</v>
      </c>
      <c r="K218" s="83" t="n">
        <f aca="false">IF(J218=0,0,J218/I218)</f>
        <v>0</v>
      </c>
      <c r="L218" s="83" t="n">
        <f aca="false">I218/UOM</f>
        <v>0</v>
      </c>
      <c r="M218" s="83" t="n">
        <f aca="false">J218/UOM</f>
        <v>0</v>
      </c>
      <c r="N218" s="84" t="str">
        <f aca="false">IF(F218="P","PHY",IF(F218="G","G",E218))</f>
        <v>D</v>
      </c>
      <c r="O218" s="84" t="str">
        <f aca="false">IF(ISNA(VLOOKUP(G218,BadCanCurves,1,FALSE())),VLOOKUP(D218,FOLIOS,6,FALSE()),"not used")</f>
        <v>not used</v>
      </c>
      <c r="P218" s="84" t="n">
        <f aca="false">IF($N218="P",VLOOKUP(H218,PrcBuckets,2,FALSE()),0)</f>
        <v>0</v>
      </c>
      <c r="Q218" s="84" t="n">
        <f aca="false">IF($N218="D",VLOOKUP(H218,BasisBuckets,2,FALSE()),0)</f>
        <v>12</v>
      </c>
      <c r="R218" s="84" t="n">
        <f aca="false">IF($N218="PHY",VLOOKUP(H218,PGDBuckets,2,FALSE()),0)</f>
        <v>0</v>
      </c>
      <c r="S218" s="84" t="n">
        <f aca="false">IF($N218="G",VLOOKUP(H218,PGDBuckets,2,FALSE()),0)</f>
        <v>0</v>
      </c>
      <c r="T218" s="84" t="n">
        <f aca="false">SUM(P218:S218)</f>
        <v>12</v>
      </c>
      <c r="U218" s="84" t="str">
        <f aca="false">IF(O218="not used","-",O218&amp;N218&amp;T218)</f>
        <v>-</v>
      </c>
      <c r="V218" s="84" t="str">
        <f aca="false">IF(O218="Not Used","-",VLOOKUP(D218,FOLIOS,7,FALSE())&amp;H218)</f>
        <v>-</v>
      </c>
      <c r="W218" s="84" t="str">
        <f aca="false">IF(U218="-","-",O218&amp;E218&amp;H218)</f>
        <v>-</v>
      </c>
      <c r="X218" s="85" t="str">
        <f aca="false">D218&amp;G218</f>
        <v>FT-CAND-EGSC-BASCGPR-CHIPPAWA</v>
      </c>
      <c r="AF218" s="0" t="str">
        <f aca="false">D218&amp;V218</f>
        <v>FT-CAND-EGSC-BAS-</v>
      </c>
    </row>
    <row r="219" customFormat="false" ht="12.75" hidden="false" customHeight="false" outlineLevel="0" collapsed="false">
      <c r="A219" s="81" t="n">
        <v>36682</v>
      </c>
      <c r="B219" s="82" t="s">
        <v>55</v>
      </c>
      <c r="C219" s="82" t="s">
        <v>56</v>
      </c>
      <c r="D219" s="82" t="s">
        <v>57</v>
      </c>
      <c r="E219" s="82" t="s">
        <v>21</v>
      </c>
      <c r="F219" s="82"/>
      <c r="G219" s="82" t="s">
        <v>72</v>
      </c>
      <c r="H219" s="81" t="n">
        <v>38018</v>
      </c>
      <c r="I219" s="82" t="n">
        <v>0</v>
      </c>
      <c r="J219" s="82" t="n">
        <v>0</v>
      </c>
      <c r="K219" s="83" t="n">
        <f aca="false">IF(J219=0,0,J219/I219)</f>
        <v>0</v>
      </c>
      <c r="L219" s="83" t="n">
        <f aca="false">I219/UOM</f>
        <v>0</v>
      </c>
      <c r="M219" s="83" t="n">
        <f aca="false">J219/UOM</f>
        <v>0</v>
      </c>
      <c r="N219" s="84" t="str">
        <f aca="false">IF(F219="P","PHY",IF(F219="G","G",E219))</f>
        <v>D</v>
      </c>
      <c r="O219" s="84" t="str">
        <f aca="false">IF(ISNA(VLOOKUP(G219,BadCanCurves,1,FALSE())),VLOOKUP(D219,FOLIOS,6,FALSE()),"not used")</f>
        <v>not used</v>
      </c>
      <c r="P219" s="84" t="n">
        <f aca="false">IF($N219="P",VLOOKUP(H219,PrcBuckets,2,FALSE()),0)</f>
        <v>0</v>
      </c>
      <c r="Q219" s="84" t="n">
        <f aca="false">IF($N219="D",VLOOKUP(H219,BasisBuckets,2,FALSE()),0)</f>
        <v>12</v>
      </c>
      <c r="R219" s="84" t="n">
        <f aca="false">IF($N219="PHY",VLOOKUP(H219,PGDBuckets,2,FALSE()),0)</f>
        <v>0</v>
      </c>
      <c r="S219" s="84" t="n">
        <f aca="false">IF($N219="G",VLOOKUP(H219,PGDBuckets,2,FALSE()),0)</f>
        <v>0</v>
      </c>
      <c r="T219" s="84" t="n">
        <f aca="false">SUM(P219:S219)</f>
        <v>12</v>
      </c>
      <c r="U219" s="84" t="str">
        <f aca="false">IF(O219="not used","-",O219&amp;N219&amp;T219)</f>
        <v>-</v>
      </c>
      <c r="V219" s="84" t="str">
        <f aca="false">IF(O219="Not Used","-",VLOOKUP(D219,FOLIOS,7,FALSE())&amp;H219)</f>
        <v>-</v>
      </c>
      <c r="W219" s="84" t="str">
        <f aca="false">IF(U219="-","-",O219&amp;E219&amp;H219)</f>
        <v>-</v>
      </c>
      <c r="X219" s="85" t="str">
        <f aca="false">D219&amp;G219</f>
        <v>FT-CAND-EGSC-BASCGPR-CHIPPAWA</v>
      </c>
      <c r="AF219" s="0" t="str">
        <f aca="false">D219&amp;V219</f>
        <v>FT-CAND-EGSC-BAS-</v>
      </c>
    </row>
    <row r="220" customFormat="false" ht="12.75" hidden="false" customHeight="false" outlineLevel="0" collapsed="false">
      <c r="A220" s="81" t="n">
        <v>36682</v>
      </c>
      <c r="B220" s="82" t="s">
        <v>55</v>
      </c>
      <c r="C220" s="82" t="s">
        <v>56</v>
      </c>
      <c r="D220" s="82" t="s">
        <v>57</v>
      </c>
      <c r="E220" s="82" t="s">
        <v>21</v>
      </c>
      <c r="F220" s="82"/>
      <c r="G220" s="82" t="s">
        <v>72</v>
      </c>
      <c r="H220" s="81" t="n">
        <v>38047</v>
      </c>
      <c r="I220" s="82" t="n">
        <v>0</v>
      </c>
      <c r="J220" s="82" t="n">
        <v>0</v>
      </c>
      <c r="K220" s="83" t="n">
        <f aca="false">IF(J220=0,0,J220/I220)</f>
        <v>0</v>
      </c>
      <c r="L220" s="83" t="n">
        <f aca="false">I220/UOM</f>
        <v>0</v>
      </c>
      <c r="M220" s="83" t="n">
        <f aca="false">J220/UOM</f>
        <v>0</v>
      </c>
      <c r="N220" s="84" t="str">
        <f aca="false">IF(F220="P","PHY",IF(F220="G","G",E220))</f>
        <v>D</v>
      </c>
      <c r="O220" s="84" t="str">
        <f aca="false">IF(ISNA(VLOOKUP(G220,BadCanCurves,1,FALSE())),VLOOKUP(D220,FOLIOS,6,FALSE()),"not used")</f>
        <v>not used</v>
      </c>
      <c r="P220" s="84" t="n">
        <f aca="false">IF($N220="P",VLOOKUP(H220,PrcBuckets,2,FALSE()),0)</f>
        <v>0</v>
      </c>
      <c r="Q220" s="84" t="n">
        <f aca="false">IF($N220="D",VLOOKUP(H220,BasisBuckets,2,FALSE()),0)</f>
        <v>12</v>
      </c>
      <c r="R220" s="84" t="n">
        <f aca="false">IF($N220="PHY",VLOOKUP(H220,PGDBuckets,2,FALSE()),0)</f>
        <v>0</v>
      </c>
      <c r="S220" s="84" t="n">
        <f aca="false">IF($N220="G",VLOOKUP(H220,PGDBuckets,2,FALSE()),0)</f>
        <v>0</v>
      </c>
      <c r="T220" s="84" t="n">
        <f aca="false">SUM(P220:S220)</f>
        <v>12</v>
      </c>
      <c r="U220" s="84" t="str">
        <f aca="false">IF(O220="not used","-",O220&amp;N220&amp;T220)</f>
        <v>-</v>
      </c>
      <c r="V220" s="84" t="str">
        <f aca="false">IF(O220="Not Used","-",VLOOKUP(D220,FOLIOS,7,FALSE())&amp;H220)</f>
        <v>-</v>
      </c>
      <c r="W220" s="84" t="str">
        <f aca="false">IF(U220="-","-",O220&amp;E220&amp;H220)</f>
        <v>-</v>
      </c>
      <c r="X220" s="85" t="str">
        <f aca="false">D220&amp;G220</f>
        <v>FT-CAND-EGSC-BASCGPR-CHIPPAWA</v>
      </c>
      <c r="AF220" s="0" t="str">
        <f aca="false">D220&amp;V220</f>
        <v>FT-CAND-EGSC-BAS-</v>
      </c>
    </row>
    <row r="221" customFormat="false" ht="12.75" hidden="false" customHeight="false" outlineLevel="0" collapsed="false">
      <c r="A221" s="81" t="n">
        <v>36682</v>
      </c>
      <c r="B221" s="82" t="s">
        <v>55</v>
      </c>
      <c r="C221" s="82" t="s">
        <v>56</v>
      </c>
      <c r="D221" s="82" t="s">
        <v>57</v>
      </c>
      <c r="E221" s="82" t="s">
        <v>21</v>
      </c>
      <c r="F221" s="82"/>
      <c r="G221" s="82" t="s">
        <v>72</v>
      </c>
      <c r="H221" s="81" t="n">
        <v>38078</v>
      </c>
      <c r="I221" s="82" t="n">
        <v>0</v>
      </c>
      <c r="J221" s="82" t="n">
        <v>0</v>
      </c>
      <c r="K221" s="83" t="n">
        <f aca="false">IF(J221=0,0,J221/I221)</f>
        <v>0</v>
      </c>
      <c r="L221" s="83" t="n">
        <f aca="false">I221/UOM</f>
        <v>0</v>
      </c>
      <c r="M221" s="83" t="n">
        <f aca="false">J221/UOM</f>
        <v>0</v>
      </c>
      <c r="N221" s="84" t="str">
        <f aca="false">IF(F221="P","PHY",IF(F221="G","G",E221))</f>
        <v>D</v>
      </c>
      <c r="O221" s="84" t="str">
        <f aca="false">IF(ISNA(VLOOKUP(G221,BadCanCurves,1,FALSE())),VLOOKUP(D221,FOLIOS,6,FALSE()),"not used")</f>
        <v>not used</v>
      </c>
      <c r="P221" s="84" t="n">
        <f aca="false">IF($N221="P",VLOOKUP(H221,PrcBuckets,2,FALSE()),0)</f>
        <v>0</v>
      </c>
      <c r="Q221" s="84" t="n">
        <f aca="false">IF($N221="D",VLOOKUP(H221,BasisBuckets,2,FALSE()),0)</f>
        <v>12</v>
      </c>
      <c r="R221" s="84" t="n">
        <f aca="false">IF($N221="PHY",VLOOKUP(H221,PGDBuckets,2,FALSE()),0)</f>
        <v>0</v>
      </c>
      <c r="S221" s="84" t="n">
        <f aca="false">IF($N221="G",VLOOKUP(H221,PGDBuckets,2,FALSE()),0)</f>
        <v>0</v>
      </c>
      <c r="T221" s="84" t="n">
        <f aca="false">SUM(P221:S221)</f>
        <v>12</v>
      </c>
      <c r="U221" s="84" t="str">
        <f aca="false">IF(O221="not used","-",O221&amp;N221&amp;T221)</f>
        <v>-</v>
      </c>
      <c r="V221" s="84" t="str">
        <f aca="false">IF(O221="Not Used","-",VLOOKUP(D221,FOLIOS,7,FALSE())&amp;H221)</f>
        <v>-</v>
      </c>
      <c r="W221" s="84" t="str">
        <f aca="false">IF(U221="-","-",O221&amp;E221&amp;H221)</f>
        <v>-</v>
      </c>
      <c r="X221" s="85" t="str">
        <f aca="false">D221&amp;G221</f>
        <v>FT-CAND-EGSC-BASCGPR-CHIPPAWA</v>
      </c>
      <c r="AF221" s="0" t="str">
        <f aca="false">D221&amp;V221</f>
        <v>FT-CAND-EGSC-BAS-</v>
      </c>
    </row>
    <row r="222" customFormat="false" ht="12.75" hidden="false" customHeight="false" outlineLevel="0" collapsed="false">
      <c r="A222" s="81" t="n">
        <v>36682</v>
      </c>
      <c r="B222" s="82" t="s">
        <v>55</v>
      </c>
      <c r="C222" s="82" t="s">
        <v>56</v>
      </c>
      <c r="D222" s="82" t="s">
        <v>57</v>
      </c>
      <c r="E222" s="82" t="s">
        <v>21</v>
      </c>
      <c r="F222" s="82"/>
      <c r="G222" s="82" t="s">
        <v>72</v>
      </c>
      <c r="H222" s="81" t="n">
        <v>38108</v>
      </c>
      <c r="I222" s="82" t="n">
        <v>0</v>
      </c>
      <c r="J222" s="82" t="n">
        <v>0</v>
      </c>
      <c r="K222" s="83" t="n">
        <f aca="false">IF(J222=0,0,J222/I222)</f>
        <v>0</v>
      </c>
      <c r="L222" s="83" t="n">
        <f aca="false">I222/UOM</f>
        <v>0</v>
      </c>
      <c r="M222" s="83" t="n">
        <f aca="false">J222/UOM</f>
        <v>0</v>
      </c>
      <c r="N222" s="84" t="str">
        <f aca="false">IF(F222="P","PHY",IF(F222="G","G",E222))</f>
        <v>D</v>
      </c>
      <c r="O222" s="84" t="str">
        <f aca="false">IF(ISNA(VLOOKUP(G222,BadCanCurves,1,FALSE())),VLOOKUP(D222,FOLIOS,6,FALSE()),"not used")</f>
        <v>not used</v>
      </c>
      <c r="P222" s="84" t="n">
        <f aca="false">IF($N222="P",VLOOKUP(H222,PrcBuckets,2,FALSE()),0)</f>
        <v>0</v>
      </c>
      <c r="Q222" s="84" t="n">
        <f aca="false">IF($N222="D",VLOOKUP(H222,BasisBuckets,2,FALSE()),0)</f>
        <v>12</v>
      </c>
      <c r="R222" s="84" t="n">
        <f aca="false">IF($N222="PHY",VLOOKUP(H222,PGDBuckets,2,FALSE()),0)</f>
        <v>0</v>
      </c>
      <c r="S222" s="84" t="n">
        <f aca="false">IF($N222="G",VLOOKUP(H222,PGDBuckets,2,FALSE()),0)</f>
        <v>0</v>
      </c>
      <c r="T222" s="84" t="n">
        <f aca="false">SUM(P222:S222)</f>
        <v>12</v>
      </c>
      <c r="U222" s="84" t="str">
        <f aca="false">IF(O222="not used","-",O222&amp;N222&amp;T222)</f>
        <v>-</v>
      </c>
      <c r="V222" s="84" t="str">
        <f aca="false">IF(O222="Not Used","-",VLOOKUP(D222,FOLIOS,7,FALSE())&amp;H222)</f>
        <v>-</v>
      </c>
      <c r="W222" s="84" t="str">
        <f aca="false">IF(U222="-","-",O222&amp;E222&amp;H222)</f>
        <v>-</v>
      </c>
      <c r="X222" s="85" t="str">
        <f aca="false">D222&amp;G222</f>
        <v>FT-CAND-EGSC-BASCGPR-CHIPPAWA</v>
      </c>
      <c r="AF222" s="0" t="str">
        <f aca="false">D222&amp;V222</f>
        <v>FT-CAND-EGSC-BAS-</v>
      </c>
    </row>
    <row r="223" customFormat="false" ht="12.75" hidden="false" customHeight="false" outlineLevel="0" collapsed="false">
      <c r="A223" s="81" t="n">
        <v>36682</v>
      </c>
      <c r="B223" s="82" t="s">
        <v>55</v>
      </c>
      <c r="C223" s="82" t="s">
        <v>56</v>
      </c>
      <c r="D223" s="82" t="s">
        <v>57</v>
      </c>
      <c r="E223" s="82" t="s">
        <v>21</v>
      </c>
      <c r="F223" s="82"/>
      <c r="G223" s="82" t="s">
        <v>72</v>
      </c>
      <c r="H223" s="81" t="n">
        <v>38139</v>
      </c>
      <c r="I223" s="82" t="n">
        <v>0</v>
      </c>
      <c r="J223" s="82" t="n">
        <v>0</v>
      </c>
      <c r="K223" s="83" t="n">
        <f aca="false">IF(J223=0,0,J223/I223)</f>
        <v>0</v>
      </c>
      <c r="L223" s="83" t="n">
        <f aca="false">I223/UOM</f>
        <v>0</v>
      </c>
      <c r="M223" s="83" t="n">
        <f aca="false">J223/UOM</f>
        <v>0</v>
      </c>
      <c r="N223" s="84" t="str">
        <f aca="false">IF(F223="P","PHY",IF(F223="G","G",E223))</f>
        <v>D</v>
      </c>
      <c r="O223" s="84" t="str">
        <f aca="false">IF(ISNA(VLOOKUP(G223,BadCanCurves,1,FALSE())),VLOOKUP(D223,FOLIOS,6,FALSE()),"not used")</f>
        <v>not used</v>
      </c>
      <c r="P223" s="84" t="n">
        <f aca="false">IF($N223="P",VLOOKUP(H223,PrcBuckets,2,FALSE()),0)</f>
        <v>0</v>
      </c>
      <c r="Q223" s="84" t="n">
        <f aca="false">IF($N223="D",VLOOKUP(H223,BasisBuckets,2,FALSE()),0)</f>
        <v>12</v>
      </c>
      <c r="R223" s="84" t="n">
        <f aca="false">IF($N223="PHY",VLOOKUP(H223,PGDBuckets,2,FALSE()),0)</f>
        <v>0</v>
      </c>
      <c r="S223" s="84" t="n">
        <f aca="false">IF($N223="G",VLOOKUP(H223,PGDBuckets,2,FALSE()),0)</f>
        <v>0</v>
      </c>
      <c r="T223" s="84" t="n">
        <f aca="false">SUM(P223:S223)</f>
        <v>12</v>
      </c>
      <c r="U223" s="84" t="str">
        <f aca="false">IF(O223="not used","-",O223&amp;N223&amp;T223)</f>
        <v>-</v>
      </c>
      <c r="V223" s="84" t="str">
        <f aca="false">IF(O223="Not Used","-",VLOOKUP(D223,FOLIOS,7,FALSE())&amp;H223)</f>
        <v>-</v>
      </c>
      <c r="W223" s="84" t="str">
        <f aca="false">IF(U223="-","-",O223&amp;E223&amp;H223)</f>
        <v>-</v>
      </c>
      <c r="X223" s="85" t="str">
        <f aca="false">D223&amp;G223</f>
        <v>FT-CAND-EGSC-BASCGPR-CHIPPAWA</v>
      </c>
      <c r="AF223" s="0" t="str">
        <f aca="false">D223&amp;V223</f>
        <v>FT-CAND-EGSC-BAS-</v>
      </c>
    </row>
    <row r="224" customFormat="false" ht="12.75" hidden="false" customHeight="false" outlineLevel="0" collapsed="false">
      <c r="A224" s="81" t="n">
        <v>36682</v>
      </c>
      <c r="B224" s="82" t="s">
        <v>55</v>
      </c>
      <c r="C224" s="82" t="s">
        <v>56</v>
      </c>
      <c r="D224" s="82" t="s">
        <v>57</v>
      </c>
      <c r="E224" s="82" t="s">
        <v>21</v>
      </c>
      <c r="F224" s="82"/>
      <c r="G224" s="82" t="s">
        <v>72</v>
      </c>
      <c r="H224" s="81" t="n">
        <v>38169</v>
      </c>
      <c r="I224" s="82" t="n">
        <v>0</v>
      </c>
      <c r="J224" s="82" t="n">
        <v>0</v>
      </c>
      <c r="K224" s="83" t="n">
        <f aca="false">IF(J224=0,0,J224/I224)</f>
        <v>0</v>
      </c>
      <c r="L224" s="83" t="n">
        <f aca="false">I224/UOM</f>
        <v>0</v>
      </c>
      <c r="M224" s="83" t="n">
        <f aca="false">J224/UOM</f>
        <v>0</v>
      </c>
      <c r="N224" s="84" t="str">
        <f aca="false">IF(F224="P","PHY",IF(F224="G","G",E224))</f>
        <v>D</v>
      </c>
      <c r="O224" s="84" t="str">
        <f aca="false">IF(ISNA(VLOOKUP(G224,BadCanCurves,1,FALSE())),VLOOKUP(D224,FOLIOS,6,FALSE()),"not used")</f>
        <v>not used</v>
      </c>
      <c r="P224" s="84" t="n">
        <f aca="false">IF($N224="P",VLOOKUP(H224,PrcBuckets,2,FALSE()),0)</f>
        <v>0</v>
      </c>
      <c r="Q224" s="84" t="n">
        <f aca="false">IF($N224="D",VLOOKUP(H224,BasisBuckets,2,FALSE()),0)</f>
        <v>12</v>
      </c>
      <c r="R224" s="84" t="n">
        <f aca="false">IF($N224="PHY",VLOOKUP(H224,PGDBuckets,2,FALSE()),0)</f>
        <v>0</v>
      </c>
      <c r="S224" s="84" t="n">
        <f aca="false">IF($N224="G",VLOOKUP(H224,PGDBuckets,2,FALSE()),0)</f>
        <v>0</v>
      </c>
      <c r="T224" s="84" t="n">
        <f aca="false">SUM(P224:S224)</f>
        <v>12</v>
      </c>
      <c r="U224" s="84" t="str">
        <f aca="false">IF(O224="not used","-",O224&amp;N224&amp;T224)</f>
        <v>-</v>
      </c>
      <c r="V224" s="84" t="str">
        <f aca="false">IF(O224="Not Used","-",VLOOKUP(D224,FOLIOS,7,FALSE())&amp;H224)</f>
        <v>-</v>
      </c>
      <c r="W224" s="84" t="str">
        <f aca="false">IF(U224="-","-",O224&amp;E224&amp;H224)</f>
        <v>-</v>
      </c>
      <c r="X224" s="85" t="str">
        <f aca="false">D224&amp;G224</f>
        <v>FT-CAND-EGSC-BASCGPR-CHIPPAWA</v>
      </c>
      <c r="AF224" s="0" t="str">
        <f aca="false">D224&amp;V224</f>
        <v>FT-CAND-EGSC-BAS-</v>
      </c>
    </row>
    <row r="225" customFormat="false" ht="12.75" hidden="false" customHeight="false" outlineLevel="0" collapsed="false">
      <c r="A225" s="81" t="n">
        <v>36682</v>
      </c>
      <c r="B225" s="82" t="s">
        <v>55</v>
      </c>
      <c r="C225" s="82" t="s">
        <v>56</v>
      </c>
      <c r="D225" s="82" t="s">
        <v>57</v>
      </c>
      <c r="E225" s="82" t="s">
        <v>21</v>
      </c>
      <c r="F225" s="82"/>
      <c r="G225" s="82" t="s">
        <v>72</v>
      </c>
      <c r="H225" s="81" t="n">
        <v>38200</v>
      </c>
      <c r="I225" s="82" t="n">
        <v>0</v>
      </c>
      <c r="J225" s="82" t="n">
        <v>0</v>
      </c>
      <c r="K225" s="83" t="n">
        <f aca="false">IF(J225=0,0,J225/I225)</f>
        <v>0</v>
      </c>
      <c r="L225" s="83" t="n">
        <f aca="false">I225/UOM</f>
        <v>0</v>
      </c>
      <c r="M225" s="83" t="n">
        <f aca="false">J225/UOM</f>
        <v>0</v>
      </c>
      <c r="N225" s="84" t="str">
        <f aca="false">IF(F225="P","PHY",IF(F225="G","G",E225))</f>
        <v>D</v>
      </c>
      <c r="O225" s="84" t="str">
        <f aca="false">IF(ISNA(VLOOKUP(G225,BadCanCurves,1,FALSE())),VLOOKUP(D225,FOLIOS,6,FALSE()),"not used")</f>
        <v>not used</v>
      </c>
      <c r="P225" s="84" t="n">
        <f aca="false">IF($N225="P",VLOOKUP(H225,PrcBuckets,2,FALSE()),0)</f>
        <v>0</v>
      </c>
      <c r="Q225" s="84" t="n">
        <f aca="false">IF($N225="D",VLOOKUP(H225,BasisBuckets,2,FALSE()),0)</f>
        <v>12</v>
      </c>
      <c r="R225" s="84" t="n">
        <f aca="false">IF($N225="PHY",VLOOKUP(H225,PGDBuckets,2,FALSE()),0)</f>
        <v>0</v>
      </c>
      <c r="S225" s="84" t="n">
        <f aca="false">IF($N225="G",VLOOKUP(H225,PGDBuckets,2,FALSE()),0)</f>
        <v>0</v>
      </c>
      <c r="T225" s="84" t="n">
        <f aca="false">SUM(P225:S225)</f>
        <v>12</v>
      </c>
      <c r="U225" s="84" t="str">
        <f aca="false">IF(O225="not used","-",O225&amp;N225&amp;T225)</f>
        <v>-</v>
      </c>
      <c r="V225" s="84" t="str">
        <f aca="false">IF(O225="Not Used","-",VLOOKUP(D225,FOLIOS,7,FALSE())&amp;H225)</f>
        <v>-</v>
      </c>
      <c r="W225" s="84" t="str">
        <f aca="false">IF(U225="-","-",O225&amp;E225&amp;H225)</f>
        <v>-</v>
      </c>
      <c r="X225" s="85" t="str">
        <f aca="false">D225&amp;G225</f>
        <v>FT-CAND-EGSC-BASCGPR-CHIPPAWA</v>
      </c>
      <c r="AF225" s="0" t="str">
        <f aca="false">D225&amp;V225</f>
        <v>FT-CAND-EGSC-BAS-</v>
      </c>
    </row>
    <row r="226" customFormat="false" ht="12.75" hidden="false" customHeight="false" outlineLevel="0" collapsed="false">
      <c r="A226" s="81" t="n">
        <v>36682</v>
      </c>
      <c r="B226" s="82" t="s">
        <v>55</v>
      </c>
      <c r="C226" s="82" t="s">
        <v>56</v>
      </c>
      <c r="D226" s="82" t="s">
        <v>57</v>
      </c>
      <c r="E226" s="82" t="s">
        <v>21</v>
      </c>
      <c r="F226" s="82"/>
      <c r="G226" s="82" t="s">
        <v>72</v>
      </c>
      <c r="H226" s="81" t="n">
        <v>38231</v>
      </c>
      <c r="I226" s="82" t="n">
        <v>0</v>
      </c>
      <c r="J226" s="82" t="n">
        <v>0</v>
      </c>
      <c r="K226" s="83" t="n">
        <f aca="false">IF(J226=0,0,J226/I226)</f>
        <v>0</v>
      </c>
      <c r="L226" s="83" t="n">
        <f aca="false">I226/UOM</f>
        <v>0</v>
      </c>
      <c r="M226" s="83" t="n">
        <f aca="false">J226/UOM</f>
        <v>0</v>
      </c>
      <c r="N226" s="84" t="str">
        <f aca="false">IF(F226="P","PHY",IF(F226="G","G",E226))</f>
        <v>D</v>
      </c>
      <c r="O226" s="84" t="str">
        <f aca="false">IF(ISNA(VLOOKUP(G226,BadCanCurves,1,FALSE())),VLOOKUP(D226,FOLIOS,6,FALSE()),"not used")</f>
        <v>not used</v>
      </c>
      <c r="P226" s="84" t="n">
        <f aca="false">IF($N226="P",VLOOKUP(H226,PrcBuckets,2,FALSE()),0)</f>
        <v>0</v>
      </c>
      <c r="Q226" s="84" t="n">
        <f aca="false">IF($N226="D",VLOOKUP(H226,BasisBuckets,2,FALSE()),0)</f>
        <v>12</v>
      </c>
      <c r="R226" s="84" t="n">
        <f aca="false">IF($N226="PHY",VLOOKUP(H226,PGDBuckets,2,FALSE()),0)</f>
        <v>0</v>
      </c>
      <c r="S226" s="84" t="n">
        <f aca="false">IF($N226="G",VLOOKUP(H226,PGDBuckets,2,FALSE()),0)</f>
        <v>0</v>
      </c>
      <c r="T226" s="84" t="n">
        <f aca="false">SUM(P226:S226)</f>
        <v>12</v>
      </c>
      <c r="U226" s="84" t="str">
        <f aca="false">IF(O226="not used","-",O226&amp;N226&amp;T226)</f>
        <v>-</v>
      </c>
      <c r="V226" s="84" t="str">
        <f aca="false">IF(O226="Not Used","-",VLOOKUP(D226,FOLIOS,7,FALSE())&amp;H226)</f>
        <v>-</v>
      </c>
      <c r="W226" s="84" t="str">
        <f aca="false">IF(U226="-","-",O226&amp;E226&amp;H226)</f>
        <v>-</v>
      </c>
      <c r="X226" s="85" t="str">
        <f aca="false">D226&amp;G226</f>
        <v>FT-CAND-EGSC-BASCGPR-CHIPPAWA</v>
      </c>
      <c r="AF226" s="0" t="str">
        <f aca="false">D226&amp;V226</f>
        <v>FT-CAND-EGSC-BAS-</v>
      </c>
    </row>
    <row r="227" customFormat="false" ht="12.75" hidden="false" customHeight="false" outlineLevel="0" collapsed="false">
      <c r="A227" s="81" t="n">
        <v>36682</v>
      </c>
      <c r="B227" s="82" t="s">
        <v>55</v>
      </c>
      <c r="C227" s="82" t="s">
        <v>56</v>
      </c>
      <c r="D227" s="82" t="s">
        <v>57</v>
      </c>
      <c r="E227" s="82" t="s">
        <v>21</v>
      </c>
      <c r="F227" s="82"/>
      <c r="G227" s="82" t="s">
        <v>72</v>
      </c>
      <c r="H227" s="81" t="n">
        <v>38261</v>
      </c>
      <c r="I227" s="82" t="n">
        <v>0</v>
      </c>
      <c r="J227" s="82" t="n">
        <v>0</v>
      </c>
      <c r="K227" s="83" t="n">
        <f aca="false">IF(J227=0,0,J227/I227)</f>
        <v>0</v>
      </c>
      <c r="L227" s="83" t="n">
        <f aca="false">I227/UOM</f>
        <v>0</v>
      </c>
      <c r="M227" s="83" t="n">
        <f aca="false">J227/UOM</f>
        <v>0</v>
      </c>
      <c r="N227" s="84" t="str">
        <f aca="false">IF(F227="P","PHY",IF(F227="G","G",E227))</f>
        <v>D</v>
      </c>
      <c r="O227" s="84" t="str">
        <f aca="false">IF(ISNA(VLOOKUP(G227,BadCanCurves,1,FALSE())),VLOOKUP(D227,FOLIOS,6,FALSE()),"not used")</f>
        <v>not used</v>
      </c>
      <c r="P227" s="84" t="n">
        <f aca="false">IF($N227="P",VLOOKUP(H227,PrcBuckets,2,FALSE()),0)</f>
        <v>0</v>
      </c>
      <c r="Q227" s="84" t="n">
        <f aca="false">IF($N227="D",VLOOKUP(H227,BasisBuckets,2,FALSE()),0)</f>
        <v>12</v>
      </c>
      <c r="R227" s="84" t="n">
        <f aca="false">IF($N227="PHY",VLOOKUP(H227,PGDBuckets,2,FALSE()),0)</f>
        <v>0</v>
      </c>
      <c r="S227" s="84" t="n">
        <f aca="false">IF($N227="G",VLOOKUP(H227,PGDBuckets,2,FALSE()),0)</f>
        <v>0</v>
      </c>
      <c r="T227" s="84" t="n">
        <f aca="false">SUM(P227:S227)</f>
        <v>12</v>
      </c>
      <c r="U227" s="84" t="str">
        <f aca="false">IF(O227="not used","-",O227&amp;N227&amp;T227)</f>
        <v>-</v>
      </c>
      <c r="V227" s="84" t="str">
        <f aca="false">IF(O227="Not Used","-",VLOOKUP(D227,FOLIOS,7,FALSE())&amp;H227)</f>
        <v>-</v>
      </c>
      <c r="W227" s="84" t="str">
        <f aca="false">IF(U227="-","-",O227&amp;E227&amp;H227)</f>
        <v>-</v>
      </c>
      <c r="X227" s="85" t="str">
        <f aca="false">D227&amp;G227</f>
        <v>FT-CAND-EGSC-BASCGPR-CHIPPAWA</v>
      </c>
      <c r="AF227" s="0" t="str">
        <f aca="false">D227&amp;V227</f>
        <v>FT-CAND-EGSC-BAS-</v>
      </c>
    </row>
    <row r="228" customFormat="false" ht="12.75" hidden="false" customHeight="false" outlineLevel="0" collapsed="false">
      <c r="A228" s="81" t="n">
        <v>36682</v>
      </c>
      <c r="B228" s="82" t="s">
        <v>55</v>
      </c>
      <c r="C228" s="82" t="s">
        <v>56</v>
      </c>
      <c r="D228" s="82" t="s">
        <v>57</v>
      </c>
      <c r="E228" s="82" t="s">
        <v>21</v>
      </c>
      <c r="F228" s="82"/>
      <c r="G228" s="82" t="s">
        <v>72</v>
      </c>
      <c r="H228" s="81" t="n">
        <v>38292</v>
      </c>
      <c r="I228" s="82" t="n">
        <v>0</v>
      </c>
      <c r="J228" s="82" t="n">
        <v>0</v>
      </c>
      <c r="K228" s="83" t="n">
        <f aca="false">IF(J228=0,0,J228/I228)</f>
        <v>0</v>
      </c>
      <c r="L228" s="83" t="n">
        <f aca="false">I228/UOM</f>
        <v>0</v>
      </c>
      <c r="M228" s="83" t="n">
        <f aca="false">J228/UOM</f>
        <v>0</v>
      </c>
      <c r="N228" s="84" t="str">
        <f aca="false">IF(F228="P","PHY",IF(F228="G","G",E228))</f>
        <v>D</v>
      </c>
      <c r="O228" s="84" t="str">
        <f aca="false">IF(ISNA(VLOOKUP(G228,BadCanCurves,1,FALSE())),VLOOKUP(D228,FOLIOS,6,FALSE()),"not used")</f>
        <v>not used</v>
      </c>
      <c r="P228" s="84" t="n">
        <f aca="false">IF($N228="P",VLOOKUP(H228,PrcBuckets,2,FALSE()),0)</f>
        <v>0</v>
      </c>
      <c r="Q228" s="84" t="n">
        <f aca="false">IF($N228="D",VLOOKUP(H228,BasisBuckets,2,FALSE()),0)</f>
        <v>12</v>
      </c>
      <c r="R228" s="84" t="n">
        <f aca="false">IF($N228="PHY",VLOOKUP(H228,PGDBuckets,2,FALSE()),0)</f>
        <v>0</v>
      </c>
      <c r="S228" s="84" t="n">
        <f aca="false">IF($N228="G",VLOOKUP(H228,PGDBuckets,2,FALSE()),0)</f>
        <v>0</v>
      </c>
      <c r="T228" s="84" t="n">
        <f aca="false">SUM(P228:S228)</f>
        <v>12</v>
      </c>
      <c r="U228" s="84" t="str">
        <f aca="false">IF(O228="not used","-",O228&amp;N228&amp;T228)</f>
        <v>-</v>
      </c>
      <c r="V228" s="84" t="str">
        <f aca="false">IF(O228="Not Used","-",VLOOKUP(D228,FOLIOS,7,FALSE())&amp;H228)</f>
        <v>-</v>
      </c>
      <c r="W228" s="84" t="str">
        <f aca="false">IF(U228="-","-",O228&amp;E228&amp;H228)</f>
        <v>-</v>
      </c>
      <c r="X228" s="85" t="str">
        <f aca="false">D228&amp;G228</f>
        <v>FT-CAND-EGSC-BASCGPR-CHIPPAWA</v>
      </c>
      <c r="AF228" s="0" t="str">
        <f aca="false">D228&amp;V228</f>
        <v>FT-CAND-EGSC-BAS-</v>
      </c>
    </row>
    <row r="229" customFormat="false" ht="12.75" hidden="false" customHeight="false" outlineLevel="0" collapsed="false">
      <c r="A229" s="81" t="n">
        <v>36682</v>
      </c>
      <c r="B229" s="82" t="s">
        <v>55</v>
      </c>
      <c r="C229" s="82" t="s">
        <v>56</v>
      </c>
      <c r="D229" s="82" t="s">
        <v>57</v>
      </c>
      <c r="E229" s="82" t="s">
        <v>21</v>
      </c>
      <c r="F229" s="82"/>
      <c r="G229" s="82" t="s">
        <v>72</v>
      </c>
      <c r="H229" s="81" t="n">
        <v>38322</v>
      </c>
      <c r="I229" s="82" t="n">
        <v>0</v>
      </c>
      <c r="J229" s="82" t="n">
        <v>0</v>
      </c>
      <c r="K229" s="83" t="n">
        <f aca="false">IF(J229=0,0,J229/I229)</f>
        <v>0</v>
      </c>
      <c r="L229" s="83" t="n">
        <f aca="false">I229/UOM</f>
        <v>0</v>
      </c>
      <c r="M229" s="83" t="n">
        <f aca="false">J229/UOM</f>
        <v>0</v>
      </c>
      <c r="N229" s="84" t="str">
        <f aca="false">IF(F229="P","PHY",IF(F229="G","G",E229))</f>
        <v>D</v>
      </c>
      <c r="O229" s="84" t="str">
        <f aca="false">IF(ISNA(VLOOKUP(G229,BadCanCurves,1,FALSE())),VLOOKUP(D229,FOLIOS,6,FALSE()),"not used")</f>
        <v>not used</v>
      </c>
      <c r="P229" s="84" t="n">
        <f aca="false">IF($N229="P",VLOOKUP(H229,PrcBuckets,2,FALSE()),0)</f>
        <v>0</v>
      </c>
      <c r="Q229" s="84" t="n">
        <f aca="false">IF($N229="D",VLOOKUP(H229,BasisBuckets,2,FALSE()),0)</f>
        <v>12</v>
      </c>
      <c r="R229" s="84" t="n">
        <f aca="false">IF($N229="PHY",VLOOKUP(H229,PGDBuckets,2,FALSE()),0)</f>
        <v>0</v>
      </c>
      <c r="S229" s="84" t="n">
        <f aca="false">IF($N229="G",VLOOKUP(H229,PGDBuckets,2,FALSE()),0)</f>
        <v>0</v>
      </c>
      <c r="T229" s="84" t="n">
        <f aca="false">SUM(P229:S229)</f>
        <v>12</v>
      </c>
      <c r="U229" s="84" t="str">
        <f aca="false">IF(O229="not used","-",O229&amp;N229&amp;T229)</f>
        <v>-</v>
      </c>
      <c r="V229" s="84" t="str">
        <f aca="false">IF(O229="Not Used","-",VLOOKUP(D229,FOLIOS,7,FALSE())&amp;H229)</f>
        <v>-</v>
      </c>
      <c r="W229" s="84" t="str">
        <f aca="false">IF(U229="-","-",O229&amp;E229&amp;H229)</f>
        <v>-</v>
      </c>
      <c r="X229" s="85" t="str">
        <f aca="false">D229&amp;G229</f>
        <v>FT-CAND-EGSC-BASCGPR-CHIPPAWA</v>
      </c>
      <c r="AF229" s="0" t="str">
        <f aca="false">D229&amp;V229</f>
        <v>FT-CAND-EGSC-BAS-</v>
      </c>
    </row>
    <row r="230" customFormat="false" ht="12.75" hidden="false" customHeight="false" outlineLevel="0" collapsed="false">
      <c r="A230" s="81" t="n">
        <v>36682</v>
      </c>
      <c r="B230" s="82" t="s">
        <v>55</v>
      </c>
      <c r="C230" s="82" t="s">
        <v>56</v>
      </c>
      <c r="D230" s="82" t="s">
        <v>57</v>
      </c>
      <c r="E230" s="82" t="s">
        <v>21</v>
      </c>
      <c r="F230" s="82"/>
      <c r="G230" s="82" t="s">
        <v>72</v>
      </c>
      <c r="H230" s="81" t="n">
        <v>38353</v>
      </c>
      <c r="I230" s="82" t="n">
        <v>0</v>
      </c>
      <c r="J230" s="82" t="n">
        <v>0</v>
      </c>
      <c r="K230" s="83" t="n">
        <f aca="false">IF(J230=0,0,J230/I230)</f>
        <v>0</v>
      </c>
      <c r="L230" s="83" t="n">
        <f aca="false">I230/UOM</f>
        <v>0</v>
      </c>
      <c r="M230" s="83" t="n">
        <f aca="false">J230/UOM</f>
        <v>0</v>
      </c>
      <c r="N230" s="84" t="str">
        <f aca="false">IF(F230="P","PHY",IF(F230="G","G",E230))</f>
        <v>D</v>
      </c>
      <c r="O230" s="84" t="str">
        <f aca="false">IF(ISNA(VLOOKUP(G230,BadCanCurves,1,FALSE())),VLOOKUP(D230,FOLIOS,6,FALSE()),"not used")</f>
        <v>not used</v>
      </c>
      <c r="P230" s="84" t="n">
        <f aca="false">IF($N230="P",VLOOKUP(H230,PrcBuckets,2,FALSE()),0)</f>
        <v>0</v>
      </c>
      <c r="Q230" s="84" t="n">
        <f aca="false">IF($N230="D",VLOOKUP(H230,BasisBuckets,2,FALSE()),0)</f>
        <v>13</v>
      </c>
      <c r="R230" s="84" t="n">
        <f aca="false">IF($N230="PHY",VLOOKUP(H230,PGDBuckets,2,FALSE()),0)</f>
        <v>0</v>
      </c>
      <c r="S230" s="84" t="n">
        <f aca="false">IF($N230="G",VLOOKUP(H230,PGDBuckets,2,FALSE()),0)</f>
        <v>0</v>
      </c>
      <c r="T230" s="84" t="n">
        <f aca="false">SUM(P230:S230)</f>
        <v>13</v>
      </c>
      <c r="U230" s="84" t="str">
        <f aca="false">IF(O230="not used","-",O230&amp;N230&amp;T230)</f>
        <v>-</v>
      </c>
      <c r="V230" s="84" t="str">
        <f aca="false">IF(O230="Not Used","-",VLOOKUP(D230,FOLIOS,7,FALSE())&amp;H230)</f>
        <v>-</v>
      </c>
      <c r="W230" s="84" t="str">
        <f aca="false">IF(U230="-","-",O230&amp;E230&amp;H230)</f>
        <v>-</v>
      </c>
      <c r="X230" s="85" t="str">
        <f aca="false">D230&amp;G230</f>
        <v>FT-CAND-EGSC-BASCGPR-CHIPPAWA</v>
      </c>
      <c r="AF230" s="0" t="str">
        <f aca="false">D230&amp;V230</f>
        <v>FT-CAND-EGSC-BAS-</v>
      </c>
    </row>
    <row r="231" customFormat="false" ht="12.75" hidden="false" customHeight="false" outlineLevel="0" collapsed="false">
      <c r="A231" s="81" t="n">
        <v>36682</v>
      </c>
      <c r="B231" s="82" t="s">
        <v>55</v>
      </c>
      <c r="C231" s="82" t="s">
        <v>56</v>
      </c>
      <c r="D231" s="82" t="s">
        <v>57</v>
      </c>
      <c r="E231" s="82" t="s">
        <v>21</v>
      </c>
      <c r="F231" s="82"/>
      <c r="G231" s="82" t="s">
        <v>72</v>
      </c>
      <c r="H231" s="81" t="n">
        <v>38384</v>
      </c>
      <c r="I231" s="82" t="n">
        <v>0</v>
      </c>
      <c r="J231" s="82" t="n">
        <v>0</v>
      </c>
      <c r="K231" s="83" t="n">
        <f aca="false">IF(J231=0,0,J231/I231)</f>
        <v>0</v>
      </c>
      <c r="L231" s="83" t="n">
        <f aca="false">I231/UOM</f>
        <v>0</v>
      </c>
      <c r="M231" s="83" t="n">
        <f aca="false">J231/UOM</f>
        <v>0</v>
      </c>
      <c r="N231" s="84" t="str">
        <f aca="false">IF(F231="P","PHY",IF(F231="G","G",E231))</f>
        <v>D</v>
      </c>
      <c r="O231" s="84" t="str">
        <f aca="false">IF(ISNA(VLOOKUP(G231,BadCanCurves,1,FALSE())),VLOOKUP(D231,FOLIOS,6,FALSE()),"not used")</f>
        <v>not used</v>
      </c>
      <c r="P231" s="84" t="n">
        <f aca="false">IF($N231="P",VLOOKUP(H231,PrcBuckets,2,FALSE()),0)</f>
        <v>0</v>
      </c>
      <c r="Q231" s="84" t="n">
        <f aca="false">IF($N231="D",VLOOKUP(H231,BasisBuckets,2,FALSE()),0)</f>
        <v>13</v>
      </c>
      <c r="R231" s="84" t="n">
        <f aca="false">IF($N231="PHY",VLOOKUP(H231,PGDBuckets,2,FALSE()),0)</f>
        <v>0</v>
      </c>
      <c r="S231" s="84" t="n">
        <f aca="false">IF($N231="G",VLOOKUP(H231,PGDBuckets,2,FALSE()),0)</f>
        <v>0</v>
      </c>
      <c r="T231" s="84" t="n">
        <f aca="false">SUM(P231:S231)</f>
        <v>13</v>
      </c>
      <c r="U231" s="84" t="str">
        <f aca="false">IF(O231="not used","-",O231&amp;N231&amp;T231)</f>
        <v>-</v>
      </c>
      <c r="V231" s="84" t="str">
        <f aca="false">IF(O231="Not Used","-",VLOOKUP(D231,FOLIOS,7,FALSE())&amp;H231)</f>
        <v>-</v>
      </c>
      <c r="W231" s="84" t="str">
        <f aca="false">IF(U231="-","-",O231&amp;E231&amp;H231)</f>
        <v>-</v>
      </c>
      <c r="X231" s="85" t="str">
        <f aca="false">D231&amp;G231</f>
        <v>FT-CAND-EGSC-BASCGPR-CHIPPAWA</v>
      </c>
      <c r="AF231" s="0" t="str">
        <f aca="false">D231&amp;V231</f>
        <v>FT-CAND-EGSC-BAS-</v>
      </c>
    </row>
    <row r="232" customFormat="false" ht="12.75" hidden="false" customHeight="false" outlineLevel="0" collapsed="false">
      <c r="A232" s="81" t="n">
        <v>36682</v>
      </c>
      <c r="B232" s="82" t="s">
        <v>55</v>
      </c>
      <c r="C232" s="82" t="s">
        <v>56</v>
      </c>
      <c r="D232" s="82" t="s">
        <v>57</v>
      </c>
      <c r="E232" s="82" t="s">
        <v>21</v>
      </c>
      <c r="F232" s="82"/>
      <c r="G232" s="82" t="s">
        <v>72</v>
      </c>
      <c r="H232" s="81" t="n">
        <v>38412</v>
      </c>
      <c r="I232" s="82" t="n">
        <v>0</v>
      </c>
      <c r="J232" s="82" t="n">
        <v>0</v>
      </c>
      <c r="K232" s="83" t="n">
        <f aca="false">IF(J232=0,0,J232/I232)</f>
        <v>0</v>
      </c>
      <c r="L232" s="83" t="n">
        <f aca="false">I232/UOM</f>
        <v>0</v>
      </c>
      <c r="M232" s="83" t="n">
        <f aca="false">J232/UOM</f>
        <v>0</v>
      </c>
      <c r="N232" s="84" t="str">
        <f aca="false">IF(F232="P","PHY",IF(F232="G","G",E232))</f>
        <v>D</v>
      </c>
      <c r="O232" s="84" t="str">
        <f aca="false">IF(ISNA(VLOOKUP(G232,BadCanCurves,1,FALSE())),VLOOKUP(D232,FOLIOS,6,FALSE()),"not used")</f>
        <v>not used</v>
      </c>
      <c r="P232" s="84" t="n">
        <f aca="false">IF($N232="P",VLOOKUP(H232,PrcBuckets,2,FALSE()),0)</f>
        <v>0</v>
      </c>
      <c r="Q232" s="84" t="n">
        <f aca="false">IF($N232="D",VLOOKUP(H232,BasisBuckets,2,FALSE()),0)</f>
        <v>13</v>
      </c>
      <c r="R232" s="84" t="n">
        <f aca="false">IF($N232="PHY",VLOOKUP(H232,PGDBuckets,2,FALSE()),0)</f>
        <v>0</v>
      </c>
      <c r="S232" s="84" t="n">
        <f aca="false">IF($N232="G",VLOOKUP(H232,PGDBuckets,2,FALSE()),0)</f>
        <v>0</v>
      </c>
      <c r="T232" s="84" t="n">
        <f aca="false">SUM(P232:S232)</f>
        <v>13</v>
      </c>
      <c r="U232" s="84" t="str">
        <f aca="false">IF(O232="not used","-",O232&amp;N232&amp;T232)</f>
        <v>-</v>
      </c>
      <c r="V232" s="84" t="str">
        <f aca="false">IF(O232="Not Used","-",VLOOKUP(D232,FOLIOS,7,FALSE())&amp;H232)</f>
        <v>-</v>
      </c>
      <c r="W232" s="84" t="str">
        <f aca="false">IF(U232="-","-",O232&amp;E232&amp;H232)</f>
        <v>-</v>
      </c>
      <c r="X232" s="85" t="str">
        <f aca="false">D232&amp;G232</f>
        <v>FT-CAND-EGSC-BASCGPR-CHIPPAWA</v>
      </c>
      <c r="AF232" s="0" t="str">
        <f aca="false">D232&amp;V232</f>
        <v>FT-CAND-EGSC-BAS-</v>
      </c>
    </row>
    <row r="233" customFormat="false" ht="12.75" hidden="false" customHeight="false" outlineLevel="0" collapsed="false">
      <c r="A233" s="81" t="n">
        <v>36682</v>
      </c>
      <c r="B233" s="82" t="s">
        <v>55</v>
      </c>
      <c r="C233" s="82" t="s">
        <v>56</v>
      </c>
      <c r="D233" s="82" t="s">
        <v>57</v>
      </c>
      <c r="E233" s="82" t="s">
        <v>21</v>
      </c>
      <c r="F233" s="82"/>
      <c r="G233" s="82" t="s">
        <v>72</v>
      </c>
      <c r="H233" s="81" t="n">
        <v>38443</v>
      </c>
      <c r="I233" s="82" t="n">
        <v>0</v>
      </c>
      <c r="J233" s="82" t="n">
        <v>0</v>
      </c>
      <c r="K233" s="83" t="n">
        <f aca="false">IF(J233=0,0,J233/I233)</f>
        <v>0</v>
      </c>
      <c r="L233" s="83" t="n">
        <f aca="false">I233/UOM</f>
        <v>0</v>
      </c>
      <c r="M233" s="83" t="n">
        <f aca="false">J233/UOM</f>
        <v>0</v>
      </c>
      <c r="N233" s="84" t="str">
        <f aca="false">IF(F233="P","PHY",IF(F233="G","G",E233))</f>
        <v>D</v>
      </c>
      <c r="O233" s="84" t="str">
        <f aca="false">IF(ISNA(VLOOKUP(G233,BadCanCurves,1,FALSE())),VLOOKUP(D233,FOLIOS,6,FALSE()),"not used")</f>
        <v>not used</v>
      </c>
      <c r="P233" s="84" t="n">
        <f aca="false">IF($N233="P",VLOOKUP(H233,PrcBuckets,2,FALSE()),0)</f>
        <v>0</v>
      </c>
      <c r="Q233" s="84" t="n">
        <f aca="false">IF($N233="D",VLOOKUP(H233,BasisBuckets,2,FALSE()),0)</f>
        <v>13</v>
      </c>
      <c r="R233" s="84" t="n">
        <f aca="false">IF($N233="PHY",VLOOKUP(H233,PGDBuckets,2,FALSE()),0)</f>
        <v>0</v>
      </c>
      <c r="S233" s="84" t="n">
        <f aca="false">IF($N233="G",VLOOKUP(H233,PGDBuckets,2,FALSE()),0)</f>
        <v>0</v>
      </c>
      <c r="T233" s="84" t="n">
        <f aca="false">SUM(P233:S233)</f>
        <v>13</v>
      </c>
      <c r="U233" s="84" t="str">
        <f aca="false">IF(O233="not used","-",O233&amp;N233&amp;T233)</f>
        <v>-</v>
      </c>
      <c r="V233" s="84" t="str">
        <f aca="false">IF(O233="Not Used","-",VLOOKUP(D233,FOLIOS,7,FALSE())&amp;H233)</f>
        <v>-</v>
      </c>
      <c r="W233" s="84" t="str">
        <f aca="false">IF(U233="-","-",O233&amp;E233&amp;H233)</f>
        <v>-</v>
      </c>
      <c r="X233" s="85" t="str">
        <f aca="false">D233&amp;G233</f>
        <v>FT-CAND-EGSC-BASCGPR-CHIPPAWA</v>
      </c>
      <c r="AF233" s="0" t="str">
        <f aca="false">D233&amp;V233</f>
        <v>FT-CAND-EGSC-BAS-</v>
      </c>
    </row>
    <row r="234" customFormat="false" ht="12.75" hidden="false" customHeight="false" outlineLevel="0" collapsed="false">
      <c r="A234" s="81" t="n">
        <v>36682</v>
      </c>
      <c r="B234" s="82" t="s">
        <v>55</v>
      </c>
      <c r="C234" s="82" t="s">
        <v>56</v>
      </c>
      <c r="D234" s="82" t="s">
        <v>57</v>
      </c>
      <c r="E234" s="82" t="s">
        <v>21</v>
      </c>
      <c r="F234" s="82"/>
      <c r="G234" s="82" t="s">
        <v>72</v>
      </c>
      <c r="H234" s="81" t="n">
        <v>38473</v>
      </c>
      <c r="I234" s="82" t="n">
        <v>0</v>
      </c>
      <c r="J234" s="82" t="n">
        <v>0</v>
      </c>
      <c r="K234" s="83" t="n">
        <f aca="false">IF(J234=0,0,J234/I234)</f>
        <v>0</v>
      </c>
      <c r="L234" s="83" t="n">
        <f aca="false">I234/UOM</f>
        <v>0</v>
      </c>
      <c r="M234" s="83" t="n">
        <f aca="false">J234/UOM</f>
        <v>0</v>
      </c>
      <c r="N234" s="84" t="str">
        <f aca="false">IF(F234="P","PHY",IF(F234="G","G",E234))</f>
        <v>D</v>
      </c>
      <c r="O234" s="84" t="str">
        <f aca="false">IF(ISNA(VLOOKUP(G234,BadCanCurves,1,FALSE())),VLOOKUP(D234,FOLIOS,6,FALSE()),"not used")</f>
        <v>not used</v>
      </c>
      <c r="P234" s="84" t="n">
        <f aca="false">IF($N234="P",VLOOKUP(H234,PrcBuckets,2,FALSE()),0)</f>
        <v>0</v>
      </c>
      <c r="Q234" s="84" t="n">
        <f aca="false">IF($N234="D",VLOOKUP(H234,BasisBuckets,2,FALSE()),0)</f>
        <v>13</v>
      </c>
      <c r="R234" s="84" t="n">
        <f aca="false">IF($N234="PHY",VLOOKUP(H234,PGDBuckets,2,FALSE()),0)</f>
        <v>0</v>
      </c>
      <c r="S234" s="84" t="n">
        <f aca="false">IF($N234="G",VLOOKUP(H234,PGDBuckets,2,FALSE()),0)</f>
        <v>0</v>
      </c>
      <c r="T234" s="84" t="n">
        <f aca="false">SUM(P234:S234)</f>
        <v>13</v>
      </c>
      <c r="U234" s="84" t="str">
        <f aca="false">IF(O234="not used","-",O234&amp;N234&amp;T234)</f>
        <v>-</v>
      </c>
      <c r="V234" s="84" t="str">
        <f aca="false">IF(O234="Not Used","-",VLOOKUP(D234,FOLIOS,7,FALSE())&amp;H234)</f>
        <v>-</v>
      </c>
      <c r="W234" s="84" t="str">
        <f aca="false">IF(U234="-","-",O234&amp;E234&amp;H234)</f>
        <v>-</v>
      </c>
      <c r="X234" s="85" t="str">
        <f aca="false">D234&amp;G234</f>
        <v>FT-CAND-EGSC-BASCGPR-CHIPPAWA</v>
      </c>
      <c r="AF234" s="0" t="str">
        <f aca="false">D234&amp;V234</f>
        <v>FT-CAND-EGSC-BAS-</v>
      </c>
    </row>
    <row r="235" customFormat="false" ht="12.75" hidden="false" customHeight="false" outlineLevel="0" collapsed="false">
      <c r="A235" s="81" t="n">
        <v>36682</v>
      </c>
      <c r="B235" s="82" t="s">
        <v>55</v>
      </c>
      <c r="C235" s="82" t="s">
        <v>56</v>
      </c>
      <c r="D235" s="82" t="s">
        <v>57</v>
      </c>
      <c r="E235" s="82" t="s">
        <v>21</v>
      </c>
      <c r="F235" s="82"/>
      <c r="G235" s="82" t="s">
        <v>72</v>
      </c>
      <c r="H235" s="81" t="n">
        <v>38504</v>
      </c>
      <c r="I235" s="82" t="n">
        <v>0</v>
      </c>
      <c r="J235" s="82" t="n">
        <v>0</v>
      </c>
      <c r="K235" s="83" t="n">
        <f aca="false">IF(J235=0,0,J235/I235)</f>
        <v>0</v>
      </c>
      <c r="L235" s="83" t="n">
        <f aca="false">I235/UOM</f>
        <v>0</v>
      </c>
      <c r="M235" s="83" t="n">
        <f aca="false">J235/UOM</f>
        <v>0</v>
      </c>
      <c r="N235" s="84" t="str">
        <f aca="false">IF(F235="P","PHY",IF(F235="G","G",E235))</f>
        <v>D</v>
      </c>
      <c r="O235" s="84" t="str">
        <f aca="false">IF(ISNA(VLOOKUP(G235,BadCanCurves,1,FALSE())),VLOOKUP(D235,FOLIOS,6,FALSE()),"not used")</f>
        <v>not used</v>
      </c>
      <c r="P235" s="84" t="n">
        <f aca="false">IF($N235="P",VLOOKUP(H235,PrcBuckets,2,FALSE()),0)</f>
        <v>0</v>
      </c>
      <c r="Q235" s="84" t="n">
        <f aca="false">IF($N235="D",VLOOKUP(H235,BasisBuckets,2,FALSE()),0)</f>
        <v>13</v>
      </c>
      <c r="R235" s="84" t="n">
        <f aca="false">IF($N235="PHY",VLOOKUP(H235,PGDBuckets,2,FALSE()),0)</f>
        <v>0</v>
      </c>
      <c r="S235" s="84" t="n">
        <f aca="false">IF($N235="G",VLOOKUP(H235,PGDBuckets,2,FALSE()),0)</f>
        <v>0</v>
      </c>
      <c r="T235" s="84" t="n">
        <f aca="false">SUM(P235:S235)</f>
        <v>13</v>
      </c>
      <c r="U235" s="84" t="str">
        <f aca="false">IF(O235="not used","-",O235&amp;N235&amp;T235)</f>
        <v>-</v>
      </c>
      <c r="V235" s="84" t="str">
        <f aca="false">IF(O235="Not Used","-",VLOOKUP(D235,FOLIOS,7,FALSE())&amp;H235)</f>
        <v>-</v>
      </c>
      <c r="W235" s="84" t="str">
        <f aca="false">IF(U235="-","-",O235&amp;E235&amp;H235)</f>
        <v>-</v>
      </c>
      <c r="X235" s="85" t="str">
        <f aca="false">D235&amp;G235</f>
        <v>FT-CAND-EGSC-BASCGPR-CHIPPAWA</v>
      </c>
      <c r="AF235" s="0" t="str">
        <f aca="false">D235&amp;V235</f>
        <v>FT-CAND-EGSC-BAS-</v>
      </c>
    </row>
    <row r="236" customFormat="false" ht="12.75" hidden="false" customHeight="false" outlineLevel="0" collapsed="false">
      <c r="A236" s="81" t="n">
        <v>36682</v>
      </c>
      <c r="B236" s="82" t="s">
        <v>55</v>
      </c>
      <c r="C236" s="82" t="s">
        <v>56</v>
      </c>
      <c r="D236" s="82" t="s">
        <v>57</v>
      </c>
      <c r="E236" s="82" t="s">
        <v>21</v>
      </c>
      <c r="F236" s="82"/>
      <c r="G236" s="82" t="s">
        <v>72</v>
      </c>
      <c r="H236" s="81" t="n">
        <v>38534</v>
      </c>
      <c r="I236" s="82" t="n">
        <v>0</v>
      </c>
      <c r="J236" s="82" t="n">
        <v>0</v>
      </c>
      <c r="K236" s="83" t="n">
        <f aca="false">IF(J236=0,0,J236/I236)</f>
        <v>0</v>
      </c>
      <c r="L236" s="83" t="n">
        <f aca="false">I236/UOM</f>
        <v>0</v>
      </c>
      <c r="M236" s="83" t="n">
        <f aca="false">J236/UOM</f>
        <v>0</v>
      </c>
      <c r="N236" s="84" t="str">
        <f aca="false">IF(F236="P","PHY",IF(F236="G","G",E236))</f>
        <v>D</v>
      </c>
      <c r="O236" s="84" t="str">
        <f aca="false">IF(ISNA(VLOOKUP(G236,BadCanCurves,1,FALSE())),VLOOKUP(D236,FOLIOS,6,FALSE()),"not used")</f>
        <v>not used</v>
      </c>
      <c r="P236" s="84" t="n">
        <f aca="false">IF($N236="P",VLOOKUP(H236,PrcBuckets,2,FALSE()),0)</f>
        <v>0</v>
      </c>
      <c r="Q236" s="84" t="n">
        <f aca="false">IF($N236="D",VLOOKUP(H236,BasisBuckets,2,FALSE()),0)</f>
        <v>13</v>
      </c>
      <c r="R236" s="84" t="n">
        <f aca="false">IF($N236="PHY",VLOOKUP(H236,PGDBuckets,2,FALSE()),0)</f>
        <v>0</v>
      </c>
      <c r="S236" s="84" t="n">
        <f aca="false">IF($N236="G",VLOOKUP(H236,PGDBuckets,2,FALSE()),0)</f>
        <v>0</v>
      </c>
      <c r="T236" s="84" t="n">
        <f aca="false">SUM(P236:S236)</f>
        <v>13</v>
      </c>
      <c r="U236" s="84" t="str">
        <f aca="false">IF(O236="not used","-",O236&amp;N236&amp;T236)</f>
        <v>-</v>
      </c>
      <c r="V236" s="84" t="str">
        <f aca="false">IF(O236="Not Used","-",VLOOKUP(D236,FOLIOS,7,FALSE())&amp;H236)</f>
        <v>-</v>
      </c>
      <c r="W236" s="84" t="str">
        <f aca="false">IF(U236="-","-",O236&amp;E236&amp;H236)</f>
        <v>-</v>
      </c>
      <c r="X236" s="85" t="str">
        <f aca="false">D236&amp;G236</f>
        <v>FT-CAND-EGSC-BASCGPR-CHIPPAWA</v>
      </c>
      <c r="AF236" s="0" t="str">
        <f aca="false">D236&amp;V236</f>
        <v>FT-CAND-EGSC-BAS-</v>
      </c>
    </row>
    <row r="237" customFormat="false" ht="12.75" hidden="false" customHeight="false" outlineLevel="0" collapsed="false">
      <c r="A237" s="81" t="n">
        <v>36682</v>
      </c>
      <c r="B237" s="82" t="s">
        <v>55</v>
      </c>
      <c r="C237" s="82" t="s">
        <v>56</v>
      </c>
      <c r="D237" s="82" t="s">
        <v>57</v>
      </c>
      <c r="E237" s="82" t="s">
        <v>21</v>
      </c>
      <c r="F237" s="82"/>
      <c r="G237" s="82" t="s">
        <v>72</v>
      </c>
      <c r="H237" s="81" t="n">
        <v>38565</v>
      </c>
      <c r="I237" s="82" t="n">
        <v>0</v>
      </c>
      <c r="J237" s="82" t="n">
        <v>0</v>
      </c>
      <c r="K237" s="83" t="n">
        <f aca="false">IF(J237=0,0,J237/I237)</f>
        <v>0</v>
      </c>
      <c r="L237" s="83" t="n">
        <f aca="false">I237/UOM</f>
        <v>0</v>
      </c>
      <c r="M237" s="83" t="n">
        <f aca="false">J237/UOM</f>
        <v>0</v>
      </c>
      <c r="N237" s="84" t="str">
        <f aca="false">IF(F237="P","PHY",IF(F237="G","G",E237))</f>
        <v>D</v>
      </c>
      <c r="O237" s="84" t="str">
        <f aca="false">IF(ISNA(VLOOKUP(G237,BadCanCurves,1,FALSE())),VLOOKUP(D237,FOLIOS,6,FALSE()),"not used")</f>
        <v>not used</v>
      </c>
      <c r="P237" s="84" t="n">
        <f aca="false">IF($N237="P",VLOOKUP(H237,PrcBuckets,2,FALSE()),0)</f>
        <v>0</v>
      </c>
      <c r="Q237" s="84" t="n">
        <f aca="false">IF($N237="D",VLOOKUP(H237,BasisBuckets,2,FALSE()),0)</f>
        <v>13</v>
      </c>
      <c r="R237" s="84" t="n">
        <f aca="false">IF($N237="PHY",VLOOKUP(H237,PGDBuckets,2,FALSE()),0)</f>
        <v>0</v>
      </c>
      <c r="S237" s="84" t="n">
        <f aca="false">IF($N237="G",VLOOKUP(H237,PGDBuckets,2,FALSE()),0)</f>
        <v>0</v>
      </c>
      <c r="T237" s="84" t="n">
        <f aca="false">SUM(P237:S237)</f>
        <v>13</v>
      </c>
      <c r="U237" s="84" t="str">
        <f aca="false">IF(O237="not used","-",O237&amp;N237&amp;T237)</f>
        <v>-</v>
      </c>
      <c r="V237" s="84" t="str">
        <f aca="false">IF(O237="Not Used","-",VLOOKUP(D237,FOLIOS,7,FALSE())&amp;H237)</f>
        <v>-</v>
      </c>
      <c r="W237" s="84" t="str">
        <f aca="false">IF(U237="-","-",O237&amp;E237&amp;H237)</f>
        <v>-</v>
      </c>
      <c r="X237" s="85" t="str">
        <f aca="false">D237&amp;G237</f>
        <v>FT-CAND-EGSC-BASCGPR-CHIPPAWA</v>
      </c>
      <c r="AF237" s="0" t="str">
        <f aca="false">D237&amp;V237</f>
        <v>FT-CAND-EGSC-BAS-</v>
      </c>
    </row>
    <row r="238" customFormat="false" ht="12.75" hidden="false" customHeight="false" outlineLevel="0" collapsed="false">
      <c r="A238" s="81" t="n">
        <v>36682</v>
      </c>
      <c r="B238" s="82" t="s">
        <v>55</v>
      </c>
      <c r="C238" s="82" t="s">
        <v>56</v>
      </c>
      <c r="D238" s="82" t="s">
        <v>57</v>
      </c>
      <c r="E238" s="82" t="s">
        <v>21</v>
      </c>
      <c r="F238" s="82"/>
      <c r="G238" s="82" t="s">
        <v>72</v>
      </c>
      <c r="H238" s="81" t="n">
        <v>38596</v>
      </c>
      <c r="I238" s="82" t="n">
        <v>0</v>
      </c>
      <c r="J238" s="82" t="n">
        <v>0</v>
      </c>
      <c r="K238" s="83" t="n">
        <f aca="false">IF(J238=0,0,J238/I238)</f>
        <v>0</v>
      </c>
      <c r="L238" s="83" t="n">
        <f aca="false">I238/UOM</f>
        <v>0</v>
      </c>
      <c r="M238" s="83" t="n">
        <f aca="false">J238/UOM</f>
        <v>0</v>
      </c>
      <c r="N238" s="84" t="str">
        <f aca="false">IF(F238="P","PHY",IF(F238="G","G",E238))</f>
        <v>D</v>
      </c>
      <c r="O238" s="84" t="str">
        <f aca="false">IF(ISNA(VLOOKUP(G238,BadCanCurves,1,FALSE())),VLOOKUP(D238,FOLIOS,6,FALSE()),"not used")</f>
        <v>not used</v>
      </c>
      <c r="P238" s="84" t="n">
        <f aca="false">IF($N238="P",VLOOKUP(H238,PrcBuckets,2,FALSE()),0)</f>
        <v>0</v>
      </c>
      <c r="Q238" s="84" t="n">
        <f aca="false">IF($N238="D",VLOOKUP(H238,BasisBuckets,2,FALSE()),0)</f>
        <v>13</v>
      </c>
      <c r="R238" s="84" t="n">
        <f aca="false">IF($N238="PHY",VLOOKUP(H238,PGDBuckets,2,FALSE()),0)</f>
        <v>0</v>
      </c>
      <c r="S238" s="84" t="n">
        <f aca="false">IF($N238="G",VLOOKUP(H238,PGDBuckets,2,FALSE()),0)</f>
        <v>0</v>
      </c>
      <c r="T238" s="84" t="n">
        <f aca="false">SUM(P238:S238)</f>
        <v>13</v>
      </c>
      <c r="U238" s="84" t="str">
        <f aca="false">IF(O238="not used","-",O238&amp;N238&amp;T238)</f>
        <v>-</v>
      </c>
      <c r="V238" s="84" t="str">
        <f aca="false">IF(O238="Not Used","-",VLOOKUP(D238,FOLIOS,7,FALSE())&amp;H238)</f>
        <v>-</v>
      </c>
      <c r="W238" s="84" t="str">
        <f aca="false">IF(U238="-","-",O238&amp;E238&amp;H238)</f>
        <v>-</v>
      </c>
      <c r="X238" s="85" t="str">
        <f aca="false">D238&amp;G238</f>
        <v>FT-CAND-EGSC-BASCGPR-CHIPPAWA</v>
      </c>
      <c r="AF238" s="0" t="str">
        <f aca="false">D238&amp;V238</f>
        <v>FT-CAND-EGSC-BAS-</v>
      </c>
    </row>
    <row r="239" customFormat="false" ht="12.75" hidden="false" customHeight="false" outlineLevel="0" collapsed="false">
      <c r="A239" s="81" t="n">
        <v>36682</v>
      </c>
      <c r="B239" s="82" t="s">
        <v>55</v>
      </c>
      <c r="C239" s="82" t="s">
        <v>56</v>
      </c>
      <c r="D239" s="82" t="s">
        <v>57</v>
      </c>
      <c r="E239" s="82" t="s">
        <v>21</v>
      </c>
      <c r="F239" s="82"/>
      <c r="G239" s="82" t="s">
        <v>72</v>
      </c>
      <c r="H239" s="81" t="n">
        <v>38626</v>
      </c>
      <c r="I239" s="82" t="n">
        <v>0</v>
      </c>
      <c r="J239" s="82" t="n">
        <v>0</v>
      </c>
      <c r="K239" s="83" t="n">
        <f aca="false">IF(J239=0,0,J239/I239)</f>
        <v>0</v>
      </c>
      <c r="L239" s="83" t="n">
        <f aca="false">I239/UOM</f>
        <v>0</v>
      </c>
      <c r="M239" s="83" t="n">
        <f aca="false">J239/UOM</f>
        <v>0</v>
      </c>
      <c r="N239" s="84" t="str">
        <f aca="false">IF(F239="P","PHY",IF(F239="G","G",E239))</f>
        <v>D</v>
      </c>
      <c r="O239" s="84" t="str">
        <f aca="false">IF(ISNA(VLOOKUP(G239,BadCanCurves,1,FALSE())),VLOOKUP(D239,FOLIOS,6,FALSE()),"not used")</f>
        <v>not used</v>
      </c>
      <c r="P239" s="84" t="n">
        <f aca="false">IF($N239="P",VLOOKUP(H239,PrcBuckets,2,FALSE()),0)</f>
        <v>0</v>
      </c>
      <c r="Q239" s="84" t="n">
        <f aca="false">IF($N239="D",VLOOKUP(H239,BasisBuckets,2,FALSE()),0)</f>
        <v>13</v>
      </c>
      <c r="R239" s="84" t="n">
        <f aca="false">IF($N239="PHY",VLOOKUP(H239,PGDBuckets,2,FALSE()),0)</f>
        <v>0</v>
      </c>
      <c r="S239" s="84" t="n">
        <f aca="false">IF($N239="G",VLOOKUP(H239,PGDBuckets,2,FALSE()),0)</f>
        <v>0</v>
      </c>
      <c r="T239" s="84" t="n">
        <f aca="false">SUM(P239:S239)</f>
        <v>13</v>
      </c>
      <c r="U239" s="84" t="str">
        <f aca="false">IF(O239="not used","-",O239&amp;N239&amp;T239)</f>
        <v>-</v>
      </c>
      <c r="V239" s="84" t="str">
        <f aca="false">IF(O239="Not Used","-",VLOOKUP(D239,FOLIOS,7,FALSE())&amp;H239)</f>
        <v>-</v>
      </c>
      <c r="W239" s="84" t="str">
        <f aca="false">IF(U239="-","-",O239&amp;E239&amp;H239)</f>
        <v>-</v>
      </c>
      <c r="X239" s="85" t="str">
        <f aca="false">D239&amp;G239</f>
        <v>FT-CAND-EGSC-BASCGPR-CHIPPAWA</v>
      </c>
      <c r="AF239" s="0" t="str">
        <f aca="false">D239&amp;V239</f>
        <v>FT-CAND-EGSC-BAS-</v>
      </c>
    </row>
    <row r="240" customFormat="false" ht="12.75" hidden="false" customHeight="false" outlineLevel="0" collapsed="false">
      <c r="A240" s="81" t="n">
        <v>36682</v>
      </c>
      <c r="B240" s="82" t="s">
        <v>55</v>
      </c>
      <c r="C240" s="82" t="s">
        <v>56</v>
      </c>
      <c r="D240" s="82" t="s">
        <v>57</v>
      </c>
      <c r="E240" s="82" t="s">
        <v>21</v>
      </c>
      <c r="F240" s="82"/>
      <c r="G240" s="82" t="s">
        <v>72</v>
      </c>
      <c r="H240" s="81" t="n">
        <v>38657</v>
      </c>
      <c r="I240" s="82" t="n">
        <v>0</v>
      </c>
      <c r="J240" s="82" t="n">
        <v>0</v>
      </c>
      <c r="K240" s="83" t="n">
        <f aca="false">IF(J240=0,0,J240/I240)</f>
        <v>0</v>
      </c>
      <c r="L240" s="83" t="n">
        <f aca="false">I240/UOM</f>
        <v>0</v>
      </c>
      <c r="M240" s="83" t="n">
        <f aca="false">J240/UOM</f>
        <v>0</v>
      </c>
      <c r="N240" s="84" t="str">
        <f aca="false">IF(F240="P","PHY",IF(F240="G","G",E240))</f>
        <v>D</v>
      </c>
      <c r="O240" s="84" t="str">
        <f aca="false">IF(ISNA(VLOOKUP(G240,BadCanCurves,1,FALSE())),VLOOKUP(D240,FOLIOS,6,FALSE()),"not used")</f>
        <v>not used</v>
      </c>
      <c r="P240" s="84" t="n">
        <f aca="false">IF($N240="P",VLOOKUP(H240,PrcBuckets,2,FALSE()),0)</f>
        <v>0</v>
      </c>
      <c r="Q240" s="84" t="n">
        <f aca="false">IF($N240="D",VLOOKUP(H240,BasisBuckets,2,FALSE()),0)</f>
        <v>13</v>
      </c>
      <c r="R240" s="84" t="n">
        <f aca="false">IF($N240="PHY",VLOOKUP(H240,PGDBuckets,2,FALSE()),0)</f>
        <v>0</v>
      </c>
      <c r="S240" s="84" t="n">
        <f aca="false">IF($N240="G",VLOOKUP(H240,PGDBuckets,2,FALSE()),0)</f>
        <v>0</v>
      </c>
      <c r="T240" s="84" t="n">
        <f aca="false">SUM(P240:S240)</f>
        <v>13</v>
      </c>
      <c r="U240" s="84" t="str">
        <f aca="false">IF(O240="not used","-",O240&amp;N240&amp;T240)</f>
        <v>-</v>
      </c>
      <c r="V240" s="84" t="str">
        <f aca="false">IF(O240="Not Used","-",VLOOKUP(D240,FOLIOS,7,FALSE())&amp;H240)</f>
        <v>-</v>
      </c>
      <c r="W240" s="84" t="str">
        <f aca="false">IF(U240="-","-",O240&amp;E240&amp;H240)</f>
        <v>-</v>
      </c>
      <c r="X240" s="85" t="str">
        <f aca="false">D240&amp;G240</f>
        <v>FT-CAND-EGSC-BASCGPR-CHIPPAWA</v>
      </c>
      <c r="AF240" s="0" t="str">
        <f aca="false">D240&amp;V240</f>
        <v>FT-CAND-EGSC-BAS-</v>
      </c>
    </row>
    <row r="241" customFormat="false" ht="12.75" hidden="false" customHeight="false" outlineLevel="0" collapsed="false">
      <c r="A241" s="81" t="n">
        <v>36682</v>
      </c>
      <c r="B241" s="82" t="s">
        <v>55</v>
      </c>
      <c r="C241" s="82" t="s">
        <v>56</v>
      </c>
      <c r="D241" s="82" t="s">
        <v>57</v>
      </c>
      <c r="E241" s="82" t="s">
        <v>21</v>
      </c>
      <c r="F241" s="82"/>
      <c r="G241" s="82" t="s">
        <v>72</v>
      </c>
      <c r="H241" s="81" t="n">
        <v>38687</v>
      </c>
      <c r="I241" s="82" t="n">
        <v>0</v>
      </c>
      <c r="J241" s="82" t="n">
        <v>0</v>
      </c>
      <c r="K241" s="83" t="n">
        <f aca="false">IF(J241=0,0,J241/I241)</f>
        <v>0</v>
      </c>
      <c r="L241" s="83" t="n">
        <f aca="false">I241/UOM</f>
        <v>0</v>
      </c>
      <c r="M241" s="83" t="n">
        <f aca="false">J241/UOM</f>
        <v>0</v>
      </c>
      <c r="N241" s="84" t="str">
        <f aca="false">IF(F241="P","PHY",IF(F241="G","G",E241))</f>
        <v>D</v>
      </c>
      <c r="O241" s="84" t="str">
        <f aca="false">IF(ISNA(VLOOKUP(G241,BadCanCurves,1,FALSE())),VLOOKUP(D241,FOLIOS,6,FALSE()),"not used")</f>
        <v>not used</v>
      </c>
      <c r="P241" s="84" t="n">
        <f aca="false">IF($N241="P",VLOOKUP(H241,PrcBuckets,2,FALSE()),0)</f>
        <v>0</v>
      </c>
      <c r="Q241" s="84" t="n">
        <f aca="false">IF($N241="D",VLOOKUP(H241,BasisBuckets,2,FALSE()),0)</f>
        <v>13</v>
      </c>
      <c r="R241" s="84" t="n">
        <f aca="false">IF($N241="PHY",VLOOKUP(H241,PGDBuckets,2,FALSE()),0)</f>
        <v>0</v>
      </c>
      <c r="S241" s="84" t="n">
        <f aca="false">IF($N241="G",VLOOKUP(H241,PGDBuckets,2,FALSE()),0)</f>
        <v>0</v>
      </c>
      <c r="T241" s="84" t="n">
        <f aca="false">SUM(P241:S241)</f>
        <v>13</v>
      </c>
      <c r="U241" s="84" t="str">
        <f aca="false">IF(O241="not used","-",O241&amp;N241&amp;T241)</f>
        <v>-</v>
      </c>
      <c r="V241" s="84" t="str">
        <f aca="false">IF(O241="Not Used","-",VLOOKUP(D241,FOLIOS,7,FALSE())&amp;H241)</f>
        <v>-</v>
      </c>
      <c r="W241" s="84" t="str">
        <f aca="false">IF(U241="-","-",O241&amp;E241&amp;H241)</f>
        <v>-</v>
      </c>
      <c r="X241" s="85" t="str">
        <f aca="false">D241&amp;G241</f>
        <v>FT-CAND-EGSC-BASCGPR-CHIPPAWA</v>
      </c>
      <c r="AF241" s="0" t="str">
        <f aca="false">D241&amp;V241</f>
        <v>FT-CAND-EGSC-BAS-</v>
      </c>
    </row>
    <row r="242" customFormat="false" ht="12.75" hidden="false" customHeight="false" outlineLevel="0" collapsed="false">
      <c r="A242" s="81" t="n">
        <v>36682</v>
      </c>
      <c r="B242" s="82" t="s">
        <v>55</v>
      </c>
      <c r="C242" s="82" t="s">
        <v>56</v>
      </c>
      <c r="D242" s="82" t="s">
        <v>57</v>
      </c>
      <c r="E242" s="82" t="s">
        <v>21</v>
      </c>
      <c r="F242" s="82"/>
      <c r="G242" s="82" t="s">
        <v>72</v>
      </c>
      <c r="H242" s="81" t="n">
        <v>38718</v>
      </c>
      <c r="I242" s="82" t="n">
        <v>0</v>
      </c>
      <c r="J242" s="82" t="n">
        <v>0</v>
      </c>
      <c r="K242" s="83" t="n">
        <f aca="false">IF(J242=0,0,J242/I242)</f>
        <v>0</v>
      </c>
      <c r="L242" s="83" t="n">
        <f aca="false">I242/UOM</f>
        <v>0</v>
      </c>
      <c r="M242" s="83" t="n">
        <f aca="false">J242/UOM</f>
        <v>0</v>
      </c>
      <c r="N242" s="84" t="str">
        <f aca="false">IF(F242="P","PHY",IF(F242="G","G",E242))</f>
        <v>D</v>
      </c>
      <c r="O242" s="84" t="str">
        <f aca="false">IF(ISNA(VLOOKUP(G242,BadCanCurves,1,FALSE())),VLOOKUP(D242,FOLIOS,6,FALSE()),"not used")</f>
        <v>not used</v>
      </c>
      <c r="P242" s="84" t="n">
        <f aca="false">IF($N242="P",VLOOKUP(H242,PrcBuckets,2,FALSE()),0)</f>
        <v>0</v>
      </c>
      <c r="Q242" s="84" t="n">
        <f aca="false">IF($N242="D",VLOOKUP(H242,BasisBuckets,2,FALSE()),0)</f>
        <v>13</v>
      </c>
      <c r="R242" s="84" t="n">
        <f aca="false">IF($N242="PHY",VLOOKUP(H242,PGDBuckets,2,FALSE()),0)</f>
        <v>0</v>
      </c>
      <c r="S242" s="84" t="n">
        <f aca="false">IF($N242="G",VLOOKUP(H242,PGDBuckets,2,FALSE()),0)</f>
        <v>0</v>
      </c>
      <c r="T242" s="84" t="n">
        <f aca="false">SUM(P242:S242)</f>
        <v>13</v>
      </c>
      <c r="U242" s="84" t="str">
        <f aca="false">IF(O242="not used","-",O242&amp;N242&amp;T242)</f>
        <v>-</v>
      </c>
      <c r="V242" s="84" t="str">
        <f aca="false">IF(O242="Not Used","-",VLOOKUP(D242,FOLIOS,7,FALSE())&amp;H242)</f>
        <v>-</v>
      </c>
      <c r="W242" s="84" t="str">
        <f aca="false">IF(U242="-","-",O242&amp;E242&amp;H242)</f>
        <v>-</v>
      </c>
      <c r="X242" s="85" t="str">
        <f aca="false">D242&amp;G242</f>
        <v>FT-CAND-EGSC-BASCGPR-CHIPPAWA</v>
      </c>
      <c r="AF242" s="0" t="str">
        <f aca="false">D242&amp;V242</f>
        <v>FT-CAND-EGSC-BAS-</v>
      </c>
    </row>
    <row r="243" customFormat="false" ht="12.75" hidden="false" customHeight="false" outlineLevel="0" collapsed="false">
      <c r="A243" s="81" t="n">
        <v>36682</v>
      </c>
      <c r="B243" s="82" t="s">
        <v>55</v>
      </c>
      <c r="C243" s="82" t="s">
        <v>56</v>
      </c>
      <c r="D243" s="82" t="s">
        <v>57</v>
      </c>
      <c r="E243" s="82" t="s">
        <v>21</v>
      </c>
      <c r="F243" s="82"/>
      <c r="G243" s="82" t="s">
        <v>72</v>
      </c>
      <c r="H243" s="81" t="n">
        <v>38749</v>
      </c>
      <c r="I243" s="82" t="n">
        <v>0</v>
      </c>
      <c r="J243" s="82" t="n">
        <v>0</v>
      </c>
      <c r="K243" s="83" t="n">
        <f aca="false">IF(J243=0,0,J243/I243)</f>
        <v>0</v>
      </c>
      <c r="L243" s="83" t="n">
        <f aca="false">I243/UOM</f>
        <v>0</v>
      </c>
      <c r="M243" s="83" t="n">
        <f aca="false">J243/UOM</f>
        <v>0</v>
      </c>
      <c r="N243" s="84" t="str">
        <f aca="false">IF(F243="P","PHY",IF(F243="G","G",E243))</f>
        <v>D</v>
      </c>
      <c r="O243" s="84" t="str">
        <f aca="false">IF(ISNA(VLOOKUP(G243,BadCanCurves,1,FALSE())),VLOOKUP(D243,FOLIOS,6,FALSE()),"not used")</f>
        <v>not used</v>
      </c>
      <c r="P243" s="84" t="n">
        <f aca="false">IF($N243="P",VLOOKUP(H243,PrcBuckets,2,FALSE()),0)</f>
        <v>0</v>
      </c>
      <c r="Q243" s="84" t="n">
        <f aca="false">IF($N243="D",VLOOKUP(H243,BasisBuckets,2,FALSE()),0)</f>
        <v>13</v>
      </c>
      <c r="R243" s="84" t="n">
        <f aca="false">IF($N243="PHY",VLOOKUP(H243,PGDBuckets,2,FALSE()),0)</f>
        <v>0</v>
      </c>
      <c r="S243" s="84" t="n">
        <f aca="false">IF($N243="G",VLOOKUP(H243,PGDBuckets,2,FALSE()),0)</f>
        <v>0</v>
      </c>
      <c r="T243" s="84" t="n">
        <f aca="false">SUM(P243:S243)</f>
        <v>13</v>
      </c>
      <c r="U243" s="84" t="str">
        <f aca="false">IF(O243="not used","-",O243&amp;N243&amp;T243)</f>
        <v>-</v>
      </c>
      <c r="V243" s="84" t="str">
        <f aca="false">IF(O243="Not Used","-",VLOOKUP(D243,FOLIOS,7,FALSE())&amp;H243)</f>
        <v>-</v>
      </c>
      <c r="W243" s="84" t="str">
        <f aca="false">IF(U243="-","-",O243&amp;E243&amp;H243)</f>
        <v>-</v>
      </c>
      <c r="X243" s="85" t="str">
        <f aca="false">D243&amp;G243</f>
        <v>FT-CAND-EGSC-BASCGPR-CHIPPAWA</v>
      </c>
      <c r="AF243" s="0" t="str">
        <f aca="false">D243&amp;V243</f>
        <v>FT-CAND-EGSC-BAS-</v>
      </c>
    </row>
    <row r="244" customFormat="false" ht="12.75" hidden="false" customHeight="false" outlineLevel="0" collapsed="false">
      <c r="A244" s="81" t="n">
        <v>36682</v>
      </c>
      <c r="B244" s="82" t="s">
        <v>55</v>
      </c>
      <c r="C244" s="82" t="s">
        <v>56</v>
      </c>
      <c r="D244" s="82" t="s">
        <v>57</v>
      </c>
      <c r="E244" s="82" t="s">
        <v>21</v>
      </c>
      <c r="F244" s="82"/>
      <c r="G244" s="82" t="s">
        <v>72</v>
      </c>
      <c r="H244" s="81" t="n">
        <v>38777</v>
      </c>
      <c r="I244" s="82" t="n">
        <v>0</v>
      </c>
      <c r="J244" s="82" t="n">
        <v>0</v>
      </c>
      <c r="K244" s="83" t="n">
        <f aca="false">IF(J244=0,0,J244/I244)</f>
        <v>0</v>
      </c>
      <c r="L244" s="83" t="n">
        <f aca="false">I244/UOM</f>
        <v>0</v>
      </c>
      <c r="M244" s="83" t="n">
        <f aca="false">J244/UOM</f>
        <v>0</v>
      </c>
      <c r="N244" s="84" t="str">
        <f aca="false">IF(F244="P","PHY",IF(F244="G","G",E244))</f>
        <v>D</v>
      </c>
      <c r="O244" s="84" t="str">
        <f aca="false">IF(ISNA(VLOOKUP(G244,BadCanCurves,1,FALSE())),VLOOKUP(D244,FOLIOS,6,FALSE()),"not used")</f>
        <v>not used</v>
      </c>
      <c r="P244" s="84" t="n">
        <f aca="false">IF($N244="P",VLOOKUP(H244,PrcBuckets,2,FALSE()),0)</f>
        <v>0</v>
      </c>
      <c r="Q244" s="84" t="n">
        <f aca="false">IF($N244="D",VLOOKUP(H244,BasisBuckets,2,FALSE()),0)</f>
        <v>13</v>
      </c>
      <c r="R244" s="84" t="n">
        <f aca="false">IF($N244="PHY",VLOOKUP(H244,PGDBuckets,2,FALSE()),0)</f>
        <v>0</v>
      </c>
      <c r="S244" s="84" t="n">
        <f aca="false">IF($N244="G",VLOOKUP(H244,PGDBuckets,2,FALSE()),0)</f>
        <v>0</v>
      </c>
      <c r="T244" s="84" t="n">
        <f aca="false">SUM(P244:S244)</f>
        <v>13</v>
      </c>
      <c r="U244" s="84" t="str">
        <f aca="false">IF(O244="not used","-",O244&amp;N244&amp;T244)</f>
        <v>-</v>
      </c>
      <c r="V244" s="84" t="str">
        <f aca="false">IF(O244="Not Used","-",VLOOKUP(D244,FOLIOS,7,FALSE())&amp;H244)</f>
        <v>-</v>
      </c>
      <c r="W244" s="84" t="str">
        <f aca="false">IF(U244="-","-",O244&amp;E244&amp;H244)</f>
        <v>-</v>
      </c>
      <c r="X244" s="85" t="str">
        <f aca="false">D244&amp;G244</f>
        <v>FT-CAND-EGSC-BASCGPR-CHIPPAWA</v>
      </c>
      <c r="AF244" s="0" t="str">
        <f aca="false">D244&amp;V244</f>
        <v>FT-CAND-EGSC-BAS-</v>
      </c>
    </row>
    <row r="245" customFormat="false" ht="12.75" hidden="false" customHeight="false" outlineLevel="0" collapsed="false">
      <c r="A245" s="81" t="n">
        <v>36682</v>
      </c>
      <c r="B245" s="82" t="s">
        <v>55</v>
      </c>
      <c r="C245" s="82" t="s">
        <v>56</v>
      </c>
      <c r="D245" s="82" t="s">
        <v>57</v>
      </c>
      <c r="E245" s="82" t="s">
        <v>21</v>
      </c>
      <c r="F245" s="82"/>
      <c r="G245" s="82" t="s">
        <v>72</v>
      </c>
      <c r="H245" s="81" t="n">
        <v>38808</v>
      </c>
      <c r="I245" s="82" t="n">
        <v>0</v>
      </c>
      <c r="J245" s="82" t="n">
        <v>0</v>
      </c>
      <c r="K245" s="83" t="n">
        <f aca="false">IF(J245=0,0,J245/I245)</f>
        <v>0</v>
      </c>
      <c r="L245" s="83" t="n">
        <f aca="false">I245/UOM</f>
        <v>0</v>
      </c>
      <c r="M245" s="83" t="n">
        <f aca="false">J245/UOM</f>
        <v>0</v>
      </c>
      <c r="N245" s="84" t="str">
        <f aca="false">IF(F245="P","PHY",IF(F245="G","G",E245))</f>
        <v>D</v>
      </c>
      <c r="O245" s="84" t="str">
        <f aca="false">IF(ISNA(VLOOKUP(G245,BadCanCurves,1,FALSE())),VLOOKUP(D245,FOLIOS,6,FALSE()),"not used")</f>
        <v>not used</v>
      </c>
      <c r="P245" s="84" t="n">
        <f aca="false">IF($N245="P",VLOOKUP(H245,PrcBuckets,2,FALSE()),0)</f>
        <v>0</v>
      </c>
      <c r="Q245" s="84" t="n">
        <f aca="false">IF($N245="D",VLOOKUP(H245,BasisBuckets,2,FALSE()),0)</f>
        <v>13</v>
      </c>
      <c r="R245" s="84" t="n">
        <f aca="false">IF($N245="PHY",VLOOKUP(H245,PGDBuckets,2,FALSE()),0)</f>
        <v>0</v>
      </c>
      <c r="S245" s="84" t="n">
        <f aca="false">IF($N245="G",VLOOKUP(H245,PGDBuckets,2,FALSE()),0)</f>
        <v>0</v>
      </c>
      <c r="T245" s="84" t="n">
        <f aca="false">SUM(P245:S245)</f>
        <v>13</v>
      </c>
      <c r="U245" s="84" t="str">
        <f aca="false">IF(O245="not used","-",O245&amp;N245&amp;T245)</f>
        <v>-</v>
      </c>
      <c r="V245" s="84" t="str">
        <f aca="false">IF(O245="Not Used","-",VLOOKUP(D245,FOLIOS,7,FALSE())&amp;H245)</f>
        <v>-</v>
      </c>
      <c r="W245" s="84" t="str">
        <f aca="false">IF(U245="-","-",O245&amp;E245&amp;H245)</f>
        <v>-</v>
      </c>
      <c r="X245" s="85" t="str">
        <f aca="false">D245&amp;G245</f>
        <v>FT-CAND-EGSC-BASCGPR-CHIPPAWA</v>
      </c>
      <c r="AF245" s="0" t="str">
        <f aca="false">D245&amp;V245</f>
        <v>FT-CAND-EGSC-BAS-</v>
      </c>
    </row>
    <row r="246" customFormat="false" ht="12.75" hidden="false" customHeight="false" outlineLevel="0" collapsed="false">
      <c r="A246" s="81" t="n">
        <v>36682</v>
      </c>
      <c r="B246" s="82" t="s">
        <v>55</v>
      </c>
      <c r="C246" s="82" t="s">
        <v>56</v>
      </c>
      <c r="D246" s="82" t="s">
        <v>57</v>
      </c>
      <c r="E246" s="82" t="s">
        <v>21</v>
      </c>
      <c r="F246" s="82"/>
      <c r="G246" s="82" t="s">
        <v>72</v>
      </c>
      <c r="H246" s="81" t="n">
        <v>38838</v>
      </c>
      <c r="I246" s="82" t="n">
        <v>0</v>
      </c>
      <c r="J246" s="82" t="n">
        <v>0</v>
      </c>
      <c r="K246" s="83" t="n">
        <f aca="false">IF(J246=0,0,J246/I246)</f>
        <v>0</v>
      </c>
      <c r="L246" s="83" t="n">
        <f aca="false">I246/UOM</f>
        <v>0</v>
      </c>
      <c r="M246" s="83" t="n">
        <f aca="false">J246/UOM</f>
        <v>0</v>
      </c>
      <c r="N246" s="84" t="str">
        <f aca="false">IF(F246="P","PHY",IF(F246="G","G",E246))</f>
        <v>D</v>
      </c>
      <c r="O246" s="84" t="str">
        <f aca="false">IF(ISNA(VLOOKUP(G246,BadCanCurves,1,FALSE())),VLOOKUP(D246,FOLIOS,6,FALSE()),"not used")</f>
        <v>not used</v>
      </c>
      <c r="P246" s="84" t="n">
        <f aca="false">IF($N246="P",VLOOKUP(H246,PrcBuckets,2,FALSE()),0)</f>
        <v>0</v>
      </c>
      <c r="Q246" s="84" t="n">
        <f aca="false">IF($N246="D",VLOOKUP(H246,BasisBuckets,2,FALSE()),0)</f>
        <v>13</v>
      </c>
      <c r="R246" s="84" t="n">
        <f aca="false">IF($N246="PHY",VLOOKUP(H246,PGDBuckets,2,FALSE()),0)</f>
        <v>0</v>
      </c>
      <c r="S246" s="84" t="n">
        <f aca="false">IF($N246="G",VLOOKUP(H246,PGDBuckets,2,FALSE()),0)</f>
        <v>0</v>
      </c>
      <c r="T246" s="84" t="n">
        <f aca="false">SUM(P246:S246)</f>
        <v>13</v>
      </c>
      <c r="U246" s="84" t="str">
        <f aca="false">IF(O246="not used","-",O246&amp;N246&amp;T246)</f>
        <v>-</v>
      </c>
      <c r="V246" s="84" t="str">
        <f aca="false">IF(O246="Not Used","-",VLOOKUP(D246,FOLIOS,7,FALSE())&amp;H246)</f>
        <v>-</v>
      </c>
      <c r="W246" s="84" t="str">
        <f aca="false">IF(U246="-","-",O246&amp;E246&amp;H246)</f>
        <v>-</v>
      </c>
      <c r="X246" s="85" t="str">
        <f aca="false">D246&amp;G246</f>
        <v>FT-CAND-EGSC-BASCGPR-CHIPPAWA</v>
      </c>
      <c r="AF246" s="0" t="str">
        <f aca="false">D246&amp;V246</f>
        <v>FT-CAND-EGSC-BAS-</v>
      </c>
    </row>
    <row r="247" customFormat="false" ht="12.75" hidden="false" customHeight="false" outlineLevel="0" collapsed="false">
      <c r="A247" s="81" t="n">
        <v>36682</v>
      </c>
      <c r="B247" s="82" t="s">
        <v>55</v>
      </c>
      <c r="C247" s="82" t="s">
        <v>56</v>
      </c>
      <c r="D247" s="82" t="s">
        <v>57</v>
      </c>
      <c r="E247" s="82" t="s">
        <v>21</v>
      </c>
      <c r="F247" s="82"/>
      <c r="G247" s="82" t="s">
        <v>72</v>
      </c>
      <c r="H247" s="81" t="n">
        <v>38869</v>
      </c>
      <c r="I247" s="82" t="n">
        <v>0</v>
      </c>
      <c r="J247" s="82" t="n">
        <v>0</v>
      </c>
      <c r="K247" s="83" t="n">
        <f aca="false">IF(J247=0,0,J247/I247)</f>
        <v>0</v>
      </c>
      <c r="L247" s="83" t="n">
        <f aca="false">I247/UOM</f>
        <v>0</v>
      </c>
      <c r="M247" s="83" t="n">
        <f aca="false">J247/UOM</f>
        <v>0</v>
      </c>
      <c r="N247" s="84" t="str">
        <f aca="false">IF(F247="P","PHY",IF(F247="G","G",E247))</f>
        <v>D</v>
      </c>
      <c r="O247" s="84" t="str">
        <f aca="false">IF(ISNA(VLOOKUP(G247,BadCanCurves,1,FALSE())),VLOOKUP(D247,FOLIOS,6,FALSE()),"not used")</f>
        <v>not used</v>
      </c>
      <c r="P247" s="84" t="n">
        <f aca="false">IF($N247="P",VLOOKUP(H247,PrcBuckets,2,FALSE()),0)</f>
        <v>0</v>
      </c>
      <c r="Q247" s="84" t="n">
        <f aca="false">IF($N247="D",VLOOKUP(H247,BasisBuckets,2,FALSE()),0)</f>
        <v>13</v>
      </c>
      <c r="R247" s="84" t="n">
        <f aca="false">IF($N247="PHY",VLOOKUP(H247,PGDBuckets,2,FALSE()),0)</f>
        <v>0</v>
      </c>
      <c r="S247" s="84" t="n">
        <f aca="false">IF($N247="G",VLOOKUP(H247,PGDBuckets,2,FALSE()),0)</f>
        <v>0</v>
      </c>
      <c r="T247" s="84" t="n">
        <f aca="false">SUM(P247:S247)</f>
        <v>13</v>
      </c>
      <c r="U247" s="84" t="str">
        <f aca="false">IF(O247="not used","-",O247&amp;N247&amp;T247)</f>
        <v>-</v>
      </c>
      <c r="V247" s="84" t="str">
        <f aca="false">IF(O247="Not Used","-",VLOOKUP(D247,FOLIOS,7,FALSE())&amp;H247)</f>
        <v>-</v>
      </c>
      <c r="W247" s="84" t="str">
        <f aca="false">IF(U247="-","-",O247&amp;E247&amp;H247)</f>
        <v>-</v>
      </c>
      <c r="X247" s="85" t="str">
        <f aca="false">D247&amp;G247</f>
        <v>FT-CAND-EGSC-BASCGPR-CHIPPAWA</v>
      </c>
      <c r="AF247" s="0" t="str">
        <f aca="false">D247&amp;V247</f>
        <v>FT-CAND-EGSC-BAS-</v>
      </c>
    </row>
    <row r="248" customFormat="false" ht="12.75" hidden="false" customHeight="false" outlineLevel="0" collapsed="false">
      <c r="A248" s="81" t="n">
        <v>36682</v>
      </c>
      <c r="B248" s="82" t="s">
        <v>55</v>
      </c>
      <c r="C248" s="82" t="s">
        <v>56</v>
      </c>
      <c r="D248" s="82" t="s">
        <v>57</v>
      </c>
      <c r="E248" s="82" t="s">
        <v>21</v>
      </c>
      <c r="F248" s="82"/>
      <c r="G248" s="82" t="s">
        <v>72</v>
      </c>
      <c r="H248" s="81" t="n">
        <v>38899</v>
      </c>
      <c r="I248" s="82" t="n">
        <v>0</v>
      </c>
      <c r="J248" s="82" t="n">
        <v>0</v>
      </c>
      <c r="K248" s="83" t="n">
        <f aca="false">IF(J248=0,0,J248/I248)</f>
        <v>0</v>
      </c>
      <c r="L248" s="83" t="n">
        <f aca="false">I248/UOM</f>
        <v>0</v>
      </c>
      <c r="M248" s="83" t="n">
        <f aca="false">J248/UOM</f>
        <v>0</v>
      </c>
      <c r="N248" s="84" t="str">
        <f aca="false">IF(F248="P","PHY",IF(F248="G","G",E248))</f>
        <v>D</v>
      </c>
      <c r="O248" s="84" t="str">
        <f aca="false">IF(ISNA(VLOOKUP(G248,BadCanCurves,1,FALSE())),VLOOKUP(D248,FOLIOS,6,FALSE()),"not used")</f>
        <v>not used</v>
      </c>
      <c r="P248" s="84" t="n">
        <f aca="false">IF($N248="P",VLOOKUP(H248,PrcBuckets,2,FALSE()),0)</f>
        <v>0</v>
      </c>
      <c r="Q248" s="84" t="n">
        <f aca="false">IF($N248="D",VLOOKUP(H248,BasisBuckets,2,FALSE()),0)</f>
        <v>13</v>
      </c>
      <c r="R248" s="84" t="n">
        <f aca="false">IF($N248="PHY",VLOOKUP(H248,PGDBuckets,2,FALSE()),0)</f>
        <v>0</v>
      </c>
      <c r="S248" s="84" t="n">
        <f aca="false">IF($N248="G",VLOOKUP(H248,PGDBuckets,2,FALSE()),0)</f>
        <v>0</v>
      </c>
      <c r="T248" s="84" t="n">
        <f aca="false">SUM(P248:S248)</f>
        <v>13</v>
      </c>
      <c r="U248" s="84" t="str">
        <f aca="false">IF(O248="not used","-",O248&amp;N248&amp;T248)</f>
        <v>-</v>
      </c>
      <c r="V248" s="84" t="str">
        <f aca="false">IF(O248="Not Used","-",VLOOKUP(D248,FOLIOS,7,FALSE())&amp;H248)</f>
        <v>-</v>
      </c>
      <c r="W248" s="84" t="str">
        <f aca="false">IF(U248="-","-",O248&amp;E248&amp;H248)</f>
        <v>-</v>
      </c>
      <c r="X248" s="85" t="str">
        <f aca="false">D248&amp;G248</f>
        <v>FT-CAND-EGSC-BASCGPR-CHIPPAWA</v>
      </c>
      <c r="AF248" s="0" t="str">
        <f aca="false">D248&amp;V248</f>
        <v>FT-CAND-EGSC-BAS-</v>
      </c>
    </row>
    <row r="249" customFormat="false" ht="12.75" hidden="false" customHeight="false" outlineLevel="0" collapsed="false">
      <c r="A249" s="81" t="n">
        <v>36682</v>
      </c>
      <c r="B249" s="82" t="s">
        <v>55</v>
      </c>
      <c r="C249" s="82" t="s">
        <v>56</v>
      </c>
      <c r="D249" s="82" t="s">
        <v>57</v>
      </c>
      <c r="E249" s="82" t="s">
        <v>21</v>
      </c>
      <c r="F249" s="82"/>
      <c r="G249" s="82" t="s">
        <v>72</v>
      </c>
      <c r="H249" s="81" t="n">
        <v>38930</v>
      </c>
      <c r="I249" s="82" t="n">
        <v>0</v>
      </c>
      <c r="J249" s="82" t="n">
        <v>0</v>
      </c>
      <c r="K249" s="83" t="n">
        <f aca="false">IF(J249=0,0,J249/I249)</f>
        <v>0</v>
      </c>
      <c r="L249" s="83" t="n">
        <f aca="false">I249/UOM</f>
        <v>0</v>
      </c>
      <c r="M249" s="83" t="n">
        <f aca="false">J249/UOM</f>
        <v>0</v>
      </c>
      <c r="N249" s="84" t="str">
        <f aca="false">IF(F249="P","PHY",IF(F249="G","G",E249))</f>
        <v>D</v>
      </c>
      <c r="O249" s="84" t="str">
        <f aca="false">IF(ISNA(VLOOKUP(G249,BadCanCurves,1,FALSE())),VLOOKUP(D249,FOLIOS,6,FALSE()),"not used")</f>
        <v>not used</v>
      </c>
      <c r="P249" s="84" t="n">
        <f aca="false">IF($N249="P",VLOOKUP(H249,PrcBuckets,2,FALSE()),0)</f>
        <v>0</v>
      </c>
      <c r="Q249" s="84" t="n">
        <f aca="false">IF($N249="D",VLOOKUP(H249,BasisBuckets,2,FALSE()),0)</f>
        <v>13</v>
      </c>
      <c r="R249" s="84" t="n">
        <f aca="false">IF($N249="PHY",VLOOKUP(H249,PGDBuckets,2,FALSE()),0)</f>
        <v>0</v>
      </c>
      <c r="S249" s="84" t="n">
        <f aca="false">IF($N249="G",VLOOKUP(H249,PGDBuckets,2,FALSE()),0)</f>
        <v>0</v>
      </c>
      <c r="T249" s="84" t="n">
        <f aca="false">SUM(P249:S249)</f>
        <v>13</v>
      </c>
      <c r="U249" s="84" t="str">
        <f aca="false">IF(O249="not used","-",O249&amp;N249&amp;T249)</f>
        <v>-</v>
      </c>
      <c r="V249" s="84" t="str">
        <f aca="false">IF(O249="Not Used","-",VLOOKUP(D249,FOLIOS,7,FALSE())&amp;H249)</f>
        <v>-</v>
      </c>
      <c r="W249" s="84" t="str">
        <f aca="false">IF(U249="-","-",O249&amp;E249&amp;H249)</f>
        <v>-</v>
      </c>
      <c r="X249" s="85" t="str">
        <f aca="false">D249&amp;G249</f>
        <v>FT-CAND-EGSC-BASCGPR-CHIPPAWA</v>
      </c>
      <c r="AF249" s="0" t="str">
        <f aca="false">D249&amp;V249</f>
        <v>FT-CAND-EGSC-BAS-</v>
      </c>
    </row>
    <row r="250" customFormat="false" ht="12.75" hidden="false" customHeight="false" outlineLevel="0" collapsed="false">
      <c r="A250" s="81" t="n">
        <v>36682</v>
      </c>
      <c r="B250" s="82" t="s">
        <v>55</v>
      </c>
      <c r="C250" s="82" t="s">
        <v>56</v>
      </c>
      <c r="D250" s="82" t="s">
        <v>57</v>
      </c>
      <c r="E250" s="82" t="s">
        <v>21</v>
      </c>
      <c r="F250" s="82"/>
      <c r="G250" s="82" t="s">
        <v>72</v>
      </c>
      <c r="H250" s="81" t="n">
        <v>38961</v>
      </c>
      <c r="I250" s="82" t="n">
        <v>0</v>
      </c>
      <c r="J250" s="82" t="n">
        <v>0</v>
      </c>
      <c r="K250" s="83" t="n">
        <f aca="false">IF(J250=0,0,J250/I250)</f>
        <v>0</v>
      </c>
      <c r="L250" s="83" t="n">
        <f aca="false">I250/UOM</f>
        <v>0</v>
      </c>
      <c r="M250" s="83" t="n">
        <f aca="false">J250/UOM</f>
        <v>0</v>
      </c>
      <c r="N250" s="84" t="str">
        <f aca="false">IF(F250="P","PHY",IF(F250="G","G",E250))</f>
        <v>D</v>
      </c>
      <c r="O250" s="84" t="str">
        <f aca="false">IF(ISNA(VLOOKUP(G250,BadCanCurves,1,FALSE())),VLOOKUP(D250,FOLIOS,6,FALSE()),"not used")</f>
        <v>not used</v>
      </c>
      <c r="P250" s="84" t="n">
        <f aca="false">IF($N250="P",VLOOKUP(H250,PrcBuckets,2,FALSE()),0)</f>
        <v>0</v>
      </c>
      <c r="Q250" s="84" t="n">
        <f aca="false">IF($N250="D",VLOOKUP(H250,BasisBuckets,2,FALSE()),0)</f>
        <v>13</v>
      </c>
      <c r="R250" s="84" t="n">
        <f aca="false">IF($N250="PHY",VLOOKUP(H250,PGDBuckets,2,FALSE()),0)</f>
        <v>0</v>
      </c>
      <c r="S250" s="84" t="n">
        <f aca="false">IF($N250="G",VLOOKUP(H250,PGDBuckets,2,FALSE()),0)</f>
        <v>0</v>
      </c>
      <c r="T250" s="84" t="n">
        <f aca="false">SUM(P250:S250)</f>
        <v>13</v>
      </c>
      <c r="U250" s="84" t="str">
        <f aca="false">IF(O250="not used","-",O250&amp;N250&amp;T250)</f>
        <v>-</v>
      </c>
      <c r="V250" s="84" t="str">
        <f aca="false">IF(O250="Not Used","-",VLOOKUP(D250,FOLIOS,7,FALSE())&amp;H250)</f>
        <v>-</v>
      </c>
      <c r="W250" s="84" t="str">
        <f aca="false">IF(U250="-","-",O250&amp;E250&amp;H250)</f>
        <v>-</v>
      </c>
      <c r="X250" s="85" t="str">
        <f aca="false">D250&amp;G250</f>
        <v>FT-CAND-EGSC-BASCGPR-CHIPPAWA</v>
      </c>
      <c r="AF250" s="0" t="str">
        <f aca="false">D250&amp;V250</f>
        <v>FT-CAND-EGSC-BAS-</v>
      </c>
    </row>
    <row r="251" customFormat="false" ht="12.75" hidden="false" customHeight="false" outlineLevel="0" collapsed="false">
      <c r="A251" s="81" t="n">
        <v>36682</v>
      </c>
      <c r="B251" s="82" t="s">
        <v>55</v>
      </c>
      <c r="C251" s="82" t="s">
        <v>56</v>
      </c>
      <c r="D251" s="82" t="s">
        <v>57</v>
      </c>
      <c r="E251" s="82" t="s">
        <v>21</v>
      </c>
      <c r="F251" s="82"/>
      <c r="G251" s="82" t="s">
        <v>72</v>
      </c>
      <c r="H251" s="81" t="n">
        <v>38991</v>
      </c>
      <c r="I251" s="82" t="n">
        <v>0</v>
      </c>
      <c r="J251" s="82" t="n">
        <v>0</v>
      </c>
      <c r="K251" s="83" t="n">
        <f aca="false">IF(J251=0,0,J251/I251)</f>
        <v>0</v>
      </c>
      <c r="L251" s="83" t="n">
        <f aca="false">I251/UOM</f>
        <v>0</v>
      </c>
      <c r="M251" s="83" t="n">
        <f aca="false">J251/UOM</f>
        <v>0</v>
      </c>
      <c r="N251" s="84" t="str">
        <f aca="false">IF(F251="P","PHY",IF(F251="G","G",E251))</f>
        <v>D</v>
      </c>
      <c r="O251" s="84" t="str">
        <f aca="false">IF(ISNA(VLOOKUP(G251,BadCanCurves,1,FALSE())),VLOOKUP(D251,FOLIOS,6,FALSE()),"not used")</f>
        <v>not used</v>
      </c>
      <c r="P251" s="84" t="n">
        <f aca="false">IF($N251="P",VLOOKUP(H251,PrcBuckets,2,FALSE()),0)</f>
        <v>0</v>
      </c>
      <c r="Q251" s="84" t="n">
        <f aca="false">IF($N251="D",VLOOKUP(H251,BasisBuckets,2,FALSE()),0)</f>
        <v>13</v>
      </c>
      <c r="R251" s="84" t="n">
        <f aca="false">IF($N251="PHY",VLOOKUP(H251,PGDBuckets,2,FALSE()),0)</f>
        <v>0</v>
      </c>
      <c r="S251" s="84" t="n">
        <f aca="false">IF($N251="G",VLOOKUP(H251,PGDBuckets,2,FALSE()),0)</f>
        <v>0</v>
      </c>
      <c r="T251" s="84" t="n">
        <f aca="false">SUM(P251:S251)</f>
        <v>13</v>
      </c>
      <c r="U251" s="84" t="str">
        <f aca="false">IF(O251="not used","-",O251&amp;N251&amp;T251)</f>
        <v>-</v>
      </c>
      <c r="V251" s="84" t="str">
        <f aca="false">IF(O251="Not Used","-",VLOOKUP(D251,FOLIOS,7,FALSE())&amp;H251)</f>
        <v>-</v>
      </c>
      <c r="W251" s="84" t="str">
        <f aca="false">IF(U251="-","-",O251&amp;E251&amp;H251)</f>
        <v>-</v>
      </c>
      <c r="X251" s="85" t="str">
        <f aca="false">D251&amp;G251</f>
        <v>FT-CAND-EGSC-BASCGPR-CHIPPAWA</v>
      </c>
      <c r="AF251" s="0" t="str">
        <f aca="false">D251&amp;V251</f>
        <v>FT-CAND-EGSC-BAS-</v>
      </c>
    </row>
    <row r="252" customFormat="false" ht="12.75" hidden="false" customHeight="false" outlineLevel="0" collapsed="false">
      <c r="A252" s="81" t="n">
        <v>36682</v>
      </c>
      <c r="B252" s="82" t="s">
        <v>55</v>
      </c>
      <c r="C252" s="82" t="s">
        <v>56</v>
      </c>
      <c r="D252" s="82" t="s">
        <v>57</v>
      </c>
      <c r="E252" s="82" t="s">
        <v>21</v>
      </c>
      <c r="F252" s="82"/>
      <c r="G252" s="82" t="s">
        <v>72</v>
      </c>
      <c r="H252" s="81" t="n">
        <v>39022</v>
      </c>
      <c r="I252" s="82" t="n">
        <v>0</v>
      </c>
      <c r="J252" s="82" t="n">
        <v>0</v>
      </c>
      <c r="K252" s="83" t="n">
        <f aca="false">IF(J252=0,0,J252/I252)</f>
        <v>0</v>
      </c>
      <c r="L252" s="83" t="n">
        <f aca="false">I252/UOM</f>
        <v>0</v>
      </c>
      <c r="M252" s="83" t="n">
        <f aca="false">J252/UOM</f>
        <v>0</v>
      </c>
      <c r="N252" s="84" t="str">
        <f aca="false">IF(F252="P","PHY",IF(F252="G","G",E252))</f>
        <v>D</v>
      </c>
      <c r="O252" s="84" t="str">
        <f aca="false">IF(ISNA(VLOOKUP(G252,BadCanCurves,1,FALSE())),VLOOKUP(D252,FOLIOS,6,FALSE()),"not used")</f>
        <v>not used</v>
      </c>
      <c r="P252" s="84" t="n">
        <f aca="false">IF($N252="P",VLOOKUP(H252,PrcBuckets,2,FALSE()),0)</f>
        <v>0</v>
      </c>
      <c r="Q252" s="84" t="n">
        <f aca="false">IF($N252="D",VLOOKUP(H252,BasisBuckets,2,FALSE()),0)</f>
        <v>13</v>
      </c>
      <c r="R252" s="84" t="n">
        <f aca="false">IF($N252="PHY",VLOOKUP(H252,PGDBuckets,2,FALSE()),0)</f>
        <v>0</v>
      </c>
      <c r="S252" s="84" t="n">
        <f aca="false">IF($N252="G",VLOOKUP(H252,PGDBuckets,2,FALSE()),0)</f>
        <v>0</v>
      </c>
      <c r="T252" s="84" t="n">
        <f aca="false">SUM(P252:S252)</f>
        <v>13</v>
      </c>
      <c r="U252" s="84" t="str">
        <f aca="false">IF(O252="not used","-",O252&amp;N252&amp;T252)</f>
        <v>-</v>
      </c>
      <c r="V252" s="84" t="str">
        <f aca="false">IF(O252="Not Used","-",VLOOKUP(D252,FOLIOS,7,FALSE())&amp;H252)</f>
        <v>-</v>
      </c>
      <c r="W252" s="84" t="str">
        <f aca="false">IF(U252="-","-",O252&amp;E252&amp;H252)</f>
        <v>-</v>
      </c>
      <c r="X252" s="85" t="str">
        <f aca="false">D252&amp;G252</f>
        <v>FT-CAND-EGSC-BASCGPR-CHIPPAWA</v>
      </c>
      <c r="AF252" s="0" t="str">
        <f aca="false">D252&amp;V252</f>
        <v>FT-CAND-EGSC-BAS-</v>
      </c>
    </row>
    <row r="253" customFormat="false" ht="12.75" hidden="false" customHeight="false" outlineLevel="0" collapsed="false">
      <c r="A253" s="81" t="n">
        <v>36682</v>
      </c>
      <c r="B253" s="82" t="s">
        <v>55</v>
      </c>
      <c r="C253" s="82" t="s">
        <v>56</v>
      </c>
      <c r="D253" s="82" t="s">
        <v>57</v>
      </c>
      <c r="E253" s="82" t="s">
        <v>21</v>
      </c>
      <c r="F253" s="82"/>
      <c r="G253" s="82" t="s">
        <v>72</v>
      </c>
      <c r="H253" s="81" t="n">
        <v>39052</v>
      </c>
      <c r="I253" s="82" t="n">
        <v>0</v>
      </c>
      <c r="J253" s="82" t="n">
        <v>0</v>
      </c>
      <c r="K253" s="83" t="n">
        <f aca="false">IF(J253=0,0,J253/I253)</f>
        <v>0</v>
      </c>
      <c r="L253" s="83" t="n">
        <f aca="false">I253/UOM</f>
        <v>0</v>
      </c>
      <c r="M253" s="83" t="n">
        <f aca="false">J253/UOM</f>
        <v>0</v>
      </c>
      <c r="N253" s="84" t="str">
        <f aca="false">IF(F253="P","PHY",IF(F253="G","G",E253))</f>
        <v>D</v>
      </c>
      <c r="O253" s="84" t="str">
        <f aca="false">IF(ISNA(VLOOKUP(G253,BadCanCurves,1,FALSE())),VLOOKUP(D253,FOLIOS,6,FALSE()),"not used")</f>
        <v>not used</v>
      </c>
      <c r="P253" s="84" t="n">
        <f aca="false">IF($N253="P",VLOOKUP(H253,PrcBuckets,2,FALSE()),0)</f>
        <v>0</v>
      </c>
      <c r="Q253" s="84" t="n">
        <f aca="false">IF($N253="D",VLOOKUP(H253,BasisBuckets,2,FALSE()),0)</f>
        <v>13</v>
      </c>
      <c r="R253" s="84" t="n">
        <f aca="false">IF($N253="PHY",VLOOKUP(H253,PGDBuckets,2,FALSE()),0)</f>
        <v>0</v>
      </c>
      <c r="S253" s="84" t="n">
        <f aca="false">IF($N253="G",VLOOKUP(H253,PGDBuckets,2,FALSE()),0)</f>
        <v>0</v>
      </c>
      <c r="T253" s="84" t="n">
        <f aca="false">SUM(P253:S253)</f>
        <v>13</v>
      </c>
      <c r="U253" s="84" t="str">
        <f aca="false">IF(O253="not used","-",O253&amp;N253&amp;T253)</f>
        <v>-</v>
      </c>
      <c r="V253" s="84" t="str">
        <f aca="false">IF(O253="Not Used","-",VLOOKUP(D253,FOLIOS,7,FALSE())&amp;H253)</f>
        <v>-</v>
      </c>
      <c r="W253" s="84" t="str">
        <f aca="false">IF(U253="-","-",O253&amp;E253&amp;H253)</f>
        <v>-</v>
      </c>
      <c r="X253" s="85" t="str">
        <f aca="false">D253&amp;G253</f>
        <v>FT-CAND-EGSC-BASCGPR-CHIPPAWA</v>
      </c>
      <c r="AF253" s="0" t="str">
        <f aca="false">D253&amp;V253</f>
        <v>FT-CAND-EGSC-BAS-</v>
      </c>
    </row>
    <row r="254" customFormat="false" ht="12.75" hidden="false" customHeight="false" outlineLevel="0" collapsed="false">
      <c r="A254" s="81" t="n">
        <v>36682</v>
      </c>
      <c r="B254" s="82" t="s">
        <v>55</v>
      </c>
      <c r="C254" s="82" t="s">
        <v>56</v>
      </c>
      <c r="D254" s="82" t="s">
        <v>57</v>
      </c>
      <c r="E254" s="82" t="s">
        <v>21</v>
      </c>
      <c r="F254" s="82"/>
      <c r="G254" s="82" t="s">
        <v>72</v>
      </c>
      <c r="H254" s="81" t="n">
        <v>39083</v>
      </c>
      <c r="I254" s="82" t="n">
        <v>0</v>
      </c>
      <c r="J254" s="82" t="n">
        <v>0</v>
      </c>
      <c r="K254" s="83" t="n">
        <f aca="false">IF(J254=0,0,J254/I254)</f>
        <v>0</v>
      </c>
      <c r="L254" s="83" t="n">
        <f aca="false">I254/UOM</f>
        <v>0</v>
      </c>
      <c r="M254" s="83" t="n">
        <f aca="false">J254/UOM</f>
        <v>0</v>
      </c>
      <c r="N254" s="84" t="str">
        <f aca="false">IF(F254="P","PHY",IF(F254="G","G",E254))</f>
        <v>D</v>
      </c>
      <c r="O254" s="84" t="str">
        <f aca="false">IF(ISNA(VLOOKUP(G254,BadCanCurves,1,FALSE())),VLOOKUP(D254,FOLIOS,6,FALSE()),"not used")</f>
        <v>not used</v>
      </c>
      <c r="P254" s="84" t="n">
        <f aca="false">IF($N254="P",VLOOKUP(H254,PrcBuckets,2,FALSE()),0)</f>
        <v>0</v>
      </c>
      <c r="Q254" s="84" t="n">
        <f aca="false">IF($N254="D",VLOOKUP(H254,BasisBuckets,2,FALSE()),0)</f>
        <v>13</v>
      </c>
      <c r="R254" s="84" t="n">
        <f aca="false">IF($N254="PHY",VLOOKUP(H254,PGDBuckets,2,FALSE()),0)</f>
        <v>0</v>
      </c>
      <c r="S254" s="84" t="n">
        <f aca="false">IF($N254="G",VLOOKUP(H254,PGDBuckets,2,FALSE()),0)</f>
        <v>0</v>
      </c>
      <c r="T254" s="84" t="n">
        <f aca="false">SUM(P254:S254)</f>
        <v>13</v>
      </c>
      <c r="U254" s="84" t="str">
        <f aca="false">IF(O254="not used","-",O254&amp;N254&amp;T254)</f>
        <v>-</v>
      </c>
      <c r="V254" s="84" t="str">
        <f aca="false">IF(O254="Not Used","-",VLOOKUP(D254,FOLIOS,7,FALSE())&amp;H254)</f>
        <v>-</v>
      </c>
      <c r="W254" s="84" t="str">
        <f aca="false">IF(U254="-","-",O254&amp;E254&amp;H254)</f>
        <v>-</v>
      </c>
      <c r="X254" s="85" t="str">
        <f aca="false">D254&amp;G254</f>
        <v>FT-CAND-EGSC-BASCGPR-CHIPPAWA</v>
      </c>
      <c r="AF254" s="0" t="str">
        <f aca="false">D254&amp;V254</f>
        <v>FT-CAND-EGSC-BAS-</v>
      </c>
    </row>
    <row r="255" customFormat="false" ht="12.75" hidden="false" customHeight="false" outlineLevel="0" collapsed="false">
      <c r="A255" s="81" t="n">
        <v>36682</v>
      </c>
      <c r="B255" s="82" t="s">
        <v>55</v>
      </c>
      <c r="C255" s="82" t="s">
        <v>56</v>
      </c>
      <c r="D255" s="82" t="s">
        <v>57</v>
      </c>
      <c r="E255" s="82" t="s">
        <v>21</v>
      </c>
      <c r="F255" s="82"/>
      <c r="G255" s="82" t="s">
        <v>72</v>
      </c>
      <c r="H255" s="81" t="n">
        <v>39114</v>
      </c>
      <c r="I255" s="82" t="n">
        <v>0</v>
      </c>
      <c r="J255" s="82" t="n">
        <v>0</v>
      </c>
      <c r="K255" s="83" t="n">
        <f aca="false">IF(J255=0,0,J255/I255)</f>
        <v>0</v>
      </c>
      <c r="L255" s="83" t="n">
        <f aca="false">I255/UOM</f>
        <v>0</v>
      </c>
      <c r="M255" s="83" t="n">
        <f aca="false">J255/UOM</f>
        <v>0</v>
      </c>
      <c r="N255" s="84" t="str">
        <f aca="false">IF(F255="P","PHY",IF(F255="G","G",E255))</f>
        <v>D</v>
      </c>
      <c r="O255" s="84" t="str">
        <f aca="false">IF(ISNA(VLOOKUP(G255,BadCanCurves,1,FALSE())),VLOOKUP(D255,FOLIOS,6,FALSE()),"not used")</f>
        <v>not used</v>
      </c>
      <c r="P255" s="84" t="n">
        <f aca="false">IF($N255="P",VLOOKUP(H255,PrcBuckets,2,FALSE()),0)</f>
        <v>0</v>
      </c>
      <c r="Q255" s="84" t="n">
        <f aca="false">IF($N255="D",VLOOKUP(H255,BasisBuckets,2,FALSE()),0)</f>
        <v>13</v>
      </c>
      <c r="R255" s="84" t="n">
        <f aca="false">IF($N255="PHY",VLOOKUP(H255,PGDBuckets,2,FALSE()),0)</f>
        <v>0</v>
      </c>
      <c r="S255" s="84" t="n">
        <f aca="false">IF($N255="G",VLOOKUP(H255,PGDBuckets,2,FALSE()),0)</f>
        <v>0</v>
      </c>
      <c r="T255" s="84" t="n">
        <f aca="false">SUM(P255:S255)</f>
        <v>13</v>
      </c>
      <c r="U255" s="84" t="str">
        <f aca="false">IF(O255="not used","-",O255&amp;N255&amp;T255)</f>
        <v>-</v>
      </c>
      <c r="V255" s="84" t="str">
        <f aca="false">IF(O255="Not Used","-",VLOOKUP(D255,FOLIOS,7,FALSE())&amp;H255)</f>
        <v>-</v>
      </c>
      <c r="W255" s="84" t="str">
        <f aca="false">IF(U255="-","-",O255&amp;E255&amp;H255)</f>
        <v>-</v>
      </c>
      <c r="X255" s="85" t="str">
        <f aca="false">D255&amp;G255</f>
        <v>FT-CAND-EGSC-BASCGPR-CHIPPAWA</v>
      </c>
      <c r="AF255" s="0" t="str">
        <f aca="false">D255&amp;V255</f>
        <v>FT-CAND-EGSC-BAS-</v>
      </c>
    </row>
    <row r="256" customFormat="false" ht="12.75" hidden="false" customHeight="false" outlineLevel="0" collapsed="false">
      <c r="A256" s="81" t="n">
        <v>36682</v>
      </c>
      <c r="B256" s="82" t="s">
        <v>55</v>
      </c>
      <c r="C256" s="82" t="s">
        <v>56</v>
      </c>
      <c r="D256" s="82" t="s">
        <v>57</v>
      </c>
      <c r="E256" s="82" t="s">
        <v>21</v>
      </c>
      <c r="F256" s="82"/>
      <c r="G256" s="82" t="s">
        <v>72</v>
      </c>
      <c r="H256" s="81" t="n">
        <v>39142</v>
      </c>
      <c r="I256" s="82" t="n">
        <v>0</v>
      </c>
      <c r="J256" s="82" t="n">
        <v>0</v>
      </c>
      <c r="K256" s="83" t="n">
        <f aca="false">IF(J256=0,0,J256/I256)</f>
        <v>0</v>
      </c>
      <c r="L256" s="83" t="n">
        <f aca="false">I256/UOM</f>
        <v>0</v>
      </c>
      <c r="M256" s="83" t="n">
        <f aca="false">J256/UOM</f>
        <v>0</v>
      </c>
      <c r="N256" s="84" t="str">
        <f aca="false">IF(F256="P","PHY",IF(F256="G","G",E256))</f>
        <v>D</v>
      </c>
      <c r="O256" s="84" t="str">
        <f aca="false">IF(ISNA(VLOOKUP(G256,BadCanCurves,1,FALSE())),VLOOKUP(D256,FOLIOS,6,FALSE()),"not used")</f>
        <v>not used</v>
      </c>
      <c r="P256" s="84" t="n">
        <f aca="false">IF($N256="P",VLOOKUP(H256,PrcBuckets,2,FALSE()),0)</f>
        <v>0</v>
      </c>
      <c r="Q256" s="84" t="n">
        <f aca="false">IF($N256="D",VLOOKUP(H256,BasisBuckets,2,FALSE()),0)</f>
        <v>13</v>
      </c>
      <c r="R256" s="84" t="n">
        <f aca="false">IF($N256="PHY",VLOOKUP(H256,PGDBuckets,2,FALSE()),0)</f>
        <v>0</v>
      </c>
      <c r="S256" s="84" t="n">
        <f aca="false">IF($N256="G",VLOOKUP(H256,PGDBuckets,2,FALSE()),0)</f>
        <v>0</v>
      </c>
      <c r="T256" s="84" t="n">
        <f aca="false">SUM(P256:S256)</f>
        <v>13</v>
      </c>
      <c r="U256" s="84" t="str">
        <f aca="false">IF(O256="not used","-",O256&amp;N256&amp;T256)</f>
        <v>-</v>
      </c>
      <c r="V256" s="84" t="str">
        <f aca="false">IF(O256="Not Used","-",VLOOKUP(D256,FOLIOS,7,FALSE())&amp;H256)</f>
        <v>-</v>
      </c>
      <c r="W256" s="84" t="str">
        <f aca="false">IF(U256="-","-",O256&amp;E256&amp;H256)</f>
        <v>-</v>
      </c>
      <c r="X256" s="85" t="str">
        <f aca="false">D256&amp;G256</f>
        <v>FT-CAND-EGSC-BASCGPR-CHIPPAWA</v>
      </c>
      <c r="AF256" s="0" t="str">
        <f aca="false">D256&amp;V256</f>
        <v>FT-CAND-EGSC-BAS-</v>
      </c>
    </row>
    <row r="257" customFormat="false" ht="12.75" hidden="false" customHeight="false" outlineLevel="0" collapsed="false">
      <c r="A257" s="81" t="n">
        <v>36682</v>
      </c>
      <c r="B257" s="82" t="s">
        <v>55</v>
      </c>
      <c r="C257" s="82" t="s">
        <v>56</v>
      </c>
      <c r="D257" s="82" t="s">
        <v>57</v>
      </c>
      <c r="E257" s="82" t="s">
        <v>21</v>
      </c>
      <c r="F257" s="82"/>
      <c r="G257" s="82" t="s">
        <v>72</v>
      </c>
      <c r="H257" s="81" t="n">
        <v>39173</v>
      </c>
      <c r="I257" s="82" t="n">
        <v>0</v>
      </c>
      <c r="J257" s="82" t="n">
        <v>0</v>
      </c>
      <c r="K257" s="83" t="n">
        <f aca="false">IF(J257=0,0,J257/I257)</f>
        <v>0</v>
      </c>
      <c r="L257" s="83" t="n">
        <f aca="false">I257/UOM</f>
        <v>0</v>
      </c>
      <c r="M257" s="83" t="n">
        <f aca="false">J257/UOM</f>
        <v>0</v>
      </c>
      <c r="N257" s="84" t="str">
        <f aca="false">IF(F257="P","PHY",IF(F257="G","G",E257))</f>
        <v>D</v>
      </c>
      <c r="O257" s="84" t="str">
        <f aca="false">IF(ISNA(VLOOKUP(G257,BadCanCurves,1,FALSE())),VLOOKUP(D257,FOLIOS,6,FALSE()),"not used")</f>
        <v>not used</v>
      </c>
      <c r="P257" s="84" t="n">
        <f aca="false">IF($N257="P",VLOOKUP(H257,PrcBuckets,2,FALSE()),0)</f>
        <v>0</v>
      </c>
      <c r="Q257" s="84" t="n">
        <f aca="false">IF($N257="D",VLOOKUP(H257,BasisBuckets,2,FALSE()),0)</f>
        <v>13</v>
      </c>
      <c r="R257" s="84" t="n">
        <f aca="false">IF($N257="PHY",VLOOKUP(H257,PGDBuckets,2,FALSE()),0)</f>
        <v>0</v>
      </c>
      <c r="S257" s="84" t="n">
        <f aca="false">IF($N257="G",VLOOKUP(H257,PGDBuckets,2,FALSE()),0)</f>
        <v>0</v>
      </c>
      <c r="T257" s="84" t="n">
        <f aca="false">SUM(P257:S257)</f>
        <v>13</v>
      </c>
      <c r="U257" s="84" t="str">
        <f aca="false">IF(O257="not used","-",O257&amp;N257&amp;T257)</f>
        <v>-</v>
      </c>
      <c r="V257" s="84" t="str">
        <f aca="false">IF(O257="Not Used","-",VLOOKUP(D257,FOLIOS,7,FALSE())&amp;H257)</f>
        <v>-</v>
      </c>
      <c r="W257" s="84" t="str">
        <f aca="false">IF(U257="-","-",O257&amp;E257&amp;H257)</f>
        <v>-</v>
      </c>
      <c r="X257" s="85" t="str">
        <f aca="false">D257&amp;G257</f>
        <v>FT-CAND-EGSC-BASCGPR-CHIPPAWA</v>
      </c>
      <c r="AF257" s="0" t="str">
        <f aca="false">D257&amp;V257</f>
        <v>FT-CAND-EGSC-BAS-</v>
      </c>
    </row>
    <row r="258" customFormat="false" ht="12.75" hidden="false" customHeight="false" outlineLevel="0" collapsed="false">
      <c r="A258" s="81" t="n">
        <v>36682</v>
      </c>
      <c r="B258" s="82" t="s">
        <v>55</v>
      </c>
      <c r="C258" s="82" t="s">
        <v>56</v>
      </c>
      <c r="D258" s="82" t="s">
        <v>57</v>
      </c>
      <c r="E258" s="82" t="s">
        <v>21</v>
      </c>
      <c r="F258" s="82"/>
      <c r="G258" s="82" t="s">
        <v>72</v>
      </c>
      <c r="H258" s="81" t="n">
        <v>39203</v>
      </c>
      <c r="I258" s="82" t="n">
        <v>0</v>
      </c>
      <c r="J258" s="82" t="n">
        <v>0</v>
      </c>
      <c r="K258" s="83" t="n">
        <f aca="false">IF(J258=0,0,J258/I258)</f>
        <v>0</v>
      </c>
      <c r="L258" s="83" t="n">
        <f aca="false">I258/UOM</f>
        <v>0</v>
      </c>
      <c r="M258" s="83" t="n">
        <f aca="false">J258/UOM</f>
        <v>0</v>
      </c>
      <c r="N258" s="84" t="str">
        <f aca="false">IF(F258="P","PHY",IF(F258="G","G",E258))</f>
        <v>D</v>
      </c>
      <c r="O258" s="84" t="str">
        <f aca="false">IF(ISNA(VLOOKUP(G258,BadCanCurves,1,FALSE())),VLOOKUP(D258,FOLIOS,6,FALSE()),"not used")</f>
        <v>not used</v>
      </c>
      <c r="P258" s="84" t="n">
        <f aca="false">IF($N258="P",VLOOKUP(H258,PrcBuckets,2,FALSE()),0)</f>
        <v>0</v>
      </c>
      <c r="Q258" s="84" t="n">
        <f aca="false">IF($N258="D",VLOOKUP(H258,BasisBuckets,2,FALSE()),0)</f>
        <v>13</v>
      </c>
      <c r="R258" s="84" t="n">
        <f aca="false">IF($N258="PHY",VLOOKUP(H258,PGDBuckets,2,FALSE()),0)</f>
        <v>0</v>
      </c>
      <c r="S258" s="84" t="n">
        <f aca="false">IF($N258="G",VLOOKUP(H258,PGDBuckets,2,FALSE()),0)</f>
        <v>0</v>
      </c>
      <c r="T258" s="84" t="n">
        <f aca="false">SUM(P258:S258)</f>
        <v>13</v>
      </c>
      <c r="U258" s="84" t="str">
        <f aca="false">IF(O258="not used","-",O258&amp;N258&amp;T258)</f>
        <v>-</v>
      </c>
      <c r="V258" s="84" t="str">
        <f aca="false">IF(O258="Not Used","-",VLOOKUP(D258,FOLIOS,7,FALSE())&amp;H258)</f>
        <v>-</v>
      </c>
      <c r="W258" s="84" t="str">
        <f aca="false">IF(U258="-","-",O258&amp;E258&amp;H258)</f>
        <v>-</v>
      </c>
      <c r="X258" s="85" t="str">
        <f aca="false">D258&amp;G258</f>
        <v>FT-CAND-EGSC-BASCGPR-CHIPPAWA</v>
      </c>
      <c r="AF258" s="0" t="str">
        <f aca="false">D258&amp;V258</f>
        <v>FT-CAND-EGSC-BAS-</v>
      </c>
    </row>
    <row r="259" customFormat="false" ht="12.75" hidden="false" customHeight="false" outlineLevel="0" collapsed="false">
      <c r="A259" s="81" t="n">
        <v>36682</v>
      </c>
      <c r="B259" s="82" t="s">
        <v>55</v>
      </c>
      <c r="C259" s="82" t="s">
        <v>56</v>
      </c>
      <c r="D259" s="82" t="s">
        <v>57</v>
      </c>
      <c r="E259" s="82" t="s">
        <v>21</v>
      </c>
      <c r="F259" s="82"/>
      <c r="G259" s="82" t="s">
        <v>72</v>
      </c>
      <c r="H259" s="81" t="n">
        <v>39234</v>
      </c>
      <c r="I259" s="82" t="n">
        <v>0</v>
      </c>
      <c r="J259" s="82" t="n">
        <v>0</v>
      </c>
      <c r="K259" s="83" t="n">
        <f aca="false">IF(J259=0,0,J259/I259)</f>
        <v>0</v>
      </c>
      <c r="L259" s="83" t="n">
        <f aca="false">I259/UOM</f>
        <v>0</v>
      </c>
      <c r="M259" s="83" t="n">
        <f aca="false">J259/UOM</f>
        <v>0</v>
      </c>
      <c r="N259" s="84" t="str">
        <f aca="false">IF(F259="P","PHY",IF(F259="G","G",E259))</f>
        <v>D</v>
      </c>
      <c r="O259" s="84" t="str">
        <f aca="false">IF(ISNA(VLOOKUP(G259,BadCanCurves,1,FALSE())),VLOOKUP(D259,FOLIOS,6,FALSE()),"not used")</f>
        <v>not used</v>
      </c>
      <c r="P259" s="84" t="n">
        <f aca="false">IF($N259="P",VLOOKUP(H259,PrcBuckets,2,FALSE()),0)</f>
        <v>0</v>
      </c>
      <c r="Q259" s="84" t="n">
        <f aca="false">IF($N259="D",VLOOKUP(H259,BasisBuckets,2,FALSE()),0)</f>
        <v>13</v>
      </c>
      <c r="R259" s="84" t="n">
        <f aca="false">IF($N259="PHY",VLOOKUP(H259,PGDBuckets,2,FALSE()),0)</f>
        <v>0</v>
      </c>
      <c r="S259" s="84" t="n">
        <f aca="false">IF($N259="G",VLOOKUP(H259,PGDBuckets,2,FALSE()),0)</f>
        <v>0</v>
      </c>
      <c r="T259" s="84" t="n">
        <f aca="false">SUM(P259:S259)</f>
        <v>13</v>
      </c>
      <c r="U259" s="84" t="str">
        <f aca="false">IF(O259="not used","-",O259&amp;N259&amp;T259)</f>
        <v>-</v>
      </c>
      <c r="V259" s="84" t="str">
        <f aca="false">IF(O259="Not Used","-",VLOOKUP(D259,FOLIOS,7,FALSE())&amp;H259)</f>
        <v>-</v>
      </c>
      <c r="W259" s="84" t="str">
        <f aca="false">IF(U259="-","-",O259&amp;E259&amp;H259)</f>
        <v>-</v>
      </c>
      <c r="X259" s="85" t="str">
        <f aca="false">D259&amp;G259</f>
        <v>FT-CAND-EGSC-BASCGPR-CHIPPAWA</v>
      </c>
      <c r="AF259" s="0" t="str">
        <f aca="false">D259&amp;V259</f>
        <v>FT-CAND-EGSC-BAS-</v>
      </c>
    </row>
    <row r="260" customFormat="false" ht="12.75" hidden="false" customHeight="false" outlineLevel="0" collapsed="false">
      <c r="A260" s="81" t="n">
        <v>36682</v>
      </c>
      <c r="B260" s="82" t="s">
        <v>55</v>
      </c>
      <c r="C260" s="82" t="s">
        <v>56</v>
      </c>
      <c r="D260" s="82" t="s">
        <v>57</v>
      </c>
      <c r="E260" s="82" t="s">
        <v>21</v>
      </c>
      <c r="F260" s="82"/>
      <c r="G260" s="82" t="s">
        <v>72</v>
      </c>
      <c r="H260" s="81" t="n">
        <v>39264</v>
      </c>
      <c r="I260" s="82" t="n">
        <v>0</v>
      </c>
      <c r="J260" s="82" t="n">
        <v>0</v>
      </c>
      <c r="K260" s="83" t="n">
        <f aca="false">IF(J260=0,0,J260/I260)</f>
        <v>0</v>
      </c>
      <c r="L260" s="83" t="n">
        <f aca="false">I260/UOM</f>
        <v>0</v>
      </c>
      <c r="M260" s="83" t="n">
        <f aca="false">J260/UOM</f>
        <v>0</v>
      </c>
      <c r="N260" s="84" t="str">
        <f aca="false">IF(F260="P","PHY",IF(F260="G","G",E260))</f>
        <v>D</v>
      </c>
      <c r="O260" s="84" t="str">
        <f aca="false">IF(ISNA(VLOOKUP(G260,BadCanCurves,1,FALSE())),VLOOKUP(D260,FOLIOS,6,FALSE()),"not used")</f>
        <v>not used</v>
      </c>
      <c r="P260" s="84" t="n">
        <f aca="false">IF($N260="P",VLOOKUP(H260,PrcBuckets,2,FALSE()),0)</f>
        <v>0</v>
      </c>
      <c r="Q260" s="84" t="n">
        <f aca="false">IF($N260="D",VLOOKUP(H260,BasisBuckets,2,FALSE()),0)</f>
        <v>13</v>
      </c>
      <c r="R260" s="84" t="n">
        <f aca="false">IF($N260="PHY",VLOOKUP(H260,PGDBuckets,2,FALSE()),0)</f>
        <v>0</v>
      </c>
      <c r="S260" s="84" t="n">
        <f aca="false">IF($N260="G",VLOOKUP(H260,PGDBuckets,2,FALSE()),0)</f>
        <v>0</v>
      </c>
      <c r="T260" s="84" t="n">
        <f aca="false">SUM(P260:S260)</f>
        <v>13</v>
      </c>
      <c r="U260" s="84" t="str">
        <f aca="false">IF(O260="not used","-",O260&amp;N260&amp;T260)</f>
        <v>-</v>
      </c>
      <c r="V260" s="84" t="str">
        <f aca="false">IF(O260="Not Used","-",VLOOKUP(D260,FOLIOS,7,FALSE())&amp;H260)</f>
        <v>-</v>
      </c>
      <c r="W260" s="84" t="str">
        <f aca="false">IF(U260="-","-",O260&amp;E260&amp;H260)</f>
        <v>-</v>
      </c>
      <c r="X260" s="85" t="str">
        <f aca="false">D260&amp;G260</f>
        <v>FT-CAND-EGSC-BASCGPR-CHIPPAWA</v>
      </c>
      <c r="AF260" s="0" t="str">
        <f aca="false">D260&amp;V260</f>
        <v>FT-CAND-EGSC-BAS-</v>
      </c>
    </row>
    <row r="261" customFormat="false" ht="12.75" hidden="false" customHeight="false" outlineLevel="0" collapsed="false">
      <c r="A261" s="81" t="n">
        <v>36682</v>
      </c>
      <c r="B261" s="82" t="s">
        <v>55</v>
      </c>
      <c r="C261" s="82" t="s">
        <v>56</v>
      </c>
      <c r="D261" s="82" t="s">
        <v>57</v>
      </c>
      <c r="E261" s="82" t="s">
        <v>21</v>
      </c>
      <c r="F261" s="82"/>
      <c r="G261" s="82" t="s">
        <v>72</v>
      </c>
      <c r="H261" s="81" t="n">
        <v>39295</v>
      </c>
      <c r="I261" s="82" t="n">
        <v>0</v>
      </c>
      <c r="J261" s="82" t="n">
        <v>0</v>
      </c>
      <c r="K261" s="83" t="n">
        <f aca="false">IF(J261=0,0,J261/I261)</f>
        <v>0</v>
      </c>
      <c r="L261" s="83" t="n">
        <f aca="false">I261/UOM</f>
        <v>0</v>
      </c>
      <c r="M261" s="83" t="n">
        <f aca="false">J261/UOM</f>
        <v>0</v>
      </c>
      <c r="N261" s="84" t="str">
        <f aca="false">IF(F261="P","PHY",IF(F261="G","G",E261))</f>
        <v>D</v>
      </c>
      <c r="O261" s="84" t="str">
        <f aca="false">IF(ISNA(VLOOKUP(G261,BadCanCurves,1,FALSE())),VLOOKUP(D261,FOLIOS,6,FALSE()),"not used")</f>
        <v>not used</v>
      </c>
      <c r="P261" s="84" t="n">
        <f aca="false">IF($N261="P",VLOOKUP(H261,PrcBuckets,2,FALSE()),0)</f>
        <v>0</v>
      </c>
      <c r="Q261" s="84" t="n">
        <f aca="false">IF($N261="D",VLOOKUP(H261,BasisBuckets,2,FALSE()),0)</f>
        <v>13</v>
      </c>
      <c r="R261" s="84" t="n">
        <f aca="false">IF($N261="PHY",VLOOKUP(H261,PGDBuckets,2,FALSE()),0)</f>
        <v>0</v>
      </c>
      <c r="S261" s="84" t="n">
        <f aca="false">IF($N261="G",VLOOKUP(H261,PGDBuckets,2,FALSE()),0)</f>
        <v>0</v>
      </c>
      <c r="T261" s="84" t="n">
        <f aca="false">SUM(P261:S261)</f>
        <v>13</v>
      </c>
      <c r="U261" s="84" t="str">
        <f aca="false">IF(O261="not used","-",O261&amp;N261&amp;T261)</f>
        <v>-</v>
      </c>
      <c r="V261" s="84" t="str">
        <f aca="false">IF(O261="Not Used","-",VLOOKUP(D261,FOLIOS,7,FALSE())&amp;H261)</f>
        <v>-</v>
      </c>
      <c r="W261" s="84" t="str">
        <f aca="false">IF(U261="-","-",O261&amp;E261&amp;H261)</f>
        <v>-</v>
      </c>
      <c r="X261" s="85" t="str">
        <f aca="false">D261&amp;G261</f>
        <v>FT-CAND-EGSC-BASCGPR-CHIPPAWA</v>
      </c>
      <c r="AF261" s="0" t="str">
        <f aca="false">D261&amp;V261</f>
        <v>FT-CAND-EGSC-BAS-</v>
      </c>
    </row>
    <row r="262" customFormat="false" ht="12.75" hidden="false" customHeight="false" outlineLevel="0" collapsed="false">
      <c r="A262" s="81" t="n">
        <v>36682</v>
      </c>
      <c r="B262" s="82" t="s">
        <v>55</v>
      </c>
      <c r="C262" s="82" t="s">
        <v>56</v>
      </c>
      <c r="D262" s="82" t="s">
        <v>57</v>
      </c>
      <c r="E262" s="82" t="s">
        <v>21</v>
      </c>
      <c r="F262" s="82"/>
      <c r="G262" s="82" t="s">
        <v>72</v>
      </c>
      <c r="H262" s="81" t="n">
        <v>39326</v>
      </c>
      <c r="I262" s="82" t="n">
        <v>0</v>
      </c>
      <c r="J262" s="82" t="n">
        <v>0</v>
      </c>
      <c r="K262" s="83" t="n">
        <f aca="false">IF(J262=0,0,J262/I262)</f>
        <v>0</v>
      </c>
      <c r="L262" s="83" t="n">
        <f aca="false">I262/UOM</f>
        <v>0</v>
      </c>
      <c r="M262" s="83" t="n">
        <f aca="false">J262/UOM</f>
        <v>0</v>
      </c>
      <c r="N262" s="84" t="str">
        <f aca="false">IF(F262="P","PHY",IF(F262="G","G",E262))</f>
        <v>D</v>
      </c>
      <c r="O262" s="84" t="str">
        <f aca="false">IF(ISNA(VLOOKUP(G262,BadCanCurves,1,FALSE())),VLOOKUP(D262,FOLIOS,6,FALSE()),"not used")</f>
        <v>not used</v>
      </c>
      <c r="P262" s="84" t="n">
        <f aca="false">IF($N262="P",VLOOKUP(H262,PrcBuckets,2,FALSE()),0)</f>
        <v>0</v>
      </c>
      <c r="Q262" s="84" t="n">
        <f aca="false">IF($N262="D",VLOOKUP(H262,BasisBuckets,2,FALSE()),0)</f>
        <v>13</v>
      </c>
      <c r="R262" s="84" t="n">
        <f aca="false">IF($N262="PHY",VLOOKUP(H262,PGDBuckets,2,FALSE()),0)</f>
        <v>0</v>
      </c>
      <c r="S262" s="84" t="n">
        <f aca="false">IF($N262="G",VLOOKUP(H262,PGDBuckets,2,FALSE()),0)</f>
        <v>0</v>
      </c>
      <c r="T262" s="84" t="n">
        <f aca="false">SUM(P262:S262)</f>
        <v>13</v>
      </c>
      <c r="U262" s="84" t="str">
        <f aca="false">IF(O262="not used","-",O262&amp;N262&amp;T262)</f>
        <v>-</v>
      </c>
      <c r="V262" s="84" t="str">
        <f aca="false">IF(O262="Not Used","-",VLOOKUP(D262,FOLIOS,7,FALSE())&amp;H262)</f>
        <v>-</v>
      </c>
      <c r="W262" s="84" t="str">
        <f aca="false">IF(U262="-","-",O262&amp;E262&amp;H262)</f>
        <v>-</v>
      </c>
      <c r="X262" s="85" t="str">
        <f aca="false">D262&amp;G262</f>
        <v>FT-CAND-EGSC-BASCGPR-CHIPPAWA</v>
      </c>
      <c r="AF262" s="0" t="str">
        <f aca="false">D262&amp;V262</f>
        <v>FT-CAND-EGSC-BAS-</v>
      </c>
    </row>
    <row r="263" customFormat="false" ht="12.75" hidden="false" customHeight="false" outlineLevel="0" collapsed="false">
      <c r="A263" s="81" t="n">
        <v>36682</v>
      </c>
      <c r="B263" s="82" t="s">
        <v>55</v>
      </c>
      <c r="C263" s="82" t="s">
        <v>56</v>
      </c>
      <c r="D263" s="82" t="s">
        <v>57</v>
      </c>
      <c r="E263" s="82" t="s">
        <v>21</v>
      </c>
      <c r="F263" s="82"/>
      <c r="G263" s="82" t="s">
        <v>72</v>
      </c>
      <c r="H263" s="81" t="n">
        <v>39356</v>
      </c>
      <c r="I263" s="82" t="n">
        <v>0</v>
      </c>
      <c r="J263" s="82" t="n">
        <v>0</v>
      </c>
      <c r="K263" s="83" t="n">
        <f aca="false">IF(J263=0,0,J263/I263)</f>
        <v>0</v>
      </c>
      <c r="L263" s="83" t="n">
        <f aca="false">I263/UOM</f>
        <v>0</v>
      </c>
      <c r="M263" s="83" t="n">
        <f aca="false">J263/UOM</f>
        <v>0</v>
      </c>
      <c r="N263" s="84" t="str">
        <f aca="false">IF(F263="P","PHY",IF(F263="G","G",E263))</f>
        <v>D</v>
      </c>
      <c r="O263" s="84" t="str">
        <f aca="false">IF(ISNA(VLOOKUP(G263,BadCanCurves,1,FALSE())),VLOOKUP(D263,FOLIOS,6,FALSE()),"not used")</f>
        <v>not used</v>
      </c>
      <c r="P263" s="84" t="n">
        <f aca="false">IF($N263="P",VLOOKUP(H263,PrcBuckets,2,FALSE()),0)</f>
        <v>0</v>
      </c>
      <c r="Q263" s="84" t="n">
        <f aca="false">IF($N263="D",VLOOKUP(H263,BasisBuckets,2,FALSE()),0)</f>
        <v>13</v>
      </c>
      <c r="R263" s="84" t="n">
        <f aca="false">IF($N263="PHY",VLOOKUP(H263,PGDBuckets,2,FALSE()),0)</f>
        <v>0</v>
      </c>
      <c r="S263" s="84" t="n">
        <f aca="false">IF($N263="G",VLOOKUP(H263,PGDBuckets,2,FALSE()),0)</f>
        <v>0</v>
      </c>
      <c r="T263" s="84" t="n">
        <f aca="false">SUM(P263:S263)</f>
        <v>13</v>
      </c>
      <c r="U263" s="84" t="str">
        <f aca="false">IF(O263="not used","-",O263&amp;N263&amp;T263)</f>
        <v>-</v>
      </c>
      <c r="V263" s="84" t="str">
        <f aca="false">IF(O263="Not Used","-",VLOOKUP(D263,FOLIOS,7,FALSE())&amp;H263)</f>
        <v>-</v>
      </c>
      <c r="W263" s="84" t="str">
        <f aca="false">IF(U263="-","-",O263&amp;E263&amp;H263)</f>
        <v>-</v>
      </c>
      <c r="X263" s="85" t="str">
        <f aca="false">D263&amp;G263</f>
        <v>FT-CAND-EGSC-BASCGPR-CHIPPAWA</v>
      </c>
      <c r="AF263" s="0" t="str">
        <f aca="false">D263&amp;V263</f>
        <v>FT-CAND-EGSC-BAS-</v>
      </c>
    </row>
    <row r="264" customFormat="false" ht="12.75" hidden="false" customHeight="false" outlineLevel="0" collapsed="false">
      <c r="A264" s="81" t="n">
        <v>36682</v>
      </c>
      <c r="B264" s="82" t="s">
        <v>55</v>
      </c>
      <c r="C264" s="82" t="s">
        <v>56</v>
      </c>
      <c r="D264" s="82" t="s">
        <v>57</v>
      </c>
      <c r="E264" s="82" t="s">
        <v>21</v>
      </c>
      <c r="F264" s="82"/>
      <c r="G264" s="82" t="s">
        <v>72</v>
      </c>
      <c r="H264" s="81" t="n">
        <v>39387</v>
      </c>
      <c r="I264" s="82" t="n">
        <v>0</v>
      </c>
      <c r="J264" s="82" t="n">
        <v>0</v>
      </c>
      <c r="K264" s="83" t="n">
        <f aca="false">IF(J264=0,0,J264/I264)</f>
        <v>0</v>
      </c>
      <c r="L264" s="83" t="n">
        <f aca="false">I264/UOM</f>
        <v>0</v>
      </c>
      <c r="M264" s="83" t="n">
        <f aca="false">J264/UOM</f>
        <v>0</v>
      </c>
      <c r="N264" s="84" t="str">
        <f aca="false">IF(F264="P","PHY",IF(F264="G","G",E264))</f>
        <v>D</v>
      </c>
      <c r="O264" s="84" t="str">
        <f aca="false">IF(ISNA(VLOOKUP(G264,BadCanCurves,1,FALSE())),VLOOKUP(D264,FOLIOS,6,FALSE()),"not used")</f>
        <v>not used</v>
      </c>
      <c r="P264" s="84" t="n">
        <f aca="false">IF($N264="P",VLOOKUP(H264,PrcBuckets,2,FALSE()),0)</f>
        <v>0</v>
      </c>
      <c r="Q264" s="84" t="n">
        <f aca="false">IF($N264="D",VLOOKUP(H264,BasisBuckets,2,FALSE()),0)</f>
        <v>13</v>
      </c>
      <c r="R264" s="84" t="n">
        <f aca="false">IF($N264="PHY",VLOOKUP(H264,PGDBuckets,2,FALSE()),0)</f>
        <v>0</v>
      </c>
      <c r="S264" s="84" t="n">
        <f aca="false">IF($N264="G",VLOOKUP(H264,PGDBuckets,2,FALSE()),0)</f>
        <v>0</v>
      </c>
      <c r="T264" s="84" t="n">
        <f aca="false">SUM(P264:S264)</f>
        <v>13</v>
      </c>
      <c r="U264" s="84" t="str">
        <f aca="false">IF(O264="not used","-",O264&amp;N264&amp;T264)</f>
        <v>-</v>
      </c>
      <c r="V264" s="84" t="str">
        <f aca="false">IF(O264="Not Used","-",VLOOKUP(D264,FOLIOS,7,FALSE())&amp;H264)</f>
        <v>-</v>
      </c>
      <c r="W264" s="84" t="str">
        <f aca="false">IF(U264="-","-",O264&amp;E264&amp;H264)</f>
        <v>-</v>
      </c>
      <c r="X264" s="85" t="str">
        <f aca="false">D264&amp;G264</f>
        <v>FT-CAND-EGSC-BASCGPR-CHIPPAWA</v>
      </c>
      <c r="AF264" s="0" t="str">
        <f aca="false">D264&amp;V264</f>
        <v>FT-CAND-EGSC-BAS-</v>
      </c>
    </row>
    <row r="265" customFormat="false" ht="12.75" hidden="false" customHeight="false" outlineLevel="0" collapsed="false">
      <c r="A265" s="81" t="n">
        <v>36682</v>
      </c>
      <c r="B265" s="82" t="s">
        <v>55</v>
      </c>
      <c r="C265" s="82" t="s">
        <v>56</v>
      </c>
      <c r="D265" s="82" t="s">
        <v>57</v>
      </c>
      <c r="E265" s="82" t="s">
        <v>21</v>
      </c>
      <c r="F265" s="82"/>
      <c r="G265" s="82" t="s">
        <v>72</v>
      </c>
      <c r="H265" s="81" t="n">
        <v>39417</v>
      </c>
      <c r="I265" s="82" t="n">
        <v>0</v>
      </c>
      <c r="J265" s="82" t="n">
        <v>0</v>
      </c>
      <c r="K265" s="83" t="n">
        <f aca="false">IF(J265=0,0,J265/I265)</f>
        <v>0</v>
      </c>
      <c r="L265" s="83" t="n">
        <f aca="false">I265/UOM</f>
        <v>0</v>
      </c>
      <c r="M265" s="83" t="n">
        <f aca="false">J265/UOM</f>
        <v>0</v>
      </c>
      <c r="N265" s="84" t="str">
        <f aca="false">IF(F265="P","PHY",IF(F265="G","G",E265))</f>
        <v>D</v>
      </c>
      <c r="O265" s="84" t="str">
        <f aca="false">IF(ISNA(VLOOKUP(G265,BadCanCurves,1,FALSE())),VLOOKUP(D265,FOLIOS,6,FALSE()),"not used")</f>
        <v>not used</v>
      </c>
      <c r="P265" s="84" t="n">
        <f aca="false">IF($N265="P",VLOOKUP(H265,PrcBuckets,2,FALSE()),0)</f>
        <v>0</v>
      </c>
      <c r="Q265" s="84" t="n">
        <f aca="false">IF($N265="D",VLOOKUP(H265,BasisBuckets,2,FALSE()),0)</f>
        <v>13</v>
      </c>
      <c r="R265" s="84" t="n">
        <f aca="false">IF($N265="PHY",VLOOKUP(H265,PGDBuckets,2,FALSE()),0)</f>
        <v>0</v>
      </c>
      <c r="S265" s="84" t="n">
        <f aca="false">IF($N265="G",VLOOKUP(H265,PGDBuckets,2,FALSE()),0)</f>
        <v>0</v>
      </c>
      <c r="T265" s="84" t="n">
        <f aca="false">SUM(P265:S265)</f>
        <v>13</v>
      </c>
      <c r="U265" s="84" t="str">
        <f aca="false">IF(O265="not used","-",O265&amp;N265&amp;T265)</f>
        <v>-</v>
      </c>
      <c r="V265" s="84" t="str">
        <f aca="false">IF(O265="Not Used","-",VLOOKUP(D265,FOLIOS,7,FALSE())&amp;H265)</f>
        <v>-</v>
      </c>
      <c r="W265" s="84" t="str">
        <f aca="false">IF(U265="-","-",O265&amp;E265&amp;H265)</f>
        <v>-</v>
      </c>
      <c r="X265" s="85" t="str">
        <f aca="false">D265&amp;G265</f>
        <v>FT-CAND-EGSC-BASCGPR-CHIPPAWA</v>
      </c>
      <c r="AF265" s="0" t="str">
        <f aca="false">D265&amp;V265</f>
        <v>FT-CAND-EGSC-BAS-</v>
      </c>
    </row>
    <row r="266" customFormat="false" ht="12.75" hidden="false" customHeight="false" outlineLevel="0" collapsed="false">
      <c r="A266" s="81" t="n">
        <v>36682</v>
      </c>
      <c r="B266" s="82" t="s">
        <v>55</v>
      </c>
      <c r="C266" s="82" t="s">
        <v>56</v>
      </c>
      <c r="D266" s="82" t="s">
        <v>57</v>
      </c>
      <c r="E266" s="82" t="s">
        <v>21</v>
      </c>
      <c r="F266" s="82"/>
      <c r="G266" s="82" t="s">
        <v>72</v>
      </c>
      <c r="H266" s="81" t="n">
        <v>39448</v>
      </c>
      <c r="I266" s="82" t="n">
        <v>0</v>
      </c>
      <c r="J266" s="82" t="n">
        <v>0</v>
      </c>
      <c r="K266" s="83" t="n">
        <f aca="false">IF(J266=0,0,J266/I266)</f>
        <v>0</v>
      </c>
      <c r="L266" s="83" t="n">
        <f aca="false">I266/UOM</f>
        <v>0</v>
      </c>
      <c r="M266" s="83" t="n">
        <f aca="false">J266/UOM</f>
        <v>0</v>
      </c>
      <c r="N266" s="84" t="str">
        <f aca="false">IF(F266="P","PHY",IF(F266="G","G",E266))</f>
        <v>D</v>
      </c>
      <c r="O266" s="84" t="str">
        <f aca="false">IF(ISNA(VLOOKUP(G266,BadCanCurves,1,FALSE())),VLOOKUP(D266,FOLIOS,6,FALSE()),"not used")</f>
        <v>not used</v>
      </c>
      <c r="P266" s="84" t="n">
        <f aca="false">IF($N266="P",VLOOKUP(H266,PrcBuckets,2,FALSE()),0)</f>
        <v>0</v>
      </c>
      <c r="Q266" s="84" t="n">
        <f aca="false">IF($N266="D",VLOOKUP(H266,BasisBuckets,2,FALSE()),0)</f>
        <v>13</v>
      </c>
      <c r="R266" s="84" t="n">
        <f aca="false">IF($N266="PHY",VLOOKUP(H266,PGDBuckets,2,FALSE()),0)</f>
        <v>0</v>
      </c>
      <c r="S266" s="84" t="n">
        <f aca="false">IF($N266="G",VLOOKUP(H266,PGDBuckets,2,FALSE()),0)</f>
        <v>0</v>
      </c>
      <c r="T266" s="84" t="n">
        <f aca="false">SUM(P266:S266)</f>
        <v>13</v>
      </c>
      <c r="U266" s="84" t="str">
        <f aca="false">IF(O266="not used","-",O266&amp;N266&amp;T266)</f>
        <v>-</v>
      </c>
      <c r="V266" s="84" t="str">
        <f aca="false">IF(O266="Not Used","-",VLOOKUP(D266,FOLIOS,7,FALSE())&amp;H266)</f>
        <v>-</v>
      </c>
      <c r="W266" s="84" t="str">
        <f aca="false">IF(U266="-","-",O266&amp;E266&amp;H266)</f>
        <v>-</v>
      </c>
      <c r="X266" s="85" t="str">
        <f aca="false">D266&amp;G266</f>
        <v>FT-CAND-EGSC-BASCGPR-CHIPPAWA</v>
      </c>
      <c r="AF266" s="0" t="str">
        <f aca="false">D266&amp;V266</f>
        <v>FT-CAND-EGSC-BAS-</v>
      </c>
    </row>
    <row r="267" customFormat="false" ht="12.75" hidden="false" customHeight="false" outlineLevel="0" collapsed="false">
      <c r="A267" s="81" t="n">
        <v>36682</v>
      </c>
      <c r="B267" s="82" t="s">
        <v>55</v>
      </c>
      <c r="C267" s="82" t="s">
        <v>56</v>
      </c>
      <c r="D267" s="82" t="s">
        <v>57</v>
      </c>
      <c r="E267" s="82" t="s">
        <v>21</v>
      </c>
      <c r="F267" s="82"/>
      <c r="G267" s="82" t="s">
        <v>72</v>
      </c>
      <c r="H267" s="81" t="n">
        <v>39479</v>
      </c>
      <c r="I267" s="82" t="n">
        <v>0</v>
      </c>
      <c r="J267" s="82" t="n">
        <v>0</v>
      </c>
      <c r="K267" s="83" t="n">
        <f aca="false">IF(J267=0,0,J267/I267)</f>
        <v>0</v>
      </c>
      <c r="L267" s="83" t="n">
        <f aca="false">I267/UOM</f>
        <v>0</v>
      </c>
      <c r="M267" s="83" t="n">
        <f aca="false">J267/UOM</f>
        <v>0</v>
      </c>
      <c r="N267" s="84" t="str">
        <f aca="false">IF(F267="P","PHY",IF(F267="G","G",E267))</f>
        <v>D</v>
      </c>
      <c r="O267" s="84" t="str">
        <f aca="false">IF(ISNA(VLOOKUP(G267,BadCanCurves,1,FALSE())),VLOOKUP(D267,FOLIOS,6,FALSE()),"not used")</f>
        <v>not used</v>
      </c>
      <c r="P267" s="84" t="n">
        <f aca="false">IF($N267="P",VLOOKUP(H267,PrcBuckets,2,FALSE()),0)</f>
        <v>0</v>
      </c>
      <c r="Q267" s="84" t="n">
        <f aca="false">IF($N267="D",VLOOKUP(H267,BasisBuckets,2,FALSE()),0)</f>
        <v>13</v>
      </c>
      <c r="R267" s="84" t="n">
        <f aca="false">IF($N267="PHY",VLOOKUP(H267,PGDBuckets,2,FALSE()),0)</f>
        <v>0</v>
      </c>
      <c r="S267" s="84" t="n">
        <f aca="false">IF($N267="G",VLOOKUP(H267,PGDBuckets,2,FALSE()),0)</f>
        <v>0</v>
      </c>
      <c r="T267" s="84" t="n">
        <f aca="false">SUM(P267:S267)</f>
        <v>13</v>
      </c>
      <c r="U267" s="84" t="str">
        <f aca="false">IF(O267="not used","-",O267&amp;N267&amp;T267)</f>
        <v>-</v>
      </c>
      <c r="V267" s="84" t="str">
        <f aca="false">IF(O267="Not Used","-",VLOOKUP(D267,FOLIOS,7,FALSE())&amp;H267)</f>
        <v>-</v>
      </c>
      <c r="W267" s="84" t="str">
        <f aca="false">IF(U267="-","-",O267&amp;E267&amp;H267)</f>
        <v>-</v>
      </c>
      <c r="X267" s="85" t="str">
        <f aca="false">D267&amp;G267</f>
        <v>FT-CAND-EGSC-BASCGPR-CHIPPAWA</v>
      </c>
      <c r="AF267" s="0" t="str">
        <f aca="false">D267&amp;V267</f>
        <v>FT-CAND-EGSC-BAS-</v>
      </c>
    </row>
    <row r="268" customFormat="false" ht="12.75" hidden="false" customHeight="false" outlineLevel="0" collapsed="false">
      <c r="A268" s="81" t="n">
        <v>36682</v>
      </c>
      <c r="B268" s="82" t="s">
        <v>55</v>
      </c>
      <c r="C268" s="82" t="s">
        <v>56</v>
      </c>
      <c r="D268" s="82" t="s">
        <v>57</v>
      </c>
      <c r="E268" s="82" t="s">
        <v>21</v>
      </c>
      <c r="F268" s="82"/>
      <c r="G268" s="82" t="s">
        <v>72</v>
      </c>
      <c r="H268" s="81" t="n">
        <v>39508</v>
      </c>
      <c r="I268" s="82" t="n">
        <v>0</v>
      </c>
      <c r="J268" s="82" t="n">
        <v>0</v>
      </c>
      <c r="K268" s="83" t="n">
        <f aca="false">IF(J268=0,0,J268/I268)</f>
        <v>0</v>
      </c>
      <c r="L268" s="83" t="n">
        <f aca="false">I268/UOM</f>
        <v>0</v>
      </c>
      <c r="M268" s="83" t="n">
        <f aca="false">J268/UOM</f>
        <v>0</v>
      </c>
      <c r="N268" s="84" t="str">
        <f aca="false">IF(F268="P","PHY",IF(F268="G","G",E268))</f>
        <v>D</v>
      </c>
      <c r="O268" s="84" t="str">
        <f aca="false">IF(ISNA(VLOOKUP(G268,BadCanCurves,1,FALSE())),VLOOKUP(D268,FOLIOS,6,FALSE()),"not used")</f>
        <v>not used</v>
      </c>
      <c r="P268" s="84" t="n">
        <f aca="false">IF($N268="P",VLOOKUP(H268,PrcBuckets,2,FALSE()),0)</f>
        <v>0</v>
      </c>
      <c r="Q268" s="84" t="n">
        <f aca="false">IF($N268="D",VLOOKUP(H268,BasisBuckets,2,FALSE()),0)</f>
        <v>13</v>
      </c>
      <c r="R268" s="84" t="n">
        <f aca="false">IF($N268="PHY",VLOOKUP(H268,PGDBuckets,2,FALSE()),0)</f>
        <v>0</v>
      </c>
      <c r="S268" s="84" t="n">
        <f aca="false">IF($N268="G",VLOOKUP(H268,PGDBuckets,2,FALSE()),0)</f>
        <v>0</v>
      </c>
      <c r="T268" s="84" t="n">
        <f aca="false">SUM(P268:S268)</f>
        <v>13</v>
      </c>
      <c r="U268" s="84" t="str">
        <f aca="false">IF(O268="not used","-",O268&amp;N268&amp;T268)</f>
        <v>-</v>
      </c>
      <c r="V268" s="84" t="str">
        <f aca="false">IF(O268="Not Used","-",VLOOKUP(D268,FOLIOS,7,FALSE())&amp;H268)</f>
        <v>-</v>
      </c>
      <c r="W268" s="84" t="str">
        <f aca="false">IF(U268="-","-",O268&amp;E268&amp;H268)</f>
        <v>-</v>
      </c>
      <c r="X268" s="85" t="str">
        <f aca="false">D268&amp;G268</f>
        <v>FT-CAND-EGSC-BASCGPR-CHIPPAWA</v>
      </c>
      <c r="AF268" s="0" t="str">
        <f aca="false">D268&amp;V268</f>
        <v>FT-CAND-EGSC-BAS-</v>
      </c>
    </row>
    <row r="269" customFormat="false" ht="12.75" hidden="false" customHeight="false" outlineLevel="0" collapsed="false">
      <c r="A269" s="81" t="n">
        <v>36682</v>
      </c>
      <c r="B269" s="82" t="s">
        <v>55</v>
      </c>
      <c r="C269" s="82" t="s">
        <v>56</v>
      </c>
      <c r="D269" s="82" t="s">
        <v>57</v>
      </c>
      <c r="E269" s="82" t="s">
        <v>21</v>
      </c>
      <c r="F269" s="82"/>
      <c r="G269" s="82" t="s">
        <v>72</v>
      </c>
      <c r="H269" s="81" t="n">
        <v>39539</v>
      </c>
      <c r="I269" s="82" t="n">
        <v>0</v>
      </c>
      <c r="J269" s="82" t="n">
        <v>0</v>
      </c>
      <c r="K269" s="83" t="n">
        <f aca="false">IF(J269=0,0,J269/I269)</f>
        <v>0</v>
      </c>
      <c r="L269" s="83" t="n">
        <f aca="false">I269/UOM</f>
        <v>0</v>
      </c>
      <c r="M269" s="83" t="n">
        <f aca="false">J269/UOM</f>
        <v>0</v>
      </c>
      <c r="N269" s="84" t="str">
        <f aca="false">IF(F269="P","PHY",IF(F269="G","G",E269))</f>
        <v>D</v>
      </c>
      <c r="O269" s="84" t="str">
        <f aca="false">IF(ISNA(VLOOKUP(G269,BadCanCurves,1,FALSE())),VLOOKUP(D269,FOLIOS,6,FALSE()),"not used")</f>
        <v>not used</v>
      </c>
      <c r="P269" s="84" t="n">
        <f aca="false">IF($N269="P",VLOOKUP(H269,PrcBuckets,2,FALSE()),0)</f>
        <v>0</v>
      </c>
      <c r="Q269" s="84" t="n">
        <f aca="false">IF($N269="D",VLOOKUP(H269,BasisBuckets,2,FALSE()),0)</f>
        <v>13</v>
      </c>
      <c r="R269" s="84" t="n">
        <f aca="false">IF($N269="PHY",VLOOKUP(H269,PGDBuckets,2,FALSE()),0)</f>
        <v>0</v>
      </c>
      <c r="S269" s="84" t="n">
        <f aca="false">IF($N269="G",VLOOKUP(H269,PGDBuckets,2,FALSE()),0)</f>
        <v>0</v>
      </c>
      <c r="T269" s="84" t="n">
        <f aca="false">SUM(P269:S269)</f>
        <v>13</v>
      </c>
      <c r="U269" s="84" t="str">
        <f aca="false">IF(O269="not used","-",O269&amp;N269&amp;T269)</f>
        <v>-</v>
      </c>
      <c r="V269" s="84" t="str">
        <f aca="false">IF(O269="Not Used","-",VLOOKUP(D269,FOLIOS,7,FALSE())&amp;H269)</f>
        <v>-</v>
      </c>
      <c r="W269" s="84" t="str">
        <f aca="false">IF(U269="-","-",O269&amp;E269&amp;H269)</f>
        <v>-</v>
      </c>
      <c r="X269" s="85" t="str">
        <f aca="false">D269&amp;G269</f>
        <v>FT-CAND-EGSC-BASCGPR-CHIPPAWA</v>
      </c>
      <c r="AF269" s="0" t="str">
        <f aca="false">D269&amp;V269</f>
        <v>FT-CAND-EGSC-BAS-</v>
      </c>
    </row>
    <row r="270" customFormat="false" ht="12.75" hidden="false" customHeight="false" outlineLevel="0" collapsed="false">
      <c r="A270" s="81" t="n">
        <v>36682</v>
      </c>
      <c r="B270" s="82" t="s">
        <v>55</v>
      </c>
      <c r="C270" s="82" t="s">
        <v>56</v>
      </c>
      <c r="D270" s="82" t="s">
        <v>57</v>
      </c>
      <c r="E270" s="82" t="s">
        <v>21</v>
      </c>
      <c r="F270" s="82"/>
      <c r="G270" s="82" t="s">
        <v>72</v>
      </c>
      <c r="H270" s="81" t="n">
        <v>39569</v>
      </c>
      <c r="I270" s="82" t="n">
        <v>0</v>
      </c>
      <c r="J270" s="82" t="n">
        <v>0</v>
      </c>
      <c r="K270" s="83" t="n">
        <f aca="false">IF(J270=0,0,J270/I270)</f>
        <v>0</v>
      </c>
      <c r="L270" s="83" t="n">
        <f aca="false">I270/UOM</f>
        <v>0</v>
      </c>
      <c r="M270" s="83" t="n">
        <f aca="false">J270/UOM</f>
        <v>0</v>
      </c>
      <c r="N270" s="84" t="str">
        <f aca="false">IF(F270="P","PHY",IF(F270="G","G",E270))</f>
        <v>D</v>
      </c>
      <c r="O270" s="84" t="str">
        <f aca="false">IF(ISNA(VLOOKUP(G270,BadCanCurves,1,FALSE())),VLOOKUP(D270,FOLIOS,6,FALSE()),"not used")</f>
        <v>not used</v>
      </c>
      <c r="P270" s="84" t="n">
        <f aca="false">IF($N270="P",VLOOKUP(H270,PrcBuckets,2,FALSE()),0)</f>
        <v>0</v>
      </c>
      <c r="Q270" s="84" t="n">
        <f aca="false">IF($N270="D",VLOOKUP(H270,BasisBuckets,2,FALSE()),0)</f>
        <v>13</v>
      </c>
      <c r="R270" s="84" t="n">
        <f aca="false">IF($N270="PHY",VLOOKUP(H270,PGDBuckets,2,FALSE()),0)</f>
        <v>0</v>
      </c>
      <c r="S270" s="84" t="n">
        <f aca="false">IF($N270="G",VLOOKUP(H270,PGDBuckets,2,FALSE()),0)</f>
        <v>0</v>
      </c>
      <c r="T270" s="84" t="n">
        <f aca="false">SUM(P270:S270)</f>
        <v>13</v>
      </c>
      <c r="U270" s="84" t="str">
        <f aca="false">IF(O270="not used","-",O270&amp;N270&amp;T270)</f>
        <v>-</v>
      </c>
      <c r="V270" s="84" t="str">
        <f aca="false">IF(O270="Not Used","-",VLOOKUP(D270,FOLIOS,7,FALSE())&amp;H270)</f>
        <v>-</v>
      </c>
      <c r="W270" s="84" t="str">
        <f aca="false">IF(U270="-","-",O270&amp;E270&amp;H270)</f>
        <v>-</v>
      </c>
      <c r="X270" s="85" t="str">
        <f aca="false">D270&amp;G270</f>
        <v>FT-CAND-EGSC-BASCGPR-CHIPPAWA</v>
      </c>
      <c r="AF270" s="0" t="str">
        <f aca="false">D270&amp;V270</f>
        <v>FT-CAND-EGSC-BAS-</v>
      </c>
    </row>
    <row r="271" customFormat="false" ht="12.75" hidden="false" customHeight="false" outlineLevel="0" collapsed="false">
      <c r="A271" s="81" t="n">
        <v>36682</v>
      </c>
      <c r="B271" s="82" t="s">
        <v>55</v>
      </c>
      <c r="C271" s="82" t="s">
        <v>56</v>
      </c>
      <c r="D271" s="82" t="s">
        <v>57</v>
      </c>
      <c r="E271" s="82" t="s">
        <v>21</v>
      </c>
      <c r="F271" s="82"/>
      <c r="G271" s="82" t="s">
        <v>72</v>
      </c>
      <c r="H271" s="81" t="n">
        <v>39600</v>
      </c>
      <c r="I271" s="82" t="n">
        <v>0</v>
      </c>
      <c r="J271" s="82" t="n">
        <v>0</v>
      </c>
      <c r="K271" s="83" t="n">
        <f aca="false">IF(J271=0,0,J271/I271)</f>
        <v>0</v>
      </c>
      <c r="L271" s="83" t="n">
        <f aca="false">I271/UOM</f>
        <v>0</v>
      </c>
      <c r="M271" s="83" t="n">
        <f aca="false">J271/UOM</f>
        <v>0</v>
      </c>
      <c r="N271" s="84" t="str">
        <f aca="false">IF(F271="P","PHY",IF(F271="G","G",E271))</f>
        <v>D</v>
      </c>
      <c r="O271" s="84" t="str">
        <f aca="false">IF(ISNA(VLOOKUP(G271,BadCanCurves,1,FALSE())),VLOOKUP(D271,FOLIOS,6,FALSE()),"not used")</f>
        <v>not used</v>
      </c>
      <c r="P271" s="84" t="n">
        <f aca="false">IF($N271="P",VLOOKUP(H271,PrcBuckets,2,FALSE()),0)</f>
        <v>0</v>
      </c>
      <c r="Q271" s="84" t="n">
        <f aca="false">IF($N271="D",VLOOKUP(H271,BasisBuckets,2,FALSE()),0)</f>
        <v>13</v>
      </c>
      <c r="R271" s="84" t="n">
        <f aca="false">IF($N271="PHY",VLOOKUP(H271,PGDBuckets,2,FALSE()),0)</f>
        <v>0</v>
      </c>
      <c r="S271" s="84" t="n">
        <f aca="false">IF($N271="G",VLOOKUP(H271,PGDBuckets,2,FALSE()),0)</f>
        <v>0</v>
      </c>
      <c r="T271" s="84" t="n">
        <f aca="false">SUM(P271:S271)</f>
        <v>13</v>
      </c>
      <c r="U271" s="84" t="str">
        <f aca="false">IF(O271="not used","-",O271&amp;N271&amp;T271)</f>
        <v>-</v>
      </c>
      <c r="V271" s="84" t="str">
        <f aca="false">IF(O271="Not Used","-",VLOOKUP(D271,FOLIOS,7,FALSE())&amp;H271)</f>
        <v>-</v>
      </c>
      <c r="W271" s="84" t="str">
        <f aca="false">IF(U271="-","-",O271&amp;E271&amp;H271)</f>
        <v>-</v>
      </c>
      <c r="X271" s="85" t="str">
        <f aca="false">D271&amp;G271</f>
        <v>FT-CAND-EGSC-BASCGPR-CHIPPAWA</v>
      </c>
      <c r="AF271" s="0" t="str">
        <f aca="false">D271&amp;V271</f>
        <v>FT-CAND-EGSC-BAS-</v>
      </c>
    </row>
    <row r="272" customFormat="false" ht="12.75" hidden="false" customHeight="false" outlineLevel="0" collapsed="false">
      <c r="A272" s="81" t="n">
        <v>36682</v>
      </c>
      <c r="B272" s="82" t="s">
        <v>55</v>
      </c>
      <c r="C272" s="82" t="s">
        <v>56</v>
      </c>
      <c r="D272" s="82" t="s">
        <v>57</v>
      </c>
      <c r="E272" s="82" t="s">
        <v>21</v>
      </c>
      <c r="F272" s="82"/>
      <c r="G272" s="82" t="s">
        <v>72</v>
      </c>
      <c r="H272" s="81" t="n">
        <v>39630</v>
      </c>
      <c r="I272" s="82" t="n">
        <v>0</v>
      </c>
      <c r="J272" s="82" t="n">
        <v>0</v>
      </c>
      <c r="K272" s="83" t="n">
        <f aca="false">IF(J272=0,0,J272/I272)</f>
        <v>0</v>
      </c>
      <c r="L272" s="83" t="n">
        <f aca="false">I272/UOM</f>
        <v>0</v>
      </c>
      <c r="M272" s="83" t="n">
        <f aca="false">J272/UOM</f>
        <v>0</v>
      </c>
      <c r="N272" s="84" t="str">
        <f aca="false">IF(F272="P","PHY",IF(F272="G","G",E272))</f>
        <v>D</v>
      </c>
      <c r="O272" s="84" t="str">
        <f aca="false">IF(ISNA(VLOOKUP(G272,BadCanCurves,1,FALSE())),VLOOKUP(D272,FOLIOS,6,FALSE()),"not used")</f>
        <v>not used</v>
      </c>
      <c r="P272" s="84" t="n">
        <f aca="false">IF($N272="P",VLOOKUP(H272,PrcBuckets,2,FALSE()),0)</f>
        <v>0</v>
      </c>
      <c r="Q272" s="84" t="n">
        <f aca="false">IF($N272="D",VLOOKUP(H272,BasisBuckets,2,FALSE()),0)</f>
        <v>13</v>
      </c>
      <c r="R272" s="84" t="n">
        <f aca="false">IF($N272="PHY",VLOOKUP(H272,PGDBuckets,2,FALSE()),0)</f>
        <v>0</v>
      </c>
      <c r="S272" s="84" t="n">
        <f aca="false">IF($N272="G",VLOOKUP(H272,PGDBuckets,2,FALSE()),0)</f>
        <v>0</v>
      </c>
      <c r="T272" s="84" t="n">
        <f aca="false">SUM(P272:S272)</f>
        <v>13</v>
      </c>
      <c r="U272" s="84" t="str">
        <f aca="false">IF(O272="not used","-",O272&amp;N272&amp;T272)</f>
        <v>-</v>
      </c>
      <c r="V272" s="84" t="str">
        <f aca="false">IF(O272="Not Used","-",VLOOKUP(D272,FOLIOS,7,FALSE())&amp;H272)</f>
        <v>-</v>
      </c>
      <c r="W272" s="84" t="str">
        <f aca="false">IF(U272="-","-",O272&amp;E272&amp;H272)</f>
        <v>-</v>
      </c>
      <c r="X272" s="85" t="str">
        <f aca="false">D272&amp;G272</f>
        <v>FT-CAND-EGSC-BASCGPR-CHIPPAWA</v>
      </c>
      <c r="AF272" s="0" t="str">
        <f aca="false">D272&amp;V272</f>
        <v>FT-CAND-EGSC-BAS-</v>
      </c>
    </row>
    <row r="273" customFormat="false" ht="12.75" hidden="false" customHeight="false" outlineLevel="0" collapsed="false">
      <c r="A273" s="81" t="n">
        <v>36682</v>
      </c>
      <c r="B273" s="82" t="s">
        <v>55</v>
      </c>
      <c r="C273" s="82" t="s">
        <v>56</v>
      </c>
      <c r="D273" s="82" t="s">
        <v>57</v>
      </c>
      <c r="E273" s="82" t="s">
        <v>21</v>
      </c>
      <c r="F273" s="82"/>
      <c r="G273" s="82" t="s">
        <v>72</v>
      </c>
      <c r="H273" s="81" t="n">
        <v>39661</v>
      </c>
      <c r="I273" s="82" t="n">
        <v>0</v>
      </c>
      <c r="J273" s="82" t="n">
        <v>0</v>
      </c>
      <c r="K273" s="83" t="n">
        <f aca="false">IF(J273=0,0,J273/I273)</f>
        <v>0</v>
      </c>
      <c r="L273" s="83" t="n">
        <f aca="false">I273/UOM</f>
        <v>0</v>
      </c>
      <c r="M273" s="83" t="n">
        <f aca="false">J273/UOM</f>
        <v>0</v>
      </c>
      <c r="N273" s="84" t="str">
        <f aca="false">IF(F273="P","PHY",IF(F273="G","G",E273))</f>
        <v>D</v>
      </c>
      <c r="O273" s="84" t="str">
        <f aca="false">IF(ISNA(VLOOKUP(G273,BadCanCurves,1,FALSE())),VLOOKUP(D273,FOLIOS,6,FALSE()),"not used")</f>
        <v>not used</v>
      </c>
      <c r="P273" s="84" t="n">
        <f aca="false">IF($N273="P",VLOOKUP(H273,PrcBuckets,2,FALSE()),0)</f>
        <v>0</v>
      </c>
      <c r="Q273" s="84" t="n">
        <f aca="false">IF($N273="D",VLOOKUP(H273,BasisBuckets,2,FALSE()),0)</f>
        <v>13</v>
      </c>
      <c r="R273" s="84" t="n">
        <f aca="false">IF($N273="PHY",VLOOKUP(H273,PGDBuckets,2,FALSE()),0)</f>
        <v>0</v>
      </c>
      <c r="S273" s="84" t="n">
        <f aca="false">IF($N273="G",VLOOKUP(H273,PGDBuckets,2,FALSE()),0)</f>
        <v>0</v>
      </c>
      <c r="T273" s="84" t="n">
        <f aca="false">SUM(P273:S273)</f>
        <v>13</v>
      </c>
      <c r="U273" s="84" t="str">
        <f aca="false">IF(O273="not used","-",O273&amp;N273&amp;T273)</f>
        <v>-</v>
      </c>
      <c r="V273" s="84" t="str">
        <f aca="false">IF(O273="Not Used","-",VLOOKUP(D273,FOLIOS,7,FALSE())&amp;H273)</f>
        <v>-</v>
      </c>
      <c r="W273" s="84" t="str">
        <f aca="false">IF(U273="-","-",O273&amp;E273&amp;H273)</f>
        <v>-</v>
      </c>
      <c r="X273" s="85" t="str">
        <f aca="false">D273&amp;G273</f>
        <v>FT-CAND-EGSC-BASCGPR-CHIPPAWA</v>
      </c>
      <c r="AF273" s="0" t="str">
        <f aca="false">D273&amp;V273</f>
        <v>FT-CAND-EGSC-BAS-</v>
      </c>
    </row>
    <row r="274" customFormat="false" ht="12.75" hidden="false" customHeight="false" outlineLevel="0" collapsed="false">
      <c r="A274" s="81" t="n">
        <v>36682</v>
      </c>
      <c r="B274" s="82" t="s">
        <v>55</v>
      </c>
      <c r="C274" s="82" t="s">
        <v>56</v>
      </c>
      <c r="D274" s="82" t="s">
        <v>57</v>
      </c>
      <c r="E274" s="82" t="s">
        <v>21</v>
      </c>
      <c r="F274" s="82"/>
      <c r="G274" s="82" t="s">
        <v>72</v>
      </c>
      <c r="H274" s="81" t="n">
        <v>39692</v>
      </c>
      <c r="I274" s="82" t="n">
        <v>0</v>
      </c>
      <c r="J274" s="82" t="n">
        <v>0</v>
      </c>
      <c r="K274" s="83" t="n">
        <f aca="false">IF(J274=0,0,J274/I274)</f>
        <v>0</v>
      </c>
      <c r="L274" s="83" t="n">
        <f aca="false">I274/UOM</f>
        <v>0</v>
      </c>
      <c r="M274" s="83" t="n">
        <f aca="false">J274/UOM</f>
        <v>0</v>
      </c>
      <c r="N274" s="84" t="str">
        <f aca="false">IF(F274="P","PHY",IF(F274="G","G",E274))</f>
        <v>D</v>
      </c>
      <c r="O274" s="84" t="str">
        <f aca="false">IF(ISNA(VLOOKUP(G274,BadCanCurves,1,FALSE())),VLOOKUP(D274,FOLIOS,6,FALSE()),"not used")</f>
        <v>not used</v>
      </c>
      <c r="P274" s="84" t="n">
        <f aca="false">IF($N274="P",VLOOKUP(H274,PrcBuckets,2,FALSE()),0)</f>
        <v>0</v>
      </c>
      <c r="Q274" s="84" t="n">
        <f aca="false">IF($N274="D",VLOOKUP(H274,BasisBuckets,2,FALSE()),0)</f>
        <v>13</v>
      </c>
      <c r="R274" s="84" t="n">
        <f aca="false">IF($N274="PHY",VLOOKUP(H274,PGDBuckets,2,FALSE()),0)</f>
        <v>0</v>
      </c>
      <c r="S274" s="84" t="n">
        <f aca="false">IF($N274="G",VLOOKUP(H274,PGDBuckets,2,FALSE()),0)</f>
        <v>0</v>
      </c>
      <c r="T274" s="84" t="n">
        <f aca="false">SUM(P274:S274)</f>
        <v>13</v>
      </c>
      <c r="U274" s="84" t="str">
        <f aca="false">IF(O274="not used","-",O274&amp;N274&amp;T274)</f>
        <v>-</v>
      </c>
      <c r="V274" s="84" t="str">
        <f aca="false">IF(O274="Not Used","-",VLOOKUP(D274,FOLIOS,7,FALSE())&amp;H274)</f>
        <v>-</v>
      </c>
      <c r="W274" s="84" t="str">
        <f aca="false">IF(U274="-","-",O274&amp;E274&amp;H274)</f>
        <v>-</v>
      </c>
      <c r="X274" s="85" t="str">
        <f aca="false">D274&amp;G274</f>
        <v>FT-CAND-EGSC-BASCGPR-CHIPPAWA</v>
      </c>
      <c r="AF274" s="0" t="str">
        <f aca="false">D274&amp;V274</f>
        <v>FT-CAND-EGSC-BAS-</v>
      </c>
    </row>
    <row r="275" customFormat="false" ht="12.75" hidden="false" customHeight="false" outlineLevel="0" collapsed="false">
      <c r="A275" s="81" t="n">
        <v>36682</v>
      </c>
      <c r="B275" s="82" t="s">
        <v>55</v>
      </c>
      <c r="C275" s="82" t="s">
        <v>56</v>
      </c>
      <c r="D275" s="82" t="s">
        <v>57</v>
      </c>
      <c r="E275" s="82" t="s">
        <v>21</v>
      </c>
      <c r="F275" s="82"/>
      <c r="G275" s="82" t="s">
        <v>72</v>
      </c>
      <c r="H275" s="81" t="n">
        <v>39722</v>
      </c>
      <c r="I275" s="82" t="n">
        <v>0</v>
      </c>
      <c r="J275" s="82" t="n">
        <v>0</v>
      </c>
      <c r="K275" s="83" t="n">
        <f aca="false">IF(J275=0,0,J275/I275)</f>
        <v>0</v>
      </c>
      <c r="L275" s="83" t="n">
        <f aca="false">I275/UOM</f>
        <v>0</v>
      </c>
      <c r="M275" s="83" t="n">
        <f aca="false">J275/UOM</f>
        <v>0</v>
      </c>
      <c r="N275" s="84" t="str">
        <f aca="false">IF(F275="P","PHY",IF(F275="G","G",E275))</f>
        <v>D</v>
      </c>
      <c r="O275" s="84" t="str">
        <f aca="false">IF(ISNA(VLOOKUP(G275,BadCanCurves,1,FALSE())),VLOOKUP(D275,FOLIOS,6,FALSE()),"not used")</f>
        <v>not used</v>
      </c>
      <c r="P275" s="84" t="n">
        <f aca="false">IF($N275="P",VLOOKUP(H275,PrcBuckets,2,FALSE()),0)</f>
        <v>0</v>
      </c>
      <c r="Q275" s="84" t="n">
        <f aca="false">IF($N275="D",VLOOKUP(H275,BasisBuckets,2,FALSE()),0)</f>
        <v>13</v>
      </c>
      <c r="R275" s="84" t="n">
        <f aca="false">IF($N275="PHY",VLOOKUP(H275,PGDBuckets,2,FALSE()),0)</f>
        <v>0</v>
      </c>
      <c r="S275" s="84" t="n">
        <f aca="false">IF($N275="G",VLOOKUP(H275,PGDBuckets,2,FALSE()),0)</f>
        <v>0</v>
      </c>
      <c r="T275" s="84" t="n">
        <f aca="false">SUM(P275:S275)</f>
        <v>13</v>
      </c>
      <c r="U275" s="84" t="str">
        <f aca="false">IF(O275="not used","-",O275&amp;N275&amp;T275)</f>
        <v>-</v>
      </c>
      <c r="V275" s="84" t="str">
        <f aca="false">IF(O275="Not Used","-",VLOOKUP(D275,FOLIOS,7,FALSE())&amp;H275)</f>
        <v>-</v>
      </c>
      <c r="W275" s="84" t="str">
        <f aca="false">IF(U275="-","-",O275&amp;E275&amp;H275)</f>
        <v>-</v>
      </c>
      <c r="X275" s="85" t="str">
        <f aca="false">D275&amp;G275</f>
        <v>FT-CAND-EGSC-BASCGPR-CHIPPAWA</v>
      </c>
      <c r="AF275" s="0" t="str">
        <f aca="false">D275&amp;V275</f>
        <v>FT-CAND-EGSC-BAS-</v>
      </c>
    </row>
    <row r="276" customFormat="false" ht="12.75" hidden="false" customHeight="false" outlineLevel="0" collapsed="false">
      <c r="A276" s="81" t="n">
        <v>36682</v>
      </c>
      <c r="B276" s="82" t="s">
        <v>55</v>
      </c>
      <c r="C276" s="82" t="s">
        <v>56</v>
      </c>
      <c r="D276" s="82" t="s">
        <v>57</v>
      </c>
      <c r="E276" s="82" t="s">
        <v>21</v>
      </c>
      <c r="F276" s="82"/>
      <c r="G276" s="82" t="s">
        <v>72</v>
      </c>
      <c r="H276" s="81" t="n">
        <v>39753</v>
      </c>
      <c r="I276" s="82" t="n">
        <v>0</v>
      </c>
      <c r="J276" s="82" t="n">
        <v>0</v>
      </c>
      <c r="K276" s="83" t="n">
        <f aca="false">IF(J276=0,0,J276/I276)</f>
        <v>0</v>
      </c>
      <c r="L276" s="83" t="n">
        <f aca="false">I276/UOM</f>
        <v>0</v>
      </c>
      <c r="M276" s="83" t="n">
        <f aca="false">J276/UOM</f>
        <v>0</v>
      </c>
      <c r="N276" s="84" t="str">
        <f aca="false">IF(F276="P","PHY",IF(F276="G","G",E276))</f>
        <v>D</v>
      </c>
      <c r="O276" s="84" t="str">
        <f aca="false">IF(ISNA(VLOOKUP(G276,BadCanCurves,1,FALSE())),VLOOKUP(D276,FOLIOS,6,FALSE()),"not used")</f>
        <v>not used</v>
      </c>
      <c r="P276" s="84" t="n">
        <f aca="false">IF($N276="P",VLOOKUP(H276,PrcBuckets,2,FALSE()),0)</f>
        <v>0</v>
      </c>
      <c r="Q276" s="84" t="n">
        <f aca="false">IF($N276="D",VLOOKUP(H276,BasisBuckets,2,FALSE()),0)</f>
        <v>13</v>
      </c>
      <c r="R276" s="84" t="n">
        <f aca="false">IF($N276="PHY",VLOOKUP(H276,PGDBuckets,2,FALSE()),0)</f>
        <v>0</v>
      </c>
      <c r="S276" s="84" t="n">
        <f aca="false">IF($N276="G",VLOOKUP(H276,PGDBuckets,2,FALSE()),0)</f>
        <v>0</v>
      </c>
      <c r="T276" s="84" t="n">
        <f aca="false">SUM(P276:S276)</f>
        <v>13</v>
      </c>
      <c r="U276" s="84" t="str">
        <f aca="false">IF(O276="not used","-",O276&amp;N276&amp;T276)</f>
        <v>-</v>
      </c>
      <c r="V276" s="84" t="str">
        <f aca="false">IF(O276="Not Used","-",VLOOKUP(D276,FOLIOS,7,FALSE())&amp;H276)</f>
        <v>-</v>
      </c>
      <c r="W276" s="84" t="str">
        <f aca="false">IF(U276="-","-",O276&amp;E276&amp;H276)</f>
        <v>-</v>
      </c>
      <c r="X276" s="85" t="str">
        <f aca="false">D276&amp;G276</f>
        <v>FT-CAND-EGSC-BASCGPR-CHIPPAWA</v>
      </c>
      <c r="AF276" s="0" t="str">
        <f aca="false">D276&amp;V276</f>
        <v>FT-CAND-EGSC-BAS-</v>
      </c>
    </row>
    <row r="277" customFormat="false" ht="12.75" hidden="false" customHeight="false" outlineLevel="0" collapsed="false">
      <c r="A277" s="81" t="n">
        <v>36682</v>
      </c>
      <c r="B277" s="82" t="s">
        <v>55</v>
      </c>
      <c r="C277" s="82" t="s">
        <v>56</v>
      </c>
      <c r="D277" s="82" t="s">
        <v>57</v>
      </c>
      <c r="E277" s="82" t="s">
        <v>21</v>
      </c>
      <c r="F277" s="82"/>
      <c r="G277" s="82" t="s">
        <v>72</v>
      </c>
      <c r="H277" s="81" t="n">
        <v>39783</v>
      </c>
      <c r="I277" s="82" t="n">
        <v>0</v>
      </c>
      <c r="J277" s="82" t="n">
        <v>0</v>
      </c>
      <c r="K277" s="83" t="n">
        <f aca="false">IF(J277=0,0,J277/I277)</f>
        <v>0</v>
      </c>
      <c r="L277" s="83" t="n">
        <f aca="false">I277/UOM</f>
        <v>0</v>
      </c>
      <c r="M277" s="83" t="n">
        <f aca="false">J277/UOM</f>
        <v>0</v>
      </c>
      <c r="N277" s="84" t="str">
        <f aca="false">IF(F277="P","PHY",IF(F277="G","G",E277))</f>
        <v>D</v>
      </c>
      <c r="O277" s="84" t="str">
        <f aca="false">IF(ISNA(VLOOKUP(G277,BadCanCurves,1,FALSE())),VLOOKUP(D277,FOLIOS,6,FALSE()),"not used")</f>
        <v>not used</v>
      </c>
      <c r="P277" s="84" t="n">
        <f aca="false">IF($N277="P",VLOOKUP(H277,PrcBuckets,2,FALSE()),0)</f>
        <v>0</v>
      </c>
      <c r="Q277" s="84" t="n">
        <f aca="false">IF($N277="D",VLOOKUP(H277,BasisBuckets,2,FALSE()),0)</f>
        <v>13</v>
      </c>
      <c r="R277" s="84" t="n">
        <f aca="false">IF($N277="PHY",VLOOKUP(H277,PGDBuckets,2,FALSE()),0)</f>
        <v>0</v>
      </c>
      <c r="S277" s="84" t="n">
        <f aca="false">IF($N277="G",VLOOKUP(H277,PGDBuckets,2,FALSE()),0)</f>
        <v>0</v>
      </c>
      <c r="T277" s="84" t="n">
        <f aca="false">SUM(P277:S277)</f>
        <v>13</v>
      </c>
      <c r="U277" s="84" t="str">
        <f aca="false">IF(O277="not used","-",O277&amp;N277&amp;T277)</f>
        <v>-</v>
      </c>
      <c r="V277" s="84" t="str">
        <f aca="false">IF(O277="Not Used","-",VLOOKUP(D277,FOLIOS,7,FALSE())&amp;H277)</f>
        <v>-</v>
      </c>
      <c r="W277" s="84" t="str">
        <f aca="false">IF(U277="-","-",O277&amp;E277&amp;H277)</f>
        <v>-</v>
      </c>
      <c r="X277" s="85" t="str">
        <f aca="false">D277&amp;G277</f>
        <v>FT-CAND-EGSC-BASCGPR-CHIPPAWA</v>
      </c>
      <c r="AF277" s="0" t="str">
        <f aca="false">D277&amp;V277</f>
        <v>FT-CAND-EGSC-BAS-</v>
      </c>
    </row>
    <row r="278" customFormat="false" ht="12.75" hidden="false" customHeight="false" outlineLevel="0" collapsed="false">
      <c r="A278" s="81" t="n">
        <v>36682</v>
      </c>
      <c r="B278" s="82" t="s">
        <v>55</v>
      </c>
      <c r="C278" s="82" t="s">
        <v>56</v>
      </c>
      <c r="D278" s="82" t="s">
        <v>57</v>
      </c>
      <c r="E278" s="82" t="s">
        <v>21</v>
      </c>
      <c r="F278" s="82"/>
      <c r="G278" s="82" t="s">
        <v>72</v>
      </c>
      <c r="H278" s="81" t="n">
        <v>39814</v>
      </c>
      <c r="I278" s="82" t="n">
        <v>0</v>
      </c>
      <c r="J278" s="82" t="n">
        <v>0</v>
      </c>
      <c r="K278" s="83" t="n">
        <f aca="false">IF(J278=0,0,J278/I278)</f>
        <v>0</v>
      </c>
      <c r="L278" s="83" t="n">
        <f aca="false">I278/UOM</f>
        <v>0</v>
      </c>
      <c r="M278" s="83" t="n">
        <f aca="false">J278/UOM</f>
        <v>0</v>
      </c>
      <c r="N278" s="84" t="str">
        <f aca="false">IF(F278="P","PHY",IF(F278="G","G",E278))</f>
        <v>D</v>
      </c>
      <c r="O278" s="84" t="str">
        <f aca="false">IF(ISNA(VLOOKUP(G278,BadCanCurves,1,FALSE())),VLOOKUP(D278,FOLIOS,6,FALSE()),"not used")</f>
        <v>not used</v>
      </c>
      <c r="P278" s="84" t="n">
        <f aca="false">IF($N278="P",VLOOKUP(H278,PrcBuckets,2,FALSE()),0)</f>
        <v>0</v>
      </c>
      <c r="Q278" s="84" t="n">
        <f aca="false">IF($N278="D",VLOOKUP(H278,BasisBuckets,2,FALSE()),0)</f>
        <v>13</v>
      </c>
      <c r="R278" s="84" t="n">
        <f aca="false">IF($N278="PHY",VLOOKUP(H278,PGDBuckets,2,FALSE()),0)</f>
        <v>0</v>
      </c>
      <c r="S278" s="84" t="n">
        <f aca="false">IF($N278="G",VLOOKUP(H278,PGDBuckets,2,FALSE()),0)</f>
        <v>0</v>
      </c>
      <c r="T278" s="84" t="n">
        <f aca="false">SUM(P278:S278)</f>
        <v>13</v>
      </c>
      <c r="U278" s="84" t="str">
        <f aca="false">IF(O278="not used","-",O278&amp;N278&amp;T278)</f>
        <v>-</v>
      </c>
      <c r="V278" s="84" t="str">
        <f aca="false">IF(O278="Not Used","-",VLOOKUP(D278,FOLIOS,7,FALSE())&amp;H278)</f>
        <v>-</v>
      </c>
      <c r="W278" s="84" t="str">
        <f aca="false">IF(U278="-","-",O278&amp;E278&amp;H278)</f>
        <v>-</v>
      </c>
      <c r="X278" s="85" t="str">
        <f aca="false">D278&amp;G278</f>
        <v>FT-CAND-EGSC-BASCGPR-CHIPPAWA</v>
      </c>
      <c r="AF278" s="0" t="str">
        <f aca="false">D278&amp;V278</f>
        <v>FT-CAND-EGSC-BAS-</v>
      </c>
    </row>
    <row r="279" customFormat="false" ht="12.75" hidden="false" customHeight="false" outlineLevel="0" collapsed="false">
      <c r="A279" s="81" t="n">
        <v>36682</v>
      </c>
      <c r="B279" s="82" t="s">
        <v>55</v>
      </c>
      <c r="C279" s="82" t="s">
        <v>56</v>
      </c>
      <c r="D279" s="82" t="s">
        <v>57</v>
      </c>
      <c r="E279" s="82" t="s">
        <v>21</v>
      </c>
      <c r="F279" s="82"/>
      <c r="G279" s="82" t="s">
        <v>72</v>
      </c>
      <c r="H279" s="81" t="n">
        <v>39845</v>
      </c>
      <c r="I279" s="82" t="n">
        <v>0</v>
      </c>
      <c r="J279" s="82" t="n">
        <v>0</v>
      </c>
      <c r="K279" s="83" t="n">
        <f aca="false">IF(J279=0,0,J279/I279)</f>
        <v>0</v>
      </c>
      <c r="L279" s="83" t="n">
        <f aca="false">I279/UOM</f>
        <v>0</v>
      </c>
      <c r="M279" s="83" t="n">
        <f aca="false">J279/UOM</f>
        <v>0</v>
      </c>
      <c r="N279" s="84" t="str">
        <f aca="false">IF(F279="P","PHY",IF(F279="G","G",E279))</f>
        <v>D</v>
      </c>
      <c r="O279" s="84" t="str">
        <f aca="false">IF(ISNA(VLOOKUP(G279,BadCanCurves,1,FALSE())),VLOOKUP(D279,FOLIOS,6,FALSE()),"not used")</f>
        <v>not used</v>
      </c>
      <c r="P279" s="84" t="n">
        <f aca="false">IF($N279="P",VLOOKUP(H279,PrcBuckets,2,FALSE()),0)</f>
        <v>0</v>
      </c>
      <c r="Q279" s="84" t="n">
        <f aca="false">IF($N279="D",VLOOKUP(H279,BasisBuckets,2,FALSE()),0)</f>
        <v>13</v>
      </c>
      <c r="R279" s="84" t="n">
        <f aca="false">IF($N279="PHY",VLOOKUP(H279,PGDBuckets,2,FALSE()),0)</f>
        <v>0</v>
      </c>
      <c r="S279" s="84" t="n">
        <f aca="false">IF($N279="G",VLOOKUP(H279,PGDBuckets,2,FALSE()),0)</f>
        <v>0</v>
      </c>
      <c r="T279" s="84" t="n">
        <f aca="false">SUM(P279:S279)</f>
        <v>13</v>
      </c>
      <c r="U279" s="84" t="str">
        <f aca="false">IF(O279="not used","-",O279&amp;N279&amp;T279)</f>
        <v>-</v>
      </c>
      <c r="V279" s="84" t="str">
        <f aca="false">IF(O279="Not Used","-",VLOOKUP(D279,FOLIOS,7,FALSE())&amp;H279)</f>
        <v>-</v>
      </c>
      <c r="W279" s="84" t="str">
        <f aca="false">IF(U279="-","-",O279&amp;E279&amp;H279)</f>
        <v>-</v>
      </c>
      <c r="X279" s="85" t="str">
        <f aca="false">D279&amp;G279</f>
        <v>FT-CAND-EGSC-BASCGPR-CHIPPAWA</v>
      </c>
      <c r="AF279" s="0" t="str">
        <f aca="false">D279&amp;V279</f>
        <v>FT-CAND-EGSC-BAS-</v>
      </c>
    </row>
    <row r="280" customFormat="false" ht="12.75" hidden="false" customHeight="false" outlineLevel="0" collapsed="false">
      <c r="A280" s="81" t="n">
        <v>36682</v>
      </c>
      <c r="B280" s="82" t="s">
        <v>55</v>
      </c>
      <c r="C280" s="82" t="s">
        <v>56</v>
      </c>
      <c r="D280" s="82" t="s">
        <v>57</v>
      </c>
      <c r="E280" s="82" t="s">
        <v>21</v>
      </c>
      <c r="F280" s="82"/>
      <c r="G280" s="82" t="s">
        <v>72</v>
      </c>
      <c r="H280" s="81" t="n">
        <v>39873</v>
      </c>
      <c r="I280" s="82" t="n">
        <v>0</v>
      </c>
      <c r="J280" s="82" t="n">
        <v>0</v>
      </c>
      <c r="K280" s="83" t="n">
        <f aca="false">IF(J280=0,0,J280/I280)</f>
        <v>0</v>
      </c>
      <c r="L280" s="83" t="n">
        <f aca="false">I280/UOM</f>
        <v>0</v>
      </c>
      <c r="M280" s="83" t="n">
        <f aca="false">J280/UOM</f>
        <v>0</v>
      </c>
      <c r="N280" s="84" t="str">
        <f aca="false">IF(F280="P","PHY",IF(F280="G","G",E280))</f>
        <v>D</v>
      </c>
      <c r="O280" s="84" t="str">
        <f aca="false">IF(ISNA(VLOOKUP(G280,BadCanCurves,1,FALSE())),VLOOKUP(D280,FOLIOS,6,FALSE()),"not used")</f>
        <v>not used</v>
      </c>
      <c r="P280" s="84" t="n">
        <f aca="false">IF($N280="P",VLOOKUP(H280,PrcBuckets,2,FALSE()),0)</f>
        <v>0</v>
      </c>
      <c r="Q280" s="84" t="n">
        <f aca="false">IF($N280="D",VLOOKUP(H280,BasisBuckets,2,FALSE()),0)</f>
        <v>13</v>
      </c>
      <c r="R280" s="84" t="n">
        <f aca="false">IF($N280="PHY",VLOOKUP(H280,PGDBuckets,2,FALSE()),0)</f>
        <v>0</v>
      </c>
      <c r="S280" s="84" t="n">
        <f aca="false">IF($N280="G",VLOOKUP(H280,PGDBuckets,2,FALSE()),0)</f>
        <v>0</v>
      </c>
      <c r="T280" s="84" t="n">
        <f aca="false">SUM(P280:S280)</f>
        <v>13</v>
      </c>
      <c r="U280" s="84" t="str">
        <f aca="false">IF(O280="not used","-",O280&amp;N280&amp;T280)</f>
        <v>-</v>
      </c>
      <c r="V280" s="84" t="str">
        <f aca="false">IF(O280="Not Used","-",VLOOKUP(D280,FOLIOS,7,FALSE())&amp;H280)</f>
        <v>-</v>
      </c>
      <c r="W280" s="84" t="str">
        <f aca="false">IF(U280="-","-",O280&amp;E280&amp;H280)</f>
        <v>-</v>
      </c>
      <c r="X280" s="85" t="str">
        <f aca="false">D280&amp;G280</f>
        <v>FT-CAND-EGSC-BASCGPR-CHIPPAWA</v>
      </c>
      <c r="AF280" s="0" t="str">
        <f aca="false">D280&amp;V280</f>
        <v>FT-CAND-EGSC-BAS-</v>
      </c>
    </row>
    <row r="281" customFormat="false" ht="12.75" hidden="false" customHeight="false" outlineLevel="0" collapsed="false">
      <c r="A281" s="81" t="n">
        <v>36682</v>
      </c>
      <c r="B281" s="82" t="s">
        <v>55</v>
      </c>
      <c r="C281" s="82" t="s">
        <v>56</v>
      </c>
      <c r="D281" s="82" t="s">
        <v>57</v>
      </c>
      <c r="E281" s="82" t="s">
        <v>21</v>
      </c>
      <c r="F281" s="82"/>
      <c r="G281" s="82" t="s">
        <v>72</v>
      </c>
      <c r="H281" s="81" t="n">
        <v>39904</v>
      </c>
      <c r="I281" s="82" t="n">
        <v>0</v>
      </c>
      <c r="J281" s="82" t="n">
        <v>0</v>
      </c>
      <c r="K281" s="83" t="n">
        <f aca="false">IF(J281=0,0,J281/I281)</f>
        <v>0</v>
      </c>
      <c r="L281" s="83" t="n">
        <f aca="false">I281/UOM</f>
        <v>0</v>
      </c>
      <c r="M281" s="83" t="n">
        <f aca="false">J281/UOM</f>
        <v>0</v>
      </c>
      <c r="N281" s="84" t="str">
        <f aca="false">IF(F281="P","PHY",IF(F281="G","G",E281))</f>
        <v>D</v>
      </c>
      <c r="O281" s="84" t="str">
        <f aca="false">IF(ISNA(VLOOKUP(G281,BadCanCurves,1,FALSE())),VLOOKUP(D281,FOLIOS,6,FALSE()),"not used")</f>
        <v>not used</v>
      </c>
      <c r="P281" s="84" t="n">
        <f aca="false">IF($N281="P",VLOOKUP(H281,PrcBuckets,2,FALSE()),0)</f>
        <v>0</v>
      </c>
      <c r="Q281" s="84" t="n">
        <f aca="false">IF($N281="D",VLOOKUP(H281,BasisBuckets,2,FALSE()),0)</f>
        <v>13</v>
      </c>
      <c r="R281" s="84" t="n">
        <f aca="false">IF($N281="PHY",VLOOKUP(H281,PGDBuckets,2,FALSE()),0)</f>
        <v>0</v>
      </c>
      <c r="S281" s="84" t="n">
        <f aca="false">IF($N281="G",VLOOKUP(H281,PGDBuckets,2,FALSE()),0)</f>
        <v>0</v>
      </c>
      <c r="T281" s="84" t="n">
        <f aca="false">SUM(P281:S281)</f>
        <v>13</v>
      </c>
      <c r="U281" s="84" t="str">
        <f aca="false">IF(O281="not used","-",O281&amp;N281&amp;T281)</f>
        <v>-</v>
      </c>
      <c r="V281" s="84" t="str">
        <f aca="false">IF(O281="Not Used","-",VLOOKUP(D281,FOLIOS,7,FALSE())&amp;H281)</f>
        <v>-</v>
      </c>
      <c r="W281" s="84" t="str">
        <f aca="false">IF(U281="-","-",O281&amp;E281&amp;H281)</f>
        <v>-</v>
      </c>
      <c r="X281" s="85" t="str">
        <f aca="false">D281&amp;G281</f>
        <v>FT-CAND-EGSC-BASCGPR-CHIPPAWA</v>
      </c>
      <c r="AF281" s="0" t="str">
        <f aca="false">D281&amp;V281</f>
        <v>FT-CAND-EGSC-BAS-</v>
      </c>
    </row>
    <row r="282" customFormat="false" ht="12.75" hidden="false" customHeight="false" outlineLevel="0" collapsed="false">
      <c r="A282" s="81" t="n">
        <v>36682</v>
      </c>
      <c r="B282" s="82" t="s">
        <v>55</v>
      </c>
      <c r="C282" s="82" t="s">
        <v>56</v>
      </c>
      <c r="D282" s="82" t="s">
        <v>57</v>
      </c>
      <c r="E282" s="82" t="s">
        <v>21</v>
      </c>
      <c r="F282" s="82"/>
      <c r="G282" s="82" t="s">
        <v>72</v>
      </c>
      <c r="H282" s="81" t="n">
        <v>39934</v>
      </c>
      <c r="I282" s="82" t="n">
        <v>0</v>
      </c>
      <c r="J282" s="82" t="n">
        <v>0</v>
      </c>
      <c r="K282" s="83" t="n">
        <f aca="false">IF(J282=0,0,J282/I282)</f>
        <v>0</v>
      </c>
      <c r="L282" s="83" t="n">
        <f aca="false">I282/UOM</f>
        <v>0</v>
      </c>
      <c r="M282" s="83" t="n">
        <f aca="false">J282/UOM</f>
        <v>0</v>
      </c>
      <c r="N282" s="84" t="str">
        <f aca="false">IF(F282="P","PHY",IF(F282="G","G",E282))</f>
        <v>D</v>
      </c>
      <c r="O282" s="84" t="str">
        <f aca="false">IF(ISNA(VLOOKUP(G282,BadCanCurves,1,FALSE())),VLOOKUP(D282,FOLIOS,6,FALSE()),"not used")</f>
        <v>not used</v>
      </c>
      <c r="P282" s="84" t="n">
        <f aca="false">IF($N282="P",VLOOKUP(H282,PrcBuckets,2,FALSE()),0)</f>
        <v>0</v>
      </c>
      <c r="Q282" s="84" t="n">
        <f aca="false">IF($N282="D",VLOOKUP(H282,BasisBuckets,2,FALSE()),0)</f>
        <v>13</v>
      </c>
      <c r="R282" s="84" t="n">
        <f aca="false">IF($N282="PHY",VLOOKUP(H282,PGDBuckets,2,FALSE()),0)</f>
        <v>0</v>
      </c>
      <c r="S282" s="84" t="n">
        <f aca="false">IF($N282="G",VLOOKUP(H282,PGDBuckets,2,FALSE()),0)</f>
        <v>0</v>
      </c>
      <c r="T282" s="84" t="n">
        <f aca="false">SUM(P282:S282)</f>
        <v>13</v>
      </c>
      <c r="U282" s="84" t="str">
        <f aca="false">IF(O282="not used","-",O282&amp;N282&amp;T282)</f>
        <v>-</v>
      </c>
      <c r="V282" s="84" t="str">
        <f aca="false">IF(O282="Not Used","-",VLOOKUP(D282,FOLIOS,7,FALSE())&amp;H282)</f>
        <v>-</v>
      </c>
      <c r="W282" s="84" t="str">
        <f aca="false">IF(U282="-","-",O282&amp;E282&amp;H282)</f>
        <v>-</v>
      </c>
      <c r="X282" s="85" t="str">
        <f aca="false">D282&amp;G282</f>
        <v>FT-CAND-EGSC-BASCGPR-CHIPPAWA</v>
      </c>
      <c r="AF282" s="0" t="str">
        <f aca="false">D282&amp;V282</f>
        <v>FT-CAND-EGSC-BAS-</v>
      </c>
    </row>
    <row r="283" customFormat="false" ht="12.75" hidden="false" customHeight="false" outlineLevel="0" collapsed="false">
      <c r="A283" s="81" t="n">
        <v>36682</v>
      </c>
      <c r="B283" s="82" t="s">
        <v>55</v>
      </c>
      <c r="C283" s="82" t="s">
        <v>56</v>
      </c>
      <c r="D283" s="82" t="s">
        <v>57</v>
      </c>
      <c r="E283" s="82" t="s">
        <v>21</v>
      </c>
      <c r="F283" s="82"/>
      <c r="G283" s="82" t="s">
        <v>72</v>
      </c>
      <c r="H283" s="81" t="n">
        <v>39965</v>
      </c>
      <c r="I283" s="82" t="n">
        <v>0</v>
      </c>
      <c r="J283" s="82" t="n">
        <v>0</v>
      </c>
      <c r="K283" s="83" t="n">
        <f aca="false">IF(J283=0,0,J283/I283)</f>
        <v>0</v>
      </c>
      <c r="L283" s="83" t="n">
        <f aca="false">I283/UOM</f>
        <v>0</v>
      </c>
      <c r="M283" s="83" t="n">
        <f aca="false">J283/UOM</f>
        <v>0</v>
      </c>
      <c r="N283" s="84" t="str">
        <f aca="false">IF(F283="P","PHY",IF(F283="G","G",E283))</f>
        <v>D</v>
      </c>
      <c r="O283" s="84" t="str">
        <f aca="false">IF(ISNA(VLOOKUP(G283,BadCanCurves,1,FALSE())),VLOOKUP(D283,FOLIOS,6,FALSE()),"not used")</f>
        <v>not used</v>
      </c>
      <c r="P283" s="84" t="n">
        <f aca="false">IF($N283="P",VLOOKUP(H283,PrcBuckets,2,FALSE()),0)</f>
        <v>0</v>
      </c>
      <c r="Q283" s="84" t="n">
        <f aca="false">IF($N283="D",VLOOKUP(H283,BasisBuckets,2,FALSE()),0)</f>
        <v>13</v>
      </c>
      <c r="R283" s="84" t="n">
        <f aca="false">IF($N283="PHY",VLOOKUP(H283,PGDBuckets,2,FALSE()),0)</f>
        <v>0</v>
      </c>
      <c r="S283" s="84" t="n">
        <f aca="false">IF($N283="G",VLOOKUP(H283,PGDBuckets,2,FALSE()),0)</f>
        <v>0</v>
      </c>
      <c r="T283" s="84" t="n">
        <f aca="false">SUM(P283:S283)</f>
        <v>13</v>
      </c>
      <c r="U283" s="84" t="str">
        <f aca="false">IF(O283="not used","-",O283&amp;N283&amp;T283)</f>
        <v>-</v>
      </c>
      <c r="V283" s="84" t="str">
        <f aca="false">IF(O283="Not Used","-",VLOOKUP(D283,FOLIOS,7,FALSE())&amp;H283)</f>
        <v>-</v>
      </c>
      <c r="W283" s="84" t="str">
        <f aca="false">IF(U283="-","-",O283&amp;E283&amp;H283)</f>
        <v>-</v>
      </c>
      <c r="X283" s="85" t="str">
        <f aca="false">D283&amp;G283</f>
        <v>FT-CAND-EGSC-BASCGPR-CHIPPAWA</v>
      </c>
      <c r="AF283" s="0" t="str">
        <f aca="false">D283&amp;V283</f>
        <v>FT-CAND-EGSC-BAS-</v>
      </c>
    </row>
    <row r="284" customFormat="false" ht="12.75" hidden="false" customHeight="false" outlineLevel="0" collapsed="false">
      <c r="A284" s="81" t="n">
        <v>36682</v>
      </c>
      <c r="B284" s="82" t="s">
        <v>55</v>
      </c>
      <c r="C284" s="82" t="s">
        <v>56</v>
      </c>
      <c r="D284" s="82" t="s">
        <v>57</v>
      </c>
      <c r="E284" s="82" t="s">
        <v>21</v>
      </c>
      <c r="F284" s="82"/>
      <c r="G284" s="82" t="s">
        <v>72</v>
      </c>
      <c r="H284" s="81" t="n">
        <v>39995</v>
      </c>
      <c r="I284" s="82" t="n">
        <v>0</v>
      </c>
      <c r="J284" s="82" t="n">
        <v>0</v>
      </c>
      <c r="K284" s="83" t="n">
        <f aca="false">IF(J284=0,0,J284/I284)</f>
        <v>0</v>
      </c>
      <c r="L284" s="83" t="n">
        <f aca="false">I284/UOM</f>
        <v>0</v>
      </c>
      <c r="M284" s="83" t="n">
        <f aca="false">J284/UOM</f>
        <v>0</v>
      </c>
      <c r="N284" s="84" t="str">
        <f aca="false">IF(F284="P","PHY",IF(F284="G","G",E284))</f>
        <v>D</v>
      </c>
      <c r="O284" s="84" t="str">
        <f aca="false">IF(ISNA(VLOOKUP(G284,BadCanCurves,1,FALSE())),VLOOKUP(D284,FOLIOS,6,FALSE()),"not used")</f>
        <v>not used</v>
      </c>
      <c r="P284" s="84" t="n">
        <f aca="false">IF($N284="P",VLOOKUP(H284,PrcBuckets,2,FALSE()),0)</f>
        <v>0</v>
      </c>
      <c r="Q284" s="84" t="n">
        <f aca="false">IF($N284="D",VLOOKUP(H284,BasisBuckets,2,FALSE()),0)</f>
        <v>13</v>
      </c>
      <c r="R284" s="84" t="n">
        <f aca="false">IF($N284="PHY",VLOOKUP(H284,PGDBuckets,2,FALSE()),0)</f>
        <v>0</v>
      </c>
      <c r="S284" s="84" t="n">
        <f aca="false">IF($N284="G",VLOOKUP(H284,PGDBuckets,2,FALSE()),0)</f>
        <v>0</v>
      </c>
      <c r="T284" s="84" t="n">
        <f aca="false">SUM(P284:S284)</f>
        <v>13</v>
      </c>
      <c r="U284" s="84" t="str">
        <f aca="false">IF(O284="not used","-",O284&amp;N284&amp;T284)</f>
        <v>-</v>
      </c>
      <c r="V284" s="84" t="str">
        <f aca="false">IF(O284="Not Used","-",VLOOKUP(D284,FOLIOS,7,FALSE())&amp;H284)</f>
        <v>-</v>
      </c>
      <c r="W284" s="84" t="str">
        <f aca="false">IF(U284="-","-",O284&amp;E284&amp;H284)</f>
        <v>-</v>
      </c>
      <c r="X284" s="85" t="str">
        <f aca="false">D284&amp;G284</f>
        <v>FT-CAND-EGSC-BASCGPR-CHIPPAWA</v>
      </c>
      <c r="AF284" s="0" t="str">
        <f aca="false">D284&amp;V284</f>
        <v>FT-CAND-EGSC-BAS-</v>
      </c>
    </row>
    <row r="285" customFormat="false" ht="12.75" hidden="false" customHeight="false" outlineLevel="0" collapsed="false">
      <c r="A285" s="81" t="n">
        <v>36682</v>
      </c>
      <c r="B285" s="82" t="s">
        <v>55</v>
      </c>
      <c r="C285" s="82" t="s">
        <v>56</v>
      </c>
      <c r="D285" s="82" t="s">
        <v>57</v>
      </c>
      <c r="E285" s="82" t="s">
        <v>21</v>
      </c>
      <c r="F285" s="82"/>
      <c r="G285" s="82" t="s">
        <v>72</v>
      </c>
      <c r="H285" s="81" t="n">
        <v>40026</v>
      </c>
      <c r="I285" s="82" t="n">
        <v>0</v>
      </c>
      <c r="J285" s="82" t="n">
        <v>0</v>
      </c>
      <c r="K285" s="83" t="n">
        <f aca="false">IF(J285=0,0,J285/I285)</f>
        <v>0</v>
      </c>
      <c r="L285" s="83" t="n">
        <f aca="false">I285/UOM</f>
        <v>0</v>
      </c>
      <c r="M285" s="83" t="n">
        <f aca="false">J285/UOM</f>
        <v>0</v>
      </c>
      <c r="N285" s="84" t="str">
        <f aca="false">IF(F285="P","PHY",IF(F285="G","G",E285))</f>
        <v>D</v>
      </c>
      <c r="O285" s="84" t="str">
        <f aca="false">IF(ISNA(VLOOKUP(G285,BadCanCurves,1,FALSE())),VLOOKUP(D285,FOLIOS,6,FALSE()),"not used")</f>
        <v>not used</v>
      </c>
      <c r="P285" s="84" t="n">
        <f aca="false">IF($N285="P",VLOOKUP(H285,PrcBuckets,2,FALSE()),0)</f>
        <v>0</v>
      </c>
      <c r="Q285" s="84" t="n">
        <f aca="false">IF($N285="D",VLOOKUP(H285,BasisBuckets,2,FALSE()),0)</f>
        <v>13</v>
      </c>
      <c r="R285" s="84" t="n">
        <f aca="false">IF($N285="PHY",VLOOKUP(H285,PGDBuckets,2,FALSE()),0)</f>
        <v>0</v>
      </c>
      <c r="S285" s="84" t="n">
        <f aca="false">IF($N285="G",VLOOKUP(H285,PGDBuckets,2,FALSE()),0)</f>
        <v>0</v>
      </c>
      <c r="T285" s="84" t="n">
        <f aca="false">SUM(P285:S285)</f>
        <v>13</v>
      </c>
      <c r="U285" s="84" t="str">
        <f aca="false">IF(O285="not used","-",O285&amp;N285&amp;T285)</f>
        <v>-</v>
      </c>
      <c r="V285" s="84" t="str">
        <f aca="false">IF(O285="Not Used","-",VLOOKUP(D285,FOLIOS,7,FALSE())&amp;H285)</f>
        <v>-</v>
      </c>
      <c r="W285" s="84" t="str">
        <f aca="false">IF(U285="-","-",O285&amp;E285&amp;H285)</f>
        <v>-</v>
      </c>
      <c r="X285" s="85" t="str">
        <f aca="false">D285&amp;G285</f>
        <v>FT-CAND-EGSC-BASCGPR-CHIPPAWA</v>
      </c>
      <c r="AF285" s="0" t="str">
        <f aca="false">D285&amp;V285</f>
        <v>FT-CAND-EGSC-BAS-</v>
      </c>
    </row>
    <row r="286" customFormat="false" ht="12.75" hidden="false" customHeight="false" outlineLevel="0" collapsed="false">
      <c r="A286" s="81" t="n">
        <v>36682</v>
      </c>
      <c r="B286" s="82" t="s">
        <v>55</v>
      </c>
      <c r="C286" s="82" t="s">
        <v>56</v>
      </c>
      <c r="D286" s="82" t="s">
        <v>57</v>
      </c>
      <c r="E286" s="82" t="s">
        <v>21</v>
      </c>
      <c r="F286" s="82"/>
      <c r="G286" s="82" t="s">
        <v>72</v>
      </c>
      <c r="H286" s="81" t="n">
        <v>40057</v>
      </c>
      <c r="I286" s="82" t="n">
        <v>0</v>
      </c>
      <c r="J286" s="82" t="n">
        <v>0</v>
      </c>
      <c r="K286" s="83" t="n">
        <f aca="false">IF(J286=0,0,J286/I286)</f>
        <v>0</v>
      </c>
      <c r="L286" s="83" t="n">
        <f aca="false">I286/UOM</f>
        <v>0</v>
      </c>
      <c r="M286" s="83" t="n">
        <f aca="false">J286/UOM</f>
        <v>0</v>
      </c>
      <c r="N286" s="84" t="str">
        <f aca="false">IF(F286="P","PHY",IF(F286="G","G",E286))</f>
        <v>D</v>
      </c>
      <c r="O286" s="84" t="str">
        <f aca="false">IF(ISNA(VLOOKUP(G286,BadCanCurves,1,FALSE())),VLOOKUP(D286,FOLIOS,6,FALSE()),"not used")</f>
        <v>not used</v>
      </c>
      <c r="P286" s="84" t="n">
        <f aca="false">IF($N286="P",VLOOKUP(H286,PrcBuckets,2,FALSE()),0)</f>
        <v>0</v>
      </c>
      <c r="Q286" s="84" t="n">
        <f aca="false">IF($N286="D",VLOOKUP(H286,BasisBuckets,2,FALSE()),0)</f>
        <v>13</v>
      </c>
      <c r="R286" s="84" t="n">
        <f aca="false">IF($N286="PHY",VLOOKUP(H286,PGDBuckets,2,FALSE()),0)</f>
        <v>0</v>
      </c>
      <c r="S286" s="84" t="n">
        <f aca="false">IF($N286="G",VLOOKUP(H286,PGDBuckets,2,FALSE()),0)</f>
        <v>0</v>
      </c>
      <c r="T286" s="84" t="n">
        <f aca="false">SUM(P286:S286)</f>
        <v>13</v>
      </c>
      <c r="U286" s="84" t="str">
        <f aca="false">IF(O286="not used","-",O286&amp;N286&amp;T286)</f>
        <v>-</v>
      </c>
      <c r="V286" s="84" t="str">
        <f aca="false">IF(O286="Not Used","-",VLOOKUP(D286,FOLIOS,7,FALSE())&amp;H286)</f>
        <v>-</v>
      </c>
      <c r="W286" s="84" t="str">
        <f aca="false">IF(U286="-","-",O286&amp;E286&amp;H286)</f>
        <v>-</v>
      </c>
      <c r="X286" s="85" t="str">
        <f aca="false">D286&amp;G286</f>
        <v>FT-CAND-EGSC-BASCGPR-CHIPPAWA</v>
      </c>
      <c r="AF286" s="0" t="str">
        <f aca="false">D286&amp;V286</f>
        <v>FT-CAND-EGSC-BAS-</v>
      </c>
    </row>
    <row r="287" customFormat="false" ht="12.75" hidden="false" customHeight="false" outlineLevel="0" collapsed="false">
      <c r="A287" s="81" t="n">
        <v>36682</v>
      </c>
      <c r="B287" s="82" t="s">
        <v>55</v>
      </c>
      <c r="C287" s="82" t="s">
        <v>56</v>
      </c>
      <c r="D287" s="82" t="s">
        <v>57</v>
      </c>
      <c r="E287" s="82" t="s">
        <v>21</v>
      </c>
      <c r="F287" s="82"/>
      <c r="G287" s="82" t="s">
        <v>72</v>
      </c>
      <c r="H287" s="81" t="n">
        <v>40087</v>
      </c>
      <c r="I287" s="82" t="n">
        <v>0</v>
      </c>
      <c r="J287" s="82" t="n">
        <v>0</v>
      </c>
      <c r="K287" s="83" t="n">
        <f aca="false">IF(J287=0,0,J287/I287)</f>
        <v>0</v>
      </c>
      <c r="L287" s="83" t="n">
        <f aca="false">I287/UOM</f>
        <v>0</v>
      </c>
      <c r="M287" s="83" t="n">
        <f aca="false">J287/UOM</f>
        <v>0</v>
      </c>
      <c r="N287" s="84" t="str">
        <f aca="false">IF(F287="P","PHY",IF(F287="G","G",E287))</f>
        <v>D</v>
      </c>
      <c r="O287" s="84" t="str">
        <f aca="false">IF(ISNA(VLOOKUP(G287,BadCanCurves,1,FALSE())),VLOOKUP(D287,FOLIOS,6,FALSE()),"not used")</f>
        <v>not used</v>
      </c>
      <c r="P287" s="84" t="n">
        <f aca="false">IF($N287="P",VLOOKUP(H287,PrcBuckets,2,FALSE()),0)</f>
        <v>0</v>
      </c>
      <c r="Q287" s="84" t="n">
        <f aca="false">IF($N287="D",VLOOKUP(H287,BasisBuckets,2,FALSE()),0)</f>
        <v>13</v>
      </c>
      <c r="R287" s="84" t="n">
        <f aca="false">IF($N287="PHY",VLOOKUP(H287,PGDBuckets,2,FALSE()),0)</f>
        <v>0</v>
      </c>
      <c r="S287" s="84" t="n">
        <f aca="false">IF($N287="G",VLOOKUP(H287,PGDBuckets,2,FALSE()),0)</f>
        <v>0</v>
      </c>
      <c r="T287" s="84" t="n">
        <f aca="false">SUM(P287:S287)</f>
        <v>13</v>
      </c>
      <c r="U287" s="84" t="str">
        <f aca="false">IF(O287="not used","-",O287&amp;N287&amp;T287)</f>
        <v>-</v>
      </c>
      <c r="V287" s="84" t="str">
        <f aca="false">IF(O287="Not Used","-",VLOOKUP(D287,FOLIOS,7,FALSE())&amp;H287)</f>
        <v>-</v>
      </c>
      <c r="W287" s="84" t="str">
        <f aca="false">IF(U287="-","-",O287&amp;E287&amp;H287)</f>
        <v>-</v>
      </c>
      <c r="X287" s="85" t="str">
        <f aca="false">D287&amp;G287</f>
        <v>FT-CAND-EGSC-BASCGPR-CHIPPAWA</v>
      </c>
      <c r="AF287" s="0" t="str">
        <f aca="false">D287&amp;V287</f>
        <v>FT-CAND-EGSC-BAS-</v>
      </c>
    </row>
    <row r="288" customFormat="false" ht="12.75" hidden="false" customHeight="false" outlineLevel="0" collapsed="false">
      <c r="A288" s="81" t="n">
        <v>36682</v>
      </c>
      <c r="B288" s="82" t="s">
        <v>55</v>
      </c>
      <c r="C288" s="82" t="s">
        <v>56</v>
      </c>
      <c r="D288" s="82" t="s">
        <v>57</v>
      </c>
      <c r="E288" s="82" t="s">
        <v>21</v>
      </c>
      <c r="F288" s="82"/>
      <c r="G288" s="82" t="s">
        <v>73</v>
      </c>
      <c r="H288" s="81" t="n">
        <v>36708</v>
      </c>
      <c r="I288" s="82" t="n">
        <v>0</v>
      </c>
      <c r="J288" s="82" t="n">
        <v>0</v>
      </c>
      <c r="K288" s="83" t="n">
        <f aca="false">IF(J288=0,0,J288/I288)</f>
        <v>0</v>
      </c>
      <c r="L288" s="83" t="n">
        <f aca="false">I288/UOM</f>
        <v>0</v>
      </c>
      <c r="M288" s="83" t="n">
        <f aca="false">J288/UOM</f>
        <v>0</v>
      </c>
      <c r="N288" s="84" t="str">
        <f aca="false">IF(F288="P","PHY",IF(F288="G","G",E288))</f>
        <v>D</v>
      </c>
      <c r="O288" s="84" t="str">
        <f aca="false">IF(ISNA(VLOOKUP(G288,BadCanCurves,1,FALSE())),VLOOKUP(D288,FOLIOS,6,FALSE()),"not used")</f>
        <v>not used</v>
      </c>
      <c r="P288" s="84" t="n">
        <f aca="false">IF($N288="P",VLOOKUP(H288,PrcBuckets,2,FALSE()),0)</f>
        <v>0</v>
      </c>
      <c r="Q288" s="84" t="n">
        <f aca="false">IF($N288="D",VLOOKUP(H288,BasisBuckets,2,FALSE()),0)</f>
        <v>4</v>
      </c>
      <c r="R288" s="84" t="n">
        <f aca="false">IF($N288="PHY",VLOOKUP(H288,PGDBuckets,2,FALSE()),0)</f>
        <v>0</v>
      </c>
      <c r="S288" s="84" t="n">
        <f aca="false">IF($N288="G",VLOOKUP(H288,PGDBuckets,2,FALSE()),0)</f>
        <v>0</v>
      </c>
      <c r="T288" s="84" t="n">
        <f aca="false">SUM(P288:S288)</f>
        <v>4</v>
      </c>
      <c r="U288" s="84" t="str">
        <f aca="false">IF(O288="not used","-",O288&amp;N288&amp;T288)</f>
        <v>-</v>
      </c>
      <c r="V288" s="84" t="str">
        <f aca="false">IF(O288="Not Used","-",VLOOKUP(D288,FOLIOS,7,FALSE())&amp;H288)</f>
        <v>-</v>
      </c>
      <c r="W288" s="84" t="str">
        <f aca="false">IF(U288="-","-",O288&amp;E288&amp;H288)</f>
        <v>-</v>
      </c>
      <c r="X288" s="85" t="str">
        <f aca="false">D288&amp;G288</f>
        <v>FT-CAND-EGSC-BASCGPR-DAWN</v>
      </c>
      <c r="AF288" s="0" t="str">
        <f aca="false">D288&amp;V288</f>
        <v>FT-CAND-EGSC-BAS-</v>
      </c>
    </row>
    <row r="289" customFormat="false" ht="12.75" hidden="false" customHeight="false" outlineLevel="0" collapsed="false">
      <c r="A289" s="81" t="n">
        <v>36682</v>
      </c>
      <c r="B289" s="82" t="s">
        <v>55</v>
      </c>
      <c r="C289" s="82" t="s">
        <v>56</v>
      </c>
      <c r="D289" s="82" t="s">
        <v>57</v>
      </c>
      <c r="E289" s="82" t="s">
        <v>21</v>
      </c>
      <c r="F289" s="82"/>
      <c r="G289" s="82" t="s">
        <v>73</v>
      </c>
      <c r="H289" s="81" t="n">
        <v>36739</v>
      </c>
      <c r="I289" s="82" t="n">
        <v>0</v>
      </c>
      <c r="J289" s="82" t="n">
        <v>0</v>
      </c>
      <c r="K289" s="83" t="n">
        <f aca="false">IF(J289=0,0,J289/I289)</f>
        <v>0</v>
      </c>
      <c r="L289" s="83" t="n">
        <f aca="false">I289/UOM</f>
        <v>0</v>
      </c>
      <c r="M289" s="83" t="n">
        <f aca="false">J289/UOM</f>
        <v>0</v>
      </c>
      <c r="N289" s="84" t="str">
        <f aca="false">IF(F289="P","PHY",IF(F289="G","G",E289))</f>
        <v>D</v>
      </c>
      <c r="O289" s="84" t="str">
        <f aca="false">IF(ISNA(VLOOKUP(G289,BadCanCurves,1,FALSE())),VLOOKUP(D289,FOLIOS,6,FALSE()),"not used")</f>
        <v>not used</v>
      </c>
      <c r="P289" s="84" t="n">
        <f aca="false">IF($N289="P",VLOOKUP(H289,PrcBuckets,2,FALSE()),0)</f>
        <v>0</v>
      </c>
      <c r="Q289" s="84" t="n">
        <f aca="false">IF($N289="D",VLOOKUP(H289,BasisBuckets,2,FALSE()),0)</f>
        <v>5</v>
      </c>
      <c r="R289" s="84" t="n">
        <f aca="false">IF($N289="PHY",VLOOKUP(H289,PGDBuckets,2,FALSE()),0)</f>
        <v>0</v>
      </c>
      <c r="S289" s="84" t="n">
        <f aca="false">IF($N289="G",VLOOKUP(H289,PGDBuckets,2,FALSE()),0)</f>
        <v>0</v>
      </c>
      <c r="T289" s="84" t="n">
        <f aca="false">SUM(P289:S289)</f>
        <v>5</v>
      </c>
      <c r="U289" s="84" t="str">
        <f aca="false">IF(O289="not used","-",O289&amp;N289&amp;T289)</f>
        <v>-</v>
      </c>
      <c r="V289" s="84" t="str">
        <f aca="false">IF(O289="Not Used","-",VLOOKUP(D289,FOLIOS,7,FALSE())&amp;H289)</f>
        <v>-</v>
      </c>
      <c r="W289" s="84" t="str">
        <f aca="false">IF(U289="-","-",O289&amp;E289&amp;H289)</f>
        <v>-</v>
      </c>
      <c r="X289" s="85" t="str">
        <f aca="false">D289&amp;G289</f>
        <v>FT-CAND-EGSC-BASCGPR-DAWN</v>
      </c>
      <c r="AF289" s="0" t="str">
        <f aca="false">D289&amp;V289</f>
        <v>FT-CAND-EGSC-BAS-</v>
      </c>
    </row>
    <row r="290" customFormat="false" ht="12.75" hidden="false" customHeight="false" outlineLevel="0" collapsed="false">
      <c r="A290" s="81" t="n">
        <v>36682</v>
      </c>
      <c r="B290" s="82" t="s">
        <v>55</v>
      </c>
      <c r="C290" s="82" t="s">
        <v>56</v>
      </c>
      <c r="D290" s="82" t="s">
        <v>57</v>
      </c>
      <c r="E290" s="82" t="s">
        <v>21</v>
      </c>
      <c r="F290" s="82"/>
      <c r="G290" s="82" t="s">
        <v>73</v>
      </c>
      <c r="H290" s="81" t="n">
        <v>36770</v>
      </c>
      <c r="I290" s="82" t="n">
        <v>0</v>
      </c>
      <c r="J290" s="82" t="n">
        <v>0</v>
      </c>
      <c r="K290" s="83" t="n">
        <f aca="false">IF(J290=0,0,J290/I290)</f>
        <v>0</v>
      </c>
      <c r="L290" s="83" t="n">
        <f aca="false">I290/UOM</f>
        <v>0</v>
      </c>
      <c r="M290" s="83" t="n">
        <f aca="false">J290/UOM</f>
        <v>0</v>
      </c>
      <c r="N290" s="84" t="str">
        <f aca="false">IF(F290="P","PHY",IF(F290="G","G",E290))</f>
        <v>D</v>
      </c>
      <c r="O290" s="84" t="str">
        <f aca="false">IF(ISNA(VLOOKUP(G290,BadCanCurves,1,FALSE())),VLOOKUP(D290,FOLIOS,6,FALSE()),"not used")</f>
        <v>not used</v>
      </c>
      <c r="P290" s="84" t="n">
        <f aca="false">IF($N290="P",VLOOKUP(H290,PrcBuckets,2,FALSE()),0)</f>
        <v>0</v>
      </c>
      <c r="Q290" s="84" t="n">
        <f aca="false">IF($N290="D",VLOOKUP(H290,BasisBuckets,2,FALSE()),0)</f>
        <v>6</v>
      </c>
      <c r="R290" s="84" t="n">
        <f aca="false">IF($N290="PHY",VLOOKUP(H290,PGDBuckets,2,FALSE()),0)</f>
        <v>0</v>
      </c>
      <c r="S290" s="84" t="n">
        <f aca="false">IF($N290="G",VLOOKUP(H290,PGDBuckets,2,FALSE()),0)</f>
        <v>0</v>
      </c>
      <c r="T290" s="84" t="n">
        <f aca="false">SUM(P290:S290)</f>
        <v>6</v>
      </c>
      <c r="U290" s="84" t="str">
        <f aca="false">IF(O290="not used","-",O290&amp;N290&amp;T290)</f>
        <v>-</v>
      </c>
      <c r="V290" s="84" t="str">
        <f aca="false">IF(O290="Not Used","-",VLOOKUP(D290,FOLIOS,7,FALSE())&amp;H290)</f>
        <v>-</v>
      </c>
      <c r="W290" s="84" t="str">
        <f aca="false">IF(U290="-","-",O290&amp;E290&amp;H290)</f>
        <v>-</v>
      </c>
      <c r="X290" s="85" t="str">
        <f aca="false">D290&amp;G290</f>
        <v>FT-CAND-EGSC-BASCGPR-DAWN</v>
      </c>
      <c r="AF290" s="0" t="str">
        <f aca="false">D290&amp;V290</f>
        <v>FT-CAND-EGSC-BAS-</v>
      </c>
    </row>
    <row r="291" customFormat="false" ht="12.75" hidden="false" customHeight="false" outlineLevel="0" collapsed="false">
      <c r="A291" s="81" t="n">
        <v>36682</v>
      </c>
      <c r="B291" s="82" t="s">
        <v>55</v>
      </c>
      <c r="C291" s="82" t="s">
        <v>56</v>
      </c>
      <c r="D291" s="82" t="s">
        <v>57</v>
      </c>
      <c r="E291" s="82" t="s">
        <v>21</v>
      </c>
      <c r="F291" s="82"/>
      <c r="G291" s="82" t="s">
        <v>73</v>
      </c>
      <c r="H291" s="81" t="n">
        <v>36800</v>
      </c>
      <c r="I291" s="82" t="n">
        <v>0</v>
      </c>
      <c r="J291" s="82" t="n">
        <v>0</v>
      </c>
      <c r="K291" s="83" t="n">
        <f aca="false">IF(J291=0,0,J291/I291)</f>
        <v>0</v>
      </c>
      <c r="L291" s="83" t="n">
        <f aca="false">I291/UOM</f>
        <v>0</v>
      </c>
      <c r="M291" s="83" t="n">
        <f aca="false">J291/UOM</f>
        <v>0</v>
      </c>
      <c r="N291" s="84" t="str">
        <f aca="false">IF(F291="P","PHY",IF(F291="G","G",E291))</f>
        <v>D</v>
      </c>
      <c r="O291" s="84" t="str">
        <f aca="false">IF(ISNA(VLOOKUP(G291,BadCanCurves,1,FALSE())),VLOOKUP(D291,FOLIOS,6,FALSE()),"not used")</f>
        <v>not used</v>
      </c>
      <c r="P291" s="84" t="n">
        <f aca="false">IF($N291="P",VLOOKUP(H291,PrcBuckets,2,FALSE()),0)</f>
        <v>0</v>
      </c>
      <c r="Q291" s="84" t="n">
        <f aca="false">IF($N291="D",VLOOKUP(H291,BasisBuckets,2,FALSE()),0)</f>
        <v>7</v>
      </c>
      <c r="R291" s="84" t="n">
        <f aca="false">IF($N291="PHY",VLOOKUP(H291,PGDBuckets,2,FALSE()),0)</f>
        <v>0</v>
      </c>
      <c r="S291" s="84" t="n">
        <f aca="false">IF($N291="G",VLOOKUP(H291,PGDBuckets,2,FALSE()),0)</f>
        <v>0</v>
      </c>
      <c r="T291" s="84" t="n">
        <f aca="false">SUM(P291:S291)</f>
        <v>7</v>
      </c>
      <c r="U291" s="84" t="str">
        <f aca="false">IF(O291="not used","-",O291&amp;N291&amp;T291)</f>
        <v>-</v>
      </c>
      <c r="V291" s="84" t="str">
        <f aca="false">IF(O291="Not Used","-",VLOOKUP(D291,FOLIOS,7,FALSE())&amp;H291)</f>
        <v>-</v>
      </c>
      <c r="W291" s="84" t="str">
        <f aca="false">IF(U291="-","-",O291&amp;E291&amp;H291)</f>
        <v>-</v>
      </c>
      <c r="X291" s="85" t="str">
        <f aca="false">D291&amp;G291</f>
        <v>FT-CAND-EGSC-BASCGPR-DAWN</v>
      </c>
      <c r="AF291" s="0" t="str">
        <f aca="false">D291&amp;V291</f>
        <v>FT-CAND-EGSC-BAS-</v>
      </c>
    </row>
    <row r="292" customFormat="false" ht="12.75" hidden="false" customHeight="false" outlineLevel="0" collapsed="false">
      <c r="A292" s="81" t="n">
        <v>36682</v>
      </c>
      <c r="B292" s="82" t="s">
        <v>55</v>
      </c>
      <c r="C292" s="82" t="s">
        <v>56</v>
      </c>
      <c r="D292" s="82" t="s">
        <v>57</v>
      </c>
      <c r="E292" s="82" t="s">
        <v>21</v>
      </c>
      <c r="F292" s="82"/>
      <c r="G292" s="82" t="s">
        <v>73</v>
      </c>
      <c r="H292" s="81" t="n">
        <v>36831</v>
      </c>
      <c r="I292" s="82" t="n">
        <v>0</v>
      </c>
      <c r="J292" s="82" t="n">
        <v>0</v>
      </c>
      <c r="K292" s="83" t="n">
        <f aca="false">IF(J292=0,0,J292/I292)</f>
        <v>0</v>
      </c>
      <c r="L292" s="83" t="n">
        <f aca="false">I292/UOM</f>
        <v>0</v>
      </c>
      <c r="M292" s="83" t="n">
        <f aca="false">J292/UOM</f>
        <v>0</v>
      </c>
      <c r="N292" s="84" t="str">
        <f aca="false">IF(F292="P","PHY",IF(F292="G","G",E292))</f>
        <v>D</v>
      </c>
      <c r="O292" s="84" t="str">
        <f aca="false">IF(ISNA(VLOOKUP(G292,BadCanCurves,1,FALSE())),VLOOKUP(D292,FOLIOS,6,FALSE()),"not used")</f>
        <v>not used</v>
      </c>
      <c r="P292" s="84" t="n">
        <f aca="false">IF($N292="P",VLOOKUP(H292,PrcBuckets,2,FALSE()),0)</f>
        <v>0</v>
      </c>
      <c r="Q292" s="84" t="n">
        <f aca="false">IF($N292="D",VLOOKUP(H292,BasisBuckets,2,FALSE()),0)</f>
        <v>8</v>
      </c>
      <c r="R292" s="84" t="n">
        <f aca="false">IF($N292="PHY",VLOOKUP(H292,PGDBuckets,2,FALSE()),0)</f>
        <v>0</v>
      </c>
      <c r="S292" s="84" t="n">
        <f aca="false">IF($N292="G",VLOOKUP(H292,PGDBuckets,2,FALSE()),0)</f>
        <v>0</v>
      </c>
      <c r="T292" s="84" t="n">
        <f aca="false">SUM(P292:S292)</f>
        <v>8</v>
      </c>
      <c r="U292" s="84" t="str">
        <f aca="false">IF(O292="not used","-",O292&amp;N292&amp;T292)</f>
        <v>-</v>
      </c>
      <c r="V292" s="84" t="str">
        <f aca="false">IF(O292="Not Used","-",VLOOKUP(D292,FOLIOS,7,FALSE())&amp;H292)</f>
        <v>-</v>
      </c>
      <c r="W292" s="84" t="str">
        <f aca="false">IF(U292="-","-",O292&amp;E292&amp;H292)</f>
        <v>-</v>
      </c>
      <c r="X292" s="85" t="str">
        <f aca="false">D292&amp;G292</f>
        <v>FT-CAND-EGSC-BASCGPR-DAWN</v>
      </c>
      <c r="AF292" s="0" t="str">
        <f aca="false">D292&amp;V292</f>
        <v>FT-CAND-EGSC-BAS-</v>
      </c>
    </row>
    <row r="293" customFormat="false" ht="12.75" hidden="false" customHeight="false" outlineLevel="0" collapsed="false">
      <c r="A293" s="81" t="n">
        <v>36682</v>
      </c>
      <c r="B293" s="82" t="s">
        <v>55</v>
      </c>
      <c r="C293" s="82" t="s">
        <v>56</v>
      </c>
      <c r="D293" s="82" t="s">
        <v>57</v>
      </c>
      <c r="E293" s="82" t="s">
        <v>21</v>
      </c>
      <c r="F293" s="82"/>
      <c r="G293" s="82" t="s">
        <v>73</v>
      </c>
      <c r="H293" s="81" t="n">
        <v>36861</v>
      </c>
      <c r="I293" s="82" t="n">
        <v>0</v>
      </c>
      <c r="J293" s="82" t="n">
        <v>0</v>
      </c>
      <c r="K293" s="83" t="n">
        <f aca="false">IF(J293=0,0,J293/I293)</f>
        <v>0</v>
      </c>
      <c r="L293" s="83" t="n">
        <f aca="false">I293/UOM</f>
        <v>0</v>
      </c>
      <c r="M293" s="83" t="n">
        <f aca="false">J293/UOM</f>
        <v>0</v>
      </c>
      <c r="N293" s="84" t="str">
        <f aca="false">IF(F293="P","PHY",IF(F293="G","G",E293))</f>
        <v>D</v>
      </c>
      <c r="O293" s="84" t="str">
        <f aca="false">IF(ISNA(VLOOKUP(G293,BadCanCurves,1,FALSE())),VLOOKUP(D293,FOLIOS,6,FALSE()),"not used")</f>
        <v>not used</v>
      </c>
      <c r="P293" s="84" t="n">
        <f aca="false">IF($N293="P",VLOOKUP(H293,PrcBuckets,2,FALSE()),0)</f>
        <v>0</v>
      </c>
      <c r="Q293" s="84" t="n">
        <f aca="false">IF($N293="D",VLOOKUP(H293,BasisBuckets,2,FALSE()),0)</f>
        <v>8</v>
      </c>
      <c r="R293" s="84" t="n">
        <f aca="false">IF($N293="PHY",VLOOKUP(H293,PGDBuckets,2,FALSE()),0)</f>
        <v>0</v>
      </c>
      <c r="S293" s="84" t="n">
        <f aca="false">IF($N293="G",VLOOKUP(H293,PGDBuckets,2,FALSE()),0)</f>
        <v>0</v>
      </c>
      <c r="T293" s="84" t="n">
        <f aca="false">SUM(P293:S293)</f>
        <v>8</v>
      </c>
      <c r="U293" s="84" t="str">
        <f aca="false">IF(O293="not used","-",O293&amp;N293&amp;T293)</f>
        <v>-</v>
      </c>
      <c r="V293" s="84" t="str">
        <f aca="false">IF(O293="Not Used","-",VLOOKUP(D293,FOLIOS,7,FALSE())&amp;H293)</f>
        <v>-</v>
      </c>
      <c r="W293" s="84" t="str">
        <f aca="false">IF(U293="-","-",O293&amp;E293&amp;H293)</f>
        <v>-</v>
      </c>
      <c r="X293" s="85" t="str">
        <f aca="false">D293&amp;G293</f>
        <v>FT-CAND-EGSC-BASCGPR-DAWN</v>
      </c>
      <c r="AF293" s="0" t="str">
        <f aca="false">D293&amp;V293</f>
        <v>FT-CAND-EGSC-BAS-</v>
      </c>
    </row>
    <row r="294" customFormat="false" ht="12.75" hidden="false" customHeight="false" outlineLevel="0" collapsed="false">
      <c r="A294" s="81" t="n">
        <v>36682</v>
      </c>
      <c r="B294" s="82" t="s">
        <v>55</v>
      </c>
      <c r="C294" s="82" t="s">
        <v>56</v>
      </c>
      <c r="D294" s="82" t="s">
        <v>57</v>
      </c>
      <c r="E294" s="82" t="s">
        <v>21</v>
      </c>
      <c r="F294" s="82"/>
      <c r="G294" s="82" t="s">
        <v>73</v>
      </c>
      <c r="H294" s="81" t="n">
        <v>36892</v>
      </c>
      <c r="I294" s="82" t="n">
        <v>0</v>
      </c>
      <c r="J294" s="82" t="n">
        <v>0</v>
      </c>
      <c r="K294" s="83" t="n">
        <f aca="false">IF(J294=0,0,J294/I294)</f>
        <v>0</v>
      </c>
      <c r="L294" s="83" t="n">
        <f aca="false">I294/UOM</f>
        <v>0</v>
      </c>
      <c r="M294" s="83" t="n">
        <f aca="false">J294/UOM</f>
        <v>0</v>
      </c>
      <c r="N294" s="84" t="str">
        <f aca="false">IF(F294="P","PHY",IF(F294="G","G",E294))</f>
        <v>D</v>
      </c>
      <c r="O294" s="84" t="str">
        <f aca="false">IF(ISNA(VLOOKUP(G294,BadCanCurves,1,FALSE())),VLOOKUP(D294,FOLIOS,6,FALSE()),"not used")</f>
        <v>not used</v>
      </c>
      <c r="P294" s="84" t="n">
        <f aca="false">IF($N294="P",VLOOKUP(H294,PrcBuckets,2,FALSE()),0)</f>
        <v>0</v>
      </c>
      <c r="Q294" s="84" t="n">
        <f aca="false">IF($N294="D",VLOOKUP(H294,BasisBuckets,2,FALSE()),0)</f>
        <v>9</v>
      </c>
      <c r="R294" s="84" t="n">
        <f aca="false">IF($N294="PHY",VLOOKUP(H294,PGDBuckets,2,FALSE()),0)</f>
        <v>0</v>
      </c>
      <c r="S294" s="84" t="n">
        <f aca="false">IF($N294="G",VLOOKUP(H294,PGDBuckets,2,FALSE()),0)</f>
        <v>0</v>
      </c>
      <c r="T294" s="84" t="n">
        <f aca="false">SUM(P294:S294)</f>
        <v>9</v>
      </c>
      <c r="U294" s="84" t="str">
        <f aca="false">IF(O294="not used","-",O294&amp;N294&amp;T294)</f>
        <v>-</v>
      </c>
      <c r="V294" s="84" t="str">
        <f aca="false">IF(O294="Not Used","-",VLOOKUP(D294,FOLIOS,7,FALSE())&amp;H294)</f>
        <v>-</v>
      </c>
      <c r="W294" s="84" t="str">
        <f aca="false">IF(U294="-","-",O294&amp;E294&amp;H294)</f>
        <v>-</v>
      </c>
      <c r="X294" s="85" t="str">
        <f aca="false">D294&amp;G294</f>
        <v>FT-CAND-EGSC-BASCGPR-DAWN</v>
      </c>
      <c r="AF294" s="0" t="str">
        <f aca="false">D294&amp;V294</f>
        <v>FT-CAND-EGSC-BAS-</v>
      </c>
    </row>
    <row r="295" customFormat="false" ht="12.75" hidden="false" customHeight="false" outlineLevel="0" collapsed="false">
      <c r="A295" s="81" t="n">
        <v>36682</v>
      </c>
      <c r="B295" s="82" t="s">
        <v>55</v>
      </c>
      <c r="C295" s="82" t="s">
        <v>56</v>
      </c>
      <c r="D295" s="82" t="s">
        <v>57</v>
      </c>
      <c r="E295" s="82" t="s">
        <v>21</v>
      </c>
      <c r="F295" s="82"/>
      <c r="G295" s="82" t="s">
        <v>73</v>
      </c>
      <c r="H295" s="81" t="n">
        <v>36923</v>
      </c>
      <c r="I295" s="82" t="n">
        <v>0</v>
      </c>
      <c r="J295" s="82" t="n">
        <v>0</v>
      </c>
      <c r="K295" s="83" t="n">
        <f aca="false">IF(J295=0,0,J295/I295)</f>
        <v>0</v>
      </c>
      <c r="L295" s="83" t="n">
        <f aca="false">I295/UOM</f>
        <v>0</v>
      </c>
      <c r="M295" s="83" t="n">
        <f aca="false">J295/UOM</f>
        <v>0</v>
      </c>
      <c r="N295" s="84" t="str">
        <f aca="false">IF(F295="P","PHY",IF(F295="G","G",E295))</f>
        <v>D</v>
      </c>
      <c r="O295" s="84" t="str">
        <f aca="false">IF(ISNA(VLOOKUP(G295,BadCanCurves,1,FALSE())),VLOOKUP(D295,FOLIOS,6,FALSE()),"not used")</f>
        <v>not used</v>
      </c>
      <c r="P295" s="84" t="n">
        <f aca="false">IF($N295="P",VLOOKUP(H295,PrcBuckets,2,FALSE()),0)</f>
        <v>0</v>
      </c>
      <c r="Q295" s="84" t="n">
        <f aca="false">IF($N295="D",VLOOKUP(H295,BasisBuckets,2,FALSE()),0)</f>
        <v>9</v>
      </c>
      <c r="R295" s="84" t="n">
        <f aca="false">IF($N295="PHY",VLOOKUP(H295,PGDBuckets,2,FALSE()),0)</f>
        <v>0</v>
      </c>
      <c r="S295" s="84" t="n">
        <f aca="false">IF($N295="G",VLOOKUP(H295,PGDBuckets,2,FALSE()),0)</f>
        <v>0</v>
      </c>
      <c r="T295" s="84" t="n">
        <f aca="false">SUM(P295:S295)</f>
        <v>9</v>
      </c>
      <c r="U295" s="84" t="str">
        <f aca="false">IF(O295="not used","-",O295&amp;N295&amp;T295)</f>
        <v>-</v>
      </c>
      <c r="V295" s="84" t="str">
        <f aca="false">IF(O295="Not Used","-",VLOOKUP(D295,FOLIOS,7,FALSE())&amp;H295)</f>
        <v>-</v>
      </c>
      <c r="W295" s="84" t="str">
        <f aca="false">IF(U295="-","-",O295&amp;E295&amp;H295)</f>
        <v>-</v>
      </c>
      <c r="X295" s="85" t="str">
        <f aca="false">D295&amp;G295</f>
        <v>FT-CAND-EGSC-BASCGPR-DAWN</v>
      </c>
      <c r="AF295" s="0" t="str">
        <f aca="false">D295&amp;V295</f>
        <v>FT-CAND-EGSC-BAS-</v>
      </c>
    </row>
    <row r="296" customFormat="false" ht="12.75" hidden="false" customHeight="false" outlineLevel="0" collapsed="false">
      <c r="A296" s="81" t="n">
        <v>36682</v>
      </c>
      <c r="B296" s="82" t="s">
        <v>55</v>
      </c>
      <c r="C296" s="82" t="s">
        <v>56</v>
      </c>
      <c r="D296" s="82" t="s">
        <v>57</v>
      </c>
      <c r="E296" s="82" t="s">
        <v>21</v>
      </c>
      <c r="F296" s="82"/>
      <c r="G296" s="82" t="s">
        <v>73</v>
      </c>
      <c r="H296" s="81" t="n">
        <v>36951</v>
      </c>
      <c r="I296" s="82" t="n">
        <v>0</v>
      </c>
      <c r="J296" s="82" t="n">
        <v>0</v>
      </c>
      <c r="K296" s="83" t="n">
        <f aca="false">IF(J296=0,0,J296/I296)</f>
        <v>0</v>
      </c>
      <c r="L296" s="83" t="n">
        <f aca="false">I296/UOM</f>
        <v>0</v>
      </c>
      <c r="M296" s="83" t="n">
        <f aca="false">J296/UOM</f>
        <v>0</v>
      </c>
      <c r="N296" s="84" t="str">
        <f aca="false">IF(F296="P","PHY",IF(F296="G","G",E296))</f>
        <v>D</v>
      </c>
      <c r="O296" s="84" t="str">
        <f aca="false">IF(ISNA(VLOOKUP(G296,BadCanCurves,1,FALSE())),VLOOKUP(D296,FOLIOS,6,FALSE()),"not used")</f>
        <v>not used</v>
      </c>
      <c r="P296" s="84" t="n">
        <f aca="false">IF($N296="P",VLOOKUP(H296,PrcBuckets,2,FALSE()),0)</f>
        <v>0</v>
      </c>
      <c r="Q296" s="84" t="n">
        <f aca="false">IF($N296="D",VLOOKUP(H296,BasisBuckets,2,FALSE()),0)</f>
        <v>9</v>
      </c>
      <c r="R296" s="84" t="n">
        <f aca="false">IF($N296="PHY",VLOOKUP(H296,PGDBuckets,2,FALSE()),0)</f>
        <v>0</v>
      </c>
      <c r="S296" s="84" t="n">
        <f aca="false">IF($N296="G",VLOOKUP(H296,PGDBuckets,2,FALSE()),0)</f>
        <v>0</v>
      </c>
      <c r="T296" s="84" t="n">
        <f aca="false">SUM(P296:S296)</f>
        <v>9</v>
      </c>
      <c r="U296" s="84" t="str">
        <f aca="false">IF(O296="not used","-",O296&amp;N296&amp;T296)</f>
        <v>-</v>
      </c>
      <c r="V296" s="84" t="str">
        <f aca="false">IF(O296="Not Used","-",VLOOKUP(D296,FOLIOS,7,FALSE())&amp;H296)</f>
        <v>-</v>
      </c>
      <c r="W296" s="84" t="str">
        <f aca="false">IF(U296="-","-",O296&amp;E296&amp;H296)</f>
        <v>-</v>
      </c>
      <c r="X296" s="85" t="str">
        <f aca="false">D296&amp;G296</f>
        <v>FT-CAND-EGSC-BASCGPR-DAWN</v>
      </c>
      <c r="AF296" s="0" t="str">
        <f aca="false">D296&amp;V296</f>
        <v>FT-CAND-EGSC-BAS-</v>
      </c>
    </row>
    <row r="297" customFormat="false" ht="12.75" hidden="false" customHeight="false" outlineLevel="0" collapsed="false">
      <c r="A297" s="81" t="n">
        <v>36682</v>
      </c>
      <c r="B297" s="82" t="s">
        <v>55</v>
      </c>
      <c r="C297" s="82" t="s">
        <v>56</v>
      </c>
      <c r="D297" s="82" t="s">
        <v>57</v>
      </c>
      <c r="E297" s="82" t="s">
        <v>21</v>
      </c>
      <c r="F297" s="82"/>
      <c r="G297" s="82" t="s">
        <v>73</v>
      </c>
      <c r="H297" s="81" t="n">
        <v>36982</v>
      </c>
      <c r="I297" s="82" t="n">
        <v>0</v>
      </c>
      <c r="J297" s="82" t="n">
        <v>0</v>
      </c>
      <c r="K297" s="83" t="n">
        <f aca="false">IF(J297=0,0,J297/I297)</f>
        <v>0</v>
      </c>
      <c r="L297" s="83" t="n">
        <f aca="false">I297/UOM</f>
        <v>0</v>
      </c>
      <c r="M297" s="83" t="n">
        <f aca="false">J297/UOM</f>
        <v>0</v>
      </c>
      <c r="N297" s="84" t="str">
        <f aca="false">IF(F297="P","PHY",IF(F297="G","G",E297))</f>
        <v>D</v>
      </c>
      <c r="O297" s="84" t="str">
        <f aca="false">IF(ISNA(VLOOKUP(G297,BadCanCurves,1,FALSE())),VLOOKUP(D297,FOLIOS,6,FALSE()),"not used")</f>
        <v>not used</v>
      </c>
      <c r="P297" s="84" t="n">
        <f aca="false">IF($N297="P",VLOOKUP(H297,PrcBuckets,2,FALSE()),0)</f>
        <v>0</v>
      </c>
      <c r="Q297" s="84" t="n">
        <f aca="false">IF($N297="D",VLOOKUP(H297,BasisBuckets,2,FALSE()),0)</f>
        <v>9</v>
      </c>
      <c r="R297" s="84" t="n">
        <f aca="false">IF($N297="PHY",VLOOKUP(H297,PGDBuckets,2,FALSE()),0)</f>
        <v>0</v>
      </c>
      <c r="S297" s="84" t="n">
        <f aca="false">IF($N297="G",VLOOKUP(H297,PGDBuckets,2,FALSE()),0)</f>
        <v>0</v>
      </c>
      <c r="T297" s="84" t="n">
        <f aca="false">SUM(P297:S297)</f>
        <v>9</v>
      </c>
      <c r="U297" s="84" t="str">
        <f aca="false">IF(O297="not used","-",O297&amp;N297&amp;T297)</f>
        <v>-</v>
      </c>
      <c r="V297" s="84" t="str">
        <f aca="false">IF(O297="Not Used","-",VLOOKUP(D297,FOLIOS,7,FALSE())&amp;H297)</f>
        <v>-</v>
      </c>
      <c r="W297" s="84" t="str">
        <f aca="false">IF(U297="-","-",O297&amp;E297&amp;H297)</f>
        <v>-</v>
      </c>
      <c r="X297" s="85" t="str">
        <f aca="false">D297&amp;G297</f>
        <v>FT-CAND-EGSC-BASCGPR-DAWN</v>
      </c>
      <c r="AF297" s="0" t="str">
        <f aca="false">D297&amp;V297</f>
        <v>FT-CAND-EGSC-BAS-</v>
      </c>
    </row>
    <row r="298" customFormat="false" ht="12.75" hidden="false" customHeight="false" outlineLevel="0" collapsed="false">
      <c r="A298" s="81" t="n">
        <v>36682</v>
      </c>
      <c r="B298" s="82" t="s">
        <v>55</v>
      </c>
      <c r="C298" s="82" t="s">
        <v>56</v>
      </c>
      <c r="D298" s="82" t="s">
        <v>57</v>
      </c>
      <c r="E298" s="82" t="s">
        <v>21</v>
      </c>
      <c r="F298" s="82"/>
      <c r="G298" s="82" t="s">
        <v>73</v>
      </c>
      <c r="H298" s="81" t="n">
        <v>37012</v>
      </c>
      <c r="I298" s="82" t="n">
        <v>0</v>
      </c>
      <c r="J298" s="82" t="n">
        <v>0</v>
      </c>
      <c r="K298" s="83" t="n">
        <f aca="false">IF(J298=0,0,J298/I298)</f>
        <v>0</v>
      </c>
      <c r="L298" s="83" t="n">
        <f aca="false">I298/UOM</f>
        <v>0</v>
      </c>
      <c r="M298" s="83" t="n">
        <f aca="false">J298/UOM</f>
        <v>0</v>
      </c>
      <c r="N298" s="84" t="str">
        <f aca="false">IF(F298="P","PHY",IF(F298="G","G",E298))</f>
        <v>D</v>
      </c>
      <c r="O298" s="84" t="str">
        <f aca="false">IF(ISNA(VLOOKUP(G298,BadCanCurves,1,FALSE())),VLOOKUP(D298,FOLIOS,6,FALSE()),"not used")</f>
        <v>not used</v>
      </c>
      <c r="P298" s="84" t="n">
        <f aca="false">IF($N298="P",VLOOKUP(H298,PrcBuckets,2,FALSE()),0)</f>
        <v>0</v>
      </c>
      <c r="Q298" s="84" t="n">
        <f aca="false">IF($N298="D",VLOOKUP(H298,BasisBuckets,2,FALSE()),0)</f>
        <v>9</v>
      </c>
      <c r="R298" s="84" t="n">
        <f aca="false">IF($N298="PHY",VLOOKUP(H298,PGDBuckets,2,FALSE()),0)</f>
        <v>0</v>
      </c>
      <c r="S298" s="84" t="n">
        <f aca="false">IF($N298="G",VLOOKUP(H298,PGDBuckets,2,FALSE()),0)</f>
        <v>0</v>
      </c>
      <c r="T298" s="84" t="n">
        <f aca="false">SUM(P298:S298)</f>
        <v>9</v>
      </c>
      <c r="U298" s="84" t="str">
        <f aca="false">IF(O298="not used","-",O298&amp;N298&amp;T298)</f>
        <v>-</v>
      </c>
      <c r="V298" s="84" t="str">
        <f aca="false">IF(O298="Not Used","-",VLOOKUP(D298,FOLIOS,7,FALSE())&amp;H298)</f>
        <v>-</v>
      </c>
      <c r="W298" s="84" t="str">
        <f aca="false">IF(U298="-","-",O298&amp;E298&amp;H298)</f>
        <v>-</v>
      </c>
      <c r="X298" s="85" t="str">
        <f aca="false">D298&amp;G298</f>
        <v>FT-CAND-EGSC-BASCGPR-DAWN</v>
      </c>
      <c r="AF298" s="0" t="str">
        <f aca="false">D298&amp;V298</f>
        <v>FT-CAND-EGSC-BAS-</v>
      </c>
    </row>
    <row r="299" customFormat="false" ht="12.75" hidden="false" customHeight="false" outlineLevel="0" collapsed="false">
      <c r="A299" s="81" t="n">
        <v>36682</v>
      </c>
      <c r="B299" s="82" t="s">
        <v>55</v>
      </c>
      <c r="C299" s="82" t="s">
        <v>56</v>
      </c>
      <c r="D299" s="82" t="s">
        <v>57</v>
      </c>
      <c r="E299" s="82" t="s">
        <v>21</v>
      </c>
      <c r="F299" s="82"/>
      <c r="G299" s="82" t="s">
        <v>73</v>
      </c>
      <c r="H299" s="81" t="n">
        <v>37043</v>
      </c>
      <c r="I299" s="82" t="n">
        <v>0</v>
      </c>
      <c r="J299" s="82" t="n">
        <v>0</v>
      </c>
      <c r="K299" s="83" t="n">
        <f aca="false">IF(J299=0,0,J299/I299)</f>
        <v>0</v>
      </c>
      <c r="L299" s="83" t="n">
        <f aca="false">I299/UOM</f>
        <v>0</v>
      </c>
      <c r="M299" s="83" t="n">
        <f aca="false">J299/UOM</f>
        <v>0</v>
      </c>
      <c r="N299" s="84" t="str">
        <f aca="false">IF(F299="P","PHY",IF(F299="G","G",E299))</f>
        <v>D</v>
      </c>
      <c r="O299" s="84" t="str">
        <f aca="false">IF(ISNA(VLOOKUP(G299,BadCanCurves,1,FALSE())),VLOOKUP(D299,FOLIOS,6,FALSE()),"not used")</f>
        <v>not used</v>
      </c>
      <c r="P299" s="84" t="n">
        <f aca="false">IF($N299="P",VLOOKUP(H299,PrcBuckets,2,FALSE()),0)</f>
        <v>0</v>
      </c>
      <c r="Q299" s="84" t="n">
        <f aca="false">IF($N299="D",VLOOKUP(H299,BasisBuckets,2,FALSE()),0)</f>
        <v>9</v>
      </c>
      <c r="R299" s="84" t="n">
        <f aca="false">IF($N299="PHY",VLOOKUP(H299,PGDBuckets,2,FALSE()),0)</f>
        <v>0</v>
      </c>
      <c r="S299" s="84" t="n">
        <f aca="false">IF($N299="G",VLOOKUP(H299,PGDBuckets,2,FALSE()),0)</f>
        <v>0</v>
      </c>
      <c r="T299" s="84" t="n">
        <f aca="false">SUM(P299:S299)</f>
        <v>9</v>
      </c>
      <c r="U299" s="84" t="str">
        <f aca="false">IF(O299="not used","-",O299&amp;N299&amp;T299)</f>
        <v>-</v>
      </c>
      <c r="V299" s="84" t="str">
        <f aca="false">IF(O299="Not Used","-",VLOOKUP(D299,FOLIOS,7,FALSE())&amp;H299)</f>
        <v>-</v>
      </c>
      <c r="W299" s="84" t="str">
        <f aca="false">IF(U299="-","-",O299&amp;E299&amp;H299)</f>
        <v>-</v>
      </c>
      <c r="X299" s="85" t="str">
        <f aca="false">D299&amp;G299</f>
        <v>FT-CAND-EGSC-BASCGPR-DAWN</v>
      </c>
      <c r="AF299" s="0" t="str">
        <f aca="false">D299&amp;V299</f>
        <v>FT-CAND-EGSC-BAS-</v>
      </c>
    </row>
    <row r="300" customFormat="false" ht="12.75" hidden="false" customHeight="false" outlineLevel="0" collapsed="false">
      <c r="A300" s="81" t="n">
        <v>36682</v>
      </c>
      <c r="B300" s="82" t="s">
        <v>55</v>
      </c>
      <c r="C300" s="82" t="s">
        <v>56</v>
      </c>
      <c r="D300" s="82" t="s">
        <v>57</v>
      </c>
      <c r="E300" s="82" t="s">
        <v>21</v>
      </c>
      <c r="F300" s="82"/>
      <c r="G300" s="82" t="s">
        <v>73</v>
      </c>
      <c r="H300" s="81" t="n">
        <v>37073</v>
      </c>
      <c r="I300" s="82" t="n">
        <v>0</v>
      </c>
      <c r="J300" s="82" t="n">
        <v>0</v>
      </c>
      <c r="K300" s="83" t="n">
        <f aca="false">IF(J300=0,0,J300/I300)</f>
        <v>0</v>
      </c>
      <c r="L300" s="83" t="n">
        <f aca="false">I300/UOM</f>
        <v>0</v>
      </c>
      <c r="M300" s="83" t="n">
        <f aca="false">J300/UOM</f>
        <v>0</v>
      </c>
      <c r="N300" s="84" t="str">
        <f aca="false">IF(F300="P","PHY",IF(F300="G","G",E300))</f>
        <v>D</v>
      </c>
      <c r="O300" s="84" t="str">
        <f aca="false">IF(ISNA(VLOOKUP(G300,BadCanCurves,1,FALSE())),VLOOKUP(D300,FOLIOS,6,FALSE()),"not used")</f>
        <v>not used</v>
      </c>
      <c r="P300" s="84" t="n">
        <f aca="false">IF($N300="P",VLOOKUP(H300,PrcBuckets,2,FALSE()),0)</f>
        <v>0</v>
      </c>
      <c r="Q300" s="84" t="n">
        <f aca="false">IF($N300="D",VLOOKUP(H300,BasisBuckets,2,FALSE()),0)</f>
        <v>9</v>
      </c>
      <c r="R300" s="84" t="n">
        <f aca="false">IF($N300="PHY",VLOOKUP(H300,PGDBuckets,2,FALSE()),0)</f>
        <v>0</v>
      </c>
      <c r="S300" s="84" t="n">
        <f aca="false">IF($N300="G",VLOOKUP(H300,PGDBuckets,2,FALSE()),0)</f>
        <v>0</v>
      </c>
      <c r="T300" s="84" t="n">
        <f aca="false">SUM(P300:S300)</f>
        <v>9</v>
      </c>
      <c r="U300" s="84" t="str">
        <f aca="false">IF(O300="not used","-",O300&amp;N300&amp;T300)</f>
        <v>-</v>
      </c>
      <c r="V300" s="84" t="str">
        <f aca="false">IF(O300="Not Used","-",VLOOKUP(D300,FOLIOS,7,FALSE())&amp;H300)</f>
        <v>-</v>
      </c>
      <c r="W300" s="84" t="str">
        <f aca="false">IF(U300="-","-",O300&amp;E300&amp;H300)</f>
        <v>-</v>
      </c>
      <c r="X300" s="85" t="str">
        <f aca="false">D300&amp;G300</f>
        <v>FT-CAND-EGSC-BASCGPR-DAWN</v>
      </c>
      <c r="AF300" s="0" t="str">
        <f aca="false">D300&amp;V300</f>
        <v>FT-CAND-EGSC-BAS-</v>
      </c>
    </row>
    <row r="301" customFormat="false" ht="12.75" hidden="false" customHeight="false" outlineLevel="0" collapsed="false">
      <c r="A301" s="81" t="n">
        <v>36682</v>
      </c>
      <c r="B301" s="82" t="s">
        <v>55</v>
      </c>
      <c r="C301" s="82" t="s">
        <v>56</v>
      </c>
      <c r="D301" s="82" t="s">
        <v>57</v>
      </c>
      <c r="E301" s="82" t="s">
        <v>21</v>
      </c>
      <c r="F301" s="82"/>
      <c r="G301" s="82" t="s">
        <v>73</v>
      </c>
      <c r="H301" s="81" t="n">
        <v>37104</v>
      </c>
      <c r="I301" s="82" t="n">
        <v>0</v>
      </c>
      <c r="J301" s="82" t="n">
        <v>0</v>
      </c>
      <c r="K301" s="83" t="n">
        <f aca="false">IF(J301=0,0,J301/I301)</f>
        <v>0</v>
      </c>
      <c r="L301" s="83" t="n">
        <f aca="false">I301/UOM</f>
        <v>0</v>
      </c>
      <c r="M301" s="83" t="n">
        <f aca="false">J301/UOM</f>
        <v>0</v>
      </c>
      <c r="N301" s="84" t="str">
        <f aca="false">IF(F301="P","PHY",IF(F301="G","G",E301))</f>
        <v>D</v>
      </c>
      <c r="O301" s="84" t="str">
        <f aca="false">IF(ISNA(VLOOKUP(G301,BadCanCurves,1,FALSE())),VLOOKUP(D301,FOLIOS,6,FALSE()),"not used")</f>
        <v>not used</v>
      </c>
      <c r="P301" s="84" t="n">
        <f aca="false">IF($N301="P",VLOOKUP(H301,PrcBuckets,2,FALSE()),0)</f>
        <v>0</v>
      </c>
      <c r="Q301" s="84" t="n">
        <f aca="false">IF($N301="D",VLOOKUP(H301,BasisBuckets,2,FALSE()),0)</f>
        <v>9</v>
      </c>
      <c r="R301" s="84" t="n">
        <f aca="false">IF($N301="PHY",VLOOKUP(H301,PGDBuckets,2,FALSE()),0)</f>
        <v>0</v>
      </c>
      <c r="S301" s="84" t="n">
        <f aca="false">IF($N301="G",VLOOKUP(H301,PGDBuckets,2,FALSE()),0)</f>
        <v>0</v>
      </c>
      <c r="T301" s="84" t="n">
        <f aca="false">SUM(P301:S301)</f>
        <v>9</v>
      </c>
      <c r="U301" s="84" t="str">
        <f aca="false">IF(O301="not used","-",O301&amp;N301&amp;T301)</f>
        <v>-</v>
      </c>
      <c r="V301" s="84" t="str">
        <f aca="false">IF(O301="Not Used","-",VLOOKUP(D301,FOLIOS,7,FALSE())&amp;H301)</f>
        <v>-</v>
      </c>
      <c r="W301" s="84" t="str">
        <f aca="false">IF(U301="-","-",O301&amp;E301&amp;H301)</f>
        <v>-</v>
      </c>
      <c r="X301" s="85" t="str">
        <f aca="false">D301&amp;G301</f>
        <v>FT-CAND-EGSC-BASCGPR-DAWN</v>
      </c>
      <c r="AF301" s="0" t="str">
        <f aca="false">D301&amp;V301</f>
        <v>FT-CAND-EGSC-BAS-</v>
      </c>
    </row>
    <row r="302" customFormat="false" ht="12.75" hidden="false" customHeight="false" outlineLevel="0" collapsed="false">
      <c r="A302" s="81" t="n">
        <v>36682</v>
      </c>
      <c r="B302" s="82" t="s">
        <v>55</v>
      </c>
      <c r="C302" s="82" t="s">
        <v>56</v>
      </c>
      <c r="D302" s="82" t="s">
        <v>57</v>
      </c>
      <c r="E302" s="82" t="s">
        <v>21</v>
      </c>
      <c r="F302" s="82"/>
      <c r="G302" s="82" t="s">
        <v>73</v>
      </c>
      <c r="H302" s="81" t="n">
        <v>37135</v>
      </c>
      <c r="I302" s="82" t="n">
        <v>0</v>
      </c>
      <c r="J302" s="82" t="n">
        <v>0</v>
      </c>
      <c r="K302" s="83" t="n">
        <f aca="false">IF(J302=0,0,J302/I302)</f>
        <v>0</v>
      </c>
      <c r="L302" s="83" t="n">
        <f aca="false">I302/UOM</f>
        <v>0</v>
      </c>
      <c r="M302" s="83" t="n">
        <f aca="false">J302/UOM</f>
        <v>0</v>
      </c>
      <c r="N302" s="84" t="str">
        <f aca="false">IF(F302="P","PHY",IF(F302="G","G",E302))</f>
        <v>D</v>
      </c>
      <c r="O302" s="84" t="str">
        <f aca="false">IF(ISNA(VLOOKUP(G302,BadCanCurves,1,FALSE())),VLOOKUP(D302,FOLIOS,6,FALSE()),"not used")</f>
        <v>not used</v>
      </c>
      <c r="P302" s="84" t="n">
        <f aca="false">IF($N302="P",VLOOKUP(H302,PrcBuckets,2,FALSE()),0)</f>
        <v>0</v>
      </c>
      <c r="Q302" s="84" t="n">
        <f aca="false">IF($N302="D",VLOOKUP(H302,BasisBuckets,2,FALSE()),0)</f>
        <v>9</v>
      </c>
      <c r="R302" s="84" t="n">
        <f aca="false">IF($N302="PHY",VLOOKUP(H302,PGDBuckets,2,FALSE()),0)</f>
        <v>0</v>
      </c>
      <c r="S302" s="84" t="n">
        <f aca="false">IF($N302="G",VLOOKUP(H302,PGDBuckets,2,FALSE()),0)</f>
        <v>0</v>
      </c>
      <c r="T302" s="84" t="n">
        <f aca="false">SUM(P302:S302)</f>
        <v>9</v>
      </c>
      <c r="U302" s="84" t="str">
        <f aca="false">IF(O302="not used","-",O302&amp;N302&amp;T302)</f>
        <v>-</v>
      </c>
      <c r="V302" s="84" t="str">
        <f aca="false">IF(O302="Not Used","-",VLOOKUP(D302,FOLIOS,7,FALSE())&amp;H302)</f>
        <v>-</v>
      </c>
      <c r="W302" s="84" t="str">
        <f aca="false">IF(U302="-","-",O302&amp;E302&amp;H302)</f>
        <v>-</v>
      </c>
      <c r="X302" s="85" t="str">
        <f aca="false">D302&amp;G302</f>
        <v>FT-CAND-EGSC-BASCGPR-DAWN</v>
      </c>
      <c r="AF302" s="0" t="str">
        <f aca="false">D302&amp;V302</f>
        <v>FT-CAND-EGSC-BAS-</v>
      </c>
    </row>
    <row r="303" customFormat="false" ht="12.75" hidden="false" customHeight="false" outlineLevel="0" collapsed="false">
      <c r="A303" s="81" t="n">
        <v>36682</v>
      </c>
      <c r="B303" s="82" t="s">
        <v>55</v>
      </c>
      <c r="C303" s="82" t="s">
        <v>56</v>
      </c>
      <c r="D303" s="82" t="s">
        <v>57</v>
      </c>
      <c r="E303" s="82" t="s">
        <v>21</v>
      </c>
      <c r="F303" s="82"/>
      <c r="G303" s="82" t="s">
        <v>73</v>
      </c>
      <c r="H303" s="81" t="n">
        <v>37165</v>
      </c>
      <c r="I303" s="82" t="n">
        <v>0</v>
      </c>
      <c r="J303" s="82" t="n">
        <v>0</v>
      </c>
      <c r="K303" s="83" t="n">
        <f aca="false">IF(J303=0,0,J303/I303)</f>
        <v>0</v>
      </c>
      <c r="L303" s="83" t="n">
        <f aca="false">I303/UOM</f>
        <v>0</v>
      </c>
      <c r="M303" s="83" t="n">
        <f aca="false">J303/UOM</f>
        <v>0</v>
      </c>
      <c r="N303" s="84" t="str">
        <f aca="false">IF(F303="P","PHY",IF(F303="G","G",E303))</f>
        <v>D</v>
      </c>
      <c r="O303" s="84" t="str">
        <f aca="false">IF(ISNA(VLOOKUP(G303,BadCanCurves,1,FALSE())),VLOOKUP(D303,FOLIOS,6,FALSE()),"not used")</f>
        <v>not used</v>
      </c>
      <c r="P303" s="84" t="n">
        <f aca="false">IF($N303="P",VLOOKUP(H303,PrcBuckets,2,FALSE()),0)</f>
        <v>0</v>
      </c>
      <c r="Q303" s="84" t="n">
        <f aca="false">IF($N303="D",VLOOKUP(H303,BasisBuckets,2,FALSE()),0)</f>
        <v>9</v>
      </c>
      <c r="R303" s="84" t="n">
        <f aca="false">IF($N303="PHY",VLOOKUP(H303,PGDBuckets,2,FALSE()),0)</f>
        <v>0</v>
      </c>
      <c r="S303" s="84" t="n">
        <f aca="false">IF($N303="G",VLOOKUP(H303,PGDBuckets,2,FALSE()),0)</f>
        <v>0</v>
      </c>
      <c r="T303" s="84" t="n">
        <f aca="false">SUM(P303:S303)</f>
        <v>9</v>
      </c>
      <c r="U303" s="84" t="str">
        <f aca="false">IF(O303="not used","-",O303&amp;N303&amp;T303)</f>
        <v>-</v>
      </c>
      <c r="V303" s="84" t="str">
        <f aca="false">IF(O303="Not Used","-",VLOOKUP(D303,FOLIOS,7,FALSE())&amp;H303)</f>
        <v>-</v>
      </c>
      <c r="W303" s="84" t="str">
        <f aca="false">IF(U303="-","-",O303&amp;E303&amp;H303)</f>
        <v>-</v>
      </c>
      <c r="X303" s="85" t="str">
        <f aca="false">D303&amp;G303</f>
        <v>FT-CAND-EGSC-BASCGPR-DAWN</v>
      </c>
      <c r="AF303" s="0" t="str">
        <f aca="false">D303&amp;V303</f>
        <v>FT-CAND-EGSC-BAS-</v>
      </c>
    </row>
    <row r="304" customFormat="false" ht="12.75" hidden="false" customHeight="false" outlineLevel="0" collapsed="false">
      <c r="A304" s="81" t="n">
        <v>36682</v>
      </c>
      <c r="B304" s="82" t="s">
        <v>55</v>
      </c>
      <c r="C304" s="82" t="s">
        <v>56</v>
      </c>
      <c r="D304" s="82" t="s">
        <v>57</v>
      </c>
      <c r="E304" s="82" t="s">
        <v>21</v>
      </c>
      <c r="F304" s="82"/>
      <c r="G304" s="82" t="s">
        <v>73</v>
      </c>
      <c r="H304" s="81" t="n">
        <v>37196</v>
      </c>
      <c r="I304" s="82" t="n">
        <v>0</v>
      </c>
      <c r="J304" s="82" t="n">
        <v>0</v>
      </c>
      <c r="K304" s="83" t="n">
        <f aca="false">IF(J304=0,0,J304/I304)</f>
        <v>0</v>
      </c>
      <c r="L304" s="83" t="n">
        <f aca="false">I304/UOM</f>
        <v>0</v>
      </c>
      <c r="M304" s="83" t="n">
        <f aca="false">J304/UOM</f>
        <v>0</v>
      </c>
      <c r="N304" s="84" t="str">
        <f aca="false">IF(F304="P","PHY",IF(F304="G","G",E304))</f>
        <v>D</v>
      </c>
      <c r="O304" s="84" t="str">
        <f aca="false">IF(ISNA(VLOOKUP(G304,BadCanCurves,1,FALSE())),VLOOKUP(D304,FOLIOS,6,FALSE()),"not used")</f>
        <v>not used</v>
      </c>
      <c r="P304" s="84" t="n">
        <f aca="false">IF($N304="P",VLOOKUP(H304,PrcBuckets,2,FALSE()),0)</f>
        <v>0</v>
      </c>
      <c r="Q304" s="84" t="n">
        <f aca="false">IF($N304="D",VLOOKUP(H304,BasisBuckets,2,FALSE()),0)</f>
        <v>9</v>
      </c>
      <c r="R304" s="84" t="n">
        <f aca="false">IF($N304="PHY",VLOOKUP(H304,PGDBuckets,2,FALSE()),0)</f>
        <v>0</v>
      </c>
      <c r="S304" s="84" t="n">
        <f aca="false">IF($N304="G",VLOOKUP(H304,PGDBuckets,2,FALSE()),0)</f>
        <v>0</v>
      </c>
      <c r="T304" s="84" t="n">
        <f aca="false">SUM(P304:S304)</f>
        <v>9</v>
      </c>
      <c r="U304" s="84" t="str">
        <f aca="false">IF(O304="not used","-",O304&amp;N304&amp;T304)</f>
        <v>-</v>
      </c>
      <c r="V304" s="84" t="str">
        <f aca="false">IF(O304="Not Used","-",VLOOKUP(D304,FOLIOS,7,FALSE())&amp;H304)</f>
        <v>-</v>
      </c>
      <c r="W304" s="84" t="str">
        <f aca="false">IF(U304="-","-",O304&amp;E304&amp;H304)</f>
        <v>-</v>
      </c>
      <c r="X304" s="85" t="str">
        <f aca="false">D304&amp;G304</f>
        <v>FT-CAND-EGSC-BASCGPR-DAWN</v>
      </c>
      <c r="AF304" s="0" t="str">
        <f aca="false">D304&amp;V304</f>
        <v>FT-CAND-EGSC-BAS-</v>
      </c>
    </row>
    <row r="305" customFormat="false" ht="12.75" hidden="false" customHeight="false" outlineLevel="0" collapsed="false">
      <c r="A305" s="81" t="n">
        <v>36682</v>
      </c>
      <c r="B305" s="82" t="s">
        <v>55</v>
      </c>
      <c r="C305" s="82" t="s">
        <v>56</v>
      </c>
      <c r="D305" s="82" t="s">
        <v>57</v>
      </c>
      <c r="E305" s="82" t="s">
        <v>21</v>
      </c>
      <c r="F305" s="82"/>
      <c r="G305" s="82" t="s">
        <v>73</v>
      </c>
      <c r="H305" s="81" t="n">
        <v>37226</v>
      </c>
      <c r="I305" s="82" t="n">
        <v>0</v>
      </c>
      <c r="J305" s="82" t="n">
        <v>0</v>
      </c>
      <c r="K305" s="83" t="n">
        <f aca="false">IF(J305=0,0,J305/I305)</f>
        <v>0</v>
      </c>
      <c r="L305" s="83" t="n">
        <f aca="false">I305/UOM</f>
        <v>0</v>
      </c>
      <c r="M305" s="83" t="n">
        <f aca="false">J305/UOM</f>
        <v>0</v>
      </c>
      <c r="N305" s="84" t="str">
        <f aca="false">IF(F305="P","PHY",IF(F305="G","G",E305))</f>
        <v>D</v>
      </c>
      <c r="O305" s="84" t="str">
        <f aca="false">IF(ISNA(VLOOKUP(G305,BadCanCurves,1,FALSE())),VLOOKUP(D305,FOLIOS,6,FALSE()),"not used")</f>
        <v>not used</v>
      </c>
      <c r="P305" s="84" t="n">
        <f aca="false">IF($N305="P",VLOOKUP(H305,PrcBuckets,2,FALSE()),0)</f>
        <v>0</v>
      </c>
      <c r="Q305" s="84" t="n">
        <f aca="false">IF($N305="D",VLOOKUP(H305,BasisBuckets,2,FALSE()),0)</f>
        <v>9</v>
      </c>
      <c r="R305" s="84" t="n">
        <f aca="false">IF($N305="PHY",VLOOKUP(H305,PGDBuckets,2,FALSE()),0)</f>
        <v>0</v>
      </c>
      <c r="S305" s="84" t="n">
        <f aca="false">IF($N305="G",VLOOKUP(H305,PGDBuckets,2,FALSE()),0)</f>
        <v>0</v>
      </c>
      <c r="T305" s="84" t="n">
        <f aca="false">SUM(P305:S305)</f>
        <v>9</v>
      </c>
      <c r="U305" s="84" t="str">
        <f aca="false">IF(O305="not used","-",O305&amp;N305&amp;T305)</f>
        <v>-</v>
      </c>
      <c r="V305" s="84" t="str">
        <f aca="false">IF(O305="Not Used","-",VLOOKUP(D305,FOLIOS,7,FALSE())&amp;H305)</f>
        <v>-</v>
      </c>
      <c r="W305" s="84" t="str">
        <f aca="false">IF(U305="-","-",O305&amp;E305&amp;H305)</f>
        <v>-</v>
      </c>
      <c r="X305" s="85" t="str">
        <f aca="false">D305&amp;G305</f>
        <v>FT-CAND-EGSC-BASCGPR-DAWN</v>
      </c>
      <c r="AF305" s="0" t="str">
        <f aca="false">D305&amp;V305</f>
        <v>FT-CAND-EGSC-BAS-</v>
      </c>
    </row>
    <row r="306" customFormat="false" ht="12.75" hidden="false" customHeight="false" outlineLevel="0" collapsed="false">
      <c r="A306" s="81" t="n">
        <v>36682</v>
      </c>
      <c r="B306" s="82" t="s">
        <v>55</v>
      </c>
      <c r="C306" s="82" t="s">
        <v>56</v>
      </c>
      <c r="D306" s="82" t="s">
        <v>57</v>
      </c>
      <c r="E306" s="82" t="s">
        <v>21</v>
      </c>
      <c r="F306" s="82"/>
      <c r="G306" s="82" t="s">
        <v>73</v>
      </c>
      <c r="H306" s="81" t="n">
        <v>37257</v>
      </c>
      <c r="I306" s="82" t="n">
        <v>0</v>
      </c>
      <c r="J306" s="82" t="n">
        <v>0</v>
      </c>
      <c r="K306" s="83" t="n">
        <f aca="false">IF(J306=0,0,J306/I306)</f>
        <v>0</v>
      </c>
      <c r="L306" s="83" t="n">
        <f aca="false">I306/UOM</f>
        <v>0</v>
      </c>
      <c r="M306" s="83" t="n">
        <f aca="false">J306/UOM</f>
        <v>0</v>
      </c>
      <c r="N306" s="84" t="str">
        <f aca="false">IF(F306="P","PHY",IF(F306="G","G",E306))</f>
        <v>D</v>
      </c>
      <c r="O306" s="84" t="str">
        <f aca="false">IF(ISNA(VLOOKUP(G306,BadCanCurves,1,FALSE())),VLOOKUP(D306,FOLIOS,6,FALSE()),"not used")</f>
        <v>not used</v>
      </c>
      <c r="P306" s="84" t="n">
        <f aca="false">IF($N306="P",VLOOKUP(H306,PrcBuckets,2,FALSE()),0)</f>
        <v>0</v>
      </c>
      <c r="Q306" s="84" t="n">
        <f aca="false">IF($N306="D",VLOOKUP(H306,BasisBuckets,2,FALSE()),0)</f>
        <v>10</v>
      </c>
      <c r="R306" s="84" t="n">
        <f aca="false">IF($N306="PHY",VLOOKUP(H306,PGDBuckets,2,FALSE()),0)</f>
        <v>0</v>
      </c>
      <c r="S306" s="84" t="n">
        <f aca="false">IF($N306="G",VLOOKUP(H306,PGDBuckets,2,FALSE()),0)</f>
        <v>0</v>
      </c>
      <c r="T306" s="84" t="n">
        <f aca="false">SUM(P306:S306)</f>
        <v>10</v>
      </c>
      <c r="U306" s="84" t="str">
        <f aca="false">IF(O306="not used","-",O306&amp;N306&amp;T306)</f>
        <v>-</v>
      </c>
      <c r="V306" s="84" t="str">
        <f aca="false">IF(O306="Not Used","-",VLOOKUP(D306,FOLIOS,7,FALSE())&amp;H306)</f>
        <v>-</v>
      </c>
      <c r="W306" s="84" t="str">
        <f aca="false">IF(U306="-","-",O306&amp;E306&amp;H306)</f>
        <v>-</v>
      </c>
      <c r="X306" s="85" t="str">
        <f aca="false">D306&amp;G306</f>
        <v>FT-CAND-EGSC-BASCGPR-DAWN</v>
      </c>
      <c r="AF306" s="0" t="str">
        <f aca="false">D306&amp;V306</f>
        <v>FT-CAND-EGSC-BAS-</v>
      </c>
    </row>
    <row r="307" customFormat="false" ht="12.75" hidden="false" customHeight="false" outlineLevel="0" collapsed="false">
      <c r="A307" s="81" t="n">
        <v>36682</v>
      </c>
      <c r="B307" s="82" t="s">
        <v>55</v>
      </c>
      <c r="C307" s="82" t="s">
        <v>56</v>
      </c>
      <c r="D307" s="82" t="s">
        <v>57</v>
      </c>
      <c r="E307" s="82" t="s">
        <v>21</v>
      </c>
      <c r="F307" s="82"/>
      <c r="G307" s="82" t="s">
        <v>73</v>
      </c>
      <c r="H307" s="81" t="n">
        <v>37288</v>
      </c>
      <c r="I307" s="82" t="n">
        <v>0</v>
      </c>
      <c r="J307" s="82" t="n">
        <v>0</v>
      </c>
      <c r="K307" s="83" t="n">
        <f aca="false">IF(J307=0,0,J307/I307)</f>
        <v>0</v>
      </c>
      <c r="L307" s="83" t="n">
        <f aca="false">I307/UOM</f>
        <v>0</v>
      </c>
      <c r="M307" s="83" t="n">
        <f aca="false">J307/UOM</f>
        <v>0</v>
      </c>
      <c r="N307" s="84" t="str">
        <f aca="false">IF(F307="P","PHY",IF(F307="G","G",E307))</f>
        <v>D</v>
      </c>
      <c r="O307" s="84" t="str">
        <f aca="false">IF(ISNA(VLOOKUP(G307,BadCanCurves,1,FALSE())),VLOOKUP(D307,FOLIOS,6,FALSE()),"not used")</f>
        <v>not used</v>
      </c>
      <c r="P307" s="84" t="n">
        <f aca="false">IF($N307="P",VLOOKUP(H307,PrcBuckets,2,FALSE()),0)</f>
        <v>0</v>
      </c>
      <c r="Q307" s="84" t="n">
        <f aca="false">IF($N307="D",VLOOKUP(H307,BasisBuckets,2,FALSE()),0)</f>
        <v>10</v>
      </c>
      <c r="R307" s="84" t="n">
        <f aca="false">IF($N307="PHY",VLOOKUP(H307,PGDBuckets,2,FALSE()),0)</f>
        <v>0</v>
      </c>
      <c r="S307" s="84" t="n">
        <f aca="false">IF($N307="G",VLOOKUP(H307,PGDBuckets,2,FALSE()),0)</f>
        <v>0</v>
      </c>
      <c r="T307" s="84" t="n">
        <f aca="false">SUM(P307:S307)</f>
        <v>10</v>
      </c>
      <c r="U307" s="84" t="str">
        <f aca="false">IF(O307="not used","-",O307&amp;N307&amp;T307)</f>
        <v>-</v>
      </c>
      <c r="V307" s="84" t="str">
        <f aca="false">IF(O307="Not Used","-",VLOOKUP(D307,FOLIOS,7,FALSE())&amp;H307)</f>
        <v>-</v>
      </c>
      <c r="W307" s="84" t="str">
        <f aca="false">IF(U307="-","-",O307&amp;E307&amp;H307)</f>
        <v>-</v>
      </c>
      <c r="X307" s="85" t="str">
        <f aca="false">D307&amp;G307</f>
        <v>FT-CAND-EGSC-BASCGPR-DAWN</v>
      </c>
      <c r="AF307" s="0" t="str">
        <f aca="false">D307&amp;V307</f>
        <v>FT-CAND-EGSC-BAS-</v>
      </c>
    </row>
    <row r="308" customFormat="false" ht="12.75" hidden="false" customHeight="false" outlineLevel="0" collapsed="false">
      <c r="A308" s="81" t="n">
        <v>36682</v>
      </c>
      <c r="B308" s="82" t="s">
        <v>55</v>
      </c>
      <c r="C308" s="82" t="s">
        <v>56</v>
      </c>
      <c r="D308" s="82" t="s">
        <v>57</v>
      </c>
      <c r="E308" s="82" t="s">
        <v>21</v>
      </c>
      <c r="F308" s="82"/>
      <c r="G308" s="82" t="s">
        <v>73</v>
      </c>
      <c r="H308" s="81" t="n">
        <v>37316</v>
      </c>
      <c r="I308" s="82" t="n">
        <v>0</v>
      </c>
      <c r="J308" s="82" t="n">
        <v>0</v>
      </c>
      <c r="K308" s="83" t="n">
        <f aca="false">IF(J308=0,0,J308/I308)</f>
        <v>0</v>
      </c>
      <c r="L308" s="83" t="n">
        <f aca="false">I308/UOM</f>
        <v>0</v>
      </c>
      <c r="M308" s="83" t="n">
        <f aca="false">J308/UOM</f>
        <v>0</v>
      </c>
      <c r="N308" s="84" t="str">
        <f aca="false">IF(F308="P","PHY",IF(F308="G","G",E308))</f>
        <v>D</v>
      </c>
      <c r="O308" s="84" t="str">
        <f aca="false">IF(ISNA(VLOOKUP(G308,BadCanCurves,1,FALSE())),VLOOKUP(D308,FOLIOS,6,FALSE()),"not used")</f>
        <v>not used</v>
      </c>
      <c r="P308" s="84" t="n">
        <f aca="false">IF($N308="P",VLOOKUP(H308,PrcBuckets,2,FALSE()),0)</f>
        <v>0</v>
      </c>
      <c r="Q308" s="84" t="n">
        <f aca="false">IF($N308="D",VLOOKUP(H308,BasisBuckets,2,FALSE()),0)</f>
        <v>10</v>
      </c>
      <c r="R308" s="84" t="n">
        <f aca="false">IF($N308="PHY",VLOOKUP(H308,PGDBuckets,2,FALSE()),0)</f>
        <v>0</v>
      </c>
      <c r="S308" s="84" t="n">
        <f aca="false">IF($N308="G",VLOOKUP(H308,PGDBuckets,2,FALSE()),0)</f>
        <v>0</v>
      </c>
      <c r="T308" s="84" t="n">
        <f aca="false">SUM(P308:S308)</f>
        <v>10</v>
      </c>
      <c r="U308" s="84" t="str">
        <f aca="false">IF(O308="not used","-",O308&amp;N308&amp;T308)</f>
        <v>-</v>
      </c>
      <c r="V308" s="84" t="str">
        <f aca="false">IF(O308="Not Used","-",VLOOKUP(D308,FOLIOS,7,FALSE())&amp;H308)</f>
        <v>-</v>
      </c>
      <c r="W308" s="84" t="str">
        <f aca="false">IF(U308="-","-",O308&amp;E308&amp;H308)</f>
        <v>-</v>
      </c>
      <c r="X308" s="85" t="str">
        <f aca="false">D308&amp;G308</f>
        <v>FT-CAND-EGSC-BASCGPR-DAWN</v>
      </c>
      <c r="AF308" s="0" t="str">
        <f aca="false">D308&amp;V308</f>
        <v>FT-CAND-EGSC-BAS-</v>
      </c>
    </row>
    <row r="309" customFormat="false" ht="12.75" hidden="false" customHeight="false" outlineLevel="0" collapsed="false">
      <c r="A309" s="81" t="n">
        <v>36682</v>
      </c>
      <c r="B309" s="82" t="s">
        <v>55</v>
      </c>
      <c r="C309" s="82" t="s">
        <v>56</v>
      </c>
      <c r="D309" s="82" t="s">
        <v>57</v>
      </c>
      <c r="E309" s="82" t="s">
        <v>21</v>
      </c>
      <c r="F309" s="82"/>
      <c r="G309" s="82" t="s">
        <v>73</v>
      </c>
      <c r="H309" s="81" t="n">
        <v>37347</v>
      </c>
      <c r="I309" s="82" t="n">
        <v>0</v>
      </c>
      <c r="J309" s="82" t="n">
        <v>0</v>
      </c>
      <c r="K309" s="83" t="n">
        <f aca="false">IF(J309=0,0,J309/I309)</f>
        <v>0</v>
      </c>
      <c r="L309" s="83" t="n">
        <f aca="false">I309/UOM</f>
        <v>0</v>
      </c>
      <c r="M309" s="83" t="n">
        <f aca="false">J309/UOM</f>
        <v>0</v>
      </c>
      <c r="N309" s="84" t="str">
        <f aca="false">IF(F309="P","PHY",IF(F309="G","G",E309))</f>
        <v>D</v>
      </c>
      <c r="O309" s="84" t="str">
        <f aca="false">IF(ISNA(VLOOKUP(G309,BadCanCurves,1,FALSE())),VLOOKUP(D309,FOLIOS,6,FALSE()),"not used")</f>
        <v>not used</v>
      </c>
      <c r="P309" s="84" t="n">
        <f aca="false">IF($N309="P",VLOOKUP(H309,PrcBuckets,2,FALSE()),0)</f>
        <v>0</v>
      </c>
      <c r="Q309" s="84" t="n">
        <f aca="false">IF($N309="D",VLOOKUP(H309,BasisBuckets,2,FALSE()),0)</f>
        <v>10</v>
      </c>
      <c r="R309" s="84" t="n">
        <f aca="false">IF($N309="PHY",VLOOKUP(H309,PGDBuckets,2,FALSE()),0)</f>
        <v>0</v>
      </c>
      <c r="S309" s="84" t="n">
        <f aca="false">IF($N309="G",VLOOKUP(H309,PGDBuckets,2,FALSE()),0)</f>
        <v>0</v>
      </c>
      <c r="T309" s="84" t="n">
        <f aca="false">SUM(P309:S309)</f>
        <v>10</v>
      </c>
      <c r="U309" s="84" t="str">
        <f aca="false">IF(O309="not used","-",O309&amp;N309&amp;T309)</f>
        <v>-</v>
      </c>
      <c r="V309" s="84" t="str">
        <f aca="false">IF(O309="Not Used","-",VLOOKUP(D309,FOLIOS,7,FALSE())&amp;H309)</f>
        <v>-</v>
      </c>
      <c r="W309" s="84" t="str">
        <f aca="false">IF(U309="-","-",O309&amp;E309&amp;H309)</f>
        <v>-</v>
      </c>
      <c r="X309" s="85" t="str">
        <f aca="false">D309&amp;G309</f>
        <v>FT-CAND-EGSC-BASCGPR-DAWN</v>
      </c>
      <c r="AF309" s="0" t="str">
        <f aca="false">D309&amp;V309</f>
        <v>FT-CAND-EGSC-BAS-</v>
      </c>
    </row>
    <row r="310" customFormat="false" ht="12.75" hidden="false" customHeight="false" outlineLevel="0" collapsed="false">
      <c r="A310" s="81" t="n">
        <v>36682</v>
      </c>
      <c r="B310" s="82" t="s">
        <v>55</v>
      </c>
      <c r="C310" s="82" t="s">
        <v>56</v>
      </c>
      <c r="D310" s="82" t="s">
        <v>57</v>
      </c>
      <c r="E310" s="82" t="s">
        <v>21</v>
      </c>
      <c r="F310" s="82"/>
      <c r="G310" s="82" t="s">
        <v>73</v>
      </c>
      <c r="H310" s="81" t="n">
        <v>37377</v>
      </c>
      <c r="I310" s="82" t="n">
        <v>0</v>
      </c>
      <c r="J310" s="82" t="n">
        <v>0</v>
      </c>
      <c r="K310" s="83" t="n">
        <f aca="false">IF(J310=0,0,J310/I310)</f>
        <v>0</v>
      </c>
      <c r="L310" s="83" t="n">
        <f aca="false">I310/UOM</f>
        <v>0</v>
      </c>
      <c r="M310" s="83" t="n">
        <f aca="false">J310/UOM</f>
        <v>0</v>
      </c>
      <c r="N310" s="84" t="str">
        <f aca="false">IF(F310="P","PHY",IF(F310="G","G",E310))</f>
        <v>D</v>
      </c>
      <c r="O310" s="84" t="str">
        <f aca="false">IF(ISNA(VLOOKUP(G310,BadCanCurves,1,FALSE())),VLOOKUP(D310,FOLIOS,6,FALSE()),"not used")</f>
        <v>not used</v>
      </c>
      <c r="P310" s="84" t="n">
        <f aca="false">IF($N310="P",VLOOKUP(H310,PrcBuckets,2,FALSE()),0)</f>
        <v>0</v>
      </c>
      <c r="Q310" s="84" t="n">
        <f aca="false">IF($N310="D",VLOOKUP(H310,BasisBuckets,2,FALSE()),0)</f>
        <v>10</v>
      </c>
      <c r="R310" s="84" t="n">
        <f aca="false">IF($N310="PHY",VLOOKUP(H310,PGDBuckets,2,FALSE()),0)</f>
        <v>0</v>
      </c>
      <c r="S310" s="84" t="n">
        <f aca="false">IF($N310="G",VLOOKUP(H310,PGDBuckets,2,FALSE()),0)</f>
        <v>0</v>
      </c>
      <c r="T310" s="84" t="n">
        <f aca="false">SUM(P310:S310)</f>
        <v>10</v>
      </c>
      <c r="U310" s="84" t="str">
        <f aca="false">IF(O310="not used","-",O310&amp;N310&amp;T310)</f>
        <v>-</v>
      </c>
      <c r="V310" s="84" t="str">
        <f aca="false">IF(O310="Not Used","-",VLOOKUP(D310,FOLIOS,7,FALSE())&amp;H310)</f>
        <v>-</v>
      </c>
      <c r="W310" s="84" t="str">
        <f aca="false">IF(U310="-","-",O310&amp;E310&amp;H310)</f>
        <v>-</v>
      </c>
      <c r="X310" s="85" t="str">
        <f aca="false">D310&amp;G310</f>
        <v>FT-CAND-EGSC-BASCGPR-DAWN</v>
      </c>
      <c r="AF310" s="0" t="str">
        <f aca="false">D310&amp;V310</f>
        <v>FT-CAND-EGSC-BAS-</v>
      </c>
    </row>
    <row r="311" customFormat="false" ht="12.75" hidden="false" customHeight="false" outlineLevel="0" collapsed="false">
      <c r="A311" s="81" t="n">
        <v>36682</v>
      </c>
      <c r="B311" s="82" t="s">
        <v>55</v>
      </c>
      <c r="C311" s="82" t="s">
        <v>56</v>
      </c>
      <c r="D311" s="82" t="s">
        <v>57</v>
      </c>
      <c r="E311" s="82" t="s">
        <v>21</v>
      </c>
      <c r="F311" s="82"/>
      <c r="G311" s="82" t="s">
        <v>73</v>
      </c>
      <c r="H311" s="81" t="n">
        <v>37408</v>
      </c>
      <c r="I311" s="82" t="n">
        <v>0</v>
      </c>
      <c r="J311" s="82" t="n">
        <v>0</v>
      </c>
      <c r="K311" s="83" t="n">
        <f aca="false">IF(J311=0,0,J311/I311)</f>
        <v>0</v>
      </c>
      <c r="L311" s="83" t="n">
        <f aca="false">I311/UOM</f>
        <v>0</v>
      </c>
      <c r="M311" s="83" t="n">
        <f aca="false">J311/UOM</f>
        <v>0</v>
      </c>
      <c r="N311" s="84" t="str">
        <f aca="false">IF(F311="P","PHY",IF(F311="G","G",E311))</f>
        <v>D</v>
      </c>
      <c r="O311" s="84" t="str">
        <f aca="false">IF(ISNA(VLOOKUP(G311,BadCanCurves,1,FALSE())),VLOOKUP(D311,FOLIOS,6,FALSE()),"not used")</f>
        <v>not used</v>
      </c>
      <c r="P311" s="84" t="n">
        <f aca="false">IF($N311="P",VLOOKUP(H311,PrcBuckets,2,FALSE()),0)</f>
        <v>0</v>
      </c>
      <c r="Q311" s="84" t="n">
        <f aca="false">IF($N311="D",VLOOKUP(H311,BasisBuckets,2,FALSE()),0)</f>
        <v>10</v>
      </c>
      <c r="R311" s="84" t="n">
        <f aca="false">IF($N311="PHY",VLOOKUP(H311,PGDBuckets,2,FALSE()),0)</f>
        <v>0</v>
      </c>
      <c r="S311" s="84" t="n">
        <f aca="false">IF($N311="G",VLOOKUP(H311,PGDBuckets,2,FALSE()),0)</f>
        <v>0</v>
      </c>
      <c r="T311" s="84" t="n">
        <f aca="false">SUM(P311:S311)</f>
        <v>10</v>
      </c>
      <c r="U311" s="84" t="str">
        <f aca="false">IF(O311="not used","-",O311&amp;N311&amp;T311)</f>
        <v>-</v>
      </c>
      <c r="V311" s="84" t="str">
        <f aca="false">IF(O311="Not Used","-",VLOOKUP(D311,FOLIOS,7,FALSE())&amp;H311)</f>
        <v>-</v>
      </c>
      <c r="W311" s="84" t="str">
        <f aca="false">IF(U311="-","-",O311&amp;E311&amp;H311)</f>
        <v>-</v>
      </c>
      <c r="X311" s="85" t="str">
        <f aca="false">D311&amp;G311</f>
        <v>FT-CAND-EGSC-BASCGPR-DAWN</v>
      </c>
      <c r="AF311" s="0" t="str">
        <f aca="false">D311&amp;V311</f>
        <v>FT-CAND-EGSC-BAS-</v>
      </c>
    </row>
    <row r="312" customFormat="false" ht="12.75" hidden="false" customHeight="false" outlineLevel="0" collapsed="false">
      <c r="A312" s="81" t="n">
        <v>36682</v>
      </c>
      <c r="B312" s="82" t="s">
        <v>55</v>
      </c>
      <c r="C312" s="82" t="s">
        <v>56</v>
      </c>
      <c r="D312" s="82" t="s">
        <v>57</v>
      </c>
      <c r="E312" s="82" t="s">
        <v>21</v>
      </c>
      <c r="F312" s="82"/>
      <c r="G312" s="82" t="s">
        <v>73</v>
      </c>
      <c r="H312" s="81" t="n">
        <v>37438</v>
      </c>
      <c r="I312" s="82" t="n">
        <v>0</v>
      </c>
      <c r="J312" s="82" t="n">
        <v>0</v>
      </c>
      <c r="K312" s="83" t="n">
        <f aca="false">IF(J312=0,0,J312/I312)</f>
        <v>0</v>
      </c>
      <c r="L312" s="83" t="n">
        <f aca="false">I312/UOM</f>
        <v>0</v>
      </c>
      <c r="M312" s="83" t="n">
        <f aca="false">J312/UOM</f>
        <v>0</v>
      </c>
      <c r="N312" s="84" t="str">
        <f aca="false">IF(F312="P","PHY",IF(F312="G","G",E312))</f>
        <v>D</v>
      </c>
      <c r="O312" s="84" t="str">
        <f aca="false">IF(ISNA(VLOOKUP(G312,BadCanCurves,1,FALSE())),VLOOKUP(D312,FOLIOS,6,FALSE()),"not used")</f>
        <v>not used</v>
      </c>
      <c r="P312" s="84" t="n">
        <f aca="false">IF($N312="P",VLOOKUP(H312,PrcBuckets,2,FALSE()),0)</f>
        <v>0</v>
      </c>
      <c r="Q312" s="84" t="n">
        <f aca="false">IF($N312="D",VLOOKUP(H312,BasisBuckets,2,FALSE()),0)</f>
        <v>10</v>
      </c>
      <c r="R312" s="84" t="n">
        <f aca="false">IF($N312="PHY",VLOOKUP(H312,PGDBuckets,2,FALSE()),0)</f>
        <v>0</v>
      </c>
      <c r="S312" s="84" t="n">
        <f aca="false">IF($N312="G",VLOOKUP(H312,PGDBuckets,2,FALSE()),0)</f>
        <v>0</v>
      </c>
      <c r="T312" s="84" t="n">
        <f aca="false">SUM(P312:S312)</f>
        <v>10</v>
      </c>
      <c r="U312" s="84" t="str">
        <f aca="false">IF(O312="not used","-",O312&amp;N312&amp;T312)</f>
        <v>-</v>
      </c>
      <c r="V312" s="84" t="str">
        <f aca="false">IF(O312="Not Used","-",VLOOKUP(D312,FOLIOS,7,FALSE())&amp;H312)</f>
        <v>-</v>
      </c>
      <c r="W312" s="84" t="str">
        <f aca="false">IF(U312="-","-",O312&amp;E312&amp;H312)</f>
        <v>-</v>
      </c>
      <c r="X312" s="85" t="str">
        <f aca="false">D312&amp;G312</f>
        <v>FT-CAND-EGSC-BASCGPR-DAWN</v>
      </c>
      <c r="AF312" s="0" t="str">
        <f aca="false">D312&amp;V312</f>
        <v>FT-CAND-EGSC-BAS-</v>
      </c>
    </row>
    <row r="313" customFormat="false" ht="12.75" hidden="false" customHeight="false" outlineLevel="0" collapsed="false">
      <c r="A313" s="81" t="n">
        <v>36682</v>
      </c>
      <c r="B313" s="82" t="s">
        <v>55</v>
      </c>
      <c r="C313" s="82" t="s">
        <v>56</v>
      </c>
      <c r="D313" s="82" t="s">
        <v>57</v>
      </c>
      <c r="E313" s="82" t="s">
        <v>21</v>
      </c>
      <c r="F313" s="82"/>
      <c r="G313" s="82" t="s">
        <v>73</v>
      </c>
      <c r="H313" s="81" t="n">
        <v>37469</v>
      </c>
      <c r="I313" s="82" t="n">
        <v>0</v>
      </c>
      <c r="J313" s="82" t="n">
        <v>0</v>
      </c>
      <c r="K313" s="83" t="n">
        <f aca="false">IF(J313=0,0,J313/I313)</f>
        <v>0</v>
      </c>
      <c r="L313" s="83" t="n">
        <f aca="false">I313/UOM</f>
        <v>0</v>
      </c>
      <c r="M313" s="83" t="n">
        <f aca="false">J313/UOM</f>
        <v>0</v>
      </c>
      <c r="N313" s="84" t="str">
        <f aca="false">IF(F313="P","PHY",IF(F313="G","G",E313))</f>
        <v>D</v>
      </c>
      <c r="O313" s="84" t="str">
        <f aca="false">IF(ISNA(VLOOKUP(G313,BadCanCurves,1,FALSE())),VLOOKUP(D313,FOLIOS,6,FALSE()),"not used")</f>
        <v>not used</v>
      </c>
      <c r="P313" s="84" t="n">
        <f aca="false">IF($N313="P",VLOOKUP(H313,PrcBuckets,2,FALSE()),0)</f>
        <v>0</v>
      </c>
      <c r="Q313" s="84" t="n">
        <f aca="false">IF($N313="D",VLOOKUP(H313,BasisBuckets,2,FALSE()),0)</f>
        <v>10</v>
      </c>
      <c r="R313" s="84" t="n">
        <f aca="false">IF($N313="PHY",VLOOKUP(H313,PGDBuckets,2,FALSE()),0)</f>
        <v>0</v>
      </c>
      <c r="S313" s="84" t="n">
        <f aca="false">IF($N313="G",VLOOKUP(H313,PGDBuckets,2,FALSE()),0)</f>
        <v>0</v>
      </c>
      <c r="T313" s="84" t="n">
        <f aca="false">SUM(P313:S313)</f>
        <v>10</v>
      </c>
      <c r="U313" s="84" t="str">
        <f aca="false">IF(O313="not used","-",O313&amp;N313&amp;T313)</f>
        <v>-</v>
      </c>
      <c r="V313" s="84" t="str">
        <f aca="false">IF(O313="Not Used","-",VLOOKUP(D313,FOLIOS,7,FALSE())&amp;H313)</f>
        <v>-</v>
      </c>
      <c r="W313" s="84" t="str">
        <f aca="false">IF(U313="-","-",O313&amp;E313&amp;H313)</f>
        <v>-</v>
      </c>
      <c r="X313" s="85" t="str">
        <f aca="false">D313&amp;G313</f>
        <v>FT-CAND-EGSC-BASCGPR-DAWN</v>
      </c>
      <c r="AF313" s="0" t="str">
        <f aca="false">D313&amp;V313</f>
        <v>FT-CAND-EGSC-BAS-</v>
      </c>
    </row>
    <row r="314" customFormat="false" ht="12.75" hidden="false" customHeight="false" outlineLevel="0" collapsed="false">
      <c r="A314" s="81" t="n">
        <v>36682</v>
      </c>
      <c r="B314" s="82" t="s">
        <v>55</v>
      </c>
      <c r="C314" s="82" t="s">
        <v>56</v>
      </c>
      <c r="D314" s="82" t="s">
        <v>57</v>
      </c>
      <c r="E314" s="82" t="s">
        <v>21</v>
      </c>
      <c r="F314" s="82"/>
      <c r="G314" s="82" t="s">
        <v>73</v>
      </c>
      <c r="H314" s="81" t="n">
        <v>37500</v>
      </c>
      <c r="I314" s="82" t="n">
        <v>0</v>
      </c>
      <c r="J314" s="82" t="n">
        <v>0</v>
      </c>
      <c r="K314" s="83" t="n">
        <f aca="false">IF(J314=0,0,J314/I314)</f>
        <v>0</v>
      </c>
      <c r="L314" s="83" t="n">
        <f aca="false">I314/UOM</f>
        <v>0</v>
      </c>
      <c r="M314" s="83" t="n">
        <f aca="false">J314/UOM</f>
        <v>0</v>
      </c>
      <c r="N314" s="84" t="str">
        <f aca="false">IF(F314="P","PHY",IF(F314="G","G",E314))</f>
        <v>D</v>
      </c>
      <c r="O314" s="84" t="str">
        <f aca="false">IF(ISNA(VLOOKUP(G314,BadCanCurves,1,FALSE())),VLOOKUP(D314,FOLIOS,6,FALSE()),"not used")</f>
        <v>not used</v>
      </c>
      <c r="P314" s="84" t="n">
        <f aca="false">IF($N314="P",VLOOKUP(H314,PrcBuckets,2,FALSE()),0)</f>
        <v>0</v>
      </c>
      <c r="Q314" s="84" t="n">
        <f aca="false">IF($N314="D",VLOOKUP(H314,BasisBuckets,2,FALSE()),0)</f>
        <v>10</v>
      </c>
      <c r="R314" s="84" t="n">
        <f aca="false">IF($N314="PHY",VLOOKUP(H314,PGDBuckets,2,FALSE()),0)</f>
        <v>0</v>
      </c>
      <c r="S314" s="84" t="n">
        <f aca="false">IF($N314="G",VLOOKUP(H314,PGDBuckets,2,FALSE()),0)</f>
        <v>0</v>
      </c>
      <c r="T314" s="84" t="n">
        <f aca="false">SUM(P314:S314)</f>
        <v>10</v>
      </c>
      <c r="U314" s="84" t="str">
        <f aca="false">IF(O314="not used","-",O314&amp;N314&amp;T314)</f>
        <v>-</v>
      </c>
      <c r="V314" s="84" t="str">
        <f aca="false">IF(O314="Not Used","-",VLOOKUP(D314,FOLIOS,7,FALSE())&amp;H314)</f>
        <v>-</v>
      </c>
      <c r="W314" s="84" t="str">
        <f aca="false">IF(U314="-","-",O314&amp;E314&amp;H314)</f>
        <v>-</v>
      </c>
      <c r="X314" s="85" t="str">
        <f aca="false">D314&amp;G314</f>
        <v>FT-CAND-EGSC-BASCGPR-DAWN</v>
      </c>
      <c r="AF314" s="0" t="str">
        <f aca="false">D314&amp;V314</f>
        <v>FT-CAND-EGSC-BAS-</v>
      </c>
    </row>
    <row r="315" customFormat="false" ht="12.75" hidden="false" customHeight="false" outlineLevel="0" collapsed="false">
      <c r="A315" s="81" t="n">
        <v>36682</v>
      </c>
      <c r="B315" s="82" t="s">
        <v>55</v>
      </c>
      <c r="C315" s="82" t="s">
        <v>56</v>
      </c>
      <c r="D315" s="82" t="s">
        <v>57</v>
      </c>
      <c r="E315" s="82" t="s">
        <v>21</v>
      </c>
      <c r="F315" s="82"/>
      <c r="G315" s="82" t="s">
        <v>73</v>
      </c>
      <c r="H315" s="81" t="n">
        <v>37530</v>
      </c>
      <c r="I315" s="82" t="n">
        <v>0</v>
      </c>
      <c r="J315" s="82" t="n">
        <v>0</v>
      </c>
      <c r="K315" s="83" t="n">
        <f aca="false">IF(J315=0,0,J315/I315)</f>
        <v>0</v>
      </c>
      <c r="L315" s="83" t="n">
        <f aca="false">I315/UOM</f>
        <v>0</v>
      </c>
      <c r="M315" s="83" t="n">
        <f aca="false">J315/UOM</f>
        <v>0</v>
      </c>
      <c r="N315" s="84" t="str">
        <f aca="false">IF(F315="P","PHY",IF(F315="G","G",E315))</f>
        <v>D</v>
      </c>
      <c r="O315" s="84" t="str">
        <f aca="false">IF(ISNA(VLOOKUP(G315,BadCanCurves,1,FALSE())),VLOOKUP(D315,FOLIOS,6,FALSE()),"not used")</f>
        <v>not used</v>
      </c>
      <c r="P315" s="84" t="n">
        <f aca="false">IF($N315="P",VLOOKUP(H315,PrcBuckets,2,FALSE()),0)</f>
        <v>0</v>
      </c>
      <c r="Q315" s="84" t="n">
        <f aca="false">IF($N315="D",VLOOKUP(H315,BasisBuckets,2,FALSE()),0)</f>
        <v>10</v>
      </c>
      <c r="R315" s="84" t="n">
        <f aca="false">IF($N315="PHY",VLOOKUP(H315,PGDBuckets,2,FALSE()),0)</f>
        <v>0</v>
      </c>
      <c r="S315" s="84" t="n">
        <f aca="false">IF($N315="G",VLOOKUP(H315,PGDBuckets,2,FALSE()),0)</f>
        <v>0</v>
      </c>
      <c r="T315" s="84" t="n">
        <f aca="false">SUM(P315:S315)</f>
        <v>10</v>
      </c>
      <c r="U315" s="84" t="str">
        <f aca="false">IF(O315="not used","-",O315&amp;N315&amp;T315)</f>
        <v>-</v>
      </c>
      <c r="V315" s="84" t="str">
        <f aca="false">IF(O315="Not Used","-",VLOOKUP(D315,FOLIOS,7,FALSE())&amp;H315)</f>
        <v>-</v>
      </c>
      <c r="W315" s="84" t="str">
        <f aca="false">IF(U315="-","-",O315&amp;E315&amp;H315)</f>
        <v>-</v>
      </c>
      <c r="X315" s="85" t="str">
        <f aca="false">D315&amp;G315</f>
        <v>FT-CAND-EGSC-BASCGPR-DAWN</v>
      </c>
      <c r="AF315" s="0" t="str">
        <f aca="false">D315&amp;V315</f>
        <v>FT-CAND-EGSC-BAS-</v>
      </c>
    </row>
    <row r="316" customFormat="false" ht="12.75" hidden="false" customHeight="false" outlineLevel="0" collapsed="false">
      <c r="A316" s="81" t="n">
        <v>36682</v>
      </c>
      <c r="B316" s="82" t="s">
        <v>55</v>
      </c>
      <c r="C316" s="82" t="s">
        <v>56</v>
      </c>
      <c r="D316" s="82" t="s">
        <v>57</v>
      </c>
      <c r="E316" s="82" t="s">
        <v>21</v>
      </c>
      <c r="F316" s="82"/>
      <c r="G316" s="82" t="s">
        <v>74</v>
      </c>
      <c r="H316" s="81" t="n">
        <v>36708</v>
      </c>
      <c r="I316" s="82" t="n">
        <v>0</v>
      </c>
      <c r="J316" s="82" t="n">
        <v>0</v>
      </c>
      <c r="K316" s="83" t="n">
        <f aca="false">IF(J316=0,0,J316/I316)</f>
        <v>0</v>
      </c>
      <c r="L316" s="83" t="n">
        <f aca="false">I316/UOM</f>
        <v>0</v>
      </c>
      <c r="M316" s="83" t="n">
        <f aca="false">J316/UOM</f>
        <v>0</v>
      </c>
      <c r="N316" s="84" t="str">
        <f aca="false">IF(F316="P","PHY",IF(F316="G","G",E316))</f>
        <v>D</v>
      </c>
      <c r="O316" s="84" t="str">
        <f aca="false">IF(ISNA(VLOOKUP(G316,BadCanCurves,1,FALSE())),VLOOKUP(D316,FOLIOS,6,FALSE()),"not used")</f>
        <v>not used</v>
      </c>
      <c r="P316" s="84" t="n">
        <f aca="false">IF($N316="P",VLOOKUP(H316,PrcBuckets,2,FALSE()),0)</f>
        <v>0</v>
      </c>
      <c r="Q316" s="84" t="n">
        <f aca="false">IF($N316="D",VLOOKUP(H316,BasisBuckets,2,FALSE()),0)</f>
        <v>4</v>
      </c>
      <c r="R316" s="84" t="n">
        <f aca="false">IF($N316="PHY",VLOOKUP(H316,PGDBuckets,2,FALSE()),0)</f>
        <v>0</v>
      </c>
      <c r="S316" s="84" t="n">
        <f aca="false">IF($N316="G",VLOOKUP(H316,PGDBuckets,2,FALSE()),0)</f>
        <v>0</v>
      </c>
      <c r="T316" s="84" t="n">
        <f aca="false">SUM(P316:S316)</f>
        <v>4</v>
      </c>
      <c r="U316" s="84" t="str">
        <f aca="false">IF(O316="not used","-",O316&amp;N316&amp;T316)</f>
        <v>-</v>
      </c>
      <c r="V316" s="84" t="str">
        <f aca="false">IF(O316="Not Used","-",VLOOKUP(D316,FOLIOS,7,FALSE())&amp;H316)</f>
        <v>-</v>
      </c>
      <c r="W316" s="84" t="str">
        <f aca="false">IF(U316="-","-",O316&amp;E316&amp;H316)</f>
        <v>-</v>
      </c>
      <c r="X316" s="85" t="str">
        <f aca="false">D316&amp;G316</f>
        <v>FT-CAND-EGSC-BASCGPR-NIAGARA</v>
      </c>
      <c r="AF316" s="0" t="str">
        <f aca="false">D316&amp;V316</f>
        <v>FT-CAND-EGSC-BAS-</v>
      </c>
    </row>
    <row r="317" customFormat="false" ht="12.75" hidden="false" customHeight="false" outlineLevel="0" collapsed="false">
      <c r="A317" s="81" t="n">
        <v>36682</v>
      </c>
      <c r="B317" s="82" t="s">
        <v>55</v>
      </c>
      <c r="C317" s="82" t="s">
        <v>56</v>
      </c>
      <c r="D317" s="82" t="s">
        <v>57</v>
      </c>
      <c r="E317" s="82" t="s">
        <v>21</v>
      </c>
      <c r="F317" s="82"/>
      <c r="G317" s="82" t="s">
        <v>74</v>
      </c>
      <c r="H317" s="81" t="n">
        <v>36739</v>
      </c>
      <c r="I317" s="82" t="n">
        <v>0</v>
      </c>
      <c r="J317" s="82" t="n">
        <v>0</v>
      </c>
      <c r="K317" s="83" t="n">
        <f aca="false">IF(J317=0,0,J317/I317)</f>
        <v>0</v>
      </c>
      <c r="L317" s="83" t="n">
        <f aca="false">I317/UOM</f>
        <v>0</v>
      </c>
      <c r="M317" s="83" t="n">
        <f aca="false">J317/UOM</f>
        <v>0</v>
      </c>
      <c r="N317" s="84" t="str">
        <f aca="false">IF(F317="P","PHY",IF(F317="G","G",E317))</f>
        <v>D</v>
      </c>
      <c r="O317" s="84" t="str">
        <f aca="false">IF(ISNA(VLOOKUP(G317,BadCanCurves,1,FALSE())),VLOOKUP(D317,FOLIOS,6,FALSE()),"not used")</f>
        <v>not used</v>
      </c>
      <c r="P317" s="84" t="n">
        <f aca="false">IF($N317="P",VLOOKUP(H317,PrcBuckets,2,FALSE()),0)</f>
        <v>0</v>
      </c>
      <c r="Q317" s="84" t="n">
        <f aca="false">IF($N317="D",VLOOKUP(H317,BasisBuckets,2,FALSE()),0)</f>
        <v>5</v>
      </c>
      <c r="R317" s="84" t="n">
        <f aca="false">IF($N317="PHY",VLOOKUP(H317,PGDBuckets,2,FALSE()),0)</f>
        <v>0</v>
      </c>
      <c r="S317" s="84" t="n">
        <f aca="false">IF($N317="G",VLOOKUP(H317,PGDBuckets,2,FALSE()),0)</f>
        <v>0</v>
      </c>
      <c r="T317" s="84" t="n">
        <f aca="false">SUM(P317:S317)</f>
        <v>5</v>
      </c>
      <c r="U317" s="84" t="str">
        <f aca="false">IF(O317="not used","-",O317&amp;N317&amp;T317)</f>
        <v>-</v>
      </c>
      <c r="V317" s="84" t="str">
        <f aca="false">IF(O317="Not Used","-",VLOOKUP(D317,FOLIOS,7,FALSE())&amp;H317)</f>
        <v>-</v>
      </c>
      <c r="W317" s="84" t="str">
        <f aca="false">IF(U317="-","-",O317&amp;E317&amp;H317)</f>
        <v>-</v>
      </c>
      <c r="X317" s="85" t="str">
        <f aca="false">D317&amp;G317</f>
        <v>FT-CAND-EGSC-BASCGPR-NIAGARA</v>
      </c>
      <c r="AF317" s="0" t="str">
        <f aca="false">D317&amp;V317</f>
        <v>FT-CAND-EGSC-BAS-</v>
      </c>
    </row>
    <row r="318" customFormat="false" ht="12.75" hidden="false" customHeight="false" outlineLevel="0" collapsed="false">
      <c r="A318" s="81" t="n">
        <v>36682</v>
      </c>
      <c r="B318" s="82" t="s">
        <v>55</v>
      </c>
      <c r="C318" s="82" t="s">
        <v>56</v>
      </c>
      <c r="D318" s="82" t="s">
        <v>57</v>
      </c>
      <c r="E318" s="82" t="s">
        <v>21</v>
      </c>
      <c r="F318" s="82"/>
      <c r="G318" s="82" t="s">
        <v>74</v>
      </c>
      <c r="H318" s="81" t="n">
        <v>36770</v>
      </c>
      <c r="I318" s="82" t="n">
        <v>0</v>
      </c>
      <c r="J318" s="82" t="n">
        <v>0</v>
      </c>
      <c r="K318" s="83" t="n">
        <f aca="false">IF(J318=0,0,J318/I318)</f>
        <v>0</v>
      </c>
      <c r="L318" s="83" t="n">
        <f aca="false">I318/UOM</f>
        <v>0</v>
      </c>
      <c r="M318" s="83" t="n">
        <f aca="false">J318/UOM</f>
        <v>0</v>
      </c>
      <c r="N318" s="84" t="str">
        <f aca="false">IF(F318="P","PHY",IF(F318="G","G",E318))</f>
        <v>D</v>
      </c>
      <c r="O318" s="84" t="str">
        <f aca="false">IF(ISNA(VLOOKUP(G318,BadCanCurves,1,FALSE())),VLOOKUP(D318,FOLIOS,6,FALSE()),"not used")</f>
        <v>not used</v>
      </c>
      <c r="P318" s="84" t="n">
        <f aca="false">IF($N318="P",VLOOKUP(H318,PrcBuckets,2,FALSE()),0)</f>
        <v>0</v>
      </c>
      <c r="Q318" s="84" t="n">
        <f aca="false">IF($N318="D",VLOOKUP(H318,BasisBuckets,2,FALSE()),0)</f>
        <v>6</v>
      </c>
      <c r="R318" s="84" t="n">
        <f aca="false">IF($N318="PHY",VLOOKUP(H318,PGDBuckets,2,FALSE()),0)</f>
        <v>0</v>
      </c>
      <c r="S318" s="84" t="n">
        <f aca="false">IF($N318="G",VLOOKUP(H318,PGDBuckets,2,FALSE()),0)</f>
        <v>0</v>
      </c>
      <c r="T318" s="84" t="n">
        <f aca="false">SUM(P318:S318)</f>
        <v>6</v>
      </c>
      <c r="U318" s="84" t="str">
        <f aca="false">IF(O318="not used","-",O318&amp;N318&amp;T318)</f>
        <v>-</v>
      </c>
      <c r="V318" s="84" t="str">
        <f aca="false">IF(O318="Not Used","-",VLOOKUP(D318,FOLIOS,7,FALSE())&amp;H318)</f>
        <v>-</v>
      </c>
      <c r="W318" s="84" t="str">
        <f aca="false">IF(U318="-","-",O318&amp;E318&amp;H318)</f>
        <v>-</v>
      </c>
      <c r="X318" s="85" t="str">
        <f aca="false">D318&amp;G318</f>
        <v>FT-CAND-EGSC-BASCGPR-NIAGARA</v>
      </c>
      <c r="AF318" s="0" t="str">
        <f aca="false">D318&amp;V318</f>
        <v>FT-CAND-EGSC-BAS-</v>
      </c>
    </row>
    <row r="319" customFormat="false" ht="12.75" hidden="false" customHeight="false" outlineLevel="0" collapsed="false">
      <c r="A319" s="81" t="n">
        <v>36682</v>
      </c>
      <c r="B319" s="82" t="s">
        <v>55</v>
      </c>
      <c r="C319" s="82" t="s">
        <v>56</v>
      </c>
      <c r="D319" s="82" t="s">
        <v>57</v>
      </c>
      <c r="E319" s="82" t="s">
        <v>21</v>
      </c>
      <c r="F319" s="82"/>
      <c r="G319" s="82" t="s">
        <v>74</v>
      </c>
      <c r="H319" s="81" t="n">
        <v>36800</v>
      </c>
      <c r="I319" s="82" t="n">
        <v>0</v>
      </c>
      <c r="J319" s="82" t="n">
        <v>0</v>
      </c>
      <c r="K319" s="83" t="n">
        <f aca="false">IF(J319=0,0,J319/I319)</f>
        <v>0</v>
      </c>
      <c r="L319" s="83" t="n">
        <f aca="false">I319/UOM</f>
        <v>0</v>
      </c>
      <c r="M319" s="83" t="n">
        <f aca="false">J319/UOM</f>
        <v>0</v>
      </c>
      <c r="N319" s="84" t="str">
        <f aca="false">IF(F319="P","PHY",IF(F319="G","G",E319))</f>
        <v>D</v>
      </c>
      <c r="O319" s="84" t="str">
        <f aca="false">IF(ISNA(VLOOKUP(G319,BadCanCurves,1,FALSE())),VLOOKUP(D319,FOLIOS,6,FALSE()),"not used")</f>
        <v>not used</v>
      </c>
      <c r="P319" s="84" t="n">
        <f aca="false">IF($N319="P",VLOOKUP(H319,PrcBuckets,2,FALSE()),0)</f>
        <v>0</v>
      </c>
      <c r="Q319" s="84" t="n">
        <f aca="false">IF($N319="D",VLOOKUP(H319,BasisBuckets,2,FALSE()),0)</f>
        <v>7</v>
      </c>
      <c r="R319" s="84" t="n">
        <f aca="false">IF($N319="PHY",VLOOKUP(H319,PGDBuckets,2,FALSE()),0)</f>
        <v>0</v>
      </c>
      <c r="S319" s="84" t="n">
        <f aca="false">IF($N319="G",VLOOKUP(H319,PGDBuckets,2,FALSE()),0)</f>
        <v>0</v>
      </c>
      <c r="T319" s="84" t="n">
        <f aca="false">SUM(P319:S319)</f>
        <v>7</v>
      </c>
      <c r="U319" s="84" t="str">
        <f aca="false">IF(O319="not used","-",O319&amp;N319&amp;T319)</f>
        <v>-</v>
      </c>
      <c r="V319" s="84" t="str">
        <f aca="false">IF(O319="Not Used","-",VLOOKUP(D319,FOLIOS,7,FALSE())&amp;H319)</f>
        <v>-</v>
      </c>
      <c r="W319" s="84" t="str">
        <f aca="false">IF(U319="-","-",O319&amp;E319&amp;H319)</f>
        <v>-</v>
      </c>
      <c r="X319" s="85" t="str">
        <f aca="false">D319&amp;G319</f>
        <v>FT-CAND-EGSC-BASCGPR-NIAGARA</v>
      </c>
      <c r="AF319" s="0" t="str">
        <f aca="false">D319&amp;V319</f>
        <v>FT-CAND-EGSC-BAS-</v>
      </c>
    </row>
    <row r="320" customFormat="false" ht="12.75" hidden="false" customHeight="false" outlineLevel="0" collapsed="false">
      <c r="A320" s="81" t="n">
        <v>36682</v>
      </c>
      <c r="B320" s="82" t="s">
        <v>55</v>
      </c>
      <c r="C320" s="82" t="s">
        <v>56</v>
      </c>
      <c r="D320" s="82" t="s">
        <v>57</v>
      </c>
      <c r="E320" s="82" t="s">
        <v>21</v>
      </c>
      <c r="F320" s="82"/>
      <c r="G320" s="82" t="s">
        <v>74</v>
      </c>
      <c r="H320" s="81" t="n">
        <v>36831</v>
      </c>
      <c r="I320" s="82" t="n">
        <v>0</v>
      </c>
      <c r="J320" s="82" t="n">
        <v>0</v>
      </c>
      <c r="K320" s="83" t="n">
        <f aca="false">IF(J320=0,0,J320/I320)</f>
        <v>0</v>
      </c>
      <c r="L320" s="83" t="n">
        <f aca="false">I320/UOM</f>
        <v>0</v>
      </c>
      <c r="M320" s="83" t="n">
        <f aca="false">J320/UOM</f>
        <v>0</v>
      </c>
      <c r="N320" s="84" t="str">
        <f aca="false">IF(F320="P","PHY",IF(F320="G","G",E320))</f>
        <v>D</v>
      </c>
      <c r="O320" s="84" t="str">
        <f aca="false">IF(ISNA(VLOOKUP(G320,BadCanCurves,1,FALSE())),VLOOKUP(D320,FOLIOS,6,FALSE()),"not used")</f>
        <v>not used</v>
      </c>
      <c r="P320" s="84" t="n">
        <f aca="false">IF($N320="P",VLOOKUP(H320,PrcBuckets,2,FALSE()),0)</f>
        <v>0</v>
      </c>
      <c r="Q320" s="84" t="n">
        <f aca="false">IF($N320="D",VLOOKUP(H320,BasisBuckets,2,FALSE()),0)</f>
        <v>8</v>
      </c>
      <c r="R320" s="84" t="n">
        <f aca="false">IF($N320="PHY",VLOOKUP(H320,PGDBuckets,2,FALSE()),0)</f>
        <v>0</v>
      </c>
      <c r="S320" s="84" t="n">
        <f aca="false">IF($N320="G",VLOOKUP(H320,PGDBuckets,2,FALSE()),0)</f>
        <v>0</v>
      </c>
      <c r="T320" s="84" t="n">
        <f aca="false">SUM(P320:S320)</f>
        <v>8</v>
      </c>
      <c r="U320" s="84" t="str">
        <f aca="false">IF(O320="not used","-",O320&amp;N320&amp;T320)</f>
        <v>-</v>
      </c>
      <c r="V320" s="84" t="str">
        <f aca="false">IF(O320="Not Used","-",VLOOKUP(D320,FOLIOS,7,FALSE())&amp;H320)</f>
        <v>-</v>
      </c>
      <c r="W320" s="84" t="str">
        <f aca="false">IF(U320="-","-",O320&amp;E320&amp;H320)</f>
        <v>-</v>
      </c>
      <c r="X320" s="85" t="str">
        <f aca="false">D320&amp;G320</f>
        <v>FT-CAND-EGSC-BASCGPR-NIAGARA</v>
      </c>
      <c r="AF320" s="0" t="str">
        <f aca="false">D320&amp;V320</f>
        <v>FT-CAND-EGSC-BAS-</v>
      </c>
    </row>
    <row r="321" customFormat="false" ht="12.75" hidden="false" customHeight="false" outlineLevel="0" collapsed="false">
      <c r="A321" s="81" t="n">
        <v>36682</v>
      </c>
      <c r="B321" s="82" t="s">
        <v>55</v>
      </c>
      <c r="C321" s="82" t="s">
        <v>56</v>
      </c>
      <c r="D321" s="82" t="s">
        <v>57</v>
      </c>
      <c r="E321" s="82" t="s">
        <v>21</v>
      </c>
      <c r="F321" s="82"/>
      <c r="G321" s="82" t="s">
        <v>74</v>
      </c>
      <c r="H321" s="81" t="n">
        <v>36861</v>
      </c>
      <c r="I321" s="82" t="n">
        <v>0</v>
      </c>
      <c r="J321" s="82" t="n">
        <v>0</v>
      </c>
      <c r="K321" s="83" t="n">
        <f aca="false">IF(J321=0,0,J321/I321)</f>
        <v>0</v>
      </c>
      <c r="L321" s="83" t="n">
        <f aca="false">I321/UOM</f>
        <v>0</v>
      </c>
      <c r="M321" s="83" t="n">
        <f aca="false">J321/UOM</f>
        <v>0</v>
      </c>
      <c r="N321" s="84" t="str">
        <f aca="false">IF(F321="P","PHY",IF(F321="G","G",E321))</f>
        <v>D</v>
      </c>
      <c r="O321" s="84" t="str">
        <f aca="false">IF(ISNA(VLOOKUP(G321,BadCanCurves,1,FALSE())),VLOOKUP(D321,FOLIOS,6,FALSE()),"not used")</f>
        <v>not used</v>
      </c>
      <c r="P321" s="84" t="n">
        <f aca="false">IF($N321="P",VLOOKUP(H321,PrcBuckets,2,FALSE()),0)</f>
        <v>0</v>
      </c>
      <c r="Q321" s="84" t="n">
        <f aca="false">IF($N321="D",VLOOKUP(H321,BasisBuckets,2,FALSE()),0)</f>
        <v>8</v>
      </c>
      <c r="R321" s="84" t="n">
        <f aca="false">IF($N321="PHY",VLOOKUP(H321,PGDBuckets,2,FALSE()),0)</f>
        <v>0</v>
      </c>
      <c r="S321" s="84" t="n">
        <f aca="false">IF($N321="G",VLOOKUP(H321,PGDBuckets,2,FALSE()),0)</f>
        <v>0</v>
      </c>
      <c r="T321" s="84" t="n">
        <f aca="false">SUM(P321:S321)</f>
        <v>8</v>
      </c>
      <c r="U321" s="84" t="str">
        <f aca="false">IF(O321="not used","-",O321&amp;N321&amp;T321)</f>
        <v>-</v>
      </c>
      <c r="V321" s="84" t="str">
        <f aca="false">IF(O321="Not Used","-",VLOOKUP(D321,FOLIOS,7,FALSE())&amp;H321)</f>
        <v>-</v>
      </c>
      <c r="W321" s="84" t="str">
        <f aca="false">IF(U321="-","-",O321&amp;E321&amp;H321)</f>
        <v>-</v>
      </c>
      <c r="X321" s="85" t="str">
        <f aca="false">D321&amp;G321</f>
        <v>FT-CAND-EGSC-BASCGPR-NIAGARA</v>
      </c>
      <c r="AF321" s="0" t="str">
        <f aca="false">D321&amp;V321</f>
        <v>FT-CAND-EGSC-BAS-</v>
      </c>
    </row>
    <row r="322" customFormat="false" ht="12.75" hidden="false" customHeight="false" outlineLevel="0" collapsed="false">
      <c r="A322" s="81" t="n">
        <v>36682</v>
      </c>
      <c r="B322" s="82" t="s">
        <v>55</v>
      </c>
      <c r="C322" s="82" t="s">
        <v>56</v>
      </c>
      <c r="D322" s="82" t="s">
        <v>57</v>
      </c>
      <c r="E322" s="82" t="s">
        <v>21</v>
      </c>
      <c r="F322" s="82"/>
      <c r="G322" s="82" t="s">
        <v>74</v>
      </c>
      <c r="H322" s="81" t="n">
        <v>36892</v>
      </c>
      <c r="I322" s="82" t="n">
        <v>0</v>
      </c>
      <c r="J322" s="82" t="n">
        <v>0</v>
      </c>
      <c r="K322" s="83" t="n">
        <f aca="false">IF(J322=0,0,J322/I322)</f>
        <v>0</v>
      </c>
      <c r="L322" s="83" t="n">
        <f aca="false">I322/UOM</f>
        <v>0</v>
      </c>
      <c r="M322" s="83" t="n">
        <f aca="false">J322/UOM</f>
        <v>0</v>
      </c>
      <c r="N322" s="84" t="str">
        <f aca="false">IF(F322="P","PHY",IF(F322="G","G",E322))</f>
        <v>D</v>
      </c>
      <c r="O322" s="84" t="str">
        <f aca="false">IF(ISNA(VLOOKUP(G322,BadCanCurves,1,FALSE())),VLOOKUP(D322,FOLIOS,6,FALSE()),"not used")</f>
        <v>not used</v>
      </c>
      <c r="P322" s="84" t="n">
        <f aca="false">IF($N322="P",VLOOKUP(H322,PrcBuckets,2,FALSE()),0)</f>
        <v>0</v>
      </c>
      <c r="Q322" s="84" t="n">
        <f aca="false">IF($N322="D",VLOOKUP(H322,BasisBuckets,2,FALSE()),0)</f>
        <v>9</v>
      </c>
      <c r="R322" s="84" t="n">
        <f aca="false">IF($N322="PHY",VLOOKUP(H322,PGDBuckets,2,FALSE()),0)</f>
        <v>0</v>
      </c>
      <c r="S322" s="84" t="n">
        <f aca="false">IF($N322="G",VLOOKUP(H322,PGDBuckets,2,FALSE()),0)</f>
        <v>0</v>
      </c>
      <c r="T322" s="84" t="n">
        <f aca="false">SUM(P322:S322)</f>
        <v>9</v>
      </c>
      <c r="U322" s="84" t="str">
        <f aca="false">IF(O322="not used","-",O322&amp;N322&amp;T322)</f>
        <v>-</v>
      </c>
      <c r="V322" s="84" t="str">
        <f aca="false">IF(O322="Not Used","-",VLOOKUP(D322,FOLIOS,7,FALSE())&amp;H322)</f>
        <v>-</v>
      </c>
      <c r="W322" s="84" t="str">
        <f aca="false">IF(U322="-","-",O322&amp;E322&amp;H322)</f>
        <v>-</v>
      </c>
      <c r="X322" s="85" t="str">
        <f aca="false">D322&amp;G322</f>
        <v>FT-CAND-EGSC-BASCGPR-NIAGARA</v>
      </c>
      <c r="AF322" s="0" t="str">
        <f aca="false">D322&amp;V322</f>
        <v>FT-CAND-EGSC-BAS-</v>
      </c>
    </row>
    <row r="323" customFormat="false" ht="12.75" hidden="false" customHeight="false" outlineLevel="0" collapsed="false">
      <c r="A323" s="81" t="n">
        <v>36682</v>
      </c>
      <c r="B323" s="82" t="s">
        <v>55</v>
      </c>
      <c r="C323" s="82" t="s">
        <v>56</v>
      </c>
      <c r="D323" s="82" t="s">
        <v>57</v>
      </c>
      <c r="E323" s="82" t="s">
        <v>21</v>
      </c>
      <c r="F323" s="82"/>
      <c r="G323" s="82" t="s">
        <v>74</v>
      </c>
      <c r="H323" s="81" t="n">
        <v>36923</v>
      </c>
      <c r="I323" s="82" t="n">
        <v>0</v>
      </c>
      <c r="J323" s="82" t="n">
        <v>0</v>
      </c>
      <c r="K323" s="83" t="n">
        <f aca="false">IF(J323=0,0,J323/I323)</f>
        <v>0</v>
      </c>
      <c r="L323" s="83" t="n">
        <f aca="false">I323/UOM</f>
        <v>0</v>
      </c>
      <c r="M323" s="83" t="n">
        <f aca="false">J323/UOM</f>
        <v>0</v>
      </c>
      <c r="N323" s="84" t="str">
        <f aca="false">IF(F323="P","PHY",IF(F323="G","G",E323))</f>
        <v>D</v>
      </c>
      <c r="O323" s="84" t="str">
        <f aca="false">IF(ISNA(VLOOKUP(G323,BadCanCurves,1,FALSE())),VLOOKUP(D323,FOLIOS,6,FALSE()),"not used")</f>
        <v>not used</v>
      </c>
      <c r="P323" s="84" t="n">
        <f aca="false">IF($N323="P",VLOOKUP(H323,PrcBuckets,2,FALSE()),0)</f>
        <v>0</v>
      </c>
      <c r="Q323" s="84" t="n">
        <f aca="false">IF($N323="D",VLOOKUP(H323,BasisBuckets,2,FALSE()),0)</f>
        <v>9</v>
      </c>
      <c r="R323" s="84" t="n">
        <f aca="false">IF($N323="PHY",VLOOKUP(H323,PGDBuckets,2,FALSE()),0)</f>
        <v>0</v>
      </c>
      <c r="S323" s="84" t="n">
        <f aca="false">IF($N323="G",VLOOKUP(H323,PGDBuckets,2,FALSE()),0)</f>
        <v>0</v>
      </c>
      <c r="T323" s="84" t="n">
        <f aca="false">SUM(P323:S323)</f>
        <v>9</v>
      </c>
      <c r="U323" s="84" t="str">
        <f aca="false">IF(O323="not used","-",O323&amp;N323&amp;T323)</f>
        <v>-</v>
      </c>
      <c r="V323" s="84" t="str">
        <f aca="false">IF(O323="Not Used","-",VLOOKUP(D323,FOLIOS,7,FALSE())&amp;H323)</f>
        <v>-</v>
      </c>
      <c r="W323" s="84" t="str">
        <f aca="false">IF(U323="-","-",O323&amp;E323&amp;H323)</f>
        <v>-</v>
      </c>
      <c r="X323" s="85" t="str">
        <f aca="false">D323&amp;G323</f>
        <v>FT-CAND-EGSC-BASCGPR-NIAGARA</v>
      </c>
      <c r="AF323" s="0" t="str">
        <f aca="false">D323&amp;V323</f>
        <v>FT-CAND-EGSC-BAS-</v>
      </c>
    </row>
    <row r="324" customFormat="false" ht="12.75" hidden="false" customHeight="false" outlineLevel="0" collapsed="false">
      <c r="A324" s="81" t="n">
        <v>36682</v>
      </c>
      <c r="B324" s="82" t="s">
        <v>55</v>
      </c>
      <c r="C324" s="82" t="s">
        <v>56</v>
      </c>
      <c r="D324" s="82" t="s">
        <v>57</v>
      </c>
      <c r="E324" s="82" t="s">
        <v>21</v>
      </c>
      <c r="F324" s="82"/>
      <c r="G324" s="82" t="s">
        <v>74</v>
      </c>
      <c r="H324" s="81" t="n">
        <v>36951</v>
      </c>
      <c r="I324" s="82" t="n">
        <v>0</v>
      </c>
      <c r="J324" s="82" t="n">
        <v>0</v>
      </c>
      <c r="K324" s="83" t="n">
        <f aca="false">IF(J324=0,0,J324/I324)</f>
        <v>0</v>
      </c>
      <c r="L324" s="83" t="n">
        <f aca="false">I324/UOM</f>
        <v>0</v>
      </c>
      <c r="M324" s="83" t="n">
        <f aca="false">J324/UOM</f>
        <v>0</v>
      </c>
      <c r="N324" s="84" t="str">
        <f aca="false">IF(F324="P","PHY",IF(F324="G","G",E324))</f>
        <v>D</v>
      </c>
      <c r="O324" s="84" t="str">
        <f aca="false">IF(ISNA(VLOOKUP(G324,BadCanCurves,1,FALSE())),VLOOKUP(D324,FOLIOS,6,FALSE()),"not used")</f>
        <v>not used</v>
      </c>
      <c r="P324" s="84" t="n">
        <f aca="false">IF($N324="P",VLOOKUP(H324,PrcBuckets,2,FALSE()),0)</f>
        <v>0</v>
      </c>
      <c r="Q324" s="84" t="n">
        <f aca="false">IF($N324="D",VLOOKUP(H324,BasisBuckets,2,FALSE()),0)</f>
        <v>9</v>
      </c>
      <c r="R324" s="84" t="n">
        <f aca="false">IF($N324="PHY",VLOOKUP(H324,PGDBuckets,2,FALSE()),0)</f>
        <v>0</v>
      </c>
      <c r="S324" s="84" t="n">
        <f aca="false">IF($N324="G",VLOOKUP(H324,PGDBuckets,2,FALSE()),0)</f>
        <v>0</v>
      </c>
      <c r="T324" s="84" t="n">
        <f aca="false">SUM(P324:S324)</f>
        <v>9</v>
      </c>
      <c r="U324" s="84" t="str">
        <f aca="false">IF(O324="not used","-",O324&amp;N324&amp;T324)</f>
        <v>-</v>
      </c>
      <c r="V324" s="84" t="str">
        <f aca="false">IF(O324="Not Used","-",VLOOKUP(D324,FOLIOS,7,FALSE())&amp;H324)</f>
        <v>-</v>
      </c>
      <c r="W324" s="84" t="str">
        <f aca="false">IF(U324="-","-",O324&amp;E324&amp;H324)</f>
        <v>-</v>
      </c>
      <c r="X324" s="85" t="str">
        <f aca="false">D324&amp;G324</f>
        <v>FT-CAND-EGSC-BASCGPR-NIAGARA</v>
      </c>
      <c r="AF324" s="0" t="str">
        <f aca="false">D324&amp;V324</f>
        <v>FT-CAND-EGSC-BAS-</v>
      </c>
    </row>
    <row r="325" customFormat="false" ht="12.75" hidden="false" customHeight="false" outlineLevel="0" collapsed="false">
      <c r="A325" s="81" t="n">
        <v>36682</v>
      </c>
      <c r="B325" s="82" t="s">
        <v>55</v>
      </c>
      <c r="C325" s="82" t="s">
        <v>56</v>
      </c>
      <c r="D325" s="82" t="s">
        <v>57</v>
      </c>
      <c r="E325" s="82" t="s">
        <v>21</v>
      </c>
      <c r="F325" s="82"/>
      <c r="G325" s="82" t="s">
        <v>74</v>
      </c>
      <c r="H325" s="81" t="n">
        <v>36982</v>
      </c>
      <c r="I325" s="82" t="n">
        <v>0</v>
      </c>
      <c r="J325" s="82" t="n">
        <v>0</v>
      </c>
      <c r="K325" s="83" t="n">
        <f aca="false">IF(J325=0,0,J325/I325)</f>
        <v>0</v>
      </c>
      <c r="L325" s="83" t="n">
        <f aca="false">I325/UOM</f>
        <v>0</v>
      </c>
      <c r="M325" s="83" t="n">
        <f aca="false">J325/UOM</f>
        <v>0</v>
      </c>
      <c r="N325" s="84" t="str">
        <f aca="false">IF(F325="P","PHY",IF(F325="G","G",E325))</f>
        <v>D</v>
      </c>
      <c r="O325" s="84" t="str">
        <f aca="false">IF(ISNA(VLOOKUP(G325,BadCanCurves,1,FALSE())),VLOOKUP(D325,FOLIOS,6,FALSE()),"not used")</f>
        <v>not used</v>
      </c>
      <c r="P325" s="84" t="n">
        <f aca="false">IF($N325="P",VLOOKUP(H325,PrcBuckets,2,FALSE()),0)</f>
        <v>0</v>
      </c>
      <c r="Q325" s="84" t="n">
        <f aca="false">IF($N325="D",VLOOKUP(H325,BasisBuckets,2,FALSE()),0)</f>
        <v>9</v>
      </c>
      <c r="R325" s="84" t="n">
        <f aca="false">IF($N325="PHY",VLOOKUP(H325,PGDBuckets,2,FALSE()),0)</f>
        <v>0</v>
      </c>
      <c r="S325" s="84" t="n">
        <f aca="false">IF($N325="G",VLOOKUP(H325,PGDBuckets,2,FALSE()),0)</f>
        <v>0</v>
      </c>
      <c r="T325" s="84" t="n">
        <f aca="false">SUM(P325:S325)</f>
        <v>9</v>
      </c>
      <c r="U325" s="84" t="str">
        <f aca="false">IF(O325="not used","-",O325&amp;N325&amp;T325)</f>
        <v>-</v>
      </c>
      <c r="V325" s="84" t="str">
        <f aca="false">IF(O325="Not Used","-",VLOOKUP(D325,FOLIOS,7,FALSE())&amp;H325)</f>
        <v>-</v>
      </c>
      <c r="W325" s="84" t="str">
        <f aca="false">IF(U325="-","-",O325&amp;E325&amp;H325)</f>
        <v>-</v>
      </c>
      <c r="X325" s="85" t="str">
        <f aca="false">D325&amp;G325</f>
        <v>FT-CAND-EGSC-BASCGPR-NIAGARA</v>
      </c>
      <c r="AF325" s="0" t="str">
        <f aca="false">D325&amp;V325</f>
        <v>FT-CAND-EGSC-BAS-</v>
      </c>
    </row>
    <row r="326" customFormat="false" ht="12.75" hidden="false" customHeight="false" outlineLevel="0" collapsed="false">
      <c r="A326" s="81" t="n">
        <v>36682</v>
      </c>
      <c r="B326" s="82" t="s">
        <v>55</v>
      </c>
      <c r="C326" s="82" t="s">
        <v>56</v>
      </c>
      <c r="D326" s="82" t="s">
        <v>57</v>
      </c>
      <c r="E326" s="82" t="s">
        <v>21</v>
      </c>
      <c r="F326" s="82"/>
      <c r="G326" s="82" t="s">
        <v>74</v>
      </c>
      <c r="H326" s="81" t="n">
        <v>37012</v>
      </c>
      <c r="I326" s="82" t="n">
        <v>0</v>
      </c>
      <c r="J326" s="82" t="n">
        <v>0</v>
      </c>
      <c r="K326" s="83" t="n">
        <f aca="false">IF(J326=0,0,J326/I326)</f>
        <v>0</v>
      </c>
      <c r="L326" s="83" t="n">
        <f aca="false">I326/UOM</f>
        <v>0</v>
      </c>
      <c r="M326" s="83" t="n">
        <f aca="false">J326/UOM</f>
        <v>0</v>
      </c>
      <c r="N326" s="84" t="str">
        <f aca="false">IF(F326="P","PHY",IF(F326="G","G",E326))</f>
        <v>D</v>
      </c>
      <c r="O326" s="84" t="str">
        <f aca="false">IF(ISNA(VLOOKUP(G326,BadCanCurves,1,FALSE())),VLOOKUP(D326,FOLIOS,6,FALSE()),"not used")</f>
        <v>not used</v>
      </c>
      <c r="P326" s="84" t="n">
        <f aca="false">IF($N326="P",VLOOKUP(H326,PrcBuckets,2,FALSE()),0)</f>
        <v>0</v>
      </c>
      <c r="Q326" s="84" t="n">
        <f aca="false">IF($N326="D",VLOOKUP(H326,BasisBuckets,2,FALSE()),0)</f>
        <v>9</v>
      </c>
      <c r="R326" s="84" t="n">
        <f aca="false">IF($N326="PHY",VLOOKUP(H326,PGDBuckets,2,FALSE()),0)</f>
        <v>0</v>
      </c>
      <c r="S326" s="84" t="n">
        <f aca="false">IF($N326="G",VLOOKUP(H326,PGDBuckets,2,FALSE()),0)</f>
        <v>0</v>
      </c>
      <c r="T326" s="84" t="n">
        <f aca="false">SUM(P326:S326)</f>
        <v>9</v>
      </c>
      <c r="U326" s="84" t="str">
        <f aca="false">IF(O326="not used","-",O326&amp;N326&amp;T326)</f>
        <v>-</v>
      </c>
      <c r="V326" s="84" t="str">
        <f aca="false">IF(O326="Not Used","-",VLOOKUP(D326,FOLIOS,7,FALSE())&amp;H326)</f>
        <v>-</v>
      </c>
      <c r="W326" s="84" t="str">
        <f aca="false">IF(U326="-","-",O326&amp;E326&amp;H326)</f>
        <v>-</v>
      </c>
      <c r="X326" s="85" t="str">
        <f aca="false">D326&amp;G326</f>
        <v>FT-CAND-EGSC-BASCGPR-NIAGARA</v>
      </c>
      <c r="AF326" s="0" t="str">
        <f aca="false">D326&amp;V326</f>
        <v>FT-CAND-EGSC-BAS-</v>
      </c>
    </row>
    <row r="327" customFormat="false" ht="12.75" hidden="false" customHeight="false" outlineLevel="0" collapsed="false">
      <c r="A327" s="81" t="n">
        <v>36682</v>
      </c>
      <c r="B327" s="82" t="s">
        <v>55</v>
      </c>
      <c r="C327" s="82" t="s">
        <v>56</v>
      </c>
      <c r="D327" s="82" t="s">
        <v>57</v>
      </c>
      <c r="E327" s="82" t="s">
        <v>21</v>
      </c>
      <c r="F327" s="82"/>
      <c r="G327" s="82" t="s">
        <v>74</v>
      </c>
      <c r="H327" s="81" t="n">
        <v>37043</v>
      </c>
      <c r="I327" s="82" t="n">
        <v>0</v>
      </c>
      <c r="J327" s="82" t="n">
        <v>0</v>
      </c>
      <c r="K327" s="83" t="n">
        <f aca="false">IF(J327=0,0,J327/I327)</f>
        <v>0</v>
      </c>
      <c r="L327" s="83" t="n">
        <f aca="false">I327/UOM</f>
        <v>0</v>
      </c>
      <c r="M327" s="83" t="n">
        <f aca="false">J327/UOM</f>
        <v>0</v>
      </c>
      <c r="N327" s="84" t="str">
        <f aca="false">IF(F327="P","PHY",IF(F327="G","G",E327))</f>
        <v>D</v>
      </c>
      <c r="O327" s="84" t="str">
        <f aca="false">IF(ISNA(VLOOKUP(G327,BadCanCurves,1,FALSE())),VLOOKUP(D327,FOLIOS,6,FALSE()),"not used")</f>
        <v>not used</v>
      </c>
      <c r="P327" s="84" t="n">
        <f aca="false">IF($N327="P",VLOOKUP(H327,PrcBuckets,2,FALSE()),0)</f>
        <v>0</v>
      </c>
      <c r="Q327" s="84" t="n">
        <f aca="false">IF($N327="D",VLOOKUP(H327,BasisBuckets,2,FALSE()),0)</f>
        <v>9</v>
      </c>
      <c r="R327" s="84" t="n">
        <f aca="false">IF($N327="PHY",VLOOKUP(H327,PGDBuckets,2,FALSE()),0)</f>
        <v>0</v>
      </c>
      <c r="S327" s="84" t="n">
        <f aca="false">IF($N327="G",VLOOKUP(H327,PGDBuckets,2,FALSE()),0)</f>
        <v>0</v>
      </c>
      <c r="T327" s="84" t="n">
        <f aca="false">SUM(P327:S327)</f>
        <v>9</v>
      </c>
      <c r="U327" s="84" t="str">
        <f aca="false">IF(O327="not used","-",O327&amp;N327&amp;T327)</f>
        <v>-</v>
      </c>
      <c r="V327" s="84" t="str">
        <f aca="false">IF(O327="Not Used","-",VLOOKUP(D327,FOLIOS,7,FALSE())&amp;H327)</f>
        <v>-</v>
      </c>
      <c r="W327" s="84" t="str">
        <f aca="false">IF(U327="-","-",O327&amp;E327&amp;H327)</f>
        <v>-</v>
      </c>
      <c r="X327" s="85" t="str">
        <f aca="false">D327&amp;G327</f>
        <v>FT-CAND-EGSC-BASCGPR-NIAGARA</v>
      </c>
      <c r="AF327" s="0" t="str">
        <f aca="false">D327&amp;V327</f>
        <v>FT-CAND-EGSC-BAS-</v>
      </c>
    </row>
    <row r="328" customFormat="false" ht="12.75" hidden="false" customHeight="false" outlineLevel="0" collapsed="false">
      <c r="A328" s="81" t="n">
        <v>36682</v>
      </c>
      <c r="B328" s="82" t="s">
        <v>55</v>
      </c>
      <c r="C328" s="82" t="s">
        <v>56</v>
      </c>
      <c r="D328" s="82" t="s">
        <v>57</v>
      </c>
      <c r="E328" s="82" t="s">
        <v>21</v>
      </c>
      <c r="F328" s="82"/>
      <c r="G328" s="82" t="s">
        <v>74</v>
      </c>
      <c r="H328" s="81" t="n">
        <v>37073</v>
      </c>
      <c r="I328" s="82" t="n">
        <v>0</v>
      </c>
      <c r="J328" s="82" t="n">
        <v>0</v>
      </c>
      <c r="K328" s="83" t="n">
        <f aca="false">IF(J328=0,0,J328/I328)</f>
        <v>0</v>
      </c>
      <c r="L328" s="83" t="n">
        <f aca="false">I328/UOM</f>
        <v>0</v>
      </c>
      <c r="M328" s="83" t="n">
        <f aca="false">J328/UOM</f>
        <v>0</v>
      </c>
      <c r="N328" s="84" t="str">
        <f aca="false">IF(F328="P","PHY",IF(F328="G","G",E328))</f>
        <v>D</v>
      </c>
      <c r="O328" s="84" t="str">
        <f aca="false">IF(ISNA(VLOOKUP(G328,BadCanCurves,1,FALSE())),VLOOKUP(D328,FOLIOS,6,FALSE()),"not used")</f>
        <v>not used</v>
      </c>
      <c r="P328" s="84" t="n">
        <f aca="false">IF($N328="P",VLOOKUP(H328,PrcBuckets,2,FALSE()),0)</f>
        <v>0</v>
      </c>
      <c r="Q328" s="84" t="n">
        <f aca="false">IF($N328="D",VLOOKUP(H328,BasisBuckets,2,FALSE()),0)</f>
        <v>9</v>
      </c>
      <c r="R328" s="84" t="n">
        <f aca="false">IF($N328="PHY",VLOOKUP(H328,PGDBuckets,2,FALSE()),0)</f>
        <v>0</v>
      </c>
      <c r="S328" s="84" t="n">
        <f aca="false">IF($N328="G",VLOOKUP(H328,PGDBuckets,2,FALSE()),0)</f>
        <v>0</v>
      </c>
      <c r="T328" s="84" t="n">
        <f aca="false">SUM(P328:S328)</f>
        <v>9</v>
      </c>
      <c r="U328" s="84" t="str">
        <f aca="false">IF(O328="not used","-",O328&amp;N328&amp;T328)</f>
        <v>-</v>
      </c>
      <c r="V328" s="84" t="str">
        <f aca="false">IF(O328="Not Used","-",VLOOKUP(D328,FOLIOS,7,FALSE())&amp;H328)</f>
        <v>-</v>
      </c>
      <c r="W328" s="84" t="str">
        <f aca="false">IF(U328="-","-",O328&amp;E328&amp;H328)</f>
        <v>-</v>
      </c>
      <c r="X328" s="85" t="str">
        <f aca="false">D328&amp;G328</f>
        <v>FT-CAND-EGSC-BASCGPR-NIAGARA</v>
      </c>
      <c r="AF328" s="0" t="str">
        <f aca="false">D328&amp;V328</f>
        <v>FT-CAND-EGSC-BAS-</v>
      </c>
    </row>
    <row r="329" customFormat="false" ht="12.75" hidden="false" customHeight="false" outlineLevel="0" collapsed="false">
      <c r="A329" s="81" t="n">
        <v>36682</v>
      </c>
      <c r="B329" s="82" t="s">
        <v>55</v>
      </c>
      <c r="C329" s="82" t="s">
        <v>56</v>
      </c>
      <c r="D329" s="82" t="s">
        <v>57</v>
      </c>
      <c r="E329" s="82" t="s">
        <v>21</v>
      </c>
      <c r="F329" s="82"/>
      <c r="G329" s="82" t="s">
        <v>74</v>
      </c>
      <c r="H329" s="81" t="n">
        <v>37104</v>
      </c>
      <c r="I329" s="82" t="n">
        <v>0</v>
      </c>
      <c r="J329" s="82" t="n">
        <v>0</v>
      </c>
      <c r="K329" s="83" t="n">
        <f aca="false">IF(J329=0,0,J329/I329)</f>
        <v>0</v>
      </c>
      <c r="L329" s="83" t="n">
        <f aca="false">I329/UOM</f>
        <v>0</v>
      </c>
      <c r="M329" s="83" t="n">
        <f aca="false">J329/UOM</f>
        <v>0</v>
      </c>
      <c r="N329" s="84" t="str">
        <f aca="false">IF(F329="P","PHY",IF(F329="G","G",E329))</f>
        <v>D</v>
      </c>
      <c r="O329" s="84" t="str">
        <f aca="false">IF(ISNA(VLOOKUP(G329,BadCanCurves,1,FALSE())),VLOOKUP(D329,FOLIOS,6,FALSE()),"not used")</f>
        <v>not used</v>
      </c>
      <c r="P329" s="84" t="n">
        <f aca="false">IF($N329="P",VLOOKUP(H329,PrcBuckets,2,FALSE()),0)</f>
        <v>0</v>
      </c>
      <c r="Q329" s="84" t="n">
        <f aca="false">IF($N329="D",VLOOKUP(H329,BasisBuckets,2,FALSE()),0)</f>
        <v>9</v>
      </c>
      <c r="R329" s="84" t="n">
        <f aca="false">IF($N329="PHY",VLOOKUP(H329,PGDBuckets,2,FALSE()),0)</f>
        <v>0</v>
      </c>
      <c r="S329" s="84" t="n">
        <f aca="false">IF($N329="G",VLOOKUP(H329,PGDBuckets,2,FALSE()),0)</f>
        <v>0</v>
      </c>
      <c r="T329" s="84" t="n">
        <f aca="false">SUM(P329:S329)</f>
        <v>9</v>
      </c>
      <c r="U329" s="84" t="str">
        <f aca="false">IF(O329="not used","-",O329&amp;N329&amp;T329)</f>
        <v>-</v>
      </c>
      <c r="V329" s="84" t="str">
        <f aca="false">IF(O329="Not Used","-",VLOOKUP(D329,FOLIOS,7,FALSE())&amp;H329)</f>
        <v>-</v>
      </c>
      <c r="W329" s="84" t="str">
        <f aca="false">IF(U329="-","-",O329&amp;E329&amp;H329)</f>
        <v>-</v>
      </c>
      <c r="X329" s="85" t="str">
        <f aca="false">D329&amp;G329</f>
        <v>FT-CAND-EGSC-BASCGPR-NIAGARA</v>
      </c>
      <c r="AF329" s="0" t="str">
        <f aca="false">D329&amp;V329</f>
        <v>FT-CAND-EGSC-BAS-</v>
      </c>
    </row>
    <row r="330" customFormat="false" ht="12.75" hidden="false" customHeight="false" outlineLevel="0" collapsed="false">
      <c r="A330" s="81" t="n">
        <v>36682</v>
      </c>
      <c r="B330" s="82" t="s">
        <v>55</v>
      </c>
      <c r="C330" s="82" t="s">
        <v>56</v>
      </c>
      <c r="D330" s="82" t="s">
        <v>57</v>
      </c>
      <c r="E330" s="82" t="s">
        <v>21</v>
      </c>
      <c r="F330" s="82"/>
      <c r="G330" s="82" t="s">
        <v>74</v>
      </c>
      <c r="H330" s="81" t="n">
        <v>37135</v>
      </c>
      <c r="I330" s="82" t="n">
        <v>0</v>
      </c>
      <c r="J330" s="82" t="n">
        <v>0</v>
      </c>
      <c r="K330" s="83" t="n">
        <f aca="false">IF(J330=0,0,J330/I330)</f>
        <v>0</v>
      </c>
      <c r="L330" s="83" t="n">
        <f aca="false">I330/UOM</f>
        <v>0</v>
      </c>
      <c r="M330" s="83" t="n">
        <f aca="false">J330/UOM</f>
        <v>0</v>
      </c>
      <c r="N330" s="84" t="str">
        <f aca="false">IF(F330="P","PHY",IF(F330="G","G",E330))</f>
        <v>D</v>
      </c>
      <c r="O330" s="84" t="str">
        <f aca="false">IF(ISNA(VLOOKUP(G330,BadCanCurves,1,FALSE())),VLOOKUP(D330,FOLIOS,6,FALSE()),"not used")</f>
        <v>not used</v>
      </c>
      <c r="P330" s="84" t="n">
        <f aca="false">IF($N330="P",VLOOKUP(H330,PrcBuckets,2,FALSE()),0)</f>
        <v>0</v>
      </c>
      <c r="Q330" s="84" t="n">
        <f aca="false">IF($N330="D",VLOOKUP(H330,BasisBuckets,2,FALSE()),0)</f>
        <v>9</v>
      </c>
      <c r="R330" s="84" t="n">
        <f aca="false">IF($N330="PHY",VLOOKUP(H330,PGDBuckets,2,FALSE()),0)</f>
        <v>0</v>
      </c>
      <c r="S330" s="84" t="n">
        <f aca="false">IF($N330="G",VLOOKUP(H330,PGDBuckets,2,FALSE()),0)</f>
        <v>0</v>
      </c>
      <c r="T330" s="84" t="n">
        <f aca="false">SUM(P330:S330)</f>
        <v>9</v>
      </c>
      <c r="U330" s="84" t="str">
        <f aca="false">IF(O330="not used","-",O330&amp;N330&amp;T330)</f>
        <v>-</v>
      </c>
      <c r="V330" s="84" t="str">
        <f aca="false">IF(O330="Not Used","-",VLOOKUP(D330,FOLIOS,7,FALSE())&amp;H330)</f>
        <v>-</v>
      </c>
      <c r="W330" s="84" t="str">
        <f aca="false">IF(U330="-","-",O330&amp;E330&amp;H330)</f>
        <v>-</v>
      </c>
      <c r="X330" s="85" t="str">
        <f aca="false">D330&amp;G330</f>
        <v>FT-CAND-EGSC-BASCGPR-NIAGARA</v>
      </c>
      <c r="AF330" s="0" t="str">
        <f aca="false">D330&amp;V330</f>
        <v>FT-CAND-EGSC-BAS-</v>
      </c>
    </row>
    <row r="331" customFormat="false" ht="12.75" hidden="false" customHeight="false" outlineLevel="0" collapsed="false">
      <c r="A331" s="81" t="n">
        <v>36682</v>
      </c>
      <c r="B331" s="82" t="s">
        <v>55</v>
      </c>
      <c r="C331" s="82" t="s">
        <v>56</v>
      </c>
      <c r="D331" s="82" t="s">
        <v>57</v>
      </c>
      <c r="E331" s="82" t="s">
        <v>21</v>
      </c>
      <c r="F331" s="82"/>
      <c r="G331" s="82" t="s">
        <v>74</v>
      </c>
      <c r="H331" s="81" t="n">
        <v>37165</v>
      </c>
      <c r="I331" s="82" t="n">
        <v>0</v>
      </c>
      <c r="J331" s="82" t="n">
        <v>0</v>
      </c>
      <c r="K331" s="83" t="n">
        <f aca="false">IF(J331=0,0,J331/I331)</f>
        <v>0</v>
      </c>
      <c r="L331" s="83" t="n">
        <f aca="false">I331/UOM</f>
        <v>0</v>
      </c>
      <c r="M331" s="83" t="n">
        <f aca="false">J331/UOM</f>
        <v>0</v>
      </c>
      <c r="N331" s="84" t="str">
        <f aca="false">IF(F331="P","PHY",IF(F331="G","G",E331))</f>
        <v>D</v>
      </c>
      <c r="O331" s="84" t="str">
        <f aca="false">IF(ISNA(VLOOKUP(G331,BadCanCurves,1,FALSE())),VLOOKUP(D331,FOLIOS,6,FALSE()),"not used")</f>
        <v>not used</v>
      </c>
      <c r="P331" s="84" t="n">
        <f aca="false">IF($N331="P",VLOOKUP(H331,PrcBuckets,2,FALSE()),0)</f>
        <v>0</v>
      </c>
      <c r="Q331" s="84" t="n">
        <f aca="false">IF($N331="D",VLOOKUP(H331,BasisBuckets,2,FALSE()),0)</f>
        <v>9</v>
      </c>
      <c r="R331" s="84" t="n">
        <f aca="false">IF($N331="PHY",VLOOKUP(H331,PGDBuckets,2,FALSE()),0)</f>
        <v>0</v>
      </c>
      <c r="S331" s="84" t="n">
        <f aca="false">IF($N331="G",VLOOKUP(H331,PGDBuckets,2,FALSE()),0)</f>
        <v>0</v>
      </c>
      <c r="T331" s="84" t="n">
        <f aca="false">SUM(P331:S331)</f>
        <v>9</v>
      </c>
      <c r="U331" s="84" t="str">
        <f aca="false">IF(O331="not used","-",O331&amp;N331&amp;T331)</f>
        <v>-</v>
      </c>
      <c r="V331" s="84" t="str">
        <f aca="false">IF(O331="Not Used","-",VLOOKUP(D331,FOLIOS,7,FALSE())&amp;H331)</f>
        <v>-</v>
      </c>
      <c r="W331" s="84" t="str">
        <f aca="false">IF(U331="-","-",O331&amp;E331&amp;H331)</f>
        <v>-</v>
      </c>
      <c r="X331" s="85" t="str">
        <f aca="false">D331&amp;G331</f>
        <v>FT-CAND-EGSC-BASCGPR-NIAGARA</v>
      </c>
      <c r="AF331" s="0" t="str">
        <f aca="false">D331&amp;V331</f>
        <v>FT-CAND-EGSC-BAS-</v>
      </c>
    </row>
    <row r="332" customFormat="false" ht="12.75" hidden="false" customHeight="false" outlineLevel="0" collapsed="false">
      <c r="A332" s="81" t="n">
        <v>36682</v>
      </c>
      <c r="B332" s="82" t="s">
        <v>55</v>
      </c>
      <c r="C332" s="82" t="s">
        <v>56</v>
      </c>
      <c r="D332" s="82" t="s">
        <v>57</v>
      </c>
      <c r="E332" s="82" t="s">
        <v>21</v>
      </c>
      <c r="F332" s="82"/>
      <c r="G332" s="82" t="s">
        <v>74</v>
      </c>
      <c r="H332" s="81" t="n">
        <v>37196</v>
      </c>
      <c r="I332" s="82" t="n">
        <v>0</v>
      </c>
      <c r="J332" s="82" t="n">
        <v>0</v>
      </c>
      <c r="K332" s="83" t="n">
        <f aca="false">IF(J332=0,0,J332/I332)</f>
        <v>0</v>
      </c>
      <c r="L332" s="83" t="n">
        <f aca="false">I332/UOM</f>
        <v>0</v>
      </c>
      <c r="M332" s="83" t="n">
        <f aca="false">J332/UOM</f>
        <v>0</v>
      </c>
      <c r="N332" s="84" t="str">
        <f aca="false">IF(F332="P","PHY",IF(F332="G","G",E332))</f>
        <v>D</v>
      </c>
      <c r="O332" s="84" t="str">
        <f aca="false">IF(ISNA(VLOOKUP(G332,BadCanCurves,1,FALSE())),VLOOKUP(D332,FOLIOS,6,FALSE()),"not used")</f>
        <v>not used</v>
      </c>
      <c r="P332" s="84" t="n">
        <f aca="false">IF($N332="P",VLOOKUP(H332,PrcBuckets,2,FALSE()),0)</f>
        <v>0</v>
      </c>
      <c r="Q332" s="84" t="n">
        <f aca="false">IF($N332="D",VLOOKUP(H332,BasisBuckets,2,FALSE()),0)</f>
        <v>9</v>
      </c>
      <c r="R332" s="84" t="n">
        <f aca="false">IF($N332="PHY",VLOOKUP(H332,PGDBuckets,2,FALSE()),0)</f>
        <v>0</v>
      </c>
      <c r="S332" s="84" t="n">
        <f aca="false">IF($N332="G",VLOOKUP(H332,PGDBuckets,2,FALSE()),0)</f>
        <v>0</v>
      </c>
      <c r="T332" s="84" t="n">
        <f aca="false">SUM(P332:S332)</f>
        <v>9</v>
      </c>
      <c r="U332" s="84" t="str">
        <f aca="false">IF(O332="not used","-",O332&amp;N332&amp;T332)</f>
        <v>-</v>
      </c>
      <c r="V332" s="84" t="str">
        <f aca="false">IF(O332="Not Used","-",VLOOKUP(D332,FOLIOS,7,FALSE())&amp;H332)</f>
        <v>-</v>
      </c>
      <c r="W332" s="84" t="str">
        <f aca="false">IF(U332="-","-",O332&amp;E332&amp;H332)</f>
        <v>-</v>
      </c>
      <c r="X332" s="85" t="str">
        <f aca="false">D332&amp;G332</f>
        <v>FT-CAND-EGSC-BASCGPR-NIAGARA</v>
      </c>
      <c r="AF332" s="0" t="str">
        <f aca="false">D332&amp;V332</f>
        <v>FT-CAND-EGSC-BAS-</v>
      </c>
    </row>
    <row r="333" customFormat="false" ht="12.75" hidden="false" customHeight="false" outlineLevel="0" collapsed="false">
      <c r="A333" s="81" t="n">
        <v>36682</v>
      </c>
      <c r="B333" s="82" t="s">
        <v>55</v>
      </c>
      <c r="C333" s="82" t="s">
        <v>56</v>
      </c>
      <c r="D333" s="82" t="s">
        <v>57</v>
      </c>
      <c r="E333" s="82" t="s">
        <v>21</v>
      </c>
      <c r="F333" s="82"/>
      <c r="G333" s="82" t="s">
        <v>74</v>
      </c>
      <c r="H333" s="81" t="n">
        <v>37226</v>
      </c>
      <c r="I333" s="82" t="n">
        <v>0</v>
      </c>
      <c r="J333" s="82" t="n">
        <v>0</v>
      </c>
      <c r="K333" s="83" t="n">
        <f aca="false">IF(J333=0,0,J333/I333)</f>
        <v>0</v>
      </c>
      <c r="L333" s="83" t="n">
        <f aca="false">I333/UOM</f>
        <v>0</v>
      </c>
      <c r="M333" s="83" t="n">
        <f aca="false">J333/UOM</f>
        <v>0</v>
      </c>
      <c r="N333" s="84" t="str">
        <f aca="false">IF(F333="P","PHY",IF(F333="G","G",E333))</f>
        <v>D</v>
      </c>
      <c r="O333" s="84" t="str">
        <f aca="false">IF(ISNA(VLOOKUP(G333,BadCanCurves,1,FALSE())),VLOOKUP(D333,FOLIOS,6,FALSE()),"not used")</f>
        <v>not used</v>
      </c>
      <c r="P333" s="84" t="n">
        <f aca="false">IF($N333="P",VLOOKUP(H333,PrcBuckets,2,FALSE()),0)</f>
        <v>0</v>
      </c>
      <c r="Q333" s="84" t="n">
        <f aca="false">IF($N333="D",VLOOKUP(H333,BasisBuckets,2,FALSE()),0)</f>
        <v>9</v>
      </c>
      <c r="R333" s="84" t="n">
        <f aca="false">IF($N333="PHY",VLOOKUP(H333,PGDBuckets,2,FALSE()),0)</f>
        <v>0</v>
      </c>
      <c r="S333" s="84" t="n">
        <f aca="false">IF($N333="G",VLOOKUP(H333,PGDBuckets,2,FALSE()),0)</f>
        <v>0</v>
      </c>
      <c r="T333" s="84" t="n">
        <f aca="false">SUM(P333:S333)</f>
        <v>9</v>
      </c>
      <c r="U333" s="84" t="str">
        <f aca="false">IF(O333="not used","-",O333&amp;N333&amp;T333)</f>
        <v>-</v>
      </c>
      <c r="V333" s="84" t="str">
        <f aca="false">IF(O333="Not Used","-",VLOOKUP(D333,FOLIOS,7,FALSE())&amp;H333)</f>
        <v>-</v>
      </c>
      <c r="W333" s="84" t="str">
        <f aca="false">IF(U333="-","-",O333&amp;E333&amp;H333)</f>
        <v>-</v>
      </c>
      <c r="X333" s="85" t="str">
        <f aca="false">D333&amp;G333</f>
        <v>FT-CAND-EGSC-BASCGPR-NIAGARA</v>
      </c>
      <c r="AF333" s="0" t="str">
        <f aca="false">D333&amp;V333</f>
        <v>FT-CAND-EGSC-BAS-</v>
      </c>
    </row>
    <row r="334" customFormat="false" ht="12.75" hidden="false" customHeight="false" outlineLevel="0" collapsed="false">
      <c r="A334" s="81" t="n">
        <v>36682</v>
      </c>
      <c r="B334" s="82" t="s">
        <v>55</v>
      </c>
      <c r="C334" s="82" t="s">
        <v>56</v>
      </c>
      <c r="D334" s="82" t="s">
        <v>57</v>
      </c>
      <c r="E334" s="82" t="s">
        <v>21</v>
      </c>
      <c r="F334" s="82"/>
      <c r="G334" s="82" t="s">
        <v>74</v>
      </c>
      <c r="H334" s="81" t="n">
        <v>37257</v>
      </c>
      <c r="I334" s="82" t="n">
        <v>0</v>
      </c>
      <c r="J334" s="82" t="n">
        <v>0</v>
      </c>
      <c r="K334" s="83" t="n">
        <f aca="false">IF(J334=0,0,J334/I334)</f>
        <v>0</v>
      </c>
      <c r="L334" s="83" t="n">
        <f aca="false">I334/UOM</f>
        <v>0</v>
      </c>
      <c r="M334" s="83" t="n">
        <f aca="false">J334/UOM</f>
        <v>0</v>
      </c>
      <c r="N334" s="84" t="str">
        <f aca="false">IF(F334="P","PHY",IF(F334="G","G",E334))</f>
        <v>D</v>
      </c>
      <c r="O334" s="84" t="str">
        <f aca="false">IF(ISNA(VLOOKUP(G334,BadCanCurves,1,FALSE())),VLOOKUP(D334,FOLIOS,6,FALSE()),"not used")</f>
        <v>not used</v>
      </c>
      <c r="P334" s="84" t="n">
        <f aca="false">IF($N334="P",VLOOKUP(H334,PrcBuckets,2,FALSE()),0)</f>
        <v>0</v>
      </c>
      <c r="Q334" s="84" t="n">
        <f aca="false">IF($N334="D",VLOOKUP(H334,BasisBuckets,2,FALSE()),0)</f>
        <v>10</v>
      </c>
      <c r="R334" s="84" t="n">
        <f aca="false">IF($N334="PHY",VLOOKUP(H334,PGDBuckets,2,FALSE()),0)</f>
        <v>0</v>
      </c>
      <c r="S334" s="84" t="n">
        <f aca="false">IF($N334="G",VLOOKUP(H334,PGDBuckets,2,FALSE()),0)</f>
        <v>0</v>
      </c>
      <c r="T334" s="84" t="n">
        <f aca="false">SUM(P334:S334)</f>
        <v>10</v>
      </c>
      <c r="U334" s="84" t="str">
        <f aca="false">IF(O334="not used","-",O334&amp;N334&amp;T334)</f>
        <v>-</v>
      </c>
      <c r="V334" s="84" t="str">
        <f aca="false">IF(O334="Not Used","-",VLOOKUP(D334,FOLIOS,7,FALSE())&amp;H334)</f>
        <v>-</v>
      </c>
      <c r="W334" s="84" t="str">
        <f aca="false">IF(U334="-","-",O334&amp;E334&amp;H334)</f>
        <v>-</v>
      </c>
      <c r="X334" s="85" t="str">
        <f aca="false">D334&amp;G334</f>
        <v>FT-CAND-EGSC-BASCGPR-NIAGARA</v>
      </c>
      <c r="AF334" s="0" t="str">
        <f aca="false">D334&amp;V334</f>
        <v>FT-CAND-EGSC-BAS-</v>
      </c>
    </row>
    <row r="335" customFormat="false" ht="12.75" hidden="false" customHeight="false" outlineLevel="0" collapsed="false">
      <c r="A335" s="81" t="n">
        <v>36682</v>
      </c>
      <c r="B335" s="82" t="s">
        <v>55</v>
      </c>
      <c r="C335" s="82" t="s">
        <v>56</v>
      </c>
      <c r="D335" s="82" t="s">
        <v>57</v>
      </c>
      <c r="E335" s="82" t="s">
        <v>21</v>
      </c>
      <c r="F335" s="82"/>
      <c r="G335" s="82" t="s">
        <v>74</v>
      </c>
      <c r="H335" s="81" t="n">
        <v>37288</v>
      </c>
      <c r="I335" s="82" t="n">
        <v>0</v>
      </c>
      <c r="J335" s="82" t="n">
        <v>0</v>
      </c>
      <c r="K335" s="83" t="n">
        <f aca="false">IF(J335=0,0,J335/I335)</f>
        <v>0</v>
      </c>
      <c r="L335" s="83" t="n">
        <f aca="false">I335/UOM</f>
        <v>0</v>
      </c>
      <c r="M335" s="83" t="n">
        <f aca="false">J335/UOM</f>
        <v>0</v>
      </c>
      <c r="N335" s="84" t="str">
        <f aca="false">IF(F335="P","PHY",IF(F335="G","G",E335))</f>
        <v>D</v>
      </c>
      <c r="O335" s="84" t="str">
        <f aca="false">IF(ISNA(VLOOKUP(G335,BadCanCurves,1,FALSE())),VLOOKUP(D335,FOLIOS,6,FALSE()),"not used")</f>
        <v>not used</v>
      </c>
      <c r="P335" s="84" t="n">
        <f aca="false">IF($N335="P",VLOOKUP(H335,PrcBuckets,2,FALSE()),0)</f>
        <v>0</v>
      </c>
      <c r="Q335" s="84" t="n">
        <f aca="false">IF($N335="D",VLOOKUP(H335,BasisBuckets,2,FALSE()),0)</f>
        <v>10</v>
      </c>
      <c r="R335" s="84" t="n">
        <f aca="false">IF($N335="PHY",VLOOKUP(H335,PGDBuckets,2,FALSE()),0)</f>
        <v>0</v>
      </c>
      <c r="S335" s="84" t="n">
        <f aca="false">IF($N335="G",VLOOKUP(H335,PGDBuckets,2,FALSE()),0)</f>
        <v>0</v>
      </c>
      <c r="T335" s="84" t="n">
        <f aca="false">SUM(P335:S335)</f>
        <v>10</v>
      </c>
      <c r="U335" s="84" t="str">
        <f aca="false">IF(O335="not used","-",O335&amp;N335&amp;T335)</f>
        <v>-</v>
      </c>
      <c r="V335" s="84" t="str">
        <f aca="false">IF(O335="Not Used","-",VLOOKUP(D335,FOLIOS,7,FALSE())&amp;H335)</f>
        <v>-</v>
      </c>
      <c r="W335" s="84" t="str">
        <f aca="false">IF(U335="-","-",O335&amp;E335&amp;H335)</f>
        <v>-</v>
      </c>
      <c r="X335" s="85" t="str">
        <f aca="false">D335&amp;G335</f>
        <v>FT-CAND-EGSC-BASCGPR-NIAGARA</v>
      </c>
      <c r="AF335" s="0" t="str">
        <f aca="false">D335&amp;V335</f>
        <v>FT-CAND-EGSC-BAS-</v>
      </c>
    </row>
    <row r="336" customFormat="false" ht="12.75" hidden="false" customHeight="false" outlineLevel="0" collapsed="false">
      <c r="A336" s="81" t="n">
        <v>36682</v>
      </c>
      <c r="B336" s="82" t="s">
        <v>55</v>
      </c>
      <c r="C336" s="82" t="s">
        <v>56</v>
      </c>
      <c r="D336" s="82" t="s">
        <v>57</v>
      </c>
      <c r="E336" s="82" t="s">
        <v>21</v>
      </c>
      <c r="F336" s="82"/>
      <c r="G336" s="82" t="s">
        <v>74</v>
      </c>
      <c r="H336" s="81" t="n">
        <v>37316</v>
      </c>
      <c r="I336" s="82" t="n">
        <v>0</v>
      </c>
      <c r="J336" s="82" t="n">
        <v>0</v>
      </c>
      <c r="K336" s="83" t="n">
        <f aca="false">IF(J336=0,0,J336/I336)</f>
        <v>0</v>
      </c>
      <c r="L336" s="83" t="n">
        <f aca="false">I336/UOM</f>
        <v>0</v>
      </c>
      <c r="M336" s="83" t="n">
        <f aca="false">J336/UOM</f>
        <v>0</v>
      </c>
      <c r="N336" s="84" t="str">
        <f aca="false">IF(F336="P","PHY",IF(F336="G","G",E336))</f>
        <v>D</v>
      </c>
      <c r="O336" s="84" t="str">
        <f aca="false">IF(ISNA(VLOOKUP(G336,BadCanCurves,1,FALSE())),VLOOKUP(D336,FOLIOS,6,FALSE()),"not used")</f>
        <v>not used</v>
      </c>
      <c r="P336" s="84" t="n">
        <f aca="false">IF($N336="P",VLOOKUP(H336,PrcBuckets,2,FALSE()),0)</f>
        <v>0</v>
      </c>
      <c r="Q336" s="84" t="n">
        <f aca="false">IF($N336="D",VLOOKUP(H336,BasisBuckets,2,FALSE()),0)</f>
        <v>10</v>
      </c>
      <c r="R336" s="84" t="n">
        <f aca="false">IF($N336="PHY",VLOOKUP(H336,PGDBuckets,2,FALSE()),0)</f>
        <v>0</v>
      </c>
      <c r="S336" s="84" t="n">
        <f aca="false">IF($N336="G",VLOOKUP(H336,PGDBuckets,2,FALSE()),0)</f>
        <v>0</v>
      </c>
      <c r="T336" s="84" t="n">
        <f aca="false">SUM(P336:S336)</f>
        <v>10</v>
      </c>
      <c r="U336" s="84" t="str">
        <f aca="false">IF(O336="not used","-",O336&amp;N336&amp;T336)</f>
        <v>-</v>
      </c>
      <c r="V336" s="84" t="str">
        <f aca="false">IF(O336="Not Used","-",VLOOKUP(D336,FOLIOS,7,FALSE())&amp;H336)</f>
        <v>-</v>
      </c>
      <c r="W336" s="84" t="str">
        <f aca="false">IF(U336="-","-",O336&amp;E336&amp;H336)</f>
        <v>-</v>
      </c>
      <c r="X336" s="85" t="str">
        <f aca="false">D336&amp;G336</f>
        <v>FT-CAND-EGSC-BASCGPR-NIAGARA</v>
      </c>
      <c r="AF336" s="0" t="str">
        <f aca="false">D336&amp;V336</f>
        <v>FT-CAND-EGSC-BAS-</v>
      </c>
    </row>
    <row r="337" customFormat="false" ht="12.75" hidden="false" customHeight="false" outlineLevel="0" collapsed="false">
      <c r="A337" s="81" t="n">
        <v>36682</v>
      </c>
      <c r="B337" s="82" t="s">
        <v>55</v>
      </c>
      <c r="C337" s="82" t="s">
        <v>56</v>
      </c>
      <c r="D337" s="82" t="s">
        <v>57</v>
      </c>
      <c r="E337" s="82" t="s">
        <v>21</v>
      </c>
      <c r="F337" s="82"/>
      <c r="G337" s="82" t="s">
        <v>74</v>
      </c>
      <c r="H337" s="81" t="n">
        <v>37347</v>
      </c>
      <c r="I337" s="82" t="n">
        <v>0</v>
      </c>
      <c r="J337" s="82" t="n">
        <v>0</v>
      </c>
      <c r="K337" s="83" t="n">
        <f aca="false">IF(J337=0,0,J337/I337)</f>
        <v>0</v>
      </c>
      <c r="L337" s="83" t="n">
        <f aca="false">I337/UOM</f>
        <v>0</v>
      </c>
      <c r="M337" s="83" t="n">
        <f aca="false">J337/UOM</f>
        <v>0</v>
      </c>
      <c r="N337" s="84" t="str">
        <f aca="false">IF(F337="P","PHY",IF(F337="G","G",E337))</f>
        <v>D</v>
      </c>
      <c r="O337" s="84" t="str">
        <f aca="false">IF(ISNA(VLOOKUP(G337,BadCanCurves,1,FALSE())),VLOOKUP(D337,FOLIOS,6,FALSE()),"not used")</f>
        <v>not used</v>
      </c>
      <c r="P337" s="84" t="n">
        <f aca="false">IF($N337="P",VLOOKUP(H337,PrcBuckets,2,FALSE()),0)</f>
        <v>0</v>
      </c>
      <c r="Q337" s="84" t="n">
        <f aca="false">IF($N337="D",VLOOKUP(H337,BasisBuckets,2,FALSE()),0)</f>
        <v>10</v>
      </c>
      <c r="R337" s="84" t="n">
        <f aca="false">IF($N337="PHY",VLOOKUP(H337,PGDBuckets,2,FALSE()),0)</f>
        <v>0</v>
      </c>
      <c r="S337" s="84" t="n">
        <f aca="false">IF($N337="G",VLOOKUP(H337,PGDBuckets,2,FALSE()),0)</f>
        <v>0</v>
      </c>
      <c r="T337" s="84" t="n">
        <f aca="false">SUM(P337:S337)</f>
        <v>10</v>
      </c>
      <c r="U337" s="84" t="str">
        <f aca="false">IF(O337="not used","-",O337&amp;N337&amp;T337)</f>
        <v>-</v>
      </c>
      <c r="V337" s="84" t="str">
        <f aca="false">IF(O337="Not Used","-",VLOOKUP(D337,FOLIOS,7,FALSE())&amp;H337)</f>
        <v>-</v>
      </c>
      <c r="W337" s="84" t="str">
        <f aca="false">IF(U337="-","-",O337&amp;E337&amp;H337)</f>
        <v>-</v>
      </c>
      <c r="X337" s="85" t="str">
        <f aca="false">D337&amp;G337</f>
        <v>FT-CAND-EGSC-BASCGPR-NIAGARA</v>
      </c>
      <c r="AF337" s="0" t="str">
        <f aca="false">D337&amp;V337</f>
        <v>FT-CAND-EGSC-BAS-</v>
      </c>
    </row>
    <row r="338" customFormat="false" ht="12.75" hidden="false" customHeight="false" outlineLevel="0" collapsed="false">
      <c r="A338" s="81" t="n">
        <v>36682</v>
      </c>
      <c r="B338" s="82" t="s">
        <v>55</v>
      </c>
      <c r="C338" s="82" t="s">
        <v>56</v>
      </c>
      <c r="D338" s="82" t="s">
        <v>57</v>
      </c>
      <c r="E338" s="82" t="s">
        <v>21</v>
      </c>
      <c r="F338" s="82"/>
      <c r="G338" s="82" t="s">
        <v>74</v>
      </c>
      <c r="H338" s="81" t="n">
        <v>37377</v>
      </c>
      <c r="I338" s="82" t="n">
        <v>0</v>
      </c>
      <c r="J338" s="82" t="n">
        <v>0</v>
      </c>
      <c r="K338" s="83" t="n">
        <f aca="false">IF(J338=0,0,J338/I338)</f>
        <v>0</v>
      </c>
      <c r="L338" s="83" t="n">
        <f aca="false">I338/UOM</f>
        <v>0</v>
      </c>
      <c r="M338" s="83" t="n">
        <f aca="false">J338/UOM</f>
        <v>0</v>
      </c>
      <c r="N338" s="84" t="str">
        <f aca="false">IF(F338="P","PHY",IF(F338="G","G",E338))</f>
        <v>D</v>
      </c>
      <c r="O338" s="84" t="str">
        <f aca="false">IF(ISNA(VLOOKUP(G338,BadCanCurves,1,FALSE())),VLOOKUP(D338,FOLIOS,6,FALSE()),"not used")</f>
        <v>not used</v>
      </c>
      <c r="P338" s="84" t="n">
        <f aca="false">IF($N338="P",VLOOKUP(H338,PrcBuckets,2,FALSE()),0)</f>
        <v>0</v>
      </c>
      <c r="Q338" s="84" t="n">
        <f aca="false">IF($N338="D",VLOOKUP(H338,BasisBuckets,2,FALSE()),0)</f>
        <v>10</v>
      </c>
      <c r="R338" s="84" t="n">
        <f aca="false">IF($N338="PHY",VLOOKUP(H338,PGDBuckets,2,FALSE()),0)</f>
        <v>0</v>
      </c>
      <c r="S338" s="84" t="n">
        <f aca="false">IF($N338="G",VLOOKUP(H338,PGDBuckets,2,FALSE()),0)</f>
        <v>0</v>
      </c>
      <c r="T338" s="84" t="n">
        <f aca="false">SUM(P338:S338)</f>
        <v>10</v>
      </c>
      <c r="U338" s="84" t="str">
        <f aca="false">IF(O338="not used","-",O338&amp;N338&amp;T338)</f>
        <v>-</v>
      </c>
      <c r="V338" s="84" t="str">
        <f aca="false">IF(O338="Not Used","-",VLOOKUP(D338,FOLIOS,7,FALSE())&amp;H338)</f>
        <v>-</v>
      </c>
      <c r="W338" s="84" t="str">
        <f aca="false">IF(U338="-","-",O338&amp;E338&amp;H338)</f>
        <v>-</v>
      </c>
      <c r="X338" s="85" t="str">
        <f aca="false">D338&amp;G338</f>
        <v>FT-CAND-EGSC-BASCGPR-NIAGARA</v>
      </c>
      <c r="AF338" s="0" t="str">
        <f aca="false">D338&amp;V338</f>
        <v>FT-CAND-EGSC-BAS-</v>
      </c>
    </row>
    <row r="339" customFormat="false" ht="12.75" hidden="false" customHeight="false" outlineLevel="0" collapsed="false">
      <c r="A339" s="81" t="n">
        <v>36682</v>
      </c>
      <c r="B339" s="82" t="s">
        <v>55</v>
      </c>
      <c r="C339" s="82" t="s">
        <v>56</v>
      </c>
      <c r="D339" s="82" t="s">
        <v>57</v>
      </c>
      <c r="E339" s="82" t="s">
        <v>21</v>
      </c>
      <c r="F339" s="82"/>
      <c r="G339" s="82" t="s">
        <v>74</v>
      </c>
      <c r="H339" s="81" t="n">
        <v>37408</v>
      </c>
      <c r="I339" s="82" t="n">
        <v>0</v>
      </c>
      <c r="J339" s="82" t="n">
        <v>0</v>
      </c>
      <c r="K339" s="83" t="n">
        <f aca="false">IF(J339=0,0,J339/I339)</f>
        <v>0</v>
      </c>
      <c r="L339" s="83" t="n">
        <f aca="false">I339/UOM</f>
        <v>0</v>
      </c>
      <c r="M339" s="83" t="n">
        <f aca="false">J339/UOM</f>
        <v>0</v>
      </c>
      <c r="N339" s="84" t="str">
        <f aca="false">IF(F339="P","PHY",IF(F339="G","G",E339))</f>
        <v>D</v>
      </c>
      <c r="O339" s="84" t="str">
        <f aca="false">IF(ISNA(VLOOKUP(G339,BadCanCurves,1,FALSE())),VLOOKUP(D339,FOLIOS,6,FALSE()),"not used")</f>
        <v>not used</v>
      </c>
      <c r="P339" s="84" t="n">
        <f aca="false">IF($N339="P",VLOOKUP(H339,PrcBuckets,2,FALSE()),0)</f>
        <v>0</v>
      </c>
      <c r="Q339" s="84" t="n">
        <f aca="false">IF($N339="D",VLOOKUP(H339,BasisBuckets,2,FALSE()),0)</f>
        <v>10</v>
      </c>
      <c r="R339" s="84" t="n">
        <f aca="false">IF($N339="PHY",VLOOKUP(H339,PGDBuckets,2,FALSE()),0)</f>
        <v>0</v>
      </c>
      <c r="S339" s="84" t="n">
        <f aca="false">IF($N339="G",VLOOKUP(H339,PGDBuckets,2,FALSE()),0)</f>
        <v>0</v>
      </c>
      <c r="T339" s="84" t="n">
        <f aca="false">SUM(P339:S339)</f>
        <v>10</v>
      </c>
      <c r="U339" s="84" t="str">
        <f aca="false">IF(O339="not used","-",O339&amp;N339&amp;T339)</f>
        <v>-</v>
      </c>
      <c r="V339" s="84" t="str">
        <f aca="false">IF(O339="Not Used","-",VLOOKUP(D339,FOLIOS,7,FALSE())&amp;H339)</f>
        <v>-</v>
      </c>
      <c r="W339" s="84" t="str">
        <f aca="false">IF(U339="-","-",O339&amp;E339&amp;H339)</f>
        <v>-</v>
      </c>
      <c r="X339" s="85" t="str">
        <f aca="false">D339&amp;G339</f>
        <v>FT-CAND-EGSC-BASCGPR-NIAGARA</v>
      </c>
      <c r="AF339" s="0" t="str">
        <f aca="false">D339&amp;V339</f>
        <v>FT-CAND-EGSC-BAS-</v>
      </c>
    </row>
    <row r="340" customFormat="false" ht="12.75" hidden="false" customHeight="false" outlineLevel="0" collapsed="false">
      <c r="A340" s="81" t="n">
        <v>36682</v>
      </c>
      <c r="B340" s="82" t="s">
        <v>55</v>
      </c>
      <c r="C340" s="82" t="s">
        <v>56</v>
      </c>
      <c r="D340" s="82" t="s">
        <v>57</v>
      </c>
      <c r="E340" s="82" t="s">
        <v>21</v>
      </c>
      <c r="F340" s="82"/>
      <c r="G340" s="82" t="s">
        <v>74</v>
      </c>
      <c r="H340" s="81" t="n">
        <v>37438</v>
      </c>
      <c r="I340" s="82" t="n">
        <v>0</v>
      </c>
      <c r="J340" s="82" t="n">
        <v>0</v>
      </c>
      <c r="K340" s="83" t="n">
        <f aca="false">IF(J340=0,0,J340/I340)</f>
        <v>0</v>
      </c>
      <c r="L340" s="83" t="n">
        <f aca="false">I340/UOM</f>
        <v>0</v>
      </c>
      <c r="M340" s="83" t="n">
        <f aca="false">J340/UOM</f>
        <v>0</v>
      </c>
      <c r="N340" s="84" t="str">
        <f aca="false">IF(F340="P","PHY",IF(F340="G","G",E340))</f>
        <v>D</v>
      </c>
      <c r="O340" s="84" t="str">
        <f aca="false">IF(ISNA(VLOOKUP(G340,BadCanCurves,1,FALSE())),VLOOKUP(D340,FOLIOS,6,FALSE()),"not used")</f>
        <v>not used</v>
      </c>
      <c r="P340" s="84" t="n">
        <f aca="false">IF($N340="P",VLOOKUP(H340,PrcBuckets,2,FALSE()),0)</f>
        <v>0</v>
      </c>
      <c r="Q340" s="84" t="n">
        <f aca="false">IF($N340="D",VLOOKUP(H340,BasisBuckets,2,FALSE()),0)</f>
        <v>10</v>
      </c>
      <c r="R340" s="84" t="n">
        <f aca="false">IF($N340="PHY",VLOOKUP(H340,PGDBuckets,2,FALSE()),0)</f>
        <v>0</v>
      </c>
      <c r="S340" s="84" t="n">
        <f aca="false">IF($N340="G",VLOOKUP(H340,PGDBuckets,2,FALSE()),0)</f>
        <v>0</v>
      </c>
      <c r="T340" s="84" t="n">
        <f aca="false">SUM(P340:S340)</f>
        <v>10</v>
      </c>
      <c r="U340" s="84" t="str">
        <f aca="false">IF(O340="not used","-",O340&amp;N340&amp;T340)</f>
        <v>-</v>
      </c>
      <c r="V340" s="84" t="str">
        <f aca="false">IF(O340="Not Used","-",VLOOKUP(D340,FOLIOS,7,FALSE())&amp;H340)</f>
        <v>-</v>
      </c>
      <c r="W340" s="84" t="str">
        <f aca="false">IF(U340="-","-",O340&amp;E340&amp;H340)</f>
        <v>-</v>
      </c>
      <c r="X340" s="85" t="str">
        <f aca="false">D340&amp;G340</f>
        <v>FT-CAND-EGSC-BASCGPR-NIAGARA</v>
      </c>
      <c r="AF340" s="0" t="str">
        <f aca="false">D340&amp;V340</f>
        <v>FT-CAND-EGSC-BAS-</v>
      </c>
    </row>
    <row r="341" customFormat="false" ht="12.75" hidden="false" customHeight="false" outlineLevel="0" collapsed="false">
      <c r="A341" s="81" t="n">
        <v>36682</v>
      </c>
      <c r="B341" s="82" t="s">
        <v>55</v>
      </c>
      <c r="C341" s="82" t="s">
        <v>56</v>
      </c>
      <c r="D341" s="82" t="s">
        <v>57</v>
      </c>
      <c r="E341" s="82" t="s">
        <v>21</v>
      </c>
      <c r="F341" s="82"/>
      <c r="G341" s="82" t="s">
        <v>74</v>
      </c>
      <c r="H341" s="81" t="n">
        <v>37469</v>
      </c>
      <c r="I341" s="82" t="n">
        <v>0</v>
      </c>
      <c r="J341" s="82" t="n">
        <v>0</v>
      </c>
      <c r="K341" s="83" t="n">
        <f aca="false">IF(J341=0,0,J341/I341)</f>
        <v>0</v>
      </c>
      <c r="L341" s="83" t="n">
        <f aca="false">I341/UOM</f>
        <v>0</v>
      </c>
      <c r="M341" s="83" t="n">
        <f aca="false">J341/UOM</f>
        <v>0</v>
      </c>
      <c r="N341" s="84" t="str">
        <f aca="false">IF(F341="P","PHY",IF(F341="G","G",E341))</f>
        <v>D</v>
      </c>
      <c r="O341" s="84" t="str">
        <f aca="false">IF(ISNA(VLOOKUP(G341,BadCanCurves,1,FALSE())),VLOOKUP(D341,FOLIOS,6,FALSE()),"not used")</f>
        <v>not used</v>
      </c>
      <c r="P341" s="84" t="n">
        <f aca="false">IF($N341="P",VLOOKUP(H341,PrcBuckets,2,FALSE()),0)</f>
        <v>0</v>
      </c>
      <c r="Q341" s="84" t="n">
        <f aca="false">IF($N341="D",VLOOKUP(H341,BasisBuckets,2,FALSE()),0)</f>
        <v>10</v>
      </c>
      <c r="R341" s="84" t="n">
        <f aca="false">IF($N341="PHY",VLOOKUP(H341,PGDBuckets,2,FALSE()),0)</f>
        <v>0</v>
      </c>
      <c r="S341" s="84" t="n">
        <f aca="false">IF($N341="G",VLOOKUP(H341,PGDBuckets,2,FALSE()),0)</f>
        <v>0</v>
      </c>
      <c r="T341" s="84" t="n">
        <f aca="false">SUM(P341:S341)</f>
        <v>10</v>
      </c>
      <c r="U341" s="84" t="str">
        <f aca="false">IF(O341="not used","-",O341&amp;N341&amp;T341)</f>
        <v>-</v>
      </c>
      <c r="V341" s="84" t="str">
        <f aca="false">IF(O341="Not Used","-",VLOOKUP(D341,FOLIOS,7,FALSE())&amp;H341)</f>
        <v>-</v>
      </c>
      <c r="W341" s="84" t="str">
        <f aca="false">IF(U341="-","-",O341&amp;E341&amp;H341)</f>
        <v>-</v>
      </c>
      <c r="X341" s="85" t="str">
        <f aca="false">D341&amp;G341</f>
        <v>FT-CAND-EGSC-BASCGPR-NIAGARA</v>
      </c>
      <c r="AF341" s="0" t="str">
        <f aca="false">D341&amp;V341</f>
        <v>FT-CAND-EGSC-BAS-</v>
      </c>
    </row>
    <row r="342" customFormat="false" ht="12.75" hidden="false" customHeight="false" outlineLevel="0" collapsed="false">
      <c r="A342" s="81" t="n">
        <v>36682</v>
      </c>
      <c r="B342" s="82" t="s">
        <v>55</v>
      </c>
      <c r="C342" s="82" t="s">
        <v>56</v>
      </c>
      <c r="D342" s="82" t="s">
        <v>57</v>
      </c>
      <c r="E342" s="82" t="s">
        <v>21</v>
      </c>
      <c r="F342" s="82"/>
      <c r="G342" s="82" t="s">
        <v>74</v>
      </c>
      <c r="H342" s="81" t="n">
        <v>37500</v>
      </c>
      <c r="I342" s="82" t="n">
        <v>0</v>
      </c>
      <c r="J342" s="82" t="n">
        <v>0</v>
      </c>
      <c r="K342" s="83" t="n">
        <f aca="false">IF(J342=0,0,J342/I342)</f>
        <v>0</v>
      </c>
      <c r="L342" s="83" t="n">
        <f aca="false">I342/UOM</f>
        <v>0</v>
      </c>
      <c r="M342" s="83" t="n">
        <f aca="false">J342/UOM</f>
        <v>0</v>
      </c>
      <c r="N342" s="84" t="str">
        <f aca="false">IF(F342="P","PHY",IF(F342="G","G",E342))</f>
        <v>D</v>
      </c>
      <c r="O342" s="84" t="str">
        <f aca="false">IF(ISNA(VLOOKUP(G342,BadCanCurves,1,FALSE())),VLOOKUP(D342,FOLIOS,6,FALSE()),"not used")</f>
        <v>not used</v>
      </c>
      <c r="P342" s="84" t="n">
        <f aca="false">IF($N342="P",VLOOKUP(H342,PrcBuckets,2,FALSE()),0)</f>
        <v>0</v>
      </c>
      <c r="Q342" s="84" t="n">
        <f aca="false">IF($N342="D",VLOOKUP(H342,BasisBuckets,2,FALSE()),0)</f>
        <v>10</v>
      </c>
      <c r="R342" s="84" t="n">
        <f aca="false">IF($N342="PHY",VLOOKUP(H342,PGDBuckets,2,FALSE()),0)</f>
        <v>0</v>
      </c>
      <c r="S342" s="84" t="n">
        <f aca="false">IF($N342="G",VLOOKUP(H342,PGDBuckets,2,FALSE()),0)</f>
        <v>0</v>
      </c>
      <c r="T342" s="84" t="n">
        <f aca="false">SUM(P342:S342)</f>
        <v>10</v>
      </c>
      <c r="U342" s="84" t="str">
        <f aca="false">IF(O342="not used","-",O342&amp;N342&amp;T342)</f>
        <v>-</v>
      </c>
      <c r="V342" s="84" t="str">
        <f aca="false">IF(O342="Not Used","-",VLOOKUP(D342,FOLIOS,7,FALSE())&amp;H342)</f>
        <v>-</v>
      </c>
      <c r="W342" s="84" t="str">
        <f aca="false">IF(U342="-","-",O342&amp;E342&amp;H342)</f>
        <v>-</v>
      </c>
      <c r="X342" s="85" t="str">
        <f aca="false">D342&amp;G342</f>
        <v>FT-CAND-EGSC-BASCGPR-NIAGARA</v>
      </c>
      <c r="AF342" s="0" t="str">
        <f aca="false">D342&amp;V342</f>
        <v>FT-CAND-EGSC-BAS-</v>
      </c>
    </row>
    <row r="343" customFormat="false" ht="12.75" hidden="false" customHeight="false" outlineLevel="0" collapsed="false">
      <c r="A343" s="81" t="n">
        <v>36682</v>
      </c>
      <c r="B343" s="82" t="s">
        <v>55</v>
      </c>
      <c r="C343" s="82" t="s">
        <v>56</v>
      </c>
      <c r="D343" s="82" t="s">
        <v>57</v>
      </c>
      <c r="E343" s="82" t="s">
        <v>21</v>
      </c>
      <c r="F343" s="82"/>
      <c r="G343" s="82" t="s">
        <v>74</v>
      </c>
      <c r="H343" s="81" t="n">
        <v>37530</v>
      </c>
      <c r="I343" s="82" t="n">
        <v>0</v>
      </c>
      <c r="J343" s="82" t="n">
        <v>0</v>
      </c>
      <c r="K343" s="83" t="n">
        <f aca="false">IF(J343=0,0,J343/I343)</f>
        <v>0</v>
      </c>
      <c r="L343" s="83" t="n">
        <f aca="false">I343/UOM</f>
        <v>0</v>
      </c>
      <c r="M343" s="83" t="n">
        <f aca="false">J343/UOM</f>
        <v>0</v>
      </c>
      <c r="N343" s="84" t="str">
        <f aca="false">IF(F343="P","PHY",IF(F343="G","G",E343))</f>
        <v>D</v>
      </c>
      <c r="O343" s="84" t="str">
        <f aca="false">IF(ISNA(VLOOKUP(G343,BadCanCurves,1,FALSE())),VLOOKUP(D343,FOLIOS,6,FALSE()),"not used")</f>
        <v>not used</v>
      </c>
      <c r="P343" s="84" t="n">
        <f aca="false">IF($N343="P",VLOOKUP(H343,PrcBuckets,2,FALSE()),0)</f>
        <v>0</v>
      </c>
      <c r="Q343" s="84" t="n">
        <f aca="false">IF($N343="D",VLOOKUP(H343,BasisBuckets,2,FALSE()),0)</f>
        <v>10</v>
      </c>
      <c r="R343" s="84" t="n">
        <f aca="false">IF($N343="PHY",VLOOKUP(H343,PGDBuckets,2,FALSE()),0)</f>
        <v>0</v>
      </c>
      <c r="S343" s="84" t="n">
        <f aca="false">IF($N343="G",VLOOKUP(H343,PGDBuckets,2,FALSE()),0)</f>
        <v>0</v>
      </c>
      <c r="T343" s="84" t="n">
        <f aca="false">SUM(P343:S343)</f>
        <v>10</v>
      </c>
      <c r="U343" s="84" t="str">
        <f aca="false">IF(O343="not used","-",O343&amp;N343&amp;T343)</f>
        <v>-</v>
      </c>
      <c r="V343" s="84" t="str">
        <f aca="false">IF(O343="Not Used","-",VLOOKUP(D343,FOLIOS,7,FALSE())&amp;H343)</f>
        <v>-</v>
      </c>
      <c r="W343" s="84" t="str">
        <f aca="false">IF(U343="-","-",O343&amp;E343&amp;H343)</f>
        <v>-</v>
      </c>
      <c r="X343" s="85" t="str">
        <f aca="false">D343&amp;G343</f>
        <v>FT-CAND-EGSC-BASCGPR-NIAGARA</v>
      </c>
      <c r="AF343" s="0" t="str">
        <f aca="false">D343&amp;V343</f>
        <v>FT-CAND-EGSC-BAS-</v>
      </c>
    </row>
    <row r="344" customFormat="false" ht="12.75" hidden="false" customHeight="false" outlineLevel="0" collapsed="false">
      <c r="A344" s="81" t="n">
        <v>36682</v>
      </c>
      <c r="B344" s="82" t="s">
        <v>55</v>
      </c>
      <c r="C344" s="82" t="s">
        <v>56</v>
      </c>
      <c r="D344" s="82" t="s">
        <v>57</v>
      </c>
      <c r="E344" s="82" t="s">
        <v>21</v>
      </c>
      <c r="F344" s="82"/>
      <c r="G344" s="82" t="s">
        <v>74</v>
      </c>
      <c r="H344" s="81" t="n">
        <v>37561</v>
      </c>
      <c r="I344" s="82" t="n">
        <v>0</v>
      </c>
      <c r="J344" s="82" t="n">
        <v>0</v>
      </c>
      <c r="K344" s="83" t="n">
        <f aca="false">IF(J344=0,0,J344/I344)</f>
        <v>0</v>
      </c>
      <c r="L344" s="83" t="n">
        <f aca="false">I344/UOM</f>
        <v>0</v>
      </c>
      <c r="M344" s="83" t="n">
        <f aca="false">J344/UOM</f>
        <v>0</v>
      </c>
      <c r="N344" s="84" t="str">
        <f aca="false">IF(F344="P","PHY",IF(F344="G","G",E344))</f>
        <v>D</v>
      </c>
      <c r="O344" s="84" t="str">
        <f aca="false">IF(ISNA(VLOOKUP(G344,BadCanCurves,1,FALSE())),VLOOKUP(D344,FOLIOS,6,FALSE()),"not used")</f>
        <v>not used</v>
      </c>
      <c r="P344" s="84" t="n">
        <f aca="false">IF($N344="P",VLOOKUP(H344,PrcBuckets,2,FALSE()),0)</f>
        <v>0</v>
      </c>
      <c r="Q344" s="84" t="n">
        <f aca="false">IF($N344="D",VLOOKUP(H344,BasisBuckets,2,FALSE()),0)</f>
        <v>10</v>
      </c>
      <c r="R344" s="84" t="n">
        <f aca="false">IF($N344="PHY",VLOOKUP(H344,PGDBuckets,2,FALSE()),0)</f>
        <v>0</v>
      </c>
      <c r="S344" s="84" t="n">
        <f aca="false">IF($N344="G",VLOOKUP(H344,PGDBuckets,2,FALSE()),0)</f>
        <v>0</v>
      </c>
      <c r="T344" s="84" t="n">
        <f aca="false">SUM(P344:S344)</f>
        <v>10</v>
      </c>
      <c r="U344" s="84" t="str">
        <f aca="false">IF(O344="not used","-",O344&amp;N344&amp;T344)</f>
        <v>-</v>
      </c>
      <c r="V344" s="84" t="str">
        <f aca="false">IF(O344="Not Used","-",VLOOKUP(D344,FOLIOS,7,FALSE())&amp;H344)</f>
        <v>-</v>
      </c>
      <c r="W344" s="84" t="str">
        <f aca="false">IF(U344="-","-",O344&amp;E344&amp;H344)</f>
        <v>-</v>
      </c>
      <c r="X344" s="85" t="str">
        <f aca="false">D344&amp;G344</f>
        <v>FT-CAND-EGSC-BASCGPR-NIAGARA</v>
      </c>
      <c r="AF344" s="0" t="str">
        <f aca="false">D344&amp;V344</f>
        <v>FT-CAND-EGSC-BAS-</v>
      </c>
    </row>
    <row r="345" customFormat="false" ht="12.75" hidden="false" customHeight="false" outlineLevel="0" collapsed="false">
      <c r="A345" s="81" t="n">
        <v>36682</v>
      </c>
      <c r="B345" s="82" t="s">
        <v>55</v>
      </c>
      <c r="C345" s="82" t="s">
        <v>56</v>
      </c>
      <c r="D345" s="82" t="s">
        <v>57</v>
      </c>
      <c r="E345" s="82" t="s">
        <v>21</v>
      </c>
      <c r="F345" s="82"/>
      <c r="G345" s="82" t="s">
        <v>74</v>
      </c>
      <c r="H345" s="81" t="n">
        <v>37591</v>
      </c>
      <c r="I345" s="82" t="n">
        <v>0</v>
      </c>
      <c r="J345" s="82" t="n">
        <v>0</v>
      </c>
      <c r="K345" s="83" t="n">
        <f aca="false">IF(J345=0,0,J345/I345)</f>
        <v>0</v>
      </c>
      <c r="L345" s="83" t="n">
        <f aca="false">I345/UOM</f>
        <v>0</v>
      </c>
      <c r="M345" s="83" t="n">
        <f aca="false">J345/UOM</f>
        <v>0</v>
      </c>
      <c r="N345" s="84" t="str">
        <f aca="false">IF(F345="P","PHY",IF(F345="G","G",E345))</f>
        <v>D</v>
      </c>
      <c r="O345" s="84" t="str">
        <f aca="false">IF(ISNA(VLOOKUP(G345,BadCanCurves,1,FALSE())),VLOOKUP(D345,FOLIOS,6,FALSE()),"not used")</f>
        <v>not used</v>
      </c>
      <c r="P345" s="84" t="n">
        <f aca="false">IF($N345="P",VLOOKUP(H345,PrcBuckets,2,FALSE()),0)</f>
        <v>0</v>
      </c>
      <c r="Q345" s="84" t="n">
        <f aca="false">IF($N345="D",VLOOKUP(H345,BasisBuckets,2,FALSE()),0)</f>
        <v>10</v>
      </c>
      <c r="R345" s="84" t="n">
        <f aca="false">IF($N345="PHY",VLOOKUP(H345,PGDBuckets,2,FALSE()),0)</f>
        <v>0</v>
      </c>
      <c r="S345" s="84" t="n">
        <f aca="false">IF($N345="G",VLOOKUP(H345,PGDBuckets,2,FALSE()),0)</f>
        <v>0</v>
      </c>
      <c r="T345" s="84" t="n">
        <f aca="false">SUM(P345:S345)</f>
        <v>10</v>
      </c>
      <c r="U345" s="84" t="str">
        <f aca="false">IF(O345="not used","-",O345&amp;N345&amp;T345)</f>
        <v>-</v>
      </c>
      <c r="V345" s="84" t="str">
        <f aca="false">IF(O345="Not Used","-",VLOOKUP(D345,FOLIOS,7,FALSE())&amp;H345)</f>
        <v>-</v>
      </c>
      <c r="W345" s="84" t="str">
        <f aca="false">IF(U345="-","-",O345&amp;E345&amp;H345)</f>
        <v>-</v>
      </c>
      <c r="X345" s="85" t="str">
        <f aca="false">D345&amp;G345</f>
        <v>FT-CAND-EGSC-BASCGPR-NIAGARA</v>
      </c>
      <c r="AF345" s="0" t="str">
        <f aca="false">D345&amp;V345</f>
        <v>FT-CAND-EGSC-BAS-</v>
      </c>
    </row>
    <row r="346" customFormat="false" ht="12.75" hidden="false" customHeight="false" outlineLevel="0" collapsed="false">
      <c r="A346" s="81" t="n">
        <v>36682</v>
      </c>
      <c r="B346" s="82" t="s">
        <v>55</v>
      </c>
      <c r="C346" s="82" t="s">
        <v>56</v>
      </c>
      <c r="D346" s="82" t="s">
        <v>57</v>
      </c>
      <c r="E346" s="82" t="s">
        <v>21</v>
      </c>
      <c r="F346" s="82"/>
      <c r="G346" s="82" t="s">
        <v>74</v>
      </c>
      <c r="H346" s="81" t="n">
        <v>37622</v>
      </c>
      <c r="I346" s="82" t="n">
        <v>0</v>
      </c>
      <c r="J346" s="82" t="n">
        <v>0</v>
      </c>
      <c r="K346" s="83" t="n">
        <f aca="false">IF(J346=0,0,J346/I346)</f>
        <v>0</v>
      </c>
      <c r="L346" s="83" t="n">
        <f aca="false">I346/UOM</f>
        <v>0</v>
      </c>
      <c r="M346" s="83" t="n">
        <f aca="false">J346/UOM</f>
        <v>0</v>
      </c>
      <c r="N346" s="84" t="str">
        <f aca="false">IF(F346="P","PHY",IF(F346="G","G",E346))</f>
        <v>D</v>
      </c>
      <c r="O346" s="84" t="str">
        <f aca="false">IF(ISNA(VLOOKUP(G346,BadCanCurves,1,FALSE())),VLOOKUP(D346,FOLIOS,6,FALSE()),"not used")</f>
        <v>not used</v>
      </c>
      <c r="P346" s="84" t="n">
        <f aca="false">IF($N346="P",VLOOKUP(H346,PrcBuckets,2,FALSE()),0)</f>
        <v>0</v>
      </c>
      <c r="Q346" s="84" t="n">
        <f aca="false">IF($N346="D",VLOOKUP(H346,BasisBuckets,2,FALSE()),0)</f>
        <v>11</v>
      </c>
      <c r="R346" s="84" t="n">
        <f aca="false">IF($N346="PHY",VLOOKUP(H346,PGDBuckets,2,FALSE()),0)</f>
        <v>0</v>
      </c>
      <c r="S346" s="84" t="n">
        <f aca="false">IF($N346="G",VLOOKUP(H346,PGDBuckets,2,FALSE()),0)</f>
        <v>0</v>
      </c>
      <c r="T346" s="84" t="n">
        <f aca="false">SUM(P346:S346)</f>
        <v>11</v>
      </c>
      <c r="U346" s="84" t="str">
        <f aca="false">IF(O346="not used","-",O346&amp;N346&amp;T346)</f>
        <v>-</v>
      </c>
      <c r="V346" s="84" t="str">
        <f aca="false">IF(O346="Not Used","-",VLOOKUP(D346,FOLIOS,7,FALSE())&amp;H346)</f>
        <v>-</v>
      </c>
      <c r="W346" s="84" t="str">
        <f aca="false">IF(U346="-","-",O346&amp;E346&amp;H346)</f>
        <v>-</v>
      </c>
      <c r="X346" s="85" t="str">
        <f aca="false">D346&amp;G346</f>
        <v>FT-CAND-EGSC-BASCGPR-NIAGARA</v>
      </c>
      <c r="AF346" s="0" t="str">
        <f aca="false">D346&amp;V346</f>
        <v>FT-CAND-EGSC-BAS-</v>
      </c>
    </row>
    <row r="347" customFormat="false" ht="12.75" hidden="false" customHeight="false" outlineLevel="0" collapsed="false">
      <c r="A347" s="81" t="n">
        <v>36682</v>
      </c>
      <c r="B347" s="82" t="s">
        <v>55</v>
      </c>
      <c r="C347" s="82" t="s">
        <v>56</v>
      </c>
      <c r="D347" s="82" t="s">
        <v>57</v>
      </c>
      <c r="E347" s="82" t="s">
        <v>21</v>
      </c>
      <c r="F347" s="82"/>
      <c r="G347" s="82" t="s">
        <v>74</v>
      </c>
      <c r="H347" s="81" t="n">
        <v>37653</v>
      </c>
      <c r="I347" s="82" t="n">
        <v>0</v>
      </c>
      <c r="J347" s="82" t="n">
        <v>0</v>
      </c>
      <c r="K347" s="83" t="n">
        <f aca="false">IF(J347=0,0,J347/I347)</f>
        <v>0</v>
      </c>
      <c r="L347" s="83" t="n">
        <f aca="false">I347/UOM</f>
        <v>0</v>
      </c>
      <c r="M347" s="83" t="n">
        <f aca="false">J347/UOM</f>
        <v>0</v>
      </c>
      <c r="N347" s="84" t="str">
        <f aca="false">IF(F347="P","PHY",IF(F347="G","G",E347))</f>
        <v>D</v>
      </c>
      <c r="O347" s="84" t="str">
        <f aca="false">IF(ISNA(VLOOKUP(G347,BadCanCurves,1,FALSE())),VLOOKUP(D347,FOLIOS,6,FALSE()),"not used")</f>
        <v>not used</v>
      </c>
      <c r="P347" s="84" t="n">
        <f aca="false">IF($N347="P",VLOOKUP(H347,PrcBuckets,2,FALSE()),0)</f>
        <v>0</v>
      </c>
      <c r="Q347" s="84" t="n">
        <f aca="false">IF($N347="D",VLOOKUP(H347,BasisBuckets,2,FALSE()),0)</f>
        <v>11</v>
      </c>
      <c r="R347" s="84" t="n">
        <f aca="false">IF($N347="PHY",VLOOKUP(H347,PGDBuckets,2,FALSE()),0)</f>
        <v>0</v>
      </c>
      <c r="S347" s="84" t="n">
        <f aca="false">IF($N347="G",VLOOKUP(H347,PGDBuckets,2,FALSE()),0)</f>
        <v>0</v>
      </c>
      <c r="T347" s="84" t="n">
        <f aca="false">SUM(P347:S347)</f>
        <v>11</v>
      </c>
      <c r="U347" s="84" t="str">
        <f aca="false">IF(O347="not used","-",O347&amp;N347&amp;T347)</f>
        <v>-</v>
      </c>
      <c r="V347" s="84" t="str">
        <f aca="false">IF(O347="Not Used","-",VLOOKUP(D347,FOLIOS,7,FALSE())&amp;H347)</f>
        <v>-</v>
      </c>
      <c r="W347" s="84" t="str">
        <f aca="false">IF(U347="-","-",O347&amp;E347&amp;H347)</f>
        <v>-</v>
      </c>
      <c r="X347" s="85" t="str">
        <f aca="false">D347&amp;G347</f>
        <v>FT-CAND-EGSC-BASCGPR-NIAGARA</v>
      </c>
      <c r="AF347" s="0" t="str">
        <f aca="false">D347&amp;V347</f>
        <v>FT-CAND-EGSC-BAS-</v>
      </c>
    </row>
    <row r="348" customFormat="false" ht="12.75" hidden="false" customHeight="false" outlineLevel="0" collapsed="false">
      <c r="A348" s="81" t="n">
        <v>36682</v>
      </c>
      <c r="B348" s="82" t="s">
        <v>55</v>
      </c>
      <c r="C348" s="82" t="s">
        <v>56</v>
      </c>
      <c r="D348" s="82" t="s">
        <v>57</v>
      </c>
      <c r="E348" s="82" t="s">
        <v>21</v>
      </c>
      <c r="F348" s="82"/>
      <c r="G348" s="82" t="s">
        <v>74</v>
      </c>
      <c r="H348" s="81" t="n">
        <v>37681</v>
      </c>
      <c r="I348" s="82" t="n">
        <v>0</v>
      </c>
      <c r="J348" s="82" t="n">
        <v>0</v>
      </c>
      <c r="K348" s="83" t="n">
        <f aca="false">IF(J348=0,0,J348/I348)</f>
        <v>0</v>
      </c>
      <c r="L348" s="83" t="n">
        <f aca="false">I348/UOM</f>
        <v>0</v>
      </c>
      <c r="M348" s="83" t="n">
        <f aca="false">J348/UOM</f>
        <v>0</v>
      </c>
      <c r="N348" s="84" t="str">
        <f aca="false">IF(F348="P","PHY",IF(F348="G","G",E348))</f>
        <v>D</v>
      </c>
      <c r="O348" s="84" t="str">
        <f aca="false">IF(ISNA(VLOOKUP(G348,BadCanCurves,1,FALSE())),VLOOKUP(D348,FOLIOS,6,FALSE()),"not used")</f>
        <v>not used</v>
      </c>
      <c r="P348" s="84" t="n">
        <f aca="false">IF($N348="P",VLOOKUP(H348,PrcBuckets,2,FALSE()),0)</f>
        <v>0</v>
      </c>
      <c r="Q348" s="84" t="n">
        <f aca="false">IF($N348="D",VLOOKUP(H348,BasisBuckets,2,FALSE()),0)</f>
        <v>11</v>
      </c>
      <c r="R348" s="84" t="n">
        <f aca="false">IF($N348="PHY",VLOOKUP(H348,PGDBuckets,2,FALSE()),0)</f>
        <v>0</v>
      </c>
      <c r="S348" s="84" t="n">
        <f aca="false">IF($N348="G",VLOOKUP(H348,PGDBuckets,2,FALSE()),0)</f>
        <v>0</v>
      </c>
      <c r="T348" s="84" t="n">
        <f aca="false">SUM(P348:S348)</f>
        <v>11</v>
      </c>
      <c r="U348" s="84" t="str">
        <f aca="false">IF(O348="not used","-",O348&amp;N348&amp;T348)</f>
        <v>-</v>
      </c>
      <c r="V348" s="84" t="str">
        <f aca="false">IF(O348="Not Used","-",VLOOKUP(D348,FOLIOS,7,FALSE())&amp;H348)</f>
        <v>-</v>
      </c>
      <c r="W348" s="84" t="str">
        <f aca="false">IF(U348="-","-",O348&amp;E348&amp;H348)</f>
        <v>-</v>
      </c>
      <c r="X348" s="85" t="str">
        <f aca="false">D348&amp;G348</f>
        <v>FT-CAND-EGSC-BASCGPR-NIAGARA</v>
      </c>
      <c r="AF348" s="0" t="str">
        <f aca="false">D348&amp;V348</f>
        <v>FT-CAND-EGSC-BAS-</v>
      </c>
    </row>
    <row r="349" customFormat="false" ht="12.75" hidden="false" customHeight="false" outlineLevel="0" collapsed="false">
      <c r="A349" s="81" t="n">
        <v>36682</v>
      </c>
      <c r="B349" s="82" t="s">
        <v>55</v>
      </c>
      <c r="C349" s="82" t="s">
        <v>56</v>
      </c>
      <c r="D349" s="82" t="s">
        <v>57</v>
      </c>
      <c r="E349" s="82" t="s">
        <v>21</v>
      </c>
      <c r="F349" s="82"/>
      <c r="G349" s="82" t="s">
        <v>74</v>
      </c>
      <c r="H349" s="81" t="n">
        <v>37712</v>
      </c>
      <c r="I349" s="82" t="n">
        <v>0</v>
      </c>
      <c r="J349" s="82" t="n">
        <v>0</v>
      </c>
      <c r="K349" s="83" t="n">
        <f aca="false">IF(J349=0,0,J349/I349)</f>
        <v>0</v>
      </c>
      <c r="L349" s="83" t="n">
        <f aca="false">I349/UOM</f>
        <v>0</v>
      </c>
      <c r="M349" s="83" t="n">
        <f aca="false">J349/UOM</f>
        <v>0</v>
      </c>
      <c r="N349" s="84" t="str">
        <f aca="false">IF(F349="P","PHY",IF(F349="G","G",E349))</f>
        <v>D</v>
      </c>
      <c r="O349" s="84" t="str">
        <f aca="false">IF(ISNA(VLOOKUP(G349,BadCanCurves,1,FALSE())),VLOOKUP(D349,FOLIOS,6,FALSE()),"not used")</f>
        <v>not used</v>
      </c>
      <c r="P349" s="84" t="n">
        <f aca="false">IF($N349="P",VLOOKUP(H349,PrcBuckets,2,FALSE()),0)</f>
        <v>0</v>
      </c>
      <c r="Q349" s="84" t="n">
        <f aca="false">IF($N349="D",VLOOKUP(H349,BasisBuckets,2,FALSE()),0)</f>
        <v>11</v>
      </c>
      <c r="R349" s="84" t="n">
        <f aca="false">IF($N349="PHY",VLOOKUP(H349,PGDBuckets,2,FALSE()),0)</f>
        <v>0</v>
      </c>
      <c r="S349" s="84" t="n">
        <f aca="false">IF($N349="G",VLOOKUP(H349,PGDBuckets,2,FALSE()),0)</f>
        <v>0</v>
      </c>
      <c r="T349" s="84" t="n">
        <f aca="false">SUM(P349:S349)</f>
        <v>11</v>
      </c>
      <c r="U349" s="84" t="str">
        <f aca="false">IF(O349="not used","-",O349&amp;N349&amp;T349)</f>
        <v>-</v>
      </c>
      <c r="V349" s="84" t="str">
        <f aca="false">IF(O349="Not Used","-",VLOOKUP(D349,FOLIOS,7,FALSE())&amp;H349)</f>
        <v>-</v>
      </c>
      <c r="W349" s="84" t="str">
        <f aca="false">IF(U349="-","-",O349&amp;E349&amp;H349)</f>
        <v>-</v>
      </c>
      <c r="X349" s="85" t="str">
        <f aca="false">D349&amp;G349</f>
        <v>FT-CAND-EGSC-BASCGPR-NIAGARA</v>
      </c>
      <c r="AF349" s="0" t="str">
        <f aca="false">D349&amp;V349</f>
        <v>FT-CAND-EGSC-BAS-</v>
      </c>
    </row>
    <row r="350" customFormat="false" ht="12.75" hidden="false" customHeight="false" outlineLevel="0" collapsed="false">
      <c r="A350" s="81" t="n">
        <v>36682</v>
      </c>
      <c r="B350" s="82" t="s">
        <v>55</v>
      </c>
      <c r="C350" s="82" t="s">
        <v>56</v>
      </c>
      <c r="D350" s="82" t="s">
        <v>57</v>
      </c>
      <c r="E350" s="82" t="s">
        <v>21</v>
      </c>
      <c r="F350" s="82"/>
      <c r="G350" s="82" t="s">
        <v>74</v>
      </c>
      <c r="H350" s="81" t="n">
        <v>37742</v>
      </c>
      <c r="I350" s="82" t="n">
        <v>0</v>
      </c>
      <c r="J350" s="82" t="n">
        <v>0</v>
      </c>
      <c r="K350" s="83" t="n">
        <f aca="false">IF(J350=0,0,J350/I350)</f>
        <v>0</v>
      </c>
      <c r="L350" s="83" t="n">
        <f aca="false">I350/UOM</f>
        <v>0</v>
      </c>
      <c r="M350" s="83" t="n">
        <f aca="false">J350/UOM</f>
        <v>0</v>
      </c>
      <c r="N350" s="84" t="str">
        <f aca="false">IF(F350="P","PHY",IF(F350="G","G",E350))</f>
        <v>D</v>
      </c>
      <c r="O350" s="84" t="str">
        <f aca="false">IF(ISNA(VLOOKUP(G350,BadCanCurves,1,FALSE())),VLOOKUP(D350,FOLIOS,6,FALSE()),"not used")</f>
        <v>not used</v>
      </c>
      <c r="P350" s="84" t="n">
        <f aca="false">IF($N350="P",VLOOKUP(H350,PrcBuckets,2,FALSE()),0)</f>
        <v>0</v>
      </c>
      <c r="Q350" s="84" t="n">
        <f aca="false">IF($N350="D",VLOOKUP(H350,BasisBuckets,2,FALSE()),0)</f>
        <v>11</v>
      </c>
      <c r="R350" s="84" t="n">
        <f aca="false">IF($N350="PHY",VLOOKUP(H350,PGDBuckets,2,FALSE()),0)</f>
        <v>0</v>
      </c>
      <c r="S350" s="84" t="n">
        <f aca="false">IF($N350="G",VLOOKUP(H350,PGDBuckets,2,FALSE()),0)</f>
        <v>0</v>
      </c>
      <c r="T350" s="84" t="n">
        <f aca="false">SUM(P350:S350)</f>
        <v>11</v>
      </c>
      <c r="U350" s="84" t="str">
        <f aca="false">IF(O350="not used","-",O350&amp;N350&amp;T350)</f>
        <v>-</v>
      </c>
      <c r="V350" s="84" t="str">
        <f aca="false">IF(O350="Not Used","-",VLOOKUP(D350,FOLIOS,7,FALSE())&amp;H350)</f>
        <v>-</v>
      </c>
      <c r="W350" s="84" t="str">
        <f aca="false">IF(U350="-","-",O350&amp;E350&amp;H350)</f>
        <v>-</v>
      </c>
      <c r="X350" s="85" t="str">
        <f aca="false">D350&amp;G350</f>
        <v>FT-CAND-EGSC-BASCGPR-NIAGARA</v>
      </c>
      <c r="AF350" s="0" t="str">
        <f aca="false">D350&amp;V350</f>
        <v>FT-CAND-EGSC-BAS-</v>
      </c>
    </row>
    <row r="351" customFormat="false" ht="12.75" hidden="false" customHeight="false" outlineLevel="0" collapsed="false">
      <c r="A351" s="81" t="n">
        <v>36682</v>
      </c>
      <c r="B351" s="82" t="s">
        <v>55</v>
      </c>
      <c r="C351" s="82" t="s">
        <v>56</v>
      </c>
      <c r="D351" s="82" t="s">
        <v>57</v>
      </c>
      <c r="E351" s="82" t="s">
        <v>21</v>
      </c>
      <c r="F351" s="82"/>
      <c r="G351" s="82" t="s">
        <v>74</v>
      </c>
      <c r="H351" s="81" t="n">
        <v>37773</v>
      </c>
      <c r="I351" s="82" t="n">
        <v>0</v>
      </c>
      <c r="J351" s="82" t="n">
        <v>0</v>
      </c>
      <c r="K351" s="83" t="n">
        <f aca="false">IF(J351=0,0,J351/I351)</f>
        <v>0</v>
      </c>
      <c r="L351" s="83" t="n">
        <f aca="false">I351/UOM</f>
        <v>0</v>
      </c>
      <c r="M351" s="83" t="n">
        <f aca="false">J351/UOM</f>
        <v>0</v>
      </c>
      <c r="N351" s="84" t="str">
        <f aca="false">IF(F351="P","PHY",IF(F351="G","G",E351))</f>
        <v>D</v>
      </c>
      <c r="O351" s="84" t="str">
        <f aca="false">IF(ISNA(VLOOKUP(G351,BadCanCurves,1,FALSE())),VLOOKUP(D351,FOLIOS,6,FALSE()),"not used")</f>
        <v>not used</v>
      </c>
      <c r="P351" s="84" t="n">
        <f aca="false">IF($N351="P",VLOOKUP(H351,PrcBuckets,2,FALSE()),0)</f>
        <v>0</v>
      </c>
      <c r="Q351" s="84" t="n">
        <f aca="false">IF($N351="D",VLOOKUP(H351,BasisBuckets,2,FALSE()),0)</f>
        <v>11</v>
      </c>
      <c r="R351" s="84" t="n">
        <f aca="false">IF($N351="PHY",VLOOKUP(H351,PGDBuckets,2,FALSE()),0)</f>
        <v>0</v>
      </c>
      <c r="S351" s="84" t="n">
        <f aca="false">IF($N351="G",VLOOKUP(H351,PGDBuckets,2,FALSE()),0)</f>
        <v>0</v>
      </c>
      <c r="T351" s="84" t="n">
        <f aca="false">SUM(P351:S351)</f>
        <v>11</v>
      </c>
      <c r="U351" s="84" t="str">
        <f aca="false">IF(O351="not used","-",O351&amp;N351&amp;T351)</f>
        <v>-</v>
      </c>
      <c r="V351" s="84" t="str">
        <f aca="false">IF(O351="Not Used","-",VLOOKUP(D351,FOLIOS,7,FALSE())&amp;H351)</f>
        <v>-</v>
      </c>
      <c r="W351" s="84" t="str">
        <f aca="false">IF(U351="-","-",O351&amp;E351&amp;H351)</f>
        <v>-</v>
      </c>
      <c r="X351" s="85" t="str">
        <f aca="false">D351&amp;G351</f>
        <v>FT-CAND-EGSC-BASCGPR-NIAGARA</v>
      </c>
      <c r="AF351" s="0" t="str">
        <f aca="false">D351&amp;V351</f>
        <v>FT-CAND-EGSC-BAS-</v>
      </c>
    </row>
    <row r="352" customFormat="false" ht="12.75" hidden="false" customHeight="false" outlineLevel="0" collapsed="false">
      <c r="A352" s="81" t="n">
        <v>36682</v>
      </c>
      <c r="B352" s="82" t="s">
        <v>55</v>
      </c>
      <c r="C352" s="82" t="s">
        <v>56</v>
      </c>
      <c r="D352" s="82" t="s">
        <v>57</v>
      </c>
      <c r="E352" s="82" t="s">
        <v>21</v>
      </c>
      <c r="F352" s="82"/>
      <c r="G352" s="82" t="s">
        <v>74</v>
      </c>
      <c r="H352" s="81" t="n">
        <v>37803</v>
      </c>
      <c r="I352" s="82" t="n">
        <v>0</v>
      </c>
      <c r="J352" s="82" t="n">
        <v>0</v>
      </c>
      <c r="K352" s="83" t="n">
        <f aca="false">IF(J352=0,0,J352/I352)</f>
        <v>0</v>
      </c>
      <c r="L352" s="83" t="n">
        <f aca="false">I352/UOM</f>
        <v>0</v>
      </c>
      <c r="M352" s="83" t="n">
        <f aca="false">J352/UOM</f>
        <v>0</v>
      </c>
      <c r="N352" s="84" t="str">
        <f aca="false">IF(F352="P","PHY",IF(F352="G","G",E352))</f>
        <v>D</v>
      </c>
      <c r="O352" s="84" t="str">
        <f aca="false">IF(ISNA(VLOOKUP(G352,BadCanCurves,1,FALSE())),VLOOKUP(D352,FOLIOS,6,FALSE()),"not used")</f>
        <v>not used</v>
      </c>
      <c r="P352" s="84" t="n">
        <f aca="false">IF($N352="P",VLOOKUP(H352,PrcBuckets,2,FALSE()),0)</f>
        <v>0</v>
      </c>
      <c r="Q352" s="84" t="n">
        <f aca="false">IF($N352="D",VLOOKUP(H352,BasisBuckets,2,FALSE()),0)</f>
        <v>11</v>
      </c>
      <c r="R352" s="84" t="n">
        <f aca="false">IF($N352="PHY",VLOOKUP(H352,PGDBuckets,2,FALSE()),0)</f>
        <v>0</v>
      </c>
      <c r="S352" s="84" t="n">
        <f aca="false">IF($N352="G",VLOOKUP(H352,PGDBuckets,2,FALSE()),0)</f>
        <v>0</v>
      </c>
      <c r="T352" s="84" t="n">
        <f aca="false">SUM(P352:S352)</f>
        <v>11</v>
      </c>
      <c r="U352" s="84" t="str">
        <f aca="false">IF(O352="not used","-",O352&amp;N352&amp;T352)</f>
        <v>-</v>
      </c>
      <c r="V352" s="84" t="str">
        <f aca="false">IF(O352="Not Used","-",VLOOKUP(D352,FOLIOS,7,FALSE())&amp;H352)</f>
        <v>-</v>
      </c>
      <c r="W352" s="84" t="str">
        <f aca="false">IF(U352="-","-",O352&amp;E352&amp;H352)</f>
        <v>-</v>
      </c>
      <c r="X352" s="85" t="str">
        <f aca="false">D352&amp;G352</f>
        <v>FT-CAND-EGSC-BASCGPR-NIAGARA</v>
      </c>
      <c r="AF352" s="0" t="str">
        <f aca="false">D352&amp;V352</f>
        <v>FT-CAND-EGSC-BAS-</v>
      </c>
    </row>
    <row r="353" customFormat="false" ht="12.75" hidden="false" customHeight="false" outlineLevel="0" collapsed="false">
      <c r="A353" s="81" t="n">
        <v>36682</v>
      </c>
      <c r="B353" s="82" t="s">
        <v>55</v>
      </c>
      <c r="C353" s="82" t="s">
        <v>56</v>
      </c>
      <c r="D353" s="82" t="s">
        <v>57</v>
      </c>
      <c r="E353" s="82" t="s">
        <v>21</v>
      </c>
      <c r="F353" s="82"/>
      <c r="G353" s="82" t="s">
        <v>74</v>
      </c>
      <c r="H353" s="81" t="n">
        <v>37834</v>
      </c>
      <c r="I353" s="82" t="n">
        <v>0</v>
      </c>
      <c r="J353" s="82" t="n">
        <v>0</v>
      </c>
      <c r="K353" s="83" t="n">
        <f aca="false">IF(J353=0,0,J353/I353)</f>
        <v>0</v>
      </c>
      <c r="L353" s="83" t="n">
        <f aca="false">I353/UOM</f>
        <v>0</v>
      </c>
      <c r="M353" s="83" t="n">
        <f aca="false">J353/UOM</f>
        <v>0</v>
      </c>
      <c r="N353" s="84" t="str">
        <f aca="false">IF(F353="P","PHY",IF(F353="G","G",E353))</f>
        <v>D</v>
      </c>
      <c r="O353" s="84" t="str">
        <f aca="false">IF(ISNA(VLOOKUP(G353,BadCanCurves,1,FALSE())),VLOOKUP(D353,FOLIOS,6,FALSE()),"not used")</f>
        <v>not used</v>
      </c>
      <c r="P353" s="84" t="n">
        <f aca="false">IF($N353="P",VLOOKUP(H353,PrcBuckets,2,FALSE()),0)</f>
        <v>0</v>
      </c>
      <c r="Q353" s="84" t="n">
        <f aca="false">IF($N353="D",VLOOKUP(H353,BasisBuckets,2,FALSE()),0)</f>
        <v>11</v>
      </c>
      <c r="R353" s="84" t="n">
        <f aca="false">IF($N353="PHY",VLOOKUP(H353,PGDBuckets,2,FALSE()),0)</f>
        <v>0</v>
      </c>
      <c r="S353" s="84" t="n">
        <f aca="false">IF($N353="G",VLOOKUP(H353,PGDBuckets,2,FALSE()),0)</f>
        <v>0</v>
      </c>
      <c r="T353" s="84" t="n">
        <f aca="false">SUM(P353:S353)</f>
        <v>11</v>
      </c>
      <c r="U353" s="84" t="str">
        <f aca="false">IF(O353="not used","-",O353&amp;N353&amp;T353)</f>
        <v>-</v>
      </c>
      <c r="V353" s="84" t="str">
        <f aca="false">IF(O353="Not Used","-",VLOOKUP(D353,FOLIOS,7,FALSE())&amp;H353)</f>
        <v>-</v>
      </c>
      <c r="W353" s="84" t="str">
        <f aca="false">IF(U353="-","-",O353&amp;E353&amp;H353)</f>
        <v>-</v>
      </c>
      <c r="X353" s="85" t="str">
        <f aca="false">D353&amp;G353</f>
        <v>FT-CAND-EGSC-BASCGPR-NIAGARA</v>
      </c>
      <c r="AF353" s="0" t="str">
        <f aca="false">D353&amp;V353</f>
        <v>FT-CAND-EGSC-BAS-</v>
      </c>
    </row>
    <row r="354" customFormat="false" ht="12.75" hidden="false" customHeight="false" outlineLevel="0" collapsed="false">
      <c r="A354" s="81" t="n">
        <v>36682</v>
      </c>
      <c r="B354" s="82" t="s">
        <v>55</v>
      </c>
      <c r="C354" s="82" t="s">
        <v>56</v>
      </c>
      <c r="D354" s="82" t="s">
        <v>57</v>
      </c>
      <c r="E354" s="82" t="s">
        <v>21</v>
      </c>
      <c r="F354" s="82"/>
      <c r="G354" s="82" t="s">
        <v>74</v>
      </c>
      <c r="H354" s="81" t="n">
        <v>37865</v>
      </c>
      <c r="I354" s="82" t="n">
        <v>0</v>
      </c>
      <c r="J354" s="82" t="n">
        <v>0</v>
      </c>
      <c r="K354" s="83" t="n">
        <f aca="false">IF(J354=0,0,J354/I354)</f>
        <v>0</v>
      </c>
      <c r="L354" s="83" t="n">
        <f aca="false">I354/UOM</f>
        <v>0</v>
      </c>
      <c r="M354" s="83" t="n">
        <f aca="false">J354/UOM</f>
        <v>0</v>
      </c>
      <c r="N354" s="84" t="str">
        <f aca="false">IF(F354="P","PHY",IF(F354="G","G",E354))</f>
        <v>D</v>
      </c>
      <c r="O354" s="84" t="str">
        <f aca="false">IF(ISNA(VLOOKUP(G354,BadCanCurves,1,FALSE())),VLOOKUP(D354,FOLIOS,6,FALSE()),"not used")</f>
        <v>not used</v>
      </c>
      <c r="P354" s="84" t="n">
        <f aca="false">IF($N354="P",VLOOKUP(H354,PrcBuckets,2,FALSE()),0)</f>
        <v>0</v>
      </c>
      <c r="Q354" s="84" t="n">
        <f aca="false">IF($N354="D",VLOOKUP(H354,BasisBuckets,2,FALSE()),0)</f>
        <v>11</v>
      </c>
      <c r="R354" s="84" t="n">
        <f aca="false">IF($N354="PHY",VLOOKUP(H354,PGDBuckets,2,FALSE()),0)</f>
        <v>0</v>
      </c>
      <c r="S354" s="84" t="n">
        <f aca="false">IF($N354="G",VLOOKUP(H354,PGDBuckets,2,FALSE()),0)</f>
        <v>0</v>
      </c>
      <c r="T354" s="84" t="n">
        <f aca="false">SUM(P354:S354)</f>
        <v>11</v>
      </c>
      <c r="U354" s="84" t="str">
        <f aca="false">IF(O354="not used","-",O354&amp;N354&amp;T354)</f>
        <v>-</v>
      </c>
      <c r="V354" s="84" t="str">
        <f aca="false">IF(O354="Not Used","-",VLOOKUP(D354,FOLIOS,7,FALSE())&amp;H354)</f>
        <v>-</v>
      </c>
      <c r="W354" s="84" t="str">
        <f aca="false">IF(U354="-","-",O354&amp;E354&amp;H354)</f>
        <v>-</v>
      </c>
      <c r="X354" s="85" t="str">
        <f aca="false">D354&amp;G354</f>
        <v>FT-CAND-EGSC-BASCGPR-NIAGARA</v>
      </c>
      <c r="AF354" s="0" t="str">
        <f aca="false">D354&amp;V354</f>
        <v>FT-CAND-EGSC-BAS-</v>
      </c>
    </row>
    <row r="355" customFormat="false" ht="12.75" hidden="false" customHeight="false" outlineLevel="0" collapsed="false">
      <c r="A355" s="81" t="n">
        <v>36682</v>
      </c>
      <c r="B355" s="82" t="s">
        <v>55</v>
      </c>
      <c r="C355" s="82" t="s">
        <v>56</v>
      </c>
      <c r="D355" s="82" t="s">
        <v>57</v>
      </c>
      <c r="E355" s="82" t="s">
        <v>21</v>
      </c>
      <c r="F355" s="82"/>
      <c r="G355" s="82" t="s">
        <v>74</v>
      </c>
      <c r="H355" s="81" t="n">
        <v>37895</v>
      </c>
      <c r="I355" s="82" t="n">
        <v>0</v>
      </c>
      <c r="J355" s="82" t="n">
        <v>0</v>
      </c>
      <c r="K355" s="83" t="n">
        <f aca="false">IF(J355=0,0,J355/I355)</f>
        <v>0</v>
      </c>
      <c r="L355" s="83" t="n">
        <f aca="false">I355/UOM</f>
        <v>0</v>
      </c>
      <c r="M355" s="83" t="n">
        <f aca="false">J355/UOM</f>
        <v>0</v>
      </c>
      <c r="N355" s="84" t="str">
        <f aca="false">IF(F355="P","PHY",IF(F355="G","G",E355))</f>
        <v>D</v>
      </c>
      <c r="O355" s="84" t="str">
        <f aca="false">IF(ISNA(VLOOKUP(G355,BadCanCurves,1,FALSE())),VLOOKUP(D355,FOLIOS,6,FALSE()),"not used")</f>
        <v>not used</v>
      </c>
      <c r="P355" s="84" t="n">
        <f aca="false">IF($N355="P",VLOOKUP(H355,PrcBuckets,2,FALSE()),0)</f>
        <v>0</v>
      </c>
      <c r="Q355" s="84" t="n">
        <f aca="false">IF($N355="D",VLOOKUP(H355,BasisBuckets,2,FALSE()),0)</f>
        <v>11</v>
      </c>
      <c r="R355" s="84" t="n">
        <f aca="false">IF($N355="PHY",VLOOKUP(H355,PGDBuckets,2,FALSE()),0)</f>
        <v>0</v>
      </c>
      <c r="S355" s="84" t="n">
        <f aca="false">IF($N355="G",VLOOKUP(H355,PGDBuckets,2,FALSE()),0)</f>
        <v>0</v>
      </c>
      <c r="T355" s="84" t="n">
        <f aca="false">SUM(P355:S355)</f>
        <v>11</v>
      </c>
      <c r="U355" s="84" t="str">
        <f aca="false">IF(O355="not used","-",O355&amp;N355&amp;T355)</f>
        <v>-</v>
      </c>
      <c r="V355" s="84" t="str">
        <f aca="false">IF(O355="Not Used","-",VLOOKUP(D355,FOLIOS,7,FALSE())&amp;H355)</f>
        <v>-</v>
      </c>
      <c r="W355" s="84" t="str">
        <f aca="false">IF(U355="-","-",O355&amp;E355&amp;H355)</f>
        <v>-</v>
      </c>
      <c r="X355" s="85" t="str">
        <f aca="false">D355&amp;G355</f>
        <v>FT-CAND-EGSC-BASCGPR-NIAGARA</v>
      </c>
      <c r="AF355" s="0" t="str">
        <f aca="false">D355&amp;V355</f>
        <v>FT-CAND-EGSC-BAS-</v>
      </c>
    </row>
    <row r="356" customFormat="false" ht="12.75" hidden="false" customHeight="false" outlineLevel="0" collapsed="false">
      <c r="A356" s="81" t="n">
        <v>36682</v>
      </c>
      <c r="B356" s="82" t="s">
        <v>55</v>
      </c>
      <c r="C356" s="82" t="s">
        <v>56</v>
      </c>
      <c r="D356" s="82" t="s">
        <v>57</v>
      </c>
      <c r="E356" s="82" t="s">
        <v>21</v>
      </c>
      <c r="F356" s="82"/>
      <c r="G356" s="82" t="s">
        <v>74</v>
      </c>
      <c r="H356" s="81" t="n">
        <v>37926</v>
      </c>
      <c r="I356" s="82" t="n">
        <v>0</v>
      </c>
      <c r="J356" s="82" t="n">
        <v>0</v>
      </c>
      <c r="K356" s="83" t="n">
        <f aca="false">IF(J356=0,0,J356/I356)</f>
        <v>0</v>
      </c>
      <c r="L356" s="83" t="n">
        <f aca="false">I356/UOM</f>
        <v>0</v>
      </c>
      <c r="M356" s="83" t="n">
        <f aca="false">J356/UOM</f>
        <v>0</v>
      </c>
      <c r="N356" s="84" t="str">
        <f aca="false">IF(F356="P","PHY",IF(F356="G","G",E356))</f>
        <v>D</v>
      </c>
      <c r="O356" s="84" t="str">
        <f aca="false">IF(ISNA(VLOOKUP(G356,BadCanCurves,1,FALSE())),VLOOKUP(D356,FOLIOS,6,FALSE()),"not used")</f>
        <v>not used</v>
      </c>
      <c r="P356" s="84" t="n">
        <f aca="false">IF($N356="P",VLOOKUP(H356,PrcBuckets,2,FALSE()),0)</f>
        <v>0</v>
      </c>
      <c r="Q356" s="84" t="n">
        <f aca="false">IF($N356="D",VLOOKUP(H356,BasisBuckets,2,FALSE()),0)</f>
        <v>11</v>
      </c>
      <c r="R356" s="84" t="n">
        <f aca="false">IF($N356="PHY",VLOOKUP(H356,PGDBuckets,2,FALSE()),0)</f>
        <v>0</v>
      </c>
      <c r="S356" s="84" t="n">
        <f aca="false">IF($N356="G",VLOOKUP(H356,PGDBuckets,2,FALSE()),0)</f>
        <v>0</v>
      </c>
      <c r="T356" s="84" t="n">
        <f aca="false">SUM(P356:S356)</f>
        <v>11</v>
      </c>
      <c r="U356" s="84" t="str">
        <f aca="false">IF(O356="not used","-",O356&amp;N356&amp;T356)</f>
        <v>-</v>
      </c>
      <c r="V356" s="84" t="str">
        <f aca="false">IF(O356="Not Used","-",VLOOKUP(D356,FOLIOS,7,FALSE())&amp;H356)</f>
        <v>-</v>
      </c>
      <c r="W356" s="84" t="str">
        <f aca="false">IF(U356="-","-",O356&amp;E356&amp;H356)</f>
        <v>-</v>
      </c>
      <c r="X356" s="85" t="str">
        <f aca="false">D356&amp;G356</f>
        <v>FT-CAND-EGSC-BASCGPR-NIAGARA</v>
      </c>
      <c r="AF356" s="0" t="str">
        <f aca="false">D356&amp;V356</f>
        <v>FT-CAND-EGSC-BAS-</v>
      </c>
    </row>
    <row r="357" customFormat="false" ht="12.75" hidden="false" customHeight="false" outlineLevel="0" collapsed="false">
      <c r="A357" s="81" t="n">
        <v>36682</v>
      </c>
      <c r="B357" s="82" t="s">
        <v>55</v>
      </c>
      <c r="C357" s="82" t="s">
        <v>56</v>
      </c>
      <c r="D357" s="82" t="s">
        <v>57</v>
      </c>
      <c r="E357" s="82" t="s">
        <v>21</v>
      </c>
      <c r="F357" s="82"/>
      <c r="G357" s="82" t="s">
        <v>74</v>
      </c>
      <c r="H357" s="81" t="n">
        <v>37956</v>
      </c>
      <c r="I357" s="82" t="n">
        <v>0</v>
      </c>
      <c r="J357" s="82" t="n">
        <v>0</v>
      </c>
      <c r="K357" s="83" t="n">
        <f aca="false">IF(J357=0,0,J357/I357)</f>
        <v>0</v>
      </c>
      <c r="L357" s="83" t="n">
        <f aca="false">I357/UOM</f>
        <v>0</v>
      </c>
      <c r="M357" s="83" t="n">
        <f aca="false">J357/UOM</f>
        <v>0</v>
      </c>
      <c r="N357" s="84" t="str">
        <f aca="false">IF(F357="P","PHY",IF(F357="G","G",E357))</f>
        <v>D</v>
      </c>
      <c r="O357" s="84" t="str">
        <f aca="false">IF(ISNA(VLOOKUP(G357,BadCanCurves,1,FALSE())),VLOOKUP(D357,FOLIOS,6,FALSE()),"not used")</f>
        <v>not used</v>
      </c>
      <c r="P357" s="84" t="n">
        <f aca="false">IF($N357="P",VLOOKUP(H357,PrcBuckets,2,FALSE()),0)</f>
        <v>0</v>
      </c>
      <c r="Q357" s="84" t="n">
        <f aca="false">IF($N357="D",VLOOKUP(H357,BasisBuckets,2,FALSE()),0)</f>
        <v>11</v>
      </c>
      <c r="R357" s="84" t="n">
        <f aca="false">IF($N357="PHY",VLOOKUP(H357,PGDBuckets,2,FALSE()),0)</f>
        <v>0</v>
      </c>
      <c r="S357" s="84" t="n">
        <f aca="false">IF($N357="G",VLOOKUP(H357,PGDBuckets,2,FALSE()),0)</f>
        <v>0</v>
      </c>
      <c r="T357" s="84" t="n">
        <f aca="false">SUM(P357:S357)</f>
        <v>11</v>
      </c>
      <c r="U357" s="84" t="str">
        <f aca="false">IF(O357="not used","-",O357&amp;N357&amp;T357)</f>
        <v>-</v>
      </c>
      <c r="V357" s="84" t="str">
        <f aca="false">IF(O357="Not Used","-",VLOOKUP(D357,FOLIOS,7,FALSE())&amp;H357)</f>
        <v>-</v>
      </c>
      <c r="W357" s="84" t="str">
        <f aca="false">IF(U357="-","-",O357&amp;E357&amp;H357)</f>
        <v>-</v>
      </c>
      <c r="X357" s="85" t="str">
        <f aca="false">D357&amp;G357</f>
        <v>FT-CAND-EGSC-BASCGPR-NIAGARA</v>
      </c>
      <c r="AF357" s="0" t="str">
        <f aca="false">D357&amp;V357</f>
        <v>FT-CAND-EGSC-BAS-</v>
      </c>
    </row>
    <row r="358" customFormat="false" ht="12.75" hidden="false" customHeight="false" outlineLevel="0" collapsed="false">
      <c r="A358" s="81" t="n">
        <v>36682</v>
      </c>
      <c r="B358" s="82" t="s">
        <v>55</v>
      </c>
      <c r="C358" s="82" t="s">
        <v>56</v>
      </c>
      <c r="D358" s="82" t="s">
        <v>57</v>
      </c>
      <c r="E358" s="82" t="s">
        <v>21</v>
      </c>
      <c r="F358" s="82"/>
      <c r="G358" s="82" t="s">
        <v>74</v>
      </c>
      <c r="H358" s="81" t="n">
        <v>37987</v>
      </c>
      <c r="I358" s="82" t="n">
        <v>0</v>
      </c>
      <c r="J358" s="82" t="n">
        <v>0</v>
      </c>
      <c r="K358" s="83" t="n">
        <f aca="false">IF(J358=0,0,J358/I358)</f>
        <v>0</v>
      </c>
      <c r="L358" s="83" t="n">
        <f aca="false">I358/UOM</f>
        <v>0</v>
      </c>
      <c r="M358" s="83" t="n">
        <f aca="false">J358/UOM</f>
        <v>0</v>
      </c>
      <c r="N358" s="84" t="str">
        <f aca="false">IF(F358="P","PHY",IF(F358="G","G",E358))</f>
        <v>D</v>
      </c>
      <c r="O358" s="84" t="str">
        <f aca="false">IF(ISNA(VLOOKUP(G358,BadCanCurves,1,FALSE())),VLOOKUP(D358,FOLIOS,6,FALSE()),"not used")</f>
        <v>not used</v>
      </c>
      <c r="P358" s="84" t="n">
        <f aca="false">IF($N358="P",VLOOKUP(H358,PrcBuckets,2,FALSE()),0)</f>
        <v>0</v>
      </c>
      <c r="Q358" s="84" t="n">
        <f aca="false">IF($N358="D",VLOOKUP(H358,BasisBuckets,2,FALSE()),0)</f>
        <v>12</v>
      </c>
      <c r="R358" s="84" t="n">
        <f aca="false">IF($N358="PHY",VLOOKUP(H358,PGDBuckets,2,FALSE()),0)</f>
        <v>0</v>
      </c>
      <c r="S358" s="84" t="n">
        <f aca="false">IF($N358="G",VLOOKUP(H358,PGDBuckets,2,FALSE()),0)</f>
        <v>0</v>
      </c>
      <c r="T358" s="84" t="n">
        <f aca="false">SUM(P358:S358)</f>
        <v>12</v>
      </c>
      <c r="U358" s="84" t="str">
        <f aca="false">IF(O358="not used","-",O358&amp;N358&amp;T358)</f>
        <v>-</v>
      </c>
      <c r="V358" s="84" t="str">
        <f aca="false">IF(O358="Not Used","-",VLOOKUP(D358,FOLIOS,7,FALSE())&amp;H358)</f>
        <v>-</v>
      </c>
      <c r="W358" s="84" t="str">
        <f aca="false">IF(U358="-","-",O358&amp;E358&amp;H358)</f>
        <v>-</v>
      </c>
      <c r="X358" s="85" t="str">
        <f aca="false">D358&amp;G358</f>
        <v>FT-CAND-EGSC-BASCGPR-NIAGARA</v>
      </c>
      <c r="AF358" s="0" t="str">
        <f aca="false">D358&amp;V358</f>
        <v>FT-CAND-EGSC-BAS-</v>
      </c>
    </row>
    <row r="359" customFormat="false" ht="12.75" hidden="false" customHeight="false" outlineLevel="0" collapsed="false">
      <c r="A359" s="81" t="n">
        <v>36682</v>
      </c>
      <c r="B359" s="82" t="s">
        <v>55</v>
      </c>
      <c r="C359" s="82" t="s">
        <v>56</v>
      </c>
      <c r="D359" s="82" t="s">
        <v>57</v>
      </c>
      <c r="E359" s="82" t="s">
        <v>21</v>
      </c>
      <c r="F359" s="82"/>
      <c r="G359" s="82" t="s">
        <v>74</v>
      </c>
      <c r="H359" s="81" t="n">
        <v>38018</v>
      </c>
      <c r="I359" s="82" t="n">
        <v>0</v>
      </c>
      <c r="J359" s="82" t="n">
        <v>0</v>
      </c>
      <c r="K359" s="83" t="n">
        <f aca="false">IF(J359=0,0,J359/I359)</f>
        <v>0</v>
      </c>
      <c r="L359" s="83" t="n">
        <f aca="false">I359/UOM</f>
        <v>0</v>
      </c>
      <c r="M359" s="83" t="n">
        <f aca="false">J359/UOM</f>
        <v>0</v>
      </c>
      <c r="N359" s="84" t="str">
        <f aca="false">IF(F359="P","PHY",IF(F359="G","G",E359))</f>
        <v>D</v>
      </c>
      <c r="O359" s="84" t="str">
        <f aca="false">IF(ISNA(VLOOKUP(G359,BadCanCurves,1,FALSE())),VLOOKUP(D359,FOLIOS,6,FALSE()),"not used")</f>
        <v>not used</v>
      </c>
      <c r="P359" s="84" t="n">
        <f aca="false">IF($N359="P",VLOOKUP(H359,PrcBuckets,2,FALSE()),0)</f>
        <v>0</v>
      </c>
      <c r="Q359" s="84" t="n">
        <f aca="false">IF($N359="D",VLOOKUP(H359,BasisBuckets,2,FALSE()),0)</f>
        <v>12</v>
      </c>
      <c r="R359" s="84" t="n">
        <f aca="false">IF($N359="PHY",VLOOKUP(H359,PGDBuckets,2,FALSE()),0)</f>
        <v>0</v>
      </c>
      <c r="S359" s="84" t="n">
        <f aca="false">IF($N359="G",VLOOKUP(H359,PGDBuckets,2,FALSE()),0)</f>
        <v>0</v>
      </c>
      <c r="T359" s="84" t="n">
        <f aca="false">SUM(P359:S359)</f>
        <v>12</v>
      </c>
      <c r="U359" s="84" t="str">
        <f aca="false">IF(O359="not used","-",O359&amp;N359&amp;T359)</f>
        <v>-</v>
      </c>
      <c r="V359" s="84" t="str">
        <f aca="false">IF(O359="Not Used","-",VLOOKUP(D359,FOLIOS,7,FALSE())&amp;H359)</f>
        <v>-</v>
      </c>
      <c r="W359" s="84" t="str">
        <f aca="false">IF(U359="-","-",O359&amp;E359&amp;H359)</f>
        <v>-</v>
      </c>
      <c r="X359" s="85" t="str">
        <f aca="false">D359&amp;G359</f>
        <v>FT-CAND-EGSC-BASCGPR-NIAGARA</v>
      </c>
      <c r="AF359" s="0" t="str">
        <f aca="false">D359&amp;V359</f>
        <v>FT-CAND-EGSC-BAS-</v>
      </c>
    </row>
    <row r="360" customFormat="false" ht="12.75" hidden="false" customHeight="false" outlineLevel="0" collapsed="false">
      <c r="A360" s="81" t="n">
        <v>36682</v>
      </c>
      <c r="B360" s="82" t="s">
        <v>55</v>
      </c>
      <c r="C360" s="82" t="s">
        <v>56</v>
      </c>
      <c r="D360" s="82" t="s">
        <v>57</v>
      </c>
      <c r="E360" s="82" t="s">
        <v>21</v>
      </c>
      <c r="F360" s="82"/>
      <c r="G360" s="82" t="s">
        <v>74</v>
      </c>
      <c r="H360" s="81" t="n">
        <v>38047</v>
      </c>
      <c r="I360" s="82" t="n">
        <v>0</v>
      </c>
      <c r="J360" s="82" t="n">
        <v>0</v>
      </c>
      <c r="K360" s="83" t="n">
        <f aca="false">IF(J360=0,0,J360/I360)</f>
        <v>0</v>
      </c>
      <c r="L360" s="83" t="n">
        <f aca="false">I360/UOM</f>
        <v>0</v>
      </c>
      <c r="M360" s="83" t="n">
        <f aca="false">J360/UOM</f>
        <v>0</v>
      </c>
      <c r="N360" s="84" t="str">
        <f aca="false">IF(F360="P","PHY",IF(F360="G","G",E360))</f>
        <v>D</v>
      </c>
      <c r="O360" s="84" t="str">
        <f aca="false">IF(ISNA(VLOOKUP(G360,BadCanCurves,1,FALSE())),VLOOKUP(D360,FOLIOS,6,FALSE()),"not used")</f>
        <v>not used</v>
      </c>
      <c r="P360" s="84" t="n">
        <f aca="false">IF($N360="P",VLOOKUP(H360,PrcBuckets,2,FALSE()),0)</f>
        <v>0</v>
      </c>
      <c r="Q360" s="84" t="n">
        <f aca="false">IF($N360="D",VLOOKUP(H360,BasisBuckets,2,FALSE()),0)</f>
        <v>12</v>
      </c>
      <c r="R360" s="84" t="n">
        <f aca="false">IF($N360="PHY",VLOOKUP(H360,PGDBuckets,2,FALSE()),0)</f>
        <v>0</v>
      </c>
      <c r="S360" s="84" t="n">
        <f aca="false">IF($N360="G",VLOOKUP(H360,PGDBuckets,2,FALSE()),0)</f>
        <v>0</v>
      </c>
      <c r="T360" s="84" t="n">
        <f aca="false">SUM(P360:S360)</f>
        <v>12</v>
      </c>
      <c r="U360" s="84" t="str">
        <f aca="false">IF(O360="not used","-",O360&amp;N360&amp;T360)</f>
        <v>-</v>
      </c>
      <c r="V360" s="84" t="str">
        <f aca="false">IF(O360="Not Used","-",VLOOKUP(D360,FOLIOS,7,FALSE())&amp;H360)</f>
        <v>-</v>
      </c>
      <c r="W360" s="84" t="str">
        <f aca="false">IF(U360="-","-",O360&amp;E360&amp;H360)</f>
        <v>-</v>
      </c>
      <c r="X360" s="85" t="str">
        <f aca="false">D360&amp;G360</f>
        <v>FT-CAND-EGSC-BASCGPR-NIAGARA</v>
      </c>
      <c r="AF360" s="0" t="str">
        <f aca="false">D360&amp;V360</f>
        <v>FT-CAND-EGSC-BAS-</v>
      </c>
    </row>
    <row r="361" customFormat="false" ht="12.75" hidden="false" customHeight="false" outlineLevel="0" collapsed="false">
      <c r="A361" s="81" t="n">
        <v>36682</v>
      </c>
      <c r="B361" s="82" t="s">
        <v>55</v>
      </c>
      <c r="C361" s="82" t="s">
        <v>56</v>
      </c>
      <c r="D361" s="82" t="s">
        <v>57</v>
      </c>
      <c r="E361" s="82" t="s">
        <v>21</v>
      </c>
      <c r="F361" s="82"/>
      <c r="G361" s="82" t="s">
        <v>74</v>
      </c>
      <c r="H361" s="81" t="n">
        <v>38078</v>
      </c>
      <c r="I361" s="82" t="n">
        <v>0</v>
      </c>
      <c r="J361" s="82" t="n">
        <v>0</v>
      </c>
      <c r="K361" s="83" t="n">
        <f aca="false">IF(J361=0,0,J361/I361)</f>
        <v>0</v>
      </c>
      <c r="L361" s="83" t="n">
        <f aca="false">I361/UOM</f>
        <v>0</v>
      </c>
      <c r="M361" s="83" t="n">
        <f aca="false">J361/UOM</f>
        <v>0</v>
      </c>
      <c r="N361" s="84" t="str">
        <f aca="false">IF(F361="P","PHY",IF(F361="G","G",E361))</f>
        <v>D</v>
      </c>
      <c r="O361" s="84" t="str">
        <f aca="false">IF(ISNA(VLOOKUP(G361,BadCanCurves,1,FALSE())),VLOOKUP(D361,FOLIOS,6,FALSE()),"not used")</f>
        <v>not used</v>
      </c>
      <c r="P361" s="84" t="n">
        <f aca="false">IF($N361="P",VLOOKUP(H361,PrcBuckets,2,FALSE()),0)</f>
        <v>0</v>
      </c>
      <c r="Q361" s="84" t="n">
        <f aca="false">IF($N361="D",VLOOKUP(H361,BasisBuckets,2,FALSE()),0)</f>
        <v>12</v>
      </c>
      <c r="R361" s="84" t="n">
        <f aca="false">IF($N361="PHY",VLOOKUP(H361,PGDBuckets,2,FALSE()),0)</f>
        <v>0</v>
      </c>
      <c r="S361" s="84" t="n">
        <f aca="false">IF($N361="G",VLOOKUP(H361,PGDBuckets,2,FALSE()),0)</f>
        <v>0</v>
      </c>
      <c r="T361" s="84" t="n">
        <f aca="false">SUM(P361:S361)</f>
        <v>12</v>
      </c>
      <c r="U361" s="84" t="str">
        <f aca="false">IF(O361="not used","-",O361&amp;N361&amp;T361)</f>
        <v>-</v>
      </c>
      <c r="V361" s="84" t="str">
        <f aca="false">IF(O361="Not Used","-",VLOOKUP(D361,FOLIOS,7,FALSE())&amp;H361)</f>
        <v>-</v>
      </c>
      <c r="W361" s="84" t="str">
        <f aca="false">IF(U361="-","-",O361&amp;E361&amp;H361)</f>
        <v>-</v>
      </c>
      <c r="X361" s="85" t="str">
        <f aca="false">D361&amp;G361</f>
        <v>FT-CAND-EGSC-BASCGPR-NIAGARA</v>
      </c>
      <c r="AF361" s="0" t="str">
        <f aca="false">D361&amp;V361</f>
        <v>FT-CAND-EGSC-BAS-</v>
      </c>
    </row>
    <row r="362" customFormat="false" ht="12.75" hidden="false" customHeight="false" outlineLevel="0" collapsed="false">
      <c r="A362" s="81" t="n">
        <v>36682</v>
      </c>
      <c r="B362" s="82" t="s">
        <v>55</v>
      </c>
      <c r="C362" s="82" t="s">
        <v>56</v>
      </c>
      <c r="D362" s="82" t="s">
        <v>57</v>
      </c>
      <c r="E362" s="82" t="s">
        <v>21</v>
      </c>
      <c r="F362" s="82"/>
      <c r="G362" s="82" t="s">
        <v>74</v>
      </c>
      <c r="H362" s="81" t="n">
        <v>38108</v>
      </c>
      <c r="I362" s="82" t="n">
        <v>0</v>
      </c>
      <c r="J362" s="82" t="n">
        <v>0</v>
      </c>
      <c r="K362" s="83" t="n">
        <f aca="false">IF(J362=0,0,J362/I362)</f>
        <v>0</v>
      </c>
      <c r="L362" s="83" t="n">
        <f aca="false">I362/UOM</f>
        <v>0</v>
      </c>
      <c r="M362" s="83" t="n">
        <f aca="false">J362/UOM</f>
        <v>0</v>
      </c>
      <c r="N362" s="84" t="str">
        <f aca="false">IF(F362="P","PHY",IF(F362="G","G",E362))</f>
        <v>D</v>
      </c>
      <c r="O362" s="84" t="str">
        <f aca="false">IF(ISNA(VLOOKUP(G362,BadCanCurves,1,FALSE())),VLOOKUP(D362,FOLIOS,6,FALSE()),"not used")</f>
        <v>not used</v>
      </c>
      <c r="P362" s="84" t="n">
        <f aca="false">IF($N362="P",VLOOKUP(H362,PrcBuckets,2,FALSE()),0)</f>
        <v>0</v>
      </c>
      <c r="Q362" s="84" t="n">
        <f aca="false">IF($N362="D",VLOOKUP(H362,BasisBuckets,2,FALSE()),0)</f>
        <v>12</v>
      </c>
      <c r="R362" s="84" t="n">
        <f aca="false">IF($N362="PHY",VLOOKUP(H362,PGDBuckets,2,FALSE()),0)</f>
        <v>0</v>
      </c>
      <c r="S362" s="84" t="n">
        <f aca="false">IF($N362="G",VLOOKUP(H362,PGDBuckets,2,FALSE()),0)</f>
        <v>0</v>
      </c>
      <c r="T362" s="84" t="n">
        <f aca="false">SUM(P362:S362)</f>
        <v>12</v>
      </c>
      <c r="U362" s="84" t="str">
        <f aca="false">IF(O362="not used","-",O362&amp;N362&amp;T362)</f>
        <v>-</v>
      </c>
      <c r="V362" s="84" t="str">
        <f aca="false">IF(O362="Not Used","-",VLOOKUP(D362,FOLIOS,7,FALSE())&amp;H362)</f>
        <v>-</v>
      </c>
      <c r="W362" s="84" t="str">
        <f aca="false">IF(U362="-","-",O362&amp;E362&amp;H362)</f>
        <v>-</v>
      </c>
      <c r="X362" s="85" t="str">
        <f aca="false">D362&amp;G362</f>
        <v>FT-CAND-EGSC-BASCGPR-NIAGARA</v>
      </c>
      <c r="AF362" s="0" t="str">
        <f aca="false">D362&amp;V362</f>
        <v>FT-CAND-EGSC-BAS-</v>
      </c>
    </row>
    <row r="363" customFormat="false" ht="12.75" hidden="false" customHeight="false" outlineLevel="0" collapsed="false">
      <c r="A363" s="81" t="n">
        <v>36682</v>
      </c>
      <c r="B363" s="82" t="s">
        <v>55</v>
      </c>
      <c r="C363" s="82" t="s">
        <v>56</v>
      </c>
      <c r="D363" s="82" t="s">
        <v>57</v>
      </c>
      <c r="E363" s="82" t="s">
        <v>21</v>
      </c>
      <c r="F363" s="82"/>
      <c r="G363" s="82" t="s">
        <v>74</v>
      </c>
      <c r="H363" s="81" t="n">
        <v>38139</v>
      </c>
      <c r="I363" s="82" t="n">
        <v>0</v>
      </c>
      <c r="J363" s="82" t="n">
        <v>0</v>
      </c>
      <c r="K363" s="83" t="n">
        <f aca="false">IF(J363=0,0,J363/I363)</f>
        <v>0</v>
      </c>
      <c r="L363" s="83" t="n">
        <f aca="false">I363/UOM</f>
        <v>0</v>
      </c>
      <c r="M363" s="83" t="n">
        <f aca="false">J363/UOM</f>
        <v>0</v>
      </c>
      <c r="N363" s="84" t="str">
        <f aca="false">IF(F363="P","PHY",IF(F363="G","G",E363))</f>
        <v>D</v>
      </c>
      <c r="O363" s="84" t="str">
        <f aca="false">IF(ISNA(VLOOKUP(G363,BadCanCurves,1,FALSE())),VLOOKUP(D363,FOLIOS,6,FALSE()),"not used")</f>
        <v>not used</v>
      </c>
      <c r="P363" s="84" t="n">
        <f aca="false">IF($N363="P",VLOOKUP(H363,PrcBuckets,2,FALSE()),0)</f>
        <v>0</v>
      </c>
      <c r="Q363" s="84" t="n">
        <f aca="false">IF($N363="D",VLOOKUP(H363,BasisBuckets,2,FALSE()),0)</f>
        <v>12</v>
      </c>
      <c r="R363" s="84" t="n">
        <f aca="false">IF($N363="PHY",VLOOKUP(H363,PGDBuckets,2,FALSE()),0)</f>
        <v>0</v>
      </c>
      <c r="S363" s="84" t="n">
        <f aca="false">IF($N363="G",VLOOKUP(H363,PGDBuckets,2,FALSE()),0)</f>
        <v>0</v>
      </c>
      <c r="T363" s="84" t="n">
        <f aca="false">SUM(P363:S363)</f>
        <v>12</v>
      </c>
      <c r="U363" s="84" t="str">
        <f aca="false">IF(O363="not used","-",O363&amp;N363&amp;T363)</f>
        <v>-</v>
      </c>
      <c r="V363" s="84" t="str">
        <f aca="false">IF(O363="Not Used","-",VLOOKUP(D363,FOLIOS,7,FALSE())&amp;H363)</f>
        <v>-</v>
      </c>
      <c r="W363" s="84" t="str">
        <f aca="false">IF(U363="-","-",O363&amp;E363&amp;H363)</f>
        <v>-</v>
      </c>
      <c r="X363" s="85" t="str">
        <f aca="false">D363&amp;G363</f>
        <v>FT-CAND-EGSC-BASCGPR-NIAGARA</v>
      </c>
      <c r="AF363" s="0" t="str">
        <f aca="false">D363&amp;V363</f>
        <v>FT-CAND-EGSC-BAS-</v>
      </c>
    </row>
    <row r="364" customFormat="false" ht="12.75" hidden="false" customHeight="false" outlineLevel="0" collapsed="false">
      <c r="A364" s="81" t="n">
        <v>36682</v>
      </c>
      <c r="B364" s="82" t="s">
        <v>55</v>
      </c>
      <c r="C364" s="82" t="s">
        <v>56</v>
      </c>
      <c r="D364" s="82" t="s">
        <v>57</v>
      </c>
      <c r="E364" s="82" t="s">
        <v>21</v>
      </c>
      <c r="F364" s="82"/>
      <c r="G364" s="82" t="s">
        <v>74</v>
      </c>
      <c r="H364" s="81" t="n">
        <v>38169</v>
      </c>
      <c r="I364" s="82" t="n">
        <v>0</v>
      </c>
      <c r="J364" s="82" t="n">
        <v>0</v>
      </c>
      <c r="K364" s="83" t="n">
        <f aca="false">IF(J364=0,0,J364/I364)</f>
        <v>0</v>
      </c>
      <c r="L364" s="83" t="n">
        <f aca="false">I364/UOM</f>
        <v>0</v>
      </c>
      <c r="M364" s="83" t="n">
        <f aca="false">J364/UOM</f>
        <v>0</v>
      </c>
      <c r="N364" s="84" t="str">
        <f aca="false">IF(F364="P","PHY",IF(F364="G","G",E364))</f>
        <v>D</v>
      </c>
      <c r="O364" s="84" t="str">
        <f aca="false">IF(ISNA(VLOOKUP(G364,BadCanCurves,1,FALSE())),VLOOKUP(D364,FOLIOS,6,FALSE()),"not used")</f>
        <v>not used</v>
      </c>
      <c r="P364" s="84" t="n">
        <f aca="false">IF($N364="P",VLOOKUP(H364,PrcBuckets,2,FALSE()),0)</f>
        <v>0</v>
      </c>
      <c r="Q364" s="84" t="n">
        <f aca="false">IF($N364="D",VLOOKUP(H364,BasisBuckets,2,FALSE()),0)</f>
        <v>12</v>
      </c>
      <c r="R364" s="84" t="n">
        <f aca="false">IF($N364="PHY",VLOOKUP(H364,PGDBuckets,2,FALSE()),0)</f>
        <v>0</v>
      </c>
      <c r="S364" s="84" t="n">
        <f aca="false">IF($N364="G",VLOOKUP(H364,PGDBuckets,2,FALSE()),0)</f>
        <v>0</v>
      </c>
      <c r="T364" s="84" t="n">
        <f aca="false">SUM(P364:S364)</f>
        <v>12</v>
      </c>
      <c r="U364" s="84" t="str">
        <f aca="false">IF(O364="not used","-",O364&amp;N364&amp;T364)</f>
        <v>-</v>
      </c>
      <c r="V364" s="84" t="str">
        <f aca="false">IF(O364="Not Used","-",VLOOKUP(D364,FOLIOS,7,FALSE())&amp;H364)</f>
        <v>-</v>
      </c>
      <c r="W364" s="84" t="str">
        <f aca="false">IF(U364="-","-",O364&amp;E364&amp;H364)</f>
        <v>-</v>
      </c>
      <c r="X364" s="85" t="str">
        <f aca="false">D364&amp;G364</f>
        <v>FT-CAND-EGSC-BASCGPR-NIAGARA</v>
      </c>
      <c r="AF364" s="0" t="str">
        <f aca="false">D364&amp;V364</f>
        <v>FT-CAND-EGSC-BAS-</v>
      </c>
    </row>
    <row r="365" customFormat="false" ht="12.75" hidden="false" customHeight="false" outlineLevel="0" collapsed="false">
      <c r="A365" s="81" t="n">
        <v>36682</v>
      </c>
      <c r="B365" s="82" t="s">
        <v>55</v>
      </c>
      <c r="C365" s="82" t="s">
        <v>56</v>
      </c>
      <c r="D365" s="82" t="s">
        <v>57</v>
      </c>
      <c r="E365" s="82" t="s">
        <v>21</v>
      </c>
      <c r="F365" s="82"/>
      <c r="G365" s="82" t="s">
        <v>74</v>
      </c>
      <c r="H365" s="81" t="n">
        <v>38200</v>
      </c>
      <c r="I365" s="82" t="n">
        <v>0</v>
      </c>
      <c r="J365" s="82" t="n">
        <v>0</v>
      </c>
      <c r="K365" s="83" t="n">
        <f aca="false">IF(J365=0,0,J365/I365)</f>
        <v>0</v>
      </c>
      <c r="L365" s="83" t="n">
        <f aca="false">I365/UOM</f>
        <v>0</v>
      </c>
      <c r="M365" s="83" t="n">
        <f aca="false">J365/UOM</f>
        <v>0</v>
      </c>
      <c r="N365" s="84" t="str">
        <f aca="false">IF(F365="P","PHY",IF(F365="G","G",E365))</f>
        <v>D</v>
      </c>
      <c r="O365" s="84" t="str">
        <f aca="false">IF(ISNA(VLOOKUP(G365,BadCanCurves,1,FALSE())),VLOOKUP(D365,FOLIOS,6,FALSE()),"not used")</f>
        <v>not used</v>
      </c>
      <c r="P365" s="84" t="n">
        <f aca="false">IF($N365="P",VLOOKUP(H365,PrcBuckets,2,FALSE()),0)</f>
        <v>0</v>
      </c>
      <c r="Q365" s="84" t="n">
        <f aca="false">IF($N365="D",VLOOKUP(H365,BasisBuckets,2,FALSE()),0)</f>
        <v>12</v>
      </c>
      <c r="R365" s="84" t="n">
        <f aca="false">IF($N365="PHY",VLOOKUP(H365,PGDBuckets,2,FALSE()),0)</f>
        <v>0</v>
      </c>
      <c r="S365" s="84" t="n">
        <f aca="false">IF($N365="G",VLOOKUP(H365,PGDBuckets,2,FALSE()),0)</f>
        <v>0</v>
      </c>
      <c r="T365" s="84" t="n">
        <f aca="false">SUM(P365:S365)</f>
        <v>12</v>
      </c>
      <c r="U365" s="84" t="str">
        <f aca="false">IF(O365="not used","-",O365&amp;N365&amp;T365)</f>
        <v>-</v>
      </c>
      <c r="V365" s="84" t="str">
        <f aca="false">IF(O365="Not Used","-",VLOOKUP(D365,FOLIOS,7,FALSE())&amp;H365)</f>
        <v>-</v>
      </c>
      <c r="W365" s="84" t="str">
        <f aca="false">IF(U365="-","-",O365&amp;E365&amp;H365)</f>
        <v>-</v>
      </c>
      <c r="X365" s="85" t="str">
        <f aca="false">D365&amp;G365</f>
        <v>FT-CAND-EGSC-BASCGPR-NIAGARA</v>
      </c>
      <c r="AF365" s="0" t="str">
        <f aca="false">D365&amp;V365</f>
        <v>FT-CAND-EGSC-BAS-</v>
      </c>
    </row>
    <row r="366" customFormat="false" ht="12.75" hidden="false" customHeight="false" outlineLevel="0" collapsed="false">
      <c r="A366" s="81" t="n">
        <v>36682</v>
      </c>
      <c r="B366" s="82" t="s">
        <v>55</v>
      </c>
      <c r="C366" s="82" t="s">
        <v>56</v>
      </c>
      <c r="D366" s="82" t="s">
        <v>57</v>
      </c>
      <c r="E366" s="82" t="s">
        <v>21</v>
      </c>
      <c r="F366" s="82"/>
      <c r="G366" s="82" t="s">
        <v>74</v>
      </c>
      <c r="H366" s="81" t="n">
        <v>38231</v>
      </c>
      <c r="I366" s="82" t="n">
        <v>0</v>
      </c>
      <c r="J366" s="82" t="n">
        <v>0</v>
      </c>
      <c r="K366" s="83" t="n">
        <f aca="false">IF(J366=0,0,J366/I366)</f>
        <v>0</v>
      </c>
      <c r="L366" s="83" t="n">
        <f aca="false">I366/UOM</f>
        <v>0</v>
      </c>
      <c r="M366" s="83" t="n">
        <f aca="false">J366/UOM</f>
        <v>0</v>
      </c>
      <c r="N366" s="84" t="str">
        <f aca="false">IF(F366="P","PHY",IF(F366="G","G",E366))</f>
        <v>D</v>
      </c>
      <c r="O366" s="84" t="str">
        <f aca="false">IF(ISNA(VLOOKUP(G366,BadCanCurves,1,FALSE())),VLOOKUP(D366,FOLIOS,6,FALSE()),"not used")</f>
        <v>not used</v>
      </c>
      <c r="P366" s="84" t="n">
        <f aca="false">IF($N366="P",VLOOKUP(H366,PrcBuckets,2,FALSE()),0)</f>
        <v>0</v>
      </c>
      <c r="Q366" s="84" t="n">
        <f aca="false">IF($N366="D",VLOOKUP(H366,BasisBuckets,2,FALSE()),0)</f>
        <v>12</v>
      </c>
      <c r="R366" s="84" t="n">
        <f aca="false">IF($N366="PHY",VLOOKUP(H366,PGDBuckets,2,FALSE()),0)</f>
        <v>0</v>
      </c>
      <c r="S366" s="84" t="n">
        <f aca="false">IF($N366="G",VLOOKUP(H366,PGDBuckets,2,FALSE()),0)</f>
        <v>0</v>
      </c>
      <c r="T366" s="84" t="n">
        <f aca="false">SUM(P366:S366)</f>
        <v>12</v>
      </c>
      <c r="U366" s="84" t="str">
        <f aca="false">IF(O366="not used","-",O366&amp;N366&amp;T366)</f>
        <v>-</v>
      </c>
      <c r="V366" s="84" t="str">
        <f aca="false">IF(O366="Not Used","-",VLOOKUP(D366,FOLIOS,7,FALSE())&amp;H366)</f>
        <v>-</v>
      </c>
      <c r="W366" s="84" t="str">
        <f aca="false">IF(U366="-","-",O366&amp;E366&amp;H366)</f>
        <v>-</v>
      </c>
      <c r="X366" s="85" t="str">
        <f aca="false">D366&amp;G366</f>
        <v>FT-CAND-EGSC-BASCGPR-NIAGARA</v>
      </c>
      <c r="AF366" s="0" t="str">
        <f aca="false">D366&amp;V366</f>
        <v>FT-CAND-EGSC-BAS-</v>
      </c>
    </row>
    <row r="367" customFormat="false" ht="12.75" hidden="false" customHeight="false" outlineLevel="0" collapsed="false">
      <c r="A367" s="81" t="n">
        <v>36682</v>
      </c>
      <c r="B367" s="82" t="s">
        <v>55</v>
      </c>
      <c r="C367" s="82" t="s">
        <v>56</v>
      </c>
      <c r="D367" s="82" t="s">
        <v>57</v>
      </c>
      <c r="E367" s="82" t="s">
        <v>21</v>
      </c>
      <c r="F367" s="82"/>
      <c r="G367" s="82" t="s">
        <v>74</v>
      </c>
      <c r="H367" s="81" t="n">
        <v>38261</v>
      </c>
      <c r="I367" s="82" t="n">
        <v>0</v>
      </c>
      <c r="J367" s="82" t="n">
        <v>0</v>
      </c>
      <c r="K367" s="83" t="n">
        <f aca="false">IF(J367=0,0,J367/I367)</f>
        <v>0</v>
      </c>
      <c r="L367" s="83" t="n">
        <f aca="false">I367/UOM</f>
        <v>0</v>
      </c>
      <c r="M367" s="83" t="n">
        <f aca="false">J367/UOM</f>
        <v>0</v>
      </c>
      <c r="N367" s="84" t="str">
        <f aca="false">IF(F367="P","PHY",IF(F367="G","G",E367))</f>
        <v>D</v>
      </c>
      <c r="O367" s="84" t="str">
        <f aca="false">IF(ISNA(VLOOKUP(G367,BadCanCurves,1,FALSE())),VLOOKUP(D367,FOLIOS,6,FALSE()),"not used")</f>
        <v>not used</v>
      </c>
      <c r="P367" s="84" t="n">
        <f aca="false">IF($N367="P",VLOOKUP(H367,PrcBuckets,2,FALSE()),0)</f>
        <v>0</v>
      </c>
      <c r="Q367" s="84" t="n">
        <f aca="false">IF($N367="D",VLOOKUP(H367,BasisBuckets,2,FALSE()),0)</f>
        <v>12</v>
      </c>
      <c r="R367" s="84" t="n">
        <f aca="false">IF($N367="PHY",VLOOKUP(H367,PGDBuckets,2,FALSE()),0)</f>
        <v>0</v>
      </c>
      <c r="S367" s="84" t="n">
        <f aca="false">IF($N367="G",VLOOKUP(H367,PGDBuckets,2,FALSE()),0)</f>
        <v>0</v>
      </c>
      <c r="T367" s="84" t="n">
        <f aca="false">SUM(P367:S367)</f>
        <v>12</v>
      </c>
      <c r="U367" s="84" t="str">
        <f aca="false">IF(O367="not used","-",O367&amp;N367&amp;T367)</f>
        <v>-</v>
      </c>
      <c r="V367" s="84" t="str">
        <f aca="false">IF(O367="Not Used","-",VLOOKUP(D367,FOLIOS,7,FALSE())&amp;H367)</f>
        <v>-</v>
      </c>
      <c r="W367" s="84" t="str">
        <f aca="false">IF(U367="-","-",O367&amp;E367&amp;H367)</f>
        <v>-</v>
      </c>
      <c r="X367" s="85" t="str">
        <f aca="false">D367&amp;G367</f>
        <v>FT-CAND-EGSC-BASCGPR-NIAGARA</v>
      </c>
      <c r="AF367" s="0" t="str">
        <f aca="false">D367&amp;V367</f>
        <v>FT-CAND-EGSC-BAS-</v>
      </c>
    </row>
    <row r="368" customFormat="false" ht="12.75" hidden="false" customHeight="false" outlineLevel="0" collapsed="false">
      <c r="A368" s="81" t="n">
        <v>36682</v>
      </c>
      <c r="B368" s="82" t="s">
        <v>55</v>
      </c>
      <c r="C368" s="82" t="s">
        <v>56</v>
      </c>
      <c r="D368" s="82" t="s">
        <v>57</v>
      </c>
      <c r="E368" s="82" t="s">
        <v>21</v>
      </c>
      <c r="F368" s="82"/>
      <c r="G368" s="82" t="s">
        <v>74</v>
      </c>
      <c r="H368" s="81" t="n">
        <v>38292</v>
      </c>
      <c r="I368" s="82" t="n">
        <v>0</v>
      </c>
      <c r="J368" s="82" t="n">
        <v>0</v>
      </c>
      <c r="K368" s="83" t="n">
        <f aca="false">IF(J368=0,0,J368/I368)</f>
        <v>0</v>
      </c>
      <c r="L368" s="83" t="n">
        <f aca="false">I368/UOM</f>
        <v>0</v>
      </c>
      <c r="M368" s="83" t="n">
        <f aca="false">J368/UOM</f>
        <v>0</v>
      </c>
      <c r="N368" s="84" t="str">
        <f aca="false">IF(F368="P","PHY",IF(F368="G","G",E368))</f>
        <v>D</v>
      </c>
      <c r="O368" s="84" t="str">
        <f aca="false">IF(ISNA(VLOOKUP(G368,BadCanCurves,1,FALSE())),VLOOKUP(D368,FOLIOS,6,FALSE()),"not used")</f>
        <v>not used</v>
      </c>
      <c r="P368" s="84" t="n">
        <f aca="false">IF($N368="P",VLOOKUP(H368,PrcBuckets,2,FALSE()),0)</f>
        <v>0</v>
      </c>
      <c r="Q368" s="84" t="n">
        <f aca="false">IF($N368="D",VLOOKUP(H368,BasisBuckets,2,FALSE()),0)</f>
        <v>12</v>
      </c>
      <c r="R368" s="84" t="n">
        <f aca="false">IF($N368="PHY",VLOOKUP(H368,PGDBuckets,2,FALSE()),0)</f>
        <v>0</v>
      </c>
      <c r="S368" s="84" t="n">
        <f aca="false">IF($N368="G",VLOOKUP(H368,PGDBuckets,2,FALSE()),0)</f>
        <v>0</v>
      </c>
      <c r="T368" s="84" t="n">
        <f aca="false">SUM(P368:S368)</f>
        <v>12</v>
      </c>
      <c r="U368" s="84" t="str">
        <f aca="false">IF(O368="not used","-",O368&amp;N368&amp;T368)</f>
        <v>-</v>
      </c>
      <c r="V368" s="84" t="str">
        <f aca="false">IF(O368="Not Used","-",VLOOKUP(D368,FOLIOS,7,FALSE())&amp;H368)</f>
        <v>-</v>
      </c>
      <c r="W368" s="84" t="str">
        <f aca="false">IF(U368="-","-",O368&amp;E368&amp;H368)</f>
        <v>-</v>
      </c>
      <c r="X368" s="85" t="str">
        <f aca="false">D368&amp;G368</f>
        <v>FT-CAND-EGSC-BASCGPR-NIAGARA</v>
      </c>
      <c r="AF368" s="0" t="str">
        <f aca="false">D368&amp;V368</f>
        <v>FT-CAND-EGSC-BAS-</v>
      </c>
    </row>
    <row r="369" customFormat="false" ht="12.75" hidden="false" customHeight="false" outlineLevel="0" collapsed="false">
      <c r="A369" s="81" t="n">
        <v>36682</v>
      </c>
      <c r="B369" s="82" t="s">
        <v>55</v>
      </c>
      <c r="C369" s="82" t="s">
        <v>56</v>
      </c>
      <c r="D369" s="82" t="s">
        <v>57</v>
      </c>
      <c r="E369" s="82" t="s">
        <v>21</v>
      </c>
      <c r="F369" s="82"/>
      <c r="G369" s="82" t="s">
        <v>74</v>
      </c>
      <c r="H369" s="81" t="n">
        <v>38322</v>
      </c>
      <c r="I369" s="82" t="n">
        <v>0</v>
      </c>
      <c r="J369" s="82" t="n">
        <v>0</v>
      </c>
      <c r="K369" s="83" t="n">
        <f aca="false">IF(J369=0,0,J369/I369)</f>
        <v>0</v>
      </c>
      <c r="L369" s="83" t="n">
        <f aca="false">I369/UOM</f>
        <v>0</v>
      </c>
      <c r="M369" s="83" t="n">
        <f aca="false">J369/UOM</f>
        <v>0</v>
      </c>
      <c r="N369" s="84" t="str">
        <f aca="false">IF(F369="P","PHY",IF(F369="G","G",E369))</f>
        <v>D</v>
      </c>
      <c r="O369" s="84" t="str">
        <f aca="false">IF(ISNA(VLOOKUP(G369,BadCanCurves,1,FALSE())),VLOOKUP(D369,FOLIOS,6,FALSE()),"not used")</f>
        <v>not used</v>
      </c>
      <c r="P369" s="84" t="n">
        <f aca="false">IF($N369="P",VLOOKUP(H369,PrcBuckets,2,FALSE()),0)</f>
        <v>0</v>
      </c>
      <c r="Q369" s="84" t="n">
        <f aca="false">IF($N369="D",VLOOKUP(H369,BasisBuckets,2,FALSE()),0)</f>
        <v>12</v>
      </c>
      <c r="R369" s="84" t="n">
        <f aca="false">IF($N369="PHY",VLOOKUP(H369,PGDBuckets,2,FALSE()),0)</f>
        <v>0</v>
      </c>
      <c r="S369" s="84" t="n">
        <f aca="false">IF($N369="G",VLOOKUP(H369,PGDBuckets,2,FALSE()),0)</f>
        <v>0</v>
      </c>
      <c r="T369" s="84" t="n">
        <f aca="false">SUM(P369:S369)</f>
        <v>12</v>
      </c>
      <c r="U369" s="84" t="str">
        <f aca="false">IF(O369="not used","-",O369&amp;N369&amp;T369)</f>
        <v>-</v>
      </c>
      <c r="V369" s="84" t="str">
        <f aca="false">IF(O369="Not Used","-",VLOOKUP(D369,FOLIOS,7,FALSE())&amp;H369)</f>
        <v>-</v>
      </c>
      <c r="W369" s="84" t="str">
        <f aca="false">IF(U369="-","-",O369&amp;E369&amp;H369)</f>
        <v>-</v>
      </c>
      <c r="X369" s="85" t="str">
        <f aca="false">D369&amp;G369</f>
        <v>FT-CAND-EGSC-BASCGPR-NIAGARA</v>
      </c>
      <c r="AF369" s="0" t="str">
        <f aca="false">D369&amp;V369</f>
        <v>FT-CAND-EGSC-BAS-</v>
      </c>
    </row>
    <row r="370" customFormat="false" ht="12.75" hidden="false" customHeight="false" outlineLevel="0" collapsed="false">
      <c r="A370" s="81" t="n">
        <v>36682</v>
      </c>
      <c r="B370" s="82" t="s">
        <v>55</v>
      </c>
      <c r="C370" s="82" t="s">
        <v>56</v>
      </c>
      <c r="D370" s="82" t="s">
        <v>57</v>
      </c>
      <c r="E370" s="82" t="s">
        <v>21</v>
      </c>
      <c r="F370" s="82"/>
      <c r="G370" s="82" t="s">
        <v>74</v>
      </c>
      <c r="H370" s="81" t="n">
        <v>38353</v>
      </c>
      <c r="I370" s="82" t="n">
        <v>0</v>
      </c>
      <c r="J370" s="82" t="n">
        <v>0</v>
      </c>
      <c r="K370" s="83" t="n">
        <f aca="false">IF(J370=0,0,J370/I370)</f>
        <v>0</v>
      </c>
      <c r="L370" s="83" t="n">
        <f aca="false">I370/UOM</f>
        <v>0</v>
      </c>
      <c r="M370" s="83" t="n">
        <f aca="false">J370/UOM</f>
        <v>0</v>
      </c>
      <c r="N370" s="84" t="str">
        <f aca="false">IF(F370="P","PHY",IF(F370="G","G",E370))</f>
        <v>D</v>
      </c>
      <c r="O370" s="84" t="str">
        <f aca="false">IF(ISNA(VLOOKUP(G370,BadCanCurves,1,FALSE())),VLOOKUP(D370,FOLIOS,6,FALSE()),"not used")</f>
        <v>not used</v>
      </c>
      <c r="P370" s="84" t="n">
        <f aca="false">IF($N370="P",VLOOKUP(H370,PrcBuckets,2,FALSE()),0)</f>
        <v>0</v>
      </c>
      <c r="Q370" s="84" t="n">
        <f aca="false">IF($N370="D",VLOOKUP(H370,BasisBuckets,2,FALSE()),0)</f>
        <v>13</v>
      </c>
      <c r="R370" s="84" t="n">
        <f aca="false">IF($N370="PHY",VLOOKUP(H370,PGDBuckets,2,FALSE()),0)</f>
        <v>0</v>
      </c>
      <c r="S370" s="84" t="n">
        <f aca="false">IF($N370="G",VLOOKUP(H370,PGDBuckets,2,FALSE()),0)</f>
        <v>0</v>
      </c>
      <c r="T370" s="84" t="n">
        <f aca="false">SUM(P370:S370)</f>
        <v>13</v>
      </c>
      <c r="U370" s="84" t="str">
        <f aca="false">IF(O370="not used","-",O370&amp;N370&amp;T370)</f>
        <v>-</v>
      </c>
      <c r="V370" s="84" t="str">
        <f aca="false">IF(O370="Not Used","-",VLOOKUP(D370,FOLIOS,7,FALSE())&amp;H370)</f>
        <v>-</v>
      </c>
      <c r="W370" s="84" t="str">
        <f aca="false">IF(U370="-","-",O370&amp;E370&amp;H370)</f>
        <v>-</v>
      </c>
      <c r="X370" s="85" t="str">
        <f aca="false">D370&amp;G370</f>
        <v>FT-CAND-EGSC-BASCGPR-NIAGARA</v>
      </c>
      <c r="AF370" s="0" t="str">
        <f aca="false">D370&amp;V370</f>
        <v>FT-CAND-EGSC-BAS-</v>
      </c>
    </row>
    <row r="371" customFormat="false" ht="12.75" hidden="false" customHeight="false" outlineLevel="0" collapsed="false">
      <c r="A371" s="81" t="n">
        <v>36682</v>
      </c>
      <c r="B371" s="82" t="s">
        <v>55</v>
      </c>
      <c r="C371" s="82" t="s">
        <v>56</v>
      </c>
      <c r="D371" s="82" t="s">
        <v>57</v>
      </c>
      <c r="E371" s="82" t="s">
        <v>21</v>
      </c>
      <c r="F371" s="82"/>
      <c r="G371" s="82" t="s">
        <v>74</v>
      </c>
      <c r="H371" s="81" t="n">
        <v>38384</v>
      </c>
      <c r="I371" s="82" t="n">
        <v>0</v>
      </c>
      <c r="J371" s="82" t="n">
        <v>0</v>
      </c>
      <c r="K371" s="83" t="n">
        <f aca="false">IF(J371=0,0,J371/I371)</f>
        <v>0</v>
      </c>
      <c r="L371" s="83" t="n">
        <f aca="false">I371/UOM</f>
        <v>0</v>
      </c>
      <c r="M371" s="83" t="n">
        <f aca="false">J371/UOM</f>
        <v>0</v>
      </c>
      <c r="N371" s="84" t="str">
        <f aca="false">IF(F371="P","PHY",IF(F371="G","G",E371))</f>
        <v>D</v>
      </c>
      <c r="O371" s="84" t="str">
        <f aca="false">IF(ISNA(VLOOKUP(G371,BadCanCurves,1,FALSE())),VLOOKUP(D371,FOLIOS,6,FALSE()),"not used")</f>
        <v>not used</v>
      </c>
      <c r="P371" s="84" t="n">
        <f aca="false">IF($N371="P",VLOOKUP(H371,PrcBuckets,2,FALSE()),0)</f>
        <v>0</v>
      </c>
      <c r="Q371" s="84" t="n">
        <f aca="false">IF($N371="D",VLOOKUP(H371,BasisBuckets,2,FALSE()),0)</f>
        <v>13</v>
      </c>
      <c r="R371" s="84" t="n">
        <f aca="false">IF($N371="PHY",VLOOKUP(H371,PGDBuckets,2,FALSE()),0)</f>
        <v>0</v>
      </c>
      <c r="S371" s="84" t="n">
        <f aca="false">IF($N371="G",VLOOKUP(H371,PGDBuckets,2,FALSE()),0)</f>
        <v>0</v>
      </c>
      <c r="T371" s="84" t="n">
        <f aca="false">SUM(P371:S371)</f>
        <v>13</v>
      </c>
      <c r="U371" s="84" t="str">
        <f aca="false">IF(O371="not used","-",O371&amp;N371&amp;T371)</f>
        <v>-</v>
      </c>
      <c r="V371" s="84" t="str">
        <f aca="false">IF(O371="Not Used","-",VLOOKUP(D371,FOLIOS,7,FALSE())&amp;H371)</f>
        <v>-</v>
      </c>
      <c r="W371" s="84" t="str">
        <f aca="false">IF(U371="-","-",O371&amp;E371&amp;H371)</f>
        <v>-</v>
      </c>
      <c r="X371" s="85" t="str">
        <f aca="false">D371&amp;G371</f>
        <v>FT-CAND-EGSC-BASCGPR-NIAGARA</v>
      </c>
      <c r="AF371" s="0" t="str">
        <f aca="false">D371&amp;V371</f>
        <v>FT-CAND-EGSC-BAS-</v>
      </c>
    </row>
    <row r="372" customFormat="false" ht="12.75" hidden="false" customHeight="false" outlineLevel="0" collapsed="false">
      <c r="A372" s="81" t="n">
        <v>36682</v>
      </c>
      <c r="B372" s="82" t="s">
        <v>55</v>
      </c>
      <c r="C372" s="82" t="s">
        <v>56</v>
      </c>
      <c r="D372" s="82" t="s">
        <v>57</v>
      </c>
      <c r="E372" s="82" t="s">
        <v>21</v>
      </c>
      <c r="F372" s="82"/>
      <c r="G372" s="82" t="s">
        <v>74</v>
      </c>
      <c r="H372" s="81" t="n">
        <v>38412</v>
      </c>
      <c r="I372" s="82" t="n">
        <v>0</v>
      </c>
      <c r="J372" s="82" t="n">
        <v>0</v>
      </c>
      <c r="K372" s="83" t="n">
        <f aca="false">IF(J372=0,0,J372/I372)</f>
        <v>0</v>
      </c>
      <c r="L372" s="83" t="n">
        <f aca="false">I372/UOM</f>
        <v>0</v>
      </c>
      <c r="M372" s="83" t="n">
        <f aca="false">J372/UOM</f>
        <v>0</v>
      </c>
      <c r="N372" s="84" t="str">
        <f aca="false">IF(F372="P","PHY",IF(F372="G","G",E372))</f>
        <v>D</v>
      </c>
      <c r="O372" s="84" t="str">
        <f aca="false">IF(ISNA(VLOOKUP(G372,BadCanCurves,1,FALSE())),VLOOKUP(D372,FOLIOS,6,FALSE()),"not used")</f>
        <v>not used</v>
      </c>
      <c r="P372" s="84" t="n">
        <f aca="false">IF($N372="P",VLOOKUP(H372,PrcBuckets,2,FALSE()),0)</f>
        <v>0</v>
      </c>
      <c r="Q372" s="84" t="n">
        <f aca="false">IF($N372="D",VLOOKUP(H372,BasisBuckets,2,FALSE()),0)</f>
        <v>13</v>
      </c>
      <c r="R372" s="84" t="n">
        <f aca="false">IF($N372="PHY",VLOOKUP(H372,PGDBuckets,2,FALSE()),0)</f>
        <v>0</v>
      </c>
      <c r="S372" s="84" t="n">
        <f aca="false">IF($N372="G",VLOOKUP(H372,PGDBuckets,2,FALSE()),0)</f>
        <v>0</v>
      </c>
      <c r="T372" s="84" t="n">
        <f aca="false">SUM(P372:S372)</f>
        <v>13</v>
      </c>
      <c r="U372" s="84" t="str">
        <f aca="false">IF(O372="not used","-",O372&amp;N372&amp;T372)</f>
        <v>-</v>
      </c>
      <c r="V372" s="84" t="str">
        <f aca="false">IF(O372="Not Used","-",VLOOKUP(D372,FOLIOS,7,FALSE())&amp;H372)</f>
        <v>-</v>
      </c>
      <c r="W372" s="84" t="str">
        <f aca="false">IF(U372="-","-",O372&amp;E372&amp;H372)</f>
        <v>-</v>
      </c>
      <c r="X372" s="85" t="str">
        <f aca="false">D372&amp;G372</f>
        <v>FT-CAND-EGSC-BASCGPR-NIAGARA</v>
      </c>
      <c r="AF372" s="0" t="str">
        <f aca="false">D372&amp;V372</f>
        <v>FT-CAND-EGSC-BAS-</v>
      </c>
    </row>
    <row r="373" customFormat="false" ht="12.75" hidden="false" customHeight="false" outlineLevel="0" collapsed="false">
      <c r="A373" s="81" t="n">
        <v>36682</v>
      </c>
      <c r="B373" s="82" t="s">
        <v>55</v>
      </c>
      <c r="C373" s="82" t="s">
        <v>56</v>
      </c>
      <c r="D373" s="82" t="s">
        <v>57</v>
      </c>
      <c r="E373" s="82" t="s">
        <v>21</v>
      </c>
      <c r="F373" s="82"/>
      <c r="G373" s="82" t="s">
        <v>74</v>
      </c>
      <c r="H373" s="81" t="n">
        <v>38443</v>
      </c>
      <c r="I373" s="82" t="n">
        <v>0</v>
      </c>
      <c r="J373" s="82" t="n">
        <v>0</v>
      </c>
      <c r="K373" s="83" t="n">
        <f aca="false">IF(J373=0,0,J373/I373)</f>
        <v>0</v>
      </c>
      <c r="L373" s="83" t="n">
        <f aca="false">I373/UOM</f>
        <v>0</v>
      </c>
      <c r="M373" s="83" t="n">
        <f aca="false">J373/UOM</f>
        <v>0</v>
      </c>
      <c r="N373" s="84" t="str">
        <f aca="false">IF(F373="P","PHY",IF(F373="G","G",E373))</f>
        <v>D</v>
      </c>
      <c r="O373" s="84" t="str">
        <f aca="false">IF(ISNA(VLOOKUP(G373,BadCanCurves,1,FALSE())),VLOOKUP(D373,FOLIOS,6,FALSE()),"not used")</f>
        <v>not used</v>
      </c>
      <c r="P373" s="84" t="n">
        <f aca="false">IF($N373="P",VLOOKUP(H373,PrcBuckets,2,FALSE()),0)</f>
        <v>0</v>
      </c>
      <c r="Q373" s="84" t="n">
        <f aca="false">IF($N373="D",VLOOKUP(H373,BasisBuckets,2,FALSE()),0)</f>
        <v>13</v>
      </c>
      <c r="R373" s="84" t="n">
        <f aca="false">IF($N373="PHY",VLOOKUP(H373,PGDBuckets,2,FALSE()),0)</f>
        <v>0</v>
      </c>
      <c r="S373" s="84" t="n">
        <f aca="false">IF($N373="G",VLOOKUP(H373,PGDBuckets,2,FALSE()),0)</f>
        <v>0</v>
      </c>
      <c r="T373" s="84" t="n">
        <f aca="false">SUM(P373:S373)</f>
        <v>13</v>
      </c>
      <c r="U373" s="84" t="str">
        <f aca="false">IF(O373="not used","-",O373&amp;N373&amp;T373)</f>
        <v>-</v>
      </c>
      <c r="V373" s="84" t="str">
        <f aca="false">IF(O373="Not Used","-",VLOOKUP(D373,FOLIOS,7,FALSE())&amp;H373)</f>
        <v>-</v>
      </c>
      <c r="W373" s="84" t="str">
        <f aca="false">IF(U373="-","-",O373&amp;E373&amp;H373)</f>
        <v>-</v>
      </c>
      <c r="X373" s="85" t="str">
        <f aca="false">D373&amp;G373</f>
        <v>FT-CAND-EGSC-BASCGPR-NIAGARA</v>
      </c>
      <c r="AF373" s="0" t="str">
        <f aca="false">D373&amp;V373</f>
        <v>FT-CAND-EGSC-BAS-</v>
      </c>
    </row>
    <row r="374" customFormat="false" ht="12.75" hidden="false" customHeight="false" outlineLevel="0" collapsed="false">
      <c r="A374" s="81" t="n">
        <v>36682</v>
      </c>
      <c r="B374" s="82" t="s">
        <v>55</v>
      </c>
      <c r="C374" s="82" t="s">
        <v>56</v>
      </c>
      <c r="D374" s="82" t="s">
        <v>57</v>
      </c>
      <c r="E374" s="82" t="s">
        <v>21</v>
      </c>
      <c r="F374" s="82"/>
      <c r="G374" s="82" t="s">
        <v>74</v>
      </c>
      <c r="H374" s="81" t="n">
        <v>38473</v>
      </c>
      <c r="I374" s="82" t="n">
        <v>0</v>
      </c>
      <c r="J374" s="82" t="n">
        <v>0</v>
      </c>
      <c r="K374" s="83" t="n">
        <f aca="false">IF(J374=0,0,J374/I374)</f>
        <v>0</v>
      </c>
      <c r="L374" s="83" t="n">
        <f aca="false">I374/UOM</f>
        <v>0</v>
      </c>
      <c r="M374" s="83" t="n">
        <f aca="false">J374/UOM</f>
        <v>0</v>
      </c>
      <c r="N374" s="84" t="str">
        <f aca="false">IF(F374="P","PHY",IF(F374="G","G",E374))</f>
        <v>D</v>
      </c>
      <c r="O374" s="84" t="str">
        <f aca="false">IF(ISNA(VLOOKUP(G374,BadCanCurves,1,FALSE())),VLOOKUP(D374,FOLIOS,6,FALSE()),"not used")</f>
        <v>not used</v>
      </c>
      <c r="P374" s="84" t="n">
        <f aca="false">IF($N374="P",VLOOKUP(H374,PrcBuckets,2,FALSE()),0)</f>
        <v>0</v>
      </c>
      <c r="Q374" s="84" t="n">
        <f aca="false">IF($N374="D",VLOOKUP(H374,BasisBuckets,2,FALSE()),0)</f>
        <v>13</v>
      </c>
      <c r="R374" s="84" t="n">
        <f aca="false">IF($N374="PHY",VLOOKUP(H374,PGDBuckets,2,FALSE()),0)</f>
        <v>0</v>
      </c>
      <c r="S374" s="84" t="n">
        <f aca="false">IF($N374="G",VLOOKUP(H374,PGDBuckets,2,FALSE()),0)</f>
        <v>0</v>
      </c>
      <c r="T374" s="84" t="n">
        <f aca="false">SUM(P374:S374)</f>
        <v>13</v>
      </c>
      <c r="U374" s="84" t="str">
        <f aca="false">IF(O374="not used","-",O374&amp;N374&amp;T374)</f>
        <v>-</v>
      </c>
      <c r="V374" s="84" t="str">
        <f aca="false">IF(O374="Not Used","-",VLOOKUP(D374,FOLIOS,7,FALSE())&amp;H374)</f>
        <v>-</v>
      </c>
      <c r="W374" s="84" t="str">
        <f aca="false">IF(U374="-","-",O374&amp;E374&amp;H374)</f>
        <v>-</v>
      </c>
      <c r="X374" s="85" t="str">
        <f aca="false">D374&amp;G374</f>
        <v>FT-CAND-EGSC-BASCGPR-NIAGARA</v>
      </c>
      <c r="AF374" s="0" t="str">
        <f aca="false">D374&amp;V374</f>
        <v>FT-CAND-EGSC-BAS-</v>
      </c>
    </row>
    <row r="375" customFormat="false" ht="12.75" hidden="false" customHeight="false" outlineLevel="0" collapsed="false">
      <c r="A375" s="81" t="n">
        <v>36682</v>
      </c>
      <c r="B375" s="82" t="s">
        <v>55</v>
      </c>
      <c r="C375" s="82" t="s">
        <v>56</v>
      </c>
      <c r="D375" s="82" t="s">
        <v>57</v>
      </c>
      <c r="E375" s="82" t="s">
        <v>21</v>
      </c>
      <c r="F375" s="82"/>
      <c r="G375" s="82" t="s">
        <v>74</v>
      </c>
      <c r="H375" s="81" t="n">
        <v>38504</v>
      </c>
      <c r="I375" s="82" t="n">
        <v>0</v>
      </c>
      <c r="J375" s="82" t="n">
        <v>0</v>
      </c>
      <c r="K375" s="83" t="n">
        <f aca="false">IF(J375=0,0,J375/I375)</f>
        <v>0</v>
      </c>
      <c r="L375" s="83" t="n">
        <f aca="false">I375/UOM</f>
        <v>0</v>
      </c>
      <c r="M375" s="83" t="n">
        <f aca="false">J375/UOM</f>
        <v>0</v>
      </c>
      <c r="N375" s="84" t="str">
        <f aca="false">IF(F375="P","PHY",IF(F375="G","G",E375))</f>
        <v>D</v>
      </c>
      <c r="O375" s="84" t="str">
        <f aca="false">IF(ISNA(VLOOKUP(G375,BadCanCurves,1,FALSE())),VLOOKUP(D375,FOLIOS,6,FALSE()),"not used")</f>
        <v>not used</v>
      </c>
      <c r="P375" s="84" t="n">
        <f aca="false">IF($N375="P",VLOOKUP(H375,PrcBuckets,2,FALSE()),0)</f>
        <v>0</v>
      </c>
      <c r="Q375" s="84" t="n">
        <f aca="false">IF($N375="D",VLOOKUP(H375,BasisBuckets,2,FALSE()),0)</f>
        <v>13</v>
      </c>
      <c r="R375" s="84" t="n">
        <f aca="false">IF($N375="PHY",VLOOKUP(H375,PGDBuckets,2,FALSE()),0)</f>
        <v>0</v>
      </c>
      <c r="S375" s="84" t="n">
        <f aca="false">IF($N375="G",VLOOKUP(H375,PGDBuckets,2,FALSE()),0)</f>
        <v>0</v>
      </c>
      <c r="T375" s="84" t="n">
        <f aca="false">SUM(P375:S375)</f>
        <v>13</v>
      </c>
      <c r="U375" s="84" t="str">
        <f aca="false">IF(O375="not used","-",O375&amp;N375&amp;T375)</f>
        <v>-</v>
      </c>
      <c r="V375" s="84" t="str">
        <f aca="false">IF(O375="Not Used","-",VLOOKUP(D375,FOLIOS,7,FALSE())&amp;H375)</f>
        <v>-</v>
      </c>
      <c r="W375" s="84" t="str">
        <f aca="false">IF(U375="-","-",O375&amp;E375&amp;H375)</f>
        <v>-</v>
      </c>
      <c r="X375" s="85" t="str">
        <f aca="false">D375&amp;G375</f>
        <v>FT-CAND-EGSC-BASCGPR-NIAGARA</v>
      </c>
      <c r="AF375" s="0" t="str">
        <f aca="false">D375&amp;V375</f>
        <v>FT-CAND-EGSC-BAS-</v>
      </c>
    </row>
    <row r="376" customFormat="false" ht="12.75" hidden="false" customHeight="false" outlineLevel="0" collapsed="false">
      <c r="A376" s="81" t="n">
        <v>36682</v>
      </c>
      <c r="B376" s="82" t="s">
        <v>55</v>
      </c>
      <c r="C376" s="82" t="s">
        <v>56</v>
      </c>
      <c r="D376" s="82" t="s">
        <v>57</v>
      </c>
      <c r="E376" s="82" t="s">
        <v>21</v>
      </c>
      <c r="F376" s="82"/>
      <c r="G376" s="82" t="s">
        <v>74</v>
      </c>
      <c r="H376" s="81" t="n">
        <v>38534</v>
      </c>
      <c r="I376" s="82" t="n">
        <v>0</v>
      </c>
      <c r="J376" s="82" t="n">
        <v>0</v>
      </c>
      <c r="K376" s="83" t="n">
        <f aca="false">IF(J376=0,0,J376/I376)</f>
        <v>0</v>
      </c>
      <c r="L376" s="83" t="n">
        <f aca="false">I376/UOM</f>
        <v>0</v>
      </c>
      <c r="M376" s="83" t="n">
        <f aca="false">J376/UOM</f>
        <v>0</v>
      </c>
      <c r="N376" s="84" t="str">
        <f aca="false">IF(F376="P","PHY",IF(F376="G","G",E376))</f>
        <v>D</v>
      </c>
      <c r="O376" s="84" t="str">
        <f aca="false">IF(ISNA(VLOOKUP(G376,BadCanCurves,1,FALSE())),VLOOKUP(D376,FOLIOS,6,FALSE()),"not used")</f>
        <v>not used</v>
      </c>
      <c r="P376" s="84" t="n">
        <f aca="false">IF($N376="P",VLOOKUP(H376,PrcBuckets,2,FALSE()),0)</f>
        <v>0</v>
      </c>
      <c r="Q376" s="84" t="n">
        <f aca="false">IF($N376="D",VLOOKUP(H376,BasisBuckets,2,FALSE()),0)</f>
        <v>13</v>
      </c>
      <c r="R376" s="84" t="n">
        <f aca="false">IF($N376="PHY",VLOOKUP(H376,PGDBuckets,2,FALSE()),0)</f>
        <v>0</v>
      </c>
      <c r="S376" s="84" t="n">
        <f aca="false">IF($N376="G",VLOOKUP(H376,PGDBuckets,2,FALSE()),0)</f>
        <v>0</v>
      </c>
      <c r="T376" s="84" t="n">
        <f aca="false">SUM(P376:S376)</f>
        <v>13</v>
      </c>
      <c r="U376" s="84" t="str">
        <f aca="false">IF(O376="not used","-",O376&amp;N376&amp;T376)</f>
        <v>-</v>
      </c>
      <c r="V376" s="84" t="str">
        <f aca="false">IF(O376="Not Used","-",VLOOKUP(D376,FOLIOS,7,FALSE())&amp;H376)</f>
        <v>-</v>
      </c>
      <c r="W376" s="84" t="str">
        <f aca="false">IF(U376="-","-",O376&amp;E376&amp;H376)</f>
        <v>-</v>
      </c>
      <c r="X376" s="85" t="str">
        <f aca="false">D376&amp;G376</f>
        <v>FT-CAND-EGSC-BASCGPR-NIAGARA</v>
      </c>
      <c r="AF376" s="0" t="str">
        <f aca="false">D376&amp;V376</f>
        <v>FT-CAND-EGSC-BAS-</v>
      </c>
    </row>
    <row r="377" customFormat="false" ht="12.75" hidden="false" customHeight="false" outlineLevel="0" collapsed="false">
      <c r="A377" s="81" t="n">
        <v>36682</v>
      </c>
      <c r="B377" s="82" t="s">
        <v>55</v>
      </c>
      <c r="C377" s="82" t="s">
        <v>56</v>
      </c>
      <c r="D377" s="82" t="s">
        <v>57</v>
      </c>
      <c r="E377" s="82" t="s">
        <v>21</v>
      </c>
      <c r="F377" s="82"/>
      <c r="G377" s="82" t="s">
        <v>74</v>
      </c>
      <c r="H377" s="81" t="n">
        <v>38565</v>
      </c>
      <c r="I377" s="82" t="n">
        <v>0</v>
      </c>
      <c r="J377" s="82" t="n">
        <v>0</v>
      </c>
      <c r="K377" s="83" t="n">
        <f aca="false">IF(J377=0,0,J377/I377)</f>
        <v>0</v>
      </c>
      <c r="L377" s="83" t="n">
        <f aca="false">I377/UOM</f>
        <v>0</v>
      </c>
      <c r="M377" s="83" t="n">
        <f aca="false">J377/UOM</f>
        <v>0</v>
      </c>
      <c r="N377" s="84" t="str">
        <f aca="false">IF(F377="P","PHY",IF(F377="G","G",E377))</f>
        <v>D</v>
      </c>
      <c r="O377" s="84" t="str">
        <f aca="false">IF(ISNA(VLOOKUP(G377,BadCanCurves,1,FALSE())),VLOOKUP(D377,FOLIOS,6,FALSE()),"not used")</f>
        <v>not used</v>
      </c>
      <c r="P377" s="84" t="n">
        <f aca="false">IF($N377="P",VLOOKUP(H377,PrcBuckets,2,FALSE()),0)</f>
        <v>0</v>
      </c>
      <c r="Q377" s="84" t="n">
        <f aca="false">IF($N377="D",VLOOKUP(H377,BasisBuckets,2,FALSE()),0)</f>
        <v>13</v>
      </c>
      <c r="R377" s="84" t="n">
        <f aca="false">IF($N377="PHY",VLOOKUP(H377,PGDBuckets,2,FALSE()),0)</f>
        <v>0</v>
      </c>
      <c r="S377" s="84" t="n">
        <f aca="false">IF($N377="G",VLOOKUP(H377,PGDBuckets,2,FALSE()),0)</f>
        <v>0</v>
      </c>
      <c r="T377" s="84" t="n">
        <f aca="false">SUM(P377:S377)</f>
        <v>13</v>
      </c>
      <c r="U377" s="84" t="str">
        <f aca="false">IF(O377="not used","-",O377&amp;N377&amp;T377)</f>
        <v>-</v>
      </c>
      <c r="V377" s="84" t="str">
        <f aca="false">IF(O377="Not Used","-",VLOOKUP(D377,FOLIOS,7,FALSE())&amp;H377)</f>
        <v>-</v>
      </c>
      <c r="W377" s="84" t="str">
        <f aca="false">IF(U377="-","-",O377&amp;E377&amp;H377)</f>
        <v>-</v>
      </c>
      <c r="X377" s="85" t="str">
        <f aca="false">D377&amp;G377</f>
        <v>FT-CAND-EGSC-BASCGPR-NIAGARA</v>
      </c>
      <c r="AF377" s="0" t="str">
        <f aca="false">D377&amp;V377</f>
        <v>FT-CAND-EGSC-BAS-</v>
      </c>
    </row>
    <row r="378" customFormat="false" ht="12.75" hidden="false" customHeight="false" outlineLevel="0" collapsed="false">
      <c r="A378" s="81" t="n">
        <v>36682</v>
      </c>
      <c r="B378" s="82" t="s">
        <v>55</v>
      </c>
      <c r="C378" s="82" t="s">
        <v>56</v>
      </c>
      <c r="D378" s="82" t="s">
        <v>57</v>
      </c>
      <c r="E378" s="82" t="s">
        <v>21</v>
      </c>
      <c r="F378" s="82"/>
      <c r="G378" s="82" t="s">
        <v>74</v>
      </c>
      <c r="H378" s="81" t="n">
        <v>38596</v>
      </c>
      <c r="I378" s="82" t="n">
        <v>0</v>
      </c>
      <c r="J378" s="82" t="n">
        <v>0</v>
      </c>
      <c r="K378" s="83" t="n">
        <f aca="false">IF(J378=0,0,J378/I378)</f>
        <v>0</v>
      </c>
      <c r="L378" s="83" t="n">
        <f aca="false">I378/UOM</f>
        <v>0</v>
      </c>
      <c r="M378" s="83" t="n">
        <f aca="false">J378/UOM</f>
        <v>0</v>
      </c>
      <c r="N378" s="84" t="str">
        <f aca="false">IF(F378="P","PHY",IF(F378="G","G",E378))</f>
        <v>D</v>
      </c>
      <c r="O378" s="84" t="str">
        <f aca="false">IF(ISNA(VLOOKUP(G378,BadCanCurves,1,FALSE())),VLOOKUP(D378,FOLIOS,6,FALSE()),"not used")</f>
        <v>not used</v>
      </c>
      <c r="P378" s="84" t="n">
        <f aca="false">IF($N378="P",VLOOKUP(H378,PrcBuckets,2,FALSE()),0)</f>
        <v>0</v>
      </c>
      <c r="Q378" s="84" t="n">
        <f aca="false">IF($N378="D",VLOOKUP(H378,BasisBuckets,2,FALSE()),0)</f>
        <v>13</v>
      </c>
      <c r="R378" s="84" t="n">
        <f aca="false">IF($N378="PHY",VLOOKUP(H378,PGDBuckets,2,FALSE()),0)</f>
        <v>0</v>
      </c>
      <c r="S378" s="84" t="n">
        <f aca="false">IF($N378="G",VLOOKUP(H378,PGDBuckets,2,FALSE()),0)</f>
        <v>0</v>
      </c>
      <c r="T378" s="84" t="n">
        <f aca="false">SUM(P378:S378)</f>
        <v>13</v>
      </c>
      <c r="U378" s="84" t="str">
        <f aca="false">IF(O378="not used","-",O378&amp;N378&amp;T378)</f>
        <v>-</v>
      </c>
      <c r="V378" s="84" t="str">
        <f aca="false">IF(O378="Not Used","-",VLOOKUP(D378,FOLIOS,7,FALSE())&amp;H378)</f>
        <v>-</v>
      </c>
      <c r="W378" s="84" t="str">
        <f aca="false">IF(U378="-","-",O378&amp;E378&amp;H378)</f>
        <v>-</v>
      </c>
      <c r="X378" s="85" t="str">
        <f aca="false">D378&amp;G378</f>
        <v>FT-CAND-EGSC-BASCGPR-NIAGARA</v>
      </c>
      <c r="AF378" s="0" t="str">
        <f aca="false">D378&amp;V378</f>
        <v>FT-CAND-EGSC-BAS-</v>
      </c>
    </row>
    <row r="379" customFormat="false" ht="12.75" hidden="false" customHeight="false" outlineLevel="0" collapsed="false">
      <c r="A379" s="81" t="n">
        <v>36682</v>
      </c>
      <c r="B379" s="82" t="s">
        <v>55</v>
      </c>
      <c r="C379" s="82" t="s">
        <v>56</v>
      </c>
      <c r="D379" s="82" t="s">
        <v>57</v>
      </c>
      <c r="E379" s="82" t="s">
        <v>21</v>
      </c>
      <c r="F379" s="82"/>
      <c r="G379" s="82" t="s">
        <v>74</v>
      </c>
      <c r="H379" s="81" t="n">
        <v>38626</v>
      </c>
      <c r="I379" s="82" t="n">
        <v>0</v>
      </c>
      <c r="J379" s="82" t="n">
        <v>0</v>
      </c>
      <c r="K379" s="83" t="n">
        <f aca="false">IF(J379=0,0,J379/I379)</f>
        <v>0</v>
      </c>
      <c r="L379" s="83" t="n">
        <f aca="false">I379/UOM</f>
        <v>0</v>
      </c>
      <c r="M379" s="83" t="n">
        <f aca="false">J379/UOM</f>
        <v>0</v>
      </c>
      <c r="N379" s="84" t="str">
        <f aca="false">IF(F379="P","PHY",IF(F379="G","G",E379))</f>
        <v>D</v>
      </c>
      <c r="O379" s="84" t="str">
        <f aca="false">IF(ISNA(VLOOKUP(G379,BadCanCurves,1,FALSE())),VLOOKUP(D379,FOLIOS,6,FALSE()),"not used")</f>
        <v>not used</v>
      </c>
      <c r="P379" s="84" t="n">
        <f aca="false">IF($N379="P",VLOOKUP(H379,PrcBuckets,2,FALSE()),0)</f>
        <v>0</v>
      </c>
      <c r="Q379" s="84" t="n">
        <f aca="false">IF($N379="D",VLOOKUP(H379,BasisBuckets,2,FALSE()),0)</f>
        <v>13</v>
      </c>
      <c r="R379" s="84" t="n">
        <f aca="false">IF($N379="PHY",VLOOKUP(H379,PGDBuckets,2,FALSE()),0)</f>
        <v>0</v>
      </c>
      <c r="S379" s="84" t="n">
        <f aca="false">IF($N379="G",VLOOKUP(H379,PGDBuckets,2,FALSE()),0)</f>
        <v>0</v>
      </c>
      <c r="T379" s="84" t="n">
        <f aca="false">SUM(P379:S379)</f>
        <v>13</v>
      </c>
      <c r="U379" s="84" t="str">
        <f aca="false">IF(O379="not used","-",O379&amp;N379&amp;T379)</f>
        <v>-</v>
      </c>
      <c r="V379" s="84" t="str">
        <f aca="false">IF(O379="Not Used","-",VLOOKUP(D379,FOLIOS,7,FALSE())&amp;H379)</f>
        <v>-</v>
      </c>
      <c r="W379" s="84" t="str">
        <f aca="false">IF(U379="-","-",O379&amp;E379&amp;H379)</f>
        <v>-</v>
      </c>
      <c r="X379" s="85" t="str">
        <f aca="false">D379&amp;G379</f>
        <v>FT-CAND-EGSC-BASCGPR-NIAGARA</v>
      </c>
      <c r="AF379" s="0" t="str">
        <f aca="false">D379&amp;V379</f>
        <v>FT-CAND-EGSC-BAS-</v>
      </c>
    </row>
    <row r="380" customFormat="false" ht="12.75" hidden="false" customHeight="false" outlineLevel="0" collapsed="false">
      <c r="A380" s="81" t="n">
        <v>36682</v>
      </c>
      <c r="B380" s="82" t="s">
        <v>55</v>
      </c>
      <c r="C380" s="82" t="s">
        <v>56</v>
      </c>
      <c r="D380" s="82" t="s">
        <v>57</v>
      </c>
      <c r="E380" s="82" t="s">
        <v>21</v>
      </c>
      <c r="F380" s="82"/>
      <c r="G380" s="82" t="s">
        <v>74</v>
      </c>
      <c r="H380" s="81" t="n">
        <v>38657</v>
      </c>
      <c r="I380" s="82" t="n">
        <v>0</v>
      </c>
      <c r="J380" s="82" t="n">
        <v>0</v>
      </c>
      <c r="K380" s="83" t="n">
        <f aca="false">IF(J380=0,0,J380/I380)</f>
        <v>0</v>
      </c>
      <c r="L380" s="83" t="n">
        <f aca="false">I380/UOM</f>
        <v>0</v>
      </c>
      <c r="M380" s="83" t="n">
        <f aca="false">J380/UOM</f>
        <v>0</v>
      </c>
      <c r="N380" s="84" t="str">
        <f aca="false">IF(F380="P","PHY",IF(F380="G","G",E380))</f>
        <v>D</v>
      </c>
      <c r="O380" s="84" t="str">
        <f aca="false">IF(ISNA(VLOOKUP(G380,BadCanCurves,1,FALSE())),VLOOKUP(D380,FOLIOS,6,FALSE()),"not used")</f>
        <v>not used</v>
      </c>
      <c r="P380" s="84" t="n">
        <f aca="false">IF($N380="P",VLOOKUP(H380,PrcBuckets,2,FALSE()),0)</f>
        <v>0</v>
      </c>
      <c r="Q380" s="84" t="n">
        <f aca="false">IF($N380="D",VLOOKUP(H380,BasisBuckets,2,FALSE()),0)</f>
        <v>13</v>
      </c>
      <c r="R380" s="84" t="n">
        <f aca="false">IF($N380="PHY",VLOOKUP(H380,PGDBuckets,2,FALSE()),0)</f>
        <v>0</v>
      </c>
      <c r="S380" s="84" t="n">
        <f aca="false">IF($N380="G",VLOOKUP(H380,PGDBuckets,2,FALSE()),0)</f>
        <v>0</v>
      </c>
      <c r="T380" s="84" t="n">
        <f aca="false">SUM(P380:S380)</f>
        <v>13</v>
      </c>
      <c r="U380" s="84" t="str">
        <f aca="false">IF(O380="not used","-",O380&amp;N380&amp;T380)</f>
        <v>-</v>
      </c>
      <c r="V380" s="84" t="str">
        <f aca="false">IF(O380="Not Used","-",VLOOKUP(D380,FOLIOS,7,FALSE())&amp;H380)</f>
        <v>-</v>
      </c>
      <c r="W380" s="84" t="str">
        <f aca="false">IF(U380="-","-",O380&amp;E380&amp;H380)</f>
        <v>-</v>
      </c>
      <c r="X380" s="85" t="str">
        <f aca="false">D380&amp;G380</f>
        <v>FT-CAND-EGSC-BASCGPR-NIAGARA</v>
      </c>
      <c r="AF380" s="0" t="str">
        <f aca="false">D380&amp;V380</f>
        <v>FT-CAND-EGSC-BAS-</v>
      </c>
    </row>
    <row r="381" customFormat="false" ht="12.75" hidden="false" customHeight="false" outlineLevel="0" collapsed="false">
      <c r="A381" s="81" t="n">
        <v>36682</v>
      </c>
      <c r="B381" s="82" t="s">
        <v>55</v>
      </c>
      <c r="C381" s="82" t="s">
        <v>56</v>
      </c>
      <c r="D381" s="82" t="s">
        <v>57</v>
      </c>
      <c r="E381" s="82" t="s">
        <v>21</v>
      </c>
      <c r="F381" s="82"/>
      <c r="G381" s="82" t="s">
        <v>74</v>
      </c>
      <c r="H381" s="81" t="n">
        <v>38687</v>
      </c>
      <c r="I381" s="82" t="n">
        <v>0</v>
      </c>
      <c r="J381" s="82" t="n">
        <v>0</v>
      </c>
      <c r="K381" s="83" t="n">
        <f aca="false">IF(J381=0,0,J381/I381)</f>
        <v>0</v>
      </c>
      <c r="L381" s="83" t="n">
        <f aca="false">I381/UOM</f>
        <v>0</v>
      </c>
      <c r="M381" s="83" t="n">
        <f aca="false">J381/UOM</f>
        <v>0</v>
      </c>
      <c r="N381" s="84" t="str">
        <f aca="false">IF(F381="P","PHY",IF(F381="G","G",E381))</f>
        <v>D</v>
      </c>
      <c r="O381" s="84" t="str">
        <f aca="false">IF(ISNA(VLOOKUP(G381,BadCanCurves,1,FALSE())),VLOOKUP(D381,FOLIOS,6,FALSE()),"not used")</f>
        <v>not used</v>
      </c>
      <c r="P381" s="84" t="n">
        <f aca="false">IF($N381="P",VLOOKUP(H381,PrcBuckets,2,FALSE()),0)</f>
        <v>0</v>
      </c>
      <c r="Q381" s="84" t="n">
        <f aca="false">IF($N381="D",VLOOKUP(H381,BasisBuckets,2,FALSE()),0)</f>
        <v>13</v>
      </c>
      <c r="R381" s="84" t="n">
        <f aca="false">IF($N381="PHY",VLOOKUP(H381,PGDBuckets,2,FALSE()),0)</f>
        <v>0</v>
      </c>
      <c r="S381" s="84" t="n">
        <f aca="false">IF($N381="G",VLOOKUP(H381,PGDBuckets,2,FALSE()),0)</f>
        <v>0</v>
      </c>
      <c r="T381" s="84" t="n">
        <f aca="false">SUM(P381:S381)</f>
        <v>13</v>
      </c>
      <c r="U381" s="84" t="str">
        <f aca="false">IF(O381="not used","-",O381&amp;N381&amp;T381)</f>
        <v>-</v>
      </c>
      <c r="V381" s="84" t="str">
        <f aca="false">IF(O381="Not Used","-",VLOOKUP(D381,FOLIOS,7,FALSE())&amp;H381)</f>
        <v>-</v>
      </c>
      <c r="W381" s="84" t="str">
        <f aca="false">IF(U381="-","-",O381&amp;E381&amp;H381)</f>
        <v>-</v>
      </c>
      <c r="X381" s="85" t="str">
        <f aca="false">D381&amp;G381</f>
        <v>FT-CAND-EGSC-BASCGPR-NIAGARA</v>
      </c>
      <c r="AF381" s="0" t="str">
        <f aca="false">D381&amp;V381</f>
        <v>FT-CAND-EGSC-BAS-</v>
      </c>
    </row>
    <row r="382" customFormat="false" ht="12.75" hidden="false" customHeight="false" outlineLevel="0" collapsed="false">
      <c r="A382" s="81" t="n">
        <v>36682</v>
      </c>
      <c r="B382" s="82" t="s">
        <v>55</v>
      </c>
      <c r="C382" s="82" t="s">
        <v>56</v>
      </c>
      <c r="D382" s="82" t="s">
        <v>57</v>
      </c>
      <c r="E382" s="82" t="s">
        <v>21</v>
      </c>
      <c r="F382" s="82"/>
      <c r="G382" s="82" t="s">
        <v>74</v>
      </c>
      <c r="H382" s="81" t="n">
        <v>38718</v>
      </c>
      <c r="I382" s="82" t="n">
        <v>0</v>
      </c>
      <c r="J382" s="82" t="n">
        <v>0</v>
      </c>
      <c r="K382" s="83" t="n">
        <f aca="false">IF(J382=0,0,J382/I382)</f>
        <v>0</v>
      </c>
      <c r="L382" s="83" t="n">
        <f aca="false">I382/UOM</f>
        <v>0</v>
      </c>
      <c r="M382" s="83" t="n">
        <f aca="false">J382/UOM</f>
        <v>0</v>
      </c>
      <c r="N382" s="84" t="str">
        <f aca="false">IF(F382="P","PHY",IF(F382="G","G",E382))</f>
        <v>D</v>
      </c>
      <c r="O382" s="84" t="str">
        <f aca="false">IF(ISNA(VLOOKUP(G382,BadCanCurves,1,FALSE())),VLOOKUP(D382,FOLIOS,6,FALSE()),"not used")</f>
        <v>not used</v>
      </c>
      <c r="P382" s="84" t="n">
        <f aca="false">IF($N382="P",VLOOKUP(H382,PrcBuckets,2,FALSE()),0)</f>
        <v>0</v>
      </c>
      <c r="Q382" s="84" t="n">
        <f aca="false">IF($N382="D",VLOOKUP(H382,BasisBuckets,2,FALSE()),0)</f>
        <v>13</v>
      </c>
      <c r="R382" s="84" t="n">
        <f aca="false">IF($N382="PHY",VLOOKUP(H382,PGDBuckets,2,FALSE()),0)</f>
        <v>0</v>
      </c>
      <c r="S382" s="84" t="n">
        <f aca="false">IF($N382="G",VLOOKUP(H382,PGDBuckets,2,FALSE()),0)</f>
        <v>0</v>
      </c>
      <c r="T382" s="84" t="n">
        <f aca="false">SUM(P382:S382)</f>
        <v>13</v>
      </c>
      <c r="U382" s="84" t="str">
        <f aca="false">IF(O382="not used","-",O382&amp;N382&amp;T382)</f>
        <v>-</v>
      </c>
      <c r="V382" s="84" t="str">
        <f aca="false">IF(O382="Not Used","-",VLOOKUP(D382,FOLIOS,7,FALSE())&amp;H382)</f>
        <v>-</v>
      </c>
      <c r="W382" s="84" t="str">
        <f aca="false">IF(U382="-","-",O382&amp;E382&amp;H382)</f>
        <v>-</v>
      </c>
      <c r="X382" s="85" t="str">
        <f aca="false">D382&amp;G382</f>
        <v>FT-CAND-EGSC-BASCGPR-NIAGARA</v>
      </c>
      <c r="AF382" s="0" t="str">
        <f aca="false">D382&amp;V382</f>
        <v>FT-CAND-EGSC-BAS-</v>
      </c>
    </row>
    <row r="383" customFormat="false" ht="12.75" hidden="false" customHeight="false" outlineLevel="0" collapsed="false">
      <c r="A383" s="81" t="n">
        <v>36682</v>
      </c>
      <c r="B383" s="82" t="s">
        <v>55</v>
      </c>
      <c r="C383" s="82" t="s">
        <v>56</v>
      </c>
      <c r="D383" s="82" t="s">
        <v>57</v>
      </c>
      <c r="E383" s="82" t="s">
        <v>21</v>
      </c>
      <c r="F383" s="82"/>
      <c r="G383" s="82" t="s">
        <v>74</v>
      </c>
      <c r="H383" s="81" t="n">
        <v>38749</v>
      </c>
      <c r="I383" s="82" t="n">
        <v>0</v>
      </c>
      <c r="J383" s="82" t="n">
        <v>0</v>
      </c>
      <c r="K383" s="83" t="n">
        <f aca="false">IF(J383=0,0,J383/I383)</f>
        <v>0</v>
      </c>
      <c r="L383" s="83" t="n">
        <f aca="false">I383/UOM</f>
        <v>0</v>
      </c>
      <c r="M383" s="83" t="n">
        <f aca="false">J383/UOM</f>
        <v>0</v>
      </c>
      <c r="N383" s="84" t="str">
        <f aca="false">IF(F383="P","PHY",IF(F383="G","G",E383))</f>
        <v>D</v>
      </c>
      <c r="O383" s="84" t="str">
        <f aca="false">IF(ISNA(VLOOKUP(G383,BadCanCurves,1,FALSE())),VLOOKUP(D383,FOLIOS,6,FALSE()),"not used")</f>
        <v>not used</v>
      </c>
      <c r="P383" s="84" t="n">
        <f aca="false">IF($N383="P",VLOOKUP(H383,PrcBuckets,2,FALSE()),0)</f>
        <v>0</v>
      </c>
      <c r="Q383" s="84" t="n">
        <f aca="false">IF($N383="D",VLOOKUP(H383,BasisBuckets,2,FALSE()),0)</f>
        <v>13</v>
      </c>
      <c r="R383" s="84" t="n">
        <f aca="false">IF($N383="PHY",VLOOKUP(H383,PGDBuckets,2,FALSE()),0)</f>
        <v>0</v>
      </c>
      <c r="S383" s="84" t="n">
        <f aca="false">IF($N383="G",VLOOKUP(H383,PGDBuckets,2,FALSE()),0)</f>
        <v>0</v>
      </c>
      <c r="T383" s="84" t="n">
        <f aca="false">SUM(P383:S383)</f>
        <v>13</v>
      </c>
      <c r="U383" s="84" t="str">
        <f aca="false">IF(O383="not used","-",O383&amp;N383&amp;T383)</f>
        <v>-</v>
      </c>
      <c r="V383" s="84" t="str">
        <f aca="false">IF(O383="Not Used","-",VLOOKUP(D383,FOLIOS,7,FALSE())&amp;H383)</f>
        <v>-</v>
      </c>
      <c r="W383" s="84" t="str">
        <f aca="false">IF(U383="-","-",O383&amp;E383&amp;H383)</f>
        <v>-</v>
      </c>
      <c r="X383" s="85" t="str">
        <f aca="false">D383&amp;G383</f>
        <v>FT-CAND-EGSC-BASCGPR-NIAGARA</v>
      </c>
      <c r="AF383" s="0" t="str">
        <f aca="false">D383&amp;V383</f>
        <v>FT-CAND-EGSC-BAS-</v>
      </c>
    </row>
    <row r="384" customFormat="false" ht="12.75" hidden="false" customHeight="false" outlineLevel="0" collapsed="false">
      <c r="A384" s="81" t="n">
        <v>36682</v>
      </c>
      <c r="B384" s="82" t="s">
        <v>55</v>
      </c>
      <c r="C384" s="82" t="s">
        <v>56</v>
      </c>
      <c r="D384" s="82" t="s">
        <v>57</v>
      </c>
      <c r="E384" s="82" t="s">
        <v>21</v>
      </c>
      <c r="F384" s="82"/>
      <c r="G384" s="82" t="s">
        <v>74</v>
      </c>
      <c r="H384" s="81" t="n">
        <v>38777</v>
      </c>
      <c r="I384" s="82" t="n">
        <v>0</v>
      </c>
      <c r="J384" s="82" t="n">
        <v>0</v>
      </c>
      <c r="K384" s="83" t="n">
        <f aca="false">IF(J384=0,0,J384/I384)</f>
        <v>0</v>
      </c>
      <c r="L384" s="83" t="n">
        <f aca="false">I384/UOM</f>
        <v>0</v>
      </c>
      <c r="M384" s="83" t="n">
        <f aca="false">J384/UOM</f>
        <v>0</v>
      </c>
      <c r="N384" s="84" t="str">
        <f aca="false">IF(F384="P","PHY",IF(F384="G","G",E384))</f>
        <v>D</v>
      </c>
      <c r="O384" s="84" t="str">
        <f aca="false">IF(ISNA(VLOOKUP(G384,BadCanCurves,1,FALSE())),VLOOKUP(D384,FOLIOS,6,FALSE()),"not used")</f>
        <v>not used</v>
      </c>
      <c r="P384" s="84" t="n">
        <f aca="false">IF($N384="P",VLOOKUP(H384,PrcBuckets,2,FALSE()),0)</f>
        <v>0</v>
      </c>
      <c r="Q384" s="84" t="n">
        <f aca="false">IF($N384="D",VLOOKUP(H384,BasisBuckets,2,FALSE()),0)</f>
        <v>13</v>
      </c>
      <c r="R384" s="84" t="n">
        <f aca="false">IF($N384="PHY",VLOOKUP(H384,PGDBuckets,2,FALSE()),0)</f>
        <v>0</v>
      </c>
      <c r="S384" s="84" t="n">
        <f aca="false">IF($N384="G",VLOOKUP(H384,PGDBuckets,2,FALSE()),0)</f>
        <v>0</v>
      </c>
      <c r="T384" s="84" t="n">
        <f aca="false">SUM(P384:S384)</f>
        <v>13</v>
      </c>
      <c r="U384" s="84" t="str">
        <f aca="false">IF(O384="not used","-",O384&amp;N384&amp;T384)</f>
        <v>-</v>
      </c>
      <c r="V384" s="84" t="str">
        <f aca="false">IF(O384="Not Used","-",VLOOKUP(D384,FOLIOS,7,FALSE())&amp;H384)</f>
        <v>-</v>
      </c>
      <c r="W384" s="84" t="str">
        <f aca="false">IF(U384="-","-",O384&amp;E384&amp;H384)</f>
        <v>-</v>
      </c>
      <c r="X384" s="85" t="str">
        <f aca="false">D384&amp;G384</f>
        <v>FT-CAND-EGSC-BASCGPR-NIAGARA</v>
      </c>
      <c r="AF384" s="0" t="str">
        <f aca="false">D384&amp;V384</f>
        <v>FT-CAND-EGSC-BAS-</v>
      </c>
    </row>
    <row r="385" customFormat="false" ht="12.75" hidden="false" customHeight="false" outlineLevel="0" collapsed="false">
      <c r="A385" s="81" t="n">
        <v>36682</v>
      </c>
      <c r="B385" s="82" t="s">
        <v>55</v>
      </c>
      <c r="C385" s="82" t="s">
        <v>56</v>
      </c>
      <c r="D385" s="82" t="s">
        <v>57</v>
      </c>
      <c r="E385" s="82" t="s">
        <v>21</v>
      </c>
      <c r="F385" s="82"/>
      <c r="G385" s="82" t="s">
        <v>74</v>
      </c>
      <c r="H385" s="81" t="n">
        <v>38808</v>
      </c>
      <c r="I385" s="82" t="n">
        <v>0</v>
      </c>
      <c r="J385" s="82" t="n">
        <v>0</v>
      </c>
      <c r="K385" s="83" t="n">
        <f aca="false">IF(J385=0,0,J385/I385)</f>
        <v>0</v>
      </c>
      <c r="L385" s="83" t="n">
        <f aca="false">I385/UOM</f>
        <v>0</v>
      </c>
      <c r="M385" s="83" t="n">
        <f aca="false">J385/UOM</f>
        <v>0</v>
      </c>
      <c r="N385" s="84" t="str">
        <f aca="false">IF(F385="P","PHY",IF(F385="G","G",E385))</f>
        <v>D</v>
      </c>
      <c r="O385" s="84" t="str">
        <f aca="false">IF(ISNA(VLOOKUP(G385,BadCanCurves,1,FALSE())),VLOOKUP(D385,FOLIOS,6,FALSE()),"not used")</f>
        <v>not used</v>
      </c>
      <c r="P385" s="84" t="n">
        <f aca="false">IF($N385="P",VLOOKUP(H385,PrcBuckets,2,FALSE()),0)</f>
        <v>0</v>
      </c>
      <c r="Q385" s="84" t="n">
        <f aca="false">IF($N385="D",VLOOKUP(H385,BasisBuckets,2,FALSE()),0)</f>
        <v>13</v>
      </c>
      <c r="R385" s="84" t="n">
        <f aca="false">IF($N385="PHY",VLOOKUP(H385,PGDBuckets,2,FALSE()),0)</f>
        <v>0</v>
      </c>
      <c r="S385" s="84" t="n">
        <f aca="false">IF($N385="G",VLOOKUP(H385,PGDBuckets,2,FALSE()),0)</f>
        <v>0</v>
      </c>
      <c r="T385" s="84" t="n">
        <f aca="false">SUM(P385:S385)</f>
        <v>13</v>
      </c>
      <c r="U385" s="84" t="str">
        <f aca="false">IF(O385="not used","-",O385&amp;N385&amp;T385)</f>
        <v>-</v>
      </c>
      <c r="V385" s="84" t="str">
        <f aca="false">IF(O385="Not Used","-",VLOOKUP(D385,FOLIOS,7,FALSE())&amp;H385)</f>
        <v>-</v>
      </c>
      <c r="W385" s="84" t="str">
        <f aca="false">IF(U385="-","-",O385&amp;E385&amp;H385)</f>
        <v>-</v>
      </c>
      <c r="X385" s="85" t="str">
        <f aca="false">D385&amp;G385</f>
        <v>FT-CAND-EGSC-BASCGPR-NIAGARA</v>
      </c>
      <c r="AF385" s="0" t="str">
        <f aca="false">D385&amp;V385</f>
        <v>FT-CAND-EGSC-BAS-</v>
      </c>
    </row>
    <row r="386" customFormat="false" ht="12.75" hidden="false" customHeight="false" outlineLevel="0" collapsed="false">
      <c r="A386" s="81" t="n">
        <v>36682</v>
      </c>
      <c r="B386" s="82" t="s">
        <v>55</v>
      </c>
      <c r="C386" s="82" t="s">
        <v>56</v>
      </c>
      <c r="D386" s="82" t="s">
        <v>57</v>
      </c>
      <c r="E386" s="82" t="s">
        <v>21</v>
      </c>
      <c r="F386" s="82"/>
      <c r="G386" s="82" t="s">
        <v>74</v>
      </c>
      <c r="H386" s="81" t="n">
        <v>38838</v>
      </c>
      <c r="I386" s="82" t="n">
        <v>0</v>
      </c>
      <c r="J386" s="82" t="n">
        <v>0</v>
      </c>
      <c r="K386" s="83" t="n">
        <f aca="false">IF(J386=0,0,J386/I386)</f>
        <v>0</v>
      </c>
      <c r="L386" s="83" t="n">
        <f aca="false">I386/UOM</f>
        <v>0</v>
      </c>
      <c r="M386" s="83" t="n">
        <f aca="false">J386/UOM</f>
        <v>0</v>
      </c>
      <c r="N386" s="84" t="str">
        <f aca="false">IF(F386="P","PHY",IF(F386="G","G",E386))</f>
        <v>D</v>
      </c>
      <c r="O386" s="84" t="str">
        <f aca="false">IF(ISNA(VLOOKUP(G386,BadCanCurves,1,FALSE())),VLOOKUP(D386,FOLIOS,6,FALSE()),"not used")</f>
        <v>not used</v>
      </c>
      <c r="P386" s="84" t="n">
        <f aca="false">IF($N386="P",VLOOKUP(H386,PrcBuckets,2,FALSE()),0)</f>
        <v>0</v>
      </c>
      <c r="Q386" s="84" t="n">
        <f aca="false">IF($N386="D",VLOOKUP(H386,BasisBuckets,2,FALSE()),0)</f>
        <v>13</v>
      </c>
      <c r="R386" s="84" t="n">
        <f aca="false">IF($N386="PHY",VLOOKUP(H386,PGDBuckets,2,FALSE()),0)</f>
        <v>0</v>
      </c>
      <c r="S386" s="84" t="n">
        <f aca="false">IF($N386="G",VLOOKUP(H386,PGDBuckets,2,FALSE()),0)</f>
        <v>0</v>
      </c>
      <c r="T386" s="84" t="n">
        <f aca="false">SUM(P386:S386)</f>
        <v>13</v>
      </c>
      <c r="U386" s="84" t="str">
        <f aca="false">IF(O386="not used","-",O386&amp;N386&amp;T386)</f>
        <v>-</v>
      </c>
      <c r="V386" s="84" t="str">
        <f aca="false">IF(O386="Not Used","-",VLOOKUP(D386,FOLIOS,7,FALSE())&amp;H386)</f>
        <v>-</v>
      </c>
      <c r="W386" s="84" t="str">
        <f aca="false">IF(U386="-","-",O386&amp;E386&amp;H386)</f>
        <v>-</v>
      </c>
      <c r="X386" s="85" t="str">
        <f aca="false">D386&amp;G386</f>
        <v>FT-CAND-EGSC-BASCGPR-NIAGARA</v>
      </c>
      <c r="AF386" s="0" t="str">
        <f aca="false">D386&amp;V386</f>
        <v>FT-CAND-EGSC-BAS-</v>
      </c>
    </row>
    <row r="387" customFormat="false" ht="12.75" hidden="false" customHeight="false" outlineLevel="0" collapsed="false">
      <c r="A387" s="81" t="n">
        <v>36682</v>
      </c>
      <c r="B387" s="82" t="s">
        <v>55</v>
      </c>
      <c r="C387" s="82" t="s">
        <v>56</v>
      </c>
      <c r="D387" s="82" t="s">
        <v>57</v>
      </c>
      <c r="E387" s="82" t="s">
        <v>21</v>
      </c>
      <c r="F387" s="82"/>
      <c r="G387" s="82" t="s">
        <v>74</v>
      </c>
      <c r="H387" s="81" t="n">
        <v>38869</v>
      </c>
      <c r="I387" s="82" t="n">
        <v>0</v>
      </c>
      <c r="J387" s="82" t="n">
        <v>0</v>
      </c>
      <c r="K387" s="83" t="n">
        <f aca="false">IF(J387=0,0,J387/I387)</f>
        <v>0</v>
      </c>
      <c r="L387" s="83" t="n">
        <f aca="false">I387/UOM</f>
        <v>0</v>
      </c>
      <c r="M387" s="83" t="n">
        <f aca="false">J387/UOM</f>
        <v>0</v>
      </c>
      <c r="N387" s="84" t="str">
        <f aca="false">IF(F387="P","PHY",IF(F387="G","G",E387))</f>
        <v>D</v>
      </c>
      <c r="O387" s="84" t="str">
        <f aca="false">IF(ISNA(VLOOKUP(G387,BadCanCurves,1,FALSE())),VLOOKUP(D387,FOLIOS,6,FALSE()),"not used")</f>
        <v>not used</v>
      </c>
      <c r="P387" s="84" t="n">
        <f aca="false">IF($N387="P",VLOOKUP(H387,PrcBuckets,2,FALSE()),0)</f>
        <v>0</v>
      </c>
      <c r="Q387" s="84" t="n">
        <f aca="false">IF($N387="D",VLOOKUP(H387,BasisBuckets,2,FALSE()),0)</f>
        <v>13</v>
      </c>
      <c r="R387" s="84" t="n">
        <f aca="false">IF($N387="PHY",VLOOKUP(H387,PGDBuckets,2,FALSE()),0)</f>
        <v>0</v>
      </c>
      <c r="S387" s="84" t="n">
        <f aca="false">IF($N387="G",VLOOKUP(H387,PGDBuckets,2,FALSE()),0)</f>
        <v>0</v>
      </c>
      <c r="T387" s="84" t="n">
        <f aca="false">SUM(P387:S387)</f>
        <v>13</v>
      </c>
      <c r="U387" s="84" t="str">
        <f aca="false">IF(O387="not used","-",O387&amp;N387&amp;T387)</f>
        <v>-</v>
      </c>
      <c r="V387" s="84" t="str">
        <f aca="false">IF(O387="Not Used","-",VLOOKUP(D387,FOLIOS,7,FALSE())&amp;H387)</f>
        <v>-</v>
      </c>
      <c r="W387" s="84" t="str">
        <f aca="false">IF(U387="-","-",O387&amp;E387&amp;H387)</f>
        <v>-</v>
      </c>
      <c r="X387" s="85" t="str">
        <f aca="false">D387&amp;G387</f>
        <v>FT-CAND-EGSC-BASCGPR-NIAGARA</v>
      </c>
      <c r="AF387" s="0" t="str">
        <f aca="false">D387&amp;V387</f>
        <v>FT-CAND-EGSC-BAS-</v>
      </c>
    </row>
    <row r="388" customFormat="false" ht="12.75" hidden="false" customHeight="false" outlineLevel="0" collapsed="false">
      <c r="A388" s="81" t="n">
        <v>36682</v>
      </c>
      <c r="B388" s="82" t="s">
        <v>55</v>
      </c>
      <c r="C388" s="82" t="s">
        <v>56</v>
      </c>
      <c r="D388" s="82" t="s">
        <v>57</v>
      </c>
      <c r="E388" s="82" t="s">
        <v>21</v>
      </c>
      <c r="F388" s="82"/>
      <c r="G388" s="82" t="s">
        <v>74</v>
      </c>
      <c r="H388" s="81" t="n">
        <v>38899</v>
      </c>
      <c r="I388" s="82" t="n">
        <v>0</v>
      </c>
      <c r="J388" s="82" t="n">
        <v>0</v>
      </c>
      <c r="K388" s="83" t="n">
        <f aca="false">IF(J388=0,0,J388/I388)</f>
        <v>0</v>
      </c>
      <c r="L388" s="83" t="n">
        <f aca="false">I388/UOM</f>
        <v>0</v>
      </c>
      <c r="M388" s="83" t="n">
        <f aca="false">J388/UOM</f>
        <v>0</v>
      </c>
      <c r="N388" s="84" t="str">
        <f aca="false">IF(F388="P","PHY",IF(F388="G","G",E388))</f>
        <v>D</v>
      </c>
      <c r="O388" s="84" t="str">
        <f aca="false">IF(ISNA(VLOOKUP(G388,BadCanCurves,1,FALSE())),VLOOKUP(D388,FOLIOS,6,FALSE()),"not used")</f>
        <v>not used</v>
      </c>
      <c r="P388" s="84" t="n">
        <f aca="false">IF($N388="P",VLOOKUP(H388,PrcBuckets,2,FALSE()),0)</f>
        <v>0</v>
      </c>
      <c r="Q388" s="84" t="n">
        <f aca="false">IF($N388="D",VLOOKUP(H388,BasisBuckets,2,FALSE()),0)</f>
        <v>13</v>
      </c>
      <c r="R388" s="84" t="n">
        <f aca="false">IF($N388="PHY",VLOOKUP(H388,PGDBuckets,2,FALSE()),0)</f>
        <v>0</v>
      </c>
      <c r="S388" s="84" t="n">
        <f aca="false">IF($N388="G",VLOOKUP(H388,PGDBuckets,2,FALSE()),0)</f>
        <v>0</v>
      </c>
      <c r="T388" s="84" t="n">
        <f aca="false">SUM(P388:S388)</f>
        <v>13</v>
      </c>
      <c r="U388" s="84" t="str">
        <f aca="false">IF(O388="not used","-",O388&amp;N388&amp;T388)</f>
        <v>-</v>
      </c>
      <c r="V388" s="84" t="str">
        <f aca="false">IF(O388="Not Used","-",VLOOKUP(D388,FOLIOS,7,FALSE())&amp;H388)</f>
        <v>-</v>
      </c>
      <c r="W388" s="84" t="str">
        <f aca="false">IF(U388="-","-",O388&amp;E388&amp;H388)</f>
        <v>-</v>
      </c>
      <c r="X388" s="85" t="str">
        <f aca="false">D388&amp;G388</f>
        <v>FT-CAND-EGSC-BASCGPR-NIAGARA</v>
      </c>
      <c r="AF388" s="0" t="str">
        <f aca="false">D388&amp;V388</f>
        <v>FT-CAND-EGSC-BAS-</v>
      </c>
    </row>
    <row r="389" customFormat="false" ht="12.75" hidden="false" customHeight="false" outlineLevel="0" collapsed="false">
      <c r="A389" s="81" t="n">
        <v>36682</v>
      </c>
      <c r="B389" s="82" t="s">
        <v>55</v>
      </c>
      <c r="C389" s="82" t="s">
        <v>56</v>
      </c>
      <c r="D389" s="82" t="s">
        <v>57</v>
      </c>
      <c r="E389" s="82" t="s">
        <v>21</v>
      </c>
      <c r="F389" s="82"/>
      <c r="G389" s="82" t="s">
        <v>74</v>
      </c>
      <c r="H389" s="81" t="n">
        <v>38930</v>
      </c>
      <c r="I389" s="82" t="n">
        <v>0</v>
      </c>
      <c r="J389" s="82" t="n">
        <v>0</v>
      </c>
      <c r="K389" s="83" t="n">
        <f aca="false">IF(J389=0,0,J389/I389)</f>
        <v>0</v>
      </c>
      <c r="L389" s="83" t="n">
        <f aca="false">I389/UOM</f>
        <v>0</v>
      </c>
      <c r="M389" s="83" t="n">
        <f aca="false">J389/UOM</f>
        <v>0</v>
      </c>
      <c r="N389" s="84" t="str">
        <f aca="false">IF(F389="P","PHY",IF(F389="G","G",E389))</f>
        <v>D</v>
      </c>
      <c r="O389" s="84" t="str">
        <f aca="false">IF(ISNA(VLOOKUP(G389,BadCanCurves,1,FALSE())),VLOOKUP(D389,FOLIOS,6,FALSE()),"not used")</f>
        <v>not used</v>
      </c>
      <c r="P389" s="84" t="n">
        <f aca="false">IF($N389="P",VLOOKUP(H389,PrcBuckets,2,FALSE()),0)</f>
        <v>0</v>
      </c>
      <c r="Q389" s="84" t="n">
        <f aca="false">IF($N389="D",VLOOKUP(H389,BasisBuckets,2,FALSE()),0)</f>
        <v>13</v>
      </c>
      <c r="R389" s="84" t="n">
        <f aca="false">IF($N389="PHY",VLOOKUP(H389,PGDBuckets,2,FALSE()),0)</f>
        <v>0</v>
      </c>
      <c r="S389" s="84" t="n">
        <f aca="false">IF($N389="G",VLOOKUP(H389,PGDBuckets,2,FALSE()),0)</f>
        <v>0</v>
      </c>
      <c r="T389" s="84" t="n">
        <f aca="false">SUM(P389:S389)</f>
        <v>13</v>
      </c>
      <c r="U389" s="84" t="str">
        <f aca="false">IF(O389="not used","-",O389&amp;N389&amp;T389)</f>
        <v>-</v>
      </c>
      <c r="V389" s="84" t="str">
        <f aca="false">IF(O389="Not Used","-",VLOOKUP(D389,FOLIOS,7,FALSE())&amp;H389)</f>
        <v>-</v>
      </c>
      <c r="W389" s="84" t="str">
        <f aca="false">IF(U389="-","-",O389&amp;E389&amp;H389)</f>
        <v>-</v>
      </c>
      <c r="X389" s="85" t="str">
        <f aca="false">D389&amp;G389</f>
        <v>FT-CAND-EGSC-BASCGPR-NIAGARA</v>
      </c>
      <c r="AF389" s="0" t="str">
        <f aca="false">D389&amp;V389</f>
        <v>FT-CAND-EGSC-BAS-</v>
      </c>
    </row>
    <row r="390" customFormat="false" ht="12.75" hidden="false" customHeight="false" outlineLevel="0" collapsed="false">
      <c r="A390" s="81" t="n">
        <v>36682</v>
      </c>
      <c r="B390" s="82" t="s">
        <v>55</v>
      </c>
      <c r="C390" s="82" t="s">
        <v>56</v>
      </c>
      <c r="D390" s="82" t="s">
        <v>57</v>
      </c>
      <c r="E390" s="82" t="s">
        <v>21</v>
      </c>
      <c r="F390" s="82"/>
      <c r="G390" s="82" t="s">
        <v>74</v>
      </c>
      <c r="H390" s="81" t="n">
        <v>38961</v>
      </c>
      <c r="I390" s="82" t="n">
        <v>0</v>
      </c>
      <c r="J390" s="82" t="n">
        <v>0</v>
      </c>
      <c r="K390" s="83" t="n">
        <f aca="false">IF(J390=0,0,J390/I390)</f>
        <v>0</v>
      </c>
      <c r="L390" s="83" t="n">
        <f aca="false">I390/UOM</f>
        <v>0</v>
      </c>
      <c r="M390" s="83" t="n">
        <f aca="false">J390/UOM</f>
        <v>0</v>
      </c>
      <c r="N390" s="84" t="str">
        <f aca="false">IF(F390="P","PHY",IF(F390="G","G",E390))</f>
        <v>D</v>
      </c>
      <c r="O390" s="84" t="str">
        <f aca="false">IF(ISNA(VLOOKUP(G390,BadCanCurves,1,FALSE())),VLOOKUP(D390,FOLIOS,6,FALSE()),"not used")</f>
        <v>not used</v>
      </c>
      <c r="P390" s="84" t="n">
        <f aca="false">IF($N390="P",VLOOKUP(H390,PrcBuckets,2,FALSE()),0)</f>
        <v>0</v>
      </c>
      <c r="Q390" s="84" t="n">
        <f aca="false">IF($N390="D",VLOOKUP(H390,BasisBuckets,2,FALSE()),0)</f>
        <v>13</v>
      </c>
      <c r="R390" s="84" t="n">
        <f aca="false">IF($N390="PHY",VLOOKUP(H390,PGDBuckets,2,FALSE()),0)</f>
        <v>0</v>
      </c>
      <c r="S390" s="84" t="n">
        <f aca="false">IF($N390="G",VLOOKUP(H390,PGDBuckets,2,FALSE()),0)</f>
        <v>0</v>
      </c>
      <c r="T390" s="84" t="n">
        <f aca="false">SUM(P390:S390)</f>
        <v>13</v>
      </c>
      <c r="U390" s="84" t="str">
        <f aca="false">IF(O390="not used","-",O390&amp;N390&amp;T390)</f>
        <v>-</v>
      </c>
      <c r="V390" s="84" t="str">
        <f aca="false">IF(O390="Not Used","-",VLOOKUP(D390,FOLIOS,7,FALSE())&amp;H390)</f>
        <v>-</v>
      </c>
      <c r="W390" s="84" t="str">
        <f aca="false">IF(U390="-","-",O390&amp;E390&amp;H390)</f>
        <v>-</v>
      </c>
      <c r="X390" s="85" t="str">
        <f aca="false">D390&amp;G390</f>
        <v>FT-CAND-EGSC-BASCGPR-NIAGARA</v>
      </c>
      <c r="AF390" s="0" t="str">
        <f aca="false">D390&amp;V390</f>
        <v>FT-CAND-EGSC-BAS-</v>
      </c>
    </row>
    <row r="391" customFormat="false" ht="12.75" hidden="false" customHeight="false" outlineLevel="0" collapsed="false">
      <c r="A391" s="81" t="n">
        <v>36682</v>
      </c>
      <c r="B391" s="82" t="s">
        <v>55</v>
      </c>
      <c r="C391" s="82" t="s">
        <v>56</v>
      </c>
      <c r="D391" s="82" t="s">
        <v>57</v>
      </c>
      <c r="E391" s="82" t="s">
        <v>21</v>
      </c>
      <c r="F391" s="82"/>
      <c r="G391" s="82" t="s">
        <v>74</v>
      </c>
      <c r="H391" s="81" t="n">
        <v>38991</v>
      </c>
      <c r="I391" s="82" t="n">
        <v>0</v>
      </c>
      <c r="J391" s="82" t="n">
        <v>0</v>
      </c>
      <c r="K391" s="83" t="n">
        <f aca="false">IF(J391=0,0,J391/I391)</f>
        <v>0</v>
      </c>
      <c r="L391" s="83" t="n">
        <f aca="false">I391/UOM</f>
        <v>0</v>
      </c>
      <c r="M391" s="83" t="n">
        <f aca="false">J391/UOM</f>
        <v>0</v>
      </c>
      <c r="N391" s="84" t="str">
        <f aca="false">IF(F391="P","PHY",IF(F391="G","G",E391))</f>
        <v>D</v>
      </c>
      <c r="O391" s="84" t="str">
        <f aca="false">IF(ISNA(VLOOKUP(G391,BadCanCurves,1,FALSE())),VLOOKUP(D391,FOLIOS,6,FALSE()),"not used")</f>
        <v>not used</v>
      </c>
      <c r="P391" s="84" t="n">
        <f aca="false">IF($N391="P",VLOOKUP(H391,PrcBuckets,2,FALSE()),0)</f>
        <v>0</v>
      </c>
      <c r="Q391" s="84" t="n">
        <f aca="false">IF($N391="D",VLOOKUP(H391,BasisBuckets,2,FALSE()),0)</f>
        <v>13</v>
      </c>
      <c r="R391" s="84" t="n">
        <f aca="false">IF($N391="PHY",VLOOKUP(H391,PGDBuckets,2,FALSE()),0)</f>
        <v>0</v>
      </c>
      <c r="S391" s="84" t="n">
        <f aca="false">IF($N391="G",VLOOKUP(H391,PGDBuckets,2,FALSE()),0)</f>
        <v>0</v>
      </c>
      <c r="T391" s="84" t="n">
        <f aca="false">SUM(P391:S391)</f>
        <v>13</v>
      </c>
      <c r="U391" s="84" t="str">
        <f aca="false">IF(O391="not used","-",O391&amp;N391&amp;T391)</f>
        <v>-</v>
      </c>
      <c r="V391" s="84" t="str">
        <f aca="false">IF(O391="Not Used","-",VLOOKUP(D391,FOLIOS,7,FALSE())&amp;H391)</f>
        <v>-</v>
      </c>
      <c r="W391" s="84" t="str">
        <f aca="false">IF(U391="-","-",O391&amp;E391&amp;H391)</f>
        <v>-</v>
      </c>
      <c r="X391" s="85" t="str">
        <f aca="false">D391&amp;G391</f>
        <v>FT-CAND-EGSC-BASCGPR-NIAGARA</v>
      </c>
      <c r="AF391" s="0" t="str">
        <f aca="false">D391&amp;V391</f>
        <v>FT-CAND-EGSC-BAS-</v>
      </c>
    </row>
    <row r="392" customFormat="false" ht="12.75" hidden="false" customHeight="false" outlineLevel="0" collapsed="false">
      <c r="A392" s="81" t="n">
        <v>36682</v>
      </c>
      <c r="B392" s="82" t="s">
        <v>55</v>
      </c>
      <c r="C392" s="82" t="s">
        <v>56</v>
      </c>
      <c r="D392" s="82" t="s">
        <v>57</v>
      </c>
      <c r="E392" s="82" t="s">
        <v>21</v>
      </c>
      <c r="F392" s="82"/>
      <c r="G392" s="82" t="s">
        <v>74</v>
      </c>
      <c r="H392" s="81" t="n">
        <v>39022</v>
      </c>
      <c r="I392" s="82" t="n">
        <v>0</v>
      </c>
      <c r="J392" s="82" t="n">
        <v>0</v>
      </c>
      <c r="K392" s="83" t="n">
        <f aca="false">IF(J392=0,0,J392/I392)</f>
        <v>0</v>
      </c>
      <c r="L392" s="83" t="n">
        <f aca="false">I392/UOM</f>
        <v>0</v>
      </c>
      <c r="M392" s="83" t="n">
        <f aca="false">J392/UOM</f>
        <v>0</v>
      </c>
      <c r="N392" s="84" t="str">
        <f aca="false">IF(F392="P","PHY",IF(F392="G","G",E392))</f>
        <v>D</v>
      </c>
      <c r="O392" s="84" t="str">
        <f aca="false">IF(ISNA(VLOOKUP(G392,BadCanCurves,1,FALSE())),VLOOKUP(D392,FOLIOS,6,FALSE()),"not used")</f>
        <v>not used</v>
      </c>
      <c r="P392" s="84" t="n">
        <f aca="false">IF($N392="P",VLOOKUP(H392,PrcBuckets,2,FALSE()),0)</f>
        <v>0</v>
      </c>
      <c r="Q392" s="84" t="n">
        <f aca="false">IF($N392="D",VLOOKUP(H392,BasisBuckets,2,FALSE()),0)</f>
        <v>13</v>
      </c>
      <c r="R392" s="84" t="n">
        <f aca="false">IF($N392="PHY",VLOOKUP(H392,PGDBuckets,2,FALSE()),0)</f>
        <v>0</v>
      </c>
      <c r="S392" s="84" t="n">
        <f aca="false">IF($N392="G",VLOOKUP(H392,PGDBuckets,2,FALSE()),0)</f>
        <v>0</v>
      </c>
      <c r="T392" s="84" t="n">
        <f aca="false">SUM(P392:S392)</f>
        <v>13</v>
      </c>
      <c r="U392" s="84" t="str">
        <f aca="false">IF(O392="not used","-",O392&amp;N392&amp;T392)</f>
        <v>-</v>
      </c>
      <c r="V392" s="84" t="str">
        <f aca="false">IF(O392="Not Used","-",VLOOKUP(D392,FOLIOS,7,FALSE())&amp;H392)</f>
        <v>-</v>
      </c>
      <c r="W392" s="84" t="str">
        <f aca="false">IF(U392="-","-",O392&amp;E392&amp;H392)</f>
        <v>-</v>
      </c>
      <c r="X392" s="85" t="str">
        <f aca="false">D392&amp;G392</f>
        <v>FT-CAND-EGSC-BASCGPR-NIAGARA</v>
      </c>
      <c r="AF392" s="0" t="str">
        <f aca="false">D392&amp;V392</f>
        <v>FT-CAND-EGSC-BAS-</v>
      </c>
    </row>
    <row r="393" customFormat="false" ht="12.75" hidden="false" customHeight="false" outlineLevel="0" collapsed="false">
      <c r="A393" s="81" t="n">
        <v>36682</v>
      </c>
      <c r="B393" s="82" t="s">
        <v>55</v>
      </c>
      <c r="C393" s="82" t="s">
        <v>56</v>
      </c>
      <c r="D393" s="82" t="s">
        <v>57</v>
      </c>
      <c r="E393" s="82" t="s">
        <v>21</v>
      </c>
      <c r="F393" s="82"/>
      <c r="G393" s="82" t="s">
        <v>74</v>
      </c>
      <c r="H393" s="81" t="n">
        <v>39052</v>
      </c>
      <c r="I393" s="82" t="n">
        <v>0</v>
      </c>
      <c r="J393" s="82" t="n">
        <v>0</v>
      </c>
      <c r="K393" s="83" t="n">
        <f aca="false">IF(J393=0,0,J393/I393)</f>
        <v>0</v>
      </c>
      <c r="L393" s="83" t="n">
        <f aca="false">I393/UOM</f>
        <v>0</v>
      </c>
      <c r="M393" s="83" t="n">
        <f aca="false">J393/UOM</f>
        <v>0</v>
      </c>
      <c r="N393" s="84" t="str">
        <f aca="false">IF(F393="P","PHY",IF(F393="G","G",E393))</f>
        <v>D</v>
      </c>
      <c r="O393" s="84" t="str">
        <f aca="false">IF(ISNA(VLOOKUP(G393,BadCanCurves,1,FALSE())),VLOOKUP(D393,FOLIOS,6,FALSE()),"not used")</f>
        <v>not used</v>
      </c>
      <c r="P393" s="84" t="n">
        <f aca="false">IF($N393="P",VLOOKUP(H393,PrcBuckets,2,FALSE()),0)</f>
        <v>0</v>
      </c>
      <c r="Q393" s="84" t="n">
        <f aca="false">IF($N393="D",VLOOKUP(H393,BasisBuckets,2,FALSE()),0)</f>
        <v>13</v>
      </c>
      <c r="R393" s="84" t="n">
        <f aca="false">IF($N393="PHY",VLOOKUP(H393,PGDBuckets,2,FALSE()),0)</f>
        <v>0</v>
      </c>
      <c r="S393" s="84" t="n">
        <f aca="false">IF($N393="G",VLOOKUP(H393,PGDBuckets,2,FALSE()),0)</f>
        <v>0</v>
      </c>
      <c r="T393" s="84" t="n">
        <f aca="false">SUM(P393:S393)</f>
        <v>13</v>
      </c>
      <c r="U393" s="84" t="str">
        <f aca="false">IF(O393="not used","-",O393&amp;N393&amp;T393)</f>
        <v>-</v>
      </c>
      <c r="V393" s="84" t="str">
        <f aca="false">IF(O393="Not Used","-",VLOOKUP(D393,FOLIOS,7,FALSE())&amp;H393)</f>
        <v>-</v>
      </c>
      <c r="W393" s="84" t="str">
        <f aca="false">IF(U393="-","-",O393&amp;E393&amp;H393)</f>
        <v>-</v>
      </c>
      <c r="X393" s="85" t="str">
        <f aca="false">D393&amp;G393</f>
        <v>FT-CAND-EGSC-BASCGPR-NIAGARA</v>
      </c>
      <c r="AF393" s="0" t="str">
        <f aca="false">D393&amp;V393</f>
        <v>FT-CAND-EGSC-BAS-</v>
      </c>
    </row>
    <row r="394" customFormat="false" ht="12.75" hidden="false" customHeight="false" outlineLevel="0" collapsed="false">
      <c r="A394" s="81" t="n">
        <v>36682</v>
      </c>
      <c r="B394" s="82" t="s">
        <v>55</v>
      </c>
      <c r="C394" s="82" t="s">
        <v>56</v>
      </c>
      <c r="D394" s="82" t="s">
        <v>57</v>
      </c>
      <c r="E394" s="82" t="s">
        <v>21</v>
      </c>
      <c r="F394" s="82"/>
      <c r="G394" s="82" t="s">
        <v>74</v>
      </c>
      <c r="H394" s="81" t="n">
        <v>39083</v>
      </c>
      <c r="I394" s="82" t="n">
        <v>0</v>
      </c>
      <c r="J394" s="82" t="n">
        <v>0</v>
      </c>
      <c r="K394" s="83" t="n">
        <f aca="false">IF(J394=0,0,J394/I394)</f>
        <v>0</v>
      </c>
      <c r="L394" s="83" t="n">
        <f aca="false">I394/UOM</f>
        <v>0</v>
      </c>
      <c r="M394" s="83" t="n">
        <f aca="false">J394/UOM</f>
        <v>0</v>
      </c>
      <c r="N394" s="84" t="str">
        <f aca="false">IF(F394="P","PHY",IF(F394="G","G",E394))</f>
        <v>D</v>
      </c>
      <c r="O394" s="84" t="str">
        <f aca="false">IF(ISNA(VLOOKUP(G394,BadCanCurves,1,FALSE())),VLOOKUP(D394,FOLIOS,6,FALSE()),"not used")</f>
        <v>not used</v>
      </c>
      <c r="P394" s="84" t="n">
        <f aca="false">IF($N394="P",VLOOKUP(H394,PrcBuckets,2,FALSE()),0)</f>
        <v>0</v>
      </c>
      <c r="Q394" s="84" t="n">
        <f aca="false">IF($N394="D",VLOOKUP(H394,BasisBuckets,2,FALSE()),0)</f>
        <v>13</v>
      </c>
      <c r="R394" s="84" t="n">
        <f aca="false">IF($N394="PHY",VLOOKUP(H394,PGDBuckets,2,FALSE()),0)</f>
        <v>0</v>
      </c>
      <c r="S394" s="84" t="n">
        <f aca="false">IF($N394="G",VLOOKUP(H394,PGDBuckets,2,FALSE()),0)</f>
        <v>0</v>
      </c>
      <c r="T394" s="84" t="n">
        <f aca="false">SUM(P394:S394)</f>
        <v>13</v>
      </c>
      <c r="U394" s="84" t="str">
        <f aca="false">IF(O394="not used","-",O394&amp;N394&amp;T394)</f>
        <v>-</v>
      </c>
      <c r="V394" s="84" t="str">
        <f aca="false">IF(O394="Not Used","-",VLOOKUP(D394,FOLIOS,7,FALSE())&amp;H394)</f>
        <v>-</v>
      </c>
      <c r="W394" s="84" t="str">
        <f aca="false">IF(U394="-","-",O394&amp;E394&amp;H394)</f>
        <v>-</v>
      </c>
      <c r="X394" s="85" t="str">
        <f aca="false">D394&amp;G394</f>
        <v>FT-CAND-EGSC-BASCGPR-NIAGARA</v>
      </c>
      <c r="AF394" s="0" t="str">
        <f aca="false">D394&amp;V394</f>
        <v>FT-CAND-EGSC-BAS-</v>
      </c>
    </row>
    <row r="395" customFormat="false" ht="12.75" hidden="false" customHeight="false" outlineLevel="0" collapsed="false">
      <c r="A395" s="81" t="n">
        <v>36682</v>
      </c>
      <c r="B395" s="82" t="s">
        <v>55</v>
      </c>
      <c r="C395" s="82" t="s">
        <v>56</v>
      </c>
      <c r="D395" s="82" t="s">
        <v>57</v>
      </c>
      <c r="E395" s="82" t="s">
        <v>21</v>
      </c>
      <c r="F395" s="82"/>
      <c r="G395" s="82" t="s">
        <v>74</v>
      </c>
      <c r="H395" s="81" t="n">
        <v>39114</v>
      </c>
      <c r="I395" s="82" t="n">
        <v>0</v>
      </c>
      <c r="J395" s="82" t="n">
        <v>0</v>
      </c>
      <c r="K395" s="83" t="n">
        <f aca="false">IF(J395=0,0,J395/I395)</f>
        <v>0</v>
      </c>
      <c r="L395" s="83" t="n">
        <f aca="false">I395/UOM</f>
        <v>0</v>
      </c>
      <c r="M395" s="83" t="n">
        <f aca="false">J395/UOM</f>
        <v>0</v>
      </c>
      <c r="N395" s="84" t="str">
        <f aca="false">IF(F395="P","PHY",IF(F395="G","G",E395))</f>
        <v>D</v>
      </c>
      <c r="O395" s="84" t="str">
        <f aca="false">IF(ISNA(VLOOKUP(G395,BadCanCurves,1,FALSE())),VLOOKUP(D395,FOLIOS,6,FALSE()),"not used")</f>
        <v>not used</v>
      </c>
      <c r="P395" s="84" t="n">
        <f aca="false">IF($N395="P",VLOOKUP(H395,PrcBuckets,2,FALSE()),0)</f>
        <v>0</v>
      </c>
      <c r="Q395" s="84" t="n">
        <f aca="false">IF($N395="D",VLOOKUP(H395,BasisBuckets,2,FALSE()),0)</f>
        <v>13</v>
      </c>
      <c r="R395" s="84" t="n">
        <f aca="false">IF($N395="PHY",VLOOKUP(H395,PGDBuckets,2,FALSE()),0)</f>
        <v>0</v>
      </c>
      <c r="S395" s="84" t="n">
        <f aca="false">IF($N395="G",VLOOKUP(H395,PGDBuckets,2,FALSE()),0)</f>
        <v>0</v>
      </c>
      <c r="T395" s="84" t="n">
        <f aca="false">SUM(P395:S395)</f>
        <v>13</v>
      </c>
      <c r="U395" s="84" t="str">
        <f aca="false">IF(O395="not used","-",O395&amp;N395&amp;T395)</f>
        <v>-</v>
      </c>
      <c r="V395" s="84" t="str">
        <f aca="false">IF(O395="Not Used","-",VLOOKUP(D395,FOLIOS,7,FALSE())&amp;H395)</f>
        <v>-</v>
      </c>
      <c r="W395" s="84" t="str">
        <f aca="false">IF(U395="-","-",O395&amp;E395&amp;H395)</f>
        <v>-</v>
      </c>
      <c r="X395" s="85" t="str">
        <f aca="false">D395&amp;G395</f>
        <v>FT-CAND-EGSC-BASCGPR-NIAGARA</v>
      </c>
      <c r="AF395" s="0" t="str">
        <f aca="false">D395&amp;V395</f>
        <v>FT-CAND-EGSC-BAS-</v>
      </c>
    </row>
    <row r="396" customFormat="false" ht="12.75" hidden="false" customHeight="false" outlineLevel="0" collapsed="false">
      <c r="A396" s="81" t="n">
        <v>36682</v>
      </c>
      <c r="B396" s="82" t="s">
        <v>55</v>
      </c>
      <c r="C396" s="82" t="s">
        <v>56</v>
      </c>
      <c r="D396" s="82" t="s">
        <v>57</v>
      </c>
      <c r="E396" s="82" t="s">
        <v>21</v>
      </c>
      <c r="F396" s="82"/>
      <c r="G396" s="82" t="s">
        <v>74</v>
      </c>
      <c r="H396" s="81" t="n">
        <v>39142</v>
      </c>
      <c r="I396" s="82" t="n">
        <v>0</v>
      </c>
      <c r="J396" s="82" t="n">
        <v>0</v>
      </c>
      <c r="K396" s="83" t="n">
        <f aca="false">IF(J396=0,0,J396/I396)</f>
        <v>0</v>
      </c>
      <c r="L396" s="83" t="n">
        <f aca="false">I396/UOM</f>
        <v>0</v>
      </c>
      <c r="M396" s="83" t="n">
        <f aca="false">J396/UOM</f>
        <v>0</v>
      </c>
      <c r="N396" s="84" t="str">
        <f aca="false">IF(F396="P","PHY",IF(F396="G","G",E396))</f>
        <v>D</v>
      </c>
      <c r="O396" s="84" t="str">
        <f aca="false">IF(ISNA(VLOOKUP(G396,BadCanCurves,1,FALSE())),VLOOKUP(D396,FOLIOS,6,FALSE()),"not used")</f>
        <v>not used</v>
      </c>
      <c r="P396" s="84" t="n">
        <f aca="false">IF($N396="P",VLOOKUP(H396,PrcBuckets,2,FALSE()),0)</f>
        <v>0</v>
      </c>
      <c r="Q396" s="84" t="n">
        <f aca="false">IF($N396="D",VLOOKUP(H396,BasisBuckets,2,FALSE()),0)</f>
        <v>13</v>
      </c>
      <c r="R396" s="84" t="n">
        <f aca="false">IF($N396="PHY",VLOOKUP(H396,PGDBuckets,2,FALSE()),0)</f>
        <v>0</v>
      </c>
      <c r="S396" s="84" t="n">
        <f aca="false">IF($N396="G",VLOOKUP(H396,PGDBuckets,2,FALSE()),0)</f>
        <v>0</v>
      </c>
      <c r="T396" s="84" t="n">
        <f aca="false">SUM(P396:S396)</f>
        <v>13</v>
      </c>
      <c r="U396" s="84" t="str">
        <f aca="false">IF(O396="not used","-",O396&amp;N396&amp;T396)</f>
        <v>-</v>
      </c>
      <c r="V396" s="84" t="str">
        <f aca="false">IF(O396="Not Used","-",VLOOKUP(D396,FOLIOS,7,FALSE())&amp;H396)</f>
        <v>-</v>
      </c>
      <c r="W396" s="84" t="str">
        <f aca="false">IF(U396="-","-",O396&amp;E396&amp;H396)</f>
        <v>-</v>
      </c>
      <c r="X396" s="85" t="str">
        <f aca="false">D396&amp;G396</f>
        <v>FT-CAND-EGSC-BASCGPR-NIAGARA</v>
      </c>
      <c r="AF396" s="0" t="str">
        <f aca="false">D396&amp;V396</f>
        <v>FT-CAND-EGSC-BAS-</v>
      </c>
    </row>
    <row r="397" customFormat="false" ht="12.75" hidden="false" customHeight="false" outlineLevel="0" collapsed="false">
      <c r="A397" s="81" t="n">
        <v>36682</v>
      </c>
      <c r="B397" s="82" t="s">
        <v>55</v>
      </c>
      <c r="C397" s="82" t="s">
        <v>56</v>
      </c>
      <c r="D397" s="82" t="s">
        <v>57</v>
      </c>
      <c r="E397" s="82" t="s">
        <v>21</v>
      </c>
      <c r="F397" s="82"/>
      <c r="G397" s="82" t="s">
        <v>74</v>
      </c>
      <c r="H397" s="81" t="n">
        <v>39173</v>
      </c>
      <c r="I397" s="82" t="n">
        <v>0</v>
      </c>
      <c r="J397" s="82" t="n">
        <v>0</v>
      </c>
      <c r="K397" s="83" t="n">
        <f aca="false">IF(J397=0,0,J397/I397)</f>
        <v>0</v>
      </c>
      <c r="L397" s="83" t="n">
        <f aca="false">I397/UOM</f>
        <v>0</v>
      </c>
      <c r="M397" s="83" t="n">
        <f aca="false">J397/UOM</f>
        <v>0</v>
      </c>
      <c r="N397" s="84" t="str">
        <f aca="false">IF(F397="P","PHY",IF(F397="G","G",E397))</f>
        <v>D</v>
      </c>
      <c r="O397" s="84" t="str">
        <f aca="false">IF(ISNA(VLOOKUP(G397,BadCanCurves,1,FALSE())),VLOOKUP(D397,FOLIOS,6,FALSE()),"not used")</f>
        <v>not used</v>
      </c>
      <c r="P397" s="84" t="n">
        <f aca="false">IF($N397="P",VLOOKUP(H397,PrcBuckets,2,FALSE()),0)</f>
        <v>0</v>
      </c>
      <c r="Q397" s="84" t="n">
        <f aca="false">IF($N397="D",VLOOKUP(H397,BasisBuckets,2,FALSE()),0)</f>
        <v>13</v>
      </c>
      <c r="R397" s="84" t="n">
        <f aca="false">IF($N397="PHY",VLOOKUP(H397,PGDBuckets,2,FALSE()),0)</f>
        <v>0</v>
      </c>
      <c r="S397" s="84" t="n">
        <f aca="false">IF($N397="G",VLOOKUP(H397,PGDBuckets,2,FALSE()),0)</f>
        <v>0</v>
      </c>
      <c r="T397" s="84" t="n">
        <f aca="false">SUM(P397:S397)</f>
        <v>13</v>
      </c>
      <c r="U397" s="84" t="str">
        <f aca="false">IF(O397="not used","-",O397&amp;N397&amp;T397)</f>
        <v>-</v>
      </c>
      <c r="V397" s="84" t="str">
        <f aca="false">IF(O397="Not Used","-",VLOOKUP(D397,FOLIOS,7,FALSE())&amp;H397)</f>
        <v>-</v>
      </c>
      <c r="W397" s="84" t="str">
        <f aca="false">IF(U397="-","-",O397&amp;E397&amp;H397)</f>
        <v>-</v>
      </c>
      <c r="X397" s="85" t="str">
        <f aca="false">D397&amp;G397</f>
        <v>FT-CAND-EGSC-BASCGPR-NIAGARA</v>
      </c>
      <c r="AF397" s="0" t="str">
        <f aca="false">D397&amp;V397</f>
        <v>FT-CAND-EGSC-BAS-</v>
      </c>
    </row>
    <row r="398" customFormat="false" ht="12.75" hidden="false" customHeight="false" outlineLevel="0" collapsed="false">
      <c r="A398" s="81" t="n">
        <v>36682</v>
      </c>
      <c r="B398" s="82" t="s">
        <v>55</v>
      </c>
      <c r="C398" s="82" t="s">
        <v>56</v>
      </c>
      <c r="D398" s="82" t="s">
        <v>57</v>
      </c>
      <c r="E398" s="82" t="s">
        <v>21</v>
      </c>
      <c r="F398" s="82"/>
      <c r="G398" s="82" t="s">
        <v>74</v>
      </c>
      <c r="H398" s="81" t="n">
        <v>39203</v>
      </c>
      <c r="I398" s="82" t="n">
        <v>0</v>
      </c>
      <c r="J398" s="82" t="n">
        <v>0</v>
      </c>
      <c r="K398" s="83" t="n">
        <f aca="false">IF(J398=0,0,J398/I398)</f>
        <v>0</v>
      </c>
      <c r="L398" s="83" t="n">
        <f aca="false">I398/UOM</f>
        <v>0</v>
      </c>
      <c r="M398" s="83" t="n">
        <f aca="false">J398/UOM</f>
        <v>0</v>
      </c>
      <c r="N398" s="84" t="str">
        <f aca="false">IF(F398="P","PHY",IF(F398="G","G",E398))</f>
        <v>D</v>
      </c>
      <c r="O398" s="84" t="str">
        <f aca="false">IF(ISNA(VLOOKUP(G398,BadCanCurves,1,FALSE())),VLOOKUP(D398,FOLIOS,6,FALSE()),"not used")</f>
        <v>not used</v>
      </c>
      <c r="P398" s="84" t="n">
        <f aca="false">IF($N398="P",VLOOKUP(H398,PrcBuckets,2,FALSE()),0)</f>
        <v>0</v>
      </c>
      <c r="Q398" s="84" t="n">
        <f aca="false">IF($N398="D",VLOOKUP(H398,BasisBuckets,2,FALSE()),0)</f>
        <v>13</v>
      </c>
      <c r="R398" s="84" t="n">
        <f aca="false">IF($N398="PHY",VLOOKUP(H398,PGDBuckets,2,FALSE()),0)</f>
        <v>0</v>
      </c>
      <c r="S398" s="84" t="n">
        <f aca="false">IF($N398="G",VLOOKUP(H398,PGDBuckets,2,FALSE()),0)</f>
        <v>0</v>
      </c>
      <c r="T398" s="84" t="n">
        <f aca="false">SUM(P398:S398)</f>
        <v>13</v>
      </c>
      <c r="U398" s="84" t="str">
        <f aca="false">IF(O398="not used","-",O398&amp;N398&amp;T398)</f>
        <v>-</v>
      </c>
      <c r="V398" s="84" t="str">
        <f aca="false">IF(O398="Not Used","-",VLOOKUP(D398,FOLIOS,7,FALSE())&amp;H398)</f>
        <v>-</v>
      </c>
      <c r="W398" s="84" t="str">
        <f aca="false">IF(U398="-","-",O398&amp;E398&amp;H398)</f>
        <v>-</v>
      </c>
      <c r="X398" s="85" t="str">
        <f aca="false">D398&amp;G398</f>
        <v>FT-CAND-EGSC-BASCGPR-NIAGARA</v>
      </c>
      <c r="AF398" s="0" t="str">
        <f aca="false">D398&amp;V398</f>
        <v>FT-CAND-EGSC-BAS-</v>
      </c>
    </row>
    <row r="399" customFormat="false" ht="12.75" hidden="false" customHeight="false" outlineLevel="0" collapsed="false">
      <c r="A399" s="81" t="n">
        <v>36682</v>
      </c>
      <c r="B399" s="82" t="s">
        <v>55</v>
      </c>
      <c r="C399" s="82" t="s">
        <v>56</v>
      </c>
      <c r="D399" s="82" t="s">
        <v>57</v>
      </c>
      <c r="E399" s="82" t="s">
        <v>21</v>
      </c>
      <c r="F399" s="82"/>
      <c r="G399" s="82" t="s">
        <v>74</v>
      </c>
      <c r="H399" s="81" t="n">
        <v>39234</v>
      </c>
      <c r="I399" s="82" t="n">
        <v>0</v>
      </c>
      <c r="J399" s="82" t="n">
        <v>0</v>
      </c>
      <c r="K399" s="83" t="n">
        <f aca="false">IF(J399=0,0,J399/I399)</f>
        <v>0</v>
      </c>
      <c r="L399" s="83" t="n">
        <f aca="false">I399/UOM</f>
        <v>0</v>
      </c>
      <c r="M399" s="83" t="n">
        <f aca="false">J399/UOM</f>
        <v>0</v>
      </c>
      <c r="N399" s="84" t="str">
        <f aca="false">IF(F399="P","PHY",IF(F399="G","G",E399))</f>
        <v>D</v>
      </c>
      <c r="O399" s="84" t="str">
        <f aca="false">IF(ISNA(VLOOKUP(G399,BadCanCurves,1,FALSE())),VLOOKUP(D399,FOLIOS,6,FALSE()),"not used")</f>
        <v>not used</v>
      </c>
      <c r="P399" s="84" t="n">
        <f aca="false">IF($N399="P",VLOOKUP(H399,PrcBuckets,2,FALSE()),0)</f>
        <v>0</v>
      </c>
      <c r="Q399" s="84" t="n">
        <f aca="false">IF($N399="D",VLOOKUP(H399,BasisBuckets,2,FALSE()),0)</f>
        <v>13</v>
      </c>
      <c r="R399" s="84" t="n">
        <f aca="false">IF($N399="PHY",VLOOKUP(H399,PGDBuckets,2,FALSE()),0)</f>
        <v>0</v>
      </c>
      <c r="S399" s="84" t="n">
        <f aca="false">IF($N399="G",VLOOKUP(H399,PGDBuckets,2,FALSE()),0)</f>
        <v>0</v>
      </c>
      <c r="T399" s="84" t="n">
        <f aca="false">SUM(P399:S399)</f>
        <v>13</v>
      </c>
      <c r="U399" s="84" t="str">
        <f aca="false">IF(O399="not used","-",O399&amp;N399&amp;T399)</f>
        <v>-</v>
      </c>
      <c r="V399" s="84" t="str">
        <f aca="false">IF(O399="Not Used","-",VLOOKUP(D399,FOLIOS,7,FALSE())&amp;H399)</f>
        <v>-</v>
      </c>
      <c r="W399" s="84" t="str">
        <f aca="false">IF(U399="-","-",O399&amp;E399&amp;H399)</f>
        <v>-</v>
      </c>
      <c r="X399" s="85" t="str">
        <f aca="false">D399&amp;G399</f>
        <v>FT-CAND-EGSC-BASCGPR-NIAGARA</v>
      </c>
      <c r="AF399" s="0" t="str">
        <f aca="false">D399&amp;V399</f>
        <v>FT-CAND-EGSC-BAS-</v>
      </c>
    </row>
    <row r="400" customFormat="false" ht="12.75" hidden="false" customHeight="false" outlineLevel="0" collapsed="false">
      <c r="A400" s="81" t="n">
        <v>36682</v>
      </c>
      <c r="B400" s="82" t="s">
        <v>55</v>
      </c>
      <c r="C400" s="82" t="s">
        <v>56</v>
      </c>
      <c r="D400" s="82" t="s">
        <v>57</v>
      </c>
      <c r="E400" s="82" t="s">
        <v>21</v>
      </c>
      <c r="F400" s="82"/>
      <c r="G400" s="82" t="s">
        <v>74</v>
      </c>
      <c r="H400" s="81" t="n">
        <v>39264</v>
      </c>
      <c r="I400" s="82" t="n">
        <v>0</v>
      </c>
      <c r="J400" s="82" t="n">
        <v>0</v>
      </c>
      <c r="K400" s="83" t="n">
        <f aca="false">IF(J400=0,0,J400/I400)</f>
        <v>0</v>
      </c>
      <c r="L400" s="83" t="n">
        <f aca="false">I400/UOM</f>
        <v>0</v>
      </c>
      <c r="M400" s="83" t="n">
        <f aca="false">J400/UOM</f>
        <v>0</v>
      </c>
      <c r="N400" s="84" t="str">
        <f aca="false">IF(F400="P","PHY",IF(F400="G","G",E400))</f>
        <v>D</v>
      </c>
      <c r="O400" s="84" t="str">
        <f aca="false">IF(ISNA(VLOOKUP(G400,BadCanCurves,1,FALSE())),VLOOKUP(D400,FOLIOS,6,FALSE()),"not used")</f>
        <v>not used</v>
      </c>
      <c r="P400" s="84" t="n">
        <f aca="false">IF($N400="P",VLOOKUP(H400,PrcBuckets,2,FALSE()),0)</f>
        <v>0</v>
      </c>
      <c r="Q400" s="84" t="n">
        <f aca="false">IF($N400="D",VLOOKUP(H400,BasisBuckets,2,FALSE()),0)</f>
        <v>13</v>
      </c>
      <c r="R400" s="84" t="n">
        <f aca="false">IF($N400="PHY",VLOOKUP(H400,PGDBuckets,2,FALSE()),0)</f>
        <v>0</v>
      </c>
      <c r="S400" s="84" t="n">
        <f aca="false">IF($N400="G",VLOOKUP(H400,PGDBuckets,2,FALSE()),0)</f>
        <v>0</v>
      </c>
      <c r="T400" s="84" t="n">
        <f aca="false">SUM(P400:S400)</f>
        <v>13</v>
      </c>
      <c r="U400" s="84" t="str">
        <f aca="false">IF(O400="not used","-",O400&amp;N400&amp;T400)</f>
        <v>-</v>
      </c>
      <c r="V400" s="84" t="str">
        <f aca="false">IF(O400="Not Used","-",VLOOKUP(D400,FOLIOS,7,FALSE())&amp;H400)</f>
        <v>-</v>
      </c>
      <c r="W400" s="84" t="str">
        <f aca="false">IF(U400="-","-",O400&amp;E400&amp;H400)</f>
        <v>-</v>
      </c>
      <c r="X400" s="85" t="str">
        <f aca="false">D400&amp;G400</f>
        <v>FT-CAND-EGSC-BASCGPR-NIAGARA</v>
      </c>
      <c r="AF400" s="0" t="str">
        <f aca="false">D400&amp;V400</f>
        <v>FT-CAND-EGSC-BAS-</v>
      </c>
    </row>
    <row r="401" customFormat="false" ht="12.75" hidden="false" customHeight="false" outlineLevel="0" collapsed="false">
      <c r="A401" s="81" t="n">
        <v>36682</v>
      </c>
      <c r="B401" s="82" t="s">
        <v>55</v>
      </c>
      <c r="C401" s="82" t="s">
        <v>56</v>
      </c>
      <c r="D401" s="82" t="s">
        <v>57</v>
      </c>
      <c r="E401" s="82" t="s">
        <v>21</v>
      </c>
      <c r="F401" s="82"/>
      <c r="G401" s="82" t="s">
        <v>74</v>
      </c>
      <c r="H401" s="81" t="n">
        <v>39295</v>
      </c>
      <c r="I401" s="82" t="n">
        <v>0</v>
      </c>
      <c r="J401" s="82" t="n">
        <v>0</v>
      </c>
      <c r="K401" s="83" t="n">
        <f aca="false">IF(J401=0,0,J401/I401)</f>
        <v>0</v>
      </c>
      <c r="L401" s="83" t="n">
        <f aca="false">I401/UOM</f>
        <v>0</v>
      </c>
      <c r="M401" s="83" t="n">
        <f aca="false">J401/UOM</f>
        <v>0</v>
      </c>
      <c r="N401" s="84" t="str">
        <f aca="false">IF(F401="P","PHY",IF(F401="G","G",E401))</f>
        <v>D</v>
      </c>
      <c r="O401" s="84" t="str">
        <f aca="false">IF(ISNA(VLOOKUP(G401,BadCanCurves,1,FALSE())),VLOOKUP(D401,FOLIOS,6,FALSE()),"not used")</f>
        <v>not used</v>
      </c>
      <c r="P401" s="84" t="n">
        <f aca="false">IF($N401="P",VLOOKUP(H401,PrcBuckets,2,FALSE()),0)</f>
        <v>0</v>
      </c>
      <c r="Q401" s="84" t="n">
        <f aca="false">IF($N401="D",VLOOKUP(H401,BasisBuckets,2,FALSE()),0)</f>
        <v>13</v>
      </c>
      <c r="R401" s="84" t="n">
        <f aca="false">IF($N401="PHY",VLOOKUP(H401,PGDBuckets,2,FALSE()),0)</f>
        <v>0</v>
      </c>
      <c r="S401" s="84" t="n">
        <f aca="false">IF($N401="G",VLOOKUP(H401,PGDBuckets,2,FALSE()),0)</f>
        <v>0</v>
      </c>
      <c r="T401" s="84" t="n">
        <f aca="false">SUM(P401:S401)</f>
        <v>13</v>
      </c>
      <c r="U401" s="84" t="str">
        <f aca="false">IF(O401="not used","-",O401&amp;N401&amp;T401)</f>
        <v>-</v>
      </c>
      <c r="V401" s="84" t="str">
        <f aca="false">IF(O401="Not Used","-",VLOOKUP(D401,FOLIOS,7,FALSE())&amp;H401)</f>
        <v>-</v>
      </c>
      <c r="W401" s="84" t="str">
        <f aca="false">IF(U401="-","-",O401&amp;E401&amp;H401)</f>
        <v>-</v>
      </c>
      <c r="X401" s="85" t="str">
        <f aca="false">D401&amp;G401</f>
        <v>FT-CAND-EGSC-BASCGPR-NIAGARA</v>
      </c>
      <c r="AF401" s="0" t="str">
        <f aca="false">D401&amp;V401</f>
        <v>FT-CAND-EGSC-BAS-</v>
      </c>
    </row>
    <row r="402" customFormat="false" ht="12.75" hidden="false" customHeight="false" outlineLevel="0" collapsed="false">
      <c r="A402" s="81" t="n">
        <v>36682</v>
      </c>
      <c r="B402" s="82" t="s">
        <v>55</v>
      </c>
      <c r="C402" s="82" t="s">
        <v>56</v>
      </c>
      <c r="D402" s="82" t="s">
        <v>57</v>
      </c>
      <c r="E402" s="82" t="s">
        <v>21</v>
      </c>
      <c r="F402" s="82"/>
      <c r="G402" s="82" t="s">
        <v>74</v>
      </c>
      <c r="H402" s="81" t="n">
        <v>39326</v>
      </c>
      <c r="I402" s="82" t="n">
        <v>0</v>
      </c>
      <c r="J402" s="82" t="n">
        <v>0</v>
      </c>
      <c r="K402" s="83" t="n">
        <f aca="false">IF(J402=0,0,J402/I402)</f>
        <v>0</v>
      </c>
      <c r="L402" s="83" t="n">
        <f aca="false">I402/UOM</f>
        <v>0</v>
      </c>
      <c r="M402" s="83" t="n">
        <f aca="false">J402/UOM</f>
        <v>0</v>
      </c>
      <c r="N402" s="84" t="str">
        <f aca="false">IF(F402="P","PHY",IF(F402="G","G",E402))</f>
        <v>D</v>
      </c>
      <c r="O402" s="84" t="str">
        <f aca="false">IF(ISNA(VLOOKUP(G402,BadCanCurves,1,FALSE())),VLOOKUP(D402,FOLIOS,6,FALSE()),"not used")</f>
        <v>not used</v>
      </c>
      <c r="P402" s="84" t="n">
        <f aca="false">IF($N402="P",VLOOKUP(H402,PrcBuckets,2,FALSE()),0)</f>
        <v>0</v>
      </c>
      <c r="Q402" s="84" t="n">
        <f aca="false">IF($N402="D",VLOOKUP(H402,BasisBuckets,2,FALSE()),0)</f>
        <v>13</v>
      </c>
      <c r="R402" s="84" t="n">
        <f aca="false">IF($N402="PHY",VLOOKUP(H402,PGDBuckets,2,FALSE()),0)</f>
        <v>0</v>
      </c>
      <c r="S402" s="84" t="n">
        <f aca="false">IF($N402="G",VLOOKUP(H402,PGDBuckets,2,FALSE()),0)</f>
        <v>0</v>
      </c>
      <c r="T402" s="84" t="n">
        <f aca="false">SUM(P402:S402)</f>
        <v>13</v>
      </c>
      <c r="U402" s="84" t="str">
        <f aca="false">IF(O402="not used","-",O402&amp;N402&amp;T402)</f>
        <v>-</v>
      </c>
      <c r="V402" s="84" t="str">
        <f aca="false">IF(O402="Not Used","-",VLOOKUP(D402,FOLIOS,7,FALSE())&amp;H402)</f>
        <v>-</v>
      </c>
      <c r="W402" s="84" t="str">
        <f aca="false">IF(U402="-","-",O402&amp;E402&amp;H402)</f>
        <v>-</v>
      </c>
      <c r="X402" s="85" t="str">
        <f aca="false">D402&amp;G402</f>
        <v>FT-CAND-EGSC-BASCGPR-NIAGARA</v>
      </c>
      <c r="AF402" s="0" t="str">
        <f aca="false">D402&amp;V402</f>
        <v>FT-CAND-EGSC-BAS-</v>
      </c>
    </row>
    <row r="403" customFormat="false" ht="12.75" hidden="false" customHeight="false" outlineLevel="0" collapsed="false">
      <c r="A403" s="81" t="n">
        <v>36682</v>
      </c>
      <c r="B403" s="82" t="s">
        <v>55</v>
      </c>
      <c r="C403" s="82" t="s">
        <v>56</v>
      </c>
      <c r="D403" s="82" t="s">
        <v>57</v>
      </c>
      <c r="E403" s="82" t="s">
        <v>21</v>
      </c>
      <c r="F403" s="82"/>
      <c r="G403" s="82" t="s">
        <v>74</v>
      </c>
      <c r="H403" s="81" t="n">
        <v>39356</v>
      </c>
      <c r="I403" s="82" t="n">
        <v>0</v>
      </c>
      <c r="J403" s="82" t="n">
        <v>0</v>
      </c>
      <c r="K403" s="83" t="n">
        <f aca="false">IF(J403=0,0,J403/I403)</f>
        <v>0</v>
      </c>
      <c r="L403" s="83" t="n">
        <f aca="false">I403/UOM</f>
        <v>0</v>
      </c>
      <c r="M403" s="83" t="n">
        <f aca="false">J403/UOM</f>
        <v>0</v>
      </c>
      <c r="N403" s="84" t="str">
        <f aca="false">IF(F403="P","PHY",IF(F403="G","G",E403))</f>
        <v>D</v>
      </c>
      <c r="O403" s="84" t="str">
        <f aca="false">IF(ISNA(VLOOKUP(G403,BadCanCurves,1,FALSE())),VLOOKUP(D403,FOLIOS,6,FALSE()),"not used")</f>
        <v>not used</v>
      </c>
      <c r="P403" s="84" t="n">
        <f aca="false">IF($N403="P",VLOOKUP(H403,PrcBuckets,2,FALSE()),0)</f>
        <v>0</v>
      </c>
      <c r="Q403" s="84" t="n">
        <f aca="false">IF($N403="D",VLOOKUP(H403,BasisBuckets,2,FALSE()),0)</f>
        <v>13</v>
      </c>
      <c r="R403" s="84" t="n">
        <f aca="false">IF($N403="PHY",VLOOKUP(H403,PGDBuckets,2,FALSE()),0)</f>
        <v>0</v>
      </c>
      <c r="S403" s="84" t="n">
        <f aca="false">IF($N403="G",VLOOKUP(H403,PGDBuckets,2,FALSE()),0)</f>
        <v>0</v>
      </c>
      <c r="T403" s="84" t="n">
        <f aca="false">SUM(P403:S403)</f>
        <v>13</v>
      </c>
      <c r="U403" s="84" t="str">
        <f aca="false">IF(O403="not used","-",O403&amp;N403&amp;T403)</f>
        <v>-</v>
      </c>
      <c r="V403" s="84" t="str">
        <f aca="false">IF(O403="Not Used","-",VLOOKUP(D403,FOLIOS,7,FALSE())&amp;H403)</f>
        <v>-</v>
      </c>
      <c r="W403" s="84" t="str">
        <f aca="false">IF(U403="-","-",O403&amp;E403&amp;H403)</f>
        <v>-</v>
      </c>
      <c r="X403" s="85" t="str">
        <f aca="false">D403&amp;G403</f>
        <v>FT-CAND-EGSC-BASCGPR-NIAGARA</v>
      </c>
      <c r="AF403" s="0" t="str">
        <f aca="false">D403&amp;V403</f>
        <v>FT-CAND-EGSC-BAS-</v>
      </c>
    </row>
    <row r="404" customFormat="false" ht="12.75" hidden="false" customHeight="false" outlineLevel="0" collapsed="false">
      <c r="A404" s="81" t="n">
        <v>36682</v>
      </c>
      <c r="B404" s="82" t="s">
        <v>55</v>
      </c>
      <c r="C404" s="82" t="s">
        <v>56</v>
      </c>
      <c r="D404" s="82" t="s">
        <v>57</v>
      </c>
      <c r="E404" s="82" t="s">
        <v>21</v>
      </c>
      <c r="F404" s="82"/>
      <c r="G404" s="82" t="s">
        <v>74</v>
      </c>
      <c r="H404" s="81" t="n">
        <v>39387</v>
      </c>
      <c r="I404" s="82" t="n">
        <v>0</v>
      </c>
      <c r="J404" s="82" t="n">
        <v>0</v>
      </c>
      <c r="K404" s="83" t="n">
        <f aca="false">IF(J404=0,0,J404/I404)</f>
        <v>0</v>
      </c>
      <c r="L404" s="83" t="n">
        <f aca="false">I404/UOM</f>
        <v>0</v>
      </c>
      <c r="M404" s="83" t="n">
        <f aca="false">J404/UOM</f>
        <v>0</v>
      </c>
      <c r="N404" s="84" t="str">
        <f aca="false">IF(F404="P","PHY",IF(F404="G","G",E404))</f>
        <v>D</v>
      </c>
      <c r="O404" s="84" t="str">
        <f aca="false">IF(ISNA(VLOOKUP(G404,BadCanCurves,1,FALSE())),VLOOKUP(D404,FOLIOS,6,FALSE()),"not used")</f>
        <v>not used</v>
      </c>
      <c r="P404" s="84" t="n">
        <f aca="false">IF($N404="P",VLOOKUP(H404,PrcBuckets,2,FALSE()),0)</f>
        <v>0</v>
      </c>
      <c r="Q404" s="84" t="n">
        <f aca="false">IF($N404="D",VLOOKUP(H404,BasisBuckets,2,FALSE()),0)</f>
        <v>13</v>
      </c>
      <c r="R404" s="84" t="n">
        <f aca="false">IF($N404="PHY",VLOOKUP(H404,PGDBuckets,2,FALSE()),0)</f>
        <v>0</v>
      </c>
      <c r="S404" s="84" t="n">
        <f aca="false">IF($N404="G",VLOOKUP(H404,PGDBuckets,2,FALSE()),0)</f>
        <v>0</v>
      </c>
      <c r="T404" s="84" t="n">
        <f aca="false">SUM(P404:S404)</f>
        <v>13</v>
      </c>
      <c r="U404" s="84" t="str">
        <f aca="false">IF(O404="not used","-",O404&amp;N404&amp;T404)</f>
        <v>-</v>
      </c>
      <c r="V404" s="84" t="str">
        <f aca="false">IF(O404="Not Used","-",VLOOKUP(D404,FOLIOS,7,FALSE())&amp;H404)</f>
        <v>-</v>
      </c>
      <c r="W404" s="84" t="str">
        <f aca="false">IF(U404="-","-",O404&amp;E404&amp;H404)</f>
        <v>-</v>
      </c>
      <c r="X404" s="85" t="str">
        <f aca="false">D404&amp;G404</f>
        <v>FT-CAND-EGSC-BASCGPR-NIAGARA</v>
      </c>
      <c r="AF404" s="0" t="str">
        <f aca="false">D404&amp;V404</f>
        <v>FT-CAND-EGSC-BAS-</v>
      </c>
    </row>
    <row r="405" customFormat="false" ht="12.75" hidden="false" customHeight="false" outlineLevel="0" collapsed="false">
      <c r="A405" s="81" t="n">
        <v>36682</v>
      </c>
      <c r="B405" s="82" t="s">
        <v>55</v>
      </c>
      <c r="C405" s="82" t="s">
        <v>56</v>
      </c>
      <c r="D405" s="82" t="s">
        <v>57</v>
      </c>
      <c r="E405" s="82" t="s">
        <v>21</v>
      </c>
      <c r="F405" s="82"/>
      <c r="G405" s="82" t="s">
        <v>74</v>
      </c>
      <c r="H405" s="81" t="n">
        <v>39417</v>
      </c>
      <c r="I405" s="82" t="n">
        <v>0</v>
      </c>
      <c r="J405" s="82" t="n">
        <v>0</v>
      </c>
      <c r="K405" s="83" t="n">
        <f aca="false">IF(J405=0,0,J405/I405)</f>
        <v>0</v>
      </c>
      <c r="L405" s="83" t="n">
        <f aca="false">I405/UOM</f>
        <v>0</v>
      </c>
      <c r="M405" s="83" t="n">
        <f aca="false">J405/UOM</f>
        <v>0</v>
      </c>
      <c r="N405" s="84" t="str">
        <f aca="false">IF(F405="P","PHY",IF(F405="G","G",E405))</f>
        <v>D</v>
      </c>
      <c r="O405" s="84" t="str">
        <f aca="false">IF(ISNA(VLOOKUP(G405,BadCanCurves,1,FALSE())),VLOOKUP(D405,FOLIOS,6,FALSE()),"not used")</f>
        <v>not used</v>
      </c>
      <c r="P405" s="84" t="n">
        <f aca="false">IF($N405="P",VLOOKUP(H405,PrcBuckets,2,FALSE()),0)</f>
        <v>0</v>
      </c>
      <c r="Q405" s="84" t="n">
        <f aca="false">IF($N405="D",VLOOKUP(H405,BasisBuckets,2,FALSE()),0)</f>
        <v>13</v>
      </c>
      <c r="R405" s="84" t="n">
        <f aca="false">IF($N405="PHY",VLOOKUP(H405,PGDBuckets,2,FALSE()),0)</f>
        <v>0</v>
      </c>
      <c r="S405" s="84" t="n">
        <f aca="false">IF($N405="G",VLOOKUP(H405,PGDBuckets,2,FALSE()),0)</f>
        <v>0</v>
      </c>
      <c r="T405" s="84" t="n">
        <f aca="false">SUM(P405:S405)</f>
        <v>13</v>
      </c>
      <c r="U405" s="84" t="str">
        <f aca="false">IF(O405="not used","-",O405&amp;N405&amp;T405)</f>
        <v>-</v>
      </c>
      <c r="V405" s="84" t="str">
        <f aca="false">IF(O405="Not Used","-",VLOOKUP(D405,FOLIOS,7,FALSE())&amp;H405)</f>
        <v>-</v>
      </c>
      <c r="W405" s="84" t="str">
        <f aca="false">IF(U405="-","-",O405&amp;E405&amp;H405)</f>
        <v>-</v>
      </c>
      <c r="X405" s="85" t="str">
        <f aca="false">D405&amp;G405</f>
        <v>FT-CAND-EGSC-BASCGPR-NIAGARA</v>
      </c>
      <c r="AF405" s="0" t="str">
        <f aca="false">D405&amp;V405</f>
        <v>FT-CAND-EGSC-BAS-</v>
      </c>
    </row>
    <row r="406" customFormat="false" ht="12.75" hidden="false" customHeight="false" outlineLevel="0" collapsed="false">
      <c r="A406" s="81" t="n">
        <v>36682</v>
      </c>
      <c r="B406" s="82" t="s">
        <v>55</v>
      </c>
      <c r="C406" s="82" t="s">
        <v>56</v>
      </c>
      <c r="D406" s="82" t="s">
        <v>57</v>
      </c>
      <c r="E406" s="82" t="s">
        <v>21</v>
      </c>
      <c r="F406" s="82"/>
      <c r="G406" s="82" t="s">
        <v>74</v>
      </c>
      <c r="H406" s="81" t="n">
        <v>39448</v>
      </c>
      <c r="I406" s="82" t="n">
        <v>0</v>
      </c>
      <c r="J406" s="82" t="n">
        <v>0</v>
      </c>
      <c r="K406" s="83" t="n">
        <f aca="false">IF(J406=0,0,J406/I406)</f>
        <v>0</v>
      </c>
      <c r="L406" s="83" t="n">
        <f aca="false">I406/UOM</f>
        <v>0</v>
      </c>
      <c r="M406" s="83" t="n">
        <f aca="false">J406/UOM</f>
        <v>0</v>
      </c>
      <c r="N406" s="84" t="str">
        <f aca="false">IF(F406="P","PHY",IF(F406="G","G",E406))</f>
        <v>D</v>
      </c>
      <c r="O406" s="84" t="str">
        <f aca="false">IF(ISNA(VLOOKUP(G406,BadCanCurves,1,FALSE())),VLOOKUP(D406,FOLIOS,6,FALSE()),"not used")</f>
        <v>not used</v>
      </c>
      <c r="P406" s="84" t="n">
        <f aca="false">IF($N406="P",VLOOKUP(H406,PrcBuckets,2,FALSE()),0)</f>
        <v>0</v>
      </c>
      <c r="Q406" s="84" t="n">
        <f aca="false">IF($N406="D",VLOOKUP(H406,BasisBuckets,2,FALSE()),0)</f>
        <v>13</v>
      </c>
      <c r="R406" s="84" t="n">
        <f aca="false">IF($N406="PHY",VLOOKUP(H406,PGDBuckets,2,FALSE()),0)</f>
        <v>0</v>
      </c>
      <c r="S406" s="84" t="n">
        <f aca="false">IF($N406="G",VLOOKUP(H406,PGDBuckets,2,FALSE()),0)</f>
        <v>0</v>
      </c>
      <c r="T406" s="84" t="n">
        <f aca="false">SUM(P406:S406)</f>
        <v>13</v>
      </c>
      <c r="U406" s="84" t="str">
        <f aca="false">IF(O406="not used","-",O406&amp;N406&amp;T406)</f>
        <v>-</v>
      </c>
      <c r="V406" s="84" t="str">
        <f aca="false">IF(O406="Not Used","-",VLOOKUP(D406,FOLIOS,7,FALSE())&amp;H406)</f>
        <v>-</v>
      </c>
      <c r="W406" s="84" t="str">
        <f aca="false">IF(U406="-","-",O406&amp;E406&amp;H406)</f>
        <v>-</v>
      </c>
      <c r="X406" s="85" t="str">
        <f aca="false">D406&amp;G406</f>
        <v>FT-CAND-EGSC-BASCGPR-NIAGARA</v>
      </c>
      <c r="AF406" s="0" t="str">
        <f aca="false">D406&amp;V406</f>
        <v>FT-CAND-EGSC-BAS-</v>
      </c>
    </row>
    <row r="407" customFormat="false" ht="12.75" hidden="false" customHeight="false" outlineLevel="0" collapsed="false">
      <c r="A407" s="81" t="n">
        <v>36682</v>
      </c>
      <c r="B407" s="82" t="s">
        <v>55</v>
      </c>
      <c r="C407" s="82" t="s">
        <v>56</v>
      </c>
      <c r="D407" s="82" t="s">
        <v>57</v>
      </c>
      <c r="E407" s="82" t="s">
        <v>21</v>
      </c>
      <c r="F407" s="82"/>
      <c r="G407" s="82" t="s">
        <v>74</v>
      </c>
      <c r="H407" s="81" t="n">
        <v>39479</v>
      </c>
      <c r="I407" s="82" t="n">
        <v>0</v>
      </c>
      <c r="J407" s="82" t="n">
        <v>0</v>
      </c>
      <c r="K407" s="83" t="n">
        <f aca="false">IF(J407=0,0,J407/I407)</f>
        <v>0</v>
      </c>
      <c r="L407" s="83" t="n">
        <f aca="false">I407/UOM</f>
        <v>0</v>
      </c>
      <c r="M407" s="83" t="n">
        <f aca="false">J407/UOM</f>
        <v>0</v>
      </c>
      <c r="N407" s="84" t="str">
        <f aca="false">IF(F407="P","PHY",IF(F407="G","G",E407))</f>
        <v>D</v>
      </c>
      <c r="O407" s="84" t="str">
        <f aca="false">IF(ISNA(VLOOKUP(G407,BadCanCurves,1,FALSE())),VLOOKUP(D407,FOLIOS,6,FALSE()),"not used")</f>
        <v>not used</v>
      </c>
      <c r="P407" s="84" t="n">
        <f aca="false">IF($N407="P",VLOOKUP(H407,PrcBuckets,2,FALSE()),0)</f>
        <v>0</v>
      </c>
      <c r="Q407" s="84" t="n">
        <f aca="false">IF($N407="D",VLOOKUP(H407,BasisBuckets,2,FALSE()),0)</f>
        <v>13</v>
      </c>
      <c r="R407" s="84" t="n">
        <f aca="false">IF($N407="PHY",VLOOKUP(H407,PGDBuckets,2,FALSE()),0)</f>
        <v>0</v>
      </c>
      <c r="S407" s="84" t="n">
        <f aca="false">IF($N407="G",VLOOKUP(H407,PGDBuckets,2,FALSE()),0)</f>
        <v>0</v>
      </c>
      <c r="T407" s="84" t="n">
        <f aca="false">SUM(P407:S407)</f>
        <v>13</v>
      </c>
      <c r="U407" s="84" t="str">
        <f aca="false">IF(O407="not used","-",O407&amp;N407&amp;T407)</f>
        <v>-</v>
      </c>
      <c r="V407" s="84" t="str">
        <f aca="false">IF(O407="Not Used","-",VLOOKUP(D407,FOLIOS,7,FALSE())&amp;H407)</f>
        <v>-</v>
      </c>
      <c r="W407" s="84" t="str">
        <f aca="false">IF(U407="-","-",O407&amp;E407&amp;H407)</f>
        <v>-</v>
      </c>
      <c r="X407" s="85" t="str">
        <f aca="false">D407&amp;G407</f>
        <v>FT-CAND-EGSC-BASCGPR-NIAGARA</v>
      </c>
      <c r="AF407" s="0" t="str">
        <f aca="false">D407&amp;V407</f>
        <v>FT-CAND-EGSC-BAS-</v>
      </c>
    </row>
    <row r="408" customFormat="false" ht="12.75" hidden="false" customHeight="false" outlineLevel="0" collapsed="false">
      <c r="A408" s="81" t="n">
        <v>36682</v>
      </c>
      <c r="B408" s="82" t="s">
        <v>55</v>
      </c>
      <c r="C408" s="82" t="s">
        <v>56</v>
      </c>
      <c r="D408" s="82" t="s">
        <v>57</v>
      </c>
      <c r="E408" s="82" t="s">
        <v>21</v>
      </c>
      <c r="F408" s="82"/>
      <c r="G408" s="82" t="s">
        <v>74</v>
      </c>
      <c r="H408" s="81" t="n">
        <v>39508</v>
      </c>
      <c r="I408" s="82" t="n">
        <v>0</v>
      </c>
      <c r="J408" s="82" t="n">
        <v>0</v>
      </c>
      <c r="K408" s="83" t="n">
        <f aca="false">IF(J408=0,0,J408/I408)</f>
        <v>0</v>
      </c>
      <c r="L408" s="83" t="n">
        <f aca="false">I408/UOM</f>
        <v>0</v>
      </c>
      <c r="M408" s="83" t="n">
        <f aca="false">J408/UOM</f>
        <v>0</v>
      </c>
      <c r="N408" s="84" t="str">
        <f aca="false">IF(F408="P","PHY",IF(F408="G","G",E408))</f>
        <v>D</v>
      </c>
      <c r="O408" s="84" t="str">
        <f aca="false">IF(ISNA(VLOOKUP(G408,BadCanCurves,1,FALSE())),VLOOKUP(D408,FOLIOS,6,FALSE()),"not used")</f>
        <v>not used</v>
      </c>
      <c r="P408" s="84" t="n">
        <f aca="false">IF($N408="P",VLOOKUP(H408,PrcBuckets,2,FALSE()),0)</f>
        <v>0</v>
      </c>
      <c r="Q408" s="84" t="n">
        <f aca="false">IF($N408="D",VLOOKUP(H408,BasisBuckets,2,FALSE()),0)</f>
        <v>13</v>
      </c>
      <c r="R408" s="84" t="n">
        <f aca="false">IF($N408="PHY",VLOOKUP(H408,PGDBuckets,2,FALSE()),0)</f>
        <v>0</v>
      </c>
      <c r="S408" s="84" t="n">
        <f aca="false">IF($N408="G",VLOOKUP(H408,PGDBuckets,2,FALSE()),0)</f>
        <v>0</v>
      </c>
      <c r="T408" s="84" t="n">
        <f aca="false">SUM(P408:S408)</f>
        <v>13</v>
      </c>
      <c r="U408" s="84" t="str">
        <f aca="false">IF(O408="not used","-",O408&amp;N408&amp;T408)</f>
        <v>-</v>
      </c>
      <c r="V408" s="84" t="str">
        <f aca="false">IF(O408="Not Used","-",VLOOKUP(D408,FOLIOS,7,FALSE())&amp;H408)</f>
        <v>-</v>
      </c>
      <c r="W408" s="84" t="str">
        <f aca="false">IF(U408="-","-",O408&amp;E408&amp;H408)</f>
        <v>-</v>
      </c>
      <c r="X408" s="85" t="str">
        <f aca="false">D408&amp;G408</f>
        <v>FT-CAND-EGSC-BASCGPR-NIAGARA</v>
      </c>
      <c r="AF408" s="0" t="str">
        <f aca="false">D408&amp;V408</f>
        <v>FT-CAND-EGSC-BAS-</v>
      </c>
    </row>
    <row r="409" customFormat="false" ht="12.75" hidden="false" customHeight="false" outlineLevel="0" collapsed="false">
      <c r="A409" s="81" t="n">
        <v>36682</v>
      </c>
      <c r="B409" s="82" t="s">
        <v>55</v>
      </c>
      <c r="C409" s="82" t="s">
        <v>56</v>
      </c>
      <c r="D409" s="82" t="s">
        <v>57</v>
      </c>
      <c r="E409" s="82" t="s">
        <v>21</v>
      </c>
      <c r="F409" s="82"/>
      <c r="G409" s="82" t="s">
        <v>74</v>
      </c>
      <c r="H409" s="81" t="n">
        <v>39539</v>
      </c>
      <c r="I409" s="82" t="n">
        <v>0</v>
      </c>
      <c r="J409" s="82" t="n">
        <v>0</v>
      </c>
      <c r="K409" s="83" t="n">
        <f aca="false">IF(J409=0,0,J409/I409)</f>
        <v>0</v>
      </c>
      <c r="L409" s="83" t="n">
        <f aca="false">I409/UOM</f>
        <v>0</v>
      </c>
      <c r="M409" s="83" t="n">
        <f aca="false">J409/UOM</f>
        <v>0</v>
      </c>
      <c r="N409" s="84" t="str">
        <f aca="false">IF(F409="P","PHY",IF(F409="G","G",E409))</f>
        <v>D</v>
      </c>
      <c r="O409" s="84" t="str">
        <f aca="false">IF(ISNA(VLOOKUP(G409,BadCanCurves,1,FALSE())),VLOOKUP(D409,FOLIOS,6,FALSE()),"not used")</f>
        <v>not used</v>
      </c>
      <c r="P409" s="84" t="n">
        <f aca="false">IF($N409="P",VLOOKUP(H409,PrcBuckets,2,FALSE()),0)</f>
        <v>0</v>
      </c>
      <c r="Q409" s="84" t="n">
        <f aca="false">IF($N409="D",VLOOKUP(H409,BasisBuckets,2,FALSE()),0)</f>
        <v>13</v>
      </c>
      <c r="R409" s="84" t="n">
        <f aca="false">IF($N409="PHY",VLOOKUP(H409,PGDBuckets,2,FALSE()),0)</f>
        <v>0</v>
      </c>
      <c r="S409" s="84" t="n">
        <f aca="false">IF($N409="G",VLOOKUP(H409,PGDBuckets,2,FALSE()),0)</f>
        <v>0</v>
      </c>
      <c r="T409" s="84" t="n">
        <f aca="false">SUM(P409:S409)</f>
        <v>13</v>
      </c>
      <c r="U409" s="84" t="str">
        <f aca="false">IF(O409="not used","-",O409&amp;N409&amp;T409)</f>
        <v>-</v>
      </c>
      <c r="V409" s="84" t="str">
        <f aca="false">IF(O409="Not Used","-",VLOOKUP(D409,FOLIOS,7,FALSE())&amp;H409)</f>
        <v>-</v>
      </c>
      <c r="W409" s="84" t="str">
        <f aca="false">IF(U409="-","-",O409&amp;E409&amp;H409)</f>
        <v>-</v>
      </c>
      <c r="X409" s="85" t="str">
        <f aca="false">D409&amp;G409</f>
        <v>FT-CAND-EGSC-BASCGPR-NIAGARA</v>
      </c>
      <c r="AF409" s="0" t="str">
        <f aca="false">D409&amp;V409</f>
        <v>FT-CAND-EGSC-BAS-</v>
      </c>
    </row>
    <row r="410" customFormat="false" ht="12.75" hidden="false" customHeight="false" outlineLevel="0" collapsed="false">
      <c r="A410" s="81" t="n">
        <v>36682</v>
      </c>
      <c r="B410" s="82" t="s">
        <v>55</v>
      </c>
      <c r="C410" s="82" t="s">
        <v>56</v>
      </c>
      <c r="D410" s="82" t="s">
        <v>57</v>
      </c>
      <c r="E410" s="82" t="s">
        <v>21</v>
      </c>
      <c r="F410" s="82"/>
      <c r="G410" s="82" t="s">
        <v>74</v>
      </c>
      <c r="H410" s="81" t="n">
        <v>39569</v>
      </c>
      <c r="I410" s="82" t="n">
        <v>0</v>
      </c>
      <c r="J410" s="82" t="n">
        <v>0</v>
      </c>
      <c r="K410" s="83" t="n">
        <f aca="false">IF(J410=0,0,J410/I410)</f>
        <v>0</v>
      </c>
      <c r="L410" s="83" t="n">
        <f aca="false">I410/UOM</f>
        <v>0</v>
      </c>
      <c r="M410" s="83" t="n">
        <f aca="false">J410/UOM</f>
        <v>0</v>
      </c>
      <c r="N410" s="84" t="str">
        <f aca="false">IF(F410="P","PHY",IF(F410="G","G",E410))</f>
        <v>D</v>
      </c>
      <c r="O410" s="84" t="str">
        <f aca="false">IF(ISNA(VLOOKUP(G410,BadCanCurves,1,FALSE())),VLOOKUP(D410,FOLIOS,6,FALSE()),"not used")</f>
        <v>not used</v>
      </c>
      <c r="P410" s="84" t="n">
        <f aca="false">IF($N410="P",VLOOKUP(H410,PrcBuckets,2,FALSE()),0)</f>
        <v>0</v>
      </c>
      <c r="Q410" s="84" t="n">
        <f aca="false">IF($N410="D",VLOOKUP(H410,BasisBuckets,2,FALSE()),0)</f>
        <v>13</v>
      </c>
      <c r="R410" s="84" t="n">
        <f aca="false">IF($N410="PHY",VLOOKUP(H410,PGDBuckets,2,FALSE()),0)</f>
        <v>0</v>
      </c>
      <c r="S410" s="84" t="n">
        <f aca="false">IF($N410="G",VLOOKUP(H410,PGDBuckets,2,FALSE()),0)</f>
        <v>0</v>
      </c>
      <c r="T410" s="84" t="n">
        <f aca="false">SUM(P410:S410)</f>
        <v>13</v>
      </c>
      <c r="U410" s="84" t="str">
        <f aca="false">IF(O410="not used","-",O410&amp;N410&amp;T410)</f>
        <v>-</v>
      </c>
      <c r="V410" s="84" t="str">
        <f aca="false">IF(O410="Not Used","-",VLOOKUP(D410,FOLIOS,7,FALSE())&amp;H410)</f>
        <v>-</v>
      </c>
      <c r="W410" s="84" t="str">
        <f aca="false">IF(U410="-","-",O410&amp;E410&amp;H410)</f>
        <v>-</v>
      </c>
      <c r="X410" s="85" t="str">
        <f aca="false">D410&amp;G410</f>
        <v>FT-CAND-EGSC-BASCGPR-NIAGARA</v>
      </c>
      <c r="AF410" s="0" t="str">
        <f aca="false">D410&amp;V410</f>
        <v>FT-CAND-EGSC-BAS-</v>
      </c>
    </row>
    <row r="411" customFormat="false" ht="12.75" hidden="false" customHeight="false" outlineLevel="0" collapsed="false">
      <c r="A411" s="81" t="n">
        <v>36682</v>
      </c>
      <c r="B411" s="82" t="s">
        <v>55</v>
      </c>
      <c r="C411" s="82" t="s">
        <v>56</v>
      </c>
      <c r="D411" s="82" t="s">
        <v>57</v>
      </c>
      <c r="E411" s="82" t="s">
        <v>21</v>
      </c>
      <c r="F411" s="82"/>
      <c r="G411" s="82" t="s">
        <v>74</v>
      </c>
      <c r="H411" s="81" t="n">
        <v>39600</v>
      </c>
      <c r="I411" s="82" t="n">
        <v>0</v>
      </c>
      <c r="J411" s="82" t="n">
        <v>0</v>
      </c>
      <c r="K411" s="83" t="n">
        <f aca="false">IF(J411=0,0,J411/I411)</f>
        <v>0</v>
      </c>
      <c r="L411" s="83" t="n">
        <f aca="false">I411/UOM</f>
        <v>0</v>
      </c>
      <c r="M411" s="83" t="n">
        <f aca="false">J411/UOM</f>
        <v>0</v>
      </c>
      <c r="N411" s="84" t="str">
        <f aca="false">IF(F411="P","PHY",IF(F411="G","G",E411))</f>
        <v>D</v>
      </c>
      <c r="O411" s="84" t="str">
        <f aca="false">IF(ISNA(VLOOKUP(G411,BadCanCurves,1,FALSE())),VLOOKUP(D411,FOLIOS,6,FALSE()),"not used")</f>
        <v>not used</v>
      </c>
      <c r="P411" s="84" t="n">
        <f aca="false">IF($N411="P",VLOOKUP(H411,PrcBuckets,2,FALSE()),0)</f>
        <v>0</v>
      </c>
      <c r="Q411" s="84" t="n">
        <f aca="false">IF($N411="D",VLOOKUP(H411,BasisBuckets,2,FALSE()),0)</f>
        <v>13</v>
      </c>
      <c r="R411" s="84" t="n">
        <f aca="false">IF($N411="PHY",VLOOKUP(H411,PGDBuckets,2,FALSE()),0)</f>
        <v>0</v>
      </c>
      <c r="S411" s="84" t="n">
        <f aca="false">IF($N411="G",VLOOKUP(H411,PGDBuckets,2,FALSE()),0)</f>
        <v>0</v>
      </c>
      <c r="T411" s="84" t="n">
        <f aca="false">SUM(P411:S411)</f>
        <v>13</v>
      </c>
      <c r="U411" s="84" t="str">
        <f aca="false">IF(O411="not used","-",O411&amp;N411&amp;T411)</f>
        <v>-</v>
      </c>
      <c r="V411" s="84" t="str">
        <f aca="false">IF(O411="Not Used","-",VLOOKUP(D411,FOLIOS,7,FALSE())&amp;H411)</f>
        <v>-</v>
      </c>
      <c r="W411" s="84" t="str">
        <f aca="false">IF(U411="-","-",O411&amp;E411&amp;H411)</f>
        <v>-</v>
      </c>
      <c r="X411" s="85" t="str">
        <f aca="false">D411&amp;G411</f>
        <v>FT-CAND-EGSC-BASCGPR-NIAGARA</v>
      </c>
      <c r="AF411" s="0" t="str">
        <f aca="false">D411&amp;V411</f>
        <v>FT-CAND-EGSC-BAS-</v>
      </c>
    </row>
    <row r="412" customFormat="false" ht="12.75" hidden="false" customHeight="false" outlineLevel="0" collapsed="false">
      <c r="A412" s="81" t="n">
        <v>36682</v>
      </c>
      <c r="B412" s="82" t="s">
        <v>55</v>
      </c>
      <c r="C412" s="82" t="s">
        <v>56</v>
      </c>
      <c r="D412" s="82" t="s">
        <v>57</v>
      </c>
      <c r="E412" s="82" t="s">
        <v>21</v>
      </c>
      <c r="F412" s="82"/>
      <c r="G412" s="82" t="s">
        <v>74</v>
      </c>
      <c r="H412" s="81" t="n">
        <v>39630</v>
      </c>
      <c r="I412" s="82" t="n">
        <v>0</v>
      </c>
      <c r="J412" s="82" t="n">
        <v>0</v>
      </c>
      <c r="K412" s="83" t="n">
        <f aca="false">IF(J412=0,0,J412/I412)</f>
        <v>0</v>
      </c>
      <c r="L412" s="83" t="n">
        <f aca="false">I412/UOM</f>
        <v>0</v>
      </c>
      <c r="M412" s="83" t="n">
        <f aca="false">J412/UOM</f>
        <v>0</v>
      </c>
      <c r="N412" s="84" t="str">
        <f aca="false">IF(F412="P","PHY",IF(F412="G","G",E412))</f>
        <v>D</v>
      </c>
      <c r="O412" s="84" t="str">
        <f aca="false">IF(ISNA(VLOOKUP(G412,BadCanCurves,1,FALSE())),VLOOKUP(D412,FOLIOS,6,FALSE()),"not used")</f>
        <v>not used</v>
      </c>
      <c r="P412" s="84" t="n">
        <f aca="false">IF($N412="P",VLOOKUP(H412,PrcBuckets,2,FALSE()),0)</f>
        <v>0</v>
      </c>
      <c r="Q412" s="84" t="n">
        <f aca="false">IF($N412="D",VLOOKUP(H412,BasisBuckets,2,FALSE()),0)</f>
        <v>13</v>
      </c>
      <c r="R412" s="84" t="n">
        <f aca="false">IF($N412="PHY",VLOOKUP(H412,PGDBuckets,2,FALSE()),0)</f>
        <v>0</v>
      </c>
      <c r="S412" s="84" t="n">
        <f aca="false">IF($N412="G",VLOOKUP(H412,PGDBuckets,2,FALSE()),0)</f>
        <v>0</v>
      </c>
      <c r="T412" s="84" t="n">
        <f aca="false">SUM(P412:S412)</f>
        <v>13</v>
      </c>
      <c r="U412" s="84" t="str">
        <f aca="false">IF(O412="not used","-",O412&amp;N412&amp;T412)</f>
        <v>-</v>
      </c>
      <c r="V412" s="84" t="str">
        <f aca="false">IF(O412="Not Used","-",VLOOKUP(D412,FOLIOS,7,FALSE())&amp;H412)</f>
        <v>-</v>
      </c>
      <c r="W412" s="84" t="str">
        <f aca="false">IF(U412="-","-",O412&amp;E412&amp;H412)</f>
        <v>-</v>
      </c>
      <c r="X412" s="85" t="str">
        <f aca="false">D412&amp;G412</f>
        <v>FT-CAND-EGSC-BASCGPR-NIAGARA</v>
      </c>
      <c r="AF412" s="0" t="str">
        <f aca="false">D412&amp;V412</f>
        <v>FT-CAND-EGSC-BAS-</v>
      </c>
    </row>
    <row r="413" customFormat="false" ht="12.75" hidden="false" customHeight="false" outlineLevel="0" collapsed="false">
      <c r="A413" s="81" t="n">
        <v>36682</v>
      </c>
      <c r="B413" s="82" t="s">
        <v>55</v>
      </c>
      <c r="C413" s="82" t="s">
        <v>56</v>
      </c>
      <c r="D413" s="82" t="s">
        <v>57</v>
      </c>
      <c r="E413" s="82" t="s">
        <v>21</v>
      </c>
      <c r="F413" s="82"/>
      <c r="G413" s="82" t="s">
        <v>74</v>
      </c>
      <c r="H413" s="81" t="n">
        <v>39661</v>
      </c>
      <c r="I413" s="82" t="n">
        <v>0</v>
      </c>
      <c r="J413" s="82" t="n">
        <v>0</v>
      </c>
      <c r="K413" s="83" t="n">
        <f aca="false">IF(J413=0,0,J413/I413)</f>
        <v>0</v>
      </c>
      <c r="L413" s="83" t="n">
        <f aca="false">I413/UOM</f>
        <v>0</v>
      </c>
      <c r="M413" s="83" t="n">
        <f aca="false">J413/UOM</f>
        <v>0</v>
      </c>
      <c r="N413" s="84" t="str">
        <f aca="false">IF(F413="P","PHY",IF(F413="G","G",E413))</f>
        <v>D</v>
      </c>
      <c r="O413" s="84" t="str">
        <f aca="false">IF(ISNA(VLOOKUP(G413,BadCanCurves,1,FALSE())),VLOOKUP(D413,FOLIOS,6,FALSE()),"not used")</f>
        <v>not used</v>
      </c>
      <c r="P413" s="84" t="n">
        <f aca="false">IF($N413="P",VLOOKUP(H413,PrcBuckets,2,FALSE()),0)</f>
        <v>0</v>
      </c>
      <c r="Q413" s="84" t="n">
        <f aca="false">IF($N413="D",VLOOKUP(H413,BasisBuckets,2,FALSE()),0)</f>
        <v>13</v>
      </c>
      <c r="R413" s="84" t="n">
        <f aca="false">IF($N413="PHY",VLOOKUP(H413,PGDBuckets,2,FALSE()),0)</f>
        <v>0</v>
      </c>
      <c r="S413" s="84" t="n">
        <f aca="false">IF($N413="G",VLOOKUP(H413,PGDBuckets,2,FALSE()),0)</f>
        <v>0</v>
      </c>
      <c r="T413" s="84" t="n">
        <f aca="false">SUM(P413:S413)</f>
        <v>13</v>
      </c>
      <c r="U413" s="84" t="str">
        <f aca="false">IF(O413="not used","-",O413&amp;N413&amp;T413)</f>
        <v>-</v>
      </c>
      <c r="V413" s="84" t="str">
        <f aca="false">IF(O413="Not Used","-",VLOOKUP(D413,FOLIOS,7,FALSE())&amp;H413)</f>
        <v>-</v>
      </c>
      <c r="W413" s="84" t="str">
        <f aca="false">IF(U413="-","-",O413&amp;E413&amp;H413)</f>
        <v>-</v>
      </c>
      <c r="X413" s="85" t="str">
        <f aca="false">D413&amp;G413</f>
        <v>FT-CAND-EGSC-BASCGPR-NIAGARA</v>
      </c>
      <c r="AF413" s="0" t="str">
        <f aca="false">D413&amp;V413</f>
        <v>FT-CAND-EGSC-BAS-</v>
      </c>
    </row>
    <row r="414" customFormat="false" ht="12.75" hidden="false" customHeight="false" outlineLevel="0" collapsed="false">
      <c r="A414" s="81" t="n">
        <v>36682</v>
      </c>
      <c r="B414" s="82" t="s">
        <v>55</v>
      </c>
      <c r="C414" s="82" t="s">
        <v>56</v>
      </c>
      <c r="D414" s="82" t="s">
        <v>57</v>
      </c>
      <c r="E414" s="82" t="s">
        <v>21</v>
      </c>
      <c r="F414" s="82"/>
      <c r="G414" s="82" t="s">
        <v>74</v>
      </c>
      <c r="H414" s="81" t="n">
        <v>39692</v>
      </c>
      <c r="I414" s="82" t="n">
        <v>0</v>
      </c>
      <c r="J414" s="82" t="n">
        <v>0</v>
      </c>
      <c r="K414" s="83" t="n">
        <f aca="false">IF(J414=0,0,J414/I414)</f>
        <v>0</v>
      </c>
      <c r="L414" s="83" t="n">
        <f aca="false">I414/UOM</f>
        <v>0</v>
      </c>
      <c r="M414" s="83" t="n">
        <f aca="false">J414/UOM</f>
        <v>0</v>
      </c>
      <c r="N414" s="84" t="str">
        <f aca="false">IF(F414="P","PHY",IF(F414="G","G",E414))</f>
        <v>D</v>
      </c>
      <c r="O414" s="84" t="str">
        <f aca="false">IF(ISNA(VLOOKUP(G414,BadCanCurves,1,FALSE())),VLOOKUP(D414,FOLIOS,6,FALSE()),"not used")</f>
        <v>not used</v>
      </c>
      <c r="P414" s="84" t="n">
        <f aca="false">IF($N414="P",VLOOKUP(H414,PrcBuckets,2,FALSE()),0)</f>
        <v>0</v>
      </c>
      <c r="Q414" s="84" t="n">
        <f aca="false">IF($N414="D",VLOOKUP(H414,BasisBuckets,2,FALSE()),0)</f>
        <v>13</v>
      </c>
      <c r="R414" s="84" t="n">
        <f aca="false">IF($N414="PHY",VLOOKUP(H414,PGDBuckets,2,FALSE()),0)</f>
        <v>0</v>
      </c>
      <c r="S414" s="84" t="n">
        <f aca="false">IF($N414="G",VLOOKUP(H414,PGDBuckets,2,FALSE()),0)</f>
        <v>0</v>
      </c>
      <c r="T414" s="84" t="n">
        <f aca="false">SUM(P414:S414)</f>
        <v>13</v>
      </c>
      <c r="U414" s="84" t="str">
        <f aca="false">IF(O414="not used","-",O414&amp;N414&amp;T414)</f>
        <v>-</v>
      </c>
      <c r="V414" s="84" t="str">
        <f aca="false">IF(O414="Not Used","-",VLOOKUP(D414,FOLIOS,7,FALSE())&amp;H414)</f>
        <v>-</v>
      </c>
      <c r="W414" s="84" t="str">
        <f aca="false">IF(U414="-","-",O414&amp;E414&amp;H414)</f>
        <v>-</v>
      </c>
      <c r="X414" s="85" t="str">
        <f aca="false">D414&amp;G414</f>
        <v>FT-CAND-EGSC-BASCGPR-NIAGARA</v>
      </c>
      <c r="AF414" s="0" t="str">
        <f aca="false">D414&amp;V414</f>
        <v>FT-CAND-EGSC-BAS-</v>
      </c>
    </row>
    <row r="415" customFormat="false" ht="12.75" hidden="false" customHeight="false" outlineLevel="0" collapsed="false">
      <c r="A415" s="81" t="n">
        <v>36682</v>
      </c>
      <c r="B415" s="82" t="s">
        <v>55</v>
      </c>
      <c r="C415" s="82" t="s">
        <v>56</v>
      </c>
      <c r="D415" s="82" t="s">
        <v>57</v>
      </c>
      <c r="E415" s="82" t="s">
        <v>21</v>
      </c>
      <c r="F415" s="82"/>
      <c r="G415" s="82" t="s">
        <v>74</v>
      </c>
      <c r="H415" s="81" t="n">
        <v>39722</v>
      </c>
      <c r="I415" s="82" t="n">
        <v>0</v>
      </c>
      <c r="J415" s="82" t="n">
        <v>0</v>
      </c>
      <c r="K415" s="83" t="n">
        <f aca="false">IF(J415=0,0,J415/I415)</f>
        <v>0</v>
      </c>
      <c r="L415" s="83" t="n">
        <f aca="false">I415/UOM</f>
        <v>0</v>
      </c>
      <c r="M415" s="83" t="n">
        <f aca="false">J415/UOM</f>
        <v>0</v>
      </c>
      <c r="N415" s="84" t="str">
        <f aca="false">IF(F415="P","PHY",IF(F415="G","G",E415))</f>
        <v>D</v>
      </c>
      <c r="O415" s="84" t="str">
        <f aca="false">IF(ISNA(VLOOKUP(G415,BadCanCurves,1,FALSE())),VLOOKUP(D415,FOLIOS,6,FALSE()),"not used")</f>
        <v>not used</v>
      </c>
      <c r="P415" s="84" t="n">
        <f aca="false">IF($N415="P",VLOOKUP(H415,PrcBuckets,2,FALSE()),0)</f>
        <v>0</v>
      </c>
      <c r="Q415" s="84" t="n">
        <f aca="false">IF($N415="D",VLOOKUP(H415,BasisBuckets,2,FALSE()),0)</f>
        <v>13</v>
      </c>
      <c r="R415" s="84" t="n">
        <f aca="false">IF($N415="PHY",VLOOKUP(H415,PGDBuckets,2,FALSE()),0)</f>
        <v>0</v>
      </c>
      <c r="S415" s="84" t="n">
        <f aca="false">IF($N415="G",VLOOKUP(H415,PGDBuckets,2,FALSE()),0)</f>
        <v>0</v>
      </c>
      <c r="T415" s="84" t="n">
        <f aca="false">SUM(P415:S415)</f>
        <v>13</v>
      </c>
      <c r="U415" s="84" t="str">
        <f aca="false">IF(O415="not used","-",O415&amp;N415&amp;T415)</f>
        <v>-</v>
      </c>
      <c r="V415" s="84" t="str">
        <f aca="false">IF(O415="Not Used","-",VLOOKUP(D415,FOLIOS,7,FALSE())&amp;H415)</f>
        <v>-</v>
      </c>
      <c r="W415" s="84" t="str">
        <f aca="false">IF(U415="-","-",O415&amp;E415&amp;H415)</f>
        <v>-</v>
      </c>
      <c r="X415" s="85" t="str">
        <f aca="false">D415&amp;G415</f>
        <v>FT-CAND-EGSC-BASCGPR-NIAGARA</v>
      </c>
      <c r="AF415" s="0" t="str">
        <f aca="false">D415&amp;V415</f>
        <v>FT-CAND-EGSC-BAS-</v>
      </c>
    </row>
    <row r="416" customFormat="false" ht="12.75" hidden="false" customHeight="false" outlineLevel="0" collapsed="false">
      <c r="A416" s="81" t="n">
        <v>36682</v>
      </c>
      <c r="B416" s="82" t="s">
        <v>55</v>
      </c>
      <c r="C416" s="82" t="s">
        <v>56</v>
      </c>
      <c r="D416" s="82" t="s">
        <v>57</v>
      </c>
      <c r="E416" s="82" t="s">
        <v>21</v>
      </c>
      <c r="F416" s="82"/>
      <c r="G416" s="82" t="s">
        <v>75</v>
      </c>
      <c r="H416" s="81" t="n">
        <v>36708</v>
      </c>
      <c r="I416" s="82" t="n">
        <v>-31</v>
      </c>
      <c r="J416" s="82" t="n">
        <v>0</v>
      </c>
      <c r="K416" s="83" t="n">
        <f aca="false">IF(J416=0,0,J416/I416)</f>
        <v>0</v>
      </c>
      <c r="L416" s="83" t="n">
        <f aca="false">I416/UOM</f>
        <v>-0.0031</v>
      </c>
      <c r="M416" s="83" t="n">
        <f aca="false">J416/UOM</f>
        <v>0</v>
      </c>
      <c r="N416" s="84" t="str">
        <f aca="false">IF(F416="P","PHY",IF(F416="G","G",E416))</f>
        <v>D</v>
      </c>
      <c r="O416" s="84" t="str">
        <f aca="false">IF(ISNA(VLOOKUP(G416,BadCanCurves,1,FALSE())),VLOOKUP(D416,FOLIOS,6,FALSE()),"not used")</f>
        <v>not used</v>
      </c>
      <c r="P416" s="84" t="n">
        <f aca="false">IF($N416="P",VLOOKUP(H416,PrcBuckets,2,FALSE()),0)</f>
        <v>0</v>
      </c>
      <c r="Q416" s="84" t="n">
        <f aca="false">IF($N416="D",VLOOKUP(H416,BasisBuckets,2,FALSE()),0)</f>
        <v>4</v>
      </c>
      <c r="R416" s="84" t="n">
        <f aca="false">IF($N416="PHY",VLOOKUP(H416,PGDBuckets,2,FALSE()),0)</f>
        <v>0</v>
      </c>
      <c r="S416" s="84" t="n">
        <f aca="false">IF($N416="G",VLOOKUP(H416,PGDBuckets,2,FALSE()),0)</f>
        <v>0</v>
      </c>
      <c r="T416" s="84" t="n">
        <f aca="false">SUM(P416:S416)</f>
        <v>4</v>
      </c>
      <c r="U416" s="84" t="str">
        <f aca="false">IF(O416="not used","-",O416&amp;N416&amp;T416)</f>
        <v>-</v>
      </c>
      <c r="V416" s="84" t="str">
        <f aca="false">IF(O416="Not Used","-",VLOOKUP(D416,FOLIOS,7,FALSE())&amp;H416)</f>
        <v>-</v>
      </c>
      <c r="W416" s="84" t="str">
        <f aca="false">IF(U416="-","-",O416&amp;E416&amp;H416)</f>
        <v>-</v>
      </c>
      <c r="X416" s="85" t="str">
        <f aca="false">D416&amp;G416</f>
        <v>FT-CAND-EGSC-BASCGPR-PARKWAY</v>
      </c>
      <c r="AF416" s="0" t="str">
        <f aca="false">D416&amp;V416</f>
        <v>FT-CAND-EGSC-BAS-</v>
      </c>
    </row>
    <row r="417" customFormat="false" ht="12.75" hidden="false" customHeight="false" outlineLevel="0" collapsed="false">
      <c r="A417" s="81" t="n">
        <v>36682</v>
      </c>
      <c r="B417" s="82" t="s">
        <v>55</v>
      </c>
      <c r="C417" s="82" t="s">
        <v>56</v>
      </c>
      <c r="D417" s="82" t="s">
        <v>57</v>
      </c>
      <c r="E417" s="82" t="s">
        <v>21</v>
      </c>
      <c r="F417" s="82"/>
      <c r="G417" s="82" t="s">
        <v>75</v>
      </c>
      <c r="H417" s="81" t="n">
        <v>36739</v>
      </c>
      <c r="I417" s="82" t="n">
        <v>-31</v>
      </c>
      <c r="J417" s="82" t="n">
        <v>0</v>
      </c>
      <c r="K417" s="83" t="n">
        <f aca="false">IF(J417=0,0,J417/I417)</f>
        <v>0</v>
      </c>
      <c r="L417" s="83" t="n">
        <f aca="false">I417/UOM</f>
        <v>-0.0031</v>
      </c>
      <c r="M417" s="83" t="n">
        <f aca="false">J417/UOM</f>
        <v>0</v>
      </c>
      <c r="N417" s="84" t="str">
        <f aca="false">IF(F417="P","PHY",IF(F417="G","G",E417))</f>
        <v>D</v>
      </c>
      <c r="O417" s="84" t="str">
        <f aca="false">IF(ISNA(VLOOKUP(G417,BadCanCurves,1,FALSE())),VLOOKUP(D417,FOLIOS,6,FALSE()),"not used")</f>
        <v>not used</v>
      </c>
      <c r="P417" s="84" t="n">
        <f aca="false">IF($N417="P",VLOOKUP(H417,PrcBuckets,2,FALSE()),0)</f>
        <v>0</v>
      </c>
      <c r="Q417" s="84" t="n">
        <f aca="false">IF($N417="D",VLOOKUP(H417,BasisBuckets,2,FALSE()),0)</f>
        <v>5</v>
      </c>
      <c r="R417" s="84" t="n">
        <f aca="false">IF($N417="PHY",VLOOKUP(H417,PGDBuckets,2,FALSE()),0)</f>
        <v>0</v>
      </c>
      <c r="S417" s="84" t="n">
        <f aca="false">IF($N417="G",VLOOKUP(H417,PGDBuckets,2,FALSE()),0)</f>
        <v>0</v>
      </c>
      <c r="T417" s="84" t="n">
        <f aca="false">SUM(P417:S417)</f>
        <v>5</v>
      </c>
      <c r="U417" s="84" t="str">
        <f aca="false">IF(O417="not used","-",O417&amp;N417&amp;T417)</f>
        <v>-</v>
      </c>
      <c r="V417" s="84" t="str">
        <f aca="false">IF(O417="Not Used","-",VLOOKUP(D417,FOLIOS,7,FALSE())&amp;H417)</f>
        <v>-</v>
      </c>
      <c r="W417" s="84" t="str">
        <f aca="false">IF(U417="-","-",O417&amp;E417&amp;H417)</f>
        <v>-</v>
      </c>
      <c r="X417" s="85" t="str">
        <f aca="false">D417&amp;G417</f>
        <v>FT-CAND-EGSC-BASCGPR-PARKWAY</v>
      </c>
      <c r="AF417" s="0" t="str">
        <f aca="false">D417&amp;V417</f>
        <v>FT-CAND-EGSC-BAS-</v>
      </c>
    </row>
    <row r="418" customFormat="false" ht="12.75" hidden="false" customHeight="false" outlineLevel="0" collapsed="false">
      <c r="A418" s="81" t="n">
        <v>36682</v>
      </c>
      <c r="B418" s="82" t="s">
        <v>55</v>
      </c>
      <c r="C418" s="82" t="s">
        <v>56</v>
      </c>
      <c r="D418" s="82" t="s">
        <v>57</v>
      </c>
      <c r="E418" s="82" t="s">
        <v>21</v>
      </c>
      <c r="F418" s="82"/>
      <c r="G418" s="82" t="s">
        <v>75</v>
      </c>
      <c r="H418" s="81" t="n">
        <v>36770</v>
      </c>
      <c r="I418" s="82" t="n">
        <v>-30</v>
      </c>
      <c r="J418" s="82" t="n">
        <v>0</v>
      </c>
      <c r="K418" s="83" t="n">
        <f aca="false">IF(J418=0,0,J418/I418)</f>
        <v>0</v>
      </c>
      <c r="L418" s="83" t="n">
        <f aca="false">I418/UOM</f>
        <v>-0.003</v>
      </c>
      <c r="M418" s="83" t="n">
        <f aca="false">J418/UOM</f>
        <v>0</v>
      </c>
      <c r="N418" s="84" t="str">
        <f aca="false">IF(F418="P","PHY",IF(F418="G","G",E418))</f>
        <v>D</v>
      </c>
      <c r="O418" s="84" t="str">
        <f aca="false">IF(ISNA(VLOOKUP(G418,BadCanCurves,1,FALSE())),VLOOKUP(D418,FOLIOS,6,FALSE()),"not used")</f>
        <v>not used</v>
      </c>
      <c r="P418" s="84" t="n">
        <f aca="false">IF($N418="P",VLOOKUP(H418,PrcBuckets,2,FALSE()),0)</f>
        <v>0</v>
      </c>
      <c r="Q418" s="84" t="n">
        <f aca="false">IF($N418="D",VLOOKUP(H418,BasisBuckets,2,FALSE()),0)</f>
        <v>6</v>
      </c>
      <c r="R418" s="84" t="n">
        <f aca="false">IF($N418="PHY",VLOOKUP(H418,PGDBuckets,2,FALSE()),0)</f>
        <v>0</v>
      </c>
      <c r="S418" s="84" t="n">
        <f aca="false">IF($N418="G",VLOOKUP(H418,PGDBuckets,2,FALSE()),0)</f>
        <v>0</v>
      </c>
      <c r="T418" s="84" t="n">
        <f aca="false">SUM(P418:S418)</f>
        <v>6</v>
      </c>
      <c r="U418" s="84" t="str">
        <f aca="false">IF(O418="not used","-",O418&amp;N418&amp;T418)</f>
        <v>-</v>
      </c>
      <c r="V418" s="84" t="str">
        <f aca="false">IF(O418="Not Used","-",VLOOKUP(D418,FOLIOS,7,FALSE())&amp;H418)</f>
        <v>-</v>
      </c>
      <c r="W418" s="84" t="str">
        <f aca="false">IF(U418="-","-",O418&amp;E418&amp;H418)</f>
        <v>-</v>
      </c>
      <c r="X418" s="85" t="str">
        <f aca="false">D418&amp;G418</f>
        <v>FT-CAND-EGSC-BASCGPR-PARKWAY</v>
      </c>
      <c r="AF418" s="0" t="str">
        <f aca="false">D418&amp;V418</f>
        <v>FT-CAND-EGSC-BAS-</v>
      </c>
    </row>
    <row r="419" customFormat="false" ht="12.75" hidden="false" customHeight="false" outlineLevel="0" collapsed="false">
      <c r="A419" s="81" t="n">
        <v>36682</v>
      </c>
      <c r="B419" s="82" t="s">
        <v>55</v>
      </c>
      <c r="C419" s="82" t="s">
        <v>56</v>
      </c>
      <c r="D419" s="82" t="s">
        <v>57</v>
      </c>
      <c r="E419" s="82" t="s">
        <v>21</v>
      </c>
      <c r="F419" s="82"/>
      <c r="G419" s="82" t="s">
        <v>75</v>
      </c>
      <c r="H419" s="81" t="n">
        <v>36800</v>
      </c>
      <c r="I419" s="82" t="n">
        <v>-30</v>
      </c>
      <c r="J419" s="82" t="n">
        <v>0</v>
      </c>
      <c r="K419" s="83" t="n">
        <f aca="false">IF(J419=0,0,J419/I419)</f>
        <v>0</v>
      </c>
      <c r="L419" s="83" t="n">
        <f aca="false">I419/UOM</f>
        <v>-0.003</v>
      </c>
      <c r="M419" s="83" t="n">
        <f aca="false">J419/UOM</f>
        <v>0</v>
      </c>
      <c r="N419" s="84" t="str">
        <f aca="false">IF(F419="P","PHY",IF(F419="G","G",E419))</f>
        <v>D</v>
      </c>
      <c r="O419" s="84" t="str">
        <f aca="false">IF(ISNA(VLOOKUP(G419,BadCanCurves,1,FALSE())),VLOOKUP(D419,FOLIOS,6,FALSE()),"not used")</f>
        <v>not used</v>
      </c>
      <c r="P419" s="84" t="n">
        <f aca="false">IF($N419="P",VLOOKUP(H419,PrcBuckets,2,FALSE()),0)</f>
        <v>0</v>
      </c>
      <c r="Q419" s="84" t="n">
        <f aca="false">IF($N419="D",VLOOKUP(H419,BasisBuckets,2,FALSE()),0)</f>
        <v>7</v>
      </c>
      <c r="R419" s="84" t="n">
        <f aca="false">IF($N419="PHY",VLOOKUP(H419,PGDBuckets,2,FALSE()),0)</f>
        <v>0</v>
      </c>
      <c r="S419" s="84" t="n">
        <f aca="false">IF($N419="G",VLOOKUP(H419,PGDBuckets,2,FALSE()),0)</f>
        <v>0</v>
      </c>
      <c r="T419" s="84" t="n">
        <f aca="false">SUM(P419:S419)</f>
        <v>7</v>
      </c>
      <c r="U419" s="84" t="str">
        <f aca="false">IF(O419="not used","-",O419&amp;N419&amp;T419)</f>
        <v>-</v>
      </c>
      <c r="V419" s="84" t="str">
        <f aca="false">IF(O419="Not Used","-",VLOOKUP(D419,FOLIOS,7,FALSE())&amp;H419)</f>
        <v>-</v>
      </c>
      <c r="W419" s="84" t="str">
        <f aca="false">IF(U419="-","-",O419&amp;E419&amp;H419)</f>
        <v>-</v>
      </c>
      <c r="X419" s="85" t="str">
        <f aca="false">D419&amp;G419</f>
        <v>FT-CAND-EGSC-BASCGPR-PARKWAY</v>
      </c>
      <c r="AF419" s="0" t="str">
        <f aca="false">D419&amp;V419</f>
        <v>FT-CAND-EGSC-BAS-</v>
      </c>
    </row>
    <row r="420" customFormat="false" ht="12.75" hidden="false" customHeight="false" outlineLevel="0" collapsed="false">
      <c r="A420" s="81" t="n">
        <v>36682</v>
      </c>
      <c r="B420" s="82" t="s">
        <v>55</v>
      </c>
      <c r="C420" s="82" t="s">
        <v>56</v>
      </c>
      <c r="D420" s="82" t="s">
        <v>57</v>
      </c>
      <c r="E420" s="82" t="s">
        <v>21</v>
      </c>
      <c r="F420" s="82"/>
      <c r="G420" s="82" t="s">
        <v>75</v>
      </c>
      <c r="H420" s="81" t="n">
        <v>36831</v>
      </c>
      <c r="I420" s="82" t="n">
        <v>-29</v>
      </c>
      <c r="J420" s="82" t="n">
        <v>0</v>
      </c>
      <c r="K420" s="83" t="n">
        <f aca="false">IF(J420=0,0,J420/I420)</f>
        <v>0</v>
      </c>
      <c r="L420" s="83" t="n">
        <f aca="false">I420/UOM</f>
        <v>-0.0029</v>
      </c>
      <c r="M420" s="83" t="n">
        <f aca="false">J420/UOM</f>
        <v>0</v>
      </c>
      <c r="N420" s="84" t="str">
        <f aca="false">IF(F420="P","PHY",IF(F420="G","G",E420))</f>
        <v>D</v>
      </c>
      <c r="O420" s="84" t="str">
        <f aca="false">IF(ISNA(VLOOKUP(G420,BadCanCurves,1,FALSE())),VLOOKUP(D420,FOLIOS,6,FALSE()),"not used")</f>
        <v>not used</v>
      </c>
      <c r="P420" s="84" t="n">
        <f aca="false">IF($N420="P",VLOOKUP(H420,PrcBuckets,2,FALSE()),0)</f>
        <v>0</v>
      </c>
      <c r="Q420" s="84" t="n">
        <f aca="false">IF($N420="D",VLOOKUP(H420,BasisBuckets,2,FALSE()),0)</f>
        <v>8</v>
      </c>
      <c r="R420" s="84" t="n">
        <f aca="false">IF($N420="PHY",VLOOKUP(H420,PGDBuckets,2,FALSE()),0)</f>
        <v>0</v>
      </c>
      <c r="S420" s="84" t="n">
        <f aca="false">IF($N420="G",VLOOKUP(H420,PGDBuckets,2,FALSE()),0)</f>
        <v>0</v>
      </c>
      <c r="T420" s="84" t="n">
        <f aca="false">SUM(P420:S420)</f>
        <v>8</v>
      </c>
      <c r="U420" s="84" t="str">
        <f aca="false">IF(O420="not used","-",O420&amp;N420&amp;T420)</f>
        <v>-</v>
      </c>
      <c r="V420" s="84" t="str">
        <f aca="false">IF(O420="Not Used","-",VLOOKUP(D420,FOLIOS,7,FALSE())&amp;H420)</f>
        <v>-</v>
      </c>
      <c r="W420" s="84" t="str">
        <f aca="false">IF(U420="-","-",O420&amp;E420&amp;H420)</f>
        <v>-</v>
      </c>
      <c r="X420" s="85" t="str">
        <f aca="false">D420&amp;G420</f>
        <v>FT-CAND-EGSC-BASCGPR-PARKWAY</v>
      </c>
      <c r="AF420" s="0" t="str">
        <f aca="false">D420&amp;V420</f>
        <v>FT-CAND-EGSC-BAS-</v>
      </c>
    </row>
    <row r="421" customFormat="false" ht="12.75" hidden="false" customHeight="false" outlineLevel="0" collapsed="false">
      <c r="A421" s="81" t="n">
        <v>36682</v>
      </c>
      <c r="B421" s="82" t="s">
        <v>55</v>
      </c>
      <c r="C421" s="82" t="s">
        <v>56</v>
      </c>
      <c r="D421" s="82" t="s">
        <v>57</v>
      </c>
      <c r="E421" s="82" t="s">
        <v>21</v>
      </c>
      <c r="F421" s="82"/>
      <c r="G421" s="82" t="s">
        <v>75</v>
      </c>
      <c r="H421" s="81" t="n">
        <v>36861</v>
      </c>
      <c r="I421" s="82" t="n">
        <v>-30</v>
      </c>
      <c r="J421" s="82" t="n">
        <v>0</v>
      </c>
      <c r="K421" s="83" t="n">
        <f aca="false">IF(J421=0,0,J421/I421)</f>
        <v>0</v>
      </c>
      <c r="L421" s="83" t="n">
        <f aca="false">I421/UOM</f>
        <v>-0.003</v>
      </c>
      <c r="M421" s="83" t="n">
        <f aca="false">J421/UOM</f>
        <v>0</v>
      </c>
      <c r="N421" s="84" t="str">
        <f aca="false">IF(F421="P","PHY",IF(F421="G","G",E421))</f>
        <v>D</v>
      </c>
      <c r="O421" s="84" t="str">
        <f aca="false">IF(ISNA(VLOOKUP(G421,BadCanCurves,1,FALSE())),VLOOKUP(D421,FOLIOS,6,FALSE()),"not used")</f>
        <v>not used</v>
      </c>
      <c r="P421" s="84" t="n">
        <f aca="false">IF($N421="P",VLOOKUP(H421,PrcBuckets,2,FALSE()),0)</f>
        <v>0</v>
      </c>
      <c r="Q421" s="84" t="n">
        <f aca="false">IF($N421="D",VLOOKUP(H421,BasisBuckets,2,FALSE()),0)</f>
        <v>8</v>
      </c>
      <c r="R421" s="84" t="n">
        <f aca="false">IF($N421="PHY",VLOOKUP(H421,PGDBuckets,2,FALSE()),0)</f>
        <v>0</v>
      </c>
      <c r="S421" s="84" t="n">
        <f aca="false">IF($N421="G",VLOOKUP(H421,PGDBuckets,2,FALSE()),0)</f>
        <v>0</v>
      </c>
      <c r="T421" s="84" t="n">
        <f aca="false">SUM(P421:S421)</f>
        <v>8</v>
      </c>
      <c r="U421" s="84" t="str">
        <f aca="false">IF(O421="not used","-",O421&amp;N421&amp;T421)</f>
        <v>-</v>
      </c>
      <c r="V421" s="84" t="str">
        <f aca="false">IF(O421="Not Used","-",VLOOKUP(D421,FOLIOS,7,FALSE())&amp;H421)</f>
        <v>-</v>
      </c>
      <c r="W421" s="84" t="str">
        <f aca="false">IF(U421="-","-",O421&amp;E421&amp;H421)</f>
        <v>-</v>
      </c>
      <c r="X421" s="85" t="str">
        <f aca="false">D421&amp;G421</f>
        <v>FT-CAND-EGSC-BASCGPR-PARKWAY</v>
      </c>
      <c r="AF421" s="0" t="str">
        <f aca="false">D421&amp;V421</f>
        <v>FT-CAND-EGSC-BAS-</v>
      </c>
    </row>
    <row r="422" customFormat="false" ht="12.75" hidden="false" customHeight="false" outlineLevel="0" collapsed="false">
      <c r="A422" s="81" t="n">
        <v>36682</v>
      </c>
      <c r="B422" s="82" t="s">
        <v>55</v>
      </c>
      <c r="C422" s="82" t="s">
        <v>56</v>
      </c>
      <c r="D422" s="82" t="s">
        <v>57</v>
      </c>
      <c r="E422" s="82" t="s">
        <v>21</v>
      </c>
      <c r="F422" s="82"/>
      <c r="G422" s="82" t="s">
        <v>75</v>
      </c>
      <c r="H422" s="81" t="n">
        <v>36892</v>
      </c>
      <c r="I422" s="82" t="n">
        <v>-30</v>
      </c>
      <c r="J422" s="82" t="n">
        <v>0</v>
      </c>
      <c r="K422" s="83" t="n">
        <f aca="false">IF(J422=0,0,J422/I422)</f>
        <v>0</v>
      </c>
      <c r="L422" s="83" t="n">
        <f aca="false">I422/UOM</f>
        <v>-0.003</v>
      </c>
      <c r="M422" s="83" t="n">
        <f aca="false">J422/UOM</f>
        <v>0</v>
      </c>
      <c r="N422" s="84" t="str">
        <f aca="false">IF(F422="P","PHY",IF(F422="G","G",E422))</f>
        <v>D</v>
      </c>
      <c r="O422" s="84" t="str">
        <f aca="false">IF(ISNA(VLOOKUP(G422,BadCanCurves,1,FALSE())),VLOOKUP(D422,FOLIOS,6,FALSE()),"not used")</f>
        <v>not used</v>
      </c>
      <c r="P422" s="84" t="n">
        <f aca="false">IF($N422="P",VLOOKUP(H422,PrcBuckets,2,FALSE()),0)</f>
        <v>0</v>
      </c>
      <c r="Q422" s="84" t="n">
        <f aca="false">IF($N422="D",VLOOKUP(H422,BasisBuckets,2,FALSE()),0)</f>
        <v>9</v>
      </c>
      <c r="R422" s="84" t="n">
        <f aca="false">IF($N422="PHY",VLOOKUP(H422,PGDBuckets,2,FALSE()),0)</f>
        <v>0</v>
      </c>
      <c r="S422" s="84" t="n">
        <f aca="false">IF($N422="G",VLOOKUP(H422,PGDBuckets,2,FALSE()),0)</f>
        <v>0</v>
      </c>
      <c r="T422" s="84" t="n">
        <f aca="false">SUM(P422:S422)</f>
        <v>9</v>
      </c>
      <c r="U422" s="84" t="str">
        <f aca="false">IF(O422="not used","-",O422&amp;N422&amp;T422)</f>
        <v>-</v>
      </c>
      <c r="V422" s="84" t="str">
        <f aca="false">IF(O422="Not Used","-",VLOOKUP(D422,FOLIOS,7,FALSE())&amp;H422)</f>
        <v>-</v>
      </c>
      <c r="W422" s="84" t="str">
        <f aca="false">IF(U422="-","-",O422&amp;E422&amp;H422)</f>
        <v>-</v>
      </c>
      <c r="X422" s="85" t="str">
        <f aca="false">D422&amp;G422</f>
        <v>FT-CAND-EGSC-BASCGPR-PARKWAY</v>
      </c>
      <c r="AF422" s="0" t="str">
        <f aca="false">D422&amp;V422</f>
        <v>FT-CAND-EGSC-BAS-</v>
      </c>
    </row>
    <row r="423" customFormat="false" ht="12.75" hidden="false" customHeight="false" outlineLevel="0" collapsed="false">
      <c r="A423" s="81" t="n">
        <v>36682</v>
      </c>
      <c r="B423" s="82" t="s">
        <v>55</v>
      </c>
      <c r="C423" s="82" t="s">
        <v>56</v>
      </c>
      <c r="D423" s="82" t="s">
        <v>57</v>
      </c>
      <c r="E423" s="82" t="s">
        <v>21</v>
      </c>
      <c r="F423" s="82"/>
      <c r="G423" s="82" t="s">
        <v>75</v>
      </c>
      <c r="H423" s="81" t="n">
        <v>36923</v>
      </c>
      <c r="I423" s="82" t="n">
        <v>-27</v>
      </c>
      <c r="J423" s="82" t="n">
        <v>0</v>
      </c>
      <c r="K423" s="83" t="n">
        <f aca="false">IF(J423=0,0,J423/I423)</f>
        <v>0</v>
      </c>
      <c r="L423" s="83" t="n">
        <f aca="false">I423/UOM</f>
        <v>-0.0027</v>
      </c>
      <c r="M423" s="83" t="n">
        <f aca="false">J423/UOM</f>
        <v>0</v>
      </c>
      <c r="N423" s="84" t="str">
        <f aca="false">IF(F423="P","PHY",IF(F423="G","G",E423))</f>
        <v>D</v>
      </c>
      <c r="O423" s="84" t="str">
        <f aca="false">IF(ISNA(VLOOKUP(G423,BadCanCurves,1,FALSE())),VLOOKUP(D423,FOLIOS,6,FALSE()),"not used")</f>
        <v>not used</v>
      </c>
      <c r="P423" s="84" t="n">
        <f aca="false">IF($N423="P",VLOOKUP(H423,PrcBuckets,2,FALSE()),0)</f>
        <v>0</v>
      </c>
      <c r="Q423" s="84" t="n">
        <f aca="false">IF($N423="D",VLOOKUP(H423,BasisBuckets,2,FALSE()),0)</f>
        <v>9</v>
      </c>
      <c r="R423" s="84" t="n">
        <f aca="false">IF($N423="PHY",VLOOKUP(H423,PGDBuckets,2,FALSE()),0)</f>
        <v>0</v>
      </c>
      <c r="S423" s="84" t="n">
        <f aca="false">IF($N423="G",VLOOKUP(H423,PGDBuckets,2,FALSE()),0)</f>
        <v>0</v>
      </c>
      <c r="T423" s="84" t="n">
        <f aca="false">SUM(P423:S423)</f>
        <v>9</v>
      </c>
      <c r="U423" s="84" t="str">
        <f aca="false">IF(O423="not used","-",O423&amp;N423&amp;T423)</f>
        <v>-</v>
      </c>
      <c r="V423" s="84" t="str">
        <f aca="false">IF(O423="Not Used","-",VLOOKUP(D423,FOLIOS,7,FALSE())&amp;H423)</f>
        <v>-</v>
      </c>
      <c r="W423" s="84" t="str">
        <f aca="false">IF(U423="-","-",O423&amp;E423&amp;H423)</f>
        <v>-</v>
      </c>
      <c r="X423" s="85" t="str">
        <f aca="false">D423&amp;G423</f>
        <v>FT-CAND-EGSC-BASCGPR-PARKWAY</v>
      </c>
      <c r="AF423" s="0" t="str">
        <f aca="false">D423&amp;V423</f>
        <v>FT-CAND-EGSC-BAS-</v>
      </c>
    </row>
    <row r="424" customFormat="false" ht="12.75" hidden="false" customHeight="false" outlineLevel="0" collapsed="false">
      <c r="A424" s="81" t="n">
        <v>36682</v>
      </c>
      <c r="B424" s="82" t="s">
        <v>55</v>
      </c>
      <c r="C424" s="82" t="s">
        <v>56</v>
      </c>
      <c r="D424" s="82" t="s">
        <v>57</v>
      </c>
      <c r="E424" s="82" t="s">
        <v>21</v>
      </c>
      <c r="F424" s="82"/>
      <c r="G424" s="82" t="s">
        <v>75</v>
      </c>
      <c r="H424" s="81" t="n">
        <v>36951</v>
      </c>
      <c r="I424" s="82" t="n">
        <v>-29</v>
      </c>
      <c r="J424" s="82" t="n">
        <v>0</v>
      </c>
      <c r="K424" s="83" t="n">
        <f aca="false">IF(J424=0,0,J424/I424)</f>
        <v>0</v>
      </c>
      <c r="L424" s="83" t="n">
        <f aca="false">I424/UOM</f>
        <v>-0.0029</v>
      </c>
      <c r="M424" s="83" t="n">
        <f aca="false">J424/UOM</f>
        <v>0</v>
      </c>
      <c r="N424" s="84" t="str">
        <f aca="false">IF(F424="P","PHY",IF(F424="G","G",E424))</f>
        <v>D</v>
      </c>
      <c r="O424" s="84" t="str">
        <f aca="false">IF(ISNA(VLOOKUP(G424,BadCanCurves,1,FALSE())),VLOOKUP(D424,FOLIOS,6,FALSE()),"not used")</f>
        <v>not used</v>
      </c>
      <c r="P424" s="84" t="n">
        <f aca="false">IF($N424="P",VLOOKUP(H424,PrcBuckets,2,FALSE()),0)</f>
        <v>0</v>
      </c>
      <c r="Q424" s="84" t="n">
        <f aca="false">IF($N424="D",VLOOKUP(H424,BasisBuckets,2,FALSE()),0)</f>
        <v>9</v>
      </c>
      <c r="R424" s="84" t="n">
        <f aca="false">IF($N424="PHY",VLOOKUP(H424,PGDBuckets,2,FALSE()),0)</f>
        <v>0</v>
      </c>
      <c r="S424" s="84" t="n">
        <f aca="false">IF($N424="G",VLOOKUP(H424,PGDBuckets,2,FALSE()),0)</f>
        <v>0</v>
      </c>
      <c r="T424" s="84" t="n">
        <f aca="false">SUM(P424:S424)</f>
        <v>9</v>
      </c>
      <c r="U424" s="84" t="str">
        <f aca="false">IF(O424="not used","-",O424&amp;N424&amp;T424)</f>
        <v>-</v>
      </c>
      <c r="V424" s="84" t="str">
        <f aca="false">IF(O424="Not Used","-",VLOOKUP(D424,FOLIOS,7,FALSE())&amp;H424)</f>
        <v>-</v>
      </c>
      <c r="W424" s="84" t="str">
        <f aca="false">IF(U424="-","-",O424&amp;E424&amp;H424)</f>
        <v>-</v>
      </c>
      <c r="X424" s="85" t="str">
        <f aca="false">D424&amp;G424</f>
        <v>FT-CAND-EGSC-BASCGPR-PARKWAY</v>
      </c>
      <c r="AF424" s="0" t="str">
        <f aca="false">D424&amp;V424</f>
        <v>FT-CAND-EGSC-BAS-</v>
      </c>
    </row>
    <row r="425" customFormat="false" ht="12.75" hidden="false" customHeight="false" outlineLevel="0" collapsed="false">
      <c r="A425" s="81" t="n">
        <v>36682</v>
      </c>
      <c r="B425" s="82" t="s">
        <v>55</v>
      </c>
      <c r="C425" s="82" t="s">
        <v>56</v>
      </c>
      <c r="D425" s="82" t="s">
        <v>57</v>
      </c>
      <c r="E425" s="82" t="s">
        <v>21</v>
      </c>
      <c r="F425" s="82"/>
      <c r="G425" s="82" t="s">
        <v>75</v>
      </c>
      <c r="H425" s="81" t="n">
        <v>36982</v>
      </c>
      <c r="I425" s="82" t="n">
        <v>-28</v>
      </c>
      <c r="J425" s="82" t="n">
        <v>0</v>
      </c>
      <c r="K425" s="83" t="n">
        <f aca="false">IF(J425=0,0,J425/I425)</f>
        <v>0</v>
      </c>
      <c r="L425" s="83" t="n">
        <f aca="false">I425/UOM</f>
        <v>-0.0028</v>
      </c>
      <c r="M425" s="83" t="n">
        <f aca="false">J425/UOM</f>
        <v>0</v>
      </c>
      <c r="N425" s="84" t="str">
        <f aca="false">IF(F425="P","PHY",IF(F425="G","G",E425))</f>
        <v>D</v>
      </c>
      <c r="O425" s="84" t="str">
        <f aca="false">IF(ISNA(VLOOKUP(G425,BadCanCurves,1,FALSE())),VLOOKUP(D425,FOLIOS,6,FALSE()),"not used")</f>
        <v>not used</v>
      </c>
      <c r="P425" s="84" t="n">
        <f aca="false">IF($N425="P",VLOOKUP(H425,PrcBuckets,2,FALSE()),0)</f>
        <v>0</v>
      </c>
      <c r="Q425" s="84" t="n">
        <f aca="false">IF($N425="D",VLOOKUP(H425,BasisBuckets,2,FALSE()),0)</f>
        <v>9</v>
      </c>
      <c r="R425" s="84" t="n">
        <f aca="false">IF($N425="PHY",VLOOKUP(H425,PGDBuckets,2,FALSE()),0)</f>
        <v>0</v>
      </c>
      <c r="S425" s="84" t="n">
        <f aca="false">IF($N425="G",VLOOKUP(H425,PGDBuckets,2,FALSE()),0)</f>
        <v>0</v>
      </c>
      <c r="T425" s="84" t="n">
        <f aca="false">SUM(P425:S425)</f>
        <v>9</v>
      </c>
      <c r="U425" s="84" t="str">
        <f aca="false">IF(O425="not used","-",O425&amp;N425&amp;T425)</f>
        <v>-</v>
      </c>
      <c r="V425" s="84" t="str">
        <f aca="false">IF(O425="Not Used","-",VLOOKUP(D425,FOLIOS,7,FALSE())&amp;H425)</f>
        <v>-</v>
      </c>
      <c r="W425" s="84" t="str">
        <f aca="false">IF(U425="-","-",O425&amp;E425&amp;H425)</f>
        <v>-</v>
      </c>
      <c r="X425" s="85" t="str">
        <f aca="false">D425&amp;G425</f>
        <v>FT-CAND-EGSC-BASCGPR-PARKWAY</v>
      </c>
      <c r="AF425" s="0" t="str">
        <f aca="false">D425&amp;V425</f>
        <v>FT-CAND-EGSC-BAS-</v>
      </c>
    </row>
    <row r="426" customFormat="false" ht="12.75" hidden="false" customHeight="false" outlineLevel="0" collapsed="false">
      <c r="A426" s="81" t="n">
        <v>36682</v>
      </c>
      <c r="B426" s="82" t="s">
        <v>55</v>
      </c>
      <c r="C426" s="82" t="s">
        <v>56</v>
      </c>
      <c r="D426" s="82" t="s">
        <v>57</v>
      </c>
      <c r="E426" s="82" t="s">
        <v>21</v>
      </c>
      <c r="F426" s="82"/>
      <c r="G426" s="82" t="s">
        <v>75</v>
      </c>
      <c r="H426" s="81" t="n">
        <v>37012</v>
      </c>
      <c r="I426" s="82" t="n">
        <v>-29</v>
      </c>
      <c r="J426" s="82" t="n">
        <v>0</v>
      </c>
      <c r="K426" s="83" t="n">
        <f aca="false">IF(J426=0,0,J426/I426)</f>
        <v>0</v>
      </c>
      <c r="L426" s="83" t="n">
        <f aca="false">I426/UOM</f>
        <v>-0.0029</v>
      </c>
      <c r="M426" s="83" t="n">
        <f aca="false">J426/UOM</f>
        <v>0</v>
      </c>
      <c r="N426" s="84" t="str">
        <f aca="false">IF(F426="P","PHY",IF(F426="G","G",E426))</f>
        <v>D</v>
      </c>
      <c r="O426" s="84" t="str">
        <f aca="false">IF(ISNA(VLOOKUP(G426,BadCanCurves,1,FALSE())),VLOOKUP(D426,FOLIOS,6,FALSE()),"not used")</f>
        <v>not used</v>
      </c>
      <c r="P426" s="84" t="n">
        <f aca="false">IF($N426="P",VLOOKUP(H426,PrcBuckets,2,FALSE()),0)</f>
        <v>0</v>
      </c>
      <c r="Q426" s="84" t="n">
        <f aca="false">IF($N426="D",VLOOKUP(H426,BasisBuckets,2,FALSE()),0)</f>
        <v>9</v>
      </c>
      <c r="R426" s="84" t="n">
        <f aca="false">IF($N426="PHY",VLOOKUP(H426,PGDBuckets,2,FALSE()),0)</f>
        <v>0</v>
      </c>
      <c r="S426" s="84" t="n">
        <f aca="false">IF($N426="G",VLOOKUP(H426,PGDBuckets,2,FALSE()),0)</f>
        <v>0</v>
      </c>
      <c r="T426" s="84" t="n">
        <f aca="false">SUM(P426:S426)</f>
        <v>9</v>
      </c>
      <c r="U426" s="84" t="str">
        <f aca="false">IF(O426="not used","-",O426&amp;N426&amp;T426)</f>
        <v>-</v>
      </c>
      <c r="V426" s="84" t="str">
        <f aca="false">IF(O426="Not Used","-",VLOOKUP(D426,FOLIOS,7,FALSE())&amp;H426)</f>
        <v>-</v>
      </c>
      <c r="W426" s="84" t="str">
        <f aca="false">IF(U426="-","-",O426&amp;E426&amp;H426)</f>
        <v>-</v>
      </c>
      <c r="X426" s="85" t="str">
        <f aca="false">D426&amp;G426</f>
        <v>FT-CAND-EGSC-BASCGPR-PARKWAY</v>
      </c>
      <c r="AF426" s="0" t="str">
        <f aca="false">D426&amp;V426</f>
        <v>FT-CAND-EGSC-BAS-</v>
      </c>
    </row>
    <row r="427" customFormat="false" ht="12.75" hidden="false" customHeight="false" outlineLevel="0" collapsed="false">
      <c r="A427" s="81" t="n">
        <v>36682</v>
      </c>
      <c r="B427" s="82" t="s">
        <v>55</v>
      </c>
      <c r="C427" s="82" t="s">
        <v>56</v>
      </c>
      <c r="D427" s="82" t="s">
        <v>57</v>
      </c>
      <c r="E427" s="82" t="s">
        <v>21</v>
      </c>
      <c r="F427" s="82"/>
      <c r="G427" s="82" t="s">
        <v>75</v>
      </c>
      <c r="H427" s="81" t="n">
        <v>37043</v>
      </c>
      <c r="I427" s="82" t="n">
        <v>-28</v>
      </c>
      <c r="J427" s="82" t="n">
        <v>0</v>
      </c>
      <c r="K427" s="83" t="n">
        <f aca="false">IF(J427=0,0,J427/I427)</f>
        <v>0</v>
      </c>
      <c r="L427" s="83" t="n">
        <f aca="false">I427/UOM</f>
        <v>-0.0028</v>
      </c>
      <c r="M427" s="83" t="n">
        <f aca="false">J427/UOM</f>
        <v>0</v>
      </c>
      <c r="N427" s="84" t="str">
        <f aca="false">IF(F427="P","PHY",IF(F427="G","G",E427))</f>
        <v>D</v>
      </c>
      <c r="O427" s="84" t="str">
        <f aca="false">IF(ISNA(VLOOKUP(G427,BadCanCurves,1,FALSE())),VLOOKUP(D427,FOLIOS,6,FALSE()),"not used")</f>
        <v>not used</v>
      </c>
      <c r="P427" s="84" t="n">
        <f aca="false">IF($N427="P",VLOOKUP(H427,PrcBuckets,2,FALSE()),0)</f>
        <v>0</v>
      </c>
      <c r="Q427" s="84" t="n">
        <f aca="false">IF($N427="D",VLOOKUP(H427,BasisBuckets,2,FALSE()),0)</f>
        <v>9</v>
      </c>
      <c r="R427" s="84" t="n">
        <f aca="false">IF($N427="PHY",VLOOKUP(H427,PGDBuckets,2,FALSE()),0)</f>
        <v>0</v>
      </c>
      <c r="S427" s="84" t="n">
        <f aca="false">IF($N427="G",VLOOKUP(H427,PGDBuckets,2,FALSE()),0)</f>
        <v>0</v>
      </c>
      <c r="T427" s="84" t="n">
        <f aca="false">SUM(P427:S427)</f>
        <v>9</v>
      </c>
      <c r="U427" s="84" t="str">
        <f aca="false">IF(O427="not used","-",O427&amp;N427&amp;T427)</f>
        <v>-</v>
      </c>
      <c r="V427" s="84" t="str">
        <f aca="false">IF(O427="Not Used","-",VLOOKUP(D427,FOLIOS,7,FALSE())&amp;H427)</f>
        <v>-</v>
      </c>
      <c r="W427" s="84" t="str">
        <f aca="false">IF(U427="-","-",O427&amp;E427&amp;H427)</f>
        <v>-</v>
      </c>
      <c r="X427" s="85" t="str">
        <f aca="false">D427&amp;G427</f>
        <v>FT-CAND-EGSC-BASCGPR-PARKWAY</v>
      </c>
      <c r="AF427" s="0" t="str">
        <f aca="false">D427&amp;V427</f>
        <v>FT-CAND-EGSC-BAS-</v>
      </c>
    </row>
    <row r="428" customFormat="false" ht="12.75" hidden="false" customHeight="false" outlineLevel="0" collapsed="false">
      <c r="A428" s="81" t="n">
        <v>36682</v>
      </c>
      <c r="B428" s="82" t="s">
        <v>55</v>
      </c>
      <c r="C428" s="82" t="s">
        <v>56</v>
      </c>
      <c r="D428" s="82" t="s">
        <v>57</v>
      </c>
      <c r="E428" s="82" t="s">
        <v>21</v>
      </c>
      <c r="F428" s="82"/>
      <c r="G428" s="82" t="s">
        <v>75</v>
      </c>
      <c r="H428" s="81" t="n">
        <v>37073</v>
      </c>
      <c r="I428" s="82" t="n">
        <v>-29</v>
      </c>
      <c r="J428" s="82" t="n">
        <v>0</v>
      </c>
      <c r="K428" s="83" t="n">
        <f aca="false">IF(J428=0,0,J428/I428)</f>
        <v>0</v>
      </c>
      <c r="L428" s="83" t="n">
        <f aca="false">I428/UOM</f>
        <v>-0.0029</v>
      </c>
      <c r="M428" s="83" t="n">
        <f aca="false">J428/UOM</f>
        <v>0</v>
      </c>
      <c r="N428" s="84" t="str">
        <f aca="false">IF(F428="P","PHY",IF(F428="G","G",E428))</f>
        <v>D</v>
      </c>
      <c r="O428" s="84" t="str">
        <f aca="false">IF(ISNA(VLOOKUP(G428,BadCanCurves,1,FALSE())),VLOOKUP(D428,FOLIOS,6,FALSE()),"not used")</f>
        <v>not used</v>
      </c>
      <c r="P428" s="84" t="n">
        <f aca="false">IF($N428="P",VLOOKUP(H428,PrcBuckets,2,FALSE()),0)</f>
        <v>0</v>
      </c>
      <c r="Q428" s="84" t="n">
        <f aca="false">IF($N428="D",VLOOKUP(H428,BasisBuckets,2,FALSE()),0)</f>
        <v>9</v>
      </c>
      <c r="R428" s="84" t="n">
        <f aca="false">IF($N428="PHY",VLOOKUP(H428,PGDBuckets,2,FALSE()),0)</f>
        <v>0</v>
      </c>
      <c r="S428" s="84" t="n">
        <f aca="false">IF($N428="G",VLOOKUP(H428,PGDBuckets,2,FALSE()),0)</f>
        <v>0</v>
      </c>
      <c r="T428" s="84" t="n">
        <f aca="false">SUM(P428:S428)</f>
        <v>9</v>
      </c>
      <c r="U428" s="84" t="str">
        <f aca="false">IF(O428="not used","-",O428&amp;N428&amp;T428)</f>
        <v>-</v>
      </c>
      <c r="V428" s="84" t="str">
        <f aca="false">IF(O428="Not Used","-",VLOOKUP(D428,FOLIOS,7,FALSE())&amp;H428)</f>
        <v>-</v>
      </c>
      <c r="W428" s="84" t="str">
        <f aca="false">IF(U428="-","-",O428&amp;E428&amp;H428)</f>
        <v>-</v>
      </c>
      <c r="X428" s="85" t="str">
        <f aca="false">D428&amp;G428</f>
        <v>FT-CAND-EGSC-BASCGPR-PARKWAY</v>
      </c>
      <c r="AF428" s="0" t="str">
        <f aca="false">D428&amp;V428</f>
        <v>FT-CAND-EGSC-BAS-</v>
      </c>
    </row>
    <row r="429" customFormat="false" ht="12.75" hidden="false" customHeight="false" outlineLevel="0" collapsed="false">
      <c r="A429" s="81" t="n">
        <v>36682</v>
      </c>
      <c r="B429" s="82" t="s">
        <v>55</v>
      </c>
      <c r="C429" s="82" t="s">
        <v>56</v>
      </c>
      <c r="D429" s="82" t="s">
        <v>57</v>
      </c>
      <c r="E429" s="82" t="s">
        <v>21</v>
      </c>
      <c r="F429" s="82"/>
      <c r="G429" s="82" t="s">
        <v>75</v>
      </c>
      <c r="H429" s="81" t="n">
        <v>37104</v>
      </c>
      <c r="I429" s="82" t="n">
        <v>-29</v>
      </c>
      <c r="J429" s="82" t="n">
        <v>0</v>
      </c>
      <c r="K429" s="83" t="n">
        <f aca="false">IF(J429=0,0,J429/I429)</f>
        <v>0</v>
      </c>
      <c r="L429" s="83" t="n">
        <f aca="false">I429/UOM</f>
        <v>-0.0029</v>
      </c>
      <c r="M429" s="83" t="n">
        <f aca="false">J429/UOM</f>
        <v>0</v>
      </c>
      <c r="N429" s="84" t="str">
        <f aca="false">IF(F429="P","PHY",IF(F429="G","G",E429))</f>
        <v>D</v>
      </c>
      <c r="O429" s="84" t="str">
        <f aca="false">IF(ISNA(VLOOKUP(G429,BadCanCurves,1,FALSE())),VLOOKUP(D429,FOLIOS,6,FALSE()),"not used")</f>
        <v>not used</v>
      </c>
      <c r="P429" s="84" t="n">
        <f aca="false">IF($N429="P",VLOOKUP(H429,PrcBuckets,2,FALSE()),0)</f>
        <v>0</v>
      </c>
      <c r="Q429" s="84" t="n">
        <f aca="false">IF($N429="D",VLOOKUP(H429,BasisBuckets,2,FALSE()),0)</f>
        <v>9</v>
      </c>
      <c r="R429" s="84" t="n">
        <f aca="false">IF($N429="PHY",VLOOKUP(H429,PGDBuckets,2,FALSE()),0)</f>
        <v>0</v>
      </c>
      <c r="S429" s="84" t="n">
        <f aca="false">IF($N429="G",VLOOKUP(H429,PGDBuckets,2,FALSE()),0)</f>
        <v>0</v>
      </c>
      <c r="T429" s="84" t="n">
        <f aca="false">SUM(P429:S429)</f>
        <v>9</v>
      </c>
      <c r="U429" s="84" t="str">
        <f aca="false">IF(O429="not used","-",O429&amp;N429&amp;T429)</f>
        <v>-</v>
      </c>
      <c r="V429" s="84" t="str">
        <f aca="false">IF(O429="Not Used","-",VLOOKUP(D429,FOLIOS,7,FALSE())&amp;H429)</f>
        <v>-</v>
      </c>
      <c r="W429" s="84" t="str">
        <f aca="false">IF(U429="-","-",O429&amp;E429&amp;H429)</f>
        <v>-</v>
      </c>
      <c r="X429" s="85" t="str">
        <f aca="false">D429&amp;G429</f>
        <v>FT-CAND-EGSC-BASCGPR-PARKWAY</v>
      </c>
      <c r="AF429" s="0" t="str">
        <f aca="false">D429&amp;V429</f>
        <v>FT-CAND-EGSC-BAS-</v>
      </c>
    </row>
    <row r="430" customFormat="false" ht="12.75" hidden="false" customHeight="false" outlineLevel="0" collapsed="false">
      <c r="A430" s="81" t="n">
        <v>36682</v>
      </c>
      <c r="B430" s="82" t="s">
        <v>55</v>
      </c>
      <c r="C430" s="82" t="s">
        <v>56</v>
      </c>
      <c r="D430" s="82" t="s">
        <v>57</v>
      </c>
      <c r="E430" s="82" t="s">
        <v>21</v>
      </c>
      <c r="F430" s="82"/>
      <c r="G430" s="82" t="s">
        <v>75</v>
      </c>
      <c r="H430" s="81" t="n">
        <v>37135</v>
      </c>
      <c r="I430" s="82" t="n">
        <v>-27</v>
      </c>
      <c r="J430" s="82" t="n">
        <v>0</v>
      </c>
      <c r="K430" s="83" t="n">
        <f aca="false">IF(J430=0,0,J430/I430)</f>
        <v>0</v>
      </c>
      <c r="L430" s="83" t="n">
        <f aca="false">I430/UOM</f>
        <v>-0.0027</v>
      </c>
      <c r="M430" s="83" t="n">
        <f aca="false">J430/UOM</f>
        <v>0</v>
      </c>
      <c r="N430" s="84" t="str">
        <f aca="false">IF(F430="P","PHY",IF(F430="G","G",E430))</f>
        <v>D</v>
      </c>
      <c r="O430" s="84" t="str">
        <f aca="false">IF(ISNA(VLOOKUP(G430,BadCanCurves,1,FALSE())),VLOOKUP(D430,FOLIOS,6,FALSE()),"not used")</f>
        <v>not used</v>
      </c>
      <c r="P430" s="84" t="n">
        <f aca="false">IF($N430="P",VLOOKUP(H430,PrcBuckets,2,FALSE()),0)</f>
        <v>0</v>
      </c>
      <c r="Q430" s="84" t="n">
        <f aca="false">IF($N430="D",VLOOKUP(H430,BasisBuckets,2,FALSE()),0)</f>
        <v>9</v>
      </c>
      <c r="R430" s="84" t="n">
        <f aca="false">IF($N430="PHY",VLOOKUP(H430,PGDBuckets,2,FALSE()),0)</f>
        <v>0</v>
      </c>
      <c r="S430" s="84" t="n">
        <f aca="false">IF($N430="G",VLOOKUP(H430,PGDBuckets,2,FALSE()),0)</f>
        <v>0</v>
      </c>
      <c r="T430" s="84" t="n">
        <f aca="false">SUM(P430:S430)</f>
        <v>9</v>
      </c>
      <c r="U430" s="84" t="str">
        <f aca="false">IF(O430="not used","-",O430&amp;N430&amp;T430)</f>
        <v>-</v>
      </c>
      <c r="V430" s="84" t="str">
        <f aca="false">IF(O430="Not Used","-",VLOOKUP(D430,FOLIOS,7,FALSE())&amp;H430)</f>
        <v>-</v>
      </c>
      <c r="W430" s="84" t="str">
        <f aca="false">IF(U430="-","-",O430&amp;E430&amp;H430)</f>
        <v>-</v>
      </c>
      <c r="X430" s="85" t="str">
        <f aca="false">D430&amp;G430</f>
        <v>FT-CAND-EGSC-BASCGPR-PARKWAY</v>
      </c>
      <c r="AF430" s="0" t="str">
        <f aca="false">D430&amp;V430</f>
        <v>FT-CAND-EGSC-BAS-</v>
      </c>
    </row>
    <row r="431" customFormat="false" ht="12.75" hidden="false" customHeight="false" outlineLevel="0" collapsed="false">
      <c r="A431" s="81" t="n">
        <v>36682</v>
      </c>
      <c r="B431" s="82" t="s">
        <v>55</v>
      </c>
      <c r="C431" s="82" t="s">
        <v>56</v>
      </c>
      <c r="D431" s="82" t="s">
        <v>57</v>
      </c>
      <c r="E431" s="82" t="s">
        <v>21</v>
      </c>
      <c r="F431" s="82"/>
      <c r="G431" s="82" t="s">
        <v>75</v>
      </c>
      <c r="H431" s="81" t="n">
        <v>37165</v>
      </c>
      <c r="I431" s="82" t="n">
        <v>-28</v>
      </c>
      <c r="J431" s="82" t="n">
        <v>0</v>
      </c>
      <c r="K431" s="83" t="n">
        <f aca="false">IF(J431=0,0,J431/I431)</f>
        <v>0</v>
      </c>
      <c r="L431" s="83" t="n">
        <f aca="false">I431/UOM</f>
        <v>-0.0028</v>
      </c>
      <c r="M431" s="83" t="n">
        <f aca="false">J431/UOM</f>
        <v>0</v>
      </c>
      <c r="N431" s="84" t="str">
        <f aca="false">IF(F431="P","PHY",IF(F431="G","G",E431))</f>
        <v>D</v>
      </c>
      <c r="O431" s="84" t="str">
        <f aca="false">IF(ISNA(VLOOKUP(G431,BadCanCurves,1,FALSE())),VLOOKUP(D431,FOLIOS,6,FALSE()),"not used")</f>
        <v>not used</v>
      </c>
      <c r="P431" s="84" t="n">
        <f aca="false">IF($N431="P",VLOOKUP(H431,PrcBuckets,2,FALSE()),0)</f>
        <v>0</v>
      </c>
      <c r="Q431" s="84" t="n">
        <f aca="false">IF($N431="D",VLOOKUP(H431,BasisBuckets,2,FALSE()),0)</f>
        <v>9</v>
      </c>
      <c r="R431" s="84" t="n">
        <f aca="false">IF($N431="PHY",VLOOKUP(H431,PGDBuckets,2,FALSE()),0)</f>
        <v>0</v>
      </c>
      <c r="S431" s="84" t="n">
        <f aca="false">IF($N431="G",VLOOKUP(H431,PGDBuckets,2,FALSE()),0)</f>
        <v>0</v>
      </c>
      <c r="T431" s="84" t="n">
        <f aca="false">SUM(P431:S431)</f>
        <v>9</v>
      </c>
      <c r="U431" s="84" t="str">
        <f aca="false">IF(O431="not used","-",O431&amp;N431&amp;T431)</f>
        <v>-</v>
      </c>
      <c r="V431" s="84" t="str">
        <f aca="false">IF(O431="Not Used","-",VLOOKUP(D431,FOLIOS,7,FALSE())&amp;H431)</f>
        <v>-</v>
      </c>
      <c r="W431" s="84" t="str">
        <f aca="false">IF(U431="-","-",O431&amp;E431&amp;H431)</f>
        <v>-</v>
      </c>
      <c r="X431" s="85" t="str">
        <f aca="false">D431&amp;G431</f>
        <v>FT-CAND-EGSC-BASCGPR-PARKWAY</v>
      </c>
      <c r="AF431" s="0" t="str">
        <f aca="false">D431&amp;V431</f>
        <v>FT-CAND-EGSC-BAS-</v>
      </c>
    </row>
    <row r="432" customFormat="false" ht="12.75" hidden="false" customHeight="false" outlineLevel="0" collapsed="false">
      <c r="A432" s="81" t="n">
        <v>36682</v>
      </c>
      <c r="B432" s="82" t="s">
        <v>55</v>
      </c>
      <c r="C432" s="82" t="s">
        <v>56</v>
      </c>
      <c r="D432" s="82" t="s">
        <v>57</v>
      </c>
      <c r="E432" s="82" t="s">
        <v>21</v>
      </c>
      <c r="F432" s="82"/>
      <c r="G432" s="82" t="s">
        <v>75</v>
      </c>
      <c r="H432" s="81" t="n">
        <v>37196</v>
      </c>
      <c r="I432" s="82" t="n">
        <v>-27</v>
      </c>
      <c r="J432" s="82" t="n">
        <v>0</v>
      </c>
      <c r="K432" s="83" t="n">
        <f aca="false">IF(J432=0,0,J432/I432)</f>
        <v>0</v>
      </c>
      <c r="L432" s="83" t="n">
        <f aca="false">I432/UOM</f>
        <v>-0.0027</v>
      </c>
      <c r="M432" s="83" t="n">
        <f aca="false">J432/UOM</f>
        <v>0</v>
      </c>
      <c r="N432" s="84" t="str">
        <f aca="false">IF(F432="P","PHY",IF(F432="G","G",E432))</f>
        <v>D</v>
      </c>
      <c r="O432" s="84" t="str">
        <f aca="false">IF(ISNA(VLOOKUP(G432,BadCanCurves,1,FALSE())),VLOOKUP(D432,FOLIOS,6,FALSE()),"not used")</f>
        <v>not used</v>
      </c>
      <c r="P432" s="84" t="n">
        <f aca="false">IF($N432="P",VLOOKUP(H432,PrcBuckets,2,FALSE()),0)</f>
        <v>0</v>
      </c>
      <c r="Q432" s="84" t="n">
        <f aca="false">IF($N432="D",VLOOKUP(H432,BasisBuckets,2,FALSE()),0)</f>
        <v>9</v>
      </c>
      <c r="R432" s="84" t="n">
        <f aca="false">IF($N432="PHY",VLOOKUP(H432,PGDBuckets,2,FALSE()),0)</f>
        <v>0</v>
      </c>
      <c r="S432" s="84" t="n">
        <f aca="false">IF($N432="G",VLOOKUP(H432,PGDBuckets,2,FALSE()),0)</f>
        <v>0</v>
      </c>
      <c r="T432" s="84" t="n">
        <f aca="false">SUM(P432:S432)</f>
        <v>9</v>
      </c>
      <c r="U432" s="84" t="str">
        <f aca="false">IF(O432="not used","-",O432&amp;N432&amp;T432)</f>
        <v>-</v>
      </c>
      <c r="V432" s="84" t="str">
        <f aca="false">IF(O432="Not Used","-",VLOOKUP(D432,FOLIOS,7,FALSE())&amp;H432)</f>
        <v>-</v>
      </c>
      <c r="W432" s="84" t="str">
        <f aca="false">IF(U432="-","-",O432&amp;E432&amp;H432)</f>
        <v>-</v>
      </c>
      <c r="X432" s="85" t="str">
        <f aca="false">D432&amp;G432</f>
        <v>FT-CAND-EGSC-BASCGPR-PARKWAY</v>
      </c>
      <c r="AF432" s="0" t="str">
        <f aca="false">D432&amp;V432</f>
        <v>FT-CAND-EGSC-BAS-</v>
      </c>
    </row>
    <row r="433" customFormat="false" ht="12.75" hidden="false" customHeight="false" outlineLevel="0" collapsed="false">
      <c r="A433" s="81" t="n">
        <v>36682</v>
      </c>
      <c r="B433" s="82" t="s">
        <v>55</v>
      </c>
      <c r="C433" s="82" t="s">
        <v>56</v>
      </c>
      <c r="D433" s="82" t="s">
        <v>57</v>
      </c>
      <c r="E433" s="82" t="s">
        <v>21</v>
      </c>
      <c r="F433" s="82"/>
      <c r="G433" s="82" t="s">
        <v>75</v>
      </c>
      <c r="H433" s="81" t="n">
        <v>37226</v>
      </c>
      <c r="I433" s="82" t="n">
        <v>-28</v>
      </c>
      <c r="J433" s="82" t="n">
        <v>0</v>
      </c>
      <c r="K433" s="83" t="n">
        <f aca="false">IF(J433=0,0,J433/I433)</f>
        <v>0</v>
      </c>
      <c r="L433" s="83" t="n">
        <f aca="false">I433/UOM</f>
        <v>-0.0028</v>
      </c>
      <c r="M433" s="83" t="n">
        <f aca="false">J433/UOM</f>
        <v>0</v>
      </c>
      <c r="N433" s="84" t="str">
        <f aca="false">IF(F433="P","PHY",IF(F433="G","G",E433))</f>
        <v>D</v>
      </c>
      <c r="O433" s="84" t="str">
        <f aca="false">IF(ISNA(VLOOKUP(G433,BadCanCurves,1,FALSE())),VLOOKUP(D433,FOLIOS,6,FALSE()),"not used")</f>
        <v>not used</v>
      </c>
      <c r="P433" s="84" t="n">
        <f aca="false">IF($N433="P",VLOOKUP(H433,PrcBuckets,2,FALSE()),0)</f>
        <v>0</v>
      </c>
      <c r="Q433" s="84" t="n">
        <f aca="false">IF($N433="D",VLOOKUP(H433,BasisBuckets,2,FALSE()),0)</f>
        <v>9</v>
      </c>
      <c r="R433" s="84" t="n">
        <f aca="false">IF($N433="PHY",VLOOKUP(H433,PGDBuckets,2,FALSE()),0)</f>
        <v>0</v>
      </c>
      <c r="S433" s="84" t="n">
        <f aca="false">IF($N433="G",VLOOKUP(H433,PGDBuckets,2,FALSE()),0)</f>
        <v>0</v>
      </c>
      <c r="T433" s="84" t="n">
        <f aca="false">SUM(P433:S433)</f>
        <v>9</v>
      </c>
      <c r="U433" s="84" t="str">
        <f aca="false">IF(O433="not used","-",O433&amp;N433&amp;T433)</f>
        <v>-</v>
      </c>
      <c r="V433" s="84" t="str">
        <f aca="false">IF(O433="Not Used","-",VLOOKUP(D433,FOLIOS,7,FALSE())&amp;H433)</f>
        <v>-</v>
      </c>
      <c r="W433" s="84" t="str">
        <f aca="false">IF(U433="-","-",O433&amp;E433&amp;H433)</f>
        <v>-</v>
      </c>
      <c r="X433" s="85" t="str">
        <f aca="false">D433&amp;G433</f>
        <v>FT-CAND-EGSC-BASCGPR-PARKWAY</v>
      </c>
      <c r="AF433" s="0" t="str">
        <f aca="false">D433&amp;V433</f>
        <v>FT-CAND-EGSC-BAS-</v>
      </c>
    </row>
    <row r="434" customFormat="false" ht="12.75" hidden="false" customHeight="false" outlineLevel="0" collapsed="false">
      <c r="A434" s="81" t="n">
        <v>36682</v>
      </c>
      <c r="B434" s="82" t="s">
        <v>55</v>
      </c>
      <c r="C434" s="82" t="s">
        <v>56</v>
      </c>
      <c r="D434" s="82" t="s">
        <v>57</v>
      </c>
      <c r="E434" s="82" t="s">
        <v>21</v>
      </c>
      <c r="F434" s="82"/>
      <c r="G434" s="82" t="s">
        <v>75</v>
      </c>
      <c r="H434" s="81" t="n">
        <v>37257</v>
      </c>
      <c r="I434" s="82" t="n">
        <v>-28</v>
      </c>
      <c r="J434" s="82" t="n">
        <v>0</v>
      </c>
      <c r="K434" s="83" t="n">
        <f aca="false">IF(J434=0,0,J434/I434)</f>
        <v>0</v>
      </c>
      <c r="L434" s="83" t="n">
        <f aca="false">I434/UOM</f>
        <v>-0.0028</v>
      </c>
      <c r="M434" s="83" t="n">
        <f aca="false">J434/UOM</f>
        <v>0</v>
      </c>
      <c r="N434" s="84" t="str">
        <f aca="false">IF(F434="P","PHY",IF(F434="G","G",E434))</f>
        <v>D</v>
      </c>
      <c r="O434" s="84" t="str">
        <f aca="false">IF(ISNA(VLOOKUP(G434,BadCanCurves,1,FALSE())),VLOOKUP(D434,FOLIOS,6,FALSE()),"not used")</f>
        <v>not used</v>
      </c>
      <c r="P434" s="84" t="n">
        <f aca="false">IF($N434="P",VLOOKUP(H434,PrcBuckets,2,FALSE()),0)</f>
        <v>0</v>
      </c>
      <c r="Q434" s="84" t="n">
        <f aca="false">IF($N434="D",VLOOKUP(H434,BasisBuckets,2,FALSE()),0)</f>
        <v>10</v>
      </c>
      <c r="R434" s="84" t="n">
        <f aca="false">IF($N434="PHY",VLOOKUP(H434,PGDBuckets,2,FALSE()),0)</f>
        <v>0</v>
      </c>
      <c r="S434" s="84" t="n">
        <f aca="false">IF($N434="G",VLOOKUP(H434,PGDBuckets,2,FALSE()),0)</f>
        <v>0</v>
      </c>
      <c r="T434" s="84" t="n">
        <f aca="false">SUM(P434:S434)</f>
        <v>10</v>
      </c>
      <c r="U434" s="84" t="str">
        <f aca="false">IF(O434="not used","-",O434&amp;N434&amp;T434)</f>
        <v>-</v>
      </c>
      <c r="V434" s="84" t="str">
        <f aca="false">IF(O434="Not Used","-",VLOOKUP(D434,FOLIOS,7,FALSE())&amp;H434)</f>
        <v>-</v>
      </c>
      <c r="W434" s="84" t="str">
        <f aca="false">IF(U434="-","-",O434&amp;E434&amp;H434)</f>
        <v>-</v>
      </c>
      <c r="X434" s="85" t="str">
        <f aca="false">D434&amp;G434</f>
        <v>FT-CAND-EGSC-BASCGPR-PARKWAY</v>
      </c>
      <c r="AF434" s="0" t="str">
        <f aca="false">D434&amp;V434</f>
        <v>FT-CAND-EGSC-BAS-</v>
      </c>
    </row>
    <row r="435" customFormat="false" ht="12.75" hidden="false" customHeight="false" outlineLevel="0" collapsed="false">
      <c r="A435" s="81" t="n">
        <v>36682</v>
      </c>
      <c r="B435" s="82" t="s">
        <v>55</v>
      </c>
      <c r="C435" s="82" t="s">
        <v>56</v>
      </c>
      <c r="D435" s="82" t="s">
        <v>57</v>
      </c>
      <c r="E435" s="82" t="s">
        <v>21</v>
      </c>
      <c r="F435" s="82"/>
      <c r="G435" s="82" t="s">
        <v>75</v>
      </c>
      <c r="H435" s="81" t="n">
        <v>37288</v>
      </c>
      <c r="I435" s="82" t="n">
        <v>-25</v>
      </c>
      <c r="J435" s="82" t="n">
        <v>0</v>
      </c>
      <c r="K435" s="83" t="n">
        <f aca="false">IF(J435=0,0,J435/I435)</f>
        <v>0</v>
      </c>
      <c r="L435" s="83" t="n">
        <f aca="false">I435/UOM</f>
        <v>-0.0025</v>
      </c>
      <c r="M435" s="83" t="n">
        <f aca="false">J435/UOM</f>
        <v>0</v>
      </c>
      <c r="N435" s="84" t="str">
        <f aca="false">IF(F435="P","PHY",IF(F435="G","G",E435))</f>
        <v>D</v>
      </c>
      <c r="O435" s="84" t="str">
        <f aca="false">IF(ISNA(VLOOKUP(G435,BadCanCurves,1,FALSE())),VLOOKUP(D435,FOLIOS,6,FALSE()),"not used")</f>
        <v>not used</v>
      </c>
      <c r="P435" s="84" t="n">
        <f aca="false">IF($N435="P",VLOOKUP(H435,PrcBuckets,2,FALSE()),0)</f>
        <v>0</v>
      </c>
      <c r="Q435" s="84" t="n">
        <f aca="false">IF($N435="D",VLOOKUP(H435,BasisBuckets,2,FALSE()),0)</f>
        <v>10</v>
      </c>
      <c r="R435" s="84" t="n">
        <f aca="false">IF($N435="PHY",VLOOKUP(H435,PGDBuckets,2,FALSE()),0)</f>
        <v>0</v>
      </c>
      <c r="S435" s="84" t="n">
        <f aca="false">IF($N435="G",VLOOKUP(H435,PGDBuckets,2,FALSE()),0)</f>
        <v>0</v>
      </c>
      <c r="T435" s="84" t="n">
        <f aca="false">SUM(P435:S435)</f>
        <v>10</v>
      </c>
      <c r="U435" s="84" t="str">
        <f aca="false">IF(O435="not used","-",O435&amp;N435&amp;T435)</f>
        <v>-</v>
      </c>
      <c r="V435" s="84" t="str">
        <f aca="false">IF(O435="Not Used","-",VLOOKUP(D435,FOLIOS,7,FALSE())&amp;H435)</f>
        <v>-</v>
      </c>
      <c r="W435" s="84" t="str">
        <f aca="false">IF(U435="-","-",O435&amp;E435&amp;H435)</f>
        <v>-</v>
      </c>
      <c r="X435" s="85" t="str">
        <f aca="false">D435&amp;G435</f>
        <v>FT-CAND-EGSC-BASCGPR-PARKWAY</v>
      </c>
      <c r="AF435" s="0" t="str">
        <f aca="false">D435&amp;V435</f>
        <v>FT-CAND-EGSC-BAS-</v>
      </c>
    </row>
    <row r="436" customFormat="false" ht="12.75" hidden="false" customHeight="false" outlineLevel="0" collapsed="false">
      <c r="A436" s="81" t="n">
        <v>36682</v>
      </c>
      <c r="B436" s="82" t="s">
        <v>55</v>
      </c>
      <c r="C436" s="82" t="s">
        <v>56</v>
      </c>
      <c r="D436" s="82" t="s">
        <v>57</v>
      </c>
      <c r="E436" s="82" t="s">
        <v>21</v>
      </c>
      <c r="F436" s="82"/>
      <c r="G436" s="82" t="s">
        <v>75</v>
      </c>
      <c r="H436" s="81" t="n">
        <v>37316</v>
      </c>
      <c r="I436" s="82" t="n">
        <v>-27</v>
      </c>
      <c r="J436" s="82" t="n">
        <v>0</v>
      </c>
      <c r="K436" s="83" t="n">
        <f aca="false">IF(J436=0,0,J436/I436)</f>
        <v>0</v>
      </c>
      <c r="L436" s="83" t="n">
        <f aca="false">I436/UOM</f>
        <v>-0.0027</v>
      </c>
      <c r="M436" s="83" t="n">
        <f aca="false">J436/UOM</f>
        <v>0</v>
      </c>
      <c r="N436" s="84" t="str">
        <f aca="false">IF(F436="P","PHY",IF(F436="G","G",E436))</f>
        <v>D</v>
      </c>
      <c r="O436" s="84" t="str">
        <f aca="false">IF(ISNA(VLOOKUP(G436,BadCanCurves,1,FALSE())),VLOOKUP(D436,FOLIOS,6,FALSE()),"not used")</f>
        <v>not used</v>
      </c>
      <c r="P436" s="84" t="n">
        <f aca="false">IF($N436="P",VLOOKUP(H436,PrcBuckets,2,FALSE()),0)</f>
        <v>0</v>
      </c>
      <c r="Q436" s="84" t="n">
        <f aca="false">IF($N436="D",VLOOKUP(H436,BasisBuckets,2,FALSE()),0)</f>
        <v>10</v>
      </c>
      <c r="R436" s="84" t="n">
        <f aca="false">IF($N436="PHY",VLOOKUP(H436,PGDBuckets,2,FALSE()),0)</f>
        <v>0</v>
      </c>
      <c r="S436" s="84" t="n">
        <f aca="false">IF($N436="G",VLOOKUP(H436,PGDBuckets,2,FALSE()),0)</f>
        <v>0</v>
      </c>
      <c r="T436" s="84" t="n">
        <f aca="false">SUM(P436:S436)</f>
        <v>10</v>
      </c>
      <c r="U436" s="84" t="str">
        <f aca="false">IF(O436="not used","-",O436&amp;N436&amp;T436)</f>
        <v>-</v>
      </c>
      <c r="V436" s="84" t="str">
        <f aca="false">IF(O436="Not Used","-",VLOOKUP(D436,FOLIOS,7,FALSE())&amp;H436)</f>
        <v>-</v>
      </c>
      <c r="W436" s="84" t="str">
        <f aca="false">IF(U436="-","-",O436&amp;E436&amp;H436)</f>
        <v>-</v>
      </c>
      <c r="X436" s="85" t="str">
        <f aca="false">D436&amp;G436</f>
        <v>FT-CAND-EGSC-BASCGPR-PARKWAY</v>
      </c>
      <c r="AF436" s="0" t="str">
        <f aca="false">D436&amp;V436</f>
        <v>FT-CAND-EGSC-BAS-</v>
      </c>
    </row>
    <row r="437" customFormat="false" ht="12.75" hidden="false" customHeight="false" outlineLevel="0" collapsed="false">
      <c r="A437" s="81" t="n">
        <v>36682</v>
      </c>
      <c r="B437" s="82" t="s">
        <v>55</v>
      </c>
      <c r="C437" s="82" t="s">
        <v>56</v>
      </c>
      <c r="D437" s="82" t="s">
        <v>57</v>
      </c>
      <c r="E437" s="82" t="s">
        <v>21</v>
      </c>
      <c r="F437" s="82"/>
      <c r="G437" s="82" t="s">
        <v>75</v>
      </c>
      <c r="H437" s="81" t="n">
        <v>37347</v>
      </c>
      <c r="I437" s="82" t="n">
        <v>-26</v>
      </c>
      <c r="J437" s="82" t="n">
        <v>0</v>
      </c>
      <c r="K437" s="83" t="n">
        <f aca="false">IF(J437=0,0,J437/I437)</f>
        <v>0</v>
      </c>
      <c r="L437" s="83" t="n">
        <f aca="false">I437/UOM</f>
        <v>-0.0026</v>
      </c>
      <c r="M437" s="83" t="n">
        <f aca="false">J437/UOM</f>
        <v>0</v>
      </c>
      <c r="N437" s="84" t="str">
        <f aca="false">IF(F437="P","PHY",IF(F437="G","G",E437))</f>
        <v>D</v>
      </c>
      <c r="O437" s="84" t="str">
        <f aca="false">IF(ISNA(VLOOKUP(G437,BadCanCurves,1,FALSE())),VLOOKUP(D437,FOLIOS,6,FALSE()),"not used")</f>
        <v>not used</v>
      </c>
      <c r="P437" s="84" t="n">
        <f aca="false">IF($N437="P",VLOOKUP(H437,PrcBuckets,2,FALSE()),0)</f>
        <v>0</v>
      </c>
      <c r="Q437" s="84" t="n">
        <f aca="false">IF($N437="D",VLOOKUP(H437,BasisBuckets,2,FALSE()),0)</f>
        <v>10</v>
      </c>
      <c r="R437" s="84" t="n">
        <f aca="false">IF($N437="PHY",VLOOKUP(H437,PGDBuckets,2,FALSE()),0)</f>
        <v>0</v>
      </c>
      <c r="S437" s="84" t="n">
        <f aca="false">IF($N437="G",VLOOKUP(H437,PGDBuckets,2,FALSE()),0)</f>
        <v>0</v>
      </c>
      <c r="T437" s="84" t="n">
        <f aca="false">SUM(P437:S437)</f>
        <v>10</v>
      </c>
      <c r="U437" s="84" t="str">
        <f aca="false">IF(O437="not used","-",O437&amp;N437&amp;T437)</f>
        <v>-</v>
      </c>
      <c r="V437" s="84" t="str">
        <f aca="false">IF(O437="Not Used","-",VLOOKUP(D437,FOLIOS,7,FALSE())&amp;H437)</f>
        <v>-</v>
      </c>
      <c r="W437" s="84" t="str">
        <f aca="false">IF(U437="-","-",O437&amp;E437&amp;H437)</f>
        <v>-</v>
      </c>
      <c r="X437" s="85" t="str">
        <f aca="false">D437&amp;G437</f>
        <v>FT-CAND-EGSC-BASCGPR-PARKWAY</v>
      </c>
      <c r="AF437" s="0" t="str">
        <f aca="false">D437&amp;V437</f>
        <v>FT-CAND-EGSC-BAS-</v>
      </c>
    </row>
    <row r="438" customFormat="false" ht="12.75" hidden="false" customHeight="false" outlineLevel="0" collapsed="false">
      <c r="A438" s="81" t="n">
        <v>36682</v>
      </c>
      <c r="B438" s="82" t="s">
        <v>55</v>
      </c>
      <c r="C438" s="82" t="s">
        <v>56</v>
      </c>
      <c r="D438" s="82" t="s">
        <v>57</v>
      </c>
      <c r="E438" s="82" t="s">
        <v>21</v>
      </c>
      <c r="F438" s="82"/>
      <c r="G438" s="82" t="s">
        <v>75</v>
      </c>
      <c r="H438" s="81" t="n">
        <v>37377</v>
      </c>
      <c r="I438" s="82" t="n">
        <v>-27</v>
      </c>
      <c r="J438" s="82" t="n">
        <v>0</v>
      </c>
      <c r="K438" s="83" t="n">
        <f aca="false">IF(J438=0,0,J438/I438)</f>
        <v>0</v>
      </c>
      <c r="L438" s="83" t="n">
        <f aca="false">I438/UOM</f>
        <v>-0.0027</v>
      </c>
      <c r="M438" s="83" t="n">
        <f aca="false">J438/UOM</f>
        <v>0</v>
      </c>
      <c r="N438" s="84" t="str">
        <f aca="false">IF(F438="P","PHY",IF(F438="G","G",E438))</f>
        <v>D</v>
      </c>
      <c r="O438" s="84" t="str">
        <f aca="false">IF(ISNA(VLOOKUP(G438,BadCanCurves,1,FALSE())),VLOOKUP(D438,FOLIOS,6,FALSE()),"not used")</f>
        <v>not used</v>
      </c>
      <c r="P438" s="84" t="n">
        <f aca="false">IF($N438="P",VLOOKUP(H438,PrcBuckets,2,FALSE()),0)</f>
        <v>0</v>
      </c>
      <c r="Q438" s="84" t="n">
        <f aca="false">IF($N438="D",VLOOKUP(H438,BasisBuckets,2,FALSE()),0)</f>
        <v>10</v>
      </c>
      <c r="R438" s="84" t="n">
        <f aca="false">IF($N438="PHY",VLOOKUP(H438,PGDBuckets,2,FALSE()),0)</f>
        <v>0</v>
      </c>
      <c r="S438" s="84" t="n">
        <f aca="false">IF($N438="G",VLOOKUP(H438,PGDBuckets,2,FALSE()),0)</f>
        <v>0</v>
      </c>
      <c r="T438" s="84" t="n">
        <f aca="false">SUM(P438:S438)</f>
        <v>10</v>
      </c>
      <c r="U438" s="84" t="str">
        <f aca="false">IF(O438="not used","-",O438&amp;N438&amp;T438)</f>
        <v>-</v>
      </c>
      <c r="V438" s="84" t="str">
        <f aca="false">IF(O438="Not Used","-",VLOOKUP(D438,FOLIOS,7,FALSE())&amp;H438)</f>
        <v>-</v>
      </c>
      <c r="W438" s="84" t="str">
        <f aca="false">IF(U438="-","-",O438&amp;E438&amp;H438)</f>
        <v>-</v>
      </c>
      <c r="X438" s="85" t="str">
        <f aca="false">D438&amp;G438</f>
        <v>FT-CAND-EGSC-BASCGPR-PARKWAY</v>
      </c>
      <c r="AF438" s="0" t="str">
        <f aca="false">D438&amp;V438</f>
        <v>FT-CAND-EGSC-BAS-</v>
      </c>
    </row>
    <row r="439" customFormat="false" ht="12.75" hidden="false" customHeight="false" outlineLevel="0" collapsed="false">
      <c r="A439" s="81" t="n">
        <v>36682</v>
      </c>
      <c r="B439" s="82" t="s">
        <v>55</v>
      </c>
      <c r="C439" s="82" t="s">
        <v>56</v>
      </c>
      <c r="D439" s="82" t="s">
        <v>57</v>
      </c>
      <c r="E439" s="82" t="s">
        <v>21</v>
      </c>
      <c r="F439" s="82"/>
      <c r="G439" s="82" t="s">
        <v>75</v>
      </c>
      <c r="H439" s="81" t="n">
        <v>37408</v>
      </c>
      <c r="I439" s="82" t="n">
        <v>-26</v>
      </c>
      <c r="J439" s="82" t="n">
        <v>0</v>
      </c>
      <c r="K439" s="83" t="n">
        <f aca="false">IF(J439=0,0,J439/I439)</f>
        <v>0</v>
      </c>
      <c r="L439" s="83" t="n">
        <f aca="false">I439/UOM</f>
        <v>-0.0026</v>
      </c>
      <c r="M439" s="83" t="n">
        <f aca="false">J439/UOM</f>
        <v>0</v>
      </c>
      <c r="N439" s="84" t="str">
        <f aca="false">IF(F439="P","PHY",IF(F439="G","G",E439))</f>
        <v>D</v>
      </c>
      <c r="O439" s="84" t="str">
        <f aca="false">IF(ISNA(VLOOKUP(G439,BadCanCurves,1,FALSE())),VLOOKUP(D439,FOLIOS,6,FALSE()),"not used")</f>
        <v>not used</v>
      </c>
      <c r="P439" s="84" t="n">
        <f aca="false">IF($N439="P",VLOOKUP(H439,PrcBuckets,2,FALSE()),0)</f>
        <v>0</v>
      </c>
      <c r="Q439" s="84" t="n">
        <f aca="false">IF($N439="D",VLOOKUP(H439,BasisBuckets,2,FALSE()),0)</f>
        <v>10</v>
      </c>
      <c r="R439" s="84" t="n">
        <f aca="false">IF($N439="PHY",VLOOKUP(H439,PGDBuckets,2,FALSE()),0)</f>
        <v>0</v>
      </c>
      <c r="S439" s="84" t="n">
        <f aca="false">IF($N439="G",VLOOKUP(H439,PGDBuckets,2,FALSE()),0)</f>
        <v>0</v>
      </c>
      <c r="T439" s="84" t="n">
        <f aca="false">SUM(P439:S439)</f>
        <v>10</v>
      </c>
      <c r="U439" s="84" t="str">
        <f aca="false">IF(O439="not used","-",O439&amp;N439&amp;T439)</f>
        <v>-</v>
      </c>
      <c r="V439" s="84" t="str">
        <f aca="false">IF(O439="Not Used","-",VLOOKUP(D439,FOLIOS,7,FALSE())&amp;H439)</f>
        <v>-</v>
      </c>
      <c r="W439" s="84" t="str">
        <f aca="false">IF(U439="-","-",O439&amp;E439&amp;H439)</f>
        <v>-</v>
      </c>
      <c r="X439" s="85" t="str">
        <f aca="false">D439&amp;G439</f>
        <v>FT-CAND-EGSC-BASCGPR-PARKWAY</v>
      </c>
      <c r="AF439" s="0" t="str">
        <f aca="false">D439&amp;V439</f>
        <v>FT-CAND-EGSC-BAS-</v>
      </c>
    </row>
    <row r="440" customFormat="false" ht="12.75" hidden="false" customHeight="false" outlineLevel="0" collapsed="false">
      <c r="A440" s="81" t="n">
        <v>36682</v>
      </c>
      <c r="B440" s="82" t="s">
        <v>55</v>
      </c>
      <c r="C440" s="82" t="s">
        <v>56</v>
      </c>
      <c r="D440" s="82" t="s">
        <v>57</v>
      </c>
      <c r="E440" s="82" t="s">
        <v>21</v>
      </c>
      <c r="F440" s="82"/>
      <c r="G440" s="82" t="s">
        <v>75</v>
      </c>
      <c r="H440" s="81" t="n">
        <v>37438</v>
      </c>
      <c r="I440" s="82" t="n">
        <v>-27</v>
      </c>
      <c r="J440" s="82" t="n">
        <v>0</v>
      </c>
      <c r="K440" s="83" t="n">
        <f aca="false">IF(J440=0,0,J440/I440)</f>
        <v>0</v>
      </c>
      <c r="L440" s="83" t="n">
        <f aca="false">I440/UOM</f>
        <v>-0.0027</v>
      </c>
      <c r="M440" s="83" t="n">
        <f aca="false">J440/UOM</f>
        <v>0</v>
      </c>
      <c r="N440" s="84" t="str">
        <f aca="false">IF(F440="P","PHY",IF(F440="G","G",E440))</f>
        <v>D</v>
      </c>
      <c r="O440" s="84" t="str">
        <f aca="false">IF(ISNA(VLOOKUP(G440,BadCanCurves,1,FALSE())),VLOOKUP(D440,FOLIOS,6,FALSE()),"not used")</f>
        <v>not used</v>
      </c>
      <c r="P440" s="84" t="n">
        <f aca="false">IF($N440="P",VLOOKUP(H440,PrcBuckets,2,FALSE()),0)</f>
        <v>0</v>
      </c>
      <c r="Q440" s="84" t="n">
        <f aca="false">IF($N440="D",VLOOKUP(H440,BasisBuckets,2,FALSE()),0)</f>
        <v>10</v>
      </c>
      <c r="R440" s="84" t="n">
        <f aca="false">IF($N440="PHY",VLOOKUP(H440,PGDBuckets,2,FALSE()),0)</f>
        <v>0</v>
      </c>
      <c r="S440" s="84" t="n">
        <f aca="false">IF($N440="G",VLOOKUP(H440,PGDBuckets,2,FALSE()),0)</f>
        <v>0</v>
      </c>
      <c r="T440" s="84" t="n">
        <f aca="false">SUM(P440:S440)</f>
        <v>10</v>
      </c>
      <c r="U440" s="84" t="str">
        <f aca="false">IF(O440="not used","-",O440&amp;N440&amp;T440)</f>
        <v>-</v>
      </c>
      <c r="V440" s="84" t="str">
        <f aca="false">IF(O440="Not Used","-",VLOOKUP(D440,FOLIOS,7,FALSE())&amp;H440)</f>
        <v>-</v>
      </c>
      <c r="W440" s="84" t="str">
        <f aca="false">IF(U440="-","-",O440&amp;E440&amp;H440)</f>
        <v>-</v>
      </c>
      <c r="X440" s="85" t="str">
        <f aca="false">D440&amp;G440</f>
        <v>FT-CAND-EGSC-BASCGPR-PARKWAY</v>
      </c>
      <c r="AF440" s="0" t="str">
        <f aca="false">D440&amp;V440</f>
        <v>FT-CAND-EGSC-BAS-</v>
      </c>
    </row>
    <row r="441" customFormat="false" ht="12.75" hidden="false" customHeight="false" outlineLevel="0" collapsed="false">
      <c r="A441" s="81" t="n">
        <v>36682</v>
      </c>
      <c r="B441" s="82" t="s">
        <v>55</v>
      </c>
      <c r="C441" s="82" t="s">
        <v>56</v>
      </c>
      <c r="D441" s="82" t="s">
        <v>57</v>
      </c>
      <c r="E441" s="82" t="s">
        <v>21</v>
      </c>
      <c r="F441" s="82"/>
      <c r="G441" s="82" t="s">
        <v>75</v>
      </c>
      <c r="H441" s="81" t="n">
        <v>37469</v>
      </c>
      <c r="I441" s="82" t="n">
        <v>-27</v>
      </c>
      <c r="J441" s="82" t="n">
        <v>0</v>
      </c>
      <c r="K441" s="83" t="n">
        <f aca="false">IF(J441=0,0,J441/I441)</f>
        <v>0</v>
      </c>
      <c r="L441" s="83" t="n">
        <f aca="false">I441/UOM</f>
        <v>-0.0027</v>
      </c>
      <c r="M441" s="83" t="n">
        <f aca="false">J441/UOM</f>
        <v>0</v>
      </c>
      <c r="N441" s="84" t="str">
        <f aca="false">IF(F441="P","PHY",IF(F441="G","G",E441))</f>
        <v>D</v>
      </c>
      <c r="O441" s="84" t="str">
        <f aca="false">IF(ISNA(VLOOKUP(G441,BadCanCurves,1,FALSE())),VLOOKUP(D441,FOLIOS,6,FALSE()),"not used")</f>
        <v>not used</v>
      </c>
      <c r="P441" s="84" t="n">
        <f aca="false">IF($N441="P",VLOOKUP(H441,PrcBuckets,2,FALSE()),0)</f>
        <v>0</v>
      </c>
      <c r="Q441" s="84" t="n">
        <f aca="false">IF($N441="D",VLOOKUP(H441,BasisBuckets,2,FALSE()),0)</f>
        <v>10</v>
      </c>
      <c r="R441" s="84" t="n">
        <f aca="false">IF($N441="PHY",VLOOKUP(H441,PGDBuckets,2,FALSE()),0)</f>
        <v>0</v>
      </c>
      <c r="S441" s="84" t="n">
        <f aca="false">IF($N441="G",VLOOKUP(H441,PGDBuckets,2,FALSE()),0)</f>
        <v>0</v>
      </c>
      <c r="T441" s="84" t="n">
        <f aca="false">SUM(P441:S441)</f>
        <v>10</v>
      </c>
      <c r="U441" s="84" t="str">
        <f aca="false">IF(O441="not used","-",O441&amp;N441&amp;T441)</f>
        <v>-</v>
      </c>
      <c r="V441" s="84" t="str">
        <f aca="false">IF(O441="Not Used","-",VLOOKUP(D441,FOLIOS,7,FALSE())&amp;H441)</f>
        <v>-</v>
      </c>
      <c r="W441" s="84" t="str">
        <f aca="false">IF(U441="-","-",O441&amp;E441&amp;H441)</f>
        <v>-</v>
      </c>
      <c r="X441" s="85" t="str">
        <f aca="false">D441&amp;G441</f>
        <v>FT-CAND-EGSC-BASCGPR-PARKWAY</v>
      </c>
      <c r="AF441" s="0" t="str">
        <f aca="false">D441&amp;V441</f>
        <v>FT-CAND-EGSC-BAS-</v>
      </c>
    </row>
    <row r="442" customFormat="false" ht="12.75" hidden="false" customHeight="false" outlineLevel="0" collapsed="false">
      <c r="A442" s="81" t="n">
        <v>36682</v>
      </c>
      <c r="B442" s="82" t="s">
        <v>55</v>
      </c>
      <c r="C442" s="82" t="s">
        <v>56</v>
      </c>
      <c r="D442" s="82" t="s">
        <v>57</v>
      </c>
      <c r="E442" s="82" t="s">
        <v>21</v>
      </c>
      <c r="F442" s="82"/>
      <c r="G442" s="82" t="s">
        <v>75</v>
      </c>
      <c r="H442" s="81" t="n">
        <v>37500</v>
      </c>
      <c r="I442" s="82" t="n">
        <v>-26</v>
      </c>
      <c r="J442" s="82" t="n">
        <v>0</v>
      </c>
      <c r="K442" s="83" t="n">
        <f aca="false">IF(J442=0,0,J442/I442)</f>
        <v>0</v>
      </c>
      <c r="L442" s="83" t="n">
        <f aca="false">I442/UOM</f>
        <v>-0.0026</v>
      </c>
      <c r="M442" s="83" t="n">
        <f aca="false">J442/UOM</f>
        <v>0</v>
      </c>
      <c r="N442" s="84" t="str">
        <f aca="false">IF(F442="P","PHY",IF(F442="G","G",E442))</f>
        <v>D</v>
      </c>
      <c r="O442" s="84" t="str">
        <f aca="false">IF(ISNA(VLOOKUP(G442,BadCanCurves,1,FALSE())),VLOOKUP(D442,FOLIOS,6,FALSE()),"not used")</f>
        <v>not used</v>
      </c>
      <c r="P442" s="84" t="n">
        <f aca="false">IF($N442="P",VLOOKUP(H442,PrcBuckets,2,FALSE()),0)</f>
        <v>0</v>
      </c>
      <c r="Q442" s="84" t="n">
        <f aca="false">IF($N442="D",VLOOKUP(H442,BasisBuckets,2,FALSE()),0)</f>
        <v>10</v>
      </c>
      <c r="R442" s="84" t="n">
        <f aca="false">IF($N442="PHY",VLOOKUP(H442,PGDBuckets,2,FALSE()),0)</f>
        <v>0</v>
      </c>
      <c r="S442" s="84" t="n">
        <f aca="false">IF($N442="G",VLOOKUP(H442,PGDBuckets,2,FALSE()),0)</f>
        <v>0</v>
      </c>
      <c r="T442" s="84" t="n">
        <f aca="false">SUM(P442:S442)</f>
        <v>10</v>
      </c>
      <c r="U442" s="84" t="str">
        <f aca="false">IF(O442="not used","-",O442&amp;N442&amp;T442)</f>
        <v>-</v>
      </c>
      <c r="V442" s="84" t="str">
        <f aca="false">IF(O442="Not Used","-",VLOOKUP(D442,FOLIOS,7,FALSE())&amp;H442)</f>
        <v>-</v>
      </c>
      <c r="W442" s="84" t="str">
        <f aca="false">IF(U442="-","-",O442&amp;E442&amp;H442)</f>
        <v>-</v>
      </c>
      <c r="X442" s="85" t="str">
        <f aca="false">D442&amp;G442</f>
        <v>FT-CAND-EGSC-BASCGPR-PARKWAY</v>
      </c>
      <c r="AF442" s="0" t="str">
        <f aca="false">D442&amp;V442</f>
        <v>FT-CAND-EGSC-BAS-</v>
      </c>
    </row>
    <row r="443" customFormat="false" ht="12.75" hidden="false" customHeight="false" outlineLevel="0" collapsed="false">
      <c r="A443" s="81" t="n">
        <v>36682</v>
      </c>
      <c r="B443" s="82" t="s">
        <v>55</v>
      </c>
      <c r="C443" s="82" t="s">
        <v>56</v>
      </c>
      <c r="D443" s="82" t="s">
        <v>57</v>
      </c>
      <c r="E443" s="82" t="s">
        <v>21</v>
      </c>
      <c r="F443" s="82"/>
      <c r="G443" s="82" t="s">
        <v>75</v>
      </c>
      <c r="H443" s="81" t="n">
        <v>37530</v>
      </c>
      <c r="I443" s="82" t="n">
        <v>-26</v>
      </c>
      <c r="J443" s="82" t="n">
        <v>0</v>
      </c>
      <c r="K443" s="83" t="n">
        <f aca="false">IF(J443=0,0,J443/I443)</f>
        <v>0</v>
      </c>
      <c r="L443" s="83" t="n">
        <f aca="false">I443/UOM</f>
        <v>-0.0026</v>
      </c>
      <c r="M443" s="83" t="n">
        <f aca="false">J443/UOM</f>
        <v>0</v>
      </c>
      <c r="N443" s="84" t="str">
        <f aca="false">IF(F443="P","PHY",IF(F443="G","G",E443))</f>
        <v>D</v>
      </c>
      <c r="O443" s="84" t="str">
        <f aca="false">IF(ISNA(VLOOKUP(G443,BadCanCurves,1,FALSE())),VLOOKUP(D443,FOLIOS,6,FALSE()),"not used")</f>
        <v>not used</v>
      </c>
      <c r="P443" s="84" t="n">
        <f aca="false">IF($N443="P",VLOOKUP(H443,PrcBuckets,2,FALSE()),0)</f>
        <v>0</v>
      </c>
      <c r="Q443" s="84" t="n">
        <f aca="false">IF($N443="D",VLOOKUP(H443,BasisBuckets,2,FALSE()),0)</f>
        <v>10</v>
      </c>
      <c r="R443" s="84" t="n">
        <f aca="false">IF($N443="PHY",VLOOKUP(H443,PGDBuckets,2,FALSE()),0)</f>
        <v>0</v>
      </c>
      <c r="S443" s="84" t="n">
        <f aca="false">IF($N443="G",VLOOKUP(H443,PGDBuckets,2,FALSE()),0)</f>
        <v>0</v>
      </c>
      <c r="T443" s="84" t="n">
        <f aca="false">SUM(P443:S443)</f>
        <v>10</v>
      </c>
      <c r="U443" s="84" t="str">
        <f aca="false">IF(O443="not used","-",O443&amp;N443&amp;T443)</f>
        <v>-</v>
      </c>
      <c r="V443" s="84" t="str">
        <f aca="false">IF(O443="Not Used","-",VLOOKUP(D443,FOLIOS,7,FALSE())&amp;H443)</f>
        <v>-</v>
      </c>
      <c r="W443" s="84" t="str">
        <f aca="false">IF(U443="-","-",O443&amp;E443&amp;H443)</f>
        <v>-</v>
      </c>
      <c r="X443" s="85" t="str">
        <f aca="false">D443&amp;G443</f>
        <v>FT-CAND-EGSC-BASCGPR-PARKWAY</v>
      </c>
      <c r="AF443" s="0" t="str">
        <f aca="false">D443&amp;V443</f>
        <v>FT-CAND-EGSC-BAS-</v>
      </c>
    </row>
    <row r="444" customFormat="false" ht="12.75" hidden="false" customHeight="false" outlineLevel="0" collapsed="false">
      <c r="A444" s="81" t="n">
        <v>36682</v>
      </c>
      <c r="B444" s="82" t="s">
        <v>55</v>
      </c>
      <c r="C444" s="82" t="s">
        <v>56</v>
      </c>
      <c r="D444" s="82" t="s">
        <v>57</v>
      </c>
      <c r="E444" s="82" t="s">
        <v>21</v>
      </c>
      <c r="F444" s="82"/>
      <c r="G444" s="82" t="s">
        <v>75</v>
      </c>
      <c r="H444" s="81" t="n">
        <v>37561</v>
      </c>
      <c r="I444" s="82" t="n">
        <v>25</v>
      </c>
      <c r="J444" s="82" t="n">
        <v>0</v>
      </c>
      <c r="K444" s="83" t="n">
        <f aca="false">IF(J444=0,0,J444/I444)</f>
        <v>0</v>
      </c>
      <c r="L444" s="83" t="n">
        <f aca="false">I444/UOM</f>
        <v>0.0025</v>
      </c>
      <c r="M444" s="83" t="n">
        <f aca="false">J444/UOM</f>
        <v>0</v>
      </c>
      <c r="N444" s="84" t="str">
        <f aca="false">IF(F444="P","PHY",IF(F444="G","G",E444))</f>
        <v>D</v>
      </c>
      <c r="O444" s="84" t="str">
        <f aca="false">IF(ISNA(VLOOKUP(G444,BadCanCurves,1,FALSE())),VLOOKUP(D444,FOLIOS,6,FALSE()),"not used")</f>
        <v>not used</v>
      </c>
      <c r="P444" s="84" t="n">
        <f aca="false">IF($N444="P",VLOOKUP(H444,PrcBuckets,2,FALSE()),0)</f>
        <v>0</v>
      </c>
      <c r="Q444" s="84" t="n">
        <f aca="false">IF($N444="D",VLOOKUP(H444,BasisBuckets,2,FALSE()),0)</f>
        <v>10</v>
      </c>
      <c r="R444" s="84" t="n">
        <f aca="false">IF($N444="PHY",VLOOKUP(H444,PGDBuckets,2,FALSE()),0)</f>
        <v>0</v>
      </c>
      <c r="S444" s="84" t="n">
        <f aca="false">IF($N444="G",VLOOKUP(H444,PGDBuckets,2,FALSE()),0)</f>
        <v>0</v>
      </c>
      <c r="T444" s="84" t="n">
        <f aca="false">SUM(P444:S444)</f>
        <v>10</v>
      </c>
      <c r="U444" s="84" t="str">
        <f aca="false">IF(O444="not used","-",O444&amp;N444&amp;T444)</f>
        <v>-</v>
      </c>
      <c r="V444" s="84" t="str">
        <f aca="false">IF(O444="Not Used","-",VLOOKUP(D444,FOLIOS,7,FALSE())&amp;H444)</f>
        <v>-</v>
      </c>
      <c r="W444" s="84" t="str">
        <f aca="false">IF(U444="-","-",O444&amp;E444&amp;H444)</f>
        <v>-</v>
      </c>
      <c r="X444" s="85" t="str">
        <f aca="false">D444&amp;G444</f>
        <v>FT-CAND-EGSC-BASCGPR-PARKWAY</v>
      </c>
      <c r="AF444" s="0" t="str">
        <f aca="false">D444&amp;V444</f>
        <v>FT-CAND-EGSC-BAS-</v>
      </c>
    </row>
    <row r="445" customFormat="false" ht="12.75" hidden="false" customHeight="false" outlineLevel="0" collapsed="false">
      <c r="A445" s="81" t="n">
        <v>36682</v>
      </c>
      <c r="B445" s="82" t="s">
        <v>55</v>
      </c>
      <c r="C445" s="82" t="s">
        <v>56</v>
      </c>
      <c r="D445" s="82" t="s">
        <v>57</v>
      </c>
      <c r="E445" s="82" t="s">
        <v>21</v>
      </c>
      <c r="F445" s="82"/>
      <c r="G445" s="82" t="s">
        <v>75</v>
      </c>
      <c r="H445" s="81" t="n">
        <v>37591</v>
      </c>
      <c r="I445" s="82" t="n">
        <v>26</v>
      </c>
      <c r="J445" s="82" t="n">
        <v>0</v>
      </c>
      <c r="K445" s="83" t="n">
        <f aca="false">IF(J445=0,0,J445/I445)</f>
        <v>0</v>
      </c>
      <c r="L445" s="83" t="n">
        <f aca="false">I445/UOM</f>
        <v>0.0026</v>
      </c>
      <c r="M445" s="83" t="n">
        <f aca="false">J445/UOM</f>
        <v>0</v>
      </c>
      <c r="N445" s="84" t="str">
        <f aca="false">IF(F445="P","PHY",IF(F445="G","G",E445))</f>
        <v>D</v>
      </c>
      <c r="O445" s="84" t="str">
        <f aca="false">IF(ISNA(VLOOKUP(G445,BadCanCurves,1,FALSE())),VLOOKUP(D445,FOLIOS,6,FALSE()),"not used")</f>
        <v>not used</v>
      </c>
      <c r="P445" s="84" t="n">
        <f aca="false">IF($N445="P",VLOOKUP(H445,PrcBuckets,2,FALSE()),0)</f>
        <v>0</v>
      </c>
      <c r="Q445" s="84" t="n">
        <f aca="false">IF($N445="D",VLOOKUP(H445,BasisBuckets,2,FALSE()),0)</f>
        <v>10</v>
      </c>
      <c r="R445" s="84" t="n">
        <f aca="false">IF($N445="PHY",VLOOKUP(H445,PGDBuckets,2,FALSE()),0)</f>
        <v>0</v>
      </c>
      <c r="S445" s="84" t="n">
        <f aca="false">IF($N445="G",VLOOKUP(H445,PGDBuckets,2,FALSE()),0)</f>
        <v>0</v>
      </c>
      <c r="T445" s="84" t="n">
        <f aca="false">SUM(P445:S445)</f>
        <v>10</v>
      </c>
      <c r="U445" s="84" t="str">
        <f aca="false">IF(O445="not used","-",O445&amp;N445&amp;T445)</f>
        <v>-</v>
      </c>
      <c r="V445" s="84" t="str">
        <f aca="false">IF(O445="Not Used","-",VLOOKUP(D445,FOLIOS,7,FALSE())&amp;H445)</f>
        <v>-</v>
      </c>
      <c r="W445" s="84" t="str">
        <f aca="false">IF(U445="-","-",O445&amp;E445&amp;H445)</f>
        <v>-</v>
      </c>
      <c r="X445" s="85" t="str">
        <f aca="false">D445&amp;G445</f>
        <v>FT-CAND-EGSC-BASCGPR-PARKWAY</v>
      </c>
      <c r="AF445" s="0" t="str">
        <f aca="false">D445&amp;V445</f>
        <v>FT-CAND-EGSC-BAS-</v>
      </c>
    </row>
    <row r="446" customFormat="false" ht="12.75" hidden="false" customHeight="false" outlineLevel="0" collapsed="false">
      <c r="A446" s="81" t="n">
        <v>36682</v>
      </c>
      <c r="B446" s="82" t="s">
        <v>55</v>
      </c>
      <c r="C446" s="82" t="s">
        <v>56</v>
      </c>
      <c r="D446" s="82" t="s">
        <v>57</v>
      </c>
      <c r="E446" s="82" t="s">
        <v>21</v>
      </c>
      <c r="F446" s="82"/>
      <c r="G446" s="82" t="s">
        <v>75</v>
      </c>
      <c r="H446" s="81" t="n">
        <v>37622</v>
      </c>
      <c r="I446" s="82" t="n">
        <v>26</v>
      </c>
      <c r="J446" s="82" t="n">
        <v>0</v>
      </c>
      <c r="K446" s="83" t="n">
        <f aca="false">IF(J446=0,0,J446/I446)</f>
        <v>0</v>
      </c>
      <c r="L446" s="83" t="n">
        <f aca="false">I446/UOM</f>
        <v>0.0026</v>
      </c>
      <c r="M446" s="83" t="n">
        <f aca="false">J446/UOM</f>
        <v>0</v>
      </c>
      <c r="N446" s="84" t="str">
        <f aca="false">IF(F446="P","PHY",IF(F446="G","G",E446))</f>
        <v>D</v>
      </c>
      <c r="O446" s="84" t="str">
        <f aca="false">IF(ISNA(VLOOKUP(G446,BadCanCurves,1,FALSE())),VLOOKUP(D446,FOLIOS,6,FALSE()),"not used")</f>
        <v>not used</v>
      </c>
      <c r="P446" s="84" t="n">
        <f aca="false">IF($N446="P",VLOOKUP(H446,PrcBuckets,2,FALSE()),0)</f>
        <v>0</v>
      </c>
      <c r="Q446" s="84" t="n">
        <f aca="false">IF($N446="D",VLOOKUP(H446,BasisBuckets,2,FALSE()),0)</f>
        <v>11</v>
      </c>
      <c r="R446" s="84" t="n">
        <f aca="false">IF($N446="PHY",VLOOKUP(H446,PGDBuckets,2,FALSE()),0)</f>
        <v>0</v>
      </c>
      <c r="S446" s="84" t="n">
        <f aca="false">IF($N446="G",VLOOKUP(H446,PGDBuckets,2,FALSE()),0)</f>
        <v>0</v>
      </c>
      <c r="T446" s="84" t="n">
        <f aca="false">SUM(P446:S446)</f>
        <v>11</v>
      </c>
      <c r="U446" s="84" t="str">
        <f aca="false">IF(O446="not used","-",O446&amp;N446&amp;T446)</f>
        <v>-</v>
      </c>
      <c r="V446" s="84" t="str">
        <f aca="false">IF(O446="Not Used","-",VLOOKUP(D446,FOLIOS,7,FALSE())&amp;H446)</f>
        <v>-</v>
      </c>
      <c r="W446" s="84" t="str">
        <f aca="false">IF(U446="-","-",O446&amp;E446&amp;H446)</f>
        <v>-</v>
      </c>
      <c r="X446" s="85" t="str">
        <f aca="false">D446&amp;G446</f>
        <v>FT-CAND-EGSC-BASCGPR-PARKWAY</v>
      </c>
      <c r="AF446" s="0" t="str">
        <f aca="false">D446&amp;V446</f>
        <v>FT-CAND-EGSC-BAS-</v>
      </c>
    </row>
    <row r="447" customFormat="false" ht="12.75" hidden="false" customHeight="false" outlineLevel="0" collapsed="false">
      <c r="A447" s="81" t="n">
        <v>36682</v>
      </c>
      <c r="B447" s="82" t="s">
        <v>55</v>
      </c>
      <c r="C447" s="82" t="s">
        <v>56</v>
      </c>
      <c r="D447" s="82" t="s">
        <v>57</v>
      </c>
      <c r="E447" s="82" t="s">
        <v>21</v>
      </c>
      <c r="F447" s="82"/>
      <c r="G447" s="82" t="s">
        <v>75</v>
      </c>
      <c r="H447" s="81" t="n">
        <v>37653</v>
      </c>
      <c r="I447" s="82" t="n">
        <v>23</v>
      </c>
      <c r="J447" s="82" t="n">
        <v>0</v>
      </c>
      <c r="K447" s="83" t="n">
        <f aca="false">IF(J447=0,0,J447/I447)</f>
        <v>0</v>
      </c>
      <c r="L447" s="83" t="n">
        <f aca="false">I447/UOM</f>
        <v>0.0023</v>
      </c>
      <c r="M447" s="83" t="n">
        <f aca="false">J447/UOM</f>
        <v>0</v>
      </c>
      <c r="N447" s="84" t="str">
        <f aca="false">IF(F447="P","PHY",IF(F447="G","G",E447))</f>
        <v>D</v>
      </c>
      <c r="O447" s="84" t="str">
        <f aca="false">IF(ISNA(VLOOKUP(G447,BadCanCurves,1,FALSE())),VLOOKUP(D447,FOLIOS,6,FALSE()),"not used")</f>
        <v>not used</v>
      </c>
      <c r="P447" s="84" t="n">
        <f aca="false">IF($N447="P",VLOOKUP(H447,PrcBuckets,2,FALSE()),0)</f>
        <v>0</v>
      </c>
      <c r="Q447" s="84" t="n">
        <f aca="false">IF($N447="D",VLOOKUP(H447,BasisBuckets,2,FALSE()),0)</f>
        <v>11</v>
      </c>
      <c r="R447" s="84" t="n">
        <f aca="false">IF($N447="PHY",VLOOKUP(H447,PGDBuckets,2,FALSE()),0)</f>
        <v>0</v>
      </c>
      <c r="S447" s="84" t="n">
        <f aca="false">IF($N447="G",VLOOKUP(H447,PGDBuckets,2,FALSE()),0)</f>
        <v>0</v>
      </c>
      <c r="T447" s="84" t="n">
        <f aca="false">SUM(P447:S447)</f>
        <v>11</v>
      </c>
      <c r="U447" s="84" t="str">
        <f aca="false">IF(O447="not used","-",O447&amp;N447&amp;T447)</f>
        <v>-</v>
      </c>
      <c r="V447" s="84" t="str">
        <f aca="false">IF(O447="Not Used","-",VLOOKUP(D447,FOLIOS,7,FALSE())&amp;H447)</f>
        <v>-</v>
      </c>
      <c r="W447" s="84" t="str">
        <f aca="false">IF(U447="-","-",O447&amp;E447&amp;H447)</f>
        <v>-</v>
      </c>
      <c r="X447" s="85" t="str">
        <f aca="false">D447&amp;G447</f>
        <v>FT-CAND-EGSC-BASCGPR-PARKWAY</v>
      </c>
      <c r="AF447" s="0" t="str">
        <f aca="false">D447&amp;V447</f>
        <v>FT-CAND-EGSC-BAS-</v>
      </c>
    </row>
    <row r="448" customFormat="false" ht="12.75" hidden="false" customHeight="false" outlineLevel="0" collapsed="false">
      <c r="A448" s="81" t="n">
        <v>36682</v>
      </c>
      <c r="B448" s="82" t="s">
        <v>55</v>
      </c>
      <c r="C448" s="82" t="s">
        <v>56</v>
      </c>
      <c r="D448" s="82" t="s">
        <v>57</v>
      </c>
      <c r="E448" s="82" t="s">
        <v>21</v>
      </c>
      <c r="F448" s="82"/>
      <c r="G448" s="82" t="s">
        <v>75</v>
      </c>
      <c r="H448" s="81" t="n">
        <v>37681</v>
      </c>
      <c r="I448" s="82" t="n">
        <v>25</v>
      </c>
      <c r="J448" s="82" t="n">
        <v>0</v>
      </c>
      <c r="K448" s="83" t="n">
        <f aca="false">IF(J448=0,0,J448/I448)</f>
        <v>0</v>
      </c>
      <c r="L448" s="83" t="n">
        <f aca="false">I448/UOM</f>
        <v>0.0025</v>
      </c>
      <c r="M448" s="83" t="n">
        <f aca="false">J448/UOM</f>
        <v>0</v>
      </c>
      <c r="N448" s="84" t="str">
        <f aca="false">IF(F448="P","PHY",IF(F448="G","G",E448))</f>
        <v>D</v>
      </c>
      <c r="O448" s="84" t="str">
        <f aca="false">IF(ISNA(VLOOKUP(G448,BadCanCurves,1,FALSE())),VLOOKUP(D448,FOLIOS,6,FALSE()),"not used")</f>
        <v>not used</v>
      </c>
      <c r="P448" s="84" t="n">
        <f aca="false">IF($N448="P",VLOOKUP(H448,PrcBuckets,2,FALSE()),0)</f>
        <v>0</v>
      </c>
      <c r="Q448" s="84" t="n">
        <f aca="false">IF($N448="D",VLOOKUP(H448,BasisBuckets,2,FALSE()),0)</f>
        <v>11</v>
      </c>
      <c r="R448" s="84" t="n">
        <f aca="false">IF($N448="PHY",VLOOKUP(H448,PGDBuckets,2,FALSE()),0)</f>
        <v>0</v>
      </c>
      <c r="S448" s="84" t="n">
        <f aca="false">IF($N448="G",VLOOKUP(H448,PGDBuckets,2,FALSE()),0)</f>
        <v>0</v>
      </c>
      <c r="T448" s="84" t="n">
        <f aca="false">SUM(P448:S448)</f>
        <v>11</v>
      </c>
      <c r="U448" s="84" t="str">
        <f aca="false">IF(O448="not used","-",O448&amp;N448&amp;T448)</f>
        <v>-</v>
      </c>
      <c r="V448" s="84" t="str">
        <f aca="false">IF(O448="Not Used","-",VLOOKUP(D448,FOLIOS,7,FALSE())&amp;H448)</f>
        <v>-</v>
      </c>
      <c r="W448" s="84" t="str">
        <f aca="false">IF(U448="-","-",O448&amp;E448&amp;H448)</f>
        <v>-</v>
      </c>
      <c r="X448" s="85" t="str">
        <f aca="false">D448&amp;G448</f>
        <v>FT-CAND-EGSC-BASCGPR-PARKWAY</v>
      </c>
      <c r="AF448" s="0" t="str">
        <f aca="false">D448&amp;V448</f>
        <v>FT-CAND-EGSC-BAS-</v>
      </c>
    </row>
    <row r="449" customFormat="false" ht="12.75" hidden="false" customHeight="false" outlineLevel="0" collapsed="false">
      <c r="A449" s="81" t="n">
        <v>36682</v>
      </c>
      <c r="B449" s="82" t="s">
        <v>55</v>
      </c>
      <c r="C449" s="82" t="s">
        <v>56</v>
      </c>
      <c r="D449" s="82" t="s">
        <v>57</v>
      </c>
      <c r="E449" s="82" t="s">
        <v>21</v>
      </c>
      <c r="F449" s="82"/>
      <c r="G449" s="82" t="s">
        <v>75</v>
      </c>
      <c r="H449" s="81" t="n">
        <v>37712</v>
      </c>
      <c r="I449" s="82" t="n">
        <v>25</v>
      </c>
      <c r="J449" s="82" t="n">
        <v>0</v>
      </c>
      <c r="K449" s="83" t="n">
        <f aca="false">IF(J449=0,0,J449/I449)</f>
        <v>0</v>
      </c>
      <c r="L449" s="83" t="n">
        <f aca="false">I449/UOM</f>
        <v>0.0025</v>
      </c>
      <c r="M449" s="83" t="n">
        <f aca="false">J449/UOM</f>
        <v>0</v>
      </c>
      <c r="N449" s="84" t="str">
        <f aca="false">IF(F449="P","PHY",IF(F449="G","G",E449))</f>
        <v>D</v>
      </c>
      <c r="O449" s="84" t="str">
        <f aca="false">IF(ISNA(VLOOKUP(G449,BadCanCurves,1,FALSE())),VLOOKUP(D449,FOLIOS,6,FALSE()),"not used")</f>
        <v>not used</v>
      </c>
      <c r="P449" s="84" t="n">
        <f aca="false">IF($N449="P",VLOOKUP(H449,PrcBuckets,2,FALSE()),0)</f>
        <v>0</v>
      </c>
      <c r="Q449" s="84" t="n">
        <f aca="false">IF($N449="D",VLOOKUP(H449,BasisBuckets,2,FALSE()),0)</f>
        <v>11</v>
      </c>
      <c r="R449" s="84" t="n">
        <f aca="false">IF($N449="PHY",VLOOKUP(H449,PGDBuckets,2,FALSE()),0)</f>
        <v>0</v>
      </c>
      <c r="S449" s="84" t="n">
        <f aca="false">IF($N449="G",VLOOKUP(H449,PGDBuckets,2,FALSE()),0)</f>
        <v>0</v>
      </c>
      <c r="T449" s="84" t="n">
        <f aca="false">SUM(P449:S449)</f>
        <v>11</v>
      </c>
      <c r="U449" s="84" t="str">
        <f aca="false">IF(O449="not used","-",O449&amp;N449&amp;T449)</f>
        <v>-</v>
      </c>
      <c r="V449" s="84" t="str">
        <f aca="false">IF(O449="Not Used","-",VLOOKUP(D449,FOLIOS,7,FALSE())&amp;H449)</f>
        <v>-</v>
      </c>
      <c r="W449" s="84" t="str">
        <f aca="false">IF(U449="-","-",O449&amp;E449&amp;H449)</f>
        <v>-</v>
      </c>
      <c r="X449" s="85" t="str">
        <f aca="false">D449&amp;G449</f>
        <v>FT-CAND-EGSC-BASCGPR-PARKWAY</v>
      </c>
      <c r="AF449" s="0" t="str">
        <f aca="false">D449&amp;V449</f>
        <v>FT-CAND-EGSC-BAS-</v>
      </c>
    </row>
    <row r="450" customFormat="false" ht="12.75" hidden="false" customHeight="false" outlineLevel="0" collapsed="false">
      <c r="A450" s="81" t="n">
        <v>36682</v>
      </c>
      <c r="B450" s="82" t="s">
        <v>55</v>
      </c>
      <c r="C450" s="82" t="s">
        <v>56</v>
      </c>
      <c r="D450" s="82" t="s">
        <v>57</v>
      </c>
      <c r="E450" s="82" t="s">
        <v>21</v>
      </c>
      <c r="F450" s="82"/>
      <c r="G450" s="82" t="s">
        <v>75</v>
      </c>
      <c r="H450" s="81" t="n">
        <v>37742</v>
      </c>
      <c r="I450" s="82" t="n">
        <v>25</v>
      </c>
      <c r="J450" s="82" t="n">
        <v>0</v>
      </c>
      <c r="K450" s="83" t="n">
        <f aca="false">IF(J450=0,0,J450/I450)</f>
        <v>0</v>
      </c>
      <c r="L450" s="83" t="n">
        <f aca="false">I450/UOM</f>
        <v>0.0025</v>
      </c>
      <c r="M450" s="83" t="n">
        <f aca="false">J450/UOM</f>
        <v>0</v>
      </c>
      <c r="N450" s="84" t="str">
        <f aca="false">IF(F450="P","PHY",IF(F450="G","G",E450))</f>
        <v>D</v>
      </c>
      <c r="O450" s="84" t="str">
        <f aca="false">IF(ISNA(VLOOKUP(G450,BadCanCurves,1,FALSE())),VLOOKUP(D450,FOLIOS,6,FALSE()),"not used")</f>
        <v>not used</v>
      </c>
      <c r="P450" s="84" t="n">
        <f aca="false">IF($N450="P",VLOOKUP(H450,PrcBuckets,2,FALSE()),0)</f>
        <v>0</v>
      </c>
      <c r="Q450" s="84" t="n">
        <f aca="false">IF($N450="D",VLOOKUP(H450,BasisBuckets,2,FALSE()),0)</f>
        <v>11</v>
      </c>
      <c r="R450" s="84" t="n">
        <f aca="false">IF($N450="PHY",VLOOKUP(H450,PGDBuckets,2,FALSE()),0)</f>
        <v>0</v>
      </c>
      <c r="S450" s="84" t="n">
        <f aca="false">IF($N450="G",VLOOKUP(H450,PGDBuckets,2,FALSE()),0)</f>
        <v>0</v>
      </c>
      <c r="T450" s="84" t="n">
        <f aca="false">SUM(P450:S450)</f>
        <v>11</v>
      </c>
      <c r="U450" s="84" t="str">
        <f aca="false">IF(O450="not used","-",O450&amp;N450&amp;T450)</f>
        <v>-</v>
      </c>
      <c r="V450" s="84" t="str">
        <f aca="false">IF(O450="Not Used","-",VLOOKUP(D450,FOLIOS,7,FALSE())&amp;H450)</f>
        <v>-</v>
      </c>
      <c r="W450" s="84" t="str">
        <f aca="false">IF(U450="-","-",O450&amp;E450&amp;H450)</f>
        <v>-</v>
      </c>
      <c r="X450" s="85" t="str">
        <f aca="false">D450&amp;G450</f>
        <v>FT-CAND-EGSC-BASCGPR-PARKWAY</v>
      </c>
      <c r="AF450" s="0" t="str">
        <f aca="false">D450&amp;V450</f>
        <v>FT-CAND-EGSC-BAS-</v>
      </c>
    </row>
    <row r="451" customFormat="false" ht="12.75" hidden="false" customHeight="false" outlineLevel="0" collapsed="false">
      <c r="A451" s="81" t="n">
        <v>36682</v>
      </c>
      <c r="B451" s="82" t="s">
        <v>55</v>
      </c>
      <c r="C451" s="82" t="s">
        <v>56</v>
      </c>
      <c r="D451" s="82" t="s">
        <v>57</v>
      </c>
      <c r="E451" s="82" t="s">
        <v>21</v>
      </c>
      <c r="F451" s="82"/>
      <c r="G451" s="82" t="s">
        <v>75</v>
      </c>
      <c r="H451" s="81" t="n">
        <v>37773</v>
      </c>
      <c r="I451" s="82" t="n">
        <v>24</v>
      </c>
      <c r="J451" s="82" t="n">
        <v>0</v>
      </c>
      <c r="K451" s="83" t="n">
        <f aca="false">IF(J451=0,0,J451/I451)</f>
        <v>0</v>
      </c>
      <c r="L451" s="83" t="n">
        <f aca="false">I451/UOM</f>
        <v>0.0024</v>
      </c>
      <c r="M451" s="83" t="n">
        <f aca="false">J451/UOM</f>
        <v>0</v>
      </c>
      <c r="N451" s="84" t="str">
        <f aca="false">IF(F451="P","PHY",IF(F451="G","G",E451))</f>
        <v>D</v>
      </c>
      <c r="O451" s="84" t="str">
        <f aca="false">IF(ISNA(VLOOKUP(G451,BadCanCurves,1,FALSE())),VLOOKUP(D451,FOLIOS,6,FALSE()),"not used")</f>
        <v>not used</v>
      </c>
      <c r="P451" s="84" t="n">
        <f aca="false">IF($N451="P",VLOOKUP(H451,PrcBuckets,2,FALSE()),0)</f>
        <v>0</v>
      </c>
      <c r="Q451" s="84" t="n">
        <f aca="false">IF($N451="D",VLOOKUP(H451,BasisBuckets,2,FALSE()),0)</f>
        <v>11</v>
      </c>
      <c r="R451" s="84" t="n">
        <f aca="false">IF($N451="PHY",VLOOKUP(H451,PGDBuckets,2,FALSE()),0)</f>
        <v>0</v>
      </c>
      <c r="S451" s="84" t="n">
        <f aca="false">IF($N451="G",VLOOKUP(H451,PGDBuckets,2,FALSE()),0)</f>
        <v>0</v>
      </c>
      <c r="T451" s="84" t="n">
        <f aca="false">SUM(P451:S451)</f>
        <v>11</v>
      </c>
      <c r="U451" s="84" t="str">
        <f aca="false">IF(O451="not used","-",O451&amp;N451&amp;T451)</f>
        <v>-</v>
      </c>
      <c r="V451" s="84" t="str">
        <f aca="false">IF(O451="Not Used","-",VLOOKUP(D451,FOLIOS,7,FALSE())&amp;H451)</f>
        <v>-</v>
      </c>
      <c r="W451" s="84" t="str">
        <f aca="false">IF(U451="-","-",O451&amp;E451&amp;H451)</f>
        <v>-</v>
      </c>
      <c r="X451" s="85" t="str">
        <f aca="false">D451&amp;G451</f>
        <v>FT-CAND-EGSC-BASCGPR-PARKWAY</v>
      </c>
      <c r="AF451" s="0" t="str">
        <f aca="false">D451&amp;V451</f>
        <v>FT-CAND-EGSC-BAS-</v>
      </c>
    </row>
    <row r="452" customFormat="false" ht="12.75" hidden="false" customHeight="false" outlineLevel="0" collapsed="false">
      <c r="A452" s="81" t="n">
        <v>36682</v>
      </c>
      <c r="B452" s="82" t="s">
        <v>55</v>
      </c>
      <c r="C452" s="82" t="s">
        <v>56</v>
      </c>
      <c r="D452" s="82" t="s">
        <v>57</v>
      </c>
      <c r="E452" s="82" t="s">
        <v>21</v>
      </c>
      <c r="F452" s="82"/>
      <c r="G452" s="82" t="s">
        <v>75</v>
      </c>
      <c r="H452" s="81" t="n">
        <v>37803</v>
      </c>
      <c r="I452" s="82" t="n">
        <v>25</v>
      </c>
      <c r="J452" s="82" t="n">
        <v>0</v>
      </c>
      <c r="K452" s="83" t="n">
        <f aca="false">IF(J452=0,0,J452/I452)</f>
        <v>0</v>
      </c>
      <c r="L452" s="83" t="n">
        <f aca="false">I452/UOM</f>
        <v>0.0025</v>
      </c>
      <c r="M452" s="83" t="n">
        <f aca="false">J452/UOM</f>
        <v>0</v>
      </c>
      <c r="N452" s="84" t="str">
        <f aca="false">IF(F452="P","PHY",IF(F452="G","G",E452))</f>
        <v>D</v>
      </c>
      <c r="O452" s="84" t="str">
        <f aca="false">IF(ISNA(VLOOKUP(G452,BadCanCurves,1,FALSE())),VLOOKUP(D452,FOLIOS,6,FALSE()),"not used")</f>
        <v>not used</v>
      </c>
      <c r="P452" s="84" t="n">
        <f aca="false">IF($N452="P",VLOOKUP(H452,PrcBuckets,2,FALSE()),0)</f>
        <v>0</v>
      </c>
      <c r="Q452" s="84" t="n">
        <f aca="false">IF($N452="D",VLOOKUP(H452,BasisBuckets,2,FALSE()),0)</f>
        <v>11</v>
      </c>
      <c r="R452" s="84" t="n">
        <f aca="false">IF($N452="PHY",VLOOKUP(H452,PGDBuckets,2,FALSE()),0)</f>
        <v>0</v>
      </c>
      <c r="S452" s="84" t="n">
        <f aca="false">IF($N452="G",VLOOKUP(H452,PGDBuckets,2,FALSE()),0)</f>
        <v>0</v>
      </c>
      <c r="T452" s="84" t="n">
        <f aca="false">SUM(P452:S452)</f>
        <v>11</v>
      </c>
      <c r="U452" s="84" t="str">
        <f aca="false">IF(O452="not used","-",O452&amp;N452&amp;T452)</f>
        <v>-</v>
      </c>
      <c r="V452" s="84" t="str">
        <f aca="false">IF(O452="Not Used","-",VLOOKUP(D452,FOLIOS,7,FALSE())&amp;H452)</f>
        <v>-</v>
      </c>
      <c r="W452" s="84" t="str">
        <f aca="false">IF(U452="-","-",O452&amp;E452&amp;H452)</f>
        <v>-</v>
      </c>
      <c r="X452" s="85" t="str">
        <f aca="false">D452&amp;G452</f>
        <v>FT-CAND-EGSC-BASCGPR-PARKWAY</v>
      </c>
      <c r="AF452" s="0" t="str">
        <f aca="false">D452&amp;V452</f>
        <v>FT-CAND-EGSC-BAS-</v>
      </c>
    </row>
    <row r="453" customFormat="false" ht="12.75" hidden="false" customHeight="false" outlineLevel="0" collapsed="false">
      <c r="A453" s="81" t="n">
        <v>36682</v>
      </c>
      <c r="B453" s="82" t="s">
        <v>55</v>
      </c>
      <c r="C453" s="82" t="s">
        <v>56</v>
      </c>
      <c r="D453" s="82" t="s">
        <v>57</v>
      </c>
      <c r="E453" s="82" t="s">
        <v>21</v>
      </c>
      <c r="F453" s="82"/>
      <c r="G453" s="82" t="s">
        <v>75</v>
      </c>
      <c r="H453" s="81" t="n">
        <v>37834</v>
      </c>
      <c r="I453" s="82" t="n">
        <v>25</v>
      </c>
      <c r="J453" s="82" t="n">
        <v>0</v>
      </c>
      <c r="K453" s="83" t="n">
        <f aca="false">IF(J453=0,0,J453/I453)</f>
        <v>0</v>
      </c>
      <c r="L453" s="83" t="n">
        <f aca="false">I453/UOM</f>
        <v>0.0025</v>
      </c>
      <c r="M453" s="83" t="n">
        <f aca="false">J453/UOM</f>
        <v>0</v>
      </c>
      <c r="N453" s="84" t="str">
        <f aca="false">IF(F453="P","PHY",IF(F453="G","G",E453))</f>
        <v>D</v>
      </c>
      <c r="O453" s="84" t="str">
        <f aca="false">IF(ISNA(VLOOKUP(G453,BadCanCurves,1,FALSE())),VLOOKUP(D453,FOLIOS,6,FALSE()),"not used")</f>
        <v>not used</v>
      </c>
      <c r="P453" s="84" t="n">
        <f aca="false">IF($N453="P",VLOOKUP(H453,PrcBuckets,2,FALSE()),0)</f>
        <v>0</v>
      </c>
      <c r="Q453" s="84" t="n">
        <f aca="false">IF($N453="D",VLOOKUP(H453,BasisBuckets,2,FALSE()),0)</f>
        <v>11</v>
      </c>
      <c r="R453" s="84" t="n">
        <f aca="false">IF($N453="PHY",VLOOKUP(H453,PGDBuckets,2,FALSE()),0)</f>
        <v>0</v>
      </c>
      <c r="S453" s="84" t="n">
        <f aca="false">IF($N453="G",VLOOKUP(H453,PGDBuckets,2,FALSE()),0)</f>
        <v>0</v>
      </c>
      <c r="T453" s="84" t="n">
        <f aca="false">SUM(P453:S453)</f>
        <v>11</v>
      </c>
      <c r="U453" s="84" t="str">
        <f aca="false">IF(O453="not used","-",O453&amp;N453&amp;T453)</f>
        <v>-</v>
      </c>
      <c r="V453" s="84" t="str">
        <f aca="false">IF(O453="Not Used","-",VLOOKUP(D453,FOLIOS,7,FALSE())&amp;H453)</f>
        <v>-</v>
      </c>
      <c r="W453" s="84" t="str">
        <f aca="false">IF(U453="-","-",O453&amp;E453&amp;H453)</f>
        <v>-</v>
      </c>
      <c r="X453" s="85" t="str">
        <f aca="false">D453&amp;G453</f>
        <v>FT-CAND-EGSC-BASCGPR-PARKWAY</v>
      </c>
      <c r="AF453" s="0" t="str">
        <f aca="false">D453&amp;V453</f>
        <v>FT-CAND-EGSC-BAS-</v>
      </c>
    </row>
    <row r="454" customFormat="false" ht="12.75" hidden="false" customHeight="false" outlineLevel="0" collapsed="false">
      <c r="A454" s="81" t="n">
        <v>36682</v>
      </c>
      <c r="B454" s="82" t="s">
        <v>55</v>
      </c>
      <c r="C454" s="82" t="s">
        <v>56</v>
      </c>
      <c r="D454" s="82" t="s">
        <v>57</v>
      </c>
      <c r="E454" s="82" t="s">
        <v>21</v>
      </c>
      <c r="F454" s="82"/>
      <c r="G454" s="82" t="s">
        <v>75</v>
      </c>
      <c r="H454" s="81" t="n">
        <v>37865</v>
      </c>
      <c r="I454" s="82" t="n">
        <v>24</v>
      </c>
      <c r="J454" s="82" t="n">
        <v>0</v>
      </c>
      <c r="K454" s="83" t="n">
        <f aca="false">IF(J454=0,0,J454/I454)</f>
        <v>0</v>
      </c>
      <c r="L454" s="83" t="n">
        <f aca="false">I454/UOM</f>
        <v>0.0024</v>
      </c>
      <c r="M454" s="83" t="n">
        <f aca="false">J454/UOM</f>
        <v>0</v>
      </c>
      <c r="N454" s="84" t="str">
        <f aca="false">IF(F454="P","PHY",IF(F454="G","G",E454))</f>
        <v>D</v>
      </c>
      <c r="O454" s="84" t="str">
        <f aca="false">IF(ISNA(VLOOKUP(G454,BadCanCurves,1,FALSE())),VLOOKUP(D454,FOLIOS,6,FALSE()),"not used")</f>
        <v>not used</v>
      </c>
      <c r="P454" s="84" t="n">
        <f aca="false">IF($N454="P",VLOOKUP(H454,PrcBuckets,2,FALSE()),0)</f>
        <v>0</v>
      </c>
      <c r="Q454" s="84" t="n">
        <f aca="false">IF($N454="D",VLOOKUP(H454,BasisBuckets,2,FALSE()),0)</f>
        <v>11</v>
      </c>
      <c r="R454" s="84" t="n">
        <f aca="false">IF($N454="PHY",VLOOKUP(H454,PGDBuckets,2,FALSE()),0)</f>
        <v>0</v>
      </c>
      <c r="S454" s="84" t="n">
        <f aca="false">IF($N454="G",VLOOKUP(H454,PGDBuckets,2,FALSE()),0)</f>
        <v>0</v>
      </c>
      <c r="T454" s="84" t="n">
        <f aca="false">SUM(P454:S454)</f>
        <v>11</v>
      </c>
      <c r="U454" s="84" t="str">
        <f aca="false">IF(O454="not used","-",O454&amp;N454&amp;T454)</f>
        <v>-</v>
      </c>
      <c r="V454" s="84" t="str">
        <f aca="false">IF(O454="Not Used","-",VLOOKUP(D454,FOLIOS,7,FALSE())&amp;H454)</f>
        <v>-</v>
      </c>
      <c r="W454" s="84" t="str">
        <f aca="false">IF(U454="-","-",O454&amp;E454&amp;H454)</f>
        <v>-</v>
      </c>
      <c r="X454" s="85" t="str">
        <f aca="false">D454&amp;G454</f>
        <v>FT-CAND-EGSC-BASCGPR-PARKWAY</v>
      </c>
      <c r="AF454" s="0" t="str">
        <f aca="false">D454&amp;V454</f>
        <v>FT-CAND-EGSC-BAS-</v>
      </c>
    </row>
    <row r="455" customFormat="false" ht="12.75" hidden="false" customHeight="false" outlineLevel="0" collapsed="false">
      <c r="A455" s="81" t="n">
        <v>36682</v>
      </c>
      <c r="B455" s="82" t="s">
        <v>55</v>
      </c>
      <c r="C455" s="82" t="s">
        <v>56</v>
      </c>
      <c r="D455" s="82" t="s">
        <v>57</v>
      </c>
      <c r="E455" s="82" t="s">
        <v>21</v>
      </c>
      <c r="F455" s="82"/>
      <c r="G455" s="82" t="s">
        <v>75</v>
      </c>
      <c r="H455" s="81" t="n">
        <v>37895</v>
      </c>
      <c r="I455" s="82" t="n">
        <v>24</v>
      </c>
      <c r="J455" s="82" t="n">
        <v>0</v>
      </c>
      <c r="K455" s="83" t="n">
        <f aca="false">IF(J455=0,0,J455/I455)</f>
        <v>0</v>
      </c>
      <c r="L455" s="83" t="n">
        <f aca="false">I455/UOM</f>
        <v>0.0024</v>
      </c>
      <c r="M455" s="83" t="n">
        <f aca="false">J455/UOM</f>
        <v>0</v>
      </c>
      <c r="N455" s="84" t="str">
        <f aca="false">IF(F455="P","PHY",IF(F455="G","G",E455))</f>
        <v>D</v>
      </c>
      <c r="O455" s="84" t="str">
        <f aca="false">IF(ISNA(VLOOKUP(G455,BadCanCurves,1,FALSE())),VLOOKUP(D455,FOLIOS,6,FALSE()),"not used")</f>
        <v>not used</v>
      </c>
      <c r="P455" s="84" t="n">
        <f aca="false">IF($N455="P",VLOOKUP(H455,PrcBuckets,2,FALSE()),0)</f>
        <v>0</v>
      </c>
      <c r="Q455" s="84" t="n">
        <f aca="false">IF($N455="D",VLOOKUP(H455,BasisBuckets,2,FALSE()),0)</f>
        <v>11</v>
      </c>
      <c r="R455" s="84" t="n">
        <f aca="false">IF($N455="PHY",VLOOKUP(H455,PGDBuckets,2,FALSE()),0)</f>
        <v>0</v>
      </c>
      <c r="S455" s="84" t="n">
        <f aca="false">IF($N455="G",VLOOKUP(H455,PGDBuckets,2,FALSE()),0)</f>
        <v>0</v>
      </c>
      <c r="T455" s="84" t="n">
        <f aca="false">SUM(P455:S455)</f>
        <v>11</v>
      </c>
      <c r="U455" s="84" t="str">
        <f aca="false">IF(O455="not used","-",O455&amp;N455&amp;T455)</f>
        <v>-</v>
      </c>
      <c r="V455" s="84" t="str">
        <f aca="false">IF(O455="Not Used","-",VLOOKUP(D455,FOLIOS,7,FALSE())&amp;H455)</f>
        <v>-</v>
      </c>
      <c r="W455" s="84" t="str">
        <f aca="false">IF(U455="-","-",O455&amp;E455&amp;H455)</f>
        <v>-</v>
      </c>
      <c r="X455" s="85" t="str">
        <f aca="false">D455&amp;G455</f>
        <v>FT-CAND-EGSC-BASCGPR-PARKWAY</v>
      </c>
      <c r="AF455" s="0" t="str">
        <f aca="false">D455&amp;V455</f>
        <v>FT-CAND-EGSC-BAS-</v>
      </c>
    </row>
    <row r="456" customFormat="false" ht="12.75" hidden="false" customHeight="false" outlineLevel="0" collapsed="false">
      <c r="A456" s="81" t="n">
        <v>36682</v>
      </c>
      <c r="B456" s="82" t="s">
        <v>55</v>
      </c>
      <c r="C456" s="82" t="s">
        <v>56</v>
      </c>
      <c r="D456" s="82" t="s">
        <v>57</v>
      </c>
      <c r="E456" s="82" t="s">
        <v>21</v>
      </c>
      <c r="F456" s="82"/>
      <c r="G456" s="82" t="s">
        <v>75</v>
      </c>
      <c r="H456" s="81" t="n">
        <v>37926</v>
      </c>
      <c r="I456" s="82" t="n">
        <v>0</v>
      </c>
      <c r="J456" s="82" t="n">
        <v>0</v>
      </c>
      <c r="K456" s="83" t="n">
        <f aca="false">IF(J456=0,0,J456/I456)</f>
        <v>0</v>
      </c>
      <c r="L456" s="83" t="n">
        <f aca="false">I456/UOM</f>
        <v>0</v>
      </c>
      <c r="M456" s="83" t="n">
        <f aca="false">J456/UOM</f>
        <v>0</v>
      </c>
      <c r="N456" s="84" t="str">
        <f aca="false">IF(F456="P","PHY",IF(F456="G","G",E456))</f>
        <v>D</v>
      </c>
      <c r="O456" s="84" t="str">
        <f aca="false">IF(ISNA(VLOOKUP(G456,BadCanCurves,1,FALSE())),VLOOKUP(D456,FOLIOS,6,FALSE()),"not used")</f>
        <v>not used</v>
      </c>
      <c r="P456" s="84" t="n">
        <f aca="false">IF($N456="P",VLOOKUP(H456,PrcBuckets,2,FALSE()),0)</f>
        <v>0</v>
      </c>
      <c r="Q456" s="84" t="n">
        <f aca="false">IF($N456="D",VLOOKUP(H456,BasisBuckets,2,FALSE()),0)</f>
        <v>11</v>
      </c>
      <c r="R456" s="84" t="n">
        <f aca="false">IF($N456="PHY",VLOOKUP(H456,PGDBuckets,2,FALSE()),0)</f>
        <v>0</v>
      </c>
      <c r="S456" s="84" t="n">
        <f aca="false">IF($N456="G",VLOOKUP(H456,PGDBuckets,2,FALSE()),0)</f>
        <v>0</v>
      </c>
      <c r="T456" s="84" t="n">
        <f aca="false">SUM(P456:S456)</f>
        <v>11</v>
      </c>
      <c r="U456" s="84" t="str">
        <f aca="false">IF(O456="not used","-",O456&amp;N456&amp;T456)</f>
        <v>-</v>
      </c>
      <c r="V456" s="84" t="str">
        <f aca="false">IF(O456="Not Used","-",VLOOKUP(D456,FOLIOS,7,FALSE())&amp;H456)</f>
        <v>-</v>
      </c>
      <c r="W456" s="84" t="str">
        <f aca="false">IF(U456="-","-",O456&amp;E456&amp;H456)</f>
        <v>-</v>
      </c>
      <c r="X456" s="85" t="str">
        <f aca="false">D456&amp;G456</f>
        <v>FT-CAND-EGSC-BASCGPR-PARKWAY</v>
      </c>
      <c r="AF456" s="0" t="str">
        <f aca="false">D456&amp;V456</f>
        <v>FT-CAND-EGSC-BAS-</v>
      </c>
    </row>
    <row r="457" customFormat="false" ht="12.75" hidden="false" customHeight="false" outlineLevel="0" collapsed="false">
      <c r="A457" s="81" t="n">
        <v>36682</v>
      </c>
      <c r="B457" s="82" t="s">
        <v>55</v>
      </c>
      <c r="C457" s="82" t="s">
        <v>56</v>
      </c>
      <c r="D457" s="82" t="s">
        <v>57</v>
      </c>
      <c r="E457" s="82" t="s">
        <v>21</v>
      </c>
      <c r="F457" s="82"/>
      <c r="G457" s="82" t="s">
        <v>75</v>
      </c>
      <c r="H457" s="81" t="n">
        <v>37956</v>
      </c>
      <c r="I457" s="82" t="n">
        <v>0</v>
      </c>
      <c r="J457" s="82" t="n">
        <v>0</v>
      </c>
      <c r="K457" s="83" t="n">
        <f aca="false">IF(J457=0,0,J457/I457)</f>
        <v>0</v>
      </c>
      <c r="L457" s="83" t="n">
        <f aca="false">I457/UOM</f>
        <v>0</v>
      </c>
      <c r="M457" s="83" t="n">
        <f aca="false">J457/UOM</f>
        <v>0</v>
      </c>
      <c r="N457" s="84" t="str">
        <f aca="false">IF(F457="P","PHY",IF(F457="G","G",E457))</f>
        <v>D</v>
      </c>
      <c r="O457" s="84" t="str">
        <f aca="false">IF(ISNA(VLOOKUP(G457,BadCanCurves,1,FALSE())),VLOOKUP(D457,FOLIOS,6,FALSE()),"not used")</f>
        <v>not used</v>
      </c>
      <c r="P457" s="84" t="n">
        <f aca="false">IF($N457="P",VLOOKUP(H457,PrcBuckets,2,FALSE()),0)</f>
        <v>0</v>
      </c>
      <c r="Q457" s="84" t="n">
        <f aca="false">IF($N457="D",VLOOKUP(H457,BasisBuckets,2,FALSE()),0)</f>
        <v>11</v>
      </c>
      <c r="R457" s="84" t="n">
        <f aca="false">IF($N457="PHY",VLOOKUP(H457,PGDBuckets,2,FALSE()),0)</f>
        <v>0</v>
      </c>
      <c r="S457" s="84" t="n">
        <f aca="false">IF($N457="G",VLOOKUP(H457,PGDBuckets,2,FALSE()),0)</f>
        <v>0</v>
      </c>
      <c r="T457" s="84" t="n">
        <f aca="false">SUM(P457:S457)</f>
        <v>11</v>
      </c>
      <c r="U457" s="84" t="str">
        <f aca="false">IF(O457="not used","-",O457&amp;N457&amp;T457)</f>
        <v>-</v>
      </c>
      <c r="V457" s="84" t="str">
        <f aca="false">IF(O457="Not Used","-",VLOOKUP(D457,FOLIOS,7,FALSE())&amp;H457)</f>
        <v>-</v>
      </c>
      <c r="W457" s="84" t="str">
        <f aca="false">IF(U457="-","-",O457&amp;E457&amp;H457)</f>
        <v>-</v>
      </c>
      <c r="X457" s="85" t="str">
        <f aca="false">D457&amp;G457</f>
        <v>FT-CAND-EGSC-BASCGPR-PARKWAY</v>
      </c>
      <c r="AF457" s="0" t="str">
        <f aca="false">D457&amp;V457</f>
        <v>FT-CAND-EGSC-BAS-</v>
      </c>
    </row>
    <row r="458" customFormat="false" ht="12.75" hidden="false" customHeight="false" outlineLevel="0" collapsed="false">
      <c r="A458" s="81" t="n">
        <v>36682</v>
      </c>
      <c r="B458" s="82" t="s">
        <v>55</v>
      </c>
      <c r="C458" s="82" t="s">
        <v>56</v>
      </c>
      <c r="D458" s="82" t="s">
        <v>57</v>
      </c>
      <c r="E458" s="82" t="s">
        <v>21</v>
      </c>
      <c r="F458" s="82"/>
      <c r="G458" s="82" t="s">
        <v>75</v>
      </c>
      <c r="H458" s="81" t="n">
        <v>37987</v>
      </c>
      <c r="I458" s="82" t="n">
        <v>0</v>
      </c>
      <c r="J458" s="82" t="n">
        <v>0</v>
      </c>
      <c r="K458" s="83" t="n">
        <f aca="false">IF(J458=0,0,J458/I458)</f>
        <v>0</v>
      </c>
      <c r="L458" s="83" t="n">
        <f aca="false">I458/UOM</f>
        <v>0</v>
      </c>
      <c r="M458" s="83" t="n">
        <f aca="false">J458/UOM</f>
        <v>0</v>
      </c>
      <c r="N458" s="84" t="str">
        <f aca="false">IF(F458="P","PHY",IF(F458="G","G",E458))</f>
        <v>D</v>
      </c>
      <c r="O458" s="84" t="str">
        <f aca="false">IF(ISNA(VLOOKUP(G458,BadCanCurves,1,FALSE())),VLOOKUP(D458,FOLIOS,6,FALSE()),"not used")</f>
        <v>not used</v>
      </c>
      <c r="P458" s="84" t="n">
        <f aca="false">IF($N458="P",VLOOKUP(H458,PrcBuckets,2,FALSE()),0)</f>
        <v>0</v>
      </c>
      <c r="Q458" s="84" t="n">
        <f aca="false">IF($N458="D",VLOOKUP(H458,BasisBuckets,2,FALSE()),0)</f>
        <v>12</v>
      </c>
      <c r="R458" s="84" t="n">
        <f aca="false">IF($N458="PHY",VLOOKUP(H458,PGDBuckets,2,FALSE()),0)</f>
        <v>0</v>
      </c>
      <c r="S458" s="84" t="n">
        <f aca="false">IF($N458="G",VLOOKUP(H458,PGDBuckets,2,FALSE()),0)</f>
        <v>0</v>
      </c>
      <c r="T458" s="84" t="n">
        <f aca="false">SUM(P458:S458)</f>
        <v>12</v>
      </c>
      <c r="U458" s="84" t="str">
        <f aca="false">IF(O458="not used","-",O458&amp;N458&amp;T458)</f>
        <v>-</v>
      </c>
      <c r="V458" s="84" t="str">
        <f aca="false">IF(O458="Not Used","-",VLOOKUP(D458,FOLIOS,7,FALSE())&amp;H458)</f>
        <v>-</v>
      </c>
      <c r="W458" s="84" t="str">
        <f aca="false">IF(U458="-","-",O458&amp;E458&amp;H458)</f>
        <v>-</v>
      </c>
      <c r="X458" s="85" t="str">
        <f aca="false">D458&amp;G458</f>
        <v>FT-CAND-EGSC-BASCGPR-PARKWAY</v>
      </c>
      <c r="AF458" s="0" t="str">
        <f aca="false">D458&amp;V458</f>
        <v>FT-CAND-EGSC-BAS-</v>
      </c>
    </row>
    <row r="459" customFormat="false" ht="12.75" hidden="false" customHeight="false" outlineLevel="0" collapsed="false">
      <c r="A459" s="81" t="n">
        <v>36682</v>
      </c>
      <c r="B459" s="82" t="s">
        <v>55</v>
      </c>
      <c r="C459" s="82" t="s">
        <v>56</v>
      </c>
      <c r="D459" s="82" t="s">
        <v>57</v>
      </c>
      <c r="E459" s="82" t="s">
        <v>21</v>
      </c>
      <c r="F459" s="82"/>
      <c r="G459" s="82" t="s">
        <v>75</v>
      </c>
      <c r="H459" s="81" t="n">
        <v>38018</v>
      </c>
      <c r="I459" s="82" t="n">
        <v>0</v>
      </c>
      <c r="J459" s="82" t="n">
        <v>0</v>
      </c>
      <c r="K459" s="83" t="n">
        <f aca="false">IF(J459=0,0,J459/I459)</f>
        <v>0</v>
      </c>
      <c r="L459" s="83" t="n">
        <f aca="false">I459/UOM</f>
        <v>0</v>
      </c>
      <c r="M459" s="83" t="n">
        <f aca="false">J459/UOM</f>
        <v>0</v>
      </c>
      <c r="N459" s="84" t="str">
        <f aca="false">IF(F459="P","PHY",IF(F459="G","G",E459))</f>
        <v>D</v>
      </c>
      <c r="O459" s="84" t="str">
        <f aca="false">IF(ISNA(VLOOKUP(G459,BadCanCurves,1,FALSE())),VLOOKUP(D459,FOLIOS,6,FALSE()),"not used")</f>
        <v>not used</v>
      </c>
      <c r="P459" s="84" t="n">
        <f aca="false">IF($N459="P",VLOOKUP(H459,PrcBuckets,2,FALSE()),0)</f>
        <v>0</v>
      </c>
      <c r="Q459" s="84" t="n">
        <f aca="false">IF($N459="D",VLOOKUP(H459,BasisBuckets,2,FALSE()),0)</f>
        <v>12</v>
      </c>
      <c r="R459" s="84" t="n">
        <f aca="false">IF($N459="PHY",VLOOKUP(H459,PGDBuckets,2,FALSE()),0)</f>
        <v>0</v>
      </c>
      <c r="S459" s="84" t="n">
        <f aca="false">IF($N459="G",VLOOKUP(H459,PGDBuckets,2,FALSE()),0)</f>
        <v>0</v>
      </c>
      <c r="T459" s="84" t="n">
        <f aca="false">SUM(P459:S459)</f>
        <v>12</v>
      </c>
      <c r="U459" s="84" t="str">
        <f aca="false">IF(O459="not used","-",O459&amp;N459&amp;T459)</f>
        <v>-</v>
      </c>
      <c r="V459" s="84" t="str">
        <f aca="false">IF(O459="Not Used","-",VLOOKUP(D459,FOLIOS,7,FALSE())&amp;H459)</f>
        <v>-</v>
      </c>
      <c r="W459" s="84" t="str">
        <f aca="false">IF(U459="-","-",O459&amp;E459&amp;H459)</f>
        <v>-</v>
      </c>
      <c r="X459" s="85" t="str">
        <f aca="false">D459&amp;G459</f>
        <v>FT-CAND-EGSC-BASCGPR-PARKWAY</v>
      </c>
      <c r="AF459" s="0" t="str">
        <f aca="false">D459&amp;V459</f>
        <v>FT-CAND-EGSC-BAS-</v>
      </c>
    </row>
    <row r="460" customFormat="false" ht="12.75" hidden="false" customHeight="false" outlineLevel="0" collapsed="false">
      <c r="A460" s="81" t="n">
        <v>36682</v>
      </c>
      <c r="B460" s="82" t="s">
        <v>55</v>
      </c>
      <c r="C460" s="82" t="s">
        <v>56</v>
      </c>
      <c r="D460" s="82" t="s">
        <v>57</v>
      </c>
      <c r="E460" s="82" t="s">
        <v>21</v>
      </c>
      <c r="F460" s="82"/>
      <c r="G460" s="82" t="s">
        <v>75</v>
      </c>
      <c r="H460" s="81" t="n">
        <v>38047</v>
      </c>
      <c r="I460" s="82" t="n">
        <v>0</v>
      </c>
      <c r="J460" s="82" t="n">
        <v>0</v>
      </c>
      <c r="K460" s="83" t="n">
        <f aca="false">IF(J460=0,0,J460/I460)</f>
        <v>0</v>
      </c>
      <c r="L460" s="83" t="n">
        <f aca="false">I460/UOM</f>
        <v>0</v>
      </c>
      <c r="M460" s="83" t="n">
        <f aca="false">J460/UOM</f>
        <v>0</v>
      </c>
      <c r="N460" s="84" t="str">
        <f aca="false">IF(F460="P","PHY",IF(F460="G","G",E460))</f>
        <v>D</v>
      </c>
      <c r="O460" s="84" t="str">
        <f aca="false">IF(ISNA(VLOOKUP(G460,BadCanCurves,1,FALSE())),VLOOKUP(D460,FOLIOS,6,FALSE()),"not used")</f>
        <v>not used</v>
      </c>
      <c r="P460" s="84" t="n">
        <f aca="false">IF($N460="P",VLOOKUP(H460,PrcBuckets,2,FALSE()),0)</f>
        <v>0</v>
      </c>
      <c r="Q460" s="84" t="n">
        <f aca="false">IF($N460="D",VLOOKUP(H460,BasisBuckets,2,FALSE()),0)</f>
        <v>12</v>
      </c>
      <c r="R460" s="84" t="n">
        <f aca="false">IF($N460="PHY",VLOOKUP(H460,PGDBuckets,2,FALSE()),0)</f>
        <v>0</v>
      </c>
      <c r="S460" s="84" t="n">
        <f aca="false">IF($N460="G",VLOOKUP(H460,PGDBuckets,2,FALSE()),0)</f>
        <v>0</v>
      </c>
      <c r="T460" s="84" t="n">
        <f aca="false">SUM(P460:S460)</f>
        <v>12</v>
      </c>
      <c r="U460" s="84" t="str">
        <f aca="false">IF(O460="not used","-",O460&amp;N460&amp;T460)</f>
        <v>-</v>
      </c>
      <c r="V460" s="84" t="str">
        <f aca="false">IF(O460="Not Used","-",VLOOKUP(D460,FOLIOS,7,FALSE())&amp;H460)</f>
        <v>-</v>
      </c>
      <c r="W460" s="84" t="str">
        <f aca="false">IF(U460="-","-",O460&amp;E460&amp;H460)</f>
        <v>-</v>
      </c>
      <c r="X460" s="85" t="str">
        <f aca="false">D460&amp;G460</f>
        <v>FT-CAND-EGSC-BASCGPR-PARKWAY</v>
      </c>
      <c r="AF460" s="0" t="str">
        <f aca="false">D460&amp;V460</f>
        <v>FT-CAND-EGSC-BAS-</v>
      </c>
    </row>
    <row r="461" customFormat="false" ht="12.75" hidden="false" customHeight="false" outlineLevel="0" collapsed="false">
      <c r="A461" s="81" t="n">
        <v>36682</v>
      </c>
      <c r="B461" s="82" t="s">
        <v>55</v>
      </c>
      <c r="C461" s="82" t="s">
        <v>56</v>
      </c>
      <c r="D461" s="82" t="s">
        <v>57</v>
      </c>
      <c r="E461" s="82" t="s">
        <v>21</v>
      </c>
      <c r="F461" s="82"/>
      <c r="G461" s="82" t="s">
        <v>75</v>
      </c>
      <c r="H461" s="81" t="n">
        <v>38078</v>
      </c>
      <c r="I461" s="82" t="n">
        <v>0</v>
      </c>
      <c r="J461" s="82" t="n">
        <v>0</v>
      </c>
      <c r="K461" s="83" t="n">
        <f aca="false">IF(J461=0,0,J461/I461)</f>
        <v>0</v>
      </c>
      <c r="L461" s="83" t="n">
        <f aca="false">I461/UOM</f>
        <v>0</v>
      </c>
      <c r="M461" s="83" t="n">
        <f aca="false">J461/UOM</f>
        <v>0</v>
      </c>
      <c r="N461" s="84" t="str">
        <f aca="false">IF(F461="P","PHY",IF(F461="G","G",E461))</f>
        <v>D</v>
      </c>
      <c r="O461" s="84" t="str">
        <f aca="false">IF(ISNA(VLOOKUP(G461,BadCanCurves,1,FALSE())),VLOOKUP(D461,FOLIOS,6,FALSE()),"not used")</f>
        <v>not used</v>
      </c>
      <c r="P461" s="84" t="n">
        <f aca="false">IF($N461="P",VLOOKUP(H461,PrcBuckets,2,FALSE()),0)</f>
        <v>0</v>
      </c>
      <c r="Q461" s="84" t="n">
        <f aca="false">IF($N461="D",VLOOKUP(H461,BasisBuckets,2,FALSE()),0)</f>
        <v>12</v>
      </c>
      <c r="R461" s="84" t="n">
        <f aca="false">IF($N461="PHY",VLOOKUP(H461,PGDBuckets,2,FALSE()),0)</f>
        <v>0</v>
      </c>
      <c r="S461" s="84" t="n">
        <f aca="false">IF($N461="G",VLOOKUP(H461,PGDBuckets,2,FALSE()),0)</f>
        <v>0</v>
      </c>
      <c r="T461" s="84" t="n">
        <f aca="false">SUM(P461:S461)</f>
        <v>12</v>
      </c>
      <c r="U461" s="84" t="str">
        <f aca="false">IF(O461="not used","-",O461&amp;N461&amp;T461)</f>
        <v>-</v>
      </c>
      <c r="V461" s="84" t="str">
        <f aca="false">IF(O461="Not Used","-",VLOOKUP(D461,FOLIOS,7,FALSE())&amp;H461)</f>
        <v>-</v>
      </c>
      <c r="W461" s="84" t="str">
        <f aca="false">IF(U461="-","-",O461&amp;E461&amp;H461)</f>
        <v>-</v>
      </c>
      <c r="X461" s="85" t="str">
        <f aca="false">D461&amp;G461</f>
        <v>FT-CAND-EGSC-BASCGPR-PARKWAY</v>
      </c>
      <c r="AF461" s="0" t="str">
        <f aca="false">D461&amp;V461</f>
        <v>FT-CAND-EGSC-BAS-</v>
      </c>
    </row>
    <row r="462" customFormat="false" ht="12.75" hidden="false" customHeight="false" outlineLevel="0" collapsed="false">
      <c r="A462" s="81" t="n">
        <v>36682</v>
      </c>
      <c r="B462" s="82" t="s">
        <v>55</v>
      </c>
      <c r="C462" s="82" t="s">
        <v>56</v>
      </c>
      <c r="D462" s="82" t="s">
        <v>57</v>
      </c>
      <c r="E462" s="82" t="s">
        <v>21</v>
      </c>
      <c r="F462" s="82"/>
      <c r="G462" s="82" t="s">
        <v>75</v>
      </c>
      <c r="H462" s="81" t="n">
        <v>38108</v>
      </c>
      <c r="I462" s="82" t="n">
        <v>0</v>
      </c>
      <c r="J462" s="82" t="n">
        <v>0</v>
      </c>
      <c r="K462" s="83" t="n">
        <f aca="false">IF(J462=0,0,J462/I462)</f>
        <v>0</v>
      </c>
      <c r="L462" s="83" t="n">
        <f aca="false">I462/UOM</f>
        <v>0</v>
      </c>
      <c r="M462" s="83" t="n">
        <f aca="false">J462/UOM</f>
        <v>0</v>
      </c>
      <c r="N462" s="84" t="str">
        <f aca="false">IF(F462="P","PHY",IF(F462="G","G",E462))</f>
        <v>D</v>
      </c>
      <c r="O462" s="84" t="str">
        <f aca="false">IF(ISNA(VLOOKUP(G462,BadCanCurves,1,FALSE())),VLOOKUP(D462,FOLIOS,6,FALSE()),"not used")</f>
        <v>not used</v>
      </c>
      <c r="P462" s="84" t="n">
        <f aca="false">IF($N462="P",VLOOKUP(H462,PrcBuckets,2,FALSE()),0)</f>
        <v>0</v>
      </c>
      <c r="Q462" s="84" t="n">
        <f aca="false">IF($N462="D",VLOOKUP(H462,BasisBuckets,2,FALSE()),0)</f>
        <v>12</v>
      </c>
      <c r="R462" s="84" t="n">
        <f aca="false">IF($N462="PHY",VLOOKUP(H462,PGDBuckets,2,FALSE()),0)</f>
        <v>0</v>
      </c>
      <c r="S462" s="84" t="n">
        <f aca="false">IF($N462="G",VLOOKUP(H462,PGDBuckets,2,FALSE()),0)</f>
        <v>0</v>
      </c>
      <c r="T462" s="84" t="n">
        <f aca="false">SUM(P462:S462)</f>
        <v>12</v>
      </c>
      <c r="U462" s="84" t="str">
        <f aca="false">IF(O462="not used","-",O462&amp;N462&amp;T462)</f>
        <v>-</v>
      </c>
      <c r="V462" s="84" t="str">
        <f aca="false">IF(O462="Not Used","-",VLOOKUP(D462,FOLIOS,7,FALSE())&amp;H462)</f>
        <v>-</v>
      </c>
      <c r="W462" s="84" t="str">
        <f aca="false">IF(U462="-","-",O462&amp;E462&amp;H462)</f>
        <v>-</v>
      </c>
      <c r="X462" s="85" t="str">
        <f aca="false">D462&amp;G462</f>
        <v>FT-CAND-EGSC-BASCGPR-PARKWAY</v>
      </c>
      <c r="AF462" s="0" t="str">
        <f aca="false">D462&amp;V462</f>
        <v>FT-CAND-EGSC-BAS-</v>
      </c>
    </row>
    <row r="463" customFormat="false" ht="12.75" hidden="false" customHeight="false" outlineLevel="0" collapsed="false">
      <c r="A463" s="81" t="n">
        <v>36682</v>
      </c>
      <c r="B463" s="82" t="s">
        <v>55</v>
      </c>
      <c r="C463" s="82" t="s">
        <v>56</v>
      </c>
      <c r="D463" s="82" t="s">
        <v>57</v>
      </c>
      <c r="E463" s="82" t="s">
        <v>21</v>
      </c>
      <c r="F463" s="82"/>
      <c r="G463" s="82" t="s">
        <v>75</v>
      </c>
      <c r="H463" s="81" t="n">
        <v>38139</v>
      </c>
      <c r="I463" s="82" t="n">
        <v>0</v>
      </c>
      <c r="J463" s="82" t="n">
        <v>0</v>
      </c>
      <c r="K463" s="83" t="n">
        <f aca="false">IF(J463=0,0,J463/I463)</f>
        <v>0</v>
      </c>
      <c r="L463" s="83" t="n">
        <f aca="false">I463/UOM</f>
        <v>0</v>
      </c>
      <c r="M463" s="83" t="n">
        <f aca="false">J463/UOM</f>
        <v>0</v>
      </c>
      <c r="N463" s="84" t="str">
        <f aca="false">IF(F463="P","PHY",IF(F463="G","G",E463))</f>
        <v>D</v>
      </c>
      <c r="O463" s="84" t="str">
        <f aca="false">IF(ISNA(VLOOKUP(G463,BadCanCurves,1,FALSE())),VLOOKUP(D463,FOLIOS,6,FALSE()),"not used")</f>
        <v>not used</v>
      </c>
      <c r="P463" s="84" t="n">
        <f aca="false">IF($N463="P",VLOOKUP(H463,PrcBuckets,2,FALSE()),0)</f>
        <v>0</v>
      </c>
      <c r="Q463" s="84" t="n">
        <f aca="false">IF($N463="D",VLOOKUP(H463,BasisBuckets,2,FALSE()),0)</f>
        <v>12</v>
      </c>
      <c r="R463" s="84" t="n">
        <f aca="false">IF($N463="PHY",VLOOKUP(H463,PGDBuckets,2,FALSE()),0)</f>
        <v>0</v>
      </c>
      <c r="S463" s="84" t="n">
        <f aca="false">IF($N463="G",VLOOKUP(H463,PGDBuckets,2,FALSE()),0)</f>
        <v>0</v>
      </c>
      <c r="T463" s="84" t="n">
        <f aca="false">SUM(P463:S463)</f>
        <v>12</v>
      </c>
      <c r="U463" s="84" t="str">
        <f aca="false">IF(O463="not used","-",O463&amp;N463&amp;T463)</f>
        <v>-</v>
      </c>
      <c r="V463" s="84" t="str">
        <f aca="false">IF(O463="Not Used","-",VLOOKUP(D463,FOLIOS,7,FALSE())&amp;H463)</f>
        <v>-</v>
      </c>
      <c r="W463" s="84" t="str">
        <f aca="false">IF(U463="-","-",O463&amp;E463&amp;H463)</f>
        <v>-</v>
      </c>
      <c r="X463" s="85" t="str">
        <f aca="false">D463&amp;G463</f>
        <v>FT-CAND-EGSC-BASCGPR-PARKWAY</v>
      </c>
      <c r="AF463" s="0" t="str">
        <f aca="false">D463&amp;V463</f>
        <v>FT-CAND-EGSC-BAS-</v>
      </c>
    </row>
    <row r="464" customFormat="false" ht="12.75" hidden="false" customHeight="false" outlineLevel="0" collapsed="false">
      <c r="A464" s="81" t="n">
        <v>36682</v>
      </c>
      <c r="B464" s="82" t="s">
        <v>55</v>
      </c>
      <c r="C464" s="82" t="s">
        <v>56</v>
      </c>
      <c r="D464" s="82" t="s">
        <v>57</v>
      </c>
      <c r="E464" s="82" t="s">
        <v>21</v>
      </c>
      <c r="F464" s="82"/>
      <c r="G464" s="82" t="s">
        <v>75</v>
      </c>
      <c r="H464" s="81" t="n">
        <v>38169</v>
      </c>
      <c r="I464" s="82" t="n">
        <v>0</v>
      </c>
      <c r="J464" s="82" t="n">
        <v>0</v>
      </c>
      <c r="K464" s="83" t="n">
        <f aca="false">IF(J464=0,0,J464/I464)</f>
        <v>0</v>
      </c>
      <c r="L464" s="83" t="n">
        <f aca="false">I464/UOM</f>
        <v>0</v>
      </c>
      <c r="M464" s="83" t="n">
        <f aca="false">J464/UOM</f>
        <v>0</v>
      </c>
      <c r="N464" s="84" t="str">
        <f aca="false">IF(F464="P","PHY",IF(F464="G","G",E464))</f>
        <v>D</v>
      </c>
      <c r="O464" s="84" t="str">
        <f aca="false">IF(ISNA(VLOOKUP(G464,BadCanCurves,1,FALSE())),VLOOKUP(D464,FOLIOS,6,FALSE()),"not used")</f>
        <v>not used</v>
      </c>
      <c r="P464" s="84" t="n">
        <f aca="false">IF($N464="P",VLOOKUP(H464,PrcBuckets,2,FALSE()),0)</f>
        <v>0</v>
      </c>
      <c r="Q464" s="84" t="n">
        <f aca="false">IF($N464="D",VLOOKUP(H464,BasisBuckets,2,FALSE()),0)</f>
        <v>12</v>
      </c>
      <c r="R464" s="84" t="n">
        <f aca="false">IF($N464="PHY",VLOOKUP(H464,PGDBuckets,2,FALSE()),0)</f>
        <v>0</v>
      </c>
      <c r="S464" s="84" t="n">
        <f aca="false">IF($N464="G",VLOOKUP(H464,PGDBuckets,2,FALSE()),0)</f>
        <v>0</v>
      </c>
      <c r="T464" s="84" t="n">
        <f aca="false">SUM(P464:S464)</f>
        <v>12</v>
      </c>
      <c r="U464" s="84" t="str">
        <f aca="false">IF(O464="not used","-",O464&amp;N464&amp;T464)</f>
        <v>-</v>
      </c>
      <c r="V464" s="84" t="str">
        <f aca="false">IF(O464="Not Used","-",VLOOKUP(D464,FOLIOS,7,FALSE())&amp;H464)</f>
        <v>-</v>
      </c>
      <c r="W464" s="84" t="str">
        <f aca="false">IF(U464="-","-",O464&amp;E464&amp;H464)</f>
        <v>-</v>
      </c>
      <c r="X464" s="85" t="str">
        <f aca="false">D464&amp;G464</f>
        <v>FT-CAND-EGSC-BASCGPR-PARKWAY</v>
      </c>
      <c r="AF464" s="0" t="str">
        <f aca="false">D464&amp;V464</f>
        <v>FT-CAND-EGSC-BAS-</v>
      </c>
    </row>
    <row r="465" customFormat="false" ht="12.75" hidden="false" customHeight="false" outlineLevel="0" collapsed="false">
      <c r="A465" s="81" t="n">
        <v>36682</v>
      </c>
      <c r="B465" s="82" t="s">
        <v>55</v>
      </c>
      <c r="C465" s="82" t="s">
        <v>56</v>
      </c>
      <c r="D465" s="82" t="s">
        <v>57</v>
      </c>
      <c r="E465" s="82" t="s">
        <v>21</v>
      </c>
      <c r="F465" s="82"/>
      <c r="G465" s="82" t="s">
        <v>75</v>
      </c>
      <c r="H465" s="81" t="n">
        <v>38200</v>
      </c>
      <c r="I465" s="82" t="n">
        <v>0</v>
      </c>
      <c r="J465" s="82" t="n">
        <v>0</v>
      </c>
      <c r="K465" s="83" t="n">
        <f aca="false">IF(J465=0,0,J465/I465)</f>
        <v>0</v>
      </c>
      <c r="L465" s="83" t="n">
        <f aca="false">I465/UOM</f>
        <v>0</v>
      </c>
      <c r="M465" s="83" t="n">
        <f aca="false">J465/UOM</f>
        <v>0</v>
      </c>
      <c r="N465" s="84" t="str">
        <f aca="false">IF(F465="P","PHY",IF(F465="G","G",E465))</f>
        <v>D</v>
      </c>
      <c r="O465" s="84" t="str">
        <f aca="false">IF(ISNA(VLOOKUP(G465,BadCanCurves,1,FALSE())),VLOOKUP(D465,FOLIOS,6,FALSE()),"not used")</f>
        <v>not used</v>
      </c>
      <c r="P465" s="84" t="n">
        <f aca="false">IF($N465="P",VLOOKUP(H465,PrcBuckets,2,FALSE()),0)</f>
        <v>0</v>
      </c>
      <c r="Q465" s="84" t="n">
        <f aca="false">IF($N465="D",VLOOKUP(H465,BasisBuckets,2,FALSE()),0)</f>
        <v>12</v>
      </c>
      <c r="R465" s="84" t="n">
        <f aca="false">IF($N465="PHY",VLOOKUP(H465,PGDBuckets,2,FALSE()),0)</f>
        <v>0</v>
      </c>
      <c r="S465" s="84" t="n">
        <f aca="false">IF($N465="G",VLOOKUP(H465,PGDBuckets,2,FALSE()),0)</f>
        <v>0</v>
      </c>
      <c r="T465" s="84" t="n">
        <f aca="false">SUM(P465:S465)</f>
        <v>12</v>
      </c>
      <c r="U465" s="84" t="str">
        <f aca="false">IF(O465="not used","-",O465&amp;N465&amp;T465)</f>
        <v>-</v>
      </c>
      <c r="V465" s="84" t="str">
        <f aca="false">IF(O465="Not Used","-",VLOOKUP(D465,FOLIOS,7,FALSE())&amp;H465)</f>
        <v>-</v>
      </c>
      <c r="W465" s="84" t="str">
        <f aca="false">IF(U465="-","-",O465&amp;E465&amp;H465)</f>
        <v>-</v>
      </c>
      <c r="X465" s="85" t="str">
        <f aca="false">D465&amp;G465</f>
        <v>FT-CAND-EGSC-BASCGPR-PARKWAY</v>
      </c>
      <c r="AF465" s="0" t="str">
        <f aca="false">D465&amp;V465</f>
        <v>FT-CAND-EGSC-BAS-</v>
      </c>
    </row>
    <row r="466" customFormat="false" ht="12.75" hidden="false" customHeight="false" outlineLevel="0" collapsed="false">
      <c r="A466" s="81" t="n">
        <v>36682</v>
      </c>
      <c r="B466" s="82" t="s">
        <v>55</v>
      </c>
      <c r="C466" s="82" t="s">
        <v>56</v>
      </c>
      <c r="D466" s="82" t="s">
        <v>57</v>
      </c>
      <c r="E466" s="82" t="s">
        <v>21</v>
      </c>
      <c r="F466" s="82"/>
      <c r="G466" s="82" t="s">
        <v>75</v>
      </c>
      <c r="H466" s="81" t="n">
        <v>38231</v>
      </c>
      <c r="I466" s="82" t="n">
        <v>0</v>
      </c>
      <c r="J466" s="82" t="n">
        <v>0</v>
      </c>
      <c r="K466" s="83" t="n">
        <f aca="false">IF(J466=0,0,J466/I466)</f>
        <v>0</v>
      </c>
      <c r="L466" s="83" t="n">
        <f aca="false">I466/UOM</f>
        <v>0</v>
      </c>
      <c r="M466" s="83" t="n">
        <f aca="false">J466/UOM</f>
        <v>0</v>
      </c>
      <c r="N466" s="84" t="str">
        <f aca="false">IF(F466="P","PHY",IF(F466="G","G",E466))</f>
        <v>D</v>
      </c>
      <c r="O466" s="84" t="str">
        <f aca="false">IF(ISNA(VLOOKUP(G466,BadCanCurves,1,FALSE())),VLOOKUP(D466,FOLIOS,6,FALSE()),"not used")</f>
        <v>not used</v>
      </c>
      <c r="P466" s="84" t="n">
        <f aca="false">IF($N466="P",VLOOKUP(H466,PrcBuckets,2,FALSE()),0)</f>
        <v>0</v>
      </c>
      <c r="Q466" s="84" t="n">
        <f aca="false">IF($N466="D",VLOOKUP(H466,BasisBuckets,2,FALSE()),0)</f>
        <v>12</v>
      </c>
      <c r="R466" s="84" t="n">
        <f aca="false">IF($N466="PHY",VLOOKUP(H466,PGDBuckets,2,FALSE()),0)</f>
        <v>0</v>
      </c>
      <c r="S466" s="84" t="n">
        <f aca="false">IF($N466="G",VLOOKUP(H466,PGDBuckets,2,FALSE()),0)</f>
        <v>0</v>
      </c>
      <c r="T466" s="84" t="n">
        <f aca="false">SUM(P466:S466)</f>
        <v>12</v>
      </c>
      <c r="U466" s="84" t="str">
        <f aca="false">IF(O466="not used","-",O466&amp;N466&amp;T466)</f>
        <v>-</v>
      </c>
      <c r="V466" s="84" t="str">
        <f aca="false">IF(O466="Not Used","-",VLOOKUP(D466,FOLIOS,7,FALSE())&amp;H466)</f>
        <v>-</v>
      </c>
      <c r="W466" s="84" t="str">
        <f aca="false">IF(U466="-","-",O466&amp;E466&amp;H466)</f>
        <v>-</v>
      </c>
      <c r="X466" s="85" t="str">
        <f aca="false">D466&amp;G466</f>
        <v>FT-CAND-EGSC-BASCGPR-PARKWAY</v>
      </c>
      <c r="AF466" s="0" t="str">
        <f aca="false">D466&amp;V466</f>
        <v>FT-CAND-EGSC-BAS-</v>
      </c>
    </row>
    <row r="467" customFormat="false" ht="12.75" hidden="false" customHeight="false" outlineLevel="0" collapsed="false">
      <c r="A467" s="81" t="n">
        <v>36682</v>
      </c>
      <c r="B467" s="82" t="s">
        <v>55</v>
      </c>
      <c r="C467" s="82" t="s">
        <v>56</v>
      </c>
      <c r="D467" s="82" t="s">
        <v>57</v>
      </c>
      <c r="E467" s="82" t="s">
        <v>21</v>
      </c>
      <c r="F467" s="82"/>
      <c r="G467" s="82" t="s">
        <v>75</v>
      </c>
      <c r="H467" s="81" t="n">
        <v>38261</v>
      </c>
      <c r="I467" s="82" t="n">
        <v>0</v>
      </c>
      <c r="J467" s="82" t="n">
        <v>0</v>
      </c>
      <c r="K467" s="83" t="n">
        <f aca="false">IF(J467=0,0,J467/I467)</f>
        <v>0</v>
      </c>
      <c r="L467" s="83" t="n">
        <f aca="false">I467/UOM</f>
        <v>0</v>
      </c>
      <c r="M467" s="83" t="n">
        <f aca="false">J467/UOM</f>
        <v>0</v>
      </c>
      <c r="N467" s="84" t="str">
        <f aca="false">IF(F467="P","PHY",IF(F467="G","G",E467))</f>
        <v>D</v>
      </c>
      <c r="O467" s="84" t="str">
        <f aca="false">IF(ISNA(VLOOKUP(G467,BadCanCurves,1,FALSE())),VLOOKUP(D467,FOLIOS,6,FALSE()),"not used")</f>
        <v>not used</v>
      </c>
      <c r="P467" s="84" t="n">
        <f aca="false">IF($N467="P",VLOOKUP(H467,PrcBuckets,2,FALSE()),0)</f>
        <v>0</v>
      </c>
      <c r="Q467" s="84" t="n">
        <f aca="false">IF($N467="D",VLOOKUP(H467,BasisBuckets,2,FALSE()),0)</f>
        <v>12</v>
      </c>
      <c r="R467" s="84" t="n">
        <f aca="false">IF($N467="PHY",VLOOKUP(H467,PGDBuckets,2,FALSE()),0)</f>
        <v>0</v>
      </c>
      <c r="S467" s="84" t="n">
        <f aca="false">IF($N467="G",VLOOKUP(H467,PGDBuckets,2,FALSE()),0)</f>
        <v>0</v>
      </c>
      <c r="T467" s="84" t="n">
        <f aca="false">SUM(P467:S467)</f>
        <v>12</v>
      </c>
      <c r="U467" s="84" t="str">
        <f aca="false">IF(O467="not used","-",O467&amp;N467&amp;T467)</f>
        <v>-</v>
      </c>
      <c r="V467" s="84" t="str">
        <f aca="false">IF(O467="Not Used","-",VLOOKUP(D467,FOLIOS,7,FALSE())&amp;H467)</f>
        <v>-</v>
      </c>
      <c r="W467" s="84" t="str">
        <f aca="false">IF(U467="-","-",O467&amp;E467&amp;H467)</f>
        <v>-</v>
      </c>
      <c r="X467" s="85" t="str">
        <f aca="false">D467&amp;G467</f>
        <v>FT-CAND-EGSC-BASCGPR-PARKWAY</v>
      </c>
      <c r="AF467" s="0" t="str">
        <f aca="false">D467&amp;V467</f>
        <v>FT-CAND-EGSC-BAS-</v>
      </c>
    </row>
    <row r="468" customFormat="false" ht="12.75" hidden="false" customHeight="false" outlineLevel="0" collapsed="false">
      <c r="A468" s="81" t="n">
        <v>36682</v>
      </c>
      <c r="B468" s="82" t="s">
        <v>55</v>
      </c>
      <c r="C468" s="82" t="s">
        <v>56</v>
      </c>
      <c r="D468" s="82" t="s">
        <v>57</v>
      </c>
      <c r="E468" s="82" t="s">
        <v>21</v>
      </c>
      <c r="F468" s="82"/>
      <c r="G468" s="82" t="s">
        <v>75</v>
      </c>
      <c r="H468" s="81" t="n">
        <v>38292</v>
      </c>
      <c r="I468" s="82" t="n">
        <v>0</v>
      </c>
      <c r="J468" s="82" t="n">
        <v>0</v>
      </c>
      <c r="K468" s="83" t="n">
        <f aca="false">IF(J468=0,0,J468/I468)</f>
        <v>0</v>
      </c>
      <c r="L468" s="83" t="n">
        <f aca="false">I468/UOM</f>
        <v>0</v>
      </c>
      <c r="M468" s="83" t="n">
        <f aca="false">J468/UOM</f>
        <v>0</v>
      </c>
      <c r="N468" s="84" t="str">
        <f aca="false">IF(F468="P","PHY",IF(F468="G","G",E468))</f>
        <v>D</v>
      </c>
      <c r="O468" s="84" t="str">
        <f aca="false">IF(ISNA(VLOOKUP(G468,BadCanCurves,1,FALSE())),VLOOKUP(D468,FOLIOS,6,FALSE()),"not used")</f>
        <v>not used</v>
      </c>
      <c r="P468" s="84" t="n">
        <f aca="false">IF($N468="P",VLOOKUP(H468,PrcBuckets,2,FALSE()),0)</f>
        <v>0</v>
      </c>
      <c r="Q468" s="84" t="n">
        <f aca="false">IF($N468="D",VLOOKUP(H468,BasisBuckets,2,FALSE()),0)</f>
        <v>12</v>
      </c>
      <c r="R468" s="84" t="n">
        <f aca="false">IF($N468="PHY",VLOOKUP(H468,PGDBuckets,2,FALSE()),0)</f>
        <v>0</v>
      </c>
      <c r="S468" s="84" t="n">
        <f aca="false">IF($N468="G",VLOOKUP(H468,PGDBuckets,2,FALSE()),0)</f>
        <v>0</v>
      </c>
      <c r="T468" s="84" t="n">
        <f aca="false">SUM(P468:S468)</f>
        <v>12</v>
      </c>
      <c r="U468" s="84" t="str">
        <f aca="false">IF(O468="not used","-",O468&amp;N468&amp;T468)</f>
        <v>-</v>
      </c>
      <c r="V468" s="84" t="str">
        <f aca="false">IF(O468="Not Used","-",VLOOKUP(D468,FOLIOS,7,FALSE())&amp;H468)</f>
        <v>-</v>
      </c>
      <c r="W468" s="84" t="str">
        <f aca="false">IF(U468="-","-",O468&amp;E468&amp;H468)</f>
        <v>-</v>
      </c>
      <c r="X468" s="85" t="str">
        <f aca="false">D468&amp;G468</f>
        <v>FT-CAND-EGSC-BASCGPR-PARKWAY</v>
      </c>
      <c r="AF468" s="0" t="str">
        <f aca="false">D468&amp;V468</f>
        <v>FT-CAND-EGSC-BAS-</v>
      </c>
    </row>
    <row r="469" customFormat="false" ht="12.75" hidden="false" customHeight="false" outlineLevel="0" collapsed="false">
      <c r="A469" s="81" t="n">
        <v>36682</v>
      </c>
      <c r="B469" s="82" t="s">
        <v>55</v>
      </c>
      <c r="C469" s="82" t="s">
        <v>56</v>
      </c>
      <c r="D469" s="82" t="s">
        <v>57</v>
      </c>
      <c r="E469" s="82" t="s">
        <v>21</v>
      </c>
      <c r="F469" s="82"/>
      <c r="G469" s="82" t="s">
        <v>75</v>
      </c>
      <c r="H469" s="81" t="n">
        <v>38322</v>
      </c>
      <c r="I469" s="82" t="n">
        <v>0</v>
      </c>
      <c r="J469" s="82" t="n">
        <v>0</v>
      </c>
      <c r="K469" s="83" t="n">
        <f aca="false">IF(J469=0,0,J469/I469)</f>
        <v>0</v>
      </c>
      <c r="L469" s="83" t="n">
        <f aca="false">I469/UOM</f>
        <v>0</v>
      </c>
      <c r="M469" s="83" t="n">
        <f aca="false">J469/UOM</f>
        <v>0</v>
      </c>
      <c r="N469" s="84" t="str">
        <f aca="false">IF(F469="P","PHY",IF(F469="G","G",E469))</f>
        <v>D</v>
      </c>
      <c r="O469" s="84" t="str">
        <f aca="false">IF(ISNA(VLOOKUP(G469,BadCanCurves,1,FALSE())),VLOOKUP(D469,FOLIOS,6,FALSE()),"not used")</f>
        <v>not used</v>
      </c>
      <c r="P469" s="84" t="n">
        <f aca="false">IF($N469="P",VLOOKUP(H469,PrcBuckets,2,FALSE()),0)</f>
        <v>0</v>
      </c>
      <c r="Q469" s="84" t="n">
        <f aca="false">IF($N469="D",VLOOKUP(H469,BasisBuckets,2,FALSE()),0)</f>
        <v>12</v>
      </c>
      <c r="R469" s="84" t="n">
        <f aca="false">IF($N469="PHY",VLOOKUP(H469,PGDBuckets,2,FALSE()),0)</f>
        <v>0</v>
      </c>
      <c r="S469" s="84" t="n">
        <f aca="false">IF($N469="G",VLOOKUP(H469,PGDBuckets,2,FALSE()),0)</f>
        <v>0</v>
      </c>
      <c r="T469" s="84" t="n">
        <f aca="false">SUM(P469:S469)</f>
        <v>12</v>
      </c>
      <c r="U469" s="84" t="str">
        <f aca="false">IF(O469="not used","-",O469&amp;N469&amp;T469)</f>
        <v>-</v>
      </c>
      <c r="V469" s="84" t="str">
        <f aca="false">IF(O469="Not Used","-",VLOOKUP(D469,FOLIOS,7,FALSE())&amp;H469)</f>
        <v>-</v>
      </c>
      <c r="W469" s="84" t="str">
        <f aca="false">IF(U469="-","-",O469&amp;E469&amp;H469)</f>
        <v>-</v>
      </c>
      <c r="X469" s="85" t="str">
        <f aca="false">D469&amp;G469</f>
        <v>FT-CAND-EGSC-BASCGPR-PARKWAY</v>
      </c>
      <c r="AF469" s="0" t="str">
        <f aca="false">D469&amp;V469</f>
        <v>FT-CAND-EGSC-BAS-</v>
      </c>
    </row>
    <row r="470" customFormat="false" ht="12.75" hidden="false" customHeight="false" outlineLevel="0" collapsed="false">
      <c r="A470" s="81" t="n">
        <v>36682</v>
      </c>
      <c r="B470" s="82" t="s">
        <v>55</v>
      </c>
      <c r="C470" s="82" t="s">
        <v>56</v>
      </c>
      <c r="D470" s="82" t="s">
        <v>57</v>
      </c>
      <c r="E470" s="82" t="s">
        <v>21</v>
      </c>
      <c r="F470" s="82"/>
      <c r="G470" s="82" t="s">
        <v>75</v>
      </c>
      <c r="H470" s="81" t="n">
        <v>38353</v>
      </c>
      <c r="I470" s="82" t="n">
        <v>0</v>
      </c>
      <c r="J470" s="82" t="n">
        <v>0</v>
      </c>
      <c r="K470" s="83" t="n">
        <f aca="false">IF(J470=0,0,J470/I470)</f>
        <v>0</v>
      </c>
      <c r="L470" s="83" t="n">
        <f aca="false">I470/UOM</f>
        <v>0</v>
      </c>
      <c r="M470" s="83" t="n">
        <f aca="false">J470/UOM</f>
        <v>0</v>
      </c>
      <c r="N470" s="84" t="str">
        <f aca="false">IF(F470="P","PHY",IF(F470="G","G",E470))</f>
        <v>D</v>
      </c>
      <c r="O470" s="84" t="str">
        <f aca="false">IF(ISNA(VLOOKUP(G470,BadCanCurves,1,FALSE())),VLOOKUP(D470,FOLIOS,6,FALSE()),"not used")</f>
        <v>not used</v>
      </c>
      <c r="P470" s="84" t="n">
        <f aca="false">IF($N470="P",VLOOKUP(H470,PrcBuckets,2,FALSE()),0)</f>
        <v>0</v>
      </c>
      <c r="Q470" s="84" t="n">
        <f aca="false">IF($N470="D",VLOOKUP(H470,BasisBuckets,2,FALSE()),0)</f>
        <v>13</v>
      </c>
      <c r="R470" s="84" t="n">
        <f aca="false">IF($N470="PHY",VLOOKUP(H470,PGDBuckets,2,FALSE()),0)</f>
        <v>0</v>
      </c>
      <c r="S470" s="84" t="n">
        <f aca="false">IF($N470="G",VLOOKUP(H470,PGDBuckets,2,FALSE()),0)</f>
        <v>0</v>
      </c>
      <c r="T470" s="84" t="n">
        <f aca="false">SUM(P470:S470)</f>
        <v>13</v>
      </c>
      <c r="U470" s="84" t="str">
        <f aca="false">IF(O470="not used","-",O470&amp;N470&amp;T470)</f>
        <v>-</v>
      </c>
      <c r="V470" s="84" t="str">
        <f aca="false">IF(O470="Not Used","-",VLOOKUP(D470,FOLIOS,7,FALSE())&amp;H470)</f>
        <v>-</v>
      </c>
      <c r="W470" s="84" t="str">
        <f aca="false">IF(U470="-","-",O470&amp;E470&amp;H470)</f>
        <v>-</v>
      </c>
      <c r="X470" s="85" t="str">
        <f aca="false">D470&amp;G470</f>
        <v>FT-CAND-EGSC-BASCGPR-PARKWAY</v>
      </c>
      <c r="AF470" s="0" t="str">
        <f aca="false">D470&amp;V470</f>
        <v>FT-CAND-EGSC-BAS-</v>
      </c>
    </row>
    <row r="471" customFormat="false" ht="12.75" hidden="false" customHeight="false" outlineLevel="0" collapsed="false">
      <c r="A471" s="81" t="n">
        <v>36682</v>
      </c>
      <c r="B471" s="82" t="s">
        <v>55</v>
      </c>
      <c r="C471" s="82" t="s">
        <v>56</v>
      </c>
      <c r="D471" s="82" t="s">
        <v>57</v>
      </c>
      <c r="E471" s="82" t="s">
        <v>21</v>
      </c>
      <c r="F471" s="82"/>
      <c r="G471" s="82" t="s">
        <v>75</v>
      </c>
      <c r="H471" s="81" t="n">
        <v>38384</v>
      </c>
      <c r="I471" s="82" t="n">
        <v>0</v>
      </c>
      <c r="J471" s="82" t="n">
        <v>0</v>
      </c>
      <c r="K471" s="83" t="n">
        <f aca="false">IF(J471=0,0,J471/I471)</f>
        <v>0</v>
      </c>
      <c r="L471" s="83" t="n">
        <f aca="false">I471/UOM</f>
        <v>0</v>
      </c>
      <c r="M471" s="83" t="n">
        <f aca="false">J471/UOM</f>
        <v>0</v>
      </c>
      <c r="N471" s="84" t="str">
        <f aca="false">IF(F471="P","PHY",IF(F471="G","G",E471))</f>
        <v>D</v>
      </c>
      <c r="O471" s="84" t="str">
        <f aca="false">IF(ISNA(VLOOKUP(G471,BadCanCurves,1,FALSE())),VLOOKUP(D471,FOLIOS,6,FALSE()),"not used")</f>
        <v>not used</v>
      </c>
      <c r="P471" s="84" t="n">
        <f aca="false">IF($N471="P",VLOOKUP(H471,PrcBuckets,2,FALSE()),0)</f>
        <v>0</v>
      </c>
      <c r="Q471" s="84" t="n">
        <f aca="false">IF($N471="D",VLOOKUP(H471,BasisBuckets,2,FALSE()),0)</f>
        <v>13</v>
      </c>
      <c r="R471" s="84" t="n">
        <f aca="false">IF($N471="PHY",VLOOKUP(H471,PGDBuckets,2,FALSE()),0)</f>
        <v>0</v>
      </c>
      <c r="S471" s="84" t="n">
        <f aca="false">IF($N471="G",VLOOKUP(H471,PGDBuckets,2,FALSE()),0)</f>
        <v>0</v>
      </c>
      <c r="T471" s="84" t="n">
        <f aca="false">SUM(P471:S471)</f>
        <v>13</v>
      </c>
      <c r="U471" s="84" t="str">
        <f aca="false">IF(O471="not used","-",O471&amp;N471&amp;T471)</f>
        <v>-</v>
      </c>
      <c r="V471" s="84" t="str">
        <f aca="false">IF(O471="Not Used","-",VLOOKUP(D471,FOLIOS,7,FALSE())&amp;H471)</f>
        <v>-</v>
      </c>
      <c r="W471" s="84" t="str">
        <f aca="false">IF(U471="-","-",O471&amp;E471&amp;H471)</f>
        <v>-</v>
      </c>
      <c r="X471" s="85" t="str">
        <f aca="false">D471&amp;G471</f>
        <v>FT-CAND-EGSC-BASCGPR-PARKWAY</v>
      </c>
      <c r="AF471" s="0" t="str">
        <f aca="false">D471&amp;V471</f>
        <v>FT-CAND-EGSC-BAS-</v>
      </c>
    </row>
    <row r="472" customFormat="false" ht="12.75" hidden="false" customHeight="false" outlineLevel="0" collapsed="false">
      <c r="A472" s="81" t="n">
        <v>36682</v>
      </c>
      <c r="B472" s="82" t="s">
        <v>55</v>
      </c>
      <c r="C472" s="82" t="s">
        <v>56</v>
      </c>
      <c r="D472" s="82" t="s">
        <v>57</v>
      </c>
      <c r="E472" s="82" t="s">
        <v>21</v>
      </c>
      <c r="F472" s="82"/>
      <c r="G472" s="82" t="s">
        <v>75</v>
      </c>
      <c r="H472" s="81" t="n">
        <v>38412</v>
      </c>
      <c r="I472" s="82" t="n">
        <v>0</v>
      </c>
      <c r="J472" s="82" t="n">
        <v>0</v>
      </c>
      <c r="K472" s="83" t="n">
        <f aca="false">IF(J472=0,0,J472/I472)</f>
        <v>0</v>
      </c>
      <c r="L472" s="83" t="n">
        <f aca="false">I472/UOM</f>
        <v>0</v>
      </c>
      <c r="M472" s="83" t="n">
        <f aca="false">J472/UOM</f>
        <v>0</v>
      </c>
      <c r="N472" s="84" t="str">
        <f aca="false">IF(F472="P","PHY",IF(F472="G","G",E472))</f>
        <v>D</v>
      </c>
      <c r="O472" s="84" t="str">
        <f aca="false">IF(ISNA(VLOOKUP(G472,BadCanCurves,1,FALSE())),VLOOKUP(D472,FOLIOS,6,FALSE()),"not used")</f>
        <v>not used</v>
      </c>
      <c r="P472" s="84" t="n">
        <f aca="false">IF($N472="P",VLOOKUP(H472,PrcBuckets,2,FALSE()),0)</f>
        <v>0</v>
      </c>
      <c r="Q472" s="84" t="n">
        <f aca="false">IF($N472="D",VLOOKUP(H472,BasisBuckets,2,FALSE()),0)</f>
        <v>13</v>
      </c>
      <c r="R472" s="84" t="n">
        <f aca="false">IF($N472="PHY",VLOOKUP(H472,PGDBuckets,2,FALSE()),0)</f>
        <v>0</v>
      </c>
      <c r="S472" s="84" t="n">
        <f aca="false">IF($N472="G",VLOOKUP(H472,PGDBuckets,2,FALSE()),0)</f>
        <v>0</v>
      </c>
      <c r="T472" s="84" t="n">
        <f aca="false">SUM(P472:S472)</f>
        <v>13</v>
      </c>
      <c r="U472" s="84" t="str">
        <f aca="false">IF(O472="not used","-",O472&amp;N472&amp;T472)</f>
        <v>-</v>
      </c>
      <c r="V472" s="84" t="str">
        <f aca="false">IF(O472="Not Used","-",VLOOKUP(D472,FOLIOS,7,FALSE())&amp;H472)</f>
        <v>-</v>
      </c>
      <c r="W472" s="84" t="str">
        <f aca="false">IF(U472="-","-",O472&amp;E472&amp;H472)</f>
        <v>-</v>
      </c>
      <c r="X472" s="85" t="str">
        <f aca="false">D472&amp;G472</f>
        <v>FT-CAND-EGSC-BASCGPR-PARKWAY</v>
      </c>
      <c r="AF472" s="0" t="str">
        <f aca="false">D472&amp;V472</f>
        <v>FT-CAND-EGSC-BAS-</v>
      </c>
    </row>
    <row r="473" customFormat="false" ht="12.75" hidden="false" customHeight="false" outlineLevel="0" collapsed="false">
      <c r="A473" s="81" t="n">
        <v>36682</v>
      </c>
      <c r="B473" s="82" t="s">
        <v>55</v>
      </c>
      <c r="C473" s="82" t="s">
        <v>56</v>
      </c>
      <c r="D473" s="82" t="s">
        <v>57</v>
      </c>
      <c r="E473" s="82" t="s">
        <v>21</v>
      </c>
      <c r="F473" s="82"/>
      <c r="G473" s="82" t="s">
        <v>75</v>
      </c>
      <c r="H473" s="81" t="n">
        <v>38443</v>
      </c>
      <c r="I473" s="82" t="n">
        <v>0</v>
      </c>
      <c r="J473" s="82" t="n">
        <v>0</v>
      </c>
      <c r="K473" s="83" t="n">
        <f aca="false">IF(J473=0,0,J473/I473)</f>
        <v>0</v>
      </c>
      <c r="L473" s="83" t="n">
        <f aca="false">I473/UOM</f>
        <v>0</v>
      </c>
      <c r="M473" s="83" t="n">
        <f aca="false">J473/UOM</f>
        <v>0</v>
      </c>
      <c r="N473" s="84" t="str">
        <f aca="false">IF(F473="P","PHY",IF(F473="G","G",E473))</f>
        <v>D</v>
      </c>
      <c r="O473" s="84" t="str">
        <f aca="false">IF(ISNA(VLOOKUP(G473,BadCanCurves,1,FALSE())),VLOOKUP(D473,FOLIOS,6,FALSE()),"not used")</f>
        <v>not used</v>
      </c>
      <c r="P473" s="84" t="n">
        <f aca="false">IF($N473="P",VLOOKUP(H473,PrcBuckets,2,FALSE()),0)</f>
        <v>0</v>
      </c>
      <c r="Q473" s="84" t="n">
        <f aca="false">IF($N473="D",VLOOKUP(H473,BasisBuckets,2,FALSE()),0)</f>
        <v>13</v>
      </c>
      <c r="R473" s="84" t="n">
        <f aca="false">IF($N473="PHY",VLOOKUP(H473,PGDBuckets,2,FALSE()),0)</f>
        <v>0</v>
      </c>
      <c r="S473" s="84" t="n">
        <f aca="false">IF($N473="G",VLOOKUP(H473,PGDBuckets,2,FALSE()),0)</f>
        <v>0</v>
      </c>
      <c r="T473" s="84" t="n">
        <f aca="false">SUM(P473:S473)</f>
        <v>13</v>
      </c>
      <c r="U473" s="84" t="str">
        <f aca="false">IF(O473="not used","-",O473&amp;N473&amp;T473)</f>
        <v>-</v>
      </c>
      <c r="V473" s="84" t="str">
        <f aca="false">IF(O473="Not Used","-",VLOOKUP(D473,FOLIOS,7,FALSE())&amp;H473)</f>
        <v>-</v>
      </c>
      <c r="W473" s="84" t="str">
        <f aca="false">IF(U473="-","-",O473&amp;E473&amp;H473)</f>
        <v>-</v>
      </c>
      <c r="X473" s="85" t="str">
        <f aca="false">D473&amp;G473</f>
        <v>FT-CAND-EGSC-BASCGPR-PARKWAY</v>
      </c>
      <c r="AF473" s="0" t="str">
        <f aca="false">D473&amp;V473</f>
        <v>FT-CAND-EGSC-BAS-</v>
      </c>
    </row>
    <row r="474" customFormat="false" ht="12.75" hidden="false" customHeight="false" outlineLevel="0" collapsed="false">
      <c r="A474" s="81" t="n">
        <v>36682</v>
      </c>
      <c r="B474" s="82" t="s">
        <v>55</v>
      </c>
      <c r="C474" s="82" t="s">
        <v>56</v>
      </c>
      <c r="D474" s="82" t="s">
        <v>57</v>
      </c>
      <c r="E474" s="82" t="s">
        <v>21</v>
      </c>
      <c r="F474" s="82"/>
      <c r="G474" s="82" t="s">
        <v>75</v>
      </c>
      <c r="H474" s="81" t="n">
        <v>38473</v>
      </c>
      <c r="I474" s="82" t="n">
        <v>0</v>
      </c>
      <c r="J474" s="82" t="n">
        <v>0</v>
      </c>
      <c r="K474" s="83" t="n">
        <f aca="false">IF(J474=0,0,J474/I474)</f>
        <v>0</v>
      </c>
      <c r="L474" s="83" t="n">
        <f aca="false">I474/UOM</f>
        <v>0</v>
      </c>
      <c r="M474" s="83" t="n">
        <f aca="false">J474/UOM</f>
        <v>0</v>
      </c>
      <c r="N474" s="84" t="str">
        <f aca="false">IF(F474="P","PHY",IF(F474="G","G",E474))</f>
        <v>D</v>
      </c>
      <c r="O474" s="84" t="str">
        <f aca="false">IF(ISNA(VLOOKUP(G474,BadCanCurves,1,FALSE())),VLOOKUP(D474,FOLIOS,6,FALSE()),"not used")</f>
        <v>not used</v>
      </c>
      <c r="P474" s="84" t="n">
        <f aca="false">IF($N474="P",VLOOKUP(H474,PrcBuckets,2,FALSE()),0)</f>
        <v>0</v>
      </c>
      <c r="Q474" s="84" t="n">
        <f aca="false">IF($N474="D",VLOOKUP(H474,BasisBuckets,2,FALSE()),0)</f>
        <v>13</v>
      </c>
      <c r="R474" s="84" t="n">
        <f aca="false">IF($N474="PHY",VLOOKUP(H474,PGDBuckets,2,FALSE()),0)</f>
        <v>0</v>
      </c>
      <c r="S474" s="84" t="n">
        <f aca="false">IF($N474="G",VLOOKUP(H474,PGDBuckets,2,FALSE()),0)</f>
        <v>0</v>
      </c>
      <c r="T474" s="84" t="n">
        <f aca="false">SUM(P474:S474)</f>
        <v>13</v>
      </c>
      <c r="U474" s="84" t="str">
        <f aca="false">IF(O474="not used","-",O474&amp;N474&amp;T474)</f>
        <v>-</v>
      </c>
      <c r="V474" s="84" t="str">
        <f aca="false">IF(O474="Not Used","-",VLOOKUP(D474,FOLIOS,7,FALSE())&amp;H474)</f>
        <v>-</v>
      </c>
      <c r="W474" s="84" t="str">
        <f aca="false">IF(U474="-","-",O474&amp;E474&amp;H474)</f>
        <v>-</v>
      </c>
      <c r="X474" s="85" t="str">
        <f aca="false">D474&amp;G474</f>
        <v>FT-CAND-EGSC-BASCGPR-PARKWAY</v>
      </c>
      <c r="AF474" s="0" t="str">
        <f aca="false">D474&amp;V474</f>
        <v>FT-CAND-EGSC-BAS-</v>
      </c>
    </row>
    <row r="475" customFormat="false" ht="12.75" hidden="false" customHeight="false" outlineLevel="0" collapsed="false">
      <c r="A475" s="81" t="n">
        <v>36682</v>
      </c>
      <c r="B475" s="82" t="s">
        <v>55</v>
      </c>
      <c r="C475" s="82" t="s">
        <v>56</v>
      </c>
      <c r="D475" s="82" t="s">
        <v>57</v>
      </c>
      <c r="E475" s="82" t="s">
        <v>21</v>
      </c>
      <c r="F475" s="82"/>
      <c r="G475" s="82" t="s">
        <v>75</v>
      </c>
      <c r="H475" s="81" t="n">
        <v>38504</v>
      </c>
      <c r="I475" s="82" t="n">
        <v>0</v>
      </c>
      <c r="J475" s="82" t="n">
        <v>0</v>
      </c>
      <c r="K475" s="83" t="n">
        <f aca="false">IF(J475=0,0,J475/I475)</f>
        <v>0</v>
      </c>
      <c r="L475" s="83" t="n">
        <f aca="false">I475/UOM</f>
        <v>0</v>
      </c>
      <c r="M475" s="83" t="n">
        <f aca="false">J475/UOM</f>
        <v>0</v>
      </c>
      <c r="N475" s="84" t="str">
        <f aca="false">IF(F475="P","PHY",IF(F475="G","G",E475))</f>
        <v>D</v>
      </c>
      <c r="O475" s="84" t="str">
        <f aca="false">IF(ISNA(VLOOKUP(G475,BadCanCurves,1,FALSE())),VLOOKUP(D475,FOLIOS,6,FALSE()),"not used")</f>
        <v>not used</v>
      </c>
      <c r="P475" s="84" t="n">
        <f aca="false">IF($N475="P",VLOOKUP(H475,PrcBuckets,2,FALSE()),0)</f>
        <v>0</v>
      </c>
      <c r="Q475" s="84" t="n">
        <f aca="false">IF($N475="D",VLOOKUP(H475,BasisBuckets,2,FALSE()),0)</f>
        <v>13</v>
      </c>
      <c r="R475" s="84" t="n">
        <f aca="false">IF($N475="PHY",VLOOKUP(H475,PGDBuckets,2,FALSE()),0)</f>
        <v>0</v>
      </c>
      <c r="S475" s="84" t="n">
        <f aca="false">IF($N475="G",VLOOKUP(H475,PGDBuckets,2,FALSE()),0)</f>
        <v>0</v>
      </c>
      <c r="T475" s="84" t="n">
        <f aca="false">SUM(P475:S475)</f>
        <v>13</v>
      </c>
      <c r="U475" s="84" t="str">
        <f aca="false">IF(O475="not used","-",O475&amp;N475&amp;T475)</f>
        <v>-</v>
      </c>
      <c r="V475" s="84" t="str">
        <f aca="false">IF(O475="Not Used","-",VLOOKUP(D475,FOLIOS,7,FALSE())&amp;H475)</f>
        <v>-</v>
      </c>
      <c r="W475" s="84" t="str">
        <f aca="false">IF(U475="-","-",O475&amp;E475&amp;H475)</f>
        <v>-</v>
      </c>
      <c r="X475" s="85" t="str">
        <f aca="false">D475&amp;G475</f>
        <v>FT-CAND-EGSC-BASCGPR-PARKWAY</v>
      </c>
      <c r="AF475" s="0" t="str">
        <f aca="false">D475&amp;V475</f>
        <v>FT-CAND-EGSC-BAS-</v>
      </c>
    </row>
    <row r="476" customFormat="false" ht="12.75" hidden="false" customHeight="false" outlineLevel="0" collapsed="false">
      <c r="A476" s="81" t="n">
        <v>36682</v>
      </c>
      <c r="B476" s="82" t="s">
        <v>55</v>
      </c>
      <c r="C476" s="82" t="s">
        <v>56</v>
      </c>
      <c r="D476" s="82" t="s">
        <v>57</v>
      </c>
      <c r="E476" s="82" t="s">
        <v>21</v>
      </c>
      <c r="F476" s="82"/>
      <c r="G476" s="82" t="s">
        <v>75</v>
      </c>
      <c r="H476" s="81" t="n">
        <v>38534</v>
      </c>
      <c r="I476" s="82" t="n">
        <v>0</v>
      </c>
      <c r="J476" s="82" t="n">
        <v>0</v>
      </c>
      <c r="K476" s="83" t="n">
        <f aca="false">IF(J476=0,0,J476/I476)</f>
        <v>0</v>
      </c>
      <c r="L476" s="83" t="n">
        <f aca="false">I476/UOM</f>
        <v>0</v>
      </c>
      <c r="M476" s="83" t="n">
        <f aca="false">J476/UOM</f>
        <v>0</v>
      </c>
      <c r="N476" s="84" t="str">
        <f aca="false">IF(F476="P","PHY",IF(F476="G","G",E476))</f>
        <v>D</v>
      </c>
      <c r="O476" s="84" t="str">
        <f aca="false">IF(ISNA(VLOOKUP(G476,BadCanCurves,1,FALSE())),VLOOKUP(D476,FOLIOS,6,FALSE()),"not used")</f>
        <v>not used</v>
      </c>
      <c r="P476" s="84" t="n">
        <f aca="false">IF($N476="P",VLOOKUP(H476,PrcBuckets,2,FALSE()),0)</f>
        <v>0</v>
      </c>
      <c r="Q476" s="84" t="n">
        <f aca="false">IF($N476="D",VLOOKUP(H476,BasisBuckets,2,FALSE()),0)</f>
        <v>13</v>
      </c>
      <c r="R476" s="84" t="n">
        <f aca="false">IF($N476="PHY",VLOOKUP(H476,PGDBuckets,2,FALSE()),0)</f>
        <v>0</v>
      </c>
      <c r="S476" s="84" t="n">
        <f aca="false">IF($N476="G",VLOOKUP(H476,PGDBuckets,2,FALSE()),0)</f>
        <v>0</v>
      </c>
      <c r="T476" s="84" t="n">
        <f aca="false">SUM(P476:S476)</f>
        <v>13</v>
      </c>
      <c r="U476" s="84" t="str">
        <f aca="false">IF(O476="not used","-",O476&amp;N476&amp;T476)</f>
        <v>-</v>
      </c>
      <c r="V476" s="84" t="str">
        <f aca="false">IF(O476="Not Used","-",VLOOKUP(D476,FOLIOS,7,FALSE())&amp;H476)</f>
        <v>-</v>
      </c>
      <c r="W476" s="84" t="str">
        <f aca="false">IF(U476="-","-",O476&amp;E476&amp;H476)</f>
        <v>-</v>
      </c>
      <c r="X476" s="85" t="str">
        <f aca="false">D476&amp;G476</f>
        <v>FT-CAND-EGSC-BASCGPR-PARKWAY</v>
      </c>
      <c r="AF476" s="0" t="str">
        <f aca="false">D476&amp;V476</f>
        <v>FT-CAND-EGSC-BAS-</v>
      </c>
    </row>
    <row r="477" customFormat="false" ht="12.75" hidden="false" customHeight="false" outlineLevel="0" collapsed="false">
      <c r="A477" s="81" t="n">
        <v>36682</v>
      </c>
      <c r="B477" s="82" t="s">
        <v>55</v>
      </c>
      <c r="C477" s="82" t="s">
        <v>56</v>
      </c>
      <c r="D477" s="82" t="s">
        <v>57</v>
      </c>
      <c r="E477" s="82" t="s">
        <v>21</v>
      </c>
      <c r="F477" s="82"/>
      <c r="G477" s="82" t="s">
        <v>75</v>
      </c>
      <c r="H477" s="81" t="n">
        <v>38565</v>
      </c>
      <c r="I477" s="82" t="n">
        <v>0</v>
      </c>
      <c r="J477" s="82" t="n">
        <v>0</v>
      </c>
      <c r="K477" s="83" t="n">
        <f aca="false">IF(J477=0,0,J477/I477)</f>
        <v>0</v>
      </c>
      <c r="L477" s="83" t="n">
        <f aca="false">I477/UOM</f>
        <v>0</v>
      </c>
      <c r="M477" s="83" t="n">
        <f aca="false">J477/UOM</f>
        <v>0</v>
      </c>
      <c r="N477" s="84" t="str">
        <f aca="false">IF(F477="P","PHY",IF(F477="G","G",E477))</f>
        <v>D</v>
      </c>
      <c r="O477" s="84" t="str">
        <f aca="false">IF(ISNA(VLOOKUP(G477,BadCanCurves,1,FALSE())),VLOOKUP(D477,FOLIOS,6,FALSE()),"not used")</f>
        <v>not used</v>
      </c>
      <c r="P477" s="84" t="n">
        <f aca="false">IF($N477="P",VLOOKUP(H477,PrcBuckets,2,FALSE()),0)</f>
        <v>0</v>
      </c>
      <c r="Q477" s="84" t="n">
        <f aca="false">IF($N477="D",VLOOKUP(H477,BasisBuckets,2,FALSE()),0)</f>
        <v>13</v>
      </c>
      <c r="R477" s="84" t="n">
        <f aca="false">IF($N477="PHY",VLOOKUP(H477,PGDBuckets,2,FALSE()),0)</f>
        <v>0</v>
      </c>
      <c r="S477" s="84" t="n">
        <f aca="false">IF($N477="G",VLOOKUP(H477,PGDBuckets,2,FALSE()),0)</f>
        <v>0</v>
      </c>
      <c r="T477" s="84" t="n">
        <f aca="false">SUM(P477:S477)</f>
        <v>13</v>
      </c>
      <c r="U477" s="84" t="str">
        <f aca="false">IF(O477="not used","-",O477&amp;N477&amp;T477)</f>
        <v>-</v>
      </c>
      <c r="V477" s="84" t="str">
        <f aca="false">IF(O477="Not Used","-",VLOOKUP(D477,FOLIOS,7,FALSE())&amp;H477)</f>
        <v>-</v>
      </c>
      <c r="W477" s="84" t="str">
        <f aca="false">IF(U477="-","-",O477&amp;E477&amp;H477)</f>
        <v>-</v>
      </c>
      <c r="X477" s="85" t="str">
        <f aca="false">D477&amp;G477</f>
        <v>FT-CAND-EGSC-BASCGPR-PARKWAY</v>
      </c>
      <c r="AF477" s="0" t="str">
        <f aca="false">D477&amp;V477</f>
        <v>FT-CAND-EGSC-BAS-</v>
      </c>
    </row>
    <row r="478" customFormat="false" ht="12.75" hidden="false" customHeight="false" outlineLevel="0" collapsed="false">
      <c r="A478" s="81" t="n">
        <v>36682</v>
      </c>
      <c r="B478" s="82" t="s">
        <v>55</v>
      </c>
      <c r="C478" s="82" t="s">
        <v>56</v>
      </c>
      <c r="D478" s="82" t="s">
        <v>57</v>
      </c>
      <c r="E478" s="82" t="s">
        <v>21</v>
      </c>
      <c r="F478" s="82"/>
      <c r="G478" s="82" t="s">
        <v>75</v>
      </c>
      <c r="H478" s="81" t="n">
        <v>38596</v>
      </c>
      <c r="I478" s="82" t="n">
        <v>0</v>
      </c>
      <c r="J478" s="82" t="n">
        <v>0</v>
      </c>
      <c r="K478" s="83" t="n">
        <f aca="false">IF(J478=0,0,J478/I478)</f>
        <v>0</v>
      </c>
      <c r="L478" s="83" t="n">
        <f aca="false">I478/UOM</f>
        <v>0</v>
      </c>
      <c r="M478" s="83" t="n">
        <f aca="false">J478/UOM</f>
        <v>0</v>
      </c>
      <c r="N478" s="84" t="str">
        <f aca="false">IF(F478="P","PHY",IF(F478="G","G",E478))</f>
        <v>D</v>
      </c>
      <c r="O478" s="84" t="str">
        <f aca="false">IF(ISNA(VLOOKUP(G478,BadCanCurves,1,FALSE())),VLOOKUP(D478,FOLIOS,6,FALSE()),"not used")</f>
        <v>not used</v>
      </c>
      <c r="P478" s="84" t="n">
        <f aca="false">IF($N478="P",VLOOKUP(H478,PrcBuckets,2,FALSE()),0)</f>
        <v>0</v>
      </c>
      <c r="Q478" s="84" t="n">
        <f aca="false">IF($N478="D",VLOOKUP(H478,BasisBuckets,2,FALSE()),0)</f>
        <v>13</v>
      </c>
      <c r="R478" s="84" t="n">
        <f aca="false">IF($N478="PHY",VLOOKUP(H478,PGDBuckets,2,FALSE()),0)</f>
        <v>0</v>
      </c>
      <c r="S478" s="84" t="n">
        <f aca="false">IF($N478="G",VLOOKUP(H478,PGDBuckets,2,FALSE()),0)</f>
        <v>0</v>
      </c>
      <c r="T478" s="84" t="n">
        <f aca="false">SUM(P478:S478)</f>
        <v>13</v>
      </c>
      <c r="U478" s="84" t="str">
        <f aca="false">IF(O478="not used","-",O478&amp;N478&amp;T478)</f>
        <v>-</v>
      </c>
      <c r="V478" s="84" t="str">
        <f aca="false">IF(O478="Not Used","-",VLOOKUP(D478,FOLIOS,7,FALSE())&amp;H478)</f>
        <v>-</v>
      </c>
      <c r="W478" s="84" t="str">
        <f aca="false">IF(U478="-","-",O478&amp;E478&amp;H478)</f>
        <v>-</v>
      </c>
      <c r="X478" s="85" t="str">
        <f aca="false">D478&amp;G478</f>
        <v>FT-CAND-EGSC-BASCGPR-PARKWAY</v>
      </c>
      <c r="AF478" s="0" t="str">
        <f aca="false">D478&amp;V478</f>
        <v>FT-CAND-EGSC-BAS-</v>
      </c>
    </row>
    <row r="479" customFormat="false" ht="12.75" hidden="false" customHeight="false" outlineLevel="0" collapsed="false">
      <c r="A479" s="81" t="n">
        <v>36682</v>
      </c>
      <c r="B479" s="82" t="s">
        <v>55</v>
      </c>
      <c r="C479" s="82" t="s">
        <v>56</v>
      </c>
      <c r="D479" s="82" t="s">
        <v>57</v>
      </c>
      <c r="E479" s="82" t="s">
        <v>21</v>
      </c>
      <c r="F479" s="82"/>
      <c r="G479" s="82" t="s">
        <v>75</v>
      </c>
      <c r="H479" s="81" t="n">
        <v>38626</v>
      </c>
      <c r="I479" s="82" t="n">
        <v>0</v>
      </c>
      <c r="J479" s="82" t="n">
        <v>0</v>
      </c>
      <c r="K479" s="83" t="n">
        <f aca="false">IF(J479=0,0,J479/I479)</f>
        <v>0</v>
      </c>
      <c r="L479" s="83" t="n">
        <f aca="false">I479/UOM</f>
        <v>0</v>
      </c>
      <c r="M479" s="83" t="n">
        <f aca="false">J479/UOM</f>
        <v>0</v>
      </c>
      <c r="N479" s="84" t="str">
        <f aca="false">IF(F479="P","PHY",IF(F479="G","G",E479))</f>
        <v>D</v>
      </c>
      <c r="O479" s="84" t="str">
        <f aca="false">IF(ISNA(VLOOKUP(G479,BadCanCurves,1,FALSE())),VLOOKUP(D479,FOLIOS,6,FALSE()),"not used")</f>
        <v>not used</v>
      </c>
      <c r="P479" s="84" t="n">
        <f aca="false">IF($N479="P",VLOOKUP(H479,PrcBuckets,2,FALSE()),0)</f>
        <v>0</v>
      </c>
      <c r="Q479" s="84" t="n">
        <f aca="false">IF($N479="D",VLOOKUP(H479,BasisBuckets,2,FALSE()),0)</f>
        <v>13</v>
      </c>
      <c r="R479" s="84" t="n">
        <f aca="false">IF($N479="PHY",VLOOKUP(H479,PGDBuckets,2,FALSE()),0)</f>
        <v>0</v>
      </c>
      <c r="S479" s="84" t="n">
        <f aca="false">IF($N479="G",VLOOKUP(H479,PGDBuckets,2,FALSE()),0)</f>
        <v>0</v>
      </c>
      <c r="T479" s="84" t="n">
        <f aca="false">SUM(P479:S479)</f>
        <v>13</v>
      </c>
      <c r="U479" s="84" t="str">
        <f aca="false">IF(O479="not used","-",O479&amp;N479&amp;T479)</f>
        <v>-</v>
      </c>
      <c r="V479" s="84" t="str">
        <f aca="false">IF(O479="Not Used","-",VLOOKUP(D479,FOLIOS,7,FALSE())&amp;H479)</f>
        <v>-</v>
      </c>
      <c r="W479" s="84" t="str">
        <f aca="false">IF(U479="-","-",O479&amp;E479&amp;H479)</f>
        <v>-</v>
      </c>
      <c r="X479" s="85" t="str">
        <f aca="false">D479&amp;G479</f>
        <v>FT-CAND-EGSC-BASCGPR-PARKWAY</v>
      </c>
      <c r="AF479" s="0" t="str">
        <f aca="false">D479&amp;V479</f>
        <v>FT-CAND-EGSC-BAS-</v>
      </c>
    </row>
    <row r="480" customFormat="false" ht="12.75" hidden="false" customHeight="false" outlineLevel="0" collapsed="false">
      <c r="A480" s="81" t="n">
        <v>36682</v>
      </c>
      <c r="B480" s="82" t="s">
        <v>55</v>
      </c>
      <c r="C480" s="82" t="s">
        <v>56</v>
      </c>
      <c r="D480" s="82" t="s">
        <v>57</v>
      </c>
      <c r="E480" s="82" t="s">
        <v>21</v>
      </c>
      <c r="F480" s="82"/>
      <c r="G480" s="82" t="s">
        <v>75</v>
      </c>
      <c r="H480" s="81" t="n">
        <v>38657</v>
      </c>
      <c r="I480" s="82" t="n">
        <v>0</v>
      </c>
      <c r="J480" s="82" t="n">
        <v>0</v>
      </c>
      <c r="K480" s="83" t="n">
        <f aca="false">IF(J480=0,0,J480/I480)</f>
        <v>0</v>
      </c>
      <c r="L480" s="83" t="n">
        <f aca="false">I480/UOM</f>
        <v>0</v>
      </c>
      <c r="M480" s="83" t="n">
        <f aca="false">J480/UOM</f>
        <v>0</v>
      </c>
      <c r="N480" s="84" t="str">
        <f aca="false">IF(F480="P","PHY",IF(F480="G","G",E480))</f>
        <v>D</v>
      </c>
      <c r="O480" s="84" t="str">
        <f aca="false">IF(ISNA(VLOOKUP(G480,BadCanCurves,1,FALSE())),VLOOKUP(D480,FOLIOS,6,FALSE()),"not used")</f>
        <v>not used</v>
      </c>
      <c r="P480" s="84" t="n">
        <f aca="false">IF($N480="P",VLOOKUP(H480,PrcBuckets,2,FALSE()),0)</f>
        <v>0</v>
      </c>
      <c r="Q480" s="84" t="n">
        <f aca="false">IF($N480="D",VLOOKUP(H480,BasisBuckets,2,FALSE()),0)</f>
        <v>13</v>
      </c>
      <c r="R480" s="84" t="n">
        <f aca="false">IF($N480="PHY",VLOOKUP(H480,PGDBuckets,2,FALSE()),0)</f>
        <v>0</v>
      </c>
      <c r="S480" s="84" t="n">
        <f aca="false">IF($N480="G",VLOOKUP(H480,PGDBuckets,2,FALSE()),0)</f>
        <v>0</v>
      </c>
      <c r="T480" s="84" t="n">
        <f aca="false">SUM(P480:S480)</f>
        <v>13</v>
      </c>
      <c r="U480" s="84" t="str">
        <f aca="false">IF(O480="not used","-",O480&amp;N480&amp;T480)</f>
        <v>-</v>
      </c>
      <c r="V480" s="84" t="str">
        <f aca="false">IF(O480="Not Used","-",VLOOKUP(D480,FOLIOS,7,FALSE())&amp;H480)</f>
        <v>-</v>
      </c>
      <c r="W480" s="84" t="str">
        <f aca="false">IF(U480="-","-",O480&amp;E480&amp;H480)</f>
        <v>-</v>
      </c>
      <c r="X480" s="85" t="str">
        <f aca="false">D480&amp;G480</f>
        <v>FT-CAND-EGSC-BASCGPR-PARKWAY</v>
      </c>
      <c r="AF480" s="0" t="str">
        <f aca="false">D480&amp;V480</f>
        <v>FT-CAND-EGSC-BAS-</v>
      </c>
    </row>
    <row r="481" customFormat="false" ht="12.75" hidden="false" customHeight="false" outlineLevel="0" collapsed="false">
      <c r="A481" s="81" t="n">
        <v>36682</v>
      </c>
      <c r="B481" s="82" t="s">
        <v>55</v>
      </c>
      <c r="C481" s="82" t="s">
        <v>56</v>
      </c>
      <c r="D481" s="82" t="s">
        <v>57</v>
      </c>
      <c r="E481" s="82" t="s">
        <v>21</v>
      </c>
      <c r="F481" s="82"/>
      <c r="G481" s="82" t="s">
        <v>75</v>
      </c>
      <c r="H481" s="81" t="n">
        <v>38687</v>
      </c>
      <c r="I481" s="82" t="n">
        <v>0</v>
      </c>
      <c r="J481" s="82" t="n">
        <v>0</v>
      </c>
      <c r="K481" s="83" t="n">
        <f aca="false">IF(J481=0,0,J481/I481)</f>
        <v>0</v>
      </c>
      <c r="L481" s="83" t="n">
        <f aca="false">I481/UOM</f>
        <v>0</v>
      </c>
      <c r="M481" s="83" t="n">
        <f aca="false">J481/UOM</f>
        <v>0</v>
      </c>
      <c r="N481" s="84" t="str">
        <f aca="false">IF(F481="P","PHY",IF(F481="G","G",E481))</f>
        <v>D</v>
      </c>
      <c r="O481" s="84" t="str">
        <f aca="false">IF(ISNA(VLOOKUP(G481,BadCanCurves,1,FALSE())),VLOOKUP(D481,FOLIOS,6,FALSE()),"not used")</f>
        <v>not used</v>
      </c>
      <c r="P481" s="84" t="n">
        <f aca="false">IF($N481="P",VLOOKUP(H481,PrcBuckets,2,FALSE()),0)</f>
        <v>0</v>
      </c>
      <c r="Q481" s="84" t="n">
        <f aca="false">IF($N481="D",VLOOKUP(H481,BasisBuckets,2,FALSE()),0)</f>
        <v>13</v>
      </c>
      <c r="R481" s="84" t="n">
        <f aca="false">IF($N481="PHY",VLOOKUP(H481,PGDBuckets,2,FALSE()),0)</f>
        <v>0</v>
      </c>
      <c r="S481" s="84" t="n">
        <f aca="false">IF($N481="G",VLOOKUP(H481,PGDBuckets,2,FALSE()),0)</f>
        <v>0</v>
      </c>
      <c r="T481" s="84" t="n">
        <f aca="false">SUM(P481:S481)</f>
        <v>13</v>
      </c>
      <c r="U481" s="84" t="str">
        <f aca="false">IF(O481="not used","-",O481&amp;N481&amp;T481)</f>
        <v>-</v>
      </c>
      <c r="V481" s="84" t="str">
        <f aca="false">IF(O481="Not Used","-",VLOOKUP(D481,FOLIOS,7,FALSE())&amp;H481)</f>
        <v>-</v>
      </c>
      <c r="W481" s="84" t="str">
        <f aca="false">IF(U481="-","-",O481&amp;E481&amp;H481)</f>
        <v>-</v>
      </c>
      <c r="X481" s="85" t="str">
        <f aca="false">D481&amp;G481</f>
        <v>FT-CAND-EGSC-BASCGPR-PARKWAY</v>
      </c>
      <c r="AF481" s="0" t="str">
        <f aca="false">D481&amp;V481</f>
        <v>FT-CAND-EGSC-BAS-</v>
      </c>
    </row>
    <row r="482" customFormat="false" ht="12.75" hidden="false" customHeight="false" outlineLevel="0" collapsed="false">
      <c r="A482" s="81" t="n">
        <v>36682</v>
      </c>
      <c r="B482" s="82" t="s">
        <v>55</v>
      </c>
      <c r="C482" s="82" t="s">
        <v>56</v>
      </c>
      <c r="D482" s="82" t="s">
        <v>57</v>
      </c>
      <c r="E482" s="82" t="s">
        <v>21</v>
      </c>
      <c r="F482" s="82"/>
      <c r="G482" s="82" t="s">
        <v>75</v>
      </c>
      <c r="H482" s="81" t="n">
        <v>38718</v>
      </c>
      <c r="I482" s="82" t="n">
        <v>0</v>
      </c>
      <c r="J482" s="82" t="n">
        <v>0</v>
      </c>
      <c r="K482" s="83" t="n">
        <f aca="false">IF(J482=0,0,J482/I482)</f>
        <v>0</v>
      </c>
      <c r="L482" s="83" t="n">
        <f aca="false">I482/UOM</f>
        <v>0</v>
      </c>
      <c r="M482" s="83" t="n">
        <f aca="false">J482/UOM</f>
        <v>0</v>
      </c>
      <c r="N482" s="84" t="str">
        <f aca="false">IF(F482="P","PHY",IF(F482="G","G",E482))</f>
        <v>D</v>
      </c>
      <c r="O482" s="84" t="str">
        <f aca="false">IF(ISNA(VLOOKUP(G482,BadCanCurves,1,FALSE())),VLOOKUP(D482,FOLIOS,6,FALSE()),"not used")</f>
        <v>not used</v>
      </c>
      <c r="P482" s="84" t="n">
        <f aca="false">IF($N482="P",VLOOKUP(H482,PrcBuckets,2,FALSE()),0)</f>
        <v>0</v>
      </c>
      <c r="Q482" s="84" t="n">
        <f aca="false">IF($N482="D",VLOOKUP(H482,BasisBuckets,2,FALSE()),0)</f>
        <v>13</v>
      </c>
      <c r="R482" s="84" t="n">
        <f aca="false">IF($N482="PHY",VLOOKUP(H482,PGDBuckets,2,FALSE()),0)</f>
        <v>0</v>
      </c>
      <c r="S482" s="84" t="n">
        <f aca="false">IF($N482="G",VLOOKUP(H482,PGDBuckets,2,FALSE()),0)</f>
        <v>0</v>
      </c>
      <c r="T482" s="84" t="n">
        <f aca="false">SUM(P482:S482)</f>
        <v>13</v>
      </c>
      <c r="U482" s="84" t="str">
        <f aca="false">IF(O482="not used","-",O482&amp;N482&amp;T482)</f>
        <v>-</v>
      </c>
      <c r="V482" s="84" t="str">
        <f aca="false">IF(O482="Not Used","-",VLOOKUP(D482,FOLIOS,7,FALSE())&amp;H482)</f>
        <v>-</v>
      </c>
      <c r="W482" s="84" t="str">
        <f aca="false">IF(U482="-","-",O482&amp;E482&amp;H482)</f>
        <v>-</v>
      </c>
      <c r="X482" s="85" t="str">
        <f aca="false">D482&amp;G482</f>
        <v>FT-CAND-EGSC-BASCGPR-PARKWAY</v>
      </c>
      <c r="AF482" s="0" t="str">
        <f aca="false">D482&amp;V482</f>
        <v>FT-CAND-EGSC-BAS-</v>
      </c>
    </row>
    <row r="483" customFormat="false" ht="12.75" hidden="false" customHeight="false" outlineLevel="0" collapsed="false">
      <c r="A483" s="81" t="n">
        <v>36682</v>
      </c>
      <c r="B483" s="82" t="s">
        <v>55</v>
      </c>
      <c r="C483" s="82" t="s">
        <v>56</v>
      </c>
      <c r="D483" s="82" t="s">
        <v>57</v>
      </c>
      <c r="E483" s="82" t="s">
        <v>21</v>
      </c>
      <c r="F483" s="82"/>
      <c r="G483" s="82" t="s">
        <v>75</v>
      </c>
      <c r="H483" s="81" t="n">
        <v>38749</v>
      </c>
      <c r="I483" s="82" t="n">
        <v>0</v>
      </c>
      <c r="J483" s="82" t="n">
        <v>0</v>
      </c>
      <c r="K483" s="83" t="n">
        <f aca="false">IF(J483=0,0,J483/I483)</f>
        <v>0</v>
      </c>
      <c r="L483" s="83" t="n">
        <f aca="false">I483/UOM</f>
        <v>0</v>
      </c>
      <c r="M483" s="83" t="n">
        <f aca="false">J483/UOM</f>
        <v>0</v>
      </c>
      <c r="N483" s="84" t="str">
        <f aca="false">IF(F483="P","PHY",IF(F483="G","G",E483))</f>
        <v>D</v>
      </c>
      <c r="O483" s="84" t="str">
        <f aca="false">IF(ISNA(VLOOKUP(G483,BadCanCurves,1,FALSE())),VLOOKUP(D483,FOLIOS,6,FALSE()),"not used")</f>
        <v>not used</v>
      </c>
      <c r="P483" s="84" t="n">
        <f aca="false">IF($N483="P",VLOOKUP(H483,PrcBuckets,2,FALSE()),0)</f>
        <v>0</v>
      </c>
      <c r="Q483" s="84" t="n">
        <f aca="false">IF($N483="D",VLOOKUP(H483,BasisBuckets,2,FALSE()),0)</f>
        <v>13</v>
      </c>
      <c r="R483" s="84" t="n">
        <f aca="false">IF($N483="PHY",VLOOKUP(H483,PGDBuckets,2,FALSE()),0)</f>
        <v>0</v>
      </c>
      <c r="S483" s="84" t="n">
        <f aca="false">IF($N483="G",VLOOKUP(H483,PGDBuckets,2,FALSE()),0)</f>
        <v>0</v>
      </c>
      <c r="T483" s="84" t="n">
        <f aca="false">SUM(P483:S483)</f>
        <v>13</v>
      </c>
      <c r="U483" s="84" t="str">
        <f aca="false">IF(O483="not used","-",O483&amp;N483&amp;T483)</f>
        <v>-</v>
      </c>
      <c r="V483" s="84" t="str">
        <f aca="false">IF(O483="Not Used","-",VLOOKUP(D483,FOLIOS,7,FALSE())&amp;H483)</f>
        <v>-</v>
      </c>
      <c r="W483" s="84" t="str">
        <f aca="false">IF(U483="-","-",O483&amp;E483&amp;H483)</f>
        <v>-</v>
      </c>
      <c r="X483" s="85" t="str">
        <f aca="false">D483&amp;G483</f>
        <v>FT-CAND-EGSC-BASCGPR-PARKWAY</v>
      </c>
      <c r="AF483" s="0" t="str">
        <f aca="false">D483&amp;V483</f>
        <v>FT-CAND-EGSC-BAS-</v>
      </c>
    </row>
    <row r="484" customFormat="false" ht="12.75" hidden="false" customHeight="false" outlineLevel="0" collapsed="false">
      <c r="A484" s="81" t="n">
        <v>36682</v>
      </c>
      <c r="B484" s="82" t="s">
        <v>55</v>
      </c>
      <c r="C484" s="82" t="s">
        <v>56</v>
      </c>
      <c r="D484" s="82" t="s">
        <v>57</v>
      </c>
      <c r="E484" s="82" t="s">
        <v>21</v>
      </c>
      <c r="F484" s="82"/>
      <c r="G484" s="82" t="s">
        <v>75</v>
      </c>
      <c r="H484" s="81" t="n">
        <v>38777</v>
      </c>
      <c r="I484" s="82" t="n">
        <v>0</v>
      </c>
      <c r="J484" s="82" t="n">
        <v>0</v>
      </c>
      <c r="K484" s="83" t="n">
        <f aca="false">IF(J484=0,0,J484/I484)</f>
        <v>0</v>
      </c>
      <c r="L484" s="83" t="n">
        <f aca="false">I484/UOM</f>
        <v>0</v>
      </c>
      <c r="M484" s="83" t="n">
        <f aca="false">J484/UOM</f>
        <v>0</v>
      </c>
      <c r="N484" s="84" t="str">
        <f aca="false">IF(F484="P","PHY",IF(F484="G","G",E484))</f>
        <v>D</v>
      </c>
      <c r="O484" s="84" t="str">
        <f aca="false">IF(ISNA(VLOOKUP(G484,BadCanCurves,1,FALSE())),VLOOKUP(D484,FOLIOS,6,FALSE()),"not used")</f>
        <v>not used</v>
      </c>
      <c r="P484" s="84" t="n">
        <f aca="false">IF($N484="P",VLOOKUP(H484,PrcBuckets,2,FALSE()),0)</f>
        <v>0</v>
      </c>
      <c r="Q484" s="84" t="n">
        <f aca="false">IF($N484="D",VLOOKUP(H484,BasisBuckets,2,FALSE()),0)</f>
        <v>13</v>
      </c>
      <c r="R484" s="84" t="n">
        <f aca="false">IF($N484="PHY",VLOOKUP(H484,PGDBuckets,2,FALSE()),0)</f>
        <v>0</v>
      </c>
      <c r="S484" s="84" t="n">
        <f aca="false">IF($N484="G",VLOOKUP(H484,PGDBuckets,2,FALSE()),0)</f>
        <v>0</v>
      </c>
      <c r="T484" s="84" t="n">
        <f aca="false">SUM(P484:S484)</f>
        <v>13</v>
      </c>
      <c r="U484" s="84" t="str">
        <f aca="false">IF(O484="not used","-",O484&amp;N484&amp;T484)</f>
        <v>-</v>
      </c>
      <c r="V484" s="84" t="str">
        <f aca="false">IF(O484="Not Used","-",VLOOKUP(D484,FOLIOS,7,FALSE())&amp;H484)</f>
        <v>-</v>
      </c>
      <c r="W484" s="84" t="str">
        <f aca="false">IF(U484="-","-",O484&amp;E484&amp;H484)</f>
        <v>-</v>
      </c>
      <c r="X484" s="85" t="str">
        <f aca="false">D484&amp;G484</f>
        <v>FT-CAND-EGSC-BASCGPR-PARKWAY</v>
      </c>
      <c r="AF484" s="0" t="str">
        <f aca="false">D484&amp;V484</f>
        <v>FT-CAND-EGSC-BAS-</v>
      </c>
    </row>
    <row r="485" customFormat="false" ht="12.75" hidden="false" customHeight="false" outlineLevel="0" collapsed="false">
      <c r="A485" s="81" t="n">
        <v>36682</v>
      </c>
      <c r="B485" s="82" t="s">
        <v>55</v>
      </c>
      <c r="C485" s="82" t="s">
        <v>56</v>
      </c>
      <c r="D485" s="82" t="s">
        <v>57</v>
      </c>
      <c r="E485" s="82" t="s">
        <v>21</v>
      </c>
      <c r="F485" s="82"/>
      <c r="G485" s="82" t="s">
        <v>75</v>
      </c>
      <c r="H485" s="81" t="n">
        <v>38808</v>
      </c>
      <c r="I485" s="82" t="n">
        <v>0</v>
      </c>
      <c r="J485" s="82" t="n">
        <v>0</v>
      </c>
      <c r="K485" s="83" t="n">
        <f aca="false">IF(J485=0,0,J485/I485)</f>
        <v>0</v>
      </c>
      <c r="L485" s="83" t="n">
        <f aca="false">I485/UOM</f>
        <v>0</v>
      </c>
      <c r="M485" s="83" t="n">
        <f aca="false">J485/UOM</f>
        <v>0</v>
      </c>
      <c r="N485" s="84" t="str">
        <f aca="false">IF(F485="P","PHY",IF(F485="G","G",E485))</f>
        <v>D</v>
      </c>
      <c r="O485" s="84" t="str">
        <f aca="false">IF(ISNA(VLOOKUP(G485,BadCanCurves,1,FALSE())),VLOOKUP(D485,FOLIOS,6,FALSE()),"not used")</f>
        <v>not used</v>
      </c>
      <c r="P485" s="84" t="n">
        <f aca="false">IF($N485="P",VLOOKUP(H485,PrcBuckets,2,FALSE()),0)</f>
        <v>0</v>
      </c>
      <c r="Q485" s="84" t="n">
        <f aca="false">IF($N485="D",VLOOKUP(H485,BasisBuckets,2,FALSE()),0)</f>
        <v>13</v>
      </c>
      <c r="R485" s="84" t="n">
        <f aca="false">IF($N485="PHY",VLOOKUP(H485,PGDBuckets,2,FALSE()),0)</f>
        <v>0</v>
      </c>
      <c r="S485" s="84" t="n">
        <f aca="false">IF($N485="G",VLOOKUP(H485,PGDBuckets,2,FALSE()),0)</f>
        <v>0</v>
      </c>
      <c r="T485" s="84" t="n">
        <f aca="false">SUM(P485:S485)</f>
        <v>13</v>
      </c>
      <c r="U485" s="84" t="str">
        <f aca="false">IF(O485="not used","-",O485&amp;N485&amp;T485)</f>
        <v>-</v>
      </c>
      <c r="V485" s="84" t="str">
        <f aca="false">IF(O485="Not Used","-",VLOOKUP(D485,FOLIOS,7,FALSE())&amp;H485)</f>
        <v>-</v>
      </c>
      <c r="W485" s="84" t="str">
        <f aca="false">IF(U485="-","-",O485&amp;E485&amp;H485)</f>
        <v>-</v>
      </c>
      <c r="X485" s="85" t="str">
        <f aca="false">D485&amp;G485</f>
        <v>FT-CAND-EGSC-BASCGPR-PARKWAY</v>
      </c>
      <c r="AF485" s="0" t="str">
        <f aca="false">D485&amp;V485</f>
        <v>FT-CAND-EGSC-BAS-</v>
      </c>
    </row>
    <row r="486" customFormat="false" ht="12.75" hidden="false" customHeight="false" outlineLevel="0" collapsed="false">
      <c r="A486" s="81" t="n">
        <v>36682</v>
      </c>
      <c r="B486" s="82" t="s">
        <v>55</v>
      </c>
      <c r="C486" s="82" t="s">
        <v>56</v>
      </c>
      <c r="D486" s="82" t="s">
        <v>57</v>
      </c>
      <c r="E486" s="82" t="s">
        <v>21</v>
      </c>
      <c r="F486" s="82"/>
      <c r="G486" s="82" t="s">
        <v>75</v>
      </c>
      <c r="H486" s="81" t="n">
        <v>38838</v>
      </c>
      <c r="I486" s="82" t="n">
        <v>0</v>
      </c>
      <c r="J486" s="82" t="n">
        <v>0</v>
      </c>
      <c r="K486" s="83" t="n">
        <f aca="false">IF(J486=0,0,J486/I486)</f>
        <v>0</v>
      </c>
      <c r="L486" s="83" t="n">
        <f aca="false">I486/UOM</f>
        <v>0</v>
      </c>
      <c r="M486" s="83" t="n">
        <f aca="false">J486/UOM</f>
        <v>0</v>
      </c>
      <c r="N486" s="84" t="str">
        <f aca="false">IF(F486="P","PHY",IF(F486="G","G",E486))</f>
        <v>D</v>
      </c>
      <c r="O486" s="84" t="str">
        <f aca="false">IF(ISNA(VLOOKUP(G486,BadCanCurves,1,FALSE())),VLOOKUP(D486,FOLIOS,6,FALSE()),"not used")</f>
        <v>not used</v>
      </c>
      <c r="P486" s="84" t="n">
        <f aca="false">IF($N486="P",VLOOKUP(H486,PrcBuckets,2,FALSE()),0)</f>
        <v>0</v>
      </c>
      <c r="Q486" s="84" t="n">
        <f aca="false">IF($N486="D",VLOOKUP(H486,BasisBuckets,2,FALSE()),0)</f>
        <v>13</v>
      </c>
      <c r="R486" s="84" t="n">
        <f aca="false">IF($N486="PHY",VLOOKUP(H486,PGDBuckets,2,FALSE()),0)</f>
        <v>0</v>
      </c>
      <c r="S486" s="84" t="n">
        <f aca="false">IF($N486="G",VLOOKUP(H486,PGDBuckets,2,FALSE()),0)</f>
        <v>0</v>
      </c>
      <c r="T486" s="84" t="n">
        <f aca="false">SUM(P486:S486)</f>
        <v>13</v>
      </c>
      <c r="U486" s="84" t="str">
        <f aca="false">IF(O486="not used","-",O486&amp;N486&amp;T486)</f>
        <v>-</v>
      </c>
      <c r="V486" s="84" t="str">
        <f aca="false">IF(O486="Not Used","-",VLOOKUP(D486,FOLIOS,7,FALSE())&amp;H486)</f>
        <v>-</v>
      </c>
      <c r="W486" s="84" t="str">
        <f aca="false">IF(U486="-","-",O486&amp;E486&amp;H486)</f>
        <v>-</v>
      </c>
      <c r="X486" s="85" t="str">
        <f aca="false">D486&amp;G486</f>
        <v>FT-CAND-EGSC-BASCGPR-PARKWAY</v>
      </c>
      <c r="AF486" s="0" t="str">
        <f aca="false">D486&amp;V486</f>
        <v>FT-CAND-EGSC-BAS-</v>
      </c>
    </row>
    <row r="487" customFormat="false" ht="12.75" hidden="false" customHeight="false" outlineLevel="0" collapsed="false">
      <c r="A487" s="81" t="n">
        <v>36682</v>
      </c>
      <c r="B487" s="82" t="s">
        <v>55</v>
      </c>
      <c r="C487" s="82" t="s">
        <v>56</v>
      </c>
      <c r="D487" s="82" t="s">
        <v>57</v>
      </c>
      <c r="E487" s="82" t="s">
        <v>21</v>
      </c>
      <c r="F487" s="82"/>
      <c r="G487" s="82" t="s">
        <v>75</v>
      </c>
      <c r="H487" s="81" t="n">
        <v>38869</v>
      </c>
      <c r="I487" s="82" t="n">
        <v>0</v>
      </c>
      <c r="J487" s="82" t="n">
        <v>0</v>
      </c>
      <c r="K487" s="83" t="n">
        <f aca="false">IF(J487=0,0,J487/I487)</f>
        <v>0</v>
      </c>
      <c r="L487" s="83" t="n">
        <f aca="false">I487/UOM</f>
        <v>0</v>
      </c>
      <c r="M487" s="83" t="n">
        <f aca="false">J487/UOM</f>
        <v>0</v>
      </c>
      <c r="N487" s="84" t="str">
        <f aca="false">IF(F487="P","PHY",IF(F487="G","G",E487))</f>
        <v>D</v>
      </c>
      <c r="O487" s="84" t="str">
        <f aca="false">IF(ISNA(VLOOKUP(G487,BadCanCurves,1,FALSE())),VLOOKUP(D487,FOLIOS,6,FALSE()),"not used")</f>
        <v>not used</v>
      </c>
      <c r="P487" s="84" t="n">
        <f aca="false">IF($N487="P",VLOOKUP(H487,PrcBuckets,2,FALSE()),0)</f>
        <v>0</v>
      </c>
      <c r="Q487" s="84" t="n">
        <f aca="false">IF($N487="D",VLOOKUP(H487,BasisBuckets,2,FALSE()),0)</f>
        <v>13</v>
      </c>
      <c r="R487" s="84" t="n">
        <f aca="false">IF($N487="PHY",VLOOKUP(H487,PGDBuckets,2,FALSE()),0)</f>
        <v>0</v>
      </c>
      <c r="S487" s="84" t="n">
        <f aca="false">IF($N487="G",VLOOKUP(H487,PGDBuckets,2,FALSE()),0)</f>
        <v>0</v>
      </c>
      <c r="T487" s="84" t="n">
        <f aca="false">SUM(P487:S487)</f>
        <v>13</v>
      </c>
      <c r="U487" s="84" t="str">
        <f aca="false">IF(O487="not used","-",O487&amp;N487&amp;T487)</f>
        <v>-</v>
      </c>
      <c r="V487" s="84" t="str">
        <f aca="false">IF(O487="Not Used","-",VLOOKUP(D487,FOLIOS,7,FALSE())&amp;H487)</f>
        <v>-</v>
      </c>
      <c r="W487" s="84" t="str">
        <f aca="false">IF(U487="-","-",O487&amp;E487&amp;H487)</f>
        <v>-</v>
      </c>
      <c r="X487" s="85" t="str">
        <f aca="false">D487&amp;G487</f>
        <v>FT-CAND-EGSC-BASCGPR-PARKWAY</v>
      </c>
      <c r="AF487" s="0" t="str">
        <f aca="false">D487&amp;V487</f>
        <v>FT-CAND-EGSC-BAS-</v>
      </c>
    </row>
    <row r="488" customFormat="false" ht="12.75" hidden="false" customHeight="false" outlineLevel="0" collapsed="false">
      <c r="A488" s="81" t="n">
        <v>36682</v>
      </c>
      <c r="B488" s="82" t="s">
        <v>55</v>
      </c>
      <c r="C488" s="82" t="s">
        <v>56</v>
      </c>
      <c r="D488" s="82" t="s">
        <v>57</v>
      </c>
      <c r="E488" s="82" t="s">
        <v>21</v>
      </c>
      <c r="F488" s="82"/>
      <c r="G488" s="82" t="s">
        <v>75</v>
      </c>
      <c r="H488" s="81" t="n">
        <v>38899</v>
      </c>
      <c r="I488" s="82" t="n">
        <v>0</v>
      </c>
      <c r="J488" s="82" t="n">
        <v>0</v>
      </c>
      <c r="K488" s="83" t="n">
        <f aca="false">IF(J488=0,0,J488/I488)</f>
        <v>0</v>
      </c>
      <c r="L488" s="83" t="n">
        <f aca="false">I488/UOM</f>
        <v>0</v>
      </c>
      <c r="M488" s="83" t="n">
        <f aca="false">J488/UOM</f>
        <v>0</v>
      </c>
      <c r="N488" s="84" t="str">
        <f aca="false">IF(F488="P","PHY",IF(F488="G","G",E488))</f>
        <v>D</v>
      </c>
      <c r="O488" s="84" t="str">
        <f aca="false">IF(ISNA(VLOOKUP(G488,BadCanCurves,1,FALSE())),VLOOKUP(D488,FOLIOS,6,FALSE()),"not used")</f>
        <v>not used</v>
      </c>
      <c r="P488" s="84" t="n">
        <f aca="false">IF($N488="P",VLOOKUP(H488,PrcBuckets,2,FALSE()),0)</f>
        <v>0</v>
      </c>
      <c r="Q488" s="84" t="n">
        <f aca="false">IF($N488="D",VLOOKUP(H488,BasisBuckets,2,FALSE()),0)</f>
        <v>13</v>
      </c>
      <c r="R488" s="84" t="n">
        <f aca="false">IF($N488="PHY",VLOOKUP(H488,PGDBuckets,2,FALSE()),0)</f>
        <v>0</v>
      </c>
      <c r="S488" s="84" t="n">
        <f aca="false">IF($N488="G",VLOOKUP(H488,PGDBuckets,2,FALSE()),0)</f>
        <v>0</v>
      </c>
      <c r="T488" s="84" t="n">
        <f aca="false">SUM(P488:S488)</f>
        <v>13</v>
      </c>
      <c r="U488" s="84" t="str">
        <f aca="false">IF(O488="not used","-",O488&amp;N488&amp;T488)</f>
        <v>-</v>
      </c>
      <c r="V488" s="84" t="str">
        <f aca="false">IF(O488="Not Used","-",VLOOKUP(D488,FOLIOS,7,FALSE())&amp;H488)</f>
        <v>-</v>
      </c>
      <c r="W488" s="84" t="str">
        <f aca="false">IF(U488="-","-",O488&amp;E488&amp;H488)</f>
        <v>-</v>
      </c>
      <c r="X488" s="85" t="str">
        <f aca="false">D488&amp;G488</f>
        <v>FT-CAND-EGSC-BASCGPR-PARKWAY</v>
      </c>
      <c r="AF488" s="0" t="str">
        <f aca="false">D488&amp;V488</f>
        <v>FT-CAND-EGSC-BAS-</v>
      </c>
    </row>
    <row r="489" customFormat="false" ht="12.75" hidden="false" customHeight="false" outlineLevel="0" collapsed="false">
      <c r="A489" s="81" t="n">
        <v>36682</v>
      </c>
      <c r="B489" s="82" t="s">
        <v>55</v>
      </c>
      <c r="C489" s="82" t="s">
        <v>56</v>
      </c>
      <c r="D489" s="82" t="s">
        <v>57</v>
      </c>
      <c r="E489" s="82" t="s">
        <v>21</v>
      </c>
      <c r="F489" s="82"/>
      <c r="G489" s="82" t="s">
        <v>75</v>
      </c>
      <c r="H489" s="81" t="n">
        <v>38930</v>
      </c>
      <c r="I489" s="82" t="n">
        <v>0</v>
      </c>
      <c r="J489" s="82" t="n">
        <v>0</v>
      </c>
      <c r="K489" s="83" t="n">
        <f aca="false">IF(J489=0,0,J489/I489)</f>
        <v>0</v>
      </c>
      <c r="L489" s="83" t="n">
        <f aca="false">I489/UOM</f>
        <v>0</v>
      </c>
      <c r="M489" s="83" t="n">
        <f aca="false">J489/UOM</f>
        <v>0</v>
      </c>
      <c r="N489" s="84" t="str">
        <f aca="false">IF(F489="P","PHY",IF(F489="G","G",E489))</f>
        <v>D</v>
      </c>
      <c r="O489" s="84" t="str">
        <f aca="false">IF(ISNA(VLOOKUP(G489,BadCanCurves,1,FALSE())),VLOOKUP(D489,FOLIOS,6,FALSE()),"not used")</f>
        <v>not used</v>
      </c>
      <c r="P489" s="84" t="n">
        <f aca="false">IF($N489="P",VLOOKUP(H489,PrcBuckets,2,FALSE()),0)</f>
        <v>0</v>
      </c>
      <c r="Q489" s="84" t="n">
        <f aca="false">IF($N489="D",VLOOKUP(H489,BasisBuckets,2,FALSE()),0)</f>
        <v>13</v>
      </c>
      <c r="R489" s="84" t="n">
        <f aca="false">IF($N489="PHY",VLOOKUP(H489,PGDBuckets,2,FALSE()),0)</f>
        <v>0</v>
      </c>
      <c r="S489" s="84" t="n">
        <f aca="false">IF($N489="G",VLOOKUP(H489,PGDBuckets,2,FALSE()),0)</f>
        <v>0</v>
      </c>
      <c r="T489" s="84" t="n">
        <f aca="false">SUM(P489:S489)</f>
        <v>13</v>
      </c>
      <c r="U489" s="84" t="str">
        <f aca="false">IF(O489="not used","-",O489&amp;N489&amp;T489)</f>
        <v>-</v>
      </c>
      <c r="V489" s="84" t="str">
        <f aca="false">IF(O489="Not Used","-",VLOOKUP(D489,FOLIOS,7,FALSE())&amp;H489)</f>
        <v>-</v>
      </c>
      <c r="W489" s="84" t="str">
        <f aca="false">IF(U489="-","-",O489&amp;E489&amp;H489)</f>
        <v>-</v>
      </c>
      <c r="X489" s="85" t="str">
        <f aca="false">D489&amp;G489</f>
        <v>FT-CAND-EGSC-BASCGPR-PARKWAY</v>
      </c>
      <c r="AF489" s="0" t="str">
        <f aca="false">D489&amp;V489</f>
        <v>FT-CAND-EGSC-BAS-</v>
      </c>
    </row>
    <row r="490" customFormat="false" ht="12.75" hidden="false" customHeight="false" outlineLevel="0" collapsed="false">
      <c r="A490" s="81" t="n">
        <v>36682</v>
      </c>
      <c r="B490" s="82" t="s">
        <v>55</v>
      </c>
      <c r="C490" s="82" t="s">
        <v>56</v>
      </c>
      <c r="D490" s="82" t="s">
        <v>57</v>
      </c>
      <c r="E490" s="82" t="s">
        <v>21</v>
      </c>
      <c r="F490" s="82"/>
      <c r="G490" s="82" t="s">
        <v>75</v>
      </c>
      <c r="H490" s="81" t="n">
        <v>38961</v>
      </c>
      <c r="I490" s="82" t="n">
        <v>0</v>
      </c>
      <c r="J490" s="82" t="n">
        <v>0</v>
      </c>
      <c r="K490" s="83" t="n">
        <f aca="false">IF(J490=0,0,J490/I490)</f>
        <v>0</v>
      </c>
      <c r="L490" s="83" t="n">
        <f aca="false">I490/UOM</f>
        <v>0</v>
      </c>
      <c r="M490" s="83" t="n">
        <f aca="false">J490/UOM</f>
        <v>0</v>
      </c>
      <c r="N490" s="84" t="str">
        <f aca="false">IF(F490="P","PHY",IF(F490="G","G",E490))</f>
        <v>D</v>
      </c>
      <c r="O490" s="84" t="str">
        <f aca="false">IF(ISNA(VLOOKUP(G490,BadCanCurves,1,FALSE())),VLOOKUP(D490,FOLIOS,6,FALSE()),"not used")</f>
        <v>not used</v>
      </c>
      <c r="P490" s="84" t="n">
        <f aca="false">IF($N490="P",VLOOKUP(H490,PrcBuckets,2,FALSE()),0)</f>
        <v>0</v>
      </c>
      <c r="Q490" s="84" t="n">
        <f aca="false">IF($N490="D",VLOOKUP(H490,BasisBuckets,2,FALSE()),0)</f>
        <v>13</v>
      </c>
      <c r="R490" s="84" t="n">
        <f aca="false">IF($N490="PHY",VLOOKUP(H490,PGDBuckets,2,FALSE()),0)</f>
        <v>0</v>
      </c>
      <c r="S490" s="84" t="n">
        <f aca="false">IF($N490="G",VLOOKUP(H490,PGDBuckets,2,FALSE()),0)</f>
        <v>0</v>
      </c>
      <c r="T490" s="84" t="n">
        <f aca="false">SUM(P490:S490)</f>
        <v>13</v>
      </c>
      <c r="U490" s="84" t="str">
        <f aca="false">IF(O490="not used","-",O490&amp;N490&amp;T490)</f>
        <v>-</v>
      </c>
      <c r="V490" s="84" t="str">
        <f aca="false">IF(O490="Not Used","-",VLOOKUP(D490,FOLIOS,7,FALSE())&amp;H490)</f>
        <v>-</v>
      </c>
      <c r="W490" s="84" t="str">
        <f aca="false">IF(U490="-","-",O490&amp;E490&amp;H490)</f>
        <v>-</v>
      </c>
      <c r="X490" s="85" t="str">
        <f aca="false">D490&amp;G490</f>
        <v>FT-CAND-EGSC-BASCGPR-PARKWAY</v>
      </c>
      <c r="AF490" s="0" t="str">
        <f aca="false">D490&amp;V490</f>
        <v>FT-CAND-EGSC-BAS-</v>
      </c>
    </row>
    <row r="491" customFormat="false" ht="12.75" hidden="false" customHeight="false" outlineLevel="0" collapsed="false">
      <c r="A491" s="81" t="n">
        <v>36682</v>
      </c>
      <c r="B491" s="82" t="s">
        <v>55</v>
      </c>
      <c r="C491" s="82" t="s">
        <v>56</v>
      </c>
      <c r="D491" s="82" t="s">
        <v>57</v>
      </c>
      <c r="E491" s="82" t="s">
        <v>21</v>
      </c>
      <c r="F491" s="82"/>
      <c r="G491" s="82" t="s">
        <v>75</v>
      </c>
      <c r="H491" s="81" t="n">
        <v>38991</v>
      </c>
      <c r="I491" s="82" t="n">
        <v>0</v>
      </c>
      <c r="J491" s="82" t="n">
        <v>0</v>
      </c>
      <c r="K491" s="83" t="n">
        <f aca="false">IF(J491=0,0,J491/I491)</f>
        <v>0</v>
      </c>
      <c r="L491" s="83" t="n">
        <f aca="false">I491/UOM</f>
        <v>0</v>
      </c>
      <c r="M491" s="83" t="n">
        <f aca="false">J491/UOM</f>
        <v>0</v>
      </c>
      <c r="N491" s="84" t="str">
        <f aca="false">IF(F491="P","PHY",IF(F491="G","G",E491))</f>
        <v>D</v>
      </c>
      <c r="O491" s="84" t="str">
        <f aca="false">IF(ISNA(VLOOKUP(G491,BadCanCurves,1,FALSE())),VLOOKUP(D491,FOLIOS,6,FALSE()),"not used")</f>
        <v>not used</v>
      </c>
      <c r="P491" s="84" t="n">
        <f aca="false">IF($N491="P",VLOOKUP(H491,PrcBuckets,2,FALSE()),0)</f>
        <v>0</v>
      </c>
      <c r="Q491" s="84" t="n">
        <f aca="false">IF($N491="D",VLOOKUP(H491,BasisBuckets,2,FALSE()),0)</f>
        <v>13</v>
      </c>
      <c r="R491" s="84" t="n">
        <f aca="false">IF($N491="PHY",VLOOKUP(H491,PGDBuckets,2,FALSE()),0)</f>
        <v>0</v>
      </c>
      <c r="S491" s="84" t="n">
        <f aca="false">IF($N491="G",VLOOKUP(H491,PGDBuckets,2,FALSE()),0)</f>
        <v>0</v>
      </c>
      <c r="T491" s="84" t="n">
        <f aca="false">SUM(P491:S491)</f>
        <v>13</v>
      </c>
      <c r="U491" s="84" t="str">
        <f aca="false">IF(O491="not used","-",O491&amp;N491&amp;T491)</f>
        <v>-</v>
      </c>
      <c r="V491" s="84" t="str">
        <f aca="false">IF(O491="Not Used","-",VLOOKUP(D491,FOLIOS,7,FALSE())&amp;H491)</f>
        <v>-</v>
      </c>
      <c r="W491" s="84" t="str">
        <f aca="false">IF(U491="-","-",O491&amp;E491&amp;H491)</f>
        <v>-</v>
      </c>
      <c r="X491" s="85" t="str">
        <f aca="false">D491&amp;G491</f>
        <v>FT-CAND-EGSC-BASCGPR-PARKWAY</v>
      </c>
      <c r="AF491" s="0" t="str">
        <f aca="false">D491&amp;V491</f>
        <v>FT-CAND-EGSC-BAS-</v>
      </c>
    </row>
    <row r="492" customFormat="false" ht="12.75" hidden="false" customHeight="false" outlineLevel="0" collapsed="false">
      <c r="A492" s="81" t="n">
        <v>36682</v>
      </c>
      <c r="B492" s="82" t="s">
        <v>55</v>
      </c>
      <c r="C492" s="82" t="s">
        <v>56</v>
      </c>
      <c r="D492" s="82" t="s">
        <v>57</v>
      </c>
      <c r="E492" s="82" t="s">
        <v>21</v>
      </c>
      <c r="F492" s="82"/>
      <c r="G492" s="82" t="s">
        <v>75</v>
      </c>
      <c r="H492" s="81" t="n">
        <v>39022</v>
      </c>
      <c r="I492" s="82" t="n">
        <v>0</v>
      </c>
      <c r="J492" s="82" t="n">
        <v>0</v>
      </c>
      <c r="K492" s="83" t="n">
        <f aca="false">IF(J492=0,0,J492/I492)</f>
        <v>0</v>
      </c>
      <c r="L492" s="83" t="n">
        <f aca="false">I492/UOM</f>
        <v>0</v>
      </c>
      <c r="M492" s="83" t="n">
        <f aca="false">J492/UOM</f>
        <v>0</v>
      </c>
      <c r="N492" s="84" t="str">
        <f aca="false">IF(F492="P","PHY",IF(F492="G","G",E492))</f>
        <v>D</v>
      </c>
      <c r="O492" s="84" t="str">
        <f aca="false">IF(ISNA(VLOOKUP(G492,BadCanCurves,1,FALSE())),VLOOKUP(D492,FOLIOS,6,FALSE()),"not used")</f>
        <v>not used</v>
      </c>
      <c r="P492" s="84" t="n">
        <f aca="false">IF($N492="P",VLOOKUP(H492,PrcBuckets,2,FALSE()),0)</f>
        <v>0</v>
      </c>
      <c r="Q492" s="84" t="n">
        <f aca="false">IF($N492="D",VLOOKUP(H492,BasisBuckets,2,FALSE()),0)</f>
        <v>13</v>
      </c>
      <c r="R492" s="84" t="n">
        <f aca="false">IF($N492="PHY",VLOOKUP(H492,PGDBuckets,2,FALSE()),0)</f>
        <v>0</v>
      </c>
      <c r="S492" s="84" t="n">
        <f aca="false">IF($N492="G",VLOOKUP(H492,PGDBuckets,2,FALSE()),0)</f>
        <v>0</v>
      </c>
      <c r="T492" s="84" t="n">
        <f aca="false">SUM(P492:S492)</f>
        <v>13</v>
      </c>
      <c r="U492" s="84" t="str">
        <f aca="false">IF(O492="not used","-",O492&amp;N492&amp;T492)</f>
        <v>-</v>
      </c>
      <c r="V492" s="84" t="str">
        <f aca="false">IF(O492="Not Used","-",VLOOKUP(D492,FOLIOS,7,FALSE())&amp;H492)</f>
        <v>-</v>
      </c>
      <c r="W492" s="84" t="str">
        <f aca="false">IF(U492="-","-",O492&amp;E492&amp;H492)</f>
        <v>-</v>
      </c>
      <c r="X492" s="85" t="str">
        <f aca="false">D492&amp;G492</f>
        <v>FT-CAND-EGSC-BASCGPR-PARKWAY</v>
      </c>
      <c r="AF492" s="0" t="str">
        <f aca="false">D492&amp;V492</f>
        <v>FT-CAND-EGSC-BAS-</v>
      </c>
    </row>
    <row r="493" customFormat="false" ht="12.75" hidden="false" customHeight="false" outlineLevel="0" collapsed="false">
      <c r="A493" s="81" t="n">
        <v>36682</v>
      </c>
      <c r="B493" s="82" t="s">
        <v>55</v>
      </c>
      <c r="C493" s="82" t="s">
        <v>56</v>
      </c>
      <c r="D493" s="82" t="s">
        <v>57</v>
      </c>
      <c r="E493" s="82" t="s">
        <v>21</v>
      </c>
      <c r="F493" s="82"/>
      <c r="G493" s="82" t="s">
        <v>75</v>
      </c>
      <c r="H493" s="81" t="n">
        <v>39052</v>
      </c>
      <c r="I493" s="82" t="n">
        <v>0</v>
      </c>
      <c r="J493" s="82" t="n">
        <v>0</v>
      </c>
      <c r="K493" s="83" t="n">
        <f aca="false">IF(J493=0,0,J493/I493)</f>
        <v>0</v>
      </c>
      <c r="L493" s="83" t="n">
        <f aca="false">I493/UOM</f>
        <v>0</v>
      </c>
      <c r="M493" s="83" t="n">
        <f aca="false">J493/UOM</f>
        <v>0</v>
      </c>
      <c r="N493" s="84" t="str">
        <f aca="false">IF(F493="P","PHY",IF(F493="G","G",E493))</f>
        <v>D</v>
      </c>
      <c r="O493" s="84" t="str">
        <f aca="false">IF(ISNA(VLOOKUP(G493,BadCanCurves,1,FALSE())),VLOOKUP(D493,FOLIOS,6,FALSE()),"not used")</f>
        <v>not used</v>
      </c>
      <c r="P493" s="84" t="n">
        <f aca="false">IF($N493="P",VLOOKUP(H493,PrcBuckets,2,FALSE()),0)</f>
        <v>0</v>
      </c>
      <c r="Q493" s="84" t="n">
        <f aca="false">IF($N493="D",VLOOKUP(H493,BasisBuckets,2,FALSE()),0)</f>
        <v>13</v>
      </c>
      <c r="R493" s="84" t="n">
        <f aca="false">IF($N493="PHY",VLOOKUP(H493,PGDBuckets,2,FALSE()),0)</f>
        <v>0</v>
      </c>
      <c r="S493" s="84" t="n">
        <f aca="false">IF($N493="G",VLOOKUP(H493,PGDBuckets,2,FALSE()),0)</f>
        <v>0</v>
      </c>
      <c r="T493" s="84" t="n">
        <f aca="false">SUM(P493:S493)</f>
        <v>13</v>
      </c>
      <c r="U493" s="84" t="str">
        <f aca="false">IF(O493="not used","-",O493&amp;N493&amp;T493)</f>
        <v>-</v>
      </c>
      <c r="V493" s="84" t="str">
        <f aca="false">IF(O493="Not Used","-",VLOOKUP(D493,FOLIOS,7,FALSE())&amp;H493)</f>
        <v>-</v>
      </c>
      <c r="W493" s="84" t="str">
        <f aca="false">IF(U493="-","-",O493&amp;E493&amp;H493)</f>
        <v>-</v>
      </c>
      <c r="X493" s="85" t="str">
        <f aca="false">D493&amp;G493</f>
        <v>FT-CAND-EGSC-BASCGPR-PARKWAY</v>
      </c>
      <c r="AF493" s="0" t="str">
        <f aca="false">D493&amp;V493</f>
        <v>FT-CAND-EGSC-BAS-</v>
      </c>
    </row>
    <row r="494" customFormat="false" ht="12.75" hidden="false" customHeight="false" outlineLevel="0" collapsed="false">
      <c r="A494" s="81" t="n">
        <v>36682</v>
      </c>
      <c r="B494" s="82" t="s">
        <v>55</v>
      </c>
      <c r="C494" s="82" t="s">
        <v>56</v>
      </c>
      <c r="D494" s="82" t="s">
        <v>57</v>
      </c>
      <c r="E494" s="82" t="s">
        <v>21</v>
      </c>
      <c r="F494" s="82"/>
      <c r="G494" s="82" t="s">
        <v>75</v>
      </c>
      <c r="H494" s="81" t="n">
        <v>39083</v>
      </c>
      <c r="I494" s="82" t="n">
        <v>0</v>
      </c>
      <c r="J494" s="82" t="n">
        <v>0</v>
      </c>
      <c r="K494" s="83" t="n">
        <f aca="false">IF(J494=0,0,J494/I494)</f>
        <v>0</v>
      </c>
      <c r="L494" s="83" t="n">
        <f aca="false">I494/UOM</f>
        <v>0</v>
      </c>
      <c r="M494" s="83" t="n">
        <f aca="false">J494/UOM</f>
        <v>0</v>
      </c>
      <c r="N494" s="84" t="str">
        <f aca="false">IF(F494="P","PHY",IF(F494="G","G",E494))</f>
        <v>D</v>
      </c>
      <c r="O494" s="84" t="str">
        <f aca="false">IF(ISNA(VLOOKUP(G494,BadCanCurves,1,FALSE())),VLOOKUP(D494,FOLIOS,6,FALSE()),"not used")</f>
        <v>not used</v>
      </c>
      <c r="P494" s="84" t="n">
        <f aca="false">IF($N494="P",VLOOKUP(H494,PrcBuckets,2,FALSE()),0)</f>
        <v>0</v>
      </c>
      <c r="Q494" s="84" t="n">
        <f aca="false">IF($N494="D",VLOOKUP(H494,BasisBuckets,2,FALSE()),0)</f>
        <v>13</v>
      </c>
      <c r="R494" s="84" t="n">
        <f aca="false">IF($N494="PHY",VLOOKUP(H494,PGDBuckets,2,FALSE()),0)</f>
        <v>0</v>
      </c>
      <c r="S494" s="84" t="n">
        <f aca="false">IF($N494="G",VLOOKUP(H494,PGDBuckets,2,FALSE()),0)</f>
        <v>0</v>
      </c>
      <c r="T494" s="84" t="n">
        <f aca="false">SUM(P494:S494)</f>
        <v>13</v>
      </c>
      <c r="U494" s="84" t="str">
        <f aca="false">IF(O494="not used","-",O494&amp;N494&amp;T494)</f>
        <v>-</v>
      </c>
      <c r="V494" s="84" t="str">
        <f aca="false">IF(O494="Not Used","-",VLOOKUP(D494,FOLIOS,7,FALSE())&amp;H494)</f>
        <v>-</v>
      </c>
      <c r="W494" s="84" t="str">
        <f aca="false">IF(U494="-","-",O494&amp;E494&amp;H494)</f>
        <v>-</v>
      </c>
      <c r="X494" s="85" t="str">
        <f aca="false">D494&amp;G494</f>
        <v>FT-CAND-EGSC-BASCGPR-PARKWAY</v>
      </c>
      <c r="AF494" s="0" t="str">
        <f aca="false">D494&amp;V494</f>
        <v>FT-CAND-EGSC-BAS-</v>
      </c>
    </row>
    <row r="495" customFormat="false" ht="12.75" hidden="false" customHeight="false" outlineLevel="0" collapsed="false">
      <c r="A495" s="81" t="n">
        <v>36682</v>
      </c>
      <c r="B495" s="82" t="s">
        <v>55</v>
      </c>
      <c r="C495" s="82" t="s">
        <v>56</v>
      </c>
      <c r="D495" s="82" t="s">
        <v>57</v>
      </c>
      <c r="E495" s="82" t="s">
        <v>21</v>
      </c>
      <c r="F495" s="82"/>
      <c r="G495" s="82" t="s">
        <v>75</v>
      </c>
      <c r="H495" s="81" t="n">
        <v>39114</v>
      </c>
      <c r="I495" s="82" t="n">
        <v>0</v>
      </c>
      <c r="J495" s="82" t="n">
        <v>0</v>
      </c>
      <c r="K495" s="83" t="n">
        <f aca="false">IF(J495=0,0,J495/I495)</f>
        <v>0</v>
      </c>
      <c r="L495" s="83" t="n">
        <f aca="false">I495/UOM</f>
        <v>0</v>
      </c>
      <c r="M495" s="83" t="n">
        <f aca="false">J495/UOM</f>
        <v>0</v>
      </c>
      <c r="N495" s="84" t="str">
        <f aca="false">IF(F495="P","PHY",IF(F495="G","G",E495))</f>
        <v>D</v>
      </c>
      <c r="O495" s="84" t="str">
        <f aca="false">IF(ISNA(VLOOKUP(G495,BadCanCurves,1,FALSE())),VLOOKUP(D495,FOLIOS,6,FALSE()),"not used")</f>
        <v>not used</v>
      </c>
      <c r="P495" s="84" t="n">
        <f aca="false">IF($N495="P",VLOOKUP(H495,PrcBuckets,2,FALSE()),0)</f>
        <v>0</v>
      </c>
      <c r="Q495" s="84" t="n">
        <f aca="false">IF($N495="D",VLOOKUP(H495,BasisBuckets,2,FALSE()),0)</f>
        <v>13</v>
      </c>
      <c r="R495" s="84" t="n">
        <f aca="false">IF($N495="PHY",VLOOKUP(H495,PGDBuckets,2,FALSE()),0)</f>
        <v>0</v>
      </c>
      <c r="S495" s="84" t="n">
        <f aca="false">IF($N495="G",VLOOKUP(H495,PGDBuckets,2,FALSE()),0)</f>
        <v>0</v>
      </c>
      <c r="T495" s="84" t="n">
        <f aca="false">SUM(P495:S495)</f>
        <v>13</v>
      </c>
      <c r="U495" s="84" t="str">
        <f aca="false">IF(O495="not used","-",O495&amp;N495&amp;T495)</f>
        <v>-</v>
      </c>
      <c r="V495" s="84" t="str">
        <f aca="false">IF(O495="Not Used","-",VLOOKUP(D495,FOLIOS,7,FALSE())&amp;H495)</f>
        <v>-</v>
      </c>
      <c r="W495" s="84" t="str">
        <f aca="false">IF(U495="-","-",O495&amp;E495&amp;H495)</f>
        <v>-</v>
      </c>
      <c r="X495" s="85" t="str">
        <f aca="false">D495&amp;G495</f>
        <v>FT-CAND-EGSC-BASCGPR-PARKWAY</v>
      </c>
      <c r="AF495" s="0" t="str">
        <f aca="false">D495&amp;V495</f>
        <v>FT-CAND-EGSC-BAS-</v>
      </c>
    </row>
    <row r="496" customFormat="false" ht="12.75" hidden="false" customHeight="false" outlineLevel="0" collapsed="false">
      <c r="A496" s="81" t="n">
        <v>36682</v>
      </c>
      <c r="B496" s="82" t="s">
        <v>55</v>
      </c>
      <c r="C496" s="82" t="s">
        <v>56</v>
      </c>
      <c r="D496" s="82" t="s">
        <v>57</v>
      </c>
      <c r="E496" s="82" t="s">
        <v>21</v>
      </c>
      <c r="F496" s="82"/>
      <c r="G496" s="82" t="s">
        <v>75</v>
      </c>
      <c r="H496" s="81" t="n">
        <v>39142</v>
      </c>
      <c r="I496" s="82" t="n">
        <v>0</v>
      </c>
      <c r="J496" s="82" t="n">
        <v>0</v>
      </c>
      <c r="K496" s="83" t="n">
        <f aca="false">IF(J496=0,0,J496/I496)</f>
        <v>0</v>
      </c>
      <c r="L496" s="83" t="n">
        <f aca="false">I496/UOM</f>
        <v>0</v>
      </c>
      <c r="M496" s="83" t="n">
        <f aca="false">J496/UOM</f>
        <v>0</v>
      </c>
      <c r="N496" s="84" t="str">
        <f aca="false">IF(F496="P","PHY",IF(F496="G","G",E496))</f>
        <v>D</v>
      </c>
      <c r="O496" s="84" t="str">
        <f aca="false">IF(ISNA(VLOOKUP(G496,BadCanCurves,1,FALSE())),VLOOKUP(D496,FOLIOS,6,FALSE()),"not used")</f>
        <v>not used</v>
      </c>
      <c r="P496" s="84" t="n">
        <f aca="false">IF($N496="P",VLOOKUP(H496,PrcBuckets,2,FALSE()),0)</f>
        <v>0</v>
      </c>
      <c r="Q496" s="84" t="n">
        <f aca="false">IF($N496="D",VLOOKUP(H496,BasisBuckets,2,FALSE()),0)</f>
        <v>13</v>
      </c>
      <c r="R496" s="84" t="n">
        <f aca="false">IF($N496="PHY",VLOOKUP(H496,PGDBuckets,2,FALSE()),0)</f>
        <v>0</v>
      </c>
      <c r="S496" s="84" t="n">
        <f aca="false">IF($N496="G",VLOOKUP(H496,PGDBuckets,2,FALSE()),0)</f>
        <v>0</v>
      </c>
      <c r="T496" s="84" t="n">
        <f aca="false">SUM(P496:S496)</f>
        <v>13</v>
      </c>
      <c r="U496" s="84" t="str">
        <f aca="false">IF(O496="not used","-",O496&amp;N496&amp;T496)</f>
        <v>-</v>
      </c>
      <c r="V496" s="84" t="str">
        <f aca="false">IF(O496="Not Used","-",VLOOKUP(D496,FOLIOS,7,FALSE())&amp;H496)</f>
        <v>-</v>
      </c>
      <c r="W496" s="84" t="str">
        <f aca="false">IF(U496="-","-",O496&amp;E496&amp;H496)</f>
        <v>-</v>
      </c>
      <c r="X496" s="85" t="str">
        <f aca="false">D496&amp;G496</f>
        <v>FT-CAND-EGSC-BASCGPR-PARKWAY</v>
      </c>
      <c r="AF496" s="0" t="str">
        <f aca="false">D496&amp;V496</f>
        <v>FT-CAND-EGSC-BAS-</v>
      </c>
    </row>
    <row r="497" customFormat="false" ht="12.75" hidden="false" customHeight="false" outlineLevel="0" collapsed="false">
      <c r="A497" s="81" t="n">
        <v>36682</v>
      </c>
      <c r="B497" s="82" t="s">
        <v>55</v>
      </c>
      <c r="C497" s="82" t="s">
        <v>56</v>
      </c>
      <c r="D497" s="82" t="s">
        <v>57</v>
      </c>
      <c r="E497" s="82" t="s">
        <v>21</v>
      </c>
      <c r="F497" s="82"/>
      <c r="G497" s="82" t="s">
        <v>75</v>
      </c>
      <c r="H497" s="81" t="n">
        <v>39173</v>
      </c>
      <c r="I497" s="82" t="n">
        <v>0</v>
      </c>
      <c r="J497" s="82" t="n">
        <v>0</v>
      </c>
      <c r="K497" s="83" t="n">
        <f aca="false">IF(J497=0,0,J497/I497)</f>
        <v>0</v>
      </c>
      <c r="L497" s="83" t="n">
        <f aca="false">I497/UOM</f>
        <v>0</v>
      </c>
      <c r="M497" s="83" t="n">
        <f aca="false">J497/UOM</f>
        <v>0</v>
      </c>
      <c r="N497" s="84" t="str">
        <f aca="false">IF(F497="P","PHY",IF(F497="G","G",E497))</f>
        <v>D</v>
      </c>
      <c r="O497" s="84" t="str">
        <f aca="false">IF(ISNA(VLOOKUP(G497,BadCanCurves,1,FALSE())),VLOOKUP(D497,FOLIOS,6,FALSE()),"not used")</f>
        <v>not used</v>
      </c>
      <c r="P497" s="84" t="n">
        <f aca="false">IF($N497="P",VLOOKUP(H497,PrcBuckets,2,FALSE()),0)</f>
        <v>0</v>
      </c>
      <c r="Q497" s="84" t="n">
        <f aca="false">IF($N497="D",VLOOKUP(H497,BasisBuckets,2,FALSE()),0)</f>
        <v>13</v>
      </c>
      <c r="R497" s="84" t="n">
        <f aca="false">IF($N497="PHY",VLOOKUP(H497,PGDBuckets,2,FALSE()),0)</f>
        <v>0</v>
      </c>
      <c r="S497" s="84" t="n">
        <f aca="false">IF($N497="G",VLOOKUP(H497,PGDBuckets,2,FALSE()),0)</f>
        <v>0</v>
      </c>
      <c r="T497" s="84" t="n">
        <f aca="false">SUM(P497:S497)</f>
        <v>13</v>
      </c>
      <c r="U497" s="84" t="str">
        <f aca="false">IF(O497="not used","-",O497&amp;N497&amp;T497)</f>
        <v>-</v>
      </c>
      <c r="V497" s="84" t="str">
        <f aca="false">IF(O497="Not Used","-",VLOOKUP(D497,FOLIOS,7,FALSE())&amp;H497)</f>
        <v>-</v>
      </c>
      <c r="W497" s="84" t="str">
        <f aca="false">IF(U497="-","-",O497&amp;E497&amp;H497)</f>
        <v>-</v>
      </c>
      <c r="X497" s="85" t="str">
        <f aca="false">D497&amp;G497</f>
        <v>FT-CAND-EGSC-BASCGPR-PARKWAY</v>
      </c>
      <c r="AF497" s="0" t="str">
        <f aca="false">D497&amp;V497</f>
        <v>FT-CAND-EGSC-BAS-</v>
      </c>
    </row>
    <row r="498" customFormat="false" ht="12.75" hidden="false" customHeight="false" outlineLevel="0" collapsed="false">
      <c r="A498" s="81" t="n">
        <v>36682</v>
      </c>
      <c r="B498" s="82" t="s">
        <v>55</v>
      </c>
      <c r="C498" s="82" t="s">
        <v>56</v>
      </c>
      <c r="D498" s="82" t="s">
        <v>57</v>
      </c>
      <c r="E498" s="82" t="s">
        <v>21</v>
      </c>
      <c r="F498" s="82"/>
      <c r="G498" s="82" t="s">
        <v>75</v>
      </c>
      <c r="H498" s="81" t="n">
        <v>39203</v>
      </c>
      <c r="I498" s="82" t="n">
        <v>0</v>
      </c>
      <c r="J498" s="82" t="n">
        <v>0</v>
      </c>
      <c r="K498" s="83" t="n">
        <f aca="false">IF(J498=0,0,J498/I498)</f>
        <v>0</v>
      </c>
      <c r="L498" s="83" t="n">
        <f aca="false">I498/UOM</f>
        <v>0</v>
      </c>
      <c r="M498" s="83" t="n">
        <f aca="false">J498/UOM</f>
        <v>0</v>
      </c>
      <c r="N498" s="84" t="str">
        <f aca="false">IF(F498="P","PHY",IF(F498="G","G",E498))</f>
        <v>D</v>
      </c>
      <c r="O498" s="84" t="str">
        <f aca="false">IF(ISNA(VLOOKUP(G498,BadCanCurves,1,FALSE())),VLOOKUP(D498,FOLIOS,6,FALSE()),"not used")</f>
        <v>not used</v>
      </c>
      <c r="P498" s="84" t="n">
        <f aca="false">IF($N498="P",VLOOKUP(H498,PrcBuckets,2,FALSE()),0)</f>
        <v>0</v>
      </c>
      <c r="Q498" s="84" t="n">
        <f aca="false">IF($N498="D",VLOOKUP(H498,BasisBuckets,2,FALSE()),0)</f>
        <v>13</v>
      </c>
      <c r="R498" s="84" t="n">
        <f aca="false">IF($N498="PHY",VLOOKUP(H498,PGDBuckets,2,FALSE()),0)</f>
        <v>0</v>
      </c>
      <c r="S498" s="84" t="n">
        <f aca="false">IF($N498="G",VLOOKUP(H498,PGDBuckets,2,FALSE()),0)</f>
        <v>0</v>
      </c>
      <c r="T498" s="84" t="n">
        <f aca="false">SUM(P498:S498)</f>
        <v>13</v>
      </c>
      <c r="U498" s="84" t="str">
        <f aca="false">IF(O498="not used","-",O498&amp;N498&amp;T498)</f>
        <v>-</v>
      </c>
      <c r="V498" s="84" t="str">
        <f aca="false">IF(O498="Not Used","-",VLOOKUP(D498,FOLIOS,7,FALSE())&amp;H498)</f>
        <v>-</v>
      </c>
      <c r="W498" s="84" t="str">
        <f aca="false">IF(U498="-","-",O498&amp;E498&amp;H498)</f>
        <v>-</v>
      </c>
      <c r="X498" s="85" t="str">
        <f aca="false">D498&amp;G498</f>
        <v>FT-CAND-EGSC-BASCGPR-PARKWAY</v>
      </c>
      <c r="AF498" s="0" t="str">
        <f aca="false">D498&amp;V498</f>
        <v>FT-CAND-EGSC-BAS-</v>
      </c>
    </row>
    <row r="499" customFormat="false" ht="12.75" hidden="false" customHeight="false" outlineLevel="0" collapsed="false">
      <c r="A499" s="81" t="n">
        <v>36682</v>
      </c>
      <c r="B499" s="82" t="s">
        <v>55</v>
      </c>
      <c r="C499" s="82" t="s">
        <v>56</v>
      </c>
      <c r="D499" s="82" t="s">
        <v>57</v>
      </c>
      <c r="E499" s="82" t="s">
        <v>21</v>
      </c>
      <c r="F499" s="82"/>
      <c r="G499" s="82" t="s">
        <v>75</v>
      </c>
      <c r="H499" s="81" t="n">
        <v>39234</v>
      </c>
      <c r="I499" s="82" t="n">
        <v>0</v>
      </c>
      <c r="J499" s="82" t="n">
        <v>0</v>
      </c>
      <c r="K499" s="83" t="n">
        <f aca="false">IF(J499=0,0,J499/I499)</f>
        <v>0</v>
      </c>
      <c r="L499" s="83" t="n">
        <f aca="false">I499/UOM</f>
        <v>0</v>
      </c>
      <c r="M499" s="83" t="n">
        <f aca="false">J499/UOM</f>
        <v>0</v>
      </c>
      <c r="N499" s="84" t="str">
        <f aca="false">IF(F499="P","PHY",IF(F499="G","G",E499))</f>
        <v>D</v>
      </c>
      <c r="O499" s="84" t="str">
        <f aca="false">IF(ISNA(VLOOKUP(G499,BadCanCurves,1,FALSE())),VLOOKUP(D499,FOLIOS,6,FALSE()),"not used")</f>
        <v>not used</v>
      </c>
      <c r="P499" s="84" t="n">
        <f aca="false">IF($N499="P",VLOOKUP(H499,PrcBuckets,2,FALSE()),0)</f>
        <v>0</v>
      </c>
      <c r="Q499" s="84" t="n">
        <f aca="false">IF($N499="D",VLOOKUP(H499,BasisBuckets,2,FALSE()),0)</f>
        <v>13</v>
      </c>
      <c r="R499" s="84" t="n">
        <f aca="false">IF($N499="PHY",VLOOKUP(H499,PGDBuckets,2,FALSE()),0)</f>
        <v>0</v>
      </c>
      <c r="S499" s="84" t="n">
        <f aca="false">IF($N499="G",VLOOKUP(H499,PGDBuckets,2,FALSE()),0)</f>
        <v>0</v>
      </c>
      <c r="T499" s="84" t="n">
        <f aca="false">SUM(P499:S499)</f>
        <v>13</v>
      </c>
      <c r="U499" s="84" t="str">
        <f aca="false">IF(O499="not used","-",O499&amp;N499&amp;T499)</f>
        <v>-</v>
      </c>
      <c r="V499" s="84" t="str">
        <f aca="false">IF(O499="Not Used","-",VLOOKUP(D499,FOLIOS,7,FALSE())&amp;H499)</f>
        <v>-</v>
      </c>
      <c r="W499" s="84" t="str">
        <f aca="false">IF(U499="-","-",O499&amp;E499&amp;H499)</f>
        <v>-</v>
      </c>
      <c r="X499" s="85" t="str">
        <f aca="false">D499&amp;G499</f>
        <v>FT-CAND-EGSC-BASCGPR-PARKWAY</v>
      </c>
      <c r="AF499" s="0" t="str">
        <f aca="false">D499&amp;V499</f>
        <v>FT-CAND-EGSC-BAS-</v>
      </c>
    </row>
    <row r="500" customFormat="false" ht="12.75" hidden="false" customHeight="false" outlineLevel="0" collapsed="false">
      <c r="A500" s="81" t="n">
        <v>36682</v>
      </c>
      <c r="B500" s="82" t="s">
        <v>55</v>
      </c>
      <c r="C500" s="82" t="s">
        <v>56</v>
      </c>
      <c r="D500" s="82" t="s">
        <v>57</v>
      </c>
      <c r="E500" s="82" t="s">
        <v>21</v>
      </c>
      <c r="F500" s="82"/>
      <c r="G500" s="82" t="s">
        <v>75</v>
      </c>
      <c r="H500" s="81" t="n">
        <v>39264</v>
      </c>
      <c r="I500" s="82" t="n">
        <v>0</v>
      </c>
      <c r="J500" s="82" t="n">
        <v>0</v>
      </c>
      <c r="K500" s="83" t="n">
        <f aca="false">IF(J500=0,0,J500/I500)</f>
        <v>0</v>
      </c>
      <c r="L500" s="83" t="n">
        <f aca="false">I500/UOM</f>
        <v>0</v>
      </c>
      <c r="M500" s="83" t="n">
        <f aca="false">J500/UOM</f>
        <v>0</v>
      </c>
      <c r="N500" s="84" t="str">
        <f aca="false">IF(F500="P","PHY",IF(F500="G","G",E500))</f>
        <v>D</v>
      </c>
      <c r="O500" s="84" t="str">
        <f aca="false">IF(ISNA(VLOOKUP(G500,BadCanCurves,1,FALSE())),VLOOKUP(D500,FOLIOS,6,FALSE()),"not used")</f>
        <v>not used</v>
      </c>
      <c r="P500" s="84" t="n">
        <f aca="false">IF($N500="P",VLOOKUP(H500,PrcBuckets,2,FALSE()),0)</f>
        <v>0</v>
      </c>
      <c r="Q500" s="84" t="n">
        <f aca="false">IF($N500="D",VLOOKUP(H500,BasisBuckets,2,FALSE()),0)</f>
        <v>13</v>
      </c>
      <c r="R500" s="84" t="n">
        <f aca="false">IF($N500="PHY",VLOOKUP(H500,PGDBuckets,2,FALSE()),0)</f>
        <v>0</v>
      </c>
      <c r="S500" s="84" t="n">
        <f aca="false">IF($N500="G",VLOOKUP(H500,PGDBuckets,2,FALSE()),0)</f>
        <v>0</v>
      </c>
      <c r="T500" s="84" t="n">
        <f aca="false">SUM(P500:S500)</f>
        <v>13</v>
      </c>
      <c r="U500" s="84" t="str">
        <f aca="false">IF(O500="not used","-",O500&amp;N500&amp;T500)</f>
        <v>-</v>
      </c>
      <c r="V500" s="84" t="str">
        <f aca="false">IF(O500="Not Used","-",VLOOKUP(D500,FOLIOS,7,FALSE())&amp;H500)</f>
        <v>-</v>
      </c>
      <c r="W500" s="84" t="str">
        <f aca="false">IF(U500="-","-",O500&amp;E500&amp;H500)</f>
        <v>-</v>
      </c>
      <c r="X500" s="85" t="str">
        <f aca="false">D500&amp;G500</f>
        <v>FT-CAND-EGSC-BASCGPR-PARKWAY</v>
      </c>
      <c r="AF500" s="0" t="str">
        <f aca="false">D500&amp;V500</f>
        <v>FT-CAND-EGSC-BAS-</v>
      </c>
    </row>
    <row r="501" customFormat="false" ht="12.75" hidden="false" customHeight="false" outlineLevel="0" collapsed="false">
      <c r="A501" s="81" t="n">
        <v>36682</v>
      </c>
      <c r="B501" s="82" t="s">
        <v>55</v>
      </c>
      <c r="C501" s="82" t="s">
        <v>56</v>
      </c>
      <c r="D501" s="82" t="s">
        <v>57</v>
      </c>
      <c r="E501" s="82" t="s">
        <v>21</v>
      </c>
      <c r="F501" s="82"/>
      <c r="G501" s="82" t="s">
        <v>75</v>
      </c>
      <c r="H501" s="81" t="n">
        <v>39295</v>
      </c>
      <c r="I501" s="82" t="n">
        <v>0</v>
      </c>
      <c r="J501" s="82" t="n">
        <v>0</v>
      </c>
      <c r="K501" s="83" t="n">
        <f aca="false">IF(J501=0,0,J501/I501)</f>
        <v>0</v>
      </c>
      <c r="L501" s="83" t="n">
        <f aca="false">I501/UOM</f>
        <v>0</v>
      </c>
      <c r="M501" s="83" t="n">
        <f aca="false">J501/UOM</f>
        <v>0</v>
      </c>
      <c r="N501" s="84" t="str">
        <f aca="false">IF(F501="P","PHY",IF(F501="G","G",E501))</f>
        <v>D</v>
      </c>
      <c r="O501" s="84" t="str">
        <f aca="false">IF(ISNA(VLOOKUP(G501,BadCanCurves,1,FALSE())),VLOOKUP(D501,FOLIOS,6,FALSE()),"not used")</f>
        <v>not used</v>
      </c>
      <c r="P501" s="84" t="n">
        <f aca="false">IF($N501="P",VLOOKUP(H501,PrcBuckets,2,FALSE()),0)</f>
        <v>0</v>
      </c>
      <c r="Q501" s="84" t="n">
        <f aca="false">IF($N501="D",VLOOKUP(H501,BasisBuckets,2,FALSE()),0)</f>
        <v>13</v>
      </c>
      <c r="R501" s="84" t="n">
        <f aca="false">IF($N501="PHY",VLOOKUP(H501,PGDBuckets,2,FALSE()),0)</f>
        <v>0</v>
      </c>
      <c r="S501" s="84" t="n">
        <f aca="false">IF($N501="G",VLOOKUP(H501,PGDBuckets,2,FALSE()),0)</f>
        <v>0</v>
      </c>
      <c r="T501" s="84" t="n">
        <f aca="false">SUM(P501:S501)</f>
        <v>13</v>
      </c>
      <c r="U501" s="84" t="str">
        <f aca="false">IF(O501="not used","-",O501&amp;N501&amp;T501)</f>
        <v>-</v>
      </c>
      <c r="V501" s="84" t="str">
        <f aca="false">IF(O501="Not Used","-",VLOOKUP(D501,FOLIOS,7,FALSE())&amp;H501)</f>
        <v>-</v>
      </c>
      <c r="W501" s="84" t="str">
        <f aca="false">IF(U501="-","-",O501&amp;E501&amp;H501)</f>
        <v>-</v>
      </c>
      <c r="X501" s="85" t="str">
        <f aca="false">D501&amp;G501</f>
        <v>FT-CAND-EGSC-BASCGPR-PARKWAY</v>
      </c>
      <c r="AF501" s="0" t="str">
        <f aca="false">D501&amp;V501</f>
        <v>FT-CAND-EGSC-BAS-</v>
      </c>
    </row>
    <row r="502" customFormat="false" ht="12.75" hidden="false" customHeight="false" outlineLevel="0" collapsed="false">
      <c r="A502" s="81" t="n">
        <v>36682</v>
      </c>
      <c r="B502" s="82" t="s">
        <v>55</v>
      </c>
      <c r="C502" s="82" t="s">
        <v>56</v>
      </c>
      <c r="D502" s="82" t="s">
        <v>57</v>
      </c>
      <c r="E502" s="82" t="s">
        <v>21</v>
      </c>
      <c r="F502" s="82"/>
      <c r="G502" s="82" t="s">
        <v>75</v>
      </c>
      <c r="H502" s="81" t="n">
        <v>39326</v>
      </c>
      <c r="I502" s="82" t="n">
        <v>0</v>
      </c>
      <c r="J502" s="82" t="n">
        <v>0</v>
      </c>
      <c r="K502" s="83" t="n">
        <f aca="false">IF(J502=0,0,J502/I502)</f>
        <v>0</v>
      </c>
      <c r="L502" s="83" t="n">
        <f aca="false">I502/UOM</f>
        <v>0</v>
      </c>
      <c r="M502" s="83" t="n">
        <f aca="false">J502/UOM</f>
        <v>0</v>
      </c>
      <c r="N502" s="84" t="str">
        <f aca="false">IF(F502="P","PHY",IF(F502="G","G",E502))</f>
        <v>D</v>
      </c>
      <c r="O502" s="84" t="str">
        <f aca="false">IF(ISNA(VLOOKUP(G502,BadCanCurves,1,FALSE())),VLOOKUP(D502,FOLIOS,6,FALSE()),"not used")</f>
        <v>not used</v>
      </c>
      <c r="P502" s="84" t="n">
        <f aca="false">IF($N502="P",VLOOKUP(H502,PrcBuckets,2,FALSE()),0)</f>
        <v>0</v>
      </c>
      <c r="Q502" s="84" t="n">
        <f aca="false">IF($N502="D",VLOOKUP(H502,BasisBuckets,2,FALSE()),0)</f>
        <v>13</v>
      </c>
      <c r="R502" s="84" t="n">
        <f aca="false">IF($N502="PHY",VLOOKUP(H502,PGDBuckets,2,FALSE()),0)</f>
        <v>0</v>
      </c>
      <c r="S502" s="84" t="n">
        <f aca="false">IF($N502="G",VLOOKUP(H502,PGDBuckets,2,FALSE()),0)</f>
        <v>0</v>
      </c>
      <c r="T502" s="84" t="n">
        <f aca="false">SUM(P502:S502)</f>
        <v>13</v>
      </c>
      <c r="U502" s="84" t="str">
        <f aca="false">IF(O502="not used","-",O502&amp;N502&amp;T502)</f>
        <v>-</v>
      </c>
      <c r="V502" s="84" t="str">
        <f aca="false">IF(O502="Not Used","-",VLOOKUP(D502,FOLIOS,7,FALSE())&amp;H502)</f>
        <v>-</v>
      </c>
      <c r="W502" s="84" t="str">
        <f aca="false">IF(U502="-","-",O502&amp;E502&amp;H502)</f>
        <v>-</v>
      </c>
      <c r="X502" s="85" t="str">
        <f aca="false">D502&amp;G502</f>
        <v>FT-CAND-EGSC-BASCGPR-PARKWAY</v>
      </c>
      <c r="AF502" s="0" t="str">
        <f aca="false">D502&amp;V502</f>
        <v>FT-CAND-EGSC-BAS-</v>
      </c>
    </row>
    <row r="503" customFormat="false" ht="12.75" hidden="false" customHeight="false" outlineLevel="0" collapsed="false">
      <c r="A503" s="81" t="n">
        <v>36682</v>
      </c>
      <c r="B503" s="82" t="s">
        <v>55</v>
      </c>
      <c r="C503" s="82" t="s">
        <v>56</v>
      </c>
      <c r="D503" s="82" t="s">
        <v>57</v>
      </c>
      <c r="E503" s="82" t="s">
        <v>21</v>
      </c>
      <c r="F503" s="82"/>
      <c r="G503" s="82" t="s">
        <v>75</v>
      </c>
      <c r="H503" s="81" t="n">
        <v>39356</v>
      </c>
      <c r="I503" s="82" t="n">
        <v>0</v>
      </c>
      <c r="J503" s="82" t="n">
        <v>0</v>
      </c>
      <c r="K503" s="83" t="n">
        <f aca="false">IF(J503=0,0,J503/I503)</f>
        <v>0</v>
      </c>
      <c r="L503" s="83" t="n">
        <f aca="false">I503/UOM</f>
        <v>0</v>
      </c>
      <c r="M503" s="83" t="n">
        <f aca="false">J503/UOM</f>
        <v>0</v>
      </c>
      <c r="N503" s="84" t="str">
        <f aca="false">IF(F503="P","PHY",IF(F503="G","G",E503))</f>
        <v>D</v>
      </c>
      <c r="O503" s="84" t="str">
        <f aca="false">IF(ISNA(VLOOKUP(G503,BadCanCurves,1,FALSE())),VLOOKUP(D503,FOLIOS,6,FALSE()),"not used")</f>
        <v>not used</v>
      </c>
      <c r="P503" s="84" t="n">
        <f aca="false">IF($N503="P",VLOOKUP(H503,PrcBuckets,2,FALSE()),0)</f>
        <v>0</v>
      </c>
      <c r="Q503" s="84" t="n">
        <f aca="false">IF($N503="D",VLOOKUP(H503,BasisBuckets,2,FALSE()),0)</f>
        <v>13</v>
      </c>
      <c r="R503" s="84" t="n">
        <f aca="false">IF($N503="PHY",VLOOKUP(H503,PGDBuckets,2,FALSE()),0)</f>
        <v>0</v>
      </c>
      <c r="S503" s="84" t="n">
        <f aca="false">IF($N503="G",VLOOKUP(H503,PGDBuckets,2,FALSE()),0)</f>
        <v>0</v>
      </c>
      <c r="T503" s="84" t="n">
        <f aca="false">SUM(P503:S503)</f>
        <v>13</v>
      </c>
      <c r="U503" s="84" t="str">
        <f aca="false">IF(O503="not used","-",O503&amp;N503&amp;T503)</f>
        <v>-</v>
      </c>
      <c r="V503" s="84" t="str">
        <f aca="false">IF(O503="Not Used","-",VLOOKUP(D503,FOLIOS,7,FALSE())&amp;H503)</f>
        <v>-</v>
      </c>
      <c r="W503" s="84" t="str">
        <f aca="false">IF(U503="-","-",O503&amp;E503&amp;H503)</f>
        <v>-</v>
      </c>
      <c r="X503" s="85" t="str">
        <f aca="false">D503&amp;G503</f>
        <v>FT-CAND-EGSC-BASCGPR-PARKWAY</v>
      </c>
      <c r="AF503" s="0" t="str">
        <f aca="false">D503&amp;V503</f>
        <v>FT-CAND-EGSC-BAS-</v>
      </c>
    </row>
    <row r="504" customFormat="false" ht="12.75" hidden="false" customHeight="false" outlineLevel="0" collapsed="false">
      <c r="A504" s="81" t="n">
        <v>36682</v>
      </c>
      <c r="B504" s="82" t="s">
        <v>55</v>
      </c>
      <c r="C504" s="82" t="s">
        <v>56</v>
      </c>
      <c r="D504" s="82" t="s">
        <v>57</v>
      </c>
      <c r="E504" s="82" t="s">
        <v>21</v>
      </c>
      <c r="F504" s="82"/>
      <c r="G504" s="82" t="s">
        <v>76</v>
      </c>
      <c r="H504" s="81" t="n">
        <v>36708</v>
      </c>
      <c r="I504" s="82" t="n">
        <v>0</v>
      </c>
      <c r="J504" s="82" t="n">
        <v>0</v>
      </c>
      <c r="K504" s="83" t="n">
        <f aca="false">IF(J504=0,0,J504/I504)</f>
        <v>0</v>
      </c>
      <c r="L504" s="83" t="n">
        <f aca="false">I504/UOM</f>
        <v>0</v>
      </c>
      <c r="M504" s="83" t="n">
        <f aca="false">J504/UOM</f>
        <v>0</v>
      </c>
      <c r="N504" s="84" t="str">
        <f aca="false">IF(F504="P","PHY",IF(F504="G","G",E504))</f>
        <v>D</v>
      </c>
      <c r="O504" s="84" t="str">
        <f aca="false">IF(ISNA(VLOOKUP(G504,BadCanCurves,1,FALSE())),VLOOKUP(D504,FOLIOS,6,FALSE()),"not used")</f>
        <v>not used</v>
      </c>
      <c r="P504" s="84" t="n">
        <f aca="false">IF($N504="P",VLOOKUP(H504,PrcBuckets,2,FALSE()),0)</f>
        <v>0</v>
      </c>
      <c r="Q504" s="84" t="n">
        <f aca="false">IF($N504="D",VLOOKUP(H504,BasisBuckets,2,FALSE()),0)</f>
        <v>4</v>
      </c>
      <c r="R504" s="84" t="n">
        <f aca="false">IF($N504="PHY",VLOOKUP(H504,PGDBuckets,2,FALSE()),0)</f>
        <v>0</v>
      </c>
      <c r="S504" s="84" t="n">
        <f aca="false">IF($N504="G",VLOOKUP(H504,PGDBuckets,2,FALSE()),0)</f>
        <v>0</v>
      </c>
      <c r="T504" s="84" t="n">
        <f aca="false">SUM(P504:S504)</f>
        <v>4</v>
      </c>
      <c r="U504" s="84" t="str">
        <f aca="false">IF(O504="not used","-",O504&amp;N504&amp;T504)</f>
        <v>-</v>
      </c>
      <c r="V504" s="84" t="str">
        <f aca="false">IF(O504="Not Used","-",VLOOKUP(D504,FOLIOS,7,FALSE())&amp;H504)</f>
        <v>-</v>
      </c>
      <c r="W504" s="84" t="str">
        <f aca="false">IF(U504="-","-",O504&amp;E504&amp;H504)</f>
        <v>-</v>
      </c>
      <c r="X504" s="85" t="str">
        <f aca="false">D504&amp;G504</f>
        <v>FT-CAND-EGSC-BASCGPR-ST.CLAIR</v>
      </c>
      <c r="AF504" s="0" t="str">
        <f aca="false">D504&amp;V504</f>
        <v>FT-CAND-EGSC-BAS-</v>
      </c>
    </row>
    <row r="505" customFormat="false" ht="12.75" hidden="false" customHeight="false" outlineLevel="0" collapsed="false">
      <c r="A505" s="81" t="n">
        <v>36682</v>
      </c>
      <c r="B505" s="82" t="s">
        <v>55</v>
      </c>
      <c r="C505" s="82" t="s">
        <v>56</v>
      </c>
      <c r="D505" s="82" t="s">
        <v>57</v>
      </c>
      <c r="E505" s="82" t="s">
        <v>21</v>
      </c>
      <c r="F505" s="82"/>
      <c r="G505" s="82" t="s">
        <v>76</v>
      </c>
      <c r="H505" s="81" t="n">
        <v>36739</v>
      </c>
      <c r="I505" s="82" t="n">
        <v>0</v>
      </c>
      <c r="J505" s="82" t="n">
        <v>0</v>
      </c>
      <c r="K505" s="83" t="n">
        <f aca="false">IF(J505=0,0,J505/I505)</f>
        <v>0</v>
      </c>
      <c r="L505" s="83" t="n">
        <f aca="false">I505/UOM</f>
        <v>0</v>
      </c>
      <c r="M505" s="83" t="n">
        <f aca="false">J505/UOM</f>
        <v>0</v>
      </c>
      <c r="N505" s="84" t="str">
        <f aca="false">IF(F505="P","PHY",IF(F505="G","G",E505))</f>
        <v>D</v>
      </c>
      <c r="O505" s="84" t="str">
        <f aca="false">IF(ISNA(VLOOKUP(G505,BadCanCurves,1,FALSE())),VLOOKUP(D505,FOLIOS,6,FALSE()),"not used")</f>
        <v>not used</v>
      </c>
      <c r="P505" s="84" t="n">
        <f aca="false">IF($N505="P",VLOOKUP(H505,PrcBuckets,2,FALSE()),0)</f>
        <v>0</v>
      </c>
      <c r="Q505" s="84" t="n">
        <f aca="false">IF($N505="D",VLOOKUP(H505,BasisBuckets,2,FALSE()),0)</f>
        <v>5</v>
      </c>
      <c r="R505" s="84" t="n">
        <f aca="false">IF($N505="PHY",VLOOKUP(H505,PGDBuckets,2,FALSE()),0)</f>
        <v>0</v>
      </c>
      <c r="S505" s="84" t="n">
        <f aca="false">IF($N505="G",VLOOKUP(H505,PGDBuckets,2,FALSE()),0)</f>
        <v>0</v>
      </c>
      <c r="T505" s="84" t="n">
        <f aca="false">SUM(P505:S505)</f>
        <v>5</v>
      </c>
      <c r="U505" s="84" t="str">
        <f aca="false">IF(O505="not used","-",O505&amp;N505&amp;T505)</f>
        <v>-</v>
      </c>
      <c r="V505" s="84" t="str">
        <f aca="false">IF(O505="Not Used","-",VLOOKUP(D505,FOLIOS,7,FALSE())&amp;H505)</f>
        <v>-</v>
      </c>
      <c r="W505" s="84" t="str">
        <f aca="false">IF(U505="-","-",O505&amp;E505&amp;H505)</f>
        <v>-</v>
      </c>
      <c r="X505" s="85" t="str">
        <f aca="false">D505&amp;G505</f>
        <v>FT-CAND-EGSC-BASCGPR-ST.CLAIR</v>
      </c>
      <c r="AF505" s="0" t="str">
        <f aca="false">D505&amp;V505</f>
        <v>FT-CAND-EGSC-BAS-</v>
      </c>
    </row>
    <row r="506" customFormat="false" ht="12.75" hidden="false" customHeight="false" outlineLevel="0" collapsed="false">
      <c r="A506" s="81" t="n">
        <v>36682</v>
      </c>
      <c r="B506" s="82" t="s">
        <v>55</v>
      </c>
      <c r="C506" s="82" t="s">
        <v>56</v>
      </c>
      <c r="D506" s="82" t="s">
        <v>57</v>
      </c>
      <c r="E506" s="82" t="s">
        <v>21</v>
      </c>
      <c r="F506" s="82"/>
      <c r="G506" s="82" t="s">
        <v>76</v>
      </c>
      <c r="H506" s="81" t="n">
        <v>36770</v>
      </c>
      <c r="I506" s="82" t="n">
        <v>0</v>
      </c>
      <c r="J506" s="82" t="n">
        <v>0</v>
      </c>
      <c r="K506" s="83" t="n">
        <f aca="false">IF(J506=0,0,J506/I506)</f>
        <v>0</v>
      </c>
      <c r="L506" s="83" t="n">
        <f aca="false">I506/UOM</f>
        <v>0</v>
      </c>
      <c r="M506" s="83" t="n">
        <f aca="false">J506/UOM</f>
        <v>0</v>
      </c>
      <c r="N506" s="84" t="str">
        <f aca="false">IF(F506="P","PHY",IF(F506="G","G",E506))</f>
        <v>D</v>
      </c>
      <c r="O506" s="84" t="str">
        <f aca="false">IF(ISNA(VLOOKUP(G506,BadCanCurves,1,FALSE())),VLOOKUP(D506,FOLIOS,6,FALSE()),"not used")</f>
        <v>not used</v>
      </c>
      <c r="P506" s="84" t="n">
        <f aca="false">IF($N506="P",VLOOKUP(H506,PrcBuckets,2,FALSE()),0)</f>
        <v>0</v>
      </c>
      <c r="Q506" s="84" t="n">
        <f aca="false">IF($N506="D",VLOOKUP(H506,BasisBuckets,2,FALSE()),0)</f>
        <v>6</v>
      </c>
      <c r="R506" s="84" t="n">
        <f aca="false">IF($N506="PHY",VLOOKUP(H506,PGDBuckets,2,FALSE()),0)</f>
        <v>0</v>
      </c>
      <c r="S506" s="84" t="n">
        <f aca="false">IF($N506="G",VLOOKUP(H506,PGDBuckets,2,FALSE()),0)</f>
        <v>0</v>
      </c>
      <c r="T506" s="84" t="n">
        <f aca="false">SUM(P506:S506)</f>
        <v>6</v>
      </c>
      <c r="U506" s="84" t="str">
        <f aca="false">IF(O506="not used","-",O506&amp;N506&amp;T506)</f>
        <v>-</v>
      </c>
      <c r="V506" s="84" t="str">
        <f aca="false">IF(O506="Not Used","-",VLOOKUP(D506,FOLIOS,7,FALSE())&amp;H506)</f>
        <v>-</v>
      </c>
      <c r="W506" s="84" t="str">
        <f aca="false">IF(U506="-","-",O506&amp;E506&amp;H506)</f>
        <v>-</v>
      </c>
      <c r="X506" s="85" t="str">
        <f aca="false">D506&amp;G506</f>
        <v>FT-CAND-EGSC-BASCGPR-ST.CLAIR</v>
      </c>
      <c r="AF506" s="0" t="str">
        <f aca="false">D506&amp;V506</f>
        <v>FT-CAND-EGSC-BAS-</v>
      </c>
    </row>
    <row r="507" customFormat="false" ht="12.75" hidden="false" customHeight="false" outlineLevel="0" collapsed="false">
      <c r="A507" s="81" t="n">
        <v>36682</v>
      </c>
      <c r="B507" s="82" t="s">
        <v>55</v>
      </c>
      <c r="C507" s="82" t="s">
        <v>56</v>
      </c>
      <c r="D507" s="82" t="s">
        <v>57</v>
      </c>
      <c r="E507" s="82" t="s">
        <v>21</v>
      </c>
      <c r="F507" s="82"/>
      <c r="G507" s="82" t="s">
        <v>76</v>
      </c>
      <c r="H507" s="81" t="n">
        <v>36800</v>
      </c>
      <c r="I507" s="82" t="n">
        <v>0</v>
      </c>
      <c r="J507" s="82" t="n">
        <v>0</v>
      </c>
      <c r="K507" s="83" t="n">
        <f aca="false">IF(J507=0,0,J507/I507)</f>
        <v>0</v>
      </c>
      <c r="L507" s="83" t="n">
        <f aca="false">I507/UOM</f>
        <v>0</v>
      </c>
      <c r="M507" s="83" t="n">
        <f aca="false">J507/UOM</f>
        <v>0</v>
      </c>
      <c r="N507" s="84" t="str">
        <f aca="false">IF(F507="P","PHY",IF(F507="G","G",E507))</f>
        <v>D</v>
      </c>
      <c r="O507" s="84" t="str">
        <f aca="false">IF(ISNA(VLOOKUP(G507,BadCanCurves,1,FALSE())),VLOOKUP(D507,FOLIOS,6,FALSE()),"not used")</f>
        <v>not used</v>
      </c>
      <c r="P507" s="84" t="n">
        <f aca="false">IF($N507="P",VLOOKUP(H507,PrcBuckets,2,FALSE()),0)</f>
        <v>0</v>
      </c>
      <c r="Q507" s="84" t="n">
        <f aca="false">IF($N507="D",VLOOKUP(H507,BasisBuckets,2,FALSE()),0)</f>
        <v>7</v>
      </c>
      <c r="R507" s="84" t="n">
        <f aca="false">IF($N507="PHY",VLOOKUP(H507,PGDBuckets,2,FALSE()),0)</f>
        <v>0</v>
      </c>
      <c r="S507" s="84" t="n">
        <f aca="false">IF($N507="G",VLOOKUP(H507,PGDBuckets,2,FALSE()),0)</f>
        <v>0</v>
      </c>
      <c r="T507" s="84" t="n">
        <f aca="false">SUM(P507:S507)</f>
        <v>7</v>
      </c>
      <c r="U507" s="84" t="str">
        <f aca="false">IF(O507="not used","-",O507&amp;N507&amp;T507)</f>
        <v>-</v>
      </c>
      <c r="V507" s="84" t="str">
        <f aca="false">IF(O507="Not Used","-",VLOOKUP(D507,FOLIOS,7,FALSE())&amp;H507)</f>
        <v>-</v>
      </c>
      <c r="W507" s="84" t="str">
        <f aca="false">IF(U507="-","-",O507&amp;E507&amp;H507)</f>
        <v>-</v>
      </c>
      <c r="X507" s="85" t="str">
        <f aca="false">D507&amp;G507</f>
        <v>FT-CAND-EGSC-BASCGPR-ST.CLAIR</v>
      </c>
      <c r="AF507" s="0" t="str">
        <f aca="false">D507&amp;V507</f>
        <v>FT-CAND-EGSC-BAS-</v>
      </c>
    </row>
    <row r="508" customFormat="false" ht="12.75" hidden="false" customHeight="false" outlineLevel="0" collapsed="false">
      <c r="A508" s="81" t="n">
        <v>36682</v>
      </c>
      <c r="B508" s="82" t="s">
        <v>55</v>
      </c>
      <c r="C508" s="82" t="s">
        <v>56</v>
      </c>
      <c r="D508" s="82" t="s">
        <v>57</v>
      </c>
      <c r="E508" s="82" t="s">
        <v>21</v>
      </c>
      <c r="F508" s="82"/>
      <c r="G508" s="82" t="s">
        <v>76</v>
      </c>
      <c r="H508" s="81" t="n">
        <v>36831</v>
      </c>
      <c r="I508" s="82" t="n">
        <v>0</v>
      </c>
      <c r="J508" s="82" t="n">
        <v>0</v>
      </c>
      <c r="K508" s="83" t="n">
        <f aca="false">IF(J508=0,0,J508/I508)</f>
        <v>0</v>
      </c>
      <c r="L508" s="83" t="n">
        <f aca="false">I508/UOM</f>
        <v>0</v>
      </c>
      <c r="M508" s="83" t="n">
        <f aca="false">J508/UOM</f>
        <v>0</v>
      </c>
      <c r="N508" s="84" t="str">
        <f aca="false">IF(F508="P","PHY",IF(F508="G","G",E508))</f>
        <v>D</v>
      </c>
      <c r="O508" s="84" t="str">
        <f aca="false">IF(ISNA(VLOOKUP(G508,BadCanCurves,1,FALSE())),VLOOKUP(D508,FOLIOS,6,FALSE()),"not used")</f>
        <v>not used</v>
      </c>
      <c r="P508" s="84" t="n">
        <f aca="false">IF($N508="P",VLOOKUP(H508,PrcBuckets,2,FALSE()),0)</f>
        <v>0</v>
      </c>
      <c r="Q508" s="84" t="n">
        <f aca="false">IF($N508="D",VLOOKUP(H508,BasisBuckets,2,FALSE()),0)</f>
        <v>8</v>
      </c>
      <c r="R508" s="84" t="n">
        <f aca="false">IF($N508="PHY",VLOOKUP(H508,PGDBuckets,2,FALSE()),0)</f>
        <v>0</v>
      </c>
      <c r="S508" s="84" t="n">
        <f aca="false">IF($N508="G",VLOOKUP(H508,PGDBuckets,2,FALSE()),0)</f>
        <v>0</v>
      </c>
      <c r="T508" s="84" t="n">
        <f aca="false">SUM(P508:S508)</f>
        <v>8</v>
      </c>
      <c r="U508" s="84" t="str">
        <f aca="false">IF(O508="not used","-",O508&amp;N508&amp;T508)</f>
        <v>-</v>
      </c>
      <c r="V508" s="84" t="str">
        <f aca="false">IF(O508="Not Used","-",VLOOKUP(D508,FOLIOS,7,FALSE())&amp;H508)</f>
        <v>-</v>
      </c>
      <c r="W508" s="84" t="str">
        <f aca="false">IF(U508="-","-",O508&amp;E508&amp;H508)</f>
        <v>-</v>
      </c>
      <c r="X508" s="85" t="str">
        <f aca="false">D508&amp;G508</f>
        <v>FT-CAND-EGSC-BASCGPR-ST.CLAIR</v>
      </c>
      <c r="AF508" s="0" t="str">
        <f aca="false">D508&amp;V508</f>
        <v>FT-CAND-EGSC-BAS-</v>
      </c>
    </row>
    <row r="509" customFormat="false" ht="12.75" hidden="false" customHeight="false" outlineLevel="0" collapsed="false">
      <c r="A509" s="81" t="n">
        <v>36682</v>
      </c>
      <c r="B509" s="82" t="s">
        <v>55</v>
      </c>
      <c r="C509" s="82" t="s">
        <v>56</v>
      </c>
      <c r="D509" s="82" t="s">
        <v>57</v>
      </c>
      <c r="E509" s="82" t="s">
        <v>21</v>
      </c>
      <c r="F509" s="82"/>
      <c r="G509" s="82" t="s">
        <v>76</v>
      </c>
      <c r="H509" s="81" t="n">
        <v>36861</v>
      </c>
      <c r="I509" s="82" t="n">
        <v>0</v>
      </c>
      <c r="J509" s="82" t="n">
        <v>0</v>
      </c>
      <c r="K509" s="83" t="n">
        <f aca="false">IF(J509=0,0,J509/I509)</f>
        <v>0</v>
      </c>
      <c r="L509" s="83" t="n">
        <f aca="false">I509/UOM</f>
        <v>0</v>
      </c>
      <c r="M509" s="83" t="n">
        <f aca="false">J509/UOM</f>
        <v>0</v>
      </c>
      <c r="N509" s="84" t="str">
        <f aca="false">IF(F509="P","PHY",IF(F509="G","G",E509))</f>
        <v>D</v>
      </c>
      <c r="O509" s="84" t="str">
        <f aca="false">IF(ISNA(VLOOKUP(G509,BadCanCurves,1,FALSE())),VLOOKUP(D509,FOLIOS,6,FALSE()),"not used")</f>
        <v>not used</v>
      </c>
      <c r="P509" s="84" t="n">
        <f aca="false">IF($N509="P",VLOOKUP(H509,PrcBuckets,2,FALSE()),0)</f>
        <v>0</v>
      </c>
      <c r="Q509" s="84" t="n">
        <f aca="false">IF($N509="D",VLOOKUP(H509,BasisBuckets,2,FALSE()),0)</f>
        <v>8</v>
      </c>
      <c r="R509" s="84" t="n">
        <f aca="false">IF($N509="PHY",VLOOKUP(H509,PGDBuckets,2,FALSE()),0)</f>
        <v>0</v>
      </c>
      <c r="S509" s="84" t="n">
        <f aca="false">IF($N509="G",VLOOKUP(H509,PGDBuckets,2,FALSE()),0)</f>
        <v>0</v>
      </c>
      <c r="T509" s="84" t="n">
        <f aca="false">SUM(P509:S509)</f>
        <v>8</v>
      </c>
      <c r="U509" s="84" t="str">
        <f aca="false">IF(O509="not used","-",O509&amp;N509&amp;T509)</f>
        <v>-</v>
      </c>
      <c r="V509" s="84" t="str">
        <f aca="false">IF(O509="Not Used","-",VLOOKUP(D509,FOLIOS,7,FALSE())&amp;H509)</f>
        <v>-</v>
      </c>
      <c r="W509" s="84" t="str">
        <f aca="false">IF(U509="-","-",O509&amp;E509&amp;H509)</f>
        <v>-</v>
      </c>
      <c r="X509" s="85" t="str">
        <f aca="false">D509&amp;G509</f>
        <v>FT-CAND-EGSC-BASCGPR-ST.CLAIR</v>
      </c>
      <c r="AF509" s="0" t="str">
        <f aca="false">D509&amp;V509</f>
        <v>FT-CAND-EGSC-BAS-</v>
      </c>
    </row>
    <row r="510" customFormat="false" ht="12.75" hidden="false" customHeight="false" outlineLevel="0" collapsed="false">
      <c r="A510" s="81" t="n">
        <v>36682</v>
      </c>
      <c r="B510" s="82" t="s">
        <v>55</v>
      </c>
      <c r="C510" s="82" t="s">
        <v>56</v>
      </c>
      <c r="D510" s="82" t="s">
        <v>57</v>
      </c>
      <c r="E510" s="82" t="s">
        <v>21</v>
      </c>
      <c r="F510" s="82"/>
      <c r="G510" s="82" t="s">
        <v>76</v>
      </c>
      <c r="H510" s="81" t="n">
        <v>36892</v>
      </c>
      <c r="I510" s="82" t="n">
        <v>0</v>
      </c>
      <c r="J510" s="82" t="n">
        <v>0</v>
      </c>
      <c r="K510" s="83" t="n">
        <f aca="false">IF(J510=0,0,J510/I510)</f>
        <v>0</v>
      </c>
      <c r="L510" s="83" t="n">
        <f aca="false">I510/UOM</f>
        <v>0</v>
      </c>
      <c r="M510" s="83" t="n">
        <f aca="false">J510/UOM</f>
        <v>0</v>
      </c>
      <c r="N510" s="84" t="str">
        <f aca="false">IF(F510="P","PHY",IF(F510="G","G",E510))</f>
        <v>D</v>
      </c>
      <c r="O510" s="84" t="str">
        <f aca="false">IF(ISNA(VLOOKUP(G510,BadCanCurves,1,FALSE())),VLOOKUP(D510,FOLIOS,6,FALSE()),"not used")</f>
        <v>not used</v>
      </c>
      <c r="P510" s="84" t="n">
        <f aca="false">IF($N510="P",VLOOKUP(H510,PrcBuckets,2,FALSE()),0)</f>
        <v>0</v>
      </c>
      <c r="Q510" s="84" t="n">
        <f aca="false">IF($N510="D",VLOOKUP(H510,BasisBuckets,2,FALSE()),0)</f>
        <v>9</v>
      </c>
      <c r="R510" s="84" t="n">
        <f aca="false">IF($N510="PHY",VLOOKUP(H510,PGDBuckets,2,FALSE()),0)</f>
        <v>0</v>
      </c>
      <c r="S510" s="84" t="n">
        <f aca="false">IF($N510="G",VLOOKUP(H510,PGDBuckets,2,FALSE()),0)</f>
        <v>0</v>
      </c>
      <c r="T510" s="84" t="n">
        <f aca="false">SUM(P510:S510)</f>
        <v>9</v>
      </c>
      <c r="U510" s="84" t="str">
        <f aca="false">IF(O510="not used","-",O510&amp;N510&amp;T510)</f>
        <v>-</v>
      </c>
      <c r="V510" s="84" t="str">
        <f aca="false">IF(O510="Not Used","-",VLOOKUP(D510,FOLIOS,7,FALSE())&amp;H510)</f>
        <v>-</v>
      </c>
      <c r="W510" s="84" t="str">
        <f aca="false">IF(U510="-","-",O510&amp;E510&amp;H510)</f>
        <v>-</v>
      </c>
      <c r="X510" s="85" t="str">
        <f aca="false">D510&amp;G510</f>
        <v>FT-CAND-EGSC-BASCGPR-ST.CLAIR</v>
      </c>
      <c r="AF510" s="0" t="str">
        <f aca="false">D510&amp;V510</f>
        <v>FT-CAND-EGSC-BAS-</v>
      </c>
    </row>
    <row r="511" customFormat="false" ht="12.75" hidden="false" customHeight="false" outlineLevel="0" collapsed="false">
      <c r="A511" s="81" t="n">
        <v>36682</v>
      </c>
      <c r="B511" s="82" t="s">
        <v>55</v>
      </c>
      <c r="C511" s="82" t="s">
        <v>56</v>
      </c>
      <c r="D511" s="82" t="s">
        <v>57</v>
      </c>
      <c r="E511" s="82" t="s">
        <v>21</v>
      </c>
      <c r="F511" s="82"/>
      <c r="G511" s="82" t="s">
        <v>76</v>
      </c>
      <c r="H511" s="81" t="n">
        <v>36923</v>
      </c>
      <c r="I511" s="82" t="n">
        <v>0</v>
      </c>
      <c r="J511" s="82" t="n">
        <v>0</v>
      </c>
      <c r="K511" s="83" t="n">
        <f aca="false">IF(J511=0,0,J511/I511)</f>
        <v>0</v>
      </c>
      <c r="L511" s="83" t="n">
        <f aca="false">I511/UOM</f>
        <v>0</v>
      </c>
      <c r="M511" s="83" t="n">
        <f aca="false">J511/UOM</f>
        <v>0</v>
      </c>
      <c r="N511" s="84" t="str">
        <f aca="false">IF(F511="P","PHY",IF(F511="G","G",E511))</f>
        <v>D</v>
      </c>
      <c r="O511" s="84" t="str">
        <f aca="false">IF(ISNA(VLOOKUP(G511,BadCanCurves,1,FALSE())),VLOOKUP(D511,FOLIOS,6,FALSE()),"not used")</f>
        <v>not used</v>
      </c>
      <c r="P511" s="84" t="n">
        <f aca="false">IF($N511="P",VLOOKUP(H511,PrcBuckets,2,FALSE()),0)</f>
        <v>0</v>
      </c>
      <c r="Q511" s="84" t="n">
        <f aca="false">IF($N511="D",VLOOKUP(H511,BasisBuckets,2,FALSE()),0)</f>
        <v>9</v>
      </c>
      <c r="R511" s="84" t="n">
        <f aca="false">IF($N511="PHY",VLOOKUP(H511,PGDBuckets,2,FALSE()),0)</f>
        <v>0</v>
      </c>
      <c r="S511" s="84" t="n">
        <f aca="false">IF($N511="G",VLOOKUP(H511,PGDBuckets,2,FALSE()),0)</f>
        <v>0</v>
      </c>
      <c r="T511" s="84" t="n">
        <f aca="false">SUM(P511:S511)</f>
        <v>9</v>
      </c>
      <c r="U511" s="84" t="str">
        <f aca="false">IF(O511="not used","-",O511&amp;N511&amp;T511)</f>
        <v>-</v>
      </c>
      <c r="V511" s="84" t="str">
        <f aca="false">IF(O511="Not Used","-",VLOOKUP(D511,FOLIOS,7,FALSE())&amp;H511)</f>
        <v>-</v>
      </c>
      <c r="W511" s="84" t="str">
        <f aca="false">IF(U511="-","-",O511&amp;E511&amp;H511)</f>
        <v>-</v>
      </c>
      <c r="X511" s="85" t="str">
        <f aca="false">D511&amp;G511</f>
        <v>FT-CAND-EGSC-BASCGPR-ST.CLAIR</v>
      </c>
      <c r="AF511" s="0" t="str">
        <f aca="false">D511&amp;V511</f>
        <v>FT-CAND-EGSC-BAS-</v>
      </c>
    </row>
    <row r="512" customFormat="false" ht="12.75" hidden="false" customHeight="false" outlineLevel="0" collapsed="false">
      <c r="A512" s="81" t="n">
        <v>36682</v>
      </c>
      <c r="B512" s="82" t="s">
        <v>55</v>
      </c>
      <c r="C512" s="82" t="s">
        <v>56</v>
      </c>
      <c r="D512" s="82" t="s">
        <v>57</v>
      </c>
      <c r="E512" s="82" t="s">
        <v>21</v>
      </c>
      <c r="F512" s="82"/>
      <c r="G512" s="82" t="s">
        <v>76</v>
      </c>
      <c r="H512" s="81" t="n">
        <v>36951</v>
      </c>
      <c r="I512" s="82" t="n">
        <v>0</v>
      </c>
      <c r="J512" s="82" t="n">
        <v>0</v>
      </c>
      <c r="K512" s="83" t="n">
        <f aca="false">IF(J512=0,0,J512/I512)</f>
        <v>0</v>
      </c>
      <c r="L512" s="83" t="n">
        <f aca="false">I512/UOM</f>
        <v>0</v>
      </c>
      <c r="M512" s="83" t="n">
        <f aca="false">J512/UOM</f>
        <v>0</v>
      </c>
      <c r="N512" s="84" t="str">
        <f aca="false">IF(F512="P","PHY",IF(F512="G","G",E512))</f>
        <v>D</v>
      </c>
      <c r="O512" s="84" t="str">
        <f aca="false">IF(ISNA(VLOOKUP(G512,BadCanCurves,1,FALSE())),VLOOKUP(D512,FOLIOS,6,FALSE()),"not used")</f>
        <v>not used</v>
      </c>
      <c r="P512" s="84" t="n">
        <f aca="false">IF($N512="P",VLOOKUP(H512,PrcBuckets,2,FALSE()),0)</f>
        <v>0</v>
      </c>
      <c r="Q512" s="84" t="n">
        <f aca="false">IF($N512="D",VLOOKUP(H512,BasisBuckets,2,FALSE()),0)</f>
        <v>9</v>
      </c>
      <c r="R512" s="84" t="n">
        <f aca="false">IF($N512="PHY",VLOOKUP(H512,PGDBuckets,2,FALSE()),0)</f>
        <v>0</v>
      </c>
      <c r="S512" s="84" t="n">
        <f aca="false">IF($N512="G",VLOOKUP(H512,PGDBuckets,2,FALSE()),0)</f>
        <v>0</v>
      </c>
      <c r="T512" s="84" t="n">
        <f aca="false">SUM(P512:S512)</f>
        <v>9</v>
      </c>
      <c r="U512" s="84" t="str">
        <f aca="false">IF(O512="not used","-",O512&amp;N512&amp;T512)</f>
        <v>-</v>
      </c>
      <c r="V512" s="84" t="str">
        <f aca="false">IF(O512="Not Used","-",VLOOKUP(D512,FOLIOS,7,FALSE())&amp;H512)</f>
        <v>-</v>
      </c>
      <c r="W512" s="84" t="str">
        <f aca="false">IF(U512="-","-",O512&amp;E512&amp;H512)</f>
        <v>-</v>
      </c>
      <c r="X512" s="85" t="str">
        <f aca="false">D512&amp;G512</f>
        <v>FT-CAND-EGSC-BASCGPR-ST.CLAIR</v>
      </c>
      <c r="AF512" s="0" t="str">
        <f aca="false">D512&amp;V512</f>
        <v>FT-CAND-EGSC-BAS-</v>
      </c>
    </row>
    <row r="513" customFormat="false" ht="12.75" hidden="false" customHeight="false" outlineLevel="0" collapsed="false">
      <c r="A513" s="81" t="n">
        <v>36682</v>
      </c>
      <c r="B513" s="82" t="s">
        <v>55</v>
      </c>
      <c r="C513" s="82" t="s">
        <v>56</v>
      </c>
      <c r="D513" s="82" t="s">
        <v>57</v>
      </c>
      <c r="E513" s="82" t="s">
        <v>21</v>
      </c>
      <c r="F513" s="82"/>
      <c r="G513" s="82" t="s">
        <v>76</v>
      </c>
      <c r="H513" s="81" t="n">
        <v>36982</v>
      </c>
      <c r="I513" s="82" t="n">
        <v>0</v>
      </c>
      <c r="J513" s="82" t="n">
        <v>0</v>
      </c>
      <c r="K513" s="83" t="n">
        <f aca="false">IF(J513=0,0,J513/I513)</f>
        <v>0</v>
      </c>
      <c r="L513" s="83" t="n">
        <f aca="false">I513/UOM</f>
        <v>0</v>
      </c>
      <c r="M513" s="83" t="n">
        <f aca="false">J513/UOM</f>
        <v>0</v>
      </c>
      <c r="N513" s="84" t="str">
        <f aca="false">IF(F513="P","PHY",IF(F513="G","G",E513))</f>
        <v>D</v>
      </c>
      <c r="O513" s="84" t="str">
        <f aca="false">IF(ISNA(VLOOKUP(G513,BadCanCurves,1,FALSE())),VLOOKUP(D513,FOLIOS,6,FALSE()),"not used")</f>
        <v>not used</v>
      </c>
      <c r="P513" s="84" t="n">
        <f aca="false">IF($N513="P",VLOOKUP(H513,PrcBuckets,2,FALSE()),0)</f>
        <v>0</v>
      </c>
      <c r="Q513" s="84" t="n">
        <f aca="false">IF($N513="D",VLOOKUP(H513,BasisBuckets,2,FALSE()),0)</f>
        <v>9</v>
      </c>
      <c r="R513" s="84" t="n">
        <f aca="false">IF($N513="PHY",VLOOKUP(H513,PGDBuckets,2,FALSE()),0)</f>
        <v>0</v>
      </c>
      <c r="S513" s="84" t="n">
        <f aca="false">IF($N513="G",VLOOKUP(H513,PGDBuckets,2,FALSE()),0)</f>
        <v>0</v>
      </c>
      <c r="T513" s="84" t="n">
        <f aca="false">SUM(P513:S513)</f>
        <v>9</v>
      </c>
      <c r="U513" s="84" t="str">
        <f aca="false">IF(O513="not used","-",O513&amp;N513&amp;T513)</f>
        <v>-</v>
      </c>
      <c r="V513" s="84" t="str">
        <f aca="false">IF(O513="Not Used","-",VLOOKUP(D513,FOLIOS,7,FALSE())&amp;H513)</f>
        <v>-</v>
      </c>
      <c r="W513" s="84" t="str">
        <f aca="false">IF(U513="-","-",O513&amp;E513&amp;H513)</f>
        <v>-</v>
      </c>
      <c r="X513" s="85" t="str">
        <f aca="false">D513&amp;G513</f>
        <v>FT-CAND-EGSC-BASCGPR-ST.CLAIR</v>
      </c>
      <c r="AF513" s="0" t="str">
        <f aca="false">D513&amp;V513</f>
        <v>FT-CAND-EGSC-BAS-</v>
      </c>
    </row>
    <row r="514" customFormat="false" ht="12.75" hidden="false" customHeight="false" outlineLevel="0" collapsed="false">
      <c r="A514" s="81" t="n">
        <v>36682</v>
      </c>
      <c r="B514" s="82" t="s">
        <v>55</v>
      </c>
      <c r="C514" s="82" t="s">
        <v>56</v>
      </c>
      <c r="D514" s="82" t="s">
        <v>57</v>
      </c>
      <c r="E514" s="82" t="s">
        <v>21</v>
      </c>
      <c r="F514" s="82"/>
      <c r="G514" s="82" t="s">
        <v>76</v>
      </c>
      <c r="H514" s="81" t="n">
        <v>37012</v>
      </c>
      <c r="I514" s="82" t="n">
        <v>0</v>
      </c>
      <c r="J514" s="82" t="n">
        <v>0</v>
      </c>
      <c r="K514" s="83" t="n">
        <f aca="false">IF(J514=0,0,J514/I514)</f>
        <v>0</v>
      </c>
      <c r="L514" s="83" t="n">
        <f aca="false">I514/UOM</f>
        <v>0</v>
      </c>
      <c r="M514" s="83" t="n">
        <f aca="false">J514/UOM</f>
        <v>0</v>
      </c>
      <c r="N514" s="84" t="str">
        <f aca="false">IF(F514="P","PHY",IF(F514="G","G",E514))</f>
        <v>D</v>
      </c>
      <c r="O514" s="84" t="str">
        <f aca="false">IF(ISNA(VLOOKUP(G514,BadCanCurves,1,FALSE())),VLOOKUP(D514,FOLIOS,6,FALSE()),"not used")</f>
        <v>not used</v>
      </c>
      <c r="P514" s="84" t="n">
        <f aca="false">IF($N514="P",VLOOKUP(H514,PrcBuckets,2,FALSE()),0)</f>
        <v>0</v>
      </c>
      <c r="Q514" s="84" t="n">
        <f aca="false">IF($N514="D",VLOOKUP(H514,BasisBuckets,2,FALSE()),0)</f>
        <v>9</v>
      </c>
      <c r="R514" s="84" t="n">
        <f aca="false">IF($N514="PHY",VLOOKUP(H514,PGDBuckets,2,FALSE()),0)</f>
        <v>0</v>
      </c>
      <c r="S514" s="84" t="n">
        <f aca="false">IF($N514="G",VLOOKUP(H514,PGDBuckets,2,FALSE()),0)</f>
        <v>0</v>
      </c>
      <c r="T514" s="84" t="n">
        <f aca="false">SUM(P514:S514)</f>
        <v>9</v>
      </c>
      <c r="U514" s="84" t="str">
        <f aca="false">IF(O514="not used","-",O514&amp;N514&amp;T514)</f>
        <v>-</v>
      </c>
      <c r="V514" s="84" t="str">
        <f aca="false">IF(O514="Not Used","-",VLOOKUP(D514,FOLIOS,7,FALSE())&amp;H514)</f>
        <v>-</v>
      </c>
      <c r="W514" s="84" t="str">
        <f aca="false">IF(U514="-","-",O514&amp;E514&amp;H514)</f>
        <v>-</v>
      </c>
      <c r="X514" s="85" t="str">
        <f aca="false">D514&amp;G514</f>
        <v>FT-CAND-EGSC-BASCGPR-ST.CLAIR</v>
      </c>
      <c r="AF514" s="0" t="str">
        <f aca="false">D514&amp;V514</f>
        <v>FT-CAND-EGSC-BAS-</v>
      </c>
    </row>
    <row r="515" customFormat="false" ht="12.75" hidden="false" customHeight="false" outlineLevel="0" collapsed="false">
      <c r="A515" s="81" t="n">
        <v>36682</v>
      </c>
      <c r="B515" s="82" t="s">
        <v>55</v>
      </c>
      <c r="C515" s="82" t="s">
        <v>56</v>
      </c>
      <c r="D515" s="82" t="s">
        <v>57</v>
      </c>
      <c r="E515" s="82" t="s">
        <v>21</v>
      </c>
      <c r="F515" s="82"/>
      <c r="G515" s="82" t="s">
        <v>76</v>
      </c>
      <c r="H515" s="81" t="n">
        <v>37043</v>
      </c>
      <c r="I515" s="82" t="n">
        <v>0</v>
      </c>
      <c r="J515" s="82" t="n">
        <v>0</v>
      </c>
      <c r="K515" s="83" t="n">
        <f aca="false">IF(J515=0,0,J515/I515)</f>
        <v>0</v>
      </c>
      <c r="L515" s="83" t="n">
        <f aca="false">I515/UOM</f>
        <v>0</v>
      </c>
      <c r="M515" s="83" t="n">
        <f aca="false">J515/UOM</f>
        <v>0</v>
      </c>
      <c r="N515" s="84" t="str">
        <f aca="false">IF(F515="P","PHY",IF(F515="G","G",E515))</f>
        <v>D</v>
      </c>
      <c r="O515" s="84" t="str">
        <f aca="false">IF(ISNA(VLOOKUP(G515,BadCanCurves,1,FALSE())),VLOOKUP(D515,FOLIOS,6,FALSE()),"not used")</f>
        <v>not used</v>
      </c>
      <c r="P515" s="84" t="n">
        <f aca="false">IF($N515="P",VLOOKUP(H515,PrcBuckets,2,FALSE()),0)</f>
        <v>0</v>
      </c>
      <c r="Q515" s="84" t="n">
        <f aca="false">IF($N515="D",VLOOKUP(H515,BasisBuckets,2,FALSE()),0)</f>
        <v>9</v>
      </c>
      <c r="R515" s="84" t="n">
        <f aca="false">IF($N515="PHY",VLOOKUP(H515,PGDBuckets,2,FALSE()),0)</f>
        <v>0</v>
      </c>
      <c r="S515" s="84" t="n">
        <f aca="false">IF($N515="G",VLOOKUP(H515,PGDBuckets,2,FALSE()),0)</f>
        <v>0</v>
      </c>
      <c r="T515" s="84" t="n">
        <f aca="false">SUM(P515:S515)</f>
        <v>9</v>
      </c>
      <c r="U515" s="84" t="str">
        <f aca="false">IF(O515="not used","-",O515&amp;N515&amp;T515)</f>
        <v>-</v>
      </c>
      <c r="V515" s="84" t="str">
        <f aca="false">IF(O515="Not Used","-",VLOOKUP(D515,FOLIOS,7,FALSE())&amp;H515)</f>
        <v>-</v>
      </c>
      <c r="W515" s="84" t="str">
        <f aca="false">IF(U515="-","-",O515&amp;E515&amp;H515)</f>
        <v>-</v>
      </c>
      <c r="X515" s="85" t="str">
        <f aca="false">D515&amp;G515</f>
        <v>FT-CAND-EGSC-BASCGPR-ST.CLAIR</v>
      </c>
      <c r="AF515" s="0" t="str">
        <f aca="false">D515&amp;V515</f>
        <v>FT-CAND-EGSC-BAS-</v>
      </c>
    </row>
    <row r="516" customFormat="false" ht="12.75" hidden="false" customHeight="false" outlineLevel="0" collapsed="false">
      <c r="A516" s="81" t="n">
        <v>36682</v>
      </c>
      <c r="B516" s="82" t="s">
        <v>55</v>
      </c>
      <c r="C516" s="82" t="s">
        <v>56</v>
      </c>
      <c r="D516" s="82" t="s">
        <v>57</v>
      </c>
      <c r="E516" s="82" t="s">
        <v>21</v>
      </c>
      <c r="F516" s="82"/>
      <c r="G516" s="82" t="s">
        <v>76</v>
      </c>
      <c r="H516" s="81" t="n">
        <v>37073</v>
      </c>
      <c r="I516" s="82" t="n">
        <v>0</v>
      </c>
      <c r="J516" s="82" t="n">
        <v>0</v>
      </c>
      <c r="K516" s="83" t="n">
        <f aca="false">IF(J516=0,0,J516/I516)</f>
        <v>0</v>
      </c>
      <c r="L516" s="83" t="n">
        <f aca="false">I516/UOM</f>
        <v>0</v>
      </c>
      <c r="M516" s="83" t="n">
        <f aca="false">J516/UOM</f>
        <v>0</v>
      </c>
      <c r="N516" s="84" t="str">
        <f aca="false">IF(F516="P","PHY",IF(F516="G","G",E516))</f>
        <v>D</v>
      </c>
      <c r="O516" s="84" t="str">
        <f aca="false">IF(ISNA(VLOOKUP(G516,BadCanCurves,1,FALSE())),VLOOKUP(D516,FOLIOS,6,FALSE()),"not used")</f>
        <v>not used</v>
      </c>
      <c r="P516" s="84" t="n">
        <f aca="false">IF($N516="P",VLOOKUP(H516,PrcBuckets,2,FALSE()),0)</f>
        <v>0</v>
      </c>
      <c r="Q516" s="84" t="n">
        <f aca="false">IF($N516="D",VLOOKUP(H516,BasisBuckets,2,FALSE()),0)</f>
        <v>9</v>
      </c>
      <c r="R516" s="84" t="n">
        <f aca="false">IF($N516="PHY",VLOOKUP(H516,PGDBuckets,2,FALSE()),0)</f>
        <v>0</v>
      </c>
      <c r="S516" s="84" t="n">
        <f aca="false">IF($N516="G",VLOOKUP(H516,PGDBuckets,2,FALSE()),0)</f>
        <v>0</v>
      </c>
      <c r="T516" s="84" t="n">
        <f aca="false">SUM(P516:S516)</f>
        <v>9</v>
      </c>
      <c r="U516" s="84" t="str">
        <f aca="false">IF(O516="not used","-",O516&amp;N516&amp;T516)</f>
        <v>-</v>
      </c>
      <c r="V516" s="84" t="str">
        <f aca="false">IF(O516="Not Used","-",VLOOKUP(D516,FOLIOS,7,FALSE())&amp;H516)</f>
        <v>-</v>
      </c>
      <c r="W516" s="84" t="str">
        <f aca="false">IF(U516="-","-",O516&amp;E516&amp;H516)</f>
        <v>-</v>
      </c>
      <c r="X516" s="85" t="str">
        <f aca="false">D516&amp;G516</f>
        <v>FT-CAND-EGSC-BASCGPR-ST.CLAIR</v>
      </c>
      <c r="AF516" s="0" t="str">
        <f aca="false">D516&amp;V516</f>
        <v>FT-CAND-EGSC-BAS-</v>
      </c>
    </row>
    <row r="517" customFormat="false" ht="12.75" hidden="false" customHeight="false" outlineLevel="0" collapsed="false">
      <c r="A517" s="81" t="n">
        <v>36682</v>
      </c>
      <c r="B517" s="82" t="s">
        <v>55</v>
      </c>
      <c r="C517" s="82" t="s">
        <v>56</v>
      </c>
      <c r="D517" s="82" t="s">
        <v>57</v>
      </c>
      <c r="E517" s="82" t="s">
        <v>21</v>
      </c>
      <c r="F517" s="82"/>
      <c r="G517" s="82" t="s">
        <v>76</v>
      </c>
      <c r="H517" s="81" t="n">
        <v>37104</v>
      </c>
      <c r="I517" s="82" t="n">
        <v>0</v>
      </c>
      <c r="J517" s="82" t="n">
        <v>0</v>
      </c>
      <c r="K517" s="83" t="n">
        <f aca="false">IF(J517=0,0,J517/I517)</f>
        <v>0</v>
      </c>
      <c r="L517" s="83" t="n">
        <f aca="false">I517/UOM</f>
        <v>0</v>
      </c>
      <c r="M517" s="83" t="n">
        <f aca="false">J517/UOM</f>
        <v>0</v>
      </c>
      <c r="N517" s="84" t="str">
        <f aca="false">IF(F517="P","PHY",IF(F517="G","G",E517))</f>
        <v>D</v>
      </c>
      <c r="O517" s="84" t="str">
        <f aca="false">IF(ISNA(VLOOKUP(G517,BadCanCurves,1,FALSE())),VLOOKUP(D517,FOLIOS,6,FALSE()),"not used")</f>
        <v>not used</v>
      </c>
      <c r="P517" s="84" t="n">
        <f aca="false">IF($N517="P",VLOOKUP(H517,PrcBuckets,2,FALSE()),0)</f>
        <v>0</v>
      </c>
      <c r="Q517" s="84" t="n">
        <f aca="false">IF($N517="D",VLOOKUP(H517,BasisBuckets,2,FALSE()),0)</f>
        <v>9</v>
      </c>
      <c r="R517" s="84" t="n">
        <f aca="false">IF($N517="PHY",VLOOKUP(H517,PGDBuckets,2,FALSE()),0)</f>
        <v>0</v>
      </c>
      <c r="S517" s="84" t="n">
        <f aca="false">IF($N517="G",VLOOKUP(H517,PGDBuckets,2,FALSE()),0)</f>
        <v>0</v>
      </c>
      <c r="T517" s="84" t="n">
        <f aca="false">SUM(P517:S517)</f>
        <v>9</v>
      </c>
      <c r="U517" s="84" t="str">
        <f aca="false">IF(O517="not used","-",O517&amp;N517&amp;T517)</f>
        <v>-</v>
      </c>
      <c r="V517" s="84" t="str">
        <f aca="false">IF(O517="Not Used","-",VLOOKUP(D517,FOLIOS,7,FALSE())&amp;H517)</f>
        <v>-</v>
      </c>
      <c r="W517" s="84" t="str">
        <f aca="false">IF(U517="-","-",O517&amp;E517&amp;H517)</f>
        <v>-</v>
      </c>
      <c r="X517" s="85" t="str">
        <f aca="false">D517&amp;G517</f>
        <v>FT-CAND-EGSC-BASCGPR-ST.CLAIR</v>
      </c>
      <c r="AF517" s="0" t="str">
        <f aca="false">D517&amp;V517</f>
        <v>FT-CAND-EGSC-BAS-</v>
      </c>
    </row>
    <row r="518" customFormat="false" ht="12.75" hidden="false" customHeight="false" outlineLevel="0" collapsed="false">
      <c r="A518" s="81" t="n">
        <v>36682</v>
      </c>
      <c r="B518" s="82" t="s">
        <v>55</v>
      </c>
      <c r="C518" s="82" t="s">
        <v>56</v>
      </c>
      <c r="D518" s="82" t="s">
        <v>57</v>
      </c>
      <c r="E518" s="82" t="s">
        <v>21</v>
      </c>
      <c r="F518" s="82"/>
      <c r="G518" s="82" t="s">
        <v>76</v>
      </c>
      <c r="H518" s="81" t="n">
        <v>37135</v>
      </c>
      <c r="I518" s="82" t="n">
        <v>0</v>
      </c>
      <c r="J518" s="82" t="n">
        <v>0</v>
      </c>
      <c r="K518" s="83" t="n">
        <f aca="false">IF(J518=0,0,J518/I518)</f>
        <v>0</v>
      </c>
      <c r="L518" s="83" t="n">
        <f aca="false">I518/UOM</f>
        <v>0</v>
      </c>
      <c r="M518" s="83" t="n">
        <f aca="false">J518/UOM</f>
        <v>0</v>
      </c>
      <c r="N518" s="84" t="str">
        <f aca="false">IF(F518="P","PHY",IF(F518="G","G",E518))</f>
        <v>D</v>
      </c>
      <c r="O518" s="84" t="str">
        <f aca="false">IF(ISNA(VLOOKUP(G518,BadCanCurves,1,FALSE())),VLOOKUP(D518,FOLIOS,6,FALSE()),"not used")</f>
        <v>not used</v>
      </c>
      <c r="P518" s="84" t="n">
        <f aca="false">IF($N518="P",VLOOKUP(H518,PrcBuckets,2,FALSE()),0)</f>
        <v>0</v>
      </c>
      <c r="Q518" s="84" t="n">
        <f aca="false">IF($N518="D",VLOOKUP(H518,BasisBuckets,2,FALSE()),0)</f>
        <v>9</v>
      </c>
      <c r="R518" s="84" t="n">
        <f aca="false">IF($N518="PHY",VLOOKUP(H518,PGDBuckets,2,FALSE()),0)</f>
        <v>0</v>
      </c>
      <c r="S518" s="84" t="n">
        <f aca="false">IF($N518="G",VLOOKUP(H518,PGDBuckets,2,FALSE()),0)</f>
        <v>0</v>
      </c>
      <c r="T518" s="84" t="n">
        <f aca="false">SUM(P518:S518)</f>
        <v>9</v>
      </c>
      <c r="U518" s="84" t="str">
        <f aca="false">IF(O518="not used","-",O518&amp;N518&amp;T518)</f>
        <v>-</v>
      </c>
      <c r="V518" s="84" t="str">
        <f aca="false">IF(O518="Not Used","-",VLOOKUP(D518,FOLIOS,7,FALSE())&amp;H518)</f>
        <v>-</v>
      </c>
      <c r="W518" s="84" t="str">
        <f aca="false">IF(U518="-","-",O518&amp;E518&amp;H518)</f>
        <v>-</v>
      </c>
      <c r="X518" s="85" t="str">
        <f aca="false">D518&amp;G518</f>
        <v>FT-CAND-EGSC-BASCGPR-ST.CLAIR</v>
      </c>
      <c r="AF518" s="0" t="str">
        <f aca="false">D518&amp;V518</f>
        <v>FT-CAND-EGSC-BAS-</v>
      </c>
    </row>
    <row r="519" customFormat="false" ht="12.75" hidden="false" customHeight="false" outlineLevel="0" collapsed="false">
      <c r="A519" s="81" t="n">
        <v>36682</v>
      </c>
      <c r="B519" s="82" t="s">
        <v>55</v>
      </c>
      <c r="C519" s="82" t="s">
        <v>56</v>
      </c>
      <c r="D519" s="82" t="s">
        <v>57</v>
      </c>
      <c r="E519" s="82" t="s">
        <v>21</v>
      </c>
      <c r="F519" s="82"/>
      <c r="G519" s="82" t="s">
        <v>76</v>
      </c>
      <c r="H519" s="81" t="n">
        <v>37165</v>
      </c>
      <c r="I519" s="82" t="n">
        <v>0</v>
      </c>
      <c r="J519" s="82" t="n">
        <v>0</v>
      </c>
      <c r="K519" s="83" t="n">
        <f aca="false">IF(J519=0,0,J519/I519)</f>
        <v>0</v>
      </c>
      <c r="L519" s="83" t="n">
        <f aca="false">I519/UOM</f>
        <v>0</v>
      </c>
      <c r="M519" s="83" t="n">
        <f aca="false">J519/UOM</f>
        <v>0</v>
      </c>
      <c r="N519" s="84" t="str">
        <f aca="false">IF(F519="P","PHY",IF(F519="G","G",E519))</f>
        <v>D</v>
      </c>
      <c r="O519" s="84" t="str">
        <f aca="false">IF(ISNA(VLOOKUP(G519,BadCanCurves,1,FALSE())),VLOOKUP(D519,FOLIOS,6,FALSE()),"not used")</f>
        <v>not used</v>
      </c>
      <c r="P519" s="84" t="n">
        <f aca="false">IF($N519="P",VLOOKUP(H519,PrcBuckets,2,FALSE()),0)</f>
        <v>0</v>
      </c>
      <c r="Q519" s="84" t="n">
        <f aca="false">IF($N519="D",VLOOKUP(H519,BasisBuckets,2,FALSE()),0)</f>
        <v>9</v>
      </c>
      <c r="R519" s="84" t="n">
        <f aca="false">IF($N519="PHY",VLOOKUP(H519,PGDBuckets,2,FALSE()),0)</f>
        <v>0</v>
      </c>
      <c r="S519" s="84" t="n">
        <f aca="false">IF($N519="G",VLOOKUP(H519,PGDBuckets,2,FALSE()),0)</f>
        <v>0</v>
      </c>
      <c r="T519" s="84" t="n">
        <f aca="false">SUM(P519:S519)</f>
        <v>9</v>
      </c>
      <c r="U519" s="84" t="str">
        <f aca="false">IF(O519="not used","-",O519&amp;N519&amp;T519)</f>
        <v>-</v>
      </c>
      <c r="V519" s="84" t="str">
        <f aca="false">IF(O519="Not Used","-",VLOOKUP(D519,FOLIOS,7,FALSE())&amp;H519)</f>
        <v>-</v>
      </c>
      <c r="W519" s="84" t="str">
        <f aca="false">IF(U519="-","-",O519&amp;E519&amp;H519)</f>
        <v>-</v>
      </c>
      <c r="X519" s="85" t="str">
        <f aca="false">D519&amp;G519</f>
        <v>FT-CAND-EGSC-BASCGPR-ST.CLAIR</v>
      </c>
      <c r="AF519" s="0" t="str">
        <f aca="false">D519&amp;V519</f>
        <v>FT-CAND-EGSC-BAS-</v>
      </c>
    </row>
    <row r="520" customFormat="false" ht="12.75" hidden="false" customHeight="false" outlineLevel="0" collapsed="false">
      <c r="A520" s="81" t="n">
        <v>36682</v>
      </c>
      <c r="B520" s="82" t="s">
        <v>55</v>
      </c>
      <c r="C520" s="82" t="s">
        <v>56</v>
      </c>
      <c r="D520" s="82" t="s">
        <v>57</v>
      </c>
      <c r="E520" s="82" t="s">
        <v>21</v>
      </c>
      <c r="F520" s="82"/>
      <c r="G520" s="82" t="s">
        <v>76</v>
      </c>
      <c r="H520" s="81" t="n">
        <v>37196</v>
      </c>
      <c r="I520" s="82" t="n">
        <v>0</v>
      </c>
      <c r="J520" s="82" t="n">
        <v>0</v>
      </c>
      <c r="K520" s="83" t="n">
        <f aca="false">IF(J520=0,0,J520/I520)</f>
        <v>0</v>
      </c>
      <c r="L520" s="83" t="n">
        <f aca="false">I520/UOM</f>
        <v>0</v>
      </c>
      <c r="M520" s="83" t="n">
        <f aca="false">J520/UOM</f>
        <v>0</v>
      </c>
      <c r="N520" s="84" t="str">
        <f aca="false">IF(F520="P","PHY",IF(F520="G","G",E520))</f>
        <v>D</v>
      </c>
      <c r="O520" s="84" t="str">
        <f aca="false">IF(ISNA(VLOOKUP(G520,BadCanCurves,1,FALSE())),VLOOKUP(D520,FOLIOS,6,FALSE()),"not used")</f>
        <v>not used</v>
      </c>
      <c r="P520" s="84" t="n">
        <f aca="false">IF($N520="P",VLOOKUP(H520,PrcBuckets,2,FALSE()),0)</f>
        <v>0</v>
      </c>
      <c r="Q520" s="84" t="n">
        <f aca="false">IF($N520="D",VLOOKUP(H520,BasisBuckets,2,FALSE()),0)</f>
        <v>9</v>
      </c>
      <c r="R520" s="84" t="n">
        <f aca="false">IF($N520="PHY",VLOOKUP(H520,PGDBuckets,2,FALSE()),0)</f>
        <v>0</v>
      </c>
      <c r="S520" s="84" t="n">
        <f aca="false">IF($N520="G",VLOOKUP(H520,PGDBuckets,2,FALSE()),0)</f>
        <v>0</v>
      </c>
      <c r="T520" s="84" t="n">
        <f aca="false">SUM(P520:S520)</f>
        <v>9</v>
      </c>
      <c r="U520" s="84" t="str">
        <f aca="false">IF(O520="not used","-",O520&amp;N520&amp;T520)</f>
        <v>-</v>
      </c>
      <c r="V520" s="84" t="str">
        <f aca="false">IF(O520="Not Used","-",VLOOKUP(D520,FOLIOS,7,FALSE())&amp;H520)</f>
        <v>-</v>
      </c>
      <c r="W520" s="84" t="str">
        <f aca="false">IF(U520="-","-",O520&amp;E520&amp;H520)</f>
        <v>-</v>
      </c>
      <c r="X520" s="85" t="str">
        <f aca="false">D520&amp;G520</f>
        <v>FT-CAND-EGSC-BASCGPR-ST.CLAIR</v>
      </c>
      <c r="AF520" s="0" t="str">
        <f aca="false">D520&amp;V520</f>
        <v>FT-CAND-EGSC-BAS-</v>
      </c>
    </row>
    <row r="521" customFormat="false" ht="12.75" hidden="false" customHeight="false" outlineLevel="0" collapsed="false">
      <c r="A521" s="81" t="n">
        <v>36682</v>
      </c>
      <c r="B521" s="82" t="s">
        <v>55</v>
      </c>
      <c r="C521" s="82" t="s">
        <v>56</v>
      </c>
      <c r="D521" s="82" t="s">
        <v>57</v>
      </c>
      <c r="E521" s="82" t="s">
        <v>21</v>
      </c>
      <c r="F521" s="82"/>
      <c r="G521" s="82" t="s">
        <v>76</v>
      </c>
      <c r="H521" s="81" t="n">
        <v>37226</v>
      </c>
      <c r="I521" s="82" t="n">
        <v>0</v>
      </c>
      <c r="J521" s="82" t="n">
        <v>0</v>
      </c>
      <c r="K521" s="83" t="n">
        <f aca="false">IF(J521=0,0,J521/I521)</f>
        <v>0</v>
      </c>
      <c r="L521" s="83" t="n">
        <f aca="false">I521/UOM</f>
        <v>0</v>
      </c>
      <c r="M521" s="83" t="n">
        <f aca="false">J521/UOM</f>
        <v>0</v>
      </c>
      <c r="N521" s="84" t="str">
        <f aca="false">IF(F521="P","PHY",IF(F521="G","G",E521))</f>
        <v>D</v>
      </c>
      <c r="O521" s="84" t="str">
        <f aca="false">IF(ISNA(VLOOKUP(G521,BadCanCurves,1,FALSE())),VLOOKUP(D521,FOLIOS,6,FALSE()),"not used")</f>
        <v>not used</v>
      </c>
      <c r="P521" s="84" t="n">
        <f aca="false">IF($N521="P",VLOOKUP(H521,PrcBuckets,2,FALSE()),0)</f>
        <v>0</v>
      </c>
      <c r="Q521" s="84" t="n">
        <f aca="false">IF($N521="D",VLOOKUP(H521,BasisBuckets,2,FALSE()),0)</f>
        <v>9</v>
      </c>
      <c r="R521" s="84" t="n">
        <f aca="false">IF($N521="PHY",VLOOKUP(H521,PGDBuckets,2,FALSE()),0)</f>
        <v>0</v>
      </c>
      <c r="S521" s="84" t="n">
        <f aca="false">IF($N521="G",VLOOKUP(H521,PGDBuckets,2,FALSE()),0)</f>
        <v>0</v>
      </c>
      <c r="T521" s="84" t="n">
        <f aca="false">SUM(P521:S521)</f>
        <v>9</v>
      </c>
      <c r="U521" s="84" t="str">
        <f aca="false">IF(O521="not used","-",O521&amp;N521&amp;T521)</f>
        <v>-</v>
      </c>
      <c r="V521" s="84" t="str">
        <f aca="false">IF(O521="Not Used","-",VLOOKUP(D521,FOLIOS,7,FALSE())&amp;H521)</f>
        <v>-</v>
      </c>
      <c r="W521" s="84" t="str">
        <f aca="false">IF(U521="-","-",O521&amp;E521&amp;H521)</f>
        <v>-</v>
      </c>
      <c r="X521" s="85" t="str">
        <f aca="false">D521&amp;G521</f>
        <v>FT-CAND-EGSC-BASCGPR-ST.CLAIR</v>
      </c>
      <c r="AF521" s="0" t="str">
        <f aca="false">D521&amp;V521</f>
        <v>FT-CAND-EGSC-BAS-</v>
      </c>
    </row>
    <row r="522" customFormat="false" ht="12.75" hidden="false" customHeight="false" outlineLevel="0" collapsed="false">
      <c r="A522" s="81" t="n">
        <v>36682</v>
      </c>
      <c r="B522" s="82" t="s">
        <v>55</v>
      </c>
      <c r="C522" s="82" t="s">
        <v>56</v>
      </c>
      <c r="D522" s="82" t="s">
        <v>57</v>
      </c>
      <c r="E522" s="82" t="s">
        <v>21</v>
      </c>
      <c r="F522" s="82"/>
      <c r="G522" s="82" t="s">
        <v>76</v>
      </c>
      <c r="H522" s="81" t="n">
        <v>37257</v>
      </c>
      <c r="I522" s="82" t="n">
        <v>0</v>
      </c>
      <c r="J522" s="82" t="n">
        <v>0</v>
      </c>
      <c r="K522" s="83" t="n">
        <f aca="false">IF(J522=0,0,J522/I522)</f>
        <v>0</v>
      </c>
      <c r="L522" s="83" t="n">
        <f aca="false">I522/UOM</f>
        <v>0</v>
      </c>
      <c r="M522" s="83" t="n">
        <f aca="false">J522/UOM</f>
        <v>0</v>
      </c>
      <c r="N522" s="84" t="str">
        <f aca="false">IF(F522="P","PHY",IF(F522="G","G",E522))</f>
        <v>D</v>
      </c>
      <c r="O522" s="84" t="str">
        <f aca="false">IF(ISNA(VLOOKUP(G522,BadCanCurves,1,FALSE())),VLOOKUP(D522,FOLIOS,6,FALSE()),"not used")</f>
        <v>not used</v>
      </c>
      <c r="P522" s="84" t="n">
        <f aca="false">IF($N522="P",VLOOKUP(H522,PrcBuckets,2,FALSE()),0)</f>
        <v>0</v>
      </c>
      <c r="Q522" s="84" t="n">
        <f aca="false">IF($N522="D",VLOOKUP(H522,BasisBuckets,2,FALSE()),0)</f>
        <v>10</v>
      </c>
      <c r="R522" s="84" t="n">
        <f aca="false">IF($N522="PHY",VLOOKUP(H522,PGDBuckets,2,FALSE()),0)</f>
        <v>0</v>
      </c>
      <c r="S522" s="84" t="n">
        <f aca="false">IF($N522="G",VLOOKUP(H522,PGDBuckets,2,FALSE()),0)</f>
        <v>0</v>
      </c>
      <c r="T522" s="84" t="n">
        <f aca="false">SUM(P522:S522)</f>
        <v>10</v>
      </c>
      <c r="U522" s="84" t="str">
        <f aca="false">IF(O522="not used","-",O522&amp;N522&amp;T522)</f>
        <v>-</v>
      </c>
      <c r="V522" s="84" t="str">
        <f aca="false">IF(O522="Not Used","-",VLOOKUP(D522,FOLIOS,7,FALSE())&amp;H522)</f>
        <v>-</v>
      </c>
      <c r="W522" s="84" t="str">
        <f aca="false">IF(U522="-","-",O522&amp;E522&amp;H522)</f>
        <v>-</v>
      </c>
      <c r="X522" s="85" t="str">
        <f aca="false">D522&amp;G522</f>
        <v>FT-CAND-EGSC-BASCGPR-ST.CLAIR</v>
      </c>
      <c r="AF522" s="0" t="str">
        <f aca="false">D522&amp;V522</f>
        <v>FT-CAND-EGSC-BAS-</v>
      </c>
    </row>
    <row r="523" customFormat="false" ht="12.75" hidden="false" customHeight="false" outlineLevel="0" collapsed="false">
      <c r="A523" s="81" t="n">
        <v>36682</v>
      </c>
      <c r="B523" s="82" t="s">
        <v>55</v>
      </c>
      <c r="C523" s="82" t="s">
        <v>56</v>
      </c>
      <c r="D523" s="82" t="s">
        <v>57</v>
      </c>
      <c r="E523" s="82" t="s">
        <v>21</v>
      </c>
      <c r="F523" s="82"/>
      <c r="G523" s="82" t="s">
        <v>76</v>
      </c>
      <c r="H523" s="81" t="n">
        <v>37288</v>
      </c>
      <c r="I523" s="82" t="n">
        <v>0</v>
      </c>
      <c r="J523" s="82" t="n">
        <v>0</v>
      </c>
      <c r="K523" s="83" t="n">
        <f aca="false">IF(J523=0,0,J523/I523)</f>
        <v>0</v>
      </c>
      <c r="L523" s="83" t="n">
        <f aca="false">I523/UOM</f>
        <v>0</v>
      </c>
      <c r="M523" s="83" t="n">
        <f aca="false">J523/UOM</f>
        <v>0</v>
      </c>
      <c r="N523" s="84" t="str">
        <f aca="false">IF(F523="P","PHY",IF(F523="G","G",E523))</f>
        <v>D</v>
      </c>
      <c r="O523" s="84" t="str">
        <f aca="false">IF(ISNA(VLOOKUP(G523,BadCanCurves,1,FALSE())),VLOOKUP(D523,FOLIOS,6,FALSE()),"not used")</f>
        <v>not used</v>
      </c>
      <c r="P523" s="84" t="n">
        <f aca="false">IF($N523="P",VLOOKUP(H523,PrcBuckets,2,FALSE()),0)</f>
        <v>0</v>
      </c>
      <c r="Q523" s="84" t="n">
        <f aca="false">IF($N523="D",VLOOKUP(H523,BasisBuckets,2,FALSE()),0)</f>
        <v>10</v>
      </c>
      <c r="R523" s="84" t="n">
        <f aca="false">IF($N523="PHY",VLOOKUP(H523,PGDBuckets,2,FALSE()),0)</f>
        <v>0</v>
      </c>
      <c r="S523" s="84" t="n">
        <f aca="false">IF($N523="G",VLOOKUP(H523,PGDBuckets,2,FALSE()),0)</f>
        <v>0</v>
      </c>
      <c r="T523" s="84" t="n">
        <f aca="false">SUM(P523:S523)</f>
        <v>10</v>
      </c>
      <c r="U523" s="84" t="str">
        <f aca="false">IF(O523="not used","-",O523&amp;N523&amp;T523)</f>
        <v>-</v>
      </c>
      <c r="V523" s="84" t="str">
        <f aca="false">IF(O523="Not Used","-",VLOOKUP(D523,FOLIOS,7,FALSE())&amp;H523)</f>
        <v>-</v>
      </c>
      <c r="W523" s="84" t="str">
        <f aca="false">IF(U523="-","-",O523&amp;E523&amp;H523)</f>
        <v>-</v>
      </c>
      <c r="X523" s="85" t="str">
        <f aca="false">D523&amp;G523</f>
        <v>FT-CAND-EGSC-BASCGPR-ST.CLAIR</v>
      </c>
      <c r="AF523" s="0" t="str">
        <f aca="false">D523&amp;V523</f>
        <v>FT-CAND-EGSC-BAS-</v>
      </c>
    </row>
    <row r="524" customFormat="false" ht="12.75" hidden="false" customHeight="false" outlineLevel="0" collapsed="false">
      <c r="A524" s="81" t="n">
        <v>36682</v>
      </c>
      <c r="B524" s="82" t="s">
        <v>55</v>
      </c>
      <c r="C524" s="82" t="s">
        <v>56</v>
      </c>
      <c r="D524" s="82" t="s">
        <v>57</v>
      </c>
      <c r="E524" s="82" t="s">
        <v>21</v>
      </c>
      <c r="F524" s="82"/>
      <c r="G524" s="82" t="s">
        <v>76</v>
      </c>
      <c r="H524" s="81" t="n">
        <v>37316</v>
      </c>
      <c r="I524" s="82" t="n">
        <v>0</v>
      </c>
      <c r="J524" s="82" t="n">
        <v>0</v>
      </c>
      <c r="K524" s="83" t="n">
        <f aca="false">IF(J524=0,0,J524/I524)</f>
        <v>0</v>
      </c>
      <c r="L524" s="83" t="n">
        <f aca="false">I524/UOM</f>
        <v>0</v>
      </c>
      <c r="M524" s="83" t="n">
        <f aca="false">J524/UOM</f>
        <v>0</v>
      </c>
      <c r="N524" s="84" t="str">
        <f aca="false">IF(F524="P","PHY",IF(F524="G","G",E524))</f>
        <v>D</v>
      </c>
      <c r="O524" s="84" t="str">
        <f aca="false">IF(ISNA(VLOOKUP(G524,BadCanCurves,1,FALSE())),VLOOKUP(D524,FOLIOS,6,FALSE()),"not used")</f>
        <v>not used</v>
      </c>
      <c r="P524" s="84" t="n">
        <f aca="false">IF($N524="P",VLOOKUP(H524,PrcBuckets,2,FALSE()),0)</f>
        <v>0</v>
      </c>
      <c r="Q524" s="84" t="n">
        <f aca="false">IF($N524="D",VLOOKUP(H524,BasisBuckets,2,FALSE()),0)</f>
        <v>10</v>
      </c>
      <c r="R524" s="84" t="n">
        <f aca="false">IF($N524="PHY",VLOOKUP(H524,PGDBuckets,2,FALSE()),0)</f>
        <v>0</v>
      </c>
      <c r="S524" s="84" t="n">
        <f aca="false">IF($N524="G",VLOOKUP(H524,PGDBuckets,2,FALSE()),0)</f>
        <v>0</v>
      </c>
      <c r="T524" s="84" t="n">
        <f aca="false">SUM(P524:S524)</f>
        <v>10</v>
      </c>
      <c r="U524" s="84" t="str">
        <f aca="false">IF(O524="not used","-",O524&amp;N524&amp;T524)</f>
        <v>-</v>
      </c>
      <c r="V524" s="84" t="str">
        <f aca="false">IF(O524="Not Used","-",VLOOKUP(D524,FOLIOS,7,FALSE())&amp;H524)</f>
        <v>-</v>
      </c>
      <c r="W524" s="84" t="str">
        <f aca="false">IF(U524="-","-",O524&amp;E524&amp;H524)</f>
        <v>-</v>
      </c>
      <c r="X524" s="85" t="str">
        <f aca="false">D524&amp;G524</f>
        <v>FT-CAND-EGSC-BASCGPR-ST.CLAIR</v>
      </c>
      <c r="AF524" s="0" t="str">
        <f aca="false">D524&amp;V524</f>
        <v>FT-CAND-EGSC-BAS-</v>
      </c>
    </row>
    <row r="525" customFormat="false" ht="12.75" hidden="false" customHeight="false" outlineLevel="0" collapsed="false">
      <c r="A525" s="81" t="n">
        <v>36682</v>
      </c>
      <c r="B525" s="82" t="s">
        <v>55</v>
      </c>
      <c r="C525" s="82" t="s">
        <v>56</v>
      </c>
      <c r="D525" s="82" t="s">
        <v>57</v>
      </c>
      <c r="E525" s="82" t="s">
        <v>21</v>
      </c>
      <c r="F525" s="82"/>
      <c r="G525" s="82" t="s">
        <v>76</v>
      </c>
      <c r="H525" s="81" t="n">
        <v>37347</v>
      </c>
      <c r="I525" s="82" t="n">
        <v>0</v>
      </c>
      <c r="J525" s="82" t="n">
        <v>0</v>
      </c>
      <c r="K525" s="83" t="n">
        <f aca="false">IF(J525=0,0,J525/I525)</f>
        <v>0</v>
      </c>
      <c r="L525" s="83" t="n">
        <f aca="false">I525/UOM</f>
        <v>0</v>
      </c>
      <c r="M525" s="83" t="n">
        <f aca="false">J525/UOM</f>
        <v>0</v>
      </c>
      <c r="N525" s="84" t="str">
        <f aca="false">IF(F525="P","PHY",IF(F525="G","G",E525))</f>
        <v>D</v>
      </c>
      <c r="O525" s="84" t="str">
        <f aca="false">IF(ISNA(VLOOKUP(G525,BadCanCurves,1,FALSE())),VLOOKUP(D525,FOLIOS,6,FALSE()),"not used")</f>
        <v>not used</v>
      </c>
      <c r="P525" s="84" t="n">
        <f aca="false">IF($N525="P",VLOOKUP(H525,PrcBuckets,2,FALSE()),0)</f>
        <v>0</v>
      </c>
      <c r="Q525" s="84" t="n">
        <f aca="false">IF($N525="D",VLOOKUP(H525,BasisBuckets,2,FALSE()),0)</f>
        <v>10</v>
      </c>
      <c r="R525" s="84" t="n">
        <f aca="false">IF($N525="PHY",VLOOKUP(H525,PGDBuckets,2,FALSE()),0)</f>
        <v>0</v>
      </c>
      <c r="S525" s="84" t="n">
        <f aca="false">IF($N525="G",VLOOKUP(H525,PGDBuckets,2,FALSE()),0)</f>
        <v>0</v>
      </c>
      <c r="T525" s="84" t="n">
        <f aca="false">SUM(P525:S525)</f>
        <v>10</v>
      </c>
      <c r="U525" s="84" t="str">
        <f aca="false">IF(O525="not used","-",O525&amp;N525&amp;T525)</f>
        <v>-</v>
      </c>
      <c r="V525" s="84" t="str">
        <f aca="false">IF(O525="Not Used","-",VLOOKUP(D525,FOLIOS,7,FALSE())&amp;H525)</f>
        <v>-</v>
      </c>
      <c r="W525" s="84" t="str">
        <f aca="false">IF(U525="-","-",O525&amp;E525&amp;H525)</f>
        <v>-</v>
      </c>
      <c r="X525" s="85" t="str">
        <f aca="false">D525&amp;G525</f>
        <v>FT-CAND-EGSC-BASCGPR-ST.CLAIR</v>
      </c>
      <c r="AF525" s="0" t="str">
        <f aca="false">D525&amp;V525</f>
        <v>FT-CAND-EGSC-BAS-</v>
      </c>
    </row>
    <row r="526" customFormat="false" ht="12.75" hidden="false" customHeight="false" outlineLevel="0" collapsed="false">
      <c r="A526" s="81" t="n">
        <v>36682</v>
      </c>
      <c r="B526" s="82" t="s">
        <v>55</v>
      </c>
      <c r="C526" s="82" t="s">
        <v>56</v>
      </c>
      <c r="D526" s="82" t="s">
        <v>57</v>
      </c>
      <c r="E526" s="82" t="s">
        <v>21</v>
      </c>
      <c r="F526" s="82"/>
      <c r="G526" s="82" t="s">
        <v>76</v>
      </c>
      <c r="H526" s="81" t="n">
        <v>37377</v>
      </c>
      <c r="I526" s="82" t="n">
        <v>0</v>
      </c>
      <c r="J526" s="82" t="n">
        <v>0</v>
      </c>
      <c r="K526" s="83" t="n">
        <f aca="false">IF(J526=0,0,J526/I526)</f>
        <v>0</v>
      </c>
      <c r="L526" s="83" t="n">
        <f aca="false">I526/UOM</f>
        <v>0</v>
      </c>
      <c r="M526" s="83" t="n">
        <f aca="false">J526/UOM</f>
        <v>0</v>
      </c>
      <c r="N526" s="84" t="str">
        <f aca="false">IF(F526="P","PHY",IF(F526="G","G",E526))</f>
        <v>D</v>
      </c>
      <c r="O526" s="84" t="str">
        <f aca="false">IF(ISNA(VLOOKUP(G526,BadCanCurves,1,FALSE())),VLOOKUP(D526,FOLIOS,6,FALSE()),"not used")</f>
        <v>not used</v>
      </c>
      <c r="P526" s="84" t="n">
        <f aca="false">IF($N526="P",VLOOKUP(H526,PrcBuckets,2,FALSE()),0)</f>
        <v>0</v>
      </c>
      <c r="Q526" s="84" t="n">
        <f aca="false">IF($N526="D",VLOOKUP(H526,BasisBuckets,2,FALSE()),0)</f>
        <v>10</v>
      </c>
      <c r="R526" s="84" t="n">
        <f aca="false">IF($N526="PHY",VLOOKUP(H526,PGDBuckets,2,FALSE()),0)</f>
        <v>0</v>
      </c>
      <c r="S526" s="84" t="n">
        <f aca="false">IF($N526="G",VLOOKUP(H526,PGDBuckets,2,FALSE()),0)</f>
        <v>0</v>
      </c>
      <c r="T526" s="84" t="n">
        <f aca="false">SUM(P526:S526)</f>
        <v>10</v>
      </c>
      <c r="U526" s="84" t="str">
        <f aca="false">IF(O526="not used","-",O526&amp;N526&amp;T526)</f>
        <v>-</v>
      </c>
      <c r="V526" s="84" t="str">
        <f aca="false">IF(O526="Not Used","-",VLOOKUP(D526,FOLIOS,7,FALSE())&amp;H526)</f>
        <v>-</v>
      </c>
      <c r="W526" s="84" t="str">
        <f aca="false">IF(U526="-","-",O526&amp;E526&amp;H526)</f>
        <v>-</v>
      </c>
      <c r="X526" s="85" t="str">
        <f aca="false">D526&amp;G526</f>
        <v>FT-CAND-EGSC-BASCGPR-ST.CLAIR</v>
      </c>
      <c r="AF526" s="0" t="str">
        <f aca="false">D526&amp;V526</f>
        <v>FT-CAND-EGSC-BAS-</v>
      </c>
    </row>
    <row r="527" customFormat="false" ht="12.75" hidden="false" customHeight="false" outlineLevel="0" collapsed="false">
      <c r="A527" s="81" t="n">
        <v>36682</v>
      </c>
      <c r="B527" s="82" t="s">
        <v>55</v>
      </c>
      <c r="C527" s="82" t="s">
        <v>56</v>
      </c>
      <c r="D527" s="82" t="s">
        <v>57</v>
      </c>
      <c r="E527" s="82" t="s">
        <v>21</v>
      </c>
      <c r="F527" s="82"/>
      <c r="G527" s="82" t="s">
        <v>76</v>
      </c>
      <c r="H527" s="81" t="n">
        <v>37408</v>
      </c>
      <c r="I527" s="82" t="n">
        <v>0</v>
      </c>
      <c r="J527" s="82" t="n">
        <v>0</v>
      </c>
      <c r="K527" s="83" t="n">
        <f aca="false">IF(J527=0,0,J527/I527)</f>
        <v>0</v>
      </c>
      <c r="L527" s="83" t="n">
        <f aca="false">I527/UOM</f>
        <v>0</v>
      </c>
      <c r="M527" s="83" t="n">
        <f aca="false">J527/UOM</f>
        <v>0</v>
      </c>
      <c r="N527" s="84" t="str">
        <f aca="false">IF(F527="P","PHY",IF(F527="G","G",E527))</f>
        <v>D</v>
      </c>
      <c r="O527" s="84" t="str">
        <f aca="false">IF(ISNA(VLOOKUP(G527,BadCanCurves,1,FALSE())),VLOOKUP(D527,FOLIOS,6,FALSE()),"not used")</f>
        <v>not used</v>
      </c>
      <c r="P527" s="84" t="n">
        <f aca="false">IF($N527="P",VLOOKUP(H527,PrcBuckets,2,FALSE()),0)</f>
        <v>0</v>
      </c>
      <c r="Q527" s="84" t="n">
        <f aca="false">IF($N527="D",VLOOKUP(H527,BasisBuckets,2,FALSE()),0)</f>
        <v>10</v>
      </c>
      <c r="R527" s="84" t="n">
        <f aca="false">IF($N527="PHY",VLOOKUP(H527,PGDBuckets,2,FALSE()),0)</f>
        <v>0</v>
      </c>
      <c r="S527" s="84" t="n">
        <f aca="false">IF($N527="G",VLOOKUP(H527,PGDBuckets,2,FALSE()),0)</f>
        <v>0</v>
      </c>
      <c r="T527" s="84" t="n">
        <f aca="false">SUM(P527:S527)</f>
        <v>10</v>
      </c>
      <c r="U527" s="84" t="str">
        <f aca="false">IF(O527="not used","-",O527&amp;N527&amp;T527)</f>
        <v>-</v>
      </c>
      <c r="V527" s="84" t="str">
        <f aca="false">IF(O527="Not Used","-",VLOOKUP(D527,FOLIOS,7,FALSE())&amp;H527)</f>
        <v>-</v>
      </c>
      <c r="W527" s="84" t="str">
        <f aca="false">IF(U527="-","-",O527&amp;E527&amp;H527)</f>
        <v>-</v>
      </c>
      <c r="X527" s="85" t="str">
        <f aca="false">D527&amp;G527</f>
        <v>FT-CAND-EGSC-BASCGPR-ST.CLAIR</v>
      </c>
      <c r="AF527" s="0" t="str">
        <f aca="false">D527&amp;V527</f>
        <v>FT-CAND-EGSC-BAS-</v>
      </c>
    </row>
    <row r="528" customFormat="false" ht="12.75" hidden="false" customHeight="false" outlineLevel="0" collapsed="false">
      <c r="A528" s="81" t="n">
        <v>36682</v>
      </c>
      <c r="B528" s="82" t="s">
        <v>55</v>
      </c>
      <c r="C528" s="82" t="s">
        <v>56</v>
      </c>
      <c r="D528" s="82" t="s">
        <v>57</v>
      </c>
      <c r="E528" s="82" t="s">
        <v>21</v>
      </c>
      <c r="F528" s="82"/>
      <c r="G528" s="82" t="s">
        <v>76</v>
      </c>
      <c r="H528" s="81" t="n">
        <v>37438</v>
      </c>
      <c r="I528" s="82" t="n">
        <v>0</v>
      </c>
      <c r="J528" s="82" t="n">
        <v>0</v>
      </c>
      <c r="K528" s="83" t="n">
        <f aca="false">IF(J528=0,0,J528/I528)</f>
        <v>0</v>
      </c>
      <c r="L528" s="83" t="n">
        <f aca="false">I528/UOM</f>
        <v>0</v>
      </c>
      <c r="M528" s="83" t="n">
        <f aca="false">J528/UOM</f>
        <v>0</v>
      </c>
      <c r="N528" s="84" t="str">
        <f aca="false">IF(F528="P","PHY",IF(F528="G","G",E528))</f>
        <v>D</v>
      </c>
      <c r="O528" s="84" t="str">
        <f aca="false">IF(ISNA(VLOOKUP(G528,BadCanCurves,1,FALSE())),VLOOKUP(D528,FOLIOS,6,FALSE()),"not used")</f>
        <v>not used</v>
      </c>
      <c r="P528" s="84" t="n">
        <f aca="false">IF($N528="P",VLOOKUP(H528,PrcBuckets,2,FALSE()),0)</f>
        <v>0</v>
      </c>
      <c r="Q528" s="84" t="n">
        <f aca="false">IF($N528="D",VLOOKUP(H528,BasisBuckets,2,FALSE()),0)</f>
        <v>10</v>
      </c>
      <c r="R528" s="84" t="n">
        <f aca="false">IF($N528="PHY",VLOOKUP(H528,PGDBuckets,2,FALSE()),0)</f>
        <v>0</v>
      </c>
      <c r="S528" s="84" t="n">
        <f aca="false">IF($N528="G",VLOOKUP(H528,PGDBuckets,2,FALSE()),0)</f>
        <v>0</v>
      </c>
      <c r="T528" s="84" t="n">
        <f aca="false">SUM(P528:S528)</f>
        <v>10</v>
      </c>
      <c r="U528" s="84" t="str">
        <f aca="false">IF(O528="not used","-",O528&amp;N528&amp;T528)</f>
        <v>-</v>
      </c>
      <c r="V528" s="84" t="str">
        <f aca="false">IF(O528="Not Used","-",VLOOKUP(D528,FOLIOS,7,FALSE())&amp;H528)</f>
        <v>-</v>
      </c>
      <c r="W528" s="84" t="str">
        <f aca="false">IF(U528="-","-",O528&amp;E528&amp;H528)</f>
        <v>-</v>
      </c>
      <c r="X528" s="85" t="str">
        <f aca="false">D528&amp;G528</f>
        <v>FT-CAND-EGSC-BASCGPR-ST.CLAIR</v>
      </c>
      <c r="AF528" s="0" t="str">
        <f aca="false">D528&amp;V528</f>
        <v>FT-CAND-EGSC-BAS-</v>
      </c>
    </row>
    <row r="529" customFormat="false" ht="12.75" hidden="false" customHeight="false" outlineLevel="0" collapsed="false">
      <c r="A529" s="81" t="n">
        <v>36682</v>
      </c>
      <c r="B529" s="82" t="s">
        <v>55</v>
      </c>
      <c r="C529" s="82" t="s">
        <v>56</v>
      </c>
      <c r="D529" s="82" t="s">
        <v>57</v>
      </c>
      <c r="E529" s="82" t="s">
        <v>21</v>
      </c>
      <c r="F529" s="82"/>
      <c r="G529" s="82" t="s">
        <v>76</v>
      </c>
      <c r="H529" s="81" t="n">
        <v>37469</v>
      </c>
      <c r="I529" s="82" t="n">
        <v>0</v>
      </c>
      <c r="J529" s="82" t="n">
        <v>0</v>
      </c>
      <c r="K529" s="83" t="n">
        <f aca="false">IF(J529=0,0,J529/I529)</f>
        <v>0</v>
      </c>
      <c r="L529" s="83" t="n">
        <f aca="false">I529/UOM</f>
        <v>0</v>
      </c>
      <c r="M529" s="83" t="n">
        <f aca="false">J529/UOM</f>
        <v>0</v>
      </c>
      <c r="N529" s="84" t="str">
        <f aca="false">IF(F529="P","PHY",IF(F529="G","G",E529))</f>
        <v>D</v>
      </c>
      <c r="O529" s="84" t="str">
        <f aca="false">IF(ISNA(VLOOKUP(G529,BadCanCurves,1,FALSE())),VLOOKUP(D529,FOLIOS,6,FALSE()),"not used")</f>
        <v>not used</v>
      </c>
      <c r="P529" s="84" t="n">
        <f aca="false">IF($N529="P",VLOOKUP(H529,PrcBuckets,2,FALSE()),0)</f>
        <v>0</v>
      </c>
      <c r="Q529" s="84" t="n">
        <f aca="false">IF($N529="D",VLOOKUP(H529,BasisBuckets,2,FALSE()),0)</f>
        <v>10</v>
      </c>
      <c r="R529" s="84" t="n">
        <f aca="false">IF($N529="PHY",VLOOKUP(H529,PGDBuckets,2,FALSE()),0)</f>
        <v>0</v>
      </c>
      <c r="S529" s="84" t="n">
        <f aca="false">IF($N529="G",VLOOKUP(H529,PGDBuckets,2,FALSE()),0)</f>
        <v>0</v>
      </c>
      <c r="T529" s="84" t="n">
        <f aca="false">SUM(P529:S529)</f>
        <v>10</v>
      </c>
      <c r="U529" s="84" t="str">
        <f aca="false">IF(O529="not used","-",O529&amp;N529&amp;T529)</f>
        <v>-</v>
      </c>
      <c r="V529" s="84" t="str">
        <f aca="false">IF(O529="Not Used","-",VLOOKUP(D529,FOLIOS,7,FALSE())&amp;H529)</f>
        <v>-</v>
      </c>
      <c r="W529" s="84" t="str">
        <f aca="false">IF(U529="-","-",O529&amp;E529&amp;H529)</f>
        <v>-</v>
      </c>
      <c r="X529" s="85" t="str">
        <f aca="false">D529&amp;G529</f>
        <v>FT-CAND-EGSC-BASCGPR-ST.CLAIR</v>
      </c>
      <c r="AF529" s="0" t="str">
        <f aca="false">D529&amp;V529</f>
        <v>FT-CAND-EGSC-BAS-</v>
      </c>
    </row>
    <row r="530" customFormat="false" ht="12.75" hidden="false" customHeight="false" outlineLevel="0" collapsed="false">
      <c r="A530" s="81" t="n">
        <v>36682</v>
      </c>
      <c r="B530" s="82" t="s">
        <v>55</v>
      </c>
      <c r="C530" s="82" t="s">
        <v>56</v>
      </c>
      <c r="D530" s="82" t="s">
        <v>57</v>
      </c>
      <c r="E530" s="82" t="s">
        <v>21</v>
      </c>
      <c r="F530" s="82"/>
      <c r="G530" s="82" t="s">
        <v>76</v>
      </c>
      <c r="H530" s="81" t="n">
        <v>37500</v>
      </c>
      <c r="I530" s="82" t="n">
        <v>0</v>
      </c>
      <c r="J530" s="82" t="n">
        <v>0</v>
      </c>
      <c r="K530" s="83" t="n">
        <f aca="false">IF(J530=0,0,J530/I530)</f>
        <v>0</v>
      </c>
      <c r="L530" s="83" t="n">
        <f aca="false">I530/UOM</f>
        <v>0</v>
      </c>
      <c r="M530" s="83" t="n">
        <f aca="false">J530/UOM</f>
        <v>0</v>
      </c>
      <c r="N530" s="84" t="str">
        <f aca="false">IF(F530="P","PHY",IF(F530="G","G",E530))</f>
        <v>D</v>
      </c>
      <c r="O530" s="84" t="str">
        <f aca="false">IF(ISNA(VLOOKUP(G530,BadCanCurves,1,FALSE())),VLOOKUP(D530,FOLIOS,6,FALSE()),"not used")</f>
        <v>not used</v>
      </c>
      <c r="P530" s="84" t="n">
        <f aca="false">IF($N530="P",VLOOKUP(H530,PrcBuckets,2,FALSE()),0)</f>
        <v>0</v>
      </c>
      <c r="Q530" s="84" t="n">
        <f aca="false">IF($N530="D",VLOOKUP(H530,BasisBuckets,2,FALSE()),0)</f>
        <v>10</v>
      </c>
      <c r="R530" s="84" t="n">
        <f aca="false">IF($N530="PHY",VLOOKUP(H530,PGDBuckets,2,FALSE()),0)</f>
        <v>0</v>
      </c>
      <c r="S530" s="84" t="n">
        <f aca="false">IF($N530="G",VLOOKUP(H530,PGDBuckets,2,FALSE()),0)</f>
        <v>0</v>
      </c>
      <c r="T530" s="84" t="n">
        <f aca="false">SUM(P530:S530)</f>
        <v>10</v>
      </c>
      <c r="U530" s="84" t="str">
        <f aca="false">IF(O530="not used","-",O530&amp;N530&amp;T530)</f>
        <v>-</v>
      </c>
      <c r="V530" s="84" t="str">
        <f aca="false">IF(O530="Not Used","-",VLOOKUP(D530,FOLIOS,7,FALSE())&amp;H530)</f>
        <v>-</v>
      </c>
      <c r="W530" s="84" t="str">
        <f aca="false">IF(U530="-","-",O530&amp;E530&amp;H530)</f>
        <v>-</v>
      </c>
      <c r="X530" s="85" t="str">
        <f aca="false">D530&amp;G530</f>
        <v>FT-CAND-EGSC-BASCGPR-ST.CLAIR</v>
      </c>
      <c r="AF530" s="0" t="str">
        <f aca="false">D530&amp;V530</f>
        <v>FT-CAND-EGSC-BAS-</v>
      </c>
    </row>
    <row r="531" customFormat="false" ht="12.75" hidden="false" customHeight="false" outlineLevel="0" collapsed="false">
      <c r="A531" s="81" t="n">
        <v>36682</v>
      </c>
      <c r="B531" s="82" t="s">
        <v>55</v>
      </c>
      <c r="C531" s="82" t="s">
        <v>56</v>
      </c>
      <c r="D531" s="82" t="s">
        <v>57</v>
      </c>
      <c r="E531" s="82" t="s">
        <v>21</v>
      </c>
      <c r="F531" s="82"/>
      <c r="G531" s="82" t="s">
        <v>76</v>
      </c>
      <c r="H531" s="81" t="n">
        <v>37530</v>
      </c>
      <c r="I531" s="82" t="n">
        <v>0</v>
      </c>
      <c r="J531" s="82" t="n">
        <v>0</v>
      </c>
      <c r="K531" s="83" t="n">
        <f aca="false">IF(J531=0,0,J531/I531)</f>
        <v>0</v>
      </c>
      <c r="L531" s="83" t="n">
        <f aca="false">I531/UOM</f>
        <v>0</v>
      </c>
      <c r="M531" s="83" t="n">
        <f aca="false">J531/UOM</f>
        <v>0</v>
      </c>
      <c r="N531" s="84" t="str">
        <f aca="false">IF(F531="P","PHY",IF(F531="G","G",E531))</f>
        <v>D</v>
      </c>
      <c r="O531" s="84" t="str">
        <f aca="false">IF(ISNA(VLOOKUP(G531,BadCanCurves,1,FALSE())),VLOOKUP(D531,FOLIOS,6,FALSE()),"not used")</f>
        <v>not used</v>
      </c>
      <c r="P531" s="84" t="n">
        <f aca="false">IF($N531="P",VLOOKUP(H531,PrcBuckets,2,FALSE()),0)</f>
        <v>0</v>
      </c>
      <c r="Q531" s="84" t="n">
        <f aca="false">IF($N531="D",VLOOKUP(H531,BasisBuckets,2,FALSE()),0)</f>
        <v>10</v>
      </c>
      <c r="R531" s="84" t="n">
        <f aca="false">IF($N531="PHY",VLOOKUP(H531,PGDBuckets,2,FALSE()),0)</f>
        <v>0</v>
      </c>
      <c r="S531" s="84" t="n">
        <f aca="false">IF($N531="G",VLOOKUP(H531,PGDBuckets,2,FALSE()),0)</f>
        <v>0</v>
      </c>
      <c r="T531" s="84" t="n">
        <f aca="false">SUM(P531:S531)</f>
        <v>10</v>
      </c>
      <c r="U531" s="84" t="str">
        <f aca="false">IF(O531="not used","-",O531&amp;N531&amp;T531)</f>
        <v>-</v>
      </c>
      <c r="V531" s="84" t="str">
        <f aca="false">IF(O531="Not Used","-",VLOOKUP(D531,FOLIOS,7,FALSE())&amp;H531)</f>
        <v>-</v>
      </c>
      <c r="W531" s="84" t="str">
        <f aca="false">IF(U531="-","-",O531&amp;E531&amp;H531)</f>
        <v>-</v>
      </c>
      <c r="X531" s="85" t="str">
        <f aca="false">D531&amp;G531</f>
        <v>FT-CAND-EGSC-BASCGPR-ST.CLAIR</v>
      </c>
      <c r="AF531" s="0" t="str">
        <f aca="false">D531&amp;V531</f>
        <v>FT-CAND-EGSC-BAS-</v>
      </c>
    </row>
    <row r="532" customFormat="false" ht="12.75" hidden="false" customHeight="false" outlineLevel="0" collapsed="false">
      <c r="A532" s="81" t="n">
        <v>36682</v>
      </c>
      <c r="B532" s="82" t="s">
        <v>55</v>
      </c>
      <c r="C532" s="82" t="s">
        <v>56</v>
      </c>
      <c r="D532" s="82" t="s">
        <v>57</v>
      </c>
      <c r="E532" s="82" t="s">
        <v>21</v>
      </c>
      <c r="F532" s="82"/>
      <c r="G532" s="82" t="s">
        <v>76</v>
      </c>
      <c r="H532" s="81" t="n">
        <v>37561</v>
      </c>
      <c r="I532" s="82" t="n">
        <v>0</v>
      </c>
      <c r="J532" s="82" t="n">
        <v>0</v>
      </c>
      <c r="K532" s="83" t="n">
        <f aca="false">IF(J532=0,0,J532/I532)</f>
        <v>0</v>
      </c>
      <c r="L532" s="83" t="n">
        <f aca="false">I532/UOM</f>
        <v>0</v>
      </c>
      <c r="M532" s="83" t="n">
        <f aca="false">J532/UOM</f>
        <v>0</v>
      </c>
      <c r="N532" s="84" t="str">
        <f aca="false">IF(F532="P","PHY",IF(F532="G","G",E532))</f>
        <v>D</v>
      </c>
      <c r="O532" s="84" t="str">
        <f aca="false">IF(ISNA(VLOOKUP(G532,BadCanCurves,1,FALSE())),VLOOKUP(D532,FOLIOS,6,FALSE()),"not used")</f>
        <v>not used</v>
      </c>
      <c r="P532" s="84" t="n">
        <f aca="false">IF($N532="P",VLOOKUP(H532,PrcBuckets,2,FALSE()),0)</f>
        <v>0</v>
      </c>
      <c r="Q532" s="84" t="n">
        <f aca="false">IF($N532="D",VLOOKUP(H532,BasisBuckets,2,FALSE()),0)</f>
        <v>10</v>
      </c>
      <c r="R532" s="84" t="n">
        <f aca="false">IF($N532="PHY",VLOOKUP(H532,PGDBuckets,2,FALSE()),0)</f>
        <v>0</v>
      </c>
      <c r="S532" s="84" t="n">
        <f aca="false">IF($N532="G",VLOOKUP(H532,PGDBuckets,2,FALSE()),0)</f>
        <v>0</v>
      </c>
      <c r="T532" s="84" t="n">
        <f aca="false">SUM(P532:S532)</f>
        <v>10</v>
      </c>
      <c r="U532" s="84" t="str">
        <f aca="false">IF(O532="not used","-",O532&amp;N532&amp;T532)</f>
        <v>-</v>
      </c>
      <c r="V532" s="84" t="str">
        <f aca="false">IF(O532="Not Used","-",VLOOKUP(D532,FOLIOS,7,FALSE())&amp;H532)</f>
        <v>-</v>
      </c>
      <c r="W532" s="84" t="str">
        <f aca="false">IF(U532="-","-",O532&amp;E532&amp;H532)</f>
        <v>-</v>
      </c>
      <c r="X532" s="85" t="str">
        <f aca="false">D532&amp;G532</f>
        <v>FT-CAND-EGSC-BASCGPR-ST.CLAIR</v>
      </c>
      <c r="AF532" s="0" t="str">
        <f aca="false">D532&amp;V532</f>
        <v>FT-CAND-EGSC-BAS-</v>
      </c>
    </row>
    <row r="533" customFormat="false" ht="12.75" hidden="false" customHeight="false" outlineLevel="0" collapsed="false">
      <c r="A533" s="81" t="n">
        <v>36682</v>
      </c>
      <c r="B533" s="82" t="s">
        <v>55</v>
      </c>
      <c r="C533" s="82" t="s">
        <v>56</v>
      </c>
      <c r="D533" s="82" t="s">
        <v>57</v>
      </c>
      <c r="E533" s="82" t="s">
        <v>21</v>
      </c>
      <c r="F533" s="82"/>
      <c r="G533" s="82" t="s">
        <v>76</v>
      </c>
      <c r="H533" s="81" t="n">
        <v>37591</v>
      </c>
      <c r="I533" s="82" t="n">
        <v>0</v>
      </c>
      <c r="J533" s="82" t="n">
        <v>0</v>
      </c>
      <c r="K533" s="83" t="n">
        <f aca="false">IF(J533=0,0,J533/I533)</f>
        <v>0</v>
      </c>
      <c r="L533" s="83" t="n">
        <f aca="false">I533/UOM</f>
        <v>0</v>
      </c>
      <c r="M533" s="83" t="n">
        <f aca="false">J533/UOM</f>
        <v>0</v>
      </c>
      <c r="N533" s="84" t="str">
        <f aca="false">IF(F533="P","PHY",IF(F533="G","G",E533))</f>
        <v>D</v>
      </c>
      <c r="O533" s="84" t="str">
        <f aca="false">IF(ISNA(VLOOKUP(G533,BadCanCurves,1,FALSE())),VLOOKUP(D533,FOLIOS,6,FALSE()),"not used")</f>
        <v>not used</v>
      </c>
      <c r="P533" s="84" t="n">
        <f aca="false">IF($N533="P",VLOOKUP(H533,PrcBuckets,2,FALSE()),0)</f>
        <v>0</v>
      </c>
      <c r="Q533" s="84" t="n">
        <f aca="false">IF($N533="D",VLOOKUP(H533,BasisBuckets,2,FALSE()),0)</f>
        <v>10</v>
      </c>
      <c r="R533" s="84" t="n">
        <f aca="false">IF($N533="PHY",VLOOKUP(H533,PGDBuckets,2,FALSE()),0)</f>
        <v>0</v>
      </c>
      <c r="S533" s="84" t="n">
        <f aca="false">IF($N533="G",VLOOKUP(H533,PGDBuckets,2,FALSE()),0)</f>
        <v>0</v>
      </c>
      <c r="T533" s="84" t="n">
        <f aca="false">SUM(P533:S533)</f>
        <v>10</v>
      </c>
      <c r="U533" s="84" t="str">
        <f aca="false">IF(O533="not used","-",O533&amp;N533&amp;T533)</f>
        <v>-</v>
      </c>
      <c r="V533" s="84" t="str">
        <f aca="false">IF(O533="Not Used","-",VLOOKUP(D533,FOLIOS,7,FALSE())&amp;H533)</f>
        <v>-</v>
      </c>
      <c r="W533" s="84" t="str">
        <f aca="false">IF(U533="-","-",O533&amp;E533&amp;H533)</f>
        <v>-</v>
      </c>
      <c r="X533" s="85" t="str">
        <f aca="false">D533&amp;G533</f>
        <v>FT-CAND-EGSC-BASCGPR-ST.CLAIR</v>
      </c>
      <c r="AF533" s="0" t="str">
        <f aca="false">D533&amp;V533</f>
        <v>FT-CAND-EGSC-BAS-</v>
      </c>
    </row>
    <row r="534" customFormat="false" ht="12.75" hidden="false" customHeight="false" outlineLevel="0" collapsed="false">
      <c r="A534" s="81" t="n">
        <v>36682</v>
      </c>
      <c r="B534" s="82" t="s">
        <v>55</v>
      </c>
      <c r="C534" s="82" t="s">
        <v>56</v>
      </c>
      <c r="D534" s="82" t="s">
        <v>57</v>
      </c>
      <c r="E534" s="82" t="s">
        <v>21</v>
      </c>
      <c r="F534" s="82"/>
      <c r="G534" s="82" t="s">
        <v>76</v>
      </c>
      <c r="H534" s="81" t="n">
        <v>37622</v>
      </c>
      <c r="I534" s="82" t="n">
        <v>0</v>
      </c>
      <c r="J534" s="82" t="n">
        <v>0</v>
      </c>
      <c r="K534" s="83" t="n">
        <f aca="false">IF(J534=0,0,J534/I534)</f>
        <v>0</v>
      </c>
      <c r="L534" s="83" t="n">
        <f aca="false">I534/UOM</f>
        <v>0</v>
      </c>
      <c r="M534" s="83" t="n">
        <f aca="false">J534/UOM</f>
        <v>0</v>
      </c>
      <c r="N534" s="84" t="str">
        <f aca="false">IF(F534="P","PHY",IF(F534="G","G",E534))</f>
        <v>D</v>
      </c>
      <c r="O534" s="84" t="str">
        <f aca="false">IF(ISNA(VLOOKUP(G534,BadCanCurves,1,FALSE())),VLOOKUP(D534,FOLIOS,6,FALSE()),"not used")</f>
        <v>not used</v>
      </c>
      <c r="P534" s="84" t="n">
        <f aca="false">IF($N534="P",VLOOKUP(H534,PrcBuckets,2,FALSE()),0)</f>
        <v>0</v>
      </c>
      <c r="Q534" s="84" t="n">
        <f aca="false">IF($N534="D",VLOOKUP(H534,BasisBuckets,2,FALSE()),0)</f>
        <v>11</v>
      </c>
      <c r="R534" s="84" t="n">
        <f aca="false">IF($N534="PHY",VLOOKUP(H534,PGDBuckets,2,FALSE()),0)</f>
        <v>0</v>
      </c>
      <c r="S534" s="84" t="n">
        <f aca="false">IF($N534="G",VLOOKUP(H534,PGDBuckets,2,FALSE()),0)</f>
        <v>0</v>
      </c>
      <c r="T534" s="84" t="n">
        <f aca="false">SUM(P534:S534)</f>
        <v>11</v>
      </c>
      <c r="U534" s="84" t="str">
        <f aca="false">IF(O534="not used","-",O534&amp;N534&amp;T534)</f>
        <v>-</v>
      </c>
      <c r="V534" s="84" t="str">
        <f aca="false">IF(O534="Not Used","-",VLOOKUP(D534,FOLIOS,7,FALSE())&amp;H534)</f>
        <v>-</v>
      </c>
      <c r="W534" s="84" t="str">
        <f aca="false">IF(U534="-","-",O534&amp;E534&amp;H534)</f>
        <v>-</v>
      </c>
      <c r="X534" s="85" t="str">
        <f aca="false">D534&amp;G534</f>
        <v>FT-CAND-EGSC-BASCGPR-ST.CLAIR</v>
      </c>
      <c r="AF534" s="0" t="str">
        <f aca="false">D534&amp;V534</f>
        <v>FT-CAND-EGSC-BAS-</v>
      </c>
    </row>
    <row r="535" customFormat="false" ht="12.75" hidden="false" customHeight="false" outlineLevel="0" collapsed="false">
      <c r="A535" s="81" t="n">
        <v>36682</v>
      </c>
      <c r="B535" s="82" t="s">
        <v>55</v>
      </c>
      <c r="C535" s="82" t="s">
        <v>56</v>
      </c>
      <c r="D535" s="82" t="s">
        <v>57</v>
      </c>
      <c r="E535" s="82" t="s">
        <v>21</v>
      </c>
      <c r="F535" s="82"/>
      <c r="G535" s="82" t="s">
        <v>76</v>
      </c>
      <c r="H535" s="81" t="n">
        <v>37653</v>
      </c>
      <c r="I535" s="82" t="n">
        <v>0</v>
      </c>
      <c r="J535" s="82" t="n">
        <v>0</v>
      </c>
      <c r="K535" s="83" t="n">
        <f aca="false">IF(J535=0,0,J535/I535)</f>
        <v>0</v>
      </c>
      <c r="L535" s="83" t="n">
        <f aca="false">I535/UOM</f>
        <v>0</v>
      </c>
      <c r="M535" s="83" t="n">
        <f aca="false">J535/UOM</f>
        <v>0</v>
      </c>
      <c r="N535" s="84" t="str">
        <f aca="false">IF(F535="P","PHY",IF(F535="G","G",E535))</f>
        <v>D</v>
      </c>
      <c r="O535" s="84" t="str">
        <f aca="false">IF(ISNA(VLOOKUP(G535,BadCanCurves,1,FALSE())),VLOOKUP(D535,FOLIOS,6,FALSE()),"not used")</f>
        <v>not used</v>
      </c>
      <c r="P535" s="84" t="n">
        <f aca="false">IF($N535="P",VLOOKUP(H535,PrcBuckets,2,FALSE()),0)</f>
        <v>0</v>
      </c>
      <c r="Q535" s="84" t="n">
        <f aca="false">IF($N535="D",VLOOKUP(H535,BasisBuckets,2,FALSE()),0)</f>
        <v>11</v>
      </c>
      <c r="R535" s="84" t="n">
        <f aca="false">IF($N535="PHY",VLOOKUP(H535,PGDBuckets,2,FALSE()),0)</f>
        <v>0</v>
      </c>
      <c r="S535" s="84" t="n">
        <f aca="false">IF($N535="G",VLOOKUP(H535,PGDBuckets,2,FALSE()),0)</f>
        <v>0</v>
      </c>
      <c r="T535" s="84" t="n">
        <f aca="false">SUM(P535:S535)</f>
        <v>11</v>
      </c>
      <c r="U535" s="84" t="str">
        <f aca="false">IF(O535="not used","-",O535&amp;N535&amp;T535)</f>
        <v>-</v>
      </c>
      <c r="V535" s="84" t="str">
        <f aca="false">IF(O535="Not Used","-",VLOOKUP(D535,FOLIOS,7,FALSE())&amp;H535)</f>
        <v>-</v>
      </c>
      <c r="W535" s="84" t="str">
        <f aca="false">IF(U535="-","-",O535&amp;E535&amp;H535)</f>
        <v>-</v>
      </c>
      <c r="X535" s="85" t="str">
        <f aca="false">D535&amp;G535</f>
        <v>FT-CAND-EGSC-BASCGPR-ST.CLAIR</v>
      </c>
      <c r="AF535" s="0" t="str">
        <f aca="false">D535&amp;V535</f>
        <v>FT-CAND-EGSC-BAS-</v>
      </c>
    </row>
    <row r="536" customFormat="false" ht="12.75" hidden="false" customHeight="false" outlineLevel="0" collapsed="false">
      <c r="A536" s="81" t="n">
        <v>36682</v>
      </c>
      <c r="B536" s="82" t="s">
        <v>55</v>
      </c>
      <c r="C536" s="82" t="s">
        <v>56</v>
      </c>
      <c r="D536" s="82" t="s">
        <v>57</v>
      </c>
      <c r="E536" s="82" t="s">
        <v>21</v>
      </c>
      <c r="F536" s="82"/>
      <c r="G536" s="82" t="s">
        <v>76</v>
      </c>
      <c r="H536" s="81" t="n">
        <v>37681</v>
      </c>
      <c r="I536" s="82" t="n">
        <v>0</v>
      </c>
      <c r="J536" s="82" t="n">
        <v>0</v>
      </c>
      <c r="K536" s="83" t="n">
        <f aca="false">IF(J536=0,0,J536/I536)</f>
        <v>0</v>
      </c>
      <c r="L536" s="83" t="n">
        <f aca="false">I536/UOM</f>
        <v>0</v>
      </c>
      <c r="M536" s="83" t="n">
        <f aca="false">J536/UOM</f>
        <v>0</v>
      </c>
      <c r="N536" s="84" t="str">
        <f aca="false">IF(F536="P","PHY",IF(F536="G","G",E536))</f>
        <v>D</v>
      </c>
      <c r="O536" s="84" t="str">
        <f aca="false">IF(ISNA(VLOOKUP(G536,BadCanCurves,1,FALSE())),VLOOKUP(D536,FOLIOS,6,FALSE()),"not used")</f>
        <v>not used</v>
      </c>
      <c r="P536" s="84" t="n">
        <f aca="false">IF($N536="P",VLOOKUP(H536,PrcBuckets,2,FALSE()),0)</f>
        <v>0</v>
      </c>
      <c r="Q536" s="84" t="n">
        <f aca="false">IF($N536="D",VLOOKUP(H536,BasisBuckets,2,FALSE()),0)</f>
        <v>11</v>
      </c>
      <c r="R536" s="84" t="n">
        <f aca="false">IF($N536="PHY",VLOOKUP(H536,PGDBuckets,2,FALSE()),0)</f>
        <v>0</v>
      </c>
      <c r="S536" s="84" t="n">
        <f aca="false">IF($N536="G",VLOOKUP(H536,PGDBuckets,2,FALSE()),0)</f>
        <v>0</v>
      </c>
      <c r="T536" s="84" t="n">
        <f aca="false">SUM(P536:S536)</f>
        <v>11</v>
      </c>
      <c r="U536" s="84" t="str">
        <f aca="false">IF(O536="not used","-",O536&amp;N536&amp;T536)</f>
        <v>-</v>
      </c>
      <c r="V536" s="84" t="str">
        <f aca="false">IF(O536="Not Used","-",VLOOKUP(D536,FOLIOS,7,FALSE())&amp;H536)</f>
        <v>-</v>
      </c>
      <c r="W536" s="84" t="str">
        <f aca="false">IF(U536="-","-",O536&amp;E536&amp;H536)</f>
        <v>-</v>
      </c>
      <c r="X536" s="85" t="str">
        <f aca="false">D536&amp;G536</f>
        <v>FT-CAND-EGSC-BASCGPR-ST.CLAIR</v>
      </c>
      <c r="AF536" s="0" t="str">
        <f aca="false">D536&amp;V536</f>
        <v>FT-CAND-EGSC-BAS-</v>
      </c>
    </row>
    <row r="537" customFormat="false" ht="12.75" hidden="false" customHeight="false" outlineLevel="0" collapsed="false">
      <c r="A537" s="81" t="n">
        <v>36682</v>
      </c>
      <c r="B537" s="82" t="s">
        <v>55</v>
      </c>
      <c r="C537" s="82" t="s">
        <v>56</v>
      </c>
      <c r="D537" s="82" t="s">
        <v>57</v>
      </c>
      <c r="E537" s="82" t="s">
        <v>21</v>
      </c>
      <c r="F537" s="82"/>
      <c r="G537" s="82" t="s">
        <v>76</v>
      </c>
      <c r="H537" s="81" t="n">
        <v>37712</v>
      </c>
      <c r="I537" s="82" t="n">
        <v>0</v>
      </c>
      <c r="J537" s="82" t="n">
        <v>0</v>
      </c>
      <c r="K537" s="83" t="n">
        <f aca="false">IF(J537=0,0,J537/I537)</f>
        <v>0</v>
      </c>
      <c r="L537" s="83" t="n">
        <f aca="false">I537/UOM</f>
        <v>0</v>
      </c>
      <c r="M537" s="83" t="n">
        <f aca="false">J537/UOM</f>
        <v>0</v>
      </c>
      <c r="N537" s="84" t="str">
        <f aca="false">IF(F537="P","PHY",IF(F537="G","G",E537))</f>
        <v>D</v>
      </c>
      <c r="O537" s="84" t="str">
        <f aca="false">IF(ISNA(VLOOKUP(G537,BadCanCurves,1,FALSE())),VLOOKUP(D537,FOLIOS,6,FALSE()),"not used")</f>
        <v>not used</v>
      </c>
      <c r="P537" s="84" t="n">
        <f aca="false">IF($N537="P",VLOOKUP(H537,PrcBuckets,2,FALSE()),0)</f>
        <v>0</v>
      </c>
      <c r="Q537" s="84" t="n">
        <f aca="false">IF($N537="D",VLOOKUP(H537,BasisBuckets,2,FALSE()),0)</f>
        <v>11</v>
      </c>
      <c r="R537" s="84" t="n">
        <f aca="false">IF($N537="PHY",VLOOKUP(H537,PGDBuckets,2,FALSE()),0)</f>
        <v>0</v>
      </c>
      <c r="S537" s="84" t="n">
        <f aca="false">IF($N537="G",VLOOKUP(H537,PGDBuckets,2,FALSE()),0)</f>
        <v>0</v>
      </c>
      <c r="T537" s="84" t="n">
        <f aca="false">SUM(P537:S537)</f>
        <v>11</v>
      </c>
      <c r="U537" s="84" t="str">
        <f aca="false">IF(O537="not used","-",O537&amp;N537&amp;T537)</f>
        <v>-</v>
      </c>
      <c r="V537" s="84" t="str">
        <f aca="false">IF(O537="Not Used","-",VLOOKUP(D537,FOLIOS,7,FALSE())&amp;H537)</f>
        <v>-</v>
      </c>
      <c r="W537" s="84" t="str">
        <f aca="false">IF(U537="-","-",O537&amp;E537&amp;H537)</f>
        <v>-</v>
      </c>
      <c r="X537" s="85" t="str">
        <f aca="false">D537&amp;G537</f>
        <v>FT-CAND-EGSC-BASCGPR-ST.CLAIR</v>
      </c>
      <c r="AF537" s="0" t="str">
        <f aca="false">D537&amp;V537</f>
        <v>FT-CAND-EGSC-BAS-</v>
      </c>
    </row>
    <row r="538" customFormat="false" ht="12.75" hidden="false" customHeight="false" outlineLevel="0" collapsed="false">
      <c r="A538" s="81" t="n">
        <v>36682</v>
      </c>
      <c r="B538" s="82" t="s">
        <v>55</v>
      </c>
      <c r="C538" s="82" t="s">
        <v>56</v>
      </c>
      <c r="D538" s="82" t="s">
        <v>57</v>
      </c>
      <c r="E538" s="82" t="s">
        <v>21</v>
      </c>
      <c r="F538" s="82"/>
      <c r="G538" s="82" t="s">
        <v>76</v>
      </c>
      <c r="H538" s="81" t="n">
        <v>37742</v>
      </c>
      <c r="I538" s="82" t="n">
        <v>0</v>
      </c>
      <c r="J538" s="82" t="n">
        <v>0</v>
      </c>
      <c r="K538" s="83" t="n">
        <f aca="false">IF(J538=0,0,J538/I538)</f>
        <v>0</v>
      </c>
      <c r="L538" s="83" t="n">
        <f aca="false">I538/UOM</f>
        <v>0</v>
      </c>
      <c r="M538" s="83" t="n">
        <f aca="false">J538/UOM</f>
        <v>0</v>
      </c>
      <c r="N538" s="84" t="str">
        <f aca="false">IF(F538="P","PHY",IF(F538="G","G",E538))</f>
        <v>D</v>
      </c>
      <c r="O538" s="84" t="str">
        <f aca="false">IF(ISNA(VLOOKUP(G538,BadCanCurves,1,FALSE())),VLOOKUP(D538,FOLIOS,6,FALSE()),"not used")</f>
        <v>not used</v>
      </c>
      <c r="P538" s="84" t="n">
        <f aca="false">IF($N538="P",VLOOKUP(H538,PrcBuckets,2,FALSE()),0)</f>
        <v>0</v>
      </c>
      <c r="Q538" s="84" t="n">
        <f aca="false">IF($N538="D",VLOOKUP(H538,BasisBuckets,2,FALSE()),0)</f>
        <v>11</v>
      </c>
      <c r="R538" s="84" t="n">
        <f aca="false">IF($N538="PHY",VLOOKUP(H538,PGDBuckets,2,FALSE()),0)</f>
        <v>0</v>
      </c>
      <c r="S538" s="84" t="n">
        <f aca="false">IF($N538="G",VLOOKUP(H538,PGDBuckets,2,FALSE()),0)</f>
        <v>0</v>
      </c>
      <c r="T538" s="84" t="n">
        <f aca="false">SUM(P538:S538)</f>
        <v>11</v>
      </c>
      <c r="U538" s="84" t="str">
        <f aca="false">IF(O538="not used","-",O538&amp;N538&amp;T538)</f>
        <v>-</v>
      </c>
      <c r="V538" s="84" t="str">
        <f aca="false">IF(O538="Not Used","-",VLOOKUP(D538,FOLIOS,7,FALSE())&amp;H538)</f>
        <v>-</v>
      </c>
      <c r="W538" s="84" t="str">
        <f aca="false">IF(U538="-","-",O538&amp;E538&amp;H538)</f>
        <v>-</v>
      </c>
      <c r="X538" s="85" t="str">
        <f aca="false">D538&amp;G538</f>
        <v>FT-CAND-EGSC-BASCGPR-ST.CLAIR</v>
      </c>
      <c r="AF538" s="0" t="str">
        <f aca="false">D538&amp;V538</f>
        <v>FT-CAND-EGSC-BAS-</v>
      </c>
    </row>
    <row r="539" customFormat="false" ht="12.75" hidden="false" customHeight="false" outlineLevel="0" collapsed="false">
      <c r="A539" s="81" t="n">
        <v>36682</v>
      </c>
      <c r="B539" s="82" t="s">
        <v>55</v>
      </c>
      <c r="C539" s="82" t="s">
        <v>56</v>
      </c>
      <c r="D539" s="82" t="s">
        <v>57</v>
      </c>
      <c r="E539" s="82" t="s">
        <v>21</v>
      </c>
      <c r="F539" s="82"/>
      <c r="G539" s="82" t="s">
        <v>76</v>
      </c>
      <c r="H539" s="81" t="n">
        <v>37773</v>
      </c>
      <c r="I539" s="82" t="n">
        <v>0</v>
      </c>
      <c r="J539" s="82" t="n">
        <v>0</v>
      </c>
      <c r="K539" s="83" t="n">
        <f aca="false">IF(J539=0,0,J539/I539)</f>
        <v>0</v>
      </c>
      <c r="L539" s="83" t="n">
        <f aca="false">I539/UOM</f>
        <v>0</v>
      </c>
      <c r="M539" s="83" t="n">
        <f aca="false">J539/UOM</f>
        <v>0</v>
      </c>
      <c r="N539" s="84" t="str">
        <f aca="false">IF(F539="P","PHY",IF(F539="G","G",E539))</f>
        <v>D</v>
      </c>
      <c r="O539" s="84" t="str">
        <f aca="false">IF(ISNA(VLOOKUP(G539,BadCanCurves,1,FALSE())),VLOOKUP(D539,FOLIOS,6,FALSE()),"not used")</f>
        <v>not used</v>
      </c>
      <c r="P539" s="84" t="n">
        <f aca="false">IF($N539="P",VLOOKUP(H539,PrcBuckets,2,FALSE()),0)</f>
        <v>0</v>
      </c>
      <c r="Q539" s="84" t="n">
        <f aca="false">IF($N539="D",VLOOKUP(H539,BasisBuckets,2,FALSE()),0)</f>
        <v>11</v>
      </c>
      <c r="R539" s="84" t="n">
        <f aca="false">IF($N539="PHY",VLOOKUP(H539,PGDBuckets,2,FALSE()),0)</f>
        <v>0</v>
      </c>
      <c r="S539" s="84" t="n">
        <f aca="false">IF($N539="G",VLOOKUP(H539,PGDBuckets,2,FALSE()),0)</f>
        <v>0</v>
      </c>
      <c r="T539" s="84" t="n">
        <f aca="false">SUM(P539:S539)</f>
        <v>11</v>
      </c>
      <c r="U539" s="84" t="str">
        <f aca="false">IF(O539="not used","-",O539&amp;N539&amp;T539)</f>
        <v>-</v>
      </c>
      <c r="V539" s="84" t="str">
        <f aca="false">IF(O539="Not Used","-",VLOOKUP(D539,FOLIOS,7,FALSE())&amp;H539)</f>
        <v>-</v>
      </c>
      <c r="W539" s="84" t="str">
        <f aca="false">IF(U539="-","-",O539&amp;E539&amp;H539)</f>
        <v>-</v>
      </c>
      <c r="X539" s="85" t="str">
        <f aca="false">D539&amp;G539</f>
        <v>FT-CAND-EGSC-BASCGPR-ST.CLAIR</v>
      </c>
      <c r="AF539" s="0" t="str">
        <f aca="false">D539&amp;V539</f>
        <v>FT-CAND-EGSC-BAS-</v>
      </c>
    </row>
    <row r="540" customFormat="false" ht="12.75" hidden="false" customHeight="false" outlineLevel="0" collapsed="false">
      <c r="A540" s="81" t="n">
        <v>36682</v>
      </c>
      <c r="B540" s="82" t="s">
        <v>55</v>
      </c>
      <c r="C540" s="82" t="s">
        <v>56</v>
      </c>
      <c r="D540" s="82" t="s">
        <v>57</v>
      </c>
      <c r="E540" s="82" t="s">
        <v>21</v>
      </c>
      <c r="F540" s="82"/>
      <c r="G540" s="82" t="s">
        <v>76</v>
      </c>
      <c r="H540" s="81" t="n">
        <v>37803</v>
      </c>
      <c r="I540" s="82" t="n">
        <v>0</v>
      </c>
      <c r="J540" s="82" t="n">
        <v>0</v>
      </c>
      <c r="K540" s="83" t="n">
        <f aca="false">IF(J540=0,0,J540/I540)</f>
        <v>0</v>
      </c>
      <c r="L540" s="83" t="n">
        <f aca="false">I540/UOM</f>
        <v>0</v>
      </c>
      <c r="M540" s="83" t="n">
        <f aca="false">J540/UOM</f>
        <v>0</v>
      </c>
      <c r="N540" s="84" t="str">
        <f aca="false">IF(F540="P","PHY",IF(F540="G","G",E540))</f>
        <v>D</v>
      </c>
      <c r="O540" s="84" t="str">
        <f aca="false">IF(ISNA(VLOOKUP(G540,BadCanCurves,1,FALSE())),VLOOKUP(D540,FOLIOS,6,FALSE()),"not used")</f>
        <v>not used</v>
      </c>
      <c r="P540" s="84" t="n">
        <f aca="false">IF($N540="P",VLOOKUP(H540,PrcBuckets,2,FALSE()),0)</f>
        <v>0</v>
      </c>
      <c r="Q540" s="84" t="n">
        <f aca="false">IF($N540="D",VLOOKUP(H540,BasisBuckets,2,FALSE()),0)</f>
        <v>11</v>
      </c>
      <c r="R540" s="84" t="n">
        <f aca="false">IF($N540="PHY",VLOOKUP(H540,PGDBuckets,2,FALSE()),0)</f>
        <v>0</v>
      </c>
      <c r="S540" s="84" t="n">
        <f aca="false">IF($N540="G",VLOOKUP(H540,PGDBuckets,2,FALSE()),0)</f>
        <v>0</v>
      </c>
      <c r="T540" s="84" t="n">
        <f aca="false">SUM(P540:S540)</f>
        <v>11</v>
      </c>
      <c r="U540" s="84" t="str">
        <f aca="false">IF(O540="not used","-",O540&amp;N540&amp;T540)</f>
        <v>-</v>
      </c>
      <c r="V540" s="84" t="str">
        <f aca="false">IF(O540="Not Used","-",VLOOKUP(D540,FOLIOS,7,FALSE())&amp;H540)</f>
        <v>-</v>
      </c>
      <c r="W540" s="84" t="str">
        <f aca="false">IF(U540="-","-",O540&amp;E540&amp;H540)</f>
        <v>-</v>
      </c>
      <c r="X540" s="85" t="str">
        <f aca="false">D540&amp;G540</f>
        <v>FT-CAND-EGSC-BASCGPR-ST.CLAIR</v>
      </c>
      <c r="AF540" s="0" t="str">
        <f aca="false">D540&amp;V540</f>
        <v>FT-CAND-EGSC-BAS-</v>
      </c>
    </row>
    <row r="541" customFormat="false" ht="12.75" hidden="false" customHeight="false" outlineLevel="0" collapsed="false">
      <c r="A541" s="81" t="n">
        <v>36682</v>
      </c>
      <c r="B541" s="82" t="s">
        <v>55</v>
      </c>
      <c r="C541" s="82" t="s">
        <v>56</v>
      </c>
      <c r="D541" s="82" t="s">
        <v>57</v>
      </c>
      <c r="E541" s="82" t="s">
        <v>21</v>
      </c>
      <c r="F541" s="82"/>
      <c r="G541" s="82" t="s">
        <v>76</v>
      </c>
      <c r="H541" s="81" t="n">
        <v>37834</v>
      </c>
      <c r="I541" s="82" t="n">
        <v>0</v>
      </c>
      <c r="J541" s="82" t="n">
        <v>0</v>
      </c>
      <c r="K541" s="83" t="n">
        <f aca="false">IF(J541=0,0,J541/I541)</f>
        <v>0</v>
      </c>
      <c r="L541" s="83" t="n">
        <f aca="false">I541/UOM</f>
        <v>0</v>
      </c>
      <c r="M541" s="83" t="n">
        <f aca="false">J541/UOM</f>
        <v>0</v>
      </c>
      <c r="N541" s="84" t="str">
        <f aca="false">IF(F541="P","PHY",IF(F541="G","G",E541))</f>
        <v>D</v>
      </c>
      <c r="O541" s="84" t="str">
        <f aca="false">IF(ISNA(VLOOKUP(G541,BadCanCurves,1,FALSE())),VLOOKUP(D541,FOLIOS,6,FALSE()),"not used")</f>
        <v>not used</v>
      </c>
      <c r="P541" s="84" t="n">
        <f aca="false">IF($N541="P",VLOOKUP(H541,PrcBuckets,2,FALSE()),0)</f>
        <v>0</v>
      </c>
      <c r="Q541" s="84" t="n">
        <f aca="false">IF($N541="D",VLOOKUP(H541,BasisBuckets,2,FALSE()),0)</f>
        <v>11</v>
      </c>
      <c r="R541" s="84" t="n">
        <f aca="false">IF($N541="PHY",VLOOKUP(H541,PGDBuckets,2,FALSE()),0)</f>
        <v>0</v>
      </c>
      <c r="S541" s="84" t="n">
        <f aca="false">IF($N541="G",VLOOKUP(H541,PGDBuckets,2,FALSE()),0)</f>
        <v>0</v>
      </c>
      <c r="T541" s="84" t="n">
        <f aca="false">SUM(P541:S541)</f>
        <v>11</v>
      </c>
      <c r="U541" s="84" t="str">
        <f aca="false">IF(O541="not used","-",O541&amp;N541&amp;T541)</f>
        <v>-</v>
      </c>
      <c r="V541" s="84" t="str">
        <f aca="false">IF(O541="Not Used","-",VLOOKUP(D541,FOLIOS,7,FALSE())&amp;H541)</f>
        <v>-</v>
      </c>
      <c r="W541" s="84" t="str">
        <f aca="false">IF(U541="-","-",O541&amp;E541&amp;H541)</f>
        <v>-</v>
      </c>
      <c r="X541" s="85" t="str">
        <f aca="false">D541&amp;G541</f>
        <v>FT-CAND-EGSC-BASCGPR-ST.CLAIR</v>
      </c>
      <c r="AF541" s="0" t="str">
        <f aca="false">D541&amp;V541</f>
        <v>FT-CAND-EGSC-BAS-</v>
      </c>
    </row>
    <row r="542" customFormat="false" ht="12.75" hidden="false" customHeight="false" outlineLevel="0" collapsed="false">
      <c r="A542" s="81" t="n">
        <v>36682</v>
      </c>
      <c r="B542" s="82" t="s">
        <v>55</v>
      </c>
      <c r="C542" s="82" t="s">
        <v>56</v>
      </c>
      <c r="D542" s="82" t="s">
        <v>57</v>
      </c>
      <c r="E542" s="82" t="s">
        <v>21</v>
      </c>
      <c r="F542" s="82"/>
      <c r="G542" s="82" t="s">
        <v>76</v>
      </c>
      <c r="H542" s="81" t="n">
        <v>37865</v>
      </c>
      <c r="I542" s="82" t="n">
        <v>0</v>
      </c>
      <c r="J542" s="82" t="n">
        <v>0</v>
      </c>
      <c r="K542" s="83" t="n">
        <f aca="false">IF(J542=0,0,J542/I542)</f>
        <v>0</v>
      </c>
      <c r="L542" s="83" t="n">
        <f aca="false">I542/UOM</f>
        <v>0</v>
      </c>
      <c r="M542" s="83" t="n">
        <f aca="false">J542/UOM</f>
        <v>0</v>
      </c>
      <c r="N542" s="84" t="str">
        <f aca="false">IF(F542="P","PHY",IF(F542="G","G",E542))</f>
        <v>D</v>
      </c>
      <c r="O542" s="84" t="str">
        <f aca="false">IF(ISNA(VLOOKUP(G542,BadCanCurves,1,FALSE())),VLOOKUP(D542,FOLIOS,6,FALSE()),"not used")</f>
        <v>not used</v>
      </c>
      <c r="P542" s="84" t="n">
        <f aca="false">IF($N542="P",VLOOKUP(H542,PrcBuckets,2,FALSE()),0)</f>
        <v>0</v>
      </c>
      <c r="Q542" s="84" t="n">
        <f aca="false">IF($N542="D",VLOOKUP(H542,BasisBuckets,2,FALSE()),0)</f>
        <v>11</v>
      </c>
      <c r="R542" s="84" t="n">
        <f aca="false">IF($N542="PHY",VLOOKUP(H542,PGDBuckets,2,FALSE()),0)</f>
        <v>0</v>
      </c>
      <c r="S542" s="84" t="n">
        <f aca="false">IF($N542="G",VLOOKUP(H542,PGDBuckets,2,FALSE()),0)</f>
        <v>0</v>
      </c>
      <c r="T542" s="84" t="n">
        <f aca="false">SUM(P542:S542)</f>
        <v>11</v>
      </c>
      <c r="U542" s="84" t="str">
        <f aca="false">IF(O542="not used","-",O542&amp;N542&amp;T542)</f>
        <v>-</v>
      </c>
      <c r="V542" s="84" t="str">
        <f aca="false">IF(O542="Not Used","-",VLOOKUP(D542,FOLIOS,7,FALSE())&amp;H542)</f>
        <v>-</v>
      </c>
      <c r="W542" s="84" t="str">
        <f aca="false">IF(U542="-","-",O542&amp;E542&amp;H542)</f>
        <v>-</v>
      </c>
      <c r="X542" s="85" t="str">
        <f aca="false">D542&amp;G542</f>
        <v>FT-CAND-EGSC-BASCGPR-ST.CLAIR</v>
      </c>
      <c r="AF542" s="0" t="str">
        <f aca="false">D542&amp;V542</f>
        <v>FT-CAND-EGSC-BAS-</v>
      </c>
    </row>
    <row r="543" customFormat="false" ht="12.75" hidden="false" customHeight="false" outlineLevel="0" collapsed="false">
      <c r="A543" s="81" t="n">
        <v>36682</v>
      </c>
      <c r="B543" s="82" t="s">
        <v>55</v>
      </c>
      <c r="C543" s="82" t="s">
        <v>56</v>
      </c>
      <c r="D543" s="82" t="s">
        <v>57</v>
      </c>
      <c r="E543" s="82" t="s">
        <v>21</v>
      </c>
      <c r="F543" s="82"/>
      <c r="G543" s="82" t="s">
        <v>76</v>
      </c>
      <c r="H543" s="81" t="n">
        <v>37895</v>
      </c>
      <c r="I543" s="82" t="n">
        <v>0</v>
      </c>
      <c r="J543" s="82" t="n">
        <v>0</v>
      </c>
      <c r="K543" s="83" t="n">
        <f aca="false">IF(J543=0,0,J543/I543)</f>
        <v>0</v>
      </c>
      <c r="L543" s="83" t="n">
        <f aca="false">I543/UOM</f>
        <v>0</v>
      </c>
      <c r="M543" s="83" t="n">
        <f aca="false">J543/UOM</f>
        <v>0</v>
      </c>
      <c r="N543" s="84" t="str">
        <f aca="false">IF(F543="P","PHY",IF(F543="G","G",E543))</f>
        <v>D</v>
      </c>
      <c r="O543" s="84" t="str">
        <f aca="false">IF(ISNA(VLOOKUP(G543,BadCanCurves,1,FALSE())),VLOOKUP(D543,FOLIOS,6,FALSE()),"not used")</f>
        <v>not used</v>
      </c>
      <c r="P543" s="84" t="n">
        <f aca="false">IF($N543="P",VLOOKUP(H543,PrcBuckets,2,FALSE()),0)</f>
        <v>0</v>
      </c>
      <c r="Q543" s="84" t="n">
        <f aca="false">IF($N543="D",VLOOKUP(H543,BasisBuckets,2,FALSE()),0)</f>
        <v>11</v>
      </c>
      <c r="R543" s="84" t="n">
        <f aca="false">IF($N543="PHY",VLOOKUP(H543,PGDBuckets,2,FALSE()),0)</f>
        <v>0</v>
      </c>
      <c r="S543" s="84" t="n">
        <f aca="false">IF($N543="G",VLOOKUP(H543,PGDBuckets,2,FALSE()),0)</f>
        <v>0</v>
      </c>
      <c r="T543" s="84" t="n">
        <f aca="false">SUM(P543:S543)</f>
        <v>11</v>
      </c>
      <c r="U543" s="84" t="str">
        <f aca="false">IF(O543="not used","-",O543&amp;N543&amp;T543)</f>
        <v>-</v>
      </c>
      <c r="V543" s="84" t="str">
        <f aca="false">IF(O543="Not Used","-",VLOOKUP(D543,FOLIOS,7,FALSE())&amp;H543)</f>
        <v>-</v>
      </c>
      <c r="W543" s="84" t="str">
        <f aca="false">IF(U543="-","-",O543&amp;E543&amp;H543)</f>
        <v>-</v>
      </c>
      <c r="X543" s="85" t="str">
        <f aca="false">D543&amp;G543</f>
        <v>FT-CAND-EGSC-BASCGPR-ST.CLAIR</v>
      </c>
      <c r="AF543" s="0" t="str">
        <f aca="false">D543&amp;V543</f>
        <v>FT-CAND-EGSC-BAS-</v>
      </c>
    </row>
    <row r="544" customFormat="false" ht="12.75" hidden="false" customHeight="false" outlineLevel="0" collapsed="false">
      <c r="A544" s="81" t="n">
        <v>36682</v>
      </c>
      <c r="B544" s="82" t="s">
        <v>55</v>
      </c>
      <c r="C544" s="82" t="s">
        <v>56</v>
      </c>
      <c r="D544" s="82" t="s">
        <v>57</v>
      </c>
      <c r="E544" s="82" t="s">
        <v>21</v>
      </c>
      <c r="F544" s="82"/>
      <c r="G544" s="82" t="s">
        <v>76</v>
      </c>
      <c r="H544" s="81" t="n">
        <v>37926</v>
      </c>
      <c r="I544" s="82" t="n">
        <v>0</v>
      </c>
      <c r="J544" s="82" t="n">
        <v>0</v>
      </c>
      <c r="K544" s="83" t="n">
        <f aca="false">IF(J544=0,0,J544/I544)</f>
        <v>0</v>
      </c>
      <c r="L544" s="83" t="n">
        <f aca="false">I544/UOM</f>
        <v>0</v>
      </c>
      <c r="M544" s="83" t="n">
        <f aca="false">J544/UOM</f>
        <v>0</v>
      </c>
      <c r="N544" s="84" t="str">
        <f aca="false">IF(F544="P","PHY",IF(F544="G","G",E544))</f>
        <v>D</v>
      </c>
      <c r="O544" s="84" t="str">
        <f aca="false">IF(ISNA(VLOOKUP(G544,BadCanCurves,1,FALSE())),VLOOKUP(D544,FOLIOS,6,FALSE()),"not used")</f>
        <v>not used</v>
      </c>
      <c r="P544" s="84" t="n">
        <f aca="false">IF($N544="P",VLOOKUP(H544,PrcBuckets,2,FALSE()),0)</f>
        <v>0</v>
      </c>
      <c r="Q544" s="84" t="n">
        <f aca="false">IF($N544="D",VLOOKUP(H544,BasisBuckets,2,FALSE()),0)</f>
        <v>11</v>
      </c>
      <c r="R544" s="84" t="n">
        <f aca="false">IF($N544="PHY",VLOOKUP(H544,PGDBuckets,2,FALSE()),0)</f>
        <v>0</v>
      </c>
      <c r="S544" s="84" t="n">
        <f aca="false">IF($N544="G",VLOOKUP(H544,PGDBuckets,2,FALSE()),0)</f>
        <v>0</v>
      </c>
      <c r="T544" s="84" t="n">
        <f aca="false">SUM(P544:S544)</f>
        <v>11</v>
      </c>
      <c r="U544" s="84" t="str">
        <f aca="false">IF(O544="not used","-",O544&amp;N544&amp;T544)</f>
        <v>-</v>
      </c>
      <c r="V544" s="84" t="str">
        <f aca="false">IF(O544="Not Used","-",VLOOKUP(D544,FOLIOS,7,FALSE())&amp;H544)</f>
        <v>-</v>
      </c>
      <c r="W544" s="84" t="str">
        <f aca="false">IF(U544="-","-",O544&amp;E544&amp;H544)</f>
        <v>-</v>
      </c>
      <c r="X544" s="85" t="str">
        <f aca="false">D544&amp;G544</f>
        <v>FT-CAND-EGSC-BASCGPR-ST.CLAIR</v>
      </c>
      <c r="AF544" s="0" t="str">
        <f aca="false">D544&amp;V544</f>
        <v>FT-CAND-EGSC-BAS-</v>
      </c>
    </row>
    <row r="545" customFormat="false" ht="12.75" hidden="false" customHeight="false" outlineLevel="0" collapsed="false">
      <c r="A545" s="81" t="n">
        <v>36682</v>
      </c>
      <c r="B545" s="82" t="s">
        <v>55</v>
      </c>
      <c r="C545" s="82" t="s">
        <v>56</v>
      </c>
      <c r="D545" s="82" t="s">
        <v>57</v>
      </c>
      <c r="E545" s="82" t="s">
        <v>21</v>
      </c>
      <c r="F545" s="82"/>
      <c r="G545" s="82" t="s">
        <v>76</v>
      </c>
      <c r="H545" s="81" t="n">
        <v>37956</v>
      </c>
      <c r="I545" s="82" t="n">
        <v>0</v>
      </c>
      <c r="J545" s="82" t="n">
        <v>0</v>
      </c>
      <c r="K545" s="83" t="n">
        <f aca="false">IF(J545=0,0,J545/I545)</f>
        <v>0</v>
      </c>
      <c r="L545" s="83" t="n">
        <f aca="false">I545/UOM</f>
        <v>0</v>
      </c>
      <c r="M545" s="83" t="n">
        <f aca="false">J545/UOM</f>
        <v>0</v>
      </c>
      <c r="N545" s="84" t="str">
        <f aca="false">IF(F545="P","PHY",IF(F545="G","G",E545))</f>
        <v>D</v>
      </c>
      <c r="O545" s="84" t="str">
        <f aca="false">IF(ISNA(VLOOKUP(G545,BadCanCurves,1,FALSE())),VLOOKUP(D545,FOLIOS,6,FALSE()),"not used")</f>
        <v>not used</v>
      </c>
      <c r="P545" s="84" t="n">
        <f aca="false">IF($N545="P",VLOOKUP(H545,PrcBuckets,2,FALSE()),0)</f>
        <v>0</v>
      </c>
      <c r="Q545" s="84" t="n">
        <f aca="false">IF($N545="D",VLOOKUP(H545,BasisBuckets,2,FALSE()),0)</f>
        <v>11</v>
      </c>
      <c r="R545" s="84" t="n">
        <f aca="false">IF($N545="PHY",VLOOKUP(H545,PGDBuckets,2,FALSE()),0)</f>
        <v>0</v>
      </c>
      <c r="S545" s="84" t="n">
        <f aca="false">IF($N545="G",VLOOKUP(H545,PGDBuckets,2,FALSE()),0)</f>
        <v>0</v>
      </c>
      <c r="T545" s="84" t="n">
        <f aca="false">SUM(P545:S545)</f>
        <v>11</v>
      </c>
      <c r="U545" s="84" t="str">
        <f aca="false">IF(O545="not used","-",O545&amp;N545&amp;T545)</f>
        <v>-</v>
      </c>
      <c r="V545" s="84" t="str">
        <f aca="false">IF(O545="Not Used","-",VLOOKUP(D545,FOLIOS,7,FALSE())&amp;H545)</f>
        <v>-</v>
      </c>
      <c r="W545" s="84" t="str">
        <f aca="false">IF(U545="-","-",O545&amp;E545&amp;H545)</f>
        <v>-</v>
      </c>
      <c r="X545" s="85" t="str">
        <f aca="false">D545&amp;G545</f>
        <v>FT-CAND-EGSC-BASCGPR-ST.CLAIR</v>
      </c>
      <c r="AF545" s="0" t="str">
        <f aca="false">D545&amp;V545</f>
        <v>FT-CAND-EGSC-BAS-</v>
      </c>
    </row>
    <row r="546" customFormat="false" ht="12.75" hidden="false" customHeight="false" outlineLevel="0" collapsed="false">
      <c r="A546" s="81" t="n">
        <v>36682</v>
      </c>
      <c r="B546" s="82" t="s">
        <v>55</v>
      </c>
      <c r="C546" s="82" t="s">
        <v>56</v>
      </c>
      <c r="D546" s="82" t="s">
        <v>57</v>
      </c>
      <c r="E546" s="82" t="s">
        <v>21</v>
      </c>
      <c r="F546" s="82"/>
      <c r="G546" s="82" t="s">
        <v>76</v>
      </c>
      <c r="H546" s="81" t="n">
        <v>37987</v>
      </c>
      <c r="I546" s="82" t="n">
        <v>0</v>
      </c>
      <c r="J546" s="82" t="n">
        <v>0</v>
      </c>
      <c r="K546" s="83" t="n">
        <f aca="false">IF(J546=0,0,J546/I546)</f>
        <v>0</v>
      </c>
      <c r="L546" s="83" t="n">
        <f aca="false">I546/UOM</f>
        <v>0</v>
      </c>
      <c r="M546" s="83" t="n">
        <f aca="false">J546/UOM</f>
        <v>0</v>
      </c>
      <c r="N546" s="84" t="str">
        <f aca="false">IF(F546="P","PHY",IF(F546="G","G",E546))</f>
        <v>D</v>
      </c>
      <c r="O546" s="84" t="str">
        <f aca="false">IF(ISNA(VLOOKUP(G546,BadCanCurves,1,FALSE())),VLOOKUP(D546,FOLIOS,6,FALSE()),"not used")</f>
        <v>not used</v>
      </c>
      <c r="P546" s="84" t="n">
        <f aca="false">IF($N546="P",VLOOKUP(H546,PrcBuckets,2,FALSE()),0)</f>
        <v>0</v>
      </c>
      <c r="Q546" s="84" t="n">
        <f aca="false">IF($N546="D",VLOOKUP(H546,BasisBuckets,2,FALSE()),0)</f>
        <v>12</v>
      </c>
      <c r="R546" s="84" t="n">
        <f aca="false">IF($N546="PHY",VLOOKUP(H546,PGDBuckets,2,FALSE()),0)</f>
        <v>0</v>
      </c>
      <c r="S546" s="84" t="n">
        <f aca="false">IF($N546="G",VLOOKUP(H546,PGDBuckets,2,FALSE()),0)</f>
        <v>0</v>
      </c>
      <c r="T546" s="84" t="n">
        <f aca="false">SUM(P546:S546)</f>
        <v>12</v>
      </c>
      <c r="U546" s="84" t="str">
        <f aca="false">IF(O546="not used","-",O546&amp;N546&amp;T546)</f>
        <v>-</v>
      </c>
      <c r="V546" s="84" t="str">
        <f aca="false">IF(O546="Not Used","-",VLOOKUP(D546,FOLIOS,7,FALSE())&amp;H546)</f>
        <v>-</v>
      </c>
      <c r="W546" s="84" t="str">
        <f aca="false">IF(U546="-","-",O546&amp;E546&amp;H546)</f>
        <v>-</v>
      </c>
      <c r="X546" s="85" t="str">
        <f aca="false">D546&amp;G546</f>
        <v>FT-CAND-EGSC-BASCGPR-ST.CLAIR</v>
      </c>
      <c r="AF546" s="0" t="str">
        <f aca="false">D546&amp;V546</f>
        <v>FT-CAND-EGSC-BAS-</v>
      </c>
    </row>
    <row r="547" customFormat="false" ht="12.75" hidden="false" customHeight="false" outlineLevel="0" collapsed="false">
      <c r="A547" s="81" t="n">
        <v>36682</v>
      </c>
      <c r="B547" s="82" t="s">
        <v>55</v>
      </c>
      <c r="C547" s="82" t="s">
        <v>56</v>
      </c>
      <c r="D547" s="82" t="s">
        <v>57</v>
      </c>
      <c r="E547" s="82" t="s">
        <v>21</v>
      </c>
      <c r="F547" s="82"/>
      <c r="G547" s="82" t="s">
        <v>76</v>
      </c>
      <c r="H547" s="81" t="n">
        <v>38018</v>
      </c>
      <c r="I547" s="82" t="n">
        <v>0</v>
      </c>
      <c r="J547" s="82" t="n">
        <v>0</v>
      </c>
      <c r="K547" s="83" t="n">
        <f aca="false">IF(J547=0,0,J547/I547)</f>
        <v>0</v>
      </c>
      <c r="L547" s="83" t="n">
        <f aca="false">I547/UOM</f>
        <v>0</v>
      </c>
      <c r="M547" s="83" t="n">
        <f aca="false">J547/UOM</f>
        <v>0</v>
      </c>
      <c r="N547" s="84" t="str">
        <f aca="false">IF(F547="P","PHY",IF(F547="G","G",E547))</f>
        <v>D</v>
      </c>
      <c r="O547" s="84" t="str">
        <f aca="false">IF(ISNA(VLOOKUP(G547,BadCanCurves,1,FALSE())),VLOOKUP(D547,FOLIOS,6,FALSE()),"not used")</f>
        <v>not used</v>
      </c>
      <c r="P547" s="84" t="n">
        <f aca="false">IF($N547="P",VLOOKUP(H547,PrcBuckets,2,FALSE()),0)</f>
        <v>0</v>
      </c>
      <c r="Q547" s="84" t="n">
        <f aca="false">IF($N547="D",VLOOKUP(H547,BasisBuckets,2,FALSE()),0)</f>
        <v>12</v>
      </c>
      <c r="R547" s="84" t="n">
        <f aca="false">IF($N547="PHY",VLOOKUP(H547,PGDBuckets,2,FALSE()),0)</f>
        <v>0</v>
      </c>
      <c r="S547" s="84" t="n">
        <f aca="false">IF($N547="G",VLOOKUP(H547,PGDBuckets,2,FALSE()),0)</f>
        <v>0</v>
      </c>
      <c r="T547" s="84" t="n">
        <f aca="false">SUM(P547:S547)</f>
        <v>12</v>
      </c>
      <c r="U547" s="84" t="str">
        <f aca="false">IF(O547="not used","-",O547&amp;N547&amp;T547)</f>
        <v>-</v>
      </c>
      <c r="V547" s="84" t="str">
        <f aca="false">IF(O547="Not Used","-",VLOOKUP(D547,FOLIOS,7,FALSE())&amp;H547)</f>
        <v>-</v>
      </c>
      <c r="W547" s="84" t="str">
        <f aca="false">IF(U547="-","-",O547&amp;E547&amp;H547)</f>
        <v>-</v>
      </c>
      <c r="X547" s="85" t="str">
        <f aca="false">D547&amp;G547</f>
        <v>FT-CAND-EGSC-BASCGPR-ST.CLAIR</v>
      </c>
      <c r="AF547" s="0" t="str">
        <f aca="false">D547&amp;V547</f>
        <v>FT-CAND-EGSC-BAS-</v>
      </c>
    </row>
    <row r="548" customFormat="false" ht="12.75" hidden="false" customHeight="false" outlineLevel="0" collapsed="false">
      <c r="A548" s="81" t="n">
        <v>36682</v>
      </c>
      <c r="B548" s="82" t="s">
        <v>55</v>
      </c>
      <c r="C548" s="82" t="s">
        <v>56</v>
      </c>
      <c r="D548" s="82" t="s">
        <v>57</v>
      </c>
      <c r="E548" s="82" t="s">
        <v>21</v>
      </c>
      <c r="F548" s="82"/>
      <c r="G548" s="82" t="s">
        <v>76</v>
      </c>
      <c r="H548" s="81" t="n">
        <v>38047</v>
      </c>
      <c r="I548" s="82" t="n">
        <v>0</v>
      </c>
      <c r="J548" s="82" t="n">
        <v>0</v>
      </c>
      <c r="K548" s="83" t="n">
        <f aca="false">IF(J548=0,0,J548/I548)</f>
        <v>0</v>
      </c>
      <c r="L548" s="83" t="n">
        <f aca="false">I548/UOM</f>
        <v>0</v>
      </c>
      <c r="M548" s="83" t="n">
        <f aca="false">J548/UOM</f>
        <v>0</v>
      </c>
      <c r="N548" s="84" t="str">
        <f aca="false">IF(F548="P","PHY",IF(F548="G","G",E548))</f>
        <v>D</v>
      </c>
      <c r="O548" s="84" t="str">
        <f aca="false">IF(ISNA(VLOOKUP(G548,BadCanCurves,1,FALSE())),VLOOKUP(D548,FOLIOS,6,FALSE()),"not used")</f>
        <v>not used</v>
      </c>
      <c r="P548" s="84" t="n">
        <f aca="false">IF($N548="P",VLOOKUP(H548,PrcBuckets,2,FALSE()),0)</f>
        <v>0</v>
      </c>
      <c r="Q548" s="84" t="n">
        <f aca="false">IF($N548="D",VLOOKUP(H548,BasisBuckets,2,FALSE()),0)</f>
        <v>12</v>
      </c>
      <c r="R548" s="84" t="n">
        <f aca="false">IF($N548="PHY",VLOOKUP(H548,PGDBuckets,2,FALSE()),0)</f>
        <v>0</v>
      </c>
      <c r="S548" s="84" t="n">
        <f aca="false">IF($N548="G",VLOOKUP(H548,PGDBuckets,2,FALSE()),0)</f>
        <v>0</v>
      </c>
      <c r="T548" s="84" t="n">
        <f aca="false">SUM(P548:S548)</f>
        <v>12</v>
      </c>
      <c r="U548" s="84" t="str">
        <f aca="false">IF(O548="not used","-",O548&amp;N548&amp;T548)</f>
        <v>-</v>
      </c>
      <c r="V548" s="84" t="str">
        <f aca="false">IF(O548="Not Used","-",VLOOKUP(D548,FOLIOS,7,FALSE())&amp;H548)</f>
        <v>-</v>
      </c>
      <c r="W548" s="84" t="str">
        <f aca="false">IF(U548="-","-",O548&amp;E548&amp;H548)</f>
        <v>-</v>
      </c>
      <c r="X548" s="85" t="str">
        <f aca="false">D548&amp;G548</f>
        <v>FT-CAND-EGSC-BASCGPR-ST.CLAIR</v>
      </c>
      <c r="AF548" s="0" t="str">
        <f aca="false">D548&amp;V548</f>
        <v>FT-CAND-EGSC-BAS-</v>
      </c>
    </row>
    <row r="549" customFormat="false" ht="12.75" hidden="false" customHeight="false" outlineLevel="0" collapsed="false">
      <c r="A549" s="81" t="n">
        <v>36682</v>
      </c>
      <c r="B549" s="82" t="s">
        <v>55</v>
      </c>
      <c r="C549" s="82" t="s">
        <v>56</v>
      </c>
      <c r="D549" s="82" t="s">
        <v>57</v>
      </c>
      <c r="E549" s="82" t="s">
        <v>21</v>
      </c>
      <c r="F549" s="82"/>
      <c r="G549" s="82" t="s">
        <v>76</v>
      </c>
      <c r="H549" s="81" t="n">
        <v>38078</v>
      </c>
      <c r="I549" s="82" t="n">
        <v>0</v>
      </c>
      <c r="J549" s="82" t="n">
        <v>0</v>
      </c>
      <c r="K549" s="83" t="n">
        <f aca="false">IF(J549=0,0,J549/I549)</f>
        <v>0</v>
      </c>
      <c r="L549" s="83" t="n">
        <f aca="false">I549/UOM</f>
        <v>0</v>
      </c>
      <c r="M549" s="83" t="n">
        <f aca="false">J549/UOM</f>
        <v>0</v>
      </c>
      <c r="N549" s="84" t="str">
        <f aca="false">IF(F549="P","PHY",IF(F549="G","G",E549))</f>
        <v>D</v>
      </c>
      <c r="O549" s="84" t="str">
        <f aca="false">IF(ISNA(VLOOKUP(G549,BadCanCurves,1,FALSE())),VLOOKUP(D549,FOLIOS,6,FALSE()),"not used")</f>
        <v>not used</v>
      </c>
      <c r="P549" s="84" t="n">
        <f aca="false">IF($N549="P",VLOOKUP(H549,PrcBuckets,2,FALSE()),0)</f>
        <v>0</v>
      </c>
      <c r="Q549" s="84" t="n">
        <f aca="false">IF($N549="D",VLOOKUP(H549,BasisBuckets,2,FALSE()),0)</f>
        <v>12</v>
      </c>
      <c r="R549" s="84" t="n">
        <f aca="false">IF($N549="PHY",VLOOKUP(H549,PGDBuckets,2,FALSE()),0)</f>
        <v>0</v>
      </c>
      <c r="S549" s="84" t="n">
        <f aca="false">IF($N549="G",VLOOKUP(H549,PGDBuckets,2,FALSE()),0)</f>
        <v>0</v>
      </c>
      <c r="T549" s="84" t="n">
        <f aca="false">SUM(P549:S549)</f>
        <v>12</v>
      </c>
      <c r="U549" s="84" t="str">
        <f aca="false">IF(O549="not used","-",O549&amp;N549&amp;T549)</f>
        <v>-</v>
      </c>
      <c r="V549" s="84" t="str">
        <f aca="false">IF(O549="Not Used","-",VLOOKUP(D549,FOLIOS,7,FALSE())&amp;H549)</f>
        <v>-</v>
      </c>
      <c r="W549" s="84" t="str">
        <f aca="false">IF(U549="-","-",O549&amp;E549&amp;H549)</f>
        <v>-</v>
      </c>
      <c r="X549" s="85" t="str">
        <f aca="false">D549&amp;G549</f>
        <v>FT-CAND-EGSC-BASCGPR-ST.CLAIR</v>
      </c>
      <c r="AF549" s="0" t="str">
        <f aca="false">D549&amp;V549</f>
        <v>FT-CAND-EGSC-BAS-</v>
      </c>
    </row>
    <row r="550" customFormat="false" ht="12.75" hidden="false" customHeight="false" outlineLevel="0" collapsed="false">
      <c r="A550" s="81" t="n">
        <v>36682</v>
      </c>
      <c r="B550" s="82" t="s">
        <v>55</v>
      </c>
      <c r="C550" s="82" t="s">
        <v>56</v>
      </c>
      <c r="D550" s="82" t="s">
        <v>57</v>
      </c>
      <c r="E550" s="82" t="s">
        <v>21</v>
      </c>
      <c r="F550" s="82"/>
      <c r="G550" s="82" t="s">
        <v>76</v>
      </c>
      <c r="H550" s="81" t="n">
        <v>38108</v>
      </c>
      <c r="I550" s="82" t="n">
        <v>0</v>
      </c>
      <c r="J550" s="82" t="n">
        <v>0</v>
      </c>
      <c r="K550" s="83" t="n">
        <f aca="false">IF(J550=0,0,J550/I550)</f>
        <v>0</v>
      </c>
      <c r="L550" s="83" t="n">
        <f aca="false">I550/UOM</f>
        <v>0</v>
      </c>
      <c r="M550" s="83" t="n">
        <f aca="false">J550/UOM</f>
        <v>0</v>
      </c>
      <c r="N550" s="84" t="str">
        <f aca="false">IF(F550="P","PHY",IF(F550="G","G",E550))</f>
        <v>D</v>
      </c>
      <c r="O550" s="84" t="str">
        <f aca="false">IF(ISNA(VLOOKUP(G550,BadCanCurves,1,FALSE())),VLOOKUP(D550,FOLIOS,6,FALSE()),"not used")</f>
        <v>not used</v>
      </c>
      <c r="P550" s="84" t="n">
        <f aca="false">IF($N550="P",VLOOKUP(H550,PrcBuckets,2,FALSE()),0)</f>
        <v>0</v>
      </c>
      <c r="Q550" s="84" t="n">
        <f aca="false">IF($N550="D",VLOOKUP(H550,BasisBuckets,2,FALSE()),0)</f>
        <v>12</v>
      </c>
      <c r="R550" s="84" t="n">
        <f aca="false">IF($N550="PHY",VLOOKUP(H550,PGDBuckets,2,FALSE()),0)</f>
        <v>0</v>
      </c>
      <c r="S550" s="84" t="n">
        <f aca="false">IF($N550="G",VLOOKUP(H550,PGDBuckets,2,FALSE()),0)</f>
        <v>0</v>
      </c>
      <c r="T550" s="84" t="n">
        <f aca="false">SUM(P550:S550)</f>
        <v>12</v>
      </c>
      <c r="U550" s="84" t="str">
        <f aca="false">IF(O550="not used","-",O550&amp;N550&amp;T550)</f>
        <v>-</v>
      </c>
      <c r="V550" s="84" t="str">
        <f aca="false">IF(O550="Not Used","-",VLOOKUP(D550,FOLIOS,7,FALSE())&amp;H550)</f>
        <v>-</v>
      </c>
      <c r="W550" s="84" t="str">
        <f aca="false">IF(U550="-","-",O550&amp;E550&amp;H550)</f>
        <v>-</v>
      </c>
      <c r="X550" s="85" t="str">
        <f aca="false">D550&amp;G550</f>
        <v>FT-CAND-EGSC-BASCGPR-ST.CLAIR</v>
      </c>
      <c r="AF550" s="0" t="str">
        <f aca="false">D550&amp;V550</f>
        <v>FT-CAND-EGSC-BAS-</v>
      </c>
    </row>
    <row r="551" customFormat="false" ht="12.75" hidden="false" customHeight="false" outlineLevel="0" collapsed="false">
      <c r="A551" s="81" t="n">
        <v>36682</v>
      </c>
      <c r="B551" s="82" t="s">
        <v>55</v>
      </c>
      <c r="C551" s="82" t="s">
        <v>56</v>
      </c>
      <c r="D551" s="82" t="s">
        <v>57</v>
      </c>
      <c r="E551" s="82" t="s">
        <v>21</v>
      </c>
      <c r="F551" s="82"/>
      <c r="G551" s="82" t="s">
        <v>76</v>
      </c>
      <c r="H551" s="81" t="n">
        <v>38139</v>
      </c>
      <c r="I551" s="82" t="n">
        <v>0</v>
      </c>
      <c r="J551" s="82" t="n">
        <v>0</v>
      </c>
      <c r="K551" s="83" t="n">
        <f aca="false">IF(J551=0,0,J551/I551)</f>
        <v>0</v>
      </c>
      <c r="L551" s="83" t="n">
        <f aca="false">I551/UOM</f>
        <v>0</v>
      </c>
      <c r="M551" s="83" t="n">
        <f aca="false">J551/UOM</f>
        <v>0</v>
      </c>
      <c r="N551" s="84" t="str">
        <f aca="false">IF(F551="P","PHY",IF(F551="G","G",E551))</f>
        <v>D</v>
      </c>
      <c r="O551" s="84" t="str">
        <f aca="false">IF(ISNA(VLOOKUP(G551,BadCanCurves,1,FALSE())),VLOOKUP(D551,FOLIOS,6,FALSE()),"not used")</f>
        <v>not used</v>
      </c>
      <c r="P551" s="84" t="n">
        <f aca="false">IF($N551="P",VLOOKUP(H551,PrcBuckets,2,FALSE()),0)</f>
        <v>0</v>
      </c>
      <c r="Q551" s="84" t="n">
        <f aca="false">IF($N551="D",VLOOKUP(H551,BasisBuckets,2,FALSE()),0)</f>
        <v>12</v>
      </c>
      <c r="R551" s="84" t="n">
        <f aca="false">IF($N551="PHY",VLOOKUP(H551,PGDBuckets,2,FALSE()),0)</f>
        <v>0</v>
      </c>
      <c r="S551" s="84" t="n">
        <f aca="false">IF($N551="G",VLOOKUP(H551,PGDBuckets,2,FALSE()),0)</f>
        <v>0</v>
      </c>
      <c r="T551" s="84" t="n">
        <f aca="false">SUM(P551:S551)</f>
        <v>12</v>
      </c>
      <c r="U551" s="84" t="str">
        <f aca="false">IF(O551="not used","-",O551&amp;N551&amp;T551)</f>
        <v>-</v>
      </c>
      <c r="V551" s="84" t="str">
        <f aca="false">IF(O551="Not Used","-",VLOOKUP(D551,FOLIOS,7,FALSE())&amp;H551)</f>
        <v>-</v>
      </c>
      <c r="W551" s="84" t="str">
        <f aca="false">IF(U551="-","-",O551&amp;E551&amp;H551)</f>
        <v>-</v>
      </c>
      <c r="X551" s="85" t="str">
        <f aca="false">D551&amp;G551</f>
        <v>FT-CAND-EGSC-BASCGPR-ST.CLAIR</v>
      </c>
      <c r="AF551" s="0" t="str">
        <f aca="false">D551&amp;V551</f>
        <v>FT-CAND-EGSC-BAS-</v>
      </c>
    </row>
    <row r="552" customFormat="false" ht="12.75" hidden="false" customHeight="false" outlineLevel="0" collapsed="false">
      <c r="A552" s="81" t="n">
        <v>36682</v>
      </c>
      <c r="B552" s="82" t="s">
        <v>55</v>
      </c>
      <c r="C552" s="82" t="s">
        <v>56</v>
      </c>
      <c r="D552" s="82" t="s">
        <v>57</v>
      </c>
      <c r="E552" s="82" t="s">
        <v>21</v>
      </c>
      <c r="F552" s="82"/>
      <c r="G552" s="82" t="s">
        <v>76</v>
      </c>
      <c r="H552" s="81" t="n">
        <v>38169</v>
      </c>
      <c r="I552" s="82" t="n">
        <v>0</v>
      </c>
      <c r="J552" s="82" t="n">
        <v>0</v>
      </c>
      <c r="K552" s="83" t="n">
        <f aca="false">IF(J552=0,0,J552/I552)</f>
        <v>0</v>
      </c>
      <c r="L552" s="83" t="n">
        <f aca="false">I552/UOM</f>
        <v>0</v>
      </c>
      <c r="M552" s="83" t="n">
        <f aca="false">J552/UOM</f>
        <v>0</v>
      </c>
      <c r="N552" s="84" t="str">
        <f aca="false">IF(F552="P","PHY",IF(F552="G","G",E552))</f>
        <v>D</v>
      </c>
      <c r="O552" s="84" t="str">
        <f aca="false">IF(ISNA(VLOOKUP(G552,BadCanCurves,1,FALSE())),VLOOKUP(D552,FOLIOS,6,FALSE()),"not used")</f>
        <v>not used</v>
      </c>
      <c r="P552" s="84" t="n">
        <f aca="false">IF($N552="P",VLOOKUP(H552,PrcBuckets,2,FALSE()),0)</f>
        <v>0</v>
      </c>
      <c r="Q552" s="84" t="n">
        <f aca="false">IF($N552="D",VLOOKUP(H552,BasisBuckets,2,FALSE()),0)</f>
        <v>12</v>
      </c>
      <c r="R552" s="84" t="n">
        <f aca="false">IF($N552="PHY",VLOOKUP(H552,PGDBuckets,2,FALSE()),0)</f>
        <v>0</v>
      </c>
      <c r="S552" s="84" t="n">
        <f aca="false">IF($N552="G",VLOOKUP(H552,PGDBuckets,2,FALSE()),0)</f>
        <v>0</v>
      </c>
      <c r="T552" s="84" t="n">
        <f aca="false">SUM(P552:S552)</f>
        <v>12</v>
      </c>
      <c r="U552" s="84" t="str">
        <f aca="false">IF(O552="not used","-",O552&amp;N552&amp;T552)</f>
        <v>-</v>
      </c>
      <c r="V552" s="84" t="str">
        <f aca="false">IF(O552="Not Used","-",VLOOKUP(D552,FOLIOS,7,FALSE())&amp;H552)</f>
        <v>-</v>
      </c>
      <c r="W552" s="84" t="str">
        <f aca="false">IF(U552="-","-",O552&amp;E552&amp;H552)</f>
        <v>-</v>
      </c>
      <c r="X552" s="85" t="str">
        <f aca="false">D552&amp;G552</f>
        <v>FT-CAND-EGSC-BASCGPR-ST.CLAIR</v>
      </c>
      <c r="AF552" s="0" t="str">
        <f aca="false">D552&amp;V552</f>
        <v>FT-CAND-EGSC-BAS-</v>
      </c>
    </row>
    <row r="553" customFormat="false" ht="12.75" hidden="false" customHeight="false" outlineLevel="0" collapsed="false">
      <c r="A553" s="81" t="n">
        <v>36682</v>
      </c>
      <c r="B553" s="82" t="s">
        <v>55</v>
      </c>
      <c r="C553" s="82" t="s">
        <v>56</v>
      </c>
      <c r="D553" s="82" t="s">
        <v>57</v>
      </c>
      <c r="E553" s="82" t="s">
        <v>21</v>
      </c>
      <c r="F553" s="82"/>
      <c r="G553" s="82" t="s">
        <v>76</v>
      </c>
      <c r="H553" s="81" t="n">
        <v>38200</v>
      </c>
      <c r="I553" s="82" t="n">
        <v>0</v>
      </c>
      <c r="J553" s="82" t="n">
        <v>0</v>
      </c>
      <c r="K553" s="83" t="n">
        <f aca="false">IF(J553=0,0,J553/I553)</f>
        <v>0</v>
      </c>
      <c r="L553" s="83" t="n">
        <f aca="false">I553/UOM</f>
        <v>0</v>
      </c>
      <c r="M553" s="83" t="n">
        <f aca="false">J553/UOM</f>
        <v>0</v>
      </c>
      <c r="N553" s="84" t="str">
        <f aca="false">IF(F553="P","PHY",IF(F553="G","G",E553))</f>
        <v>D</v>
      </c>
      <c r="O553" s="84" t="str">
        <f aca="false">IF(ISNA(VLOOKUP(G553,BadCanCurves,1,FALSE())),VLOOKUP(D553,FOLIOS,6,FALSE()),"not used")</f>
        <v>not used</v>
      </c>
      <c r="P553" s="84" t="n">
        <f aca="false">IF($N553="P",VLOOKUP(H553,PrcBuckets,2,FALSE()),0)</f>
        <v>0</v>
      </c>
      <c r="Q553" s="84" t="n">
        <f aca="false">IF($N553="D",VLOOKUP(H553,BasisBuckets,2,FALSE()),0)</f>
        <v>12</v>
      </c>
      <c r="R553" s="84" t="n">
        <f aca="false">IF($N553="PHY",VLOOKUP(H553,PGDBuckets,2,FALSE()),0)</f>
        <v>0</v>
      </c>
      <c r="S553" s="84" t="n">
        <f aca="false">IF($N553="G",VLOOKUP(H553,PGDBuckets,2,FALSE()),0)</f>
        <v>0</v>
      </c>
      <c r="T553" s="84" t="n">
        <f aca="false">SUM(P553:S553)</f>
        <v>12</v>
      </c>
      <c r="U553" s="84" t="str">
        <f aca="false">IF(O553="not used","-",O553&amp;N553&amp;T553)</f>
        <v>-</v>
      </c>
      <c r="V553" s="84" t="str">
        <f aca="false">IF(O553="Not Used","-",VLOOKUP(D553,FOLIOS,7,FALSE())&amp;H553)</f>
        <v>-</v>
      </c>
      <c r="W553" s="84" t="str">
        <f aca="false">IF(U553="-","-",O553&amp;E553&amp;H553)</f>
        <v>-</v>
      </c>
      <c r="X553" s="85" t="str">
        <f aca="false">D553&amp;G553</f>
        <v>FT-CAND-EGSC-BASCGPR-ST.CLAIR</v>
      </c>
      <c r="AF553" s="0" t="str">
        <f aca="false">D553&amp;V553</f>
        <v>FT-CAND-EGSC-BAS-</v>
      </c>
    </row>
    <row r="554" customFormat="false" ht="12.75" hidden="false" customHeight="false" outlineLevel="0" collapsed="false">
      <c r="A554" s="81" t="n">
        <v>36682</v>
      </c>
      <c r="B554" s="82" t="s">
        <v>55</v>
      </c>
      <c r="C554" s="82" t="s">
        <v>56</v>
      </c>
      <c r="D554" s="82" t="s">
        <v>57</v>
      </c>
      <c r="E554" s="82" t="s">
        <v>21</v>
      </c>
      <c r="F554" s="82"/>
      <c r="G554" s="82" t="s">
        <v>76</v>
      </c>
      <c r="H554" s="81" t="n">
        <v>38231</v>
      </c>
      <c r="I554" s="82" t="n">
        <v>0</v>
      </c>
      <c r="J554" s="82" t="n">
        <v>0</v>
      </c>
      <c r="K554" s="83" t="n">
        <f aca="false">IF(J554=0,0,J554/I554)</f>
        <v>0</v>
      </c>
      <c r="L554" s="83" t="n">
        <f aca="false">I554/UOM</f>
        <v>0</v>
      </c>
      <c r="M554" s="83" t="n">
        <f aca="false">J554/UOM</f>
        <v>0</v>
      </c>
      <c r="N554" s="84" t="str">
        <f aca="false">IF(F554="P","PHY",IF(F554="G","G",E554))</f>
        <v>D</v>
      </c>
      <c r="O554" s="84" t="str">
        <f aca="false">IF(ISNA(VLOOKUP(G554,BadCanCurves,1,FALSE())),VLOOKUP(D554,FOLIOS,6,FALSE()),"not used")</f>
        <v>not used</v>
      </c>
      <c r="P554" s="84" t="n">
        <f aca="false">IF($N554="P",VLOOKUP(H554,PrcBuckets,2,FALSE()),0)</f>
        <v>0</v>
      </c>
      <c r="Q554" s="84" t="n">
        <f aca="false">IF($N554="D",VLOOKUP(H554,BasisBuckets,2,FALSE()),0)</f>
        <v>12</v>
      </c>
      <c r="R554" s="84" t="n">
        <f aca="false">IF($N554="PHY",VLOOKUP(H554,PGDBuckets,2,FALSE()),0)</f>
        <v>0</v>
      </c>
      <c r="S554" s="84" t="n">
        <f aca="false">IF($N554="G",VLOOKUP(H554,PGDBuckets,2,FALSE()),0)</f>
        <v>0</v>
      </c>
      <c r="T554" s="84" t="n">
        <f aca="false">SUM(P554:S554)</f>
        <v>12</v>
      </c>
      <c r="U554" s="84" t="str">
        <f aca="false">IF(O554="not used","-",O554&amp;N554&amp;T554)</f>
        <v>-</v>
      </c>
      <c r="V554" s="84" t="str">
        <f aca="false">IF(O554="Not Used","-",VLOOKUP(D554,FOLIOS,7,FALSE())&amp;H554)</f>
        <v>-</v>
      </c>
      <c r="W554" s="84" t="str">
        <f aca="false">IF(U554="-","-",O554&amp;E554&amp;H554)</f>
        <v>-</v>
      </c>
      <c r="X554" s="85" t="str">
        <f aca="false">D554&amp;G554</f>
        <v>FT-CAND-EGSC-BASCGPR-ST.CLAIR</v>
      </c>
      <c r="AF554" s="0" t="str">
        <f aca="false">D554&amp;V554</f>
        <v>FT-CAND-EGSC-BAS-</v>
      </c>
    </row>
    <row r="555" customFormat="false" ht="12.75" hidden="false" customHeight="false" outlineLevel="0" collapsed="false">
      <c r="A555" s="81" t="n">
        <v>36682</v>
      </c>
      <c r="B555" s="82" t="s">
        <v>55</v>
      </c>
      <c r="C555" s="82" t="s">
        <v>56</v>
      </c>
      <c r="D555" s="82" t="s">
        <v>57</v>
      </c>
      <c r="E555" s="82" t="s">
        <v>21</v>
      </c>
      <c r="F555" s="82"/>
      <c r="G555" s="82" t="s">
        <v>76</v>
      </c>
      <c r="H555" s="81" t="n">
        <v>38261</v>
      </c>
      <c r="I555" s="82" t="n">
        <v>0</v>
      </c>
      <c r="J555" s="82" t="n">
        <v>0</v>
      </c>
      <c r="K555" s="83" t="n">
        <f aca="false">IF(J555=0,0,J555/I555)</f>
        <v>0</v>
      </c>
      <c r="L555" s="83" t="n">
        <f aca="false">I555/UOM</f>
        <v>0</v>
      </c>
      <c r="M555" s="83" t="n">
        <f aca="false">J555/UOM</f>
        <v>0</v>
      </c>
      <c r="N555" s="84" t="str">
        <f aca="false">IF(F555="P","PHY",IF(F555="G","G",E555))</f>
        <v>D</v>
      </c>
      <c r="O555" s="84" t="str">
        <f aca="false">IF(ISNA(VLOOKUP(G555,BadCanCurves,1,FALSE())),VLOOKUP(D555,FOLIOS,6,FALSE()),"not used")</f>
        <v>not used</v>
      </c>
      <c r="P555" s="84" t="n">
        <f aca="false">IF($N555="P",VLOOKUP(H555,PrcBuckets,2,FALSE()),0)</f>
        <v>0</v>
      </c>
      <c r="Q555" s="84" t="n">
        <f aca="false">IF($N555="D",VLOOKUP(H555,BasisBuckets,2,FALSE()),0)</f>
        <v>12</v>
      </c>
      <c r="R555" s="84" t="n">
        <f aca="false">IF($N555="PHY",VLOOKUP(H555,PGDBuckets,2,FALSE()),0)</f>
        <v>0</v>
      </c>
      <c r="S555" s="84" t="n">
        <f aca="false">IF($N555="G",VLOOKUP(H555,PGDBuckets,2,FALSE()),0)</f>
        <v>0</v>
      </c>
      <c r="T555" s="84" t="n">
        <f aca="false">SUM(P555:S555)</f>
        <v>12</v>
      </c>
      <c r="U555" s="84" t="str">
        <f aca="false">IF(O555="not used","-",O555&amp;N555&amp;T555)</f>
        <v>-</v>
      </c>
      <c r="V555" s="84" t="str">
        <f aca="false">IF(O555="Not Used","-",VLOOKUP(D555,FOLIOS,7,FALSE())&amp;H555)</f>
        <v>-</v>
      </c>
      <c r="W555" s="84" t="str">
        <f aca="false">IF(U555="-","-",O555&amp;E555&amp;H555)</f>
        <v>-</v>
      </c>
      <c r="X555" s="85" t="str">
        <f aca="false">D555&amp;G555</f>
        <v>FT-CAND-EGSC-BASCGPR-ST.CLAIR</v>
      </c>
      <c r="AF555" s="0" t="str">
        <f aca="false">D555&amp;V555</f>
        <v>FT-CAND-EGSC-BAS-</v>
      </c>
    </row>
    <row r="556" customFormat="false" ht="12.75" hidden="false" customHeight="false" outlineLevel="0" collapsed="false">
      <c r="A556" s="81" t="n">
        <v>36682</v>
      </c>
      <c r="B556" s="82" t="s">
        <v>55</v>
      </c>
      <c r="C556" s="82" t="s">
        <v>56</v>
      </c>
      <c r="D556" s="82" t="s">
        <v>57</v>
      </c>
      <c r="E556" s="82" t="s">
        <v>21</v>
      </c>
      <c r="F556" s="82"/>
      <c r="G556" s="82" t="s">
        <v>76</v>
      </c>
      <c r="H556" s="81" t="n">
        <v>38292</v>
      </c>
      <c r="I556" s="82" t="n">
        <v>0</v>
      </c>
      <c r="J556" s="82" t="n">
        <v>0</v>
      </c>
      <c r="K556" s="83" t="n">
        <f aca="false">IF(J556=0,0,J556/I556)</f>
        <v>0</v>
      </c>
      <c r="L556" s="83" t="n">
        <f aca="false">I556/UOM</f>
        <v>0</v>
      </c>
      <c r="M556" s="83" t="n">
        <f aca="false">J556/UOM</f>
        <v>0</v>
      </c>
      <c r="N556" s="84" t="str">
        <f aca="false">IF(F556="P","PHY",IF(F556="G","G",E556))</f>
        <v>D</v>
      </c>
      <c r="O556" s="84" t="str">
        <f aca="false">IF(ISNA(VLOOKUP(G556,BadCanCurves,1,FALSE())),VLOOKUP(D556,FOLIOS,6,FALSE()),"not used")</f>
        <v>not used</v>
      </c>
      <c r="P556" s="84" t="n">
        <f aca="false">IF($N556="P",VLOOKUP(H556,PrcBuckets,2,FALSE()),0)</f>
        <v>0</v>
      </c>
      <c r="Q556" s="84" t="n">
        <f aca="false">IF($N556="D",VLOOKUP(H556,BasisBuckets,2,FALSE()),0)</f>
        <v>12</v>
      </c>
      <c r="R556" s="84" t="n">
        <f aca="false">IF($N556="PHY",VLOOKUP(H556,PGDBuckets,2,FALSE()),0)</f>
        <v>0</v>
      </c>
      <c r="S556" s="84" t="n">
        <f aca="false">IF($N556="G",VLOOKUP(H556,PGDBuckets,2,FALSE()),0)</f>
        <v>0</v>
      </c>
      <c r="T556" s="84" t="n">
        <f aca="false">SUM(P556:S556)</f>
        <v>12</v>
      </c>
      <c r="U556" s="84" t="str">
        <f aca="false">IF(O556="not used","-",O556&amp;N556&amp;T556)</f>
        <v>-</v>
      </c>
      <c r="V556" s="84" t="str">
        <f aca="false">IF(O556="Not Used","-",VLOOKUP(D556,FOLIOS,7,FALSE())&amp;H556)</f>
        <v>-</v>
      </c>
      <c r="W556" s="84" t="str">
        <f aca="false">IF(U556="-","-",O556&amp;E556&amp;H556)</f>
        <v>-</v>
      </c>
      <c r="X556" s="85" t="str">
        <f aca="false">D556&amp;G556</f>
        <v>FT-CAND-EGSC-BASCGPR-ST.CLAIR</v>
      </c>
      <c r="AF556" s="0" t="str">
        <f aca="false">D556&amp;V556</f>
        <v>FT-CAND-EGSC-BAS-</v>
      </c>
    </row>
    <row r="557" customFormat="false" ht="12.75" hidden="false" customHeight="false" outlineLevel="0" collapsed="false">
      <c r="A557" s="81" t="n">
        <v>36682</v>
      </c>
      <c r="B557" s="82" t="s">
        <v>55</v>
      </c>
      <c r="C557" s="82" t="s">
        <v>56</v>
      </c>
      <c r="D557" s="82" t="s">
        <v>57</v>
      </c>
      <c r="E557" s="82" t="s">
        <v>21</v>
      </c>
      <c r="F557" s="82"/>
      <c r="G557" s="82" t="s">
        <v>76</v>
      </c>
      <c r="H557" s="81" t="n">
        <v>38322</v>
      </c>
      <c r="I557" s="82" t="n">
        <v>0</v>
      </c>
      <c r="J557" s="82" t="n">
        <v>0</v>
      </c>
      <c r="K557" s="83" t="n">
        <f aca="false">IF(J557=0,0,J557/I557)</f>
        <v>0</v>
      </c>
      <c r="L557" s="83" t="n">
        <f aca="false">I557/UOM</f>
        <v>0</v>
      </c>
      <c r="M557" s="83" t="n">
        <f aca="false">J557/UOM</f>
        <v>0</v>
      </c>
      <c r="N557" s="84" t="str">
        <f aca="false">IF(F557="P","PHY",IF(F557="G","G",E557))</f>
        <v>D</v>
      </c>
      <c r="O557" s="84" t="str">
        <f aca="false">IF(ISNA(VLOOKUP(G557,BadCanCurves,1,FALSE())),VLOOKUP(D557,FOLIOS,6,FALSE()),"not used")</f>
        <v>not used</v>
      </c>
      <c r="P557" s="84" t="n">
        <f aca="false">IF($N557="P",VLOOKUP(H557,PrcBuckets,2,FALSE()),0)</f>
        <v>0</v>
      </c>
      <c r="Q557" s="84" t="n">
        <f aca="false">IF($N557="D",VLOOKUP(H557,BasisBuckets,2,FALSE()),0)</f>
        <v>12</v>
      </c>
      <c r="R557" s="84" t="n">
        <f aca="false">IF($N557="PHY",VLOOKUP(H557,PGDBuckets,2,FALSE()),0)</f>
        <v>0</v>
      </c>
      <c r="S557" s="84" t="n">
        <f aca="false">IF($N557="G",VLOOKUP(H557,PGDBuckets,2,FALSE()),0)</f>
        <v>0</v>
      </c>
      <c r="T557" s="84" t="n">
        <f aca="false">SUM(P557:S557)</f>
        <v>12</v>
      </c>
      <c r="U557" s="84" t="str">
        <f aca="false">IF(O557="not used","-",O557&amp;N557&amp;T557)</f>
        <v>-</v>
      </c>
      <c r="V557" s="84" t="str">
        <f aca="false">IF(O557="Not Used","-",VLOOKUP(D557,FOLIOS,7,FALSE())&amp;H557)</f>
        <v>-</v>
      </c>
      <c r="W557" s="84" t="str">
        <f aca="false">IF(U557="-","-",O557&amp;E557&amp;H557)</f>
        <v>-</v>
      </c>
      <c r="X557" s="85" t="str">
        <f aca="false">D557&amp;G557</f>
        <v>FT-CAND-EGSC-BASCGPR-ST.CLAIR</v>
      </c>
      <c r="AF557" s="0" t="str">
        <f aca="false">D557&amp;V557</f>
        <v>FT-CAND-EGSC-BAS-</v>
      </c>
    </row>
    <row r="558" customFormat="false" ht="12.75" hidden="false" customHeight="false" outlineLevel="0" collapsed="false">
      <c r="A558" s="81" t="n">
        <v>36682</v>
      </c>
      <c r="B558" s="82" t="s">
        <v>55</v>
      </c>
      <c r="C558" s="82" t="s">
        <v>56</v>
      </c>
      <c r="D558" s="82" t="s">
        <v>57</v>
      </c>
      <c r="E558" s="82" t="s">
        <v>21</v>
      </c>
      <c r="F558" s="82"/>
      <c r="G558" s="82" t="s">
        <v>76</v>
      </c>
      <c r="H558" s="81" t="n">
        <v>38353</v>
      </c>
      <c r="I558" s="82" t="n">
        <v>0</v>
      </c>
      <c r="J558" s="82" t="n">
        <v>0</v>
      </c>
      <c r="K558" s="83" t="n">
        <f aca="false">IF(J558=0,0,J558/I558)</f>
        <v>0</v>
      </c>
      <c r="L558" s="83" t="n">
        <f aca="false">I558/UOM</f>
        <v>0</v>
      </c>
      <c r="M558" s="83" t="n">
        <f aca="false">J558/UOM</f>
        <v>0</v>
      </c>
      <c r="N558" s="84" t="str">
        <f aca="false">IF(F558="P","PHY",IF(F558="G","G",E558))</f>
        <v>D</v>
      </c>
      <c r="O558" s="84" t="str">
        <f aca="false">IF(ISNA(VLOOKUP(G558,BadCanCurves,1,FALSE())),VLOOKUP(D558,FOLIOS,6,FALSE()),"not used")</f>
        <v>not used</v>
      </c>
      <c r="P558" s="84" t="n">
        <f aca="false">IF($N558="P",VLOOKUP(H558,PrcBuckets,2,FALSE()),0)</f>
        <v>0</v>
      </c>
      <c r="Q558" s="84" t="n">
        <f aca="false">IF($N558="D",VLOOKUP(H558,BasisBuckets,2,FALSE()),0)</f>
        <v>13</v>
      </c>
      <c r="R558" s="84" t="n">
        <f aca="false">IF($N558="PHY",VLOOKUP(H558,PGDBuckets,2,FALSE()),0)</f>
        <v>0</v>
      </c>
      <c r="S558" s="84" t="n">
        <f aca="false">IF($N558="G",VLOOKUP(H558,PGDBuckets,2,FALSE()),0)</f>
        <v>0</v>
      </c>
      <c r="T558" s="84" t="n">
        <f aca="false">SUM(P558:S558)</f>
        <v>13</v>
      </c>
      <c r="U558" s="84" t="str">
        <f aca="false">IF(O558="not used","-",O558&amp;N558&amp;T558)</f>
        <v>-</v>
      </c>
      <c r="V558" s="84" t="str">
        <f aca="false">IF(O558="Not Used","-",VLOOKUP(D558,FOLIOS,7,FALSE())&amp;H558)</f>
        <v>-</v>
      </c>
      <c r="W558" s="84" t="str">
        <f aca="false">IF(U558="-","-",O558&amp;E558&amp;H558)</f>
        <v>-</v>
      </c>
      <c r="X558" s="85" t="str">
        <f aca="false">D558&amp;G558</f>
        <v>FT-CAND-EGSC-BASCGPR-ST.CLAIR</v>
      </c>
      <c r="AF558" s="0" t="str">
        <f aca="false">D558&amp;V558</f>
        <v>FT-CAND-EGSC-BAS-</v>
      </c>
    </row>
    <row r="559" customFormat="false" ht="12.75" hidden="false" customHeight="false" outlineLevel="0" collapsed="false">
      <c r="A559" s="81" t="n">
        <v>36682</v>
      </c>
      <c r="B559" s="82" t="s">
        <v>55</v>
      </c>
      <c r="C559" s="82" t="s">
        <v>56</v>
      </c>
      <c r="D559" s="82" t="s">
        <v>57</v>
      </c>
      <c r="E559" s="82" t="s">
        <v>21</v>
      </c>
      <c r="F559" s="82"/>
      <c r="G559" s="82" t="s">
        <v>76</v>
      </c>
      <c r="H559" s="81" t="n">
        <v>38384</v>
      </c>
      <c r="I559" s="82" t="n">
        <v>0</v>
      </c>
      <c r="J559" s="82" t="n">
        <v>0</v>
      </c>
      <c r="K559" s="83" t="n">
        <f aca="false">IF(J559=0,0,J559/I559)</f>
        <v>0</v>
      </c>
      <c r="L559" s="83" t="n">
        <f aca="false">I559/UOM</f>
        <v>0</v>
      </c>
      <c r="M559" s="83" t="n">
        <f aca="false">J559/UOM</f>
        <v>0</v>
      </c>
      <c r="N559" s="84" t="str">
        <f aca="false">IF(F559="P","PHY",IF(F559="G","G",E559))</f>
        <v>D</v>
      </c>
      <c r="O559" s="84" t="str">
        <f aca="false">IF(ISNA(VLOOKUP(G559,BadCanCurves,1,FALSE())),VLOOKUP(D559,FOLIOS,6,FALSE()),"not used")</f>
        <v>not used</v>
      </c>
      <c r="P559" s="84" t="n">
        <f aca="false">IF($N559="P",VLOOKUP(H559,PrcBuckets,2,FALSE()),0)</f>
        <v>0</v>
      </c>
      <c r="Q559" s="84" t="n">
        <f aca="false">IF($N559="D",VLOOKUP(H559,BasisBuckets,2,FALSE()),0)</f>
        <v>13</v>
      </c>
      <c r="R559" s="84" t="n">
        <f aca="false">IF($N559="PHY",VLOOKUP(H559,PGDBuckets,2,FALSE()),0)</f>
        <v>0</v>
      </c>
      <c r="S559" s="84" t="n">
        <f aca="false">IF($N559="G",VLOOKUP(H559,PGDBuckets,2,FALSE()),0)</f>
        <v>0</v>
      </c>
      <c r="T559" s="84" t="n">
        <f aca="false">SUM(P559:S559)</f>
        <v>13</v>
      </c>
      <c r="U559" s="84" t="str">
        <f aca="false">IF(O559="not used","-",O559&amp;N559&amp;T559)</f>
        <v>-</v>
      </c>
      <c r="V559" s="84" t="str">
        <f aca="false">IF(O559="Not Used","-",VLOOKUP(D559,FOLIOS,7,FALSE())&amp;H559)</f>
        <v>-</v>
      </c>
      <c r="W559" s="84" t="str">
        <f aca="false">IF(U559="-","-",O559&amp;E559&amp;H559)</f>
        <v>-</v>
      </c>
      <c r="X559" s="85" t="str">
        <f aca="false">D559&amp;G559</f>
        <v>FT-CAND-EGSC-BASCGPR-ST.CLAIR</v>
      </c>
      <c r="AF559" s="0" t="str">
        <f aca="false">D559&amp;V559</f>
        <v>FT-CAND-EGSC-BAS-</v>
      </c>
    </row>
    <row r="560" customFormat="false" ht="12.75" hidden="false" customHeight="false" outlineLevel="0" collapsed="false">
      <c r="A560" s="81" t="n">
        <v>36682</v>
      </c>
      <c r="B560" s="82" t="s">
        <v>55</v>
      </c>
      <c r="C560" s="82" t="s">
        <v>56</v>
      </c>
      <c r="D560" s="82" t="s">
        <v>57</v>
      </c>
      <c r="E560" s="82" t="s">
        <v>21</v>
      </c>
      <c r="F560" s="82"/>
      <c r="G560" s="82" t="s">
        <v>76</v>
      </c>
      <c r="H560" s="81" t="n">
        <v>38412</v>
      </c>
      <c r="I560" s="82" t="n">
        <v>0</v>
      </c>
      <c r="J560" s="82" t="n">
        <v>0</v>
      </c>
      <c r="K560" s="83" t="n">
        <f aca="false">IF(J560=0,0,J560/I560)</f>
        <v>0</v>
      </c>
      <c r="L560" s="83" t="n">
        <f aca="false">I560/UOM</f>
        <v>0</v>
      </c>
      <c r="M560" s="83" t="n">
        <f aca="false">J560/UOM</f>
        <v>0</v>
      </c>
      <c r="N560" s="84" t="str">
        <f aca="false">IF(F560="P","PHY",IF(F560="G","G",E560))</f>
        <v>D</v>
      </c>
      <c r="O560" s="84" t="str">
        <f aca="false">IF(ISNA(VLOOKUP(G560,BadCanCurves,1,FALSE())),VLOOKUP(D560,FOLIOS,6,FALSE()),"not used")</f>
        <v>not used</v>
      </c>
      <c r="P560" s="84" t="n">
        <f aca="false">IF($N560="P",VLOOKUP(H560,PrcBuckets,2,FALSE()),0)</f>
        <v>0</v>
      </c>
      <c r="Q560" s="84" t="n">
        <f aca="false">IF($N560="D",VLOOKUP(H560,BasisBuckets,2,FALSE()),0)</f>
        <v>13</v>
      </c>
      <c r="R560" s="84" t="n">
        <f aca="false">IF($N560="PHY",VLOOKUP(H560,PGDBuckets,2,FALSE()),0)</f>
        <v>0</v>
      </c>
      <c r="S560" s="84" t="n">
        <f aca="false">IF($N560="G",VLOOKUP(H560,PGDBuckets,2,FALSE()),0)</f>
        <v>0</v>
      </c>
      <c r="T560" s="84" t="n">
        <f aca="false">SUM(P560:S560)</f>
        <v>13</v>
      </c>
      <c r="U560" s="84" t="str">
        <f aca="false">IF(O560="not used","-",O560&amp;N560&amp;T560)</f>
        <v>-</v>
      </c>
      <c r="V560" s="84" t="str">
        <f aca="false">IF(O560="Not Used","-",VLOOKUP(D560,FOLIOS,7,FALSE())&amp;H560)</f>
        <v>-</v>
      </c>
      <c r="W560" s="84" t="str">
        <f aca="false">IF(U560="-","-",O560&amp;E560&amp;H560)</f>
        <v>-</v>
      </c>
      <c r="X560" s="85" t="str">
        <f aca="false">D560&amp;G560</f>
        <v>FT-CAND-EGSC-BASCGPR-ST.CLAIR</v>
      </c>
      <c r="AF560" s="0" t="str">
        <f aca="false">D560&amp;V560</f>
        <v>FT-CAND-EGSC-BAS-</v>
      </c>
    </row>
    <row r="561" customFormat="false" ht="12.75" hidden="false" customHeight="false" outlineLevel="0" collapsed="false">
      <c r="A561" s="81" t="n">
        <v>36682</v>
      </c>
      <c r="B561" s="82" t="s">
        <v>55</v>
      </c>
      <c r="C561" s="82" t="s">
        <v>56</v>
      </c>
      <c r="D561" s="82" t="s">
        <v>57</v>
      </c>
      <c r="E561" s="82" t="s">
        <v>21</v>
      </c>
      <c r="F561" s="82"/>
      <c r="G561" s="82" t="s">
        <v>76</v>
      </c>
      <c r="H561" s="81" t="n">
        <v>38443</v>
      </c>
      <c r="I561" s="82" t="n">
        <v>0</v>
      </c>
      <c r="J561" s="82" t="n">
        <v>0</v>
      </c>
      <c r="K561" s="83" t="n">
        <f aca="false">IF(J561=0,0,J561/I561)</f>
        <v>0</v>
      </c>
      <c r="L561" s="83" t="n">
        <f aca="false">I561/UOM</f>
        <v>0</v>
      </c>
      <c r="M561" s="83" t="n">
        <f aca="false">J561/UOM</f>
        <v>0</v>
      </c>
      <c r="N561" s="84" t="str">
        <f aca="false">IF(F561="P","PHY",IF(F561="G","G",E561))</f>
        <v>D</v>
      </c>
      <c r="O561" s="84" t="str">
        <f aca="false">IF(ISNA(VLOOKUP(G561,BadCanCurves,1,FALSE())),VLOOKUP(D561,FOLIOS,6,FALSE()),"not used")</f>
        <v>not used</v>
      </c>
      <c r="P561" s="84" t="n">
        <f aca="false">IF($N561="P",VLOOKUP(H561,PrcBuckets,2,FALSE()),0)</f>
        <v>0</v>
      </c>
      <c r="Q561" s="84" t="n">
        <f aca="false">IF($N561="D",VLOOKUP(H561,BasisBuckets,2,FALSE()),0)</f>
        <v>13</v>
      </c>
      <c r="R561" s="84" t="n">
        <f aca="false">IF($N561="PHY",VLOOKUP(H561,PGDBuckets,2,FALSE()),0)</f>
        <v>0</v>
      </c>
      <c r="S561" s="84" t="n">
        <f aca="false">IF($N561="G",VLOOKUP(H561,PGDBuckets,2,FALSE()),0)</f>
        <v>0</v>
      </c>
      <c r="T561" s="84" t="n">
        <f aca="false">SUM(P561:S561)</f>
        <v>13</v>
      </c>
      <c r="U561" s="84" t="str">
        <f aca="false">IF(O561="not used","-",O561&amp;N561&amp;T561)</f>
        <v>-</v>
      </c>
      <c r="V561" s="84" t="str">
        <f aca="false">IF(O561="Not Used","-",VLOOKUP(D561,FOLIOS,7,FALSE())&amp;H561)</f>
        <v>-</v>
      </c>
      <c r="W561" s="84" t="str">
        <f aca="false">IF(U561="-","-",O561&amp;E561&amp;H561)</f>
        <v>-</v>
      </c>
      <c r="X561" s="85" t="str">
        <f aca="false">D561&amp;G561</f>
        <v>FT-CAND-EGSC-BASCGPR-ST.CLAIR</v>
      </c>
      <c r="AF561" s="0" t="str">
        <f aca="false">D561&amp;V561</f>
        <v>FT-CAND-EGSC-BAS-</v>
      </c>
    </row>
    <row r="562" customFormat="false" ht="12.75" hidden="false" customHeight="false" outlineLevel="0" collapsed="false">
      <c r="A562" s="81" t="n">
        <v>36682</v>
      </c>
      <c r="B562" s="82" t="s">
        <v>55</v>
      </c>
      <c r="C562" s="82" t="s">
        <v>56</v>
      </c>
      <c r="D562" s="82" t="s">
        <v>57</v>
      </c>
      <c r="E562" s="82" t="s">
        <v>21</v>
      </c>
      <c r="F562" s="82"/>
      <c r="G562" s="82" t="s">
        <v>76</v>
      </c>
      <c r="H562" s="81" t="n">
        <v>38473</v>
      </c>
      <c r="I562" s="82" t="n">
        <v>0</v>
      </c>
      <c r="J562" s="82" t="n">
        <v>0</v>
      </c>
      <c r="K562" s="83" t="n">
        <f aca="false">IF(J562=0,0,J562/I562)</f>
        <v>0</v>
      </c>
      <c r="L562" s="83" t="n">
        <f aca="false">I562/UOM</f>
        <v>0</v>
      </c>
      <c r="M562" s="83" t="n">
        <f aca="false">J562/UOM</f>
        <v>0</v>
      </c>
      <c r="N562" s="84" t="str">
        <f aca="false">IF(F562="P","PHY",IF(F562="G","G",E562))</f>
        <v>D</v>
      </c>
      <c r="O562" s="84" t="str">
        <f aca="false">IF(ISNA(VLOOKUP(G562,BadCanCurves,1,FALSE())),VLOOKUP(D562,FOLIOS,6,FALSE()),"not used")</f>
        <v>not used</v>
      </c>
      <c r="P562" s="84" t="n">
        <f aca="false">IF($N562="P",VLOOKUP(H562,PrcBuckets,2,FALSE()),0)</f>
        <v>0</v>
      </c>
      <c r="Q562" s="84" t="n">
        <f aca="false">IF($N562="D",VLOOKUP(H562,BasisBuckets,2,FALSE()),0)</f>
        <v>13</v>
      </c>
      <c r="R562" s="84" t="n">
        <f aca="false">IF($N562="PHY",VLOOKUP(H562,PGDBuckets,2,FALSE()),0)</f>
        <v>0</v>
      </c>
      <c r="S562" s="84" t="n">
        <f aca="false">IF($N562="G",VLOOKUP(H562,PGDBuckets,2,FALSE()),0)</f>
        <v>0</v>
      </c>
      <c r="T562" s="84" t="n">
        <f aca="false">SUM(P562:S562)</f>
        <v>13</v>
      </c>
      <c r="U562" s="84" t="str">
        <f aca="false">IF(O562="not used","-",O562&amp;N562&amp;T562)</f>
        <v>-</v>
      </c>
      <c r="V562" s="84" t="str">
        <f aca="false">IF(O562="Not Used","-",VLOOKUP(D562,FOLIOS,7,FALSE())&amp;H562)</f>
        <v>-</v>
      </c>
      <c r="W562" s="84" t="str">
        <f aca="false">IF(U562="-","-",O562&amp;E562&amp;H562)</f>
        <v>-</v>
      </c>
      <c r="X562" s="85" t="str">
        <f aca="false">D562&amp;G562</f>
        <v>FT-CAND-EGSC-BASCGPR-ST.CLAIR</v>
      </c>
      <c r="AF562" s="0" t="str">
        <f aca="false">D562&amp;V562</f>
        <v>FT-CAND-EGSC-BAS-</v>
      </c>
    </row>
    <row r="563" customFormat="false" ht="12.75" hidden="false" customHeight="false" outlineLevel="0" collapsed="false">
      <c r="A563" s="81" t="n">
        <v>36682</v>
      </c>
      <c r="B563" s="82" t="s">
        <v>55</v>
      </c>
      <c r="C563" s="82" t="s">
        <v>56</v>
      </c>
      <c r="D563" s="82" t="s">
        <v>57</v>
      </c>
      <c r="E563" s="82" t="s">
        <v>21</v>
      </c>
      <c r="F563" s="82"/>
      <c r="G563" s="82" t="s">
        <v>76</v>
      </c>
      <c r="H563" s="81" t="n">
        <v>38504</v>
      </c>
      <c r="I563" s="82" t="n">
        <v>0</v>
      </c>
      <c r="J563" s="82" t="n">
        <v>0</v>
      </c>
      <c r="K563" s="83" t="n">
        <f aca="false">IF(J563=0,0,J563/I563)</f>
        <v>0</v>
      </c>
      <c r="L563" s="83" t="n">
        <f aca="false">I563/UOM</f>
        <v>0</v>
      </c>
      <c r="M563" s="83" t="n">
        <f aca="false">J563/UOM</f>
        <v>0</v>
      </c>
      <c r="N563" s="84" t="str">
        <f aca="false">IF(F563="P","PHY",IF(F563="G","G",E563))</f>
        <v>D</v>
      </c>
      <c r="O563" s="84" t="str">
        <f aca="false">IF(ISNA(VLOOKUP(G563,BadCanCurves,1,FALSE())),VLOOKUP(D563,FOLIOS,6,FALSE()),"not used")</f>
        <v>not used</v>
      </c>
      <c r="P563" s="84" t="n">
        <f aca="false">IF($N563="P",VLOOKUP(H563,PrcBuckets,2,FALSE()),0)</f>
        <v>0</v>
      </c>
      <c r="Q563" s="84" t="n">
        <f aca="false">IF($N563="D",VLOOKUP(H563,BasisBuckets,2,FALSE()),0)</f>
        <v>13</v>
      </c>
      <c r="R563" s="84" t="n">
        <f aca="false">IF($N563="PHY",VLOOKUP(H563,PGDBuckets,2,FALSE()),0)</f>
        <v>0</v>
      </c>
      <c r="S563" s="84" t="n">
        <f aca="false">IF($N563="G",VLOOKUP(H563,PGDBuckets,2,FALSE()),0)</f>
        <v>0</v>
      </c>
      <c r="T563" s="84" t="n">
        <f aca="false">SUM(P563:S563)</f>
        <v>13</v>
      </c>
      <c r="U563" s="84" t="str">
        <f aca="false">IF(O563="not used","-",O563&amp;N563&amp;T563)</f>
        <v>-</v>
      </c>
      <c r="V563" s="84" t="str">
        <f aca="false">IF(O563="Not Used","-",VLOOKUP(D563,FOLIOS,7,FALSE())&amp;H563)</f>
        <v>-</v>
      </c>
      <c r="W563" s="84" t="str">
        <f aca="false">IF(U563="-","-",O563&amp;E563&amp;H563)</f>
        <v>-</v>
      </c>
      <c r="X563" s="85" t="str">
        <f aca="false">D563&amp;G563</f>
        <v>FT-CAND-EGSC-BASCGPR-ST.CLAIR</v>
      </c>
      <c r="AF563" s="0" t="str">
        <f aca="false">D563&amp;V563</f>
        <v>FT-CAND-EGSC-BAS-</v>
      </c>
    </row>
    <row r="564" customFormat="false" ht="12.75" hidden="false" customHeight="false" outlineLevel="0" collapsed="false">
      <c r="A564" s="81" t="n">
        <v>36682</v>
      </c>
      <c r="B564" s="82" t="s">
        <v>55</v>
      </c>
      <c r="C564" s="82" t="s">
        <v>56</v>
      </c>
      <c r="D564" s="82" t="s">
        <v>57</v>
      </c>
      <c r="E564" s="82" t="s">
        <v>21</v>
      </c>
      <c r="F564" s="82"/>
      <c r="G564" s="82" t="s">
        <v>76</v>
      </c>
      <c r="H564" s="81" t="n">
        <v>38534</v>
      </c>
      <c r="I564" s="82" t="n">
        <v>0</v>
      </c>
      <c r="J564" s="82" t="n">
        <v>0</v>
      </c>
      <c r="K564" s="83" t="n">
        <f aca="false">IF(J564=0,0,J564/I564)</f>
        <v>0</v>
      </c>
      <c r="L564" s="83" t="n">
        <f aca="false">I564/UOM</f>
        <v>0</v>
      </c>
      <c r="M564" s="83" t="n">
        <f aca="false">J564/UOM</f>
        <v>0</v>
      </c>
      <c r="N564" s="84" t="str">
        <f aca="false">IF(F564="P","PHY",IF(F564="G","G",E564))</f>
        <v>D</v>
      </c>
      <c r="O564" s="84" t="str">
        <f aca="false">IF(ISNA(VLOOKUP(G564,BadCanCurves,1,FALSE())),VLOOKUP(D564,FOLIOS,6,FALSE()),"not used")</f>
        <v>not used</v>
      </c>
      <c r="P564" s="84" t="n">
        <f aca="false">IF($N564="P",VLOOKUP(H564,PrcBuckets,2,FALSE()),0)</f>
        <v>0</v>
      </c>
      <c r="Q564" s="84" t="n">
        <f aca="false">IF($N564="D",VLOOKUP(H564,BasisBuckets,2,FALSE()),0)</f>
        <v>13</v>
      </c>
      <c r="R564" s="84" t="n">
        <f aca="false">IF($N564="PHY",VLOOKUP(H564,PGDBuckets,2,FALSE()),0)</f>
        <v>0</v>
      </c>
      <c r="S564" s="84" t="n">
        <f aca="false">IF($N564="G",VLOOKUP(H564,PGDBuckets,2,FALSE()),0)</f>
        <v>0</v>
      </c>
      <c r="T564" s="84" t="n">
        <f aca="false">SUM(P564:S564)</f>
        <v>13</v>
      </c>
      <c r="U564" s="84" t="str">
        <f aca="false">IF(O564="not used","-",O564&amp;N564&amp;T564)</f>
        <v>-</v>
      </c>
      <c r="V564" s="84" t="str">
        <f aca="false">IF(O564="Not Used","-",VLOOKUP(D564,FOLIOS,7,FALSE())&amp;H564)</f>
        <v>-</v>
      </c>
      <c r="W564" s="84" t="str">
        <f aca="false">IF(U564="-","-",O564&amp;E564&amp;H564)</f>
        <v>-</v>
      </c>
      <c r="X564" s="85" t="str">
        <f aca="false">D564&amp;G564</f>
        <v>FT-CAND-EGSC-BASCGPR-ST.CLAIR</v>
      </c>
      <c r="AF564" s="0" t="str">
        <f aca="false">D564&amp;V564</f>
        <v>FT-CAND-EGSC-BAS-</v>
      </c>
    </row>
    <row r="565" customFormat="false" ht="12.75" hidden="false" customHeight="false" outlineLevel="0" collapsed="false">
      <c r="A565" s="81" t="n">
        <v>36682</v>
      </c>
      <c r="B565" s="82" t="s">
        <v>55</v>
      </c>
      <c r="C565" s="82" t="s">
        <v>56</v>
      </c>
      <c r="D565" s="82" t="s">
        <v>57</v>
      </c>
      <c r="E565" s="82" t="s">
        <v>21</v>
      </c>
      <c r="F565" s="82"/>
      <c r="G565" s="82" t="s">
        <v>76</v>
      </c>
      <c r="H565" s="81" t="n">
        <v>38565</v>
      </c>
      <c r="I565" s="82" t="n">
        <v>0</v>
      </c>
      <c r="J565" s="82" t="n">
        <v>0</v>
      </c>
      <c r="K565" s="83" t="n">
        <f aca="false">IF(J565=0,0,J565/I565)</f>
        <v>0</v>
      </c>
      <c r="L565" s="83" t="n">
        <f aca="false">I565/UOM</f>
        <v>0</v>
      </c>
      <c r="M565" s="83" t="n">
        <f aca="false">J565/UOM</f>
        <v>0</v>
      </c>
      <c r="N565" s="84" t="str">
        <f aca="false">IF(F565="P","PHY",IF(F565="G","G",E565))</f>
        <v>D</v>
      </c>
      <c r="O565" s="84" t="str">
        <f aca="false">IF(ISNA(VLOOKUP(G565,BadCanCurves,1,FALSE())),VLOOKUP(D565,FOLIOS,6,FALSE()),"not used")</f>
        <v>not used</v>
      </c>
      <c r="P565" s="84" t="n">
        <f aca="false">IF($N565="P",VLOOKUP(H565,PrcBuckets,2,FALSE()),0)</f>
        <v>0</v>
      </c>
      <c r="Q565" s="84" t="n">
        <f aca="false">IF($N565="D",VLOOKUP(H565,BasisBuckets,2,FALSE()),0)</f>
        <v>13</v>
      </c>
      <c r="R565" s="84" t="n">
        <f aca="false">IF($N565="PHY",VLOOKUP(H565,PGDBuckets,2,FALSE()),0)</f>
        <v>0</v>
      </c>
      <c r="S565" s="84" t="n">
        <f aca="false">IF($N565="G",VLOOKUP(H565,PGDBuckets,2,FALSE()),0)</f>
        <v>0</v>
      </c>
      <c r="T565" s="84" t="n">
        <f aca="false">SUM(P565:S565)</f>
        <v>13</v>
      </c>
      <c r="U565" s="84" t="str">
        <f aca="false">IF(O565="not used","-",O565&amp;N565&amp;T565)</f>
        <v>-</v>
      </c>
      <c r="V565" s="84" t="str">
        <f aca="false">IF(O565="Not Used","-",VLOOKUP(D565,FOLIOS,7,FALSE())&amp;H565)</f>
        <v>-</v>
      </c>
      <c r="W565" s="84" t="str">
        <f aca="false">IF(U565="-","-",O565&amp;E565&amp;H565)</f>
        <v>-</v>
      </c>
      <c r="X565" s="85" t="str">
        <f aca="false">D565&amp;G565</f>
        <v>FT-CAND-EGSC-BASCGPR-ST.CLAIR</v>
      </c>
      <c r="AF565" s="0" t="str">
        <f aca="false">D565&amp;V565</f>
        <v>FT-CAND-EGSC-BAS-</v>
      </c>
    </row>
    <row r="566" customFormat="false" ht="12.75" hidden="false" customHeight="false" outlineLevel="0" collapsed="false">
      <c r="A566" s="81" t="n">
        <v>36682</v>
      </c>
      <c r="B566" s="82" t="s">
        <v>55</v>
      </c>
      <c r="C566" s="82" t="s">
        <v>56</v>
      </c>
      <c r="D566" s="82" t="s">
        <v>57</v>
      </c>
      <c r="E566" s="82" t="s">
        <v>21</v>
      </c>
      <c r="F566" s="82"/>
      <c r="G566" s="82" t="s">
        <v>76</v>
      </c>
      <c r="H566" s="81" t="n">
        <v>38596</v>
      </c>
      <c r="I566" s="82" t="n">
        <v>0</v>
      </c>
      <c r="J566" s="82" t="n">
        <v>0</v>
      </c>
      <c r="K566" s="83" t="n">
        <f aca="false">IF(J566=0,0,J566/I566)</f>
        <v>0</v>
      </c>
      <c r="L566" s="83" t="n">
        <f aca="false">I566/UOM</f>
        <v>0</v>
      </c>
      <c r="M566" s="83" t="n">
        <f aca="false">J566/UOM</f>
        <v>0</v>
      </c>
      <c r="N566" s="84" t="str">
        <f aca="false">IF(F566="P","PHY",IF(F566="G","G",E566))</f>
        <v>D</v>
      </c>
      <c r="O566" s="84" t="str">
        <f aca="false">IF(ISNA(VLOOKUP(G566,BadCanCurves,1,FALSE())),VLOOKUP(D566,FOLIOS,6,FALSE()),"not used")</f>
        <v>not used</v>
      </c>
      <c r="P566" s="84" t="n">
        <f aca="false">IF($N566="P",VLOOKUP(H566,PrcBuckets,2,FALSE()),0)</f>
        <v>0</v>
      </c>
      <c r="Q566" s="84" t="n">
        <f aca="false">IF($N566="D",VLOOKUP(H566,BasisBuckets,2,FALSE()),0)</f>
        <v>13</v>
      </c>
      <c r="R566" s="84" t="n">
        <f aca="false">IF($N566="PHY",VLOOKUP(H566,PGDBuckets,2,FALSE()),0)</f>
        <v>0</v>
      </c>
      <c r="S566" s="84" t="n">
        <f aca="false">IF($N566="G",VLOOKUP(H566,PGDBuckets,2,FALSE()),0)</f>
        <v>0</v>
      </c>
      <c r="T566" s="84" t="n">
        <f aca="false">SUM(P566:S566)</f>
        <v>13</v>
      </c>
      <c r="U566" s="84" t="str">
        <f aca="false">IF(O566="not used","-",O566&amp;N566&amp;T566)</f>
        <v>-</v>
      </c>
      <c r="V566" s="84" t="str">
        <f aca="false">IF(O566="Not Used","-",VLOOKUP(D566,FOLIOS,7,FALSE())&amp;H566)</f>
        <v>-</v>
      </c>
      <c r="W566" s="84" t="str">
        <f aca="false">IF(U566="-","-",O566&amp;E566&amp;H566)</f>
        <v>-</v>
      </c>
      <c r="X566" s="85" t="str">
        <f aca="false">D566&amp;G566</f>
        <v>FT-CAND-EGSC-BASCGPR-ST.CLAIR</v>
      </c>
      <c r="AF566" s="0" t="str">
        <f aca="false">D566&amp;V566</f>
        <v>FT-CAND-EGSC-BAS-</v>
      </c>
    </row>
    <row r="567" customFormat="false" ht="12.75" hidden="false" customHeight="false" outlineLevel="0" collapsed="false">
      <c r="A567" s="81" t="n">
        <v>36682</v>
      </c>
      <c r="B567" s="82" t="s">
        <v>55</v>
      </c>
      <c r="C567" s="82" t="s">
        <v>56</v>
      </c>
      <c r="D567" s="82" t="s">
        <v>57</v>
      </c>
      <c r="E567" s="82" t="s">
        <v>21</v>
      </c>
      <c r="F567" s="82"/>
      <c r="G567" s="82" t="s">
        <v>76</v>
      </c>
      <c r="H567" s="81" t="n">
        <v>38626</v>
      </c>
      <c r="I567" s="82" t="n">
        <v>0</v>
      </c>
      <c r="J567" s="82" t="n">
        <v>0</v>
      </c>
      <c r="K567" s="83" t="n">
        <f aca="false">IF(J567=0,0,J567/I567)</f>
        <v>0</v>
      </c>
      <c r="L567" s="83" t="n">
        <f aca="false">I567/UOM</f>
        <v>0</v>
      </c>
      <c r="M567" s="83" t="n">
        <f aca="false">J567/UOM</f>
        <v>0</v>
      </c>
      <c r="N567" s="84" t="str">
        <f aca="false">IF(F567="P","PHY",IF(F567="G","G",E567))</f>
        <v>D</v>
      </c>
      <c r="O567" s="84" t="str">
        <f aca="false">IF(ISNA(VLOOKUP(G567,BadCanCurves,1,FALSE())),VLOOKUP(D567,FOLIOS,6,FALSE()),"not used")</f>
        <v>not used</v>
      </c>
      <c r="P567" s="84" t="n">
        <f aca="false">IF($N567="P",VLOOKUP(H567,PrcBuckets,2,FALSE()),0)</f>
        <v>0</v>
      </c>
      <c r="Q567" s="84" t="n">
        <f aca="false">IF($N567="D",VLOOKUP(H567,BasisBuckets,2,FALSE()),0)</f>
        <v>13</v>
      </c>
      <c r="R567" s="84" t="n">
        <f aca="false">IF($N567="PHY",VLOOKUP(H567,PGDBuckets,2,FALSE()),0)</f>
        <v>0</v>
      </c>
      <c r="S567" s="84" t="n">
        <f aca="false">IF($N567="G",VLOOKUP(H567,PGDBuckets,2,FALSE()),0)</f>
        <v>0</v>
      </c>
      <c r="T567" s="84" t="n">
        <f aca="false">SUM(P567:S567)</f>
        <v>13</v>
      </c>
      <c r="U567" s="84" t="str">
        <f aca="false">IF(O567="not used","-",O567&amp;N567&amp;T567)</f>
        <v>-</v>
      </c>
      <c r="V567" s="84" t="str">
        <f aca="false">IF(O567="Not Used","-",VLOOKUP(D567,FOLIOS,7,FALSE())&amp;H567)</f>
        <v>-</v>
      </c>
      <c r="W567" s="84" t="str">
        <f aca="false">IF(U567="-","-",O567&amp;E567&amp;H567)</f>
        <v>-</v>
      </c>
      <c r="X567" s="85" t="str">
        <f aca="false">D567&amp;G567</f>
        <v>FT-CAND-EGSC-BASCGPR-ST.CLAIR</v>
      </c>
      <c r="AF567" s="0" t="str">
        <f aca="false">D567&amp;V567</f>
        <v>FT-CAND-EGSC-BAS-</v>
      </c>
    </row>
    <row r="568" customFormat="false" ht="12.75" hidden="false" customHeight="false" outlineLevel="0" collapsed="false">
      <c r="A568" s="81" t="n">
        <v>36682</v>
      </c>
      <c r="B568" s="82" t="s">
        <v>55</v>
      </c>
      <c r="C568" s="82" t="s">
        <v>56</v>
      </c>
      <c r="D568" s="82" t="s">
        <v>57</v>
      </c>
      <c r="E568" s="82" t="s">
        <v>21</v>
      </c>
      <c r="F568" s="82"/>
      <c r="G568" s="82" t="s">
        <v>76</v>
      </c>
      <c r="H568" s="81" t="n">
        <v>38657</v>
      </c>
      <c r="I568" s="82" t="n">
        <v>0</v>
      </c>
      <c r="J568" s="82" t="n">
        <v>0</v>
      </c>
      <c r="K568" s="83" t="n">
        <f aca="false">IF(J568=0,0,J568/I568)</f>
        <v>0</v>
      </c>
      <c r="L568" s="83" t="n">
        <f aca="false">I568/UOM</f>
        <v>0</v>
      </c>
      <c r="M568" s="83" t="n">
        <f aca="false">J568/UOM</f>
        <v>0</v>
      </c>
      <c r="N568" s="84" t="str">
        <f aca="false">IF(F568="P","PHY",IF(F568="G","G",E568))</f>
        <v>D</v>
      </c>
      <c r="O568" s="84" t="str">
        <f aca="false">IF(ISNA(VLOOKUP(G568,BadCanCurves,1,FALSE())),VLOOKUP(D568,FOLIOS,6,FALSE()),"not used")</f>
        <v>not used</v>
      </c>
      <c r="P568" s="84" t="n">
        <f aca="false">IF($N568="P",VLOOKUP(H568,PrcBuckets,2,FALSE()),0)</f>
        <v>0</v>
      </c>
      <c r="Q568" s="84" t="n">
        <f aca="false">IF($N568="D",VLOOKUP(H568,BasisBuckets,2,FALSE()),0)</f>
        <v>13</v>
      </c>
      <c r="R568" s="84" t="n">
        <f aca="false">IF($N568="PHY",VLOOKUP(H568,PGDBuckets,2,FALSE()),0)</f>
        <v>0</v>
      </c>
      <c r="S568" s="84" t="n">
        <f aca="false">IF($N568="G",VLOOKUP(H568,PGDBuckets,2,FALSE()),0)</f>
        <v>0</v>
      </c>
      <c r="T568" s="84" t="n">
        <f aca="false">SUM(P568:S568)</f>
        <v>13</v>
      </c>
      <c r="U568" s="84" t="str">
        <f aca="false">IF(O568="not used","-",O568&amp;N568&amp;T568)</f>
        <v>-</v>
      </c>
      <c r="V568" s="84" t="str">
        <f aca="false">IF(O568="Not Used","-",VLOOKUP(D568,FOLIOS,7,FALSE())&amp;H568)</f>
        <v>-</v>
      </c>
      <c r="W568" s="84" t="str">
        <f aca="false">IF(U568="-","-",O568&amp;E568&amp;H568)</f>
        <v>-</v>
      </c>
      <c r="X568" s="85" t="str">
        <f aca="false">D568&amp;G568</f>
        <v>FT-CAND-EGSC-BASCGPR-ST.CLAIR</v>
      </c>
      <c r="AF568" s="0" t="str">
        <f aca="false">D568&amp;V568</f>
        <v>FT-CAND-EGSC-BAS-</v>
      </c>
    </row>
    <row r="569" customFormat="false" ht="12.75" hidden="false" customHeight="false" outlineLevel="0" collapsed="false">
      <c r="A569" s="81" t="n">
        <v>36682</v>
      </c>
      <c r="B569" s="82" t="s">
        <v>55</v>
      </c>
      <c r="C569" s="82" t="s">
        <v>56</v>
      </c>
      <c r="D569" s="82" t="s">
        <v>57</v>
      </c>
      <c r="E569" s="82" t="s">
        <v>21</v>
      </c>
      <c r="F569" s="82"/>
      <c r="G569" s="82" t="s">
        <v>76</v>
      </c>
      <c r="H569" s="81" t="n">
        <v>38687</v>
      </c>
      <c r="I569" s="82" t="n">
        <v>0</v>
      </c>
      <c r="J569" s="82" t="n">
        <v>0</v>
      </c>
      <c r="K569" s="83" t="n">
        <f aca="false">IF(J569=0,0,J569/I569)</f>
        <v>0</v>
      </c>
      <c r="L569" s="83" t="n">
        <f aca="false">I569/UOM</f>
        <v>0</v>
      </c>
      <c r="M569" s="83" t="n">
        <f aca="false">J569/UOM</f>
        <v>0</v>
      </c>
      <c r="N569" s="84" t="str">
        <f aca="false">IF(F569="P","PHY",IF(F569="G","G",E569))</f>
        <v>D</v>
      </c>
      <c r="O569" s="84" t="str">
        <f aca="false">IF(ISNA(VLOOKUP(G569,BadCanCurves,1,FALSE())),VLOOKUP(D569,FOLIOS,6,FALSE()),"not used")</f>
        <v>not used</v>
      </c>
      <c r="P569" s="84" t="n">
        <f aca="false">IF($N569="P",VLOOKUP(H569,PrcBuckets,2,FALSE()),0)</f>
        <v>0</v>
      </c>
      <c r="Q569" s="84" t="n">
        <f aca="false">IF($N569="D",VLOOKUP(H569,BasisBuckets,2,FALSE()),0)</f>
        <v>13</v>
      </c>
      <c r="R569" s="84" t="n">
        <f aca="false">IF($N569="PHY",VLOOKUP(H569,PGDBuckets,2,FALSE()),0)</f>
        <v>0</v>
      </c>
      <c r="S569" s="84" t="n">
        <f aca="false">IF($N569="G",VLOOKUP(H569,PGDBuckets,2,FALSE()),0)</f>
        <v>0</v>
      </c>
      <c r="T569" s="84" t="n">
        <f aca="false">SUM(P569:S569)</f>
        <v>13</v>
      </c>
      <c r="U569" s="84" t="str">
        <f aca="false">IF(O569="not used","-",O569&amp;N569&amp;T569)</f>
        <v>-</v>
      </c>
      <c r="V569" s="84" t="str">
        <f aca="false">IF(O569="Not Used","-",VLOOKUP(D569,FOLIOS,7,FALSE())&amp;H569)</f>
        <v>-</v>
      </c>
      <c r="W569" s="84" t="str">
        <f aca="false">IF(U569="-","-",O569&amp;E569&amp;H569)</f>
        <v>-</v>
      </c>
      <c r="X569" s="85" t="str">
        <f aca="false">D569&amp;G569</f>
        <v>FT-CAND-EGSC-BASCGPR-ST.CLAIR</v>
      </c>
      <c r="AF569" s="0" t="str">
        <f aca="false">D569&amp;V569</f>
        <v>FT-CAND-EGSC-BAS-</v>
      </c>
    </row>
    <row r="570" customFormat="false" ht="12.75" hidden="false" customHeight="false" outlineLevel="0" collapsed="false">
      <c r="A570" s="81" t="n">
        <v>36682</v>
      </c>
      <c r="B570" s="82" t="s">
        <v>55</v>
      </c>
      <c r="C570" s="82" t="s">
        <v>56</v>
      </c>
      <c r="D570" s="82" t="s">
        <v>57</v>
      </c>
      <c r="E570" s="82" t="s">
        <v>21</v>
      </c>
      <c r="F570" s="82"/>
      <c r="G570" s="82" t="s">
        <v>76</v>
      </c>
      <c r="H570" s="81" t="n">
        <v>38718</v>
      </c>
      <c r="I570" s="82" t="n">
        <v>0</v>
      </c>
      <c r="J570" s="82" t="n">
        <v>0</v>
      </c>
      <c r="K570" s="83" t="n">
        <f aca="false">IF(J570=0,0,J570/I570)</f>
        <v>0</v>
      </c>
      <c r="L570" s="83" t="n">
        <f aca="false">I570/UOM</f>
        <v>0</v>
      </c>
      <c r="M570" s="83" t="n">
        <f aca="false">J570/UOM</f>
        <v>0</v>
      </c>
      <c r="N570" s="84" t="str">
        <f aca="false">IF(F570="P","PHY",IF(F570="G","G",E570))</f>
        <v>D</v>
      </c>
      <c r="O570" s="84" t="str">
        <f aca="false">IF(ISNA(VLOOKUP(G570,BadCanCurves,1,FALSE())),VLOOKUP(D570,FOLIOS,6,FALSE()),"not used")</f>
        <v>not used</v>
      </c>
      <c r="P570" s="84" t="n">
        <f aca="false">IF($N570="P",VLOOKUP(H570,PrcBuckets,2,FALSE()),0)</f>
        <v>0</v>
      </c>
      <c r="Q570" s="84" t="n">
        <f aca="false">IF($N570="D",VLOOKUP(H570,BasisBuckets,2,FALSE()),0)</f>
        <v>13</v>
      </c>
      <c r="R570" s="84" t="n">
        <f aca="false">IF($N570="PHY",VLOOKUP(H570,PGDBuckets,2,FALSE()),0)</f>
        <v>0</v>
      </c>
      <c r="S570" s="84" t="n">
        <f aca="false">IF($N570="G",VLOOKUP(H570,PGDBuckets,2,FALSE()),0)</f>
        <v>0</v>
      </c>
      <c r="T570" s="84" t="n">
        <f aca="false">SUM(P570:S570)</f>
        <v>13</v>
      </c>
      <c r="U570" s="84" t="str">
        <f aca="false">IF(O570="not used","-",O570&amp;N570&amp;T570)</f>
        <v>-</v>
      </c>
      <c r="V570" s="84" t="str">
        <f aca="false">IF(O570="Not Used","-",VLOOKUP(D570,FOLIOS,7,FALSE())&amp;H570)</f>
        <v>-</v>
      </c>
      <c r="W570" s="84" t="str">
        <f aca="false">IF(U570="-","-",O570&amp;E570&amp;H570)</f>
        <v>-</v>
      </c>
      <c r="X570" s="85" t="str">
        <f aca="false">D570&amp;G570</f>
        <v>FT-CAND-EGSC-BASCGPR-ST.CLAIR</v>
      </c>
      <c r="AF570" s="0" t="str">
        <f aca="false">D570&amp;V570</f>
        <v>FT-CAND-EGSC-BAS-</v>
      </c>
    </row>
    <row r="571" customFormat="false" ht="12.75" hidden="false" customHeight="false" outlineLevel="0" collapsed="false">
      <c r="A571" s="81" t="n">
        <v>36682</v>
      </c>
      <c r="B571" s="82" t="s">
        <v>55</v>
      </c>
      <c r="C571" s="82" t="s">
        <v>56</v>
      </c>
      <c r="D571" s="82" t="s">
        <v>57</v>
      </c>
      <c r="E571" s="82" t="s">
        <v>21</v>
      </c>
      <c r="F571" s="82"/>
      <c r="G571" s="82" t="s">
        <v>76</v>
      </c>
      <c r="H571" s="81" t="n">
        <v>38749</v>
      </c>
      <c r="I571" s="82" t="n">
        <v>0</v>
      </c>
      <c r="J571" s="82" t="n">
        <v>0</v>
      </c>
      <c r="K571" s="83" t="n">
        <f aca="false">IF(J571=0,0,J571/I571)</f>
        <v>0</v>
      </c>
      <c r="L571" s="83" t="n">
        <f aca="false">I571/UOM</f>
        <v>0</v>
      </c>
      <c r="M571" s="83" t="n">
        <f aca="false">J571/UOM</f>
        <v>0</v>
      </c>
      <c r="N571" s="84" t="str">
        <f aca="false">IF(F571="P","PHY",IF(F571="G","G",E571))</f>
        <v>D</v>
      </c>
      <c r="O571" s="84" t="str">
        <f aca="false">IF(ISNA(VLOOKUP(G571,BadCanCurves,1,FALSE())),VLOOKUP(D571,FOLIOS,6,FALSE()),"not used")</f>
        <v>not used</v>
      </c>
      <c r="P571" s="84" t="n">
        <f aca="false">IF($N571="P",VLOOKUP(H571,PrcBuckets,2,FALSE()),0)</f>
        <v>0</v>
      </c>
      <c r="Q571" s="84" t="n">
        <f aca="false">IF($N571="D",VLOOKUP(H571,BasisBuckets,2,FALSE()),0)</f>
        <v>13</v>
      </c>
      <c r="R571" s="84" t="n">
        <f aca="false">IF($N571="PHY",VLOOKUP(H571,PGDBuckets,2,FALSE()),0)</f>
        <v>0</v>
      </c>
      <c r="S571" s="84" t="n">
        <f aca="false">IF($N571="G",VLOOKUP(H571,PGDBuckets,2,FALSE()),0)</f>
        <v>0</v>
      </c>
      <c r="T571" s="84" t="n">
        <f aca="false">SUM(P571:S571)</f>
        <v>13</v>
      </c>
      <c r="U571" s="84" t="str">
        <f aca="false">IF(O571="not used","-",O571&amp;N571&amp;T571)</f>
        <v>-</v>
      </c>
      <c r="V571" s="84" t="str">
        <f aca="false">IF(O571="Not Used","-",VLOOKUP(D571,FOLIOS,7,FALSE())&amp;H571)</f>
        <v>-</v>
      </c>
      <c r="W571" s="84" t="str">
        <f aca="false">IF(U571="-","-",O571&amp;E571&amp;H571)</f>
        <v>-</v>
      </c>
      <c r="X571" s="85" t="str">
        <f aca="false">D571&amp;G571</f>
        <v>FT-CAND-EGSC-BASCGPR-ST.CLAIR</v>
      </c>
      <c r="AF571" s="0" t="str">
        <f aca="false">D571&amp;V571</f>
        <v>FT-CAND-EGSC-BAS-</v>
      </c>
    </row>
    <row r="572" customFormat="false" ht="12.75" hidden="false" customHeight="false" outlineLevel="0" collapsed="false">
      <c r="A572" s="81" t="n">
        <v>36682</v>
      </c>
      <c r="B572" s="82" t="s">
        <v>55</v>
      </c>
      <c r="C572" s="82" t="s">
        <v>56</v>
      </c>
      <c r="D572" s="82" t="s">
        <v>57</v>
      </c>
      <c r="E572" s="82" t="s">
        <v>21</v>
      </c>
      <c r="F572" s="82"/>
      <c r="G572" s="82" t="s">
        <v>76</v>
      </c>
      <c r="H572" s="81" t="n">
        <v>38777</v>
      </c>
      <c r="I572" s="82" t="n">
        <v>0</v>
      </c>
      <c r="J572" s="82" t="n">
        <v>0</v>
      </c>
      <c r="K572" s="83" t="n">
        <f aca="false">IF(J572=0,0,J572/I572)</f>
        <v>0</v>
      </c>
      <c r="L572" s="83" t="n">
        <f aca="false">I572/UOM</f>
        <v>0</v>
      </c>
      <c r="M572" s="83" t="n">
        <f aca="false">J572/UOM</f>
        <v>0</v>
      </c>
      <c r="N572" s="84" t="str">
        <f aca="false">IF(F572="P","PHY",IF(F572="G","G",E572))</f>
        <v>D</v>
      </c>
      <c r="O572" s="84" t="str">
        <f aca="false">IF(ISNA(VLOOKUP(G572,BadCanCurves,1,FALSE())),VLOOKUP(D572,FOLIOS,6,FALSE()),"not used")</f>
        <v>not used</v>
      </c>
      <c r="P572" s="84" t="n">
        <f aca="false">IF($N572="P",VLOOKUP(H572,PrcBuckets,2,FALSE()),0)</f>
        <v>0</v>
      </c>
      <c r="Q572" s="84" t="n">
        <f aca="false">IF($N572="D",VLOOKUP(H572,BasisBuckets,2,FALSE()),0)</f>
        <v>13</v>
      </c>
      <c r="R572" s="84" t="n">
        <f aca="false">IF($N572="PHY",VLOOKUP(H572,PGDBuckets,2,FALSE()),0)</f>
        <v>0</v>
      </c>
      <c r="S572" s="84" t="n">
        <f aca="false">IF($N572="G",VLOOKUP(H572,PGDBuckets,2,FALSE()),0)</f>
        <v>0</v>
      </c>
      <c r="T572" s="84" t="n">
        <f aca="false">SUM(P572:S572)</f>
        <v>13</v>
      </c>
      <c r="U572" s="84" t="str">
        <f aca="false">IF(O572="not used","-",O572&amp;N572&amp;T572)</f>
        <v>-</v>
      </c>
      <c r="V572" s="84" t="str">
        <f aca="false">IF(O572="Not Used","-",VLOOKUP(D572,FOLIOS,7,FALSE())&amp;H572)</f>
        <v>-</v>
      </c>
      <c r="W572" s="84" t="str">
        <f aca="false">IF(U572="-","-",O572&amp;E572&amp;H572)</f>
        <v>-</v>
      </c>
      <c r="X572" s="85" t="str">
        <f aca="false">D572&amp;G572</f>
        <v>FT-CAND-EGSC-BASCGPR-ST.CLAIR</v>
      </c>
      <c r="AF572" s="0" t="str">
        <f aca="false">D572&amp;V572</f>
        <v>FT-CAND-EGSC-BAS-</v>
      </c>
    </row>
    <row r="573" customFormat="false" ht="12.75" hidden="false" customHeight="false" outlineLevel="0" collapsed="false">
      <c r="A573" s="81" t="n">
        <v>36682</v>
      </c>
      <c r="B573" s="82" t="s">
        <v>55</v>
      </c>
      <c r="C573" s="82" t="s">
        <v>56</v>
      </c>
      <c r="D573" s="82" t="s">
        <v>57</v>
      </c>
      <c r="E573" s="82" t="s">
        <v>21</v>
      </c>
      <c r="F573" s="82"/>
      <c r="G573" s="82" t="s">
        <v>76</v>
      </c>
      <c r="H573" s="81" t="n">
        <v>38808</v>
      </c>
      <c r="I573" s="82" t="n">
        <v>0</v>
      </c>
      <c r="J573" s="82" t="n">
        <v>0</v>
      </c>
      <c r="K573" s="83" t="n">
        <f aca="false">IF(J573=0,0,J573/I573)</f>
        <v>0</v>
      </c>
      <c r="L573" s="83" t="n">
        <f aca="false">I573/UOM</f>
        <v>0</v>
      </c>
      <c r="M573" s="83" t="n">
        <f aca="false">J573/UOM</f>
        <v>0</v>
      </c>
      <c r="N573" s="84" t="str">
        <f aca="false">IF(F573="P","PHY",IF(F573="G","G",E573))</f>
        <v>D</v>
      </c>
      <c r="O573" s="84" t="str">
        <f aca="false">IF(ISNA(VLOOKUP(G573,BadCanCurves,1,FALSE())),VLOOKUP(D573,FOLIOS,6,FALSE()),"not used")</f>
        <v>not used</v>
      </c>
      <c r="P573" s="84" t="n">
        <f aca="false">IF($N573="P",VLOOKUP(H573,PrcBuckets,2,FALSE()),0)</f>
        <v>0</v>
      </c>
      <c r="Q573" s="84" t="n">
        <f aca="false">IF($N573="D",VLOOKUP(H573,BasisBuckets,2,FALSE()),0)</f>
        <v>13</v>
      </c>
      <c r="R573" s="84" t="n">
        <f aca="false">IF($N573="PHY",VLOOKUP(H573,PGDBuckets,2,FALSE()),0)</f>
        <v>0</v>
      </c>
      <c r="S573" s="84" t="n">
        <f aca="false">IF($N573="G",VLOOKUP(H573,PGDBuckets,2,FALSE()),0)</f>
        <v>0</v>
      </c>
      <c r="T573" s="84" t="n">
        <f aca="false">SUM(P573:S573)</f>
        <v>13</v>
      </c>
      <c r="U573" s="84" t="str">
        <f aca="false">IF(O573="not used","-",O573&amp;N573&amp;T573)</f>
        <v>-</v>
      </c>
      <c r="V573" s="84" t="str">
        <f aca="false">IF(O573="Not Used","-",VLOOKUP(D573,FOLIOS,7,FALSE())&amp;H573)</f>
        <v>-</v>
      </c>
      <c r="W573" s="84" t="str">
        <f aca="false">IF(U573="-","-",O573&amp;E573&amp;H573)</f>
        <v>-</v>
      </c>
      <c r="X573" s="85" t="str">
        <f aca="false">D573&amp;G573</f>
        <v>FT-CAND-EGSC-BASCGPR-ST.CLAIR</v>
      </c>
      <c r="AF573" s="0" t="str">
        <f aca="false">D573&amp;V573</f>
        <v>FT-CAND-EGSC-BAS-</v>
      </c>
    </row>
    <row r="574" customFormat="false" ht="12.75" hidden="false" customHeight="false" outlineLevel="0" collapsed="false">
      <c r="A574" s="81" t="n">
        <v>36682</v>
      </c>
      <c r="B574" s="82" t="s">
        <v>55</v>
      </c>
      <c r="C574" s="82" t="s">
        <v>56</v>
      </c>
      <c r="D574" s="82" t="s">
        <v>57</v>
      </c>
      <c r="E574" s="82" t="s">
        <v>21</v>
      </c>
      <c r="F574" s="82"/>
      <c r="G574" s="82" t="s">
        <v>76</v>
      </c>
      <c r="H574" s="81" t="n">
        <v>38838</v>
      </c>
      <c r="I574" s="82" t="n">
        <v>0</v>
      </c>
      <c r="J574" s="82" t="n">
        <v>0</v>
      </c>
      <c r="K574" s="83" t="n">
        <f aca="false">IF(J574=0,0,J574/I574)</f>
        <v>0</v>
      </c>
      <c r="L574" s="83" t="n">
        <f aca="false">I574/UOM</f>
        <v>0</v>
      </c>
      <c r="M574" s="83" t="n">
        <f aca="false">J574/UOM</f>
        <v>0</v>
      </c>
      <c r="N574" s="84" t="str">
        <f aca="false">IF(F574="P","PHY",IF(F574="G","G",E574))</f>
        <v>D</v>
      </c>
      <c r="O574" s="84" t="str">
        <f aca="false">IF(ISNA(VLOOKUP(G574,BadCanCurves,1,FALSE())),VLOOKUP(D574,FOLIOS,6,FALSE()),"not used")</f>
        <v>not used</v>
      </c>
      <c r="P574" s="84" t="n">
        <f aca="false">IF($N574="P",VLOOKUP(H574,PrcBuckets,2,FALSE()),0)</f>
        <v>0</v>
      </c>
      <c r="Q574" s="84" t="n">
        <f aca="false">IF($N574="D",VLOOKUP(H574,BasisBuckets,2,FALSE()),0)</f>
        <v>13</v>
      </c>
      <c r="R574" s="84" t="n">
        <f aca="false">IF($N574="PHY",VLOOKUP(H574,PGDBuckets,2,FALSE()),0)</f>
        <v>0</v>
      </c>
      <c r="S574" s="84" t="n">
        <f aca="false">IF($N574="G",VLOOKUP(H574,PGDBuckets,2,FALSE()),0)</f>
        <v>0</v>
      </c>
      <c r="T574" s="84" t="n">
        <f aca="false">SUM(P574:S574)</f>
        <v>13</v>
      </c>
      <c r="U574" s="84" t="str">
        <f aca="false">IF(O574="not used","-",O574&amp;N574&amp;T574)</f>
        <v>-</v>
      </c>
      <c r="V574" s="84" t="str">
        <f aca="false">IF(O574="Not Used","-",VLOOKUP(D574,FOLIOS,7,FALSE())&amp;H574)</f>
        <v>-</v>
      </c>
      <c r="W574" s="84" t="str">
        <f aca="false">IF(U574="-","-",O574&amp;E574&amp;H574)</f>
        <v>-</v>
      </c>
      <c r="X574" s="85" t="str">
        <f aca="false">D574&amp;G574</f>
        <v>FT-CAND-EGSC-BASCGPR-ST.CLAIR</v>
      </c>
      <c r="AF574" s="0" t="str">
        <f aca="false">D574&amp;V574</f>
        <v>FT-CAND-EGSC-BAS-</v>
      </c>
    </row>
    <row r="575" customFormat="false" ht="12.75" hidden="false" customHeight="false" outlineLevel="0" collapsed="false">
      <c r="A575" s="81" t="n">
        <v>36682</v>
      </c>
      <c r="B575" s="82" t="s">
        <v>55</v>
      </c>
      <c r="C575" s="82" t="s">
        <v>56</v>
      </c>
      <c r="D575" s="82" t="s">
        <v>57</v>
      </c>
      <c r="E575" s="82" t="s">
        <v>21</v>
      </c>
      <c r="F575" s="82"/>
      <c r="G575" s="82" t="s">
        <v>76</v>
      </c>
      <c r="H575" s="81" t="n">
        <v>38869</v>
      </c>
      <c r="I575" s="82" t="n">
        <v>0</v>
      </c>
      <c r="J575" s="82" t="n">
        <v>0</v>
      </c>
      <c r="K575" s="83" t="n">
        <f aca="false">IF(J575=0,0,J575/I575)</f>
        <v>0</v>
      </c>
      <c r="L575" s="83" t="n">
        <f aca="false">I575/UOM</f>
        <v>0</v>
      </c>
      <c r="M575" s="83" t="n">
        <f aca="false">J575/UOM</f>
        <v>0</v>
      </c>
      <c r="N575" s="84" t="str">
        <f aca="false">IF(F575="P","PHY",IF(F575="G","G",E575))</f>
        <v>D</v>
      </c>
      <c r="O575" s="84" t="str">
        <f aca="false">IF(ISNA(VLOOKUP(G575,BadCanCurves,1,FALSE())),VLOOKUP(D575,FOLIOS,6,FALSE()),"not used")</f>
        <v>not used</v>
      </c>
      <c r="P575" s="84" t="n">
        <f aca="false">IF($N575="P",VLOOKUP(H575,PrcBuckets,2,FALSE()),0)</f>
        <v>0</v>
      </c>
      <c r="Q575" s="84" t="n">
        <f aca="false">IF($N575="D",VLOOKUP(H575,BasisBuckets,2,FALSE()),0)</f>
        <v>13</v>
      </c>
      <c r="R575" s="84" t="n">
        <f aca="false">IF($N575="PHY",VLOOKUP(H575,PGDBuckets,2,FALSE()),0)</f>
        <v>0</v>
      </c>
      <c r="S575" s="84" t="n">
        <f aca="false">IF($N575="G",VLOOKUP(H575,PGDBuckets,2,FALSE()),0)</f>
        <v>0</v>
      </c>
      <c r="T575" s="84" t="n">
        <f aca="false">SUM(P575:S575)</f>
        <v>13</v>
      </c>
      <c r="U575" s="84" t="str">
        <f aca="false">IF(O575="not used","-",O575&amp;N575&amp;T575)</f>
        <v>-</v>
      </c>
      <c r="V575" s="84" t="str">
        <f aca="false">IF(O575="Not Used","-",VLOOKUP(D575,FOLIOS,7,FALSE())&amp;H575)</f>
        <v>-</v>
      </c>
      <c r="W575" s="84" t="str">
        <f aca="false">IF(U575="-","-",O575&amp;E575&amp;H575)</f>
        <v>-</v>
      </c>
      <c r="X575" s="85" t="str">
        <f aca="false">D575&amp;G575</f>
        <v>FT-CAND-EGSC-BASCGPR-ST.CLAIR</v>
      </c>
      <c r="AF575" s="0" t="str">
        <f aca="false">D575&amp;V575</f>
        <v>FT-CAND-EGSC-BAS-</v>
      </c>
    </row>
    <row r="576" customFormat="false" ht="12.75" hidden="false" customHeight="false" outlineLevel="0" collapsed="false">
      <c r="A576" s="81" t="n">
        <v>36682</v>
      </c>
      <c r="B576" s="82" t="s">
        <v>55</v>
      </c>
      <c r="C576" s="82" t="s">
        <v>56</v>
      </c>
      <c r="D576" s="82" t="s">
        <v>57</v>
      </c>
      <c r="E576" s="82" t="s">
        <v>21</v>
      </c>
      <c r="F576" s="82"/>
      <c r="G576" s="82" t="s">
        <v>76</v>
      </c>
      <c r="H576" s="81" t="n">
        <v>38899</v>
      </c>
      <c r="I576" s="82" t="n">
        <v>0</v>
      </c>
      <c r="J576" s="82" t="n">
        <v>0</v>
      </c>
      <c r="K576" s="83" t="n">
        <f aca="false">IF(J576=0,0,J576/I576)</f>
        <v>0</v>
      </c>
      <c r="L576" s="83" t="n">
        <f aca="false">I576/UOM</f>
        <v>0</v>
      </c>
      <c r="M576" s="83" t="n">
        <f aca="false">J576/UOM</f>
        <v>0</v>
      </c>
      <c r="N576" s="84" t="str">
        <f aca="false">IF(F576="P","PHY",IF(F576="G","G",E576))</f>
        <v>D</v>
      </c>
      <c r="O576" s="84" t="str">
        <f aca="false">IF(ISNA(VLOOKUP(G576,BadCanCurves,1,FALSE())),VLOOKUP(D576,FOLIOS,6,FALSE()),"not used")</f>
        <v>not used</v>
      </c>
      <c r="P576" s="84" t="n">
        <f aca="false">IF($N576="P",VLOOKUP(H576,PrcBuckets,2,FALSE()),0)</f>
        <v>0</v>
      </c>
      <c r="Q576" s="84" t="n">
        <f aca="false">IF($N576="D",VLOOKUP(H576,BasisBuckets,2,FALSE()),0)</f>
        <v>13</v>
      </c>
      <c r="R576" s="84" t="n">
        <f aca="false">IF($N576="PHY",VLOOKUP(H576,PGDBuckets,2,FALSE()),0)</f>
        <v>0</v>
      </c>
      <c r="S576" s="84" t="n">
        <f aca="false">IF($N576="G",VLOOKUP(H576,PGDBuckets,2,FALSE()),0)</f>
        <v>0</v>
      </c>
      <c r="T576" s="84" t="n">
        <f aca="false">SUM(P576:S576)</f>
        <v>13</v>
      </c>
      <c r="U576" s="84" t="str">
        <f aca="false">IF(O576="not used","-",O576&amp;N576&amp;T576)</f>
        <v>-</v>
      </c>
      <c r="V576" s="84" t="str">
        <f aca="false">IF(O576="Not Used","-",VLOOKUP(D576,FOLIOS,7,FALSE())&amp;H576)</f>
        <v>-</v>
      </c>
      <c r="W576" s="84" t="str">
        <f aca="false">IF(U576="-","-",O576&amp;E576&amp;H576)</f>
        <v>-</v>
      </c>
      <c r="X576" s="85" t="str">
        <f aca="false">D576&amp;G576</f>
        <v>FT-CAND-EGSC-BASCGPR-ST.CLAIR</v>
      </c>
      <c r="AF576" s="0" t="str">
        <f aca="false">D576&amp;V576</f>
        <v>FT-CAND-EGSC-BAS-</v>
      </c>
    </row>
    <row r="577" customFormat="false" ht="12.75" hidden="false" customHeight="false" outlineLevel="0" collapsed="false">
      <c r="A577" s="81" t="n">
        <v>36682</v>
      </c>
      <c r="B577" s="82" t="s">
        <v>55</v>
      </c>
      <c r="C577" s="82" t="s">
        <v>56</v>
      </c>
      <c r="D577" s="82" t="s">
        <v>57</v>
      </c>
      <c r="E577" s="82" t="s">
        <v>21</v>
      </c>
      <c r="F577" s="82"/>
      <c r="G577" s="82" t="s">
        <v>76</v>
      </c>
      <c r="H577" s="81" t="n">
        <v>38930</v>
      </c>
      <c r="I577" s="82" t="n">
        <v>0</v>
      </c>
      <c r="J577" s="82" t="n">
        <v>0</v>
      </c>
      <c r="K577" s="83" t="n">
        <f aca="false">IF(J577=0,0,J577/I577)</f>
        <v>0</v>
      </c>
      <c r="L577" s="83" t="n">
        <f aca="false">I577/UOM</f>
        <v>0</v>
      </c>
      <c r="M577" s="83" t="n">
        <f aca="false">J577/UOM</f>
        <v>0</v>
      </c>
      <c r="N577" s="84" t="str">
        <f aca="false">IF(F577="P","PHY",IF(F577="G","G",E577))</f>
        <v>D</v>
      </c>
      <c r="O577" s="84" t="str">
        <f aca="false">IF(ISNA(VLOOKUP(G577,BadCanCurves,1,FALSE())),VLOOKUP(D577,FOLIOS,6,FALSE()),"not used")</f>
        <v>not used</v>
      </c>
      <c r="P577" s="84" t="n">
        <f aca="false">IF($N577="P",VLOOKUP(H577,PrcBuckets,2,FALSE()),0)</f>
        <v>0</v>
      </c>
      <c r="Q577" s="84" t="n">
        <f aca="false">IF($N577="D",VLOOKUP(H577,BasisBuckets,2,FALSE()),0)</f>
        <v>13</v>
      </c>
      <c r="R577" s="84" t="n">
        <f aca="false">IF($N577="PHY",VLOOKUP(H577,PGDBuckets,2,FALSE()),0)</f>
        <v>0</v>
      </c>
      <c r="S577" s="84" t="n">
        <f aca="false">IF($N577="G",VLOOKUP(H577,PGDBuckets,2,FALSE()),0)</f>
        <v>0</v>
      </c>
      <c r="T577" s="84" t="n">
        <f aca="false">SUM(P577:S577)</f>
        <v>13</v>
      </c>
      <c r="U577" s="84" t="str">
        <f aca="false">IF(O577="not used","-",O577&amp;N577&amp;T577)</f>
        <v>-</v>
      </c>
      <c r="V577" s="84" t="str">
        <f aca="false">IF(O577="Not Used","-",VLOOKUP(D577,FOLIOS,7,FALSE())&amp;H577)</f>
        <v>-</v>
      </c>
      <c r="W577" s="84" t="str">
        <f aca="false">IF(U577="-","-",O577&amp;E577&amp;H577)</f>
        <v>-</v>
      </c>
      <c r="X577" s="85" t="str">
        <f aca="false">D577&amp;G577</f>
        <v>FT-CAND-EGSC-BASCGPR-ST.CLAIR</v>
      </c>
      <c r="AF577" s="0" t="str">
        <f aca="false">D577&amp;V577</f>
        <v>FT-CAND-EGSC-BAS-</v>
      </c>
    </row>
    <row r="578" customFormat="false" ht="12.75" hidden="false" customHeight="false" outlineLevel="0" collapsed="false">
      <c r="A578" s="81" t="n">
        <v>36682</v>
      </c>
      <c r="B578" s="82" t="s">
        <v>55</v>
      </c>
      <c r="C578" s="82" t="s">
        <v>56</v>
      </c>
      <c r="D578" s="82" t="s">
        <v>57</v>
      </c>
      <c r="E578" s="82" t="s">
        <v>21</v>
      </c>
      <c r="F578" s="82"/>
      <c r="G578" s="82" t="s">
        <v>76</v>
      </c>
      <c r="H578" s="81" t="n">
        <v>38961</v>
      </c>
      <c r="I578" s="82" t="n">
        <v>0</v>
      </c>
      <c r="J578" s="82" t="n">
        <v>0</v>
      </c>
      <c r="K578" s="83" t="n">
        <f aca="false">IF(J578=0,0,J578/I578)</f>
        <v>0</v>
      </c>
      <c r="L578" s="83" t="n">
        <f aca="false">I578/UOM</f>
        <v>0</v>
      </c>
      <c r="M578" s="83" t="n">
        <f aca="false">J578/UOM</f>
        <v>0</v>
      </c>
      <c r="N578" s="84" t="str">
        <f aca="false">IF(F578="P","PHY",IF(F578="G","G",E578))</f>
        <v>D</v>
      </c>
      <c r="O578" s="84" t="str">
        <f aca="false">IF(ISNA(VLOOKUP(G578,BadCanCurves,1,FALSE())),VLOOKUP(D578,FOLIOS,6,FALSE()),"not used")</f>
        <v>not used</v>
      </c>
      <c r="P578" s="84" t="n">
        <f aca="false">IF($N578="P",VLOOKUP(H578,PrcBuckets,2,FALSE()),0)</f>
        <v>0</v>
      </c>
      <c r="Q578" s="84" t="n">
        <f aca="false">IF($N578="D",VLOOKUP(H578,BasisBuckets,2,FALSE()),0)</f>
        <v>13</v>
      </c>
      <c r="R578" s="84" t="n">
        <f aca="false">IF($N578="PHY",VLOOKUP(H578,PGDBuckets,2,FALSE()),0)</f>
        <v>0</v>
      </c>
      <c r="S578" s="84" t="n">
        <f aca="false">IF($N578="G",VLOOKUP(H578,PGDBuckets,2,FALSE()),0)</f>
        <v>0</v>
      </c>
      <c r="T578" s="84" t="n">
        <f aca="false">SUM(P578:S578)</f>
        <v>13</v>
      </c>
      <c r="U578" s="84" t="str">
        <f aca="false">IF(O578="not used","-",O578&amp;N578&amp;T578)</f>
        <v>-</v>
      </c>
      <c r="V578" s="84" t="str">
        <f aca="false">IF(O578="Not Used","-",VLOOKUP(D578,FOLIOS,7,FALSE())&amp;H578)</f>
        <v>-</v>
      </c>
      <c r="W578" s="84" t="str">
        <f aca="false">IF(U578="-","-",O578&amp;E578&amp;H578)</f>
        <v>-</v>
      </c>
      <c r="X578" s="85" t="str">
        <f aca="false">D578&amp;G578</f>
        <v>FT-CAND-EGSC-BASCGPR-ST.CLAIR</v>
      </c>
      <c r="AF578" s="0" t="str">
        <f aca="false">D578&amp;V578</f>
        <v>FT-CAND-EGSC-BAS-</v>
      </c>
    </row>
    <row r="579" customFormat="false" ht="12.75" hidden="false" customHeight="false" outlineLevel="0" collapsed="false">
      <c r="A579" s="81" t="n">
        <v>36682</v>
      </c>
      <c r="B579" s="82" t="s">
        <v>55</v>
      </c>
      <c r="C579" s="82" t="s">
        <v>56</v>
      </c>
      <c r="D579" s="82" t="s">
        <v>57</v>
      </c>
      <c r="E579" s="82" t="s">
        <v>21</v>
      </c>
      <c r="F579" s="82"/>
      <c r="G579" s="82" t="s">
        <v>76</v>
      </c>
      <c r="H579" s="81" t="n">
        <v>38991</v>
      </c>
      <c r="I579" s="82" t="n">
        <v>0</v>
      </c>
      <c r="J579" s="82" t="n">
        <v>0</v>
      </c>
      <c r="K579" s="83" t="n">
        <f aca="false">IF(J579=0,0,J579/I579)</f>
        <v>0</v>
      </c>
      <c r="L579" s="83" t="n">
        <f aca="false">I579/UOM</f>
        <v>0</v>
      </c>
      <c r="M579" s="83" t="n">
        <f aca="false">J579/UOM</f>
        <v>0</v>
      </c>
      <c r="N579" s="84" t="str">
        <f aca="false">IF(F579="P","PHY",IF(F579="G","G",E579))</f>
        <v>D</v>
      </c>
      <c r="O579" s="84" t="str">
        <f aca="false">IF(ISNA(VLOOKUP(G579,BadCanCurves,1,FALSE())),VLOOKUP(D579,FOLIOS,6,FALSE()),"not used")</f>
        <v>not used</v>
      </c>
      <c r="P579" s="84" t="n">
        <f aca="false">IF($N579="P",VLOOKUP(H579,PrcBuckets,2,FALSE()),0)</f>
        <v>0</v>
      </c>
      <c r="Q579" s="84" t="n">
        <f aca="false">IF($N579="D",VLOOKUP(H579,BasisBuckets,2,FALSE()),0)</f>
        <v>13</v>
      </c>
      <c r="R579" s="84" t="n">
        <f aca="false">IF($N579="PHY",VLOOKUP(H579,PGDBuckets,2,FALSE()),0)</f>
        <v>0</v>
      </c>
      <c r="S579" s="84" t="n">
        <f aca="false">IF($N579="G",VLOOKUP(H579,PGDBuckets,2,FALSE()),0)</f>
        <v>0</v>
      </c>
      <c r="T579" s="84" t="n">
        <f aca="false">SUM(P579:S579)</f>
        <v>13</v>
      </c>
      <c r="U579" s="84" t="str">
        <f aca="false">IF(O579="not used","-",O579&amp;N579&amp;T579)</f>
        <v>-</v>
      </c>
      <c r="V579" s="84" t="str">
        <f aca="false">IF(O579="Not Used","-",VLOOKUP(D579,FOLIOS,7,FALSE())&amp;H579)</f>
        <v>-</v>
      </c>
      <c r="W579" s="84" t="str">
        <f aca="false">IF(U579="-","-",O579&amp;E579&amp;H579)</f>
        <v>-</v>
      </c>
      <c r="X579" s="85" t="str">
        <f aca="false">D579&amp;G579</f>
        <v>FT-CAND-EGSC-BASCGPR-ST.CLAIR</v>
      </c>
      <c r="AF579" s="0" t="str">
        <f aca="false">D579&amp;V579</f>
        <v>FT-CAND-EGSC-BAS-</v>
      </c>
    </row>
    <row r="580" customFormat="false" ht="12.75" hidden="false" customHeight="false" outlineLevel="0" collapsed="false">
      <c r="A580" s="81" t="n">
        <v>36682</v>
      </c>
      <c r="B580" s="82" t="s">
        <v>55</v>
      </c>
      <c r="C580" s="82" t="s">
        <v>56</v>
      </c>
      <c r="D580" s="82" t="s">
        <v>57</v>
      </c>
      <c r="E580" s="82" t="s">
        <v>21</v>
      </c>
      <c r="F580" s="82"/>
      <c r="G580" s="82" t="s">
        <v>76</v>
      </c>
      <c r="H580" s="81" t="n">
        <v>39022</v>
      </c>
      <c r="I580" s="82" t="n">
        <v>0</v>
      </c>
      <c r="J580" s="82" t="n">
        <v>0</v>
      </c>
      <c r="K580" s="83" t="n">
        <f aca="false">IF(J580=0,0,J580/I580)</f>
        <v>0</v>
      </c>
      <c r="L580" s="83" t="n">
        <f aca="false">I580/UOM</f>
        <v>0</v>
      </c>
      <c r="M580" s="83" t="n">
        <f aca="false">J580/UOM</f>
        <v>0</v>
      </c>
      <c r="N580" s="84" t="str">
        <f aca="false">IF(F580="P","PHY",IF(F580="G","G",E580))</f>
        <v>D</v>
      </c>
      <c r="O580" s="84" t="str">
        <f aca="false">IF(ISNA(VLOOKUP(G580,BadCanCurves,1,FALSE())),VLOOKUP(D580,FOLIOS,6,FALSE()),"not used")</f>
        <v>not used</v>
      </c>
      <c r="P580" s="84" t="n">
        <f aca="false">IF($N580="P",VLOOKUP(H580,PrcBuckets,2,FALSE()),0)</f>
        <v>0</v>
      </c>
      <c r="Q580" s="84" t="n">
        <f aca="false">IF($N580="D",VLOOKUP(H580,BasisBuckets,2,FALSE()),0)</f>
        <v>13</v>
      </c>
      <c r="R580" s="84" t="n">
        <f aca="false">IF($N580="PHY",VLOOKUP(H580,PGDBuckets,2,FALSE()),0)</f>
        <v>0</v>
      </c>
      <c r="S580" s="84" t="n">
        <f aca="false">IF($N580="G",VLOOKUP(H580,PGDBuckets,2,FALSE()),0)</f>
        <v>0</v>
      </c>
      <c r="T580" s="84" t="n">
        <f aca="false">SUM(P580:S580)</f>
        <v>13</v>
      </c>
      <c r="U580" s="84" t="str">
        <f aca="false">IF(O580="not used","-",O580&amp;N580&amp;T580)</f>
        <v>-</v>
      </c>
      <c r="V580" s="84" t="str">
        <f aca="false">IF(O580="Not Used","-",VLOOKUP(D580,FOLIOS,7,FALSE())&amp;H580)</f>
        <v>-</v>
      </c>
      <c r="W580" s="84" t="str">
        <f aca="false">IF(U580="-","-",O580&amp;E580&amp;H580)</f>
        <v>-</v>
      </c>
      <c r="X580" s="85" t="str">
        <f aca="false">D580&amp;G580</f>
        <v>FT-CAND-EGSC-BASCGPR-ST.CLAIR</v>
      </c>
      <c r="AF580" s="0" t="str">
        <f aca="false">D580&amp;V580</f>
        <v>FT-CAND-EGSC-BAS-</v>
      </c>
    </row>
    <row r="581" customFormat="false" ht="12.75" hidden="false" customHeight="false" outlineLevel="0" collapsed="false">
      <c r="A581" s="81" t="n">
        <v>36682</v>
      </c>
      <c r="B581" s="82" t="s">
        <v>55</v>
      </c>
      <c r="C581" s="82" t="s">
        <v>56</v>
      </c>
      <c r="D581" s="82" t="s">
        <v>57</v>
      </c>
      <c r="E581" s="82" t="s">
        <v>21</v>
      </c>
      <c r="F581" s="82"/>
      <c r="G581" s="82" t="s">
        <v>76</v>
      </c>
      <c r="H581" s="81" t="n">
        <v>39052</v>
      </c>
      <c r="I581" s="82" t="n">
        <v>0</v>
      </c>
      <c r="J581" s="82" t="n">
        <v>0</v>
      </c>
      <c r="K581" s="83" t="n">
        <f aca="false">IF(J581=0,0,J581/I581)</f>
        <v>0</v>
      </c>
      <c r="L581" s="83" t="n">
        <f aca="false">I581/UOM</f>
        <v>0</v>
      </c>
      <c r="M581" s="83" t="n">
        <f aca="false">J581/UOM</f>
        <v>0</v>
      </c>
      <c r="N581" s="84" t="str">
        <f aca="false">IF(F581="P","PHY",IF(F581="G","G",E581))</f>
        <v>D</v>
      </c>
      <c r="O581" s="84" t="str">
        <f aca="false">IF(ISNA(VLOOKUP(G581,BadCanCurves,1,FALSE())),VLOOKUP(D581,FOLIOS,6,FALSE()),"not used")</f>
        <v>not used</v>
      </c>
      <c r="P581" s="84" t="n">
        <f aca="false">IF($N581="P",VLOOKUP(H581,PrcBuckets,2,FALSE()),0)</f>
        <v>0</v>
      </c>
      <c r="Q581" s="84" t="n">
        <f aca="false">IF($N581="D",VLOOKUP(H581,BasisBuckets,2,FALSE()),0)</f>
        <v>13</v>
      </c>
      <c r="R581" s="84" t="n">
        <f aca="false">IF($N581="PHY",VLOOKUP(H581,PGDBuckets,2,FALSE()),0)</f>
        <v>0</v>
      </c>
      <c r="S581" s="84" t="n">
        <f aca="false">IF($N581="G",VLOOKUP(H581,PGDBuckets,2,FALSE()),0)</f>
        <v>0</v>
      </c>
      <c r="T581" s="84" t="n">
        <f aca="false">SUM(P581:S581)</f>
        <v>13</v>
      </c>
      <c r="U581" s="84" t="str">
        <f aca="false">IF(O581="not used","-",O581&amp;N581&amp;T581)</f>
        <v>-</v>
      </c>
      <c r="V581" s="84" t="str">
        <f aca="false">IF(O581="Not Used","-",VLOOKUP(D581,FOLIOS,7,FALSE())&amp;H581)</f>
        <v>-</v>
      </c>
      <c r="W581" s="84" t="str">
        <f aca="false">IF(U581="-","-",O581&amp;E581&amp;H581)</f>
        <v>-</v>
      </c>
      <c r="X581" s="85" t="str">
        <f aca="false">D581&amp;G581</f>
        <v>FT-CAND-EGSC-BASCGPR-ST.CLAIR</v>
      </c>
      <c r="AF581" s="0" t="str">
        <f aca="false">D581&amp;V581</f>
        <v>FT-CAND-EGSC-BAS-</v>
      </c>
    </row>
    <row r="582" customFormat="false" ht="12.75" hidden="false" customHeight="false" outlineLevel="0" collapsed="false">
      <c r="A582" s="81" t="n">
        <v>36682</v>
      </c>
      <c r="B582" s="82" t="s">
        <v>55</v>
      </c>
      <c r="C582" s="82" t="s">
        <v>56</v>
      </c>
      <c r="D582" s="82" t="s">
        <v>57</v>
      </c>
      <c r="E582" s="82" t="s">
        <v>21</v>
      </c>
      <c r="F582" s="82"/>
      <c r="G582" s="82" t="s">
        <v>76</v>
      </c>
      <c r="H582" s="81" t="n">
        <v>39083</v>
      </c>
      <c r="I582" s="82" t="n">
        <v>0</v>
      </c>
      <c r="J582" s="82" t="n">
        <v>0</v>
      </c>
      <c r="K582" s="83" t="n">
        <f aca="false">IF(J582=0,0,J582/I582)</f>
        <v>0</v>
      </c>
      <c r="L582" s="83" t="n">
        <f aca="false">I582/UOM</f>
        <v>0</v>
      </c>
      <c r="M582" s="83" t="n">
        <f aca="false">J582/UOM</f>
        <v>0</v>
      </c>
      <c r="N582" s="84" t="str">
        <f aca="false">IF(F582="P","PHY",IF(F582="G","G",E582))</f>
        <v>D</v>
      </c>
      <c r="O582" s="84" t="str">
        <f aca="false">IF(ISNA(VLOOKUP(G582,BadCanCurves,1,FALSE())),VLOOKUP(D582,FOLIOS,6,FALSE()),"not used")</f>
        <v>not used</v>
      </c>
      <c r="P582" s="84" t="n">
        <f aca="false">IF($N582="P",VLOOKUP(H582,PrcBuckets,2,FALSE()),0)</f>
        <v>0</v>
      </c>
      <c r="Q582" s="84" t="n">
        <f aca="false">IF($N582="D",VLOOKUP(H582,BasisBuckets,2,FALSE()),0)</f>
        <v>13</v>
      </c>
      <c r="R582" s="84" t="n">
        <f aca="false">IF($N582="PHY",VLOOKUP(H582,PGDBuckets,2,FALSE()),0)</f>
        <v>0</v>
      </c>
      <c r="S582" s="84" t="n">
        <f aca="false">IF($N582="G",VLOOKUP(H582,PGDBuckets,2,FALSE()),0)</f>
        <v>0</v>
      </c>
      <c r="T582" s="84" t="n">
        <f aca="false">SUM(P582:S582)</f>
        <v>13</v>
      </c>
      <c r="U582" s="84" t="str">
        <f aca="false">IF(O582="not used","-",O582&amp;N582&amp;T582)</f>
        <v>-</v>
      </c>
      <c r="V582" s="84" t="str">
        <f aca="false">IF(O582="Not Used","-",VLOOKUP(D582,FOLIOS,7,FALSE())&amp;H582)</f>
        <v>-</v>
      </c>
      <c r="W582" s="84" t="str">
        <f aca="false">IF(U582="-","-",O582&amp;E582&amp;H582)</f>
        <v>-</v>
      </c>
      <c r="X582" s="85" t="str">
        <f aca="false">D582&amp;G582</f>
        <v>FT-CAND-EGSC-BASCGPR-ST.CLAIR</v>
      </c>
      <c r="AF582" s="0" t="str">
        <f aca="false">D582&amp;V582</f>
        <v>FT-CAND-EGSC-BAS-</v>
      </c>
    </row>
    <row r="583" customFormat="false" ht="12.75" hidden="false" customHeight="false" outlineLevel="0" collapsed="false">
      <c r="A583" s="81" t="n">
        <v>36682</v>
      </c>
      <c r="B583" s="82" t="s">
        <v>55</v>
      </c>
      <c r="C583" s="82" t="s">
        <v>56</v>
      </c>
      <c r="D583" s="82" t="s">
        <v>57</v>
      </c>
      <c r="E583" s="82" t="s">
        <v>21</v>
      </c>
      <c r="F583" s="82"/>
      <c r="G583" s="82" t="s">
        <v>76</v>
      </c>
      <c r="H583" s="81" t="n">
        <v>39114</v>
      </c>
      <c r="I583" s="82" t="n">
        <v>0</v>
      </c>
      <c r="J583" s="82" t="n">
        <v>0</v>
      </c>
      <c r="K583" s="83" t="n">
        <f aca="false">IF(J583=0,0,J583/I583)</f>
        <v>0</v>
      </c>
      <c r="L583" s="83" t="n">
        <f aca="false">I583/UOM</f>
        <v>0</v>
      </c>
      <c r="M583" s="83" t="n">
        <f aca="false">J583/UOM</f>
        <v>0</v>
      </c>
      <c r="N583" s="84" t="str">
        <f aca="false">IF(F583="P","PHY",IF(F583="G","G",E583))</f>
        <v>D</v>
      </c>
      <c r="O583" s="84" t="str">
        <f aca="false">IF(ISNA(VLOOKUP(G583,BadCanCurves,1,FALSE())),VLOOKUP(D583,FOLIOS,6,FALSE()),"not used")</f>
        <v>not used</v>
      </c>
      <c r="P583" s="84" t="n">
        <f aca="false">IF($N583="P",VLOOKUP(H583,PrcBuckets,2,FALSE()),0)</f>
        <v>0</v>
      </c>
      <c r="Q583" s="84" t="n">
        <f aca="false">IF($N583="D",VLOOKUP(H583,BasisBuckets,2,FALSE()),0)</f>
        <v>13</v>
      </c>
      <c r="R583" s="84" t="n">
        <f aca="false">IF($N583="PHY",VLOOKUP(H583,PGDBuckets,2,FALSE()),0)</f>
        <v>0</v>
      </c>
      <c r="S583" s="84" t="n">
        <f aca="false">IF($N583="G",VLOOKUP(H583,PGDBuckets,2,FALSE()),0)</f>
        <v>0</v>
      </c>
      <c r="T583" s="84" t="n">
        <f aca="false">SUM(P583:S583)</f>
        <v>13</v>
      </c>
      <c r="U583" s="84" t="str">
        <f aca="false">IF(O583="not used","-",O583&amp;N583&amp;T583)</f>
        <v>-</v>
      </c>
      <c r="V583" s="84" t="str">
        <f aca="false">IF(O583="Not Used","-",VLOOKUP(D583,FOLIOS,7,FALSE())&amp;H583)</f>
        <v>-</v>
      </c>
      <c r="W583" s="84" t="str">
        <f aca="false">IF(U583="-","-",O583&amp;E583&amp;H583)</f>
        <v>-</v>
      </c>
      <c r="X583" s="85" t="str">
        <f aca="false">D583&amp;G583</f>
        <v>FT-CAND-EGSC-BASCGPR-ST.CLAIR</v>
      </c>
      <c r="AF583" s="0" t="str">
        <f aca="false">D583&amp;V583</f>
        <v>FT-CAND-EGSC-BAS-</v>
      </c>
    </row>
    <row r="584" customFormat="false" ht="12.75" hidden="false" customHeight="false" outlineLevel="0" collapsed="false">
      <c r="A584" s="81" t="n">
        <v>36682</v>
      </c>
      <c r="B584" s="82" t="s">
        <v>55</v>
      </c>
      <c r="C584" s="82" t="s">
        <v>56</v>
      </c>
      <c r="D584" s="82" t="s">
        <v>57</v>
      </c>
      <c r="E584" s="82" t="s">
        <v>21</v>
      </c>
      <c r="F584" s="82"/>
      <c r="G584" s="82" t="s">
        <v>76</v>
      </c>
      <c r="H584" s="81" t="n">
        <v>39142</v>
      </c>
      <c r="I584" s="82" t="n">
        <v>0</v>
      </c>
      <c r="J584" s="82" t="n">
        <v>0</v>
      </c>
      <c r="K584" s="83" t="n">
        <f aca="false">IF(J584=0,0,J584/I584)</f>
        <v>0</v>
      </c>
      <c r="L584" s="83" t="n">
        <f aca="false">I584/UOM</f>
        <v>0</v>
      </c>
      <c r="M584" s="83" t="n">
        <f aca="false">J584/UOM</f>
        <v>0</v>
      </c>
      <c r="N584" s="84" t="str">
        <f aca="false">IF(F584="P","PHY",IF(F584="G","G",E584))</f>
        <v>D</v>
      </c>
      <c r="O584" s="84" t="str">
        <f aca="false">IF(ISNA(VLOOKUP(G584,BadCanCurves,1,FALSE())),VLOOKUP(D584,FOLIOS,6,FALSE()),"not used")</f>
        <v>not used</v>
      </c>
      <c r="P584" s="84" t="n">
        <f aca="false">IF($N584="P",VLOOKUP(H584,PrcBuckets,2,FALSE()),0)</f>
        <v>0</v>
      </c>
      <c r="Q584" s="84" t="n">
        <f aca="false">IF($N584="D",VLOOKUP(H584,BasisBuckets,2,FALSE()),0)</f>
        <v>13</v>
      </c>
      <c r="R584" s="84" t="n">
        <f aca="false">IF($N584="PHY",VLOOKUP(H584,PGDBuckets,2,FALSE()),0)</f>
        <v>0</v>
      </c>
      <c r="S584" s="84" t="n">
        <f aca="false">IF($N584="G",VLOOKUP(H584,PGDBuckets,2,FALSE()),0)</f>
        <v>0</v>
      </c>
      <c r="T584" s="84" t="n">
        <f aca="false">SUM(P584:S584)</f>
        <v>13</v>
      </c>
      <c r="U584" s="84" t="str">
        <f aca="false">IF(O584="not used","-",O584&amp;N584&amp;T584)</f>
        <v>-</v>
      </c>
      <c r="V584" s="84" t="str">
        <f aca="false">IF(O584="Not Used","-",VLOOKUP(D584,FOLIOS,7,FALSE())&amp;H584)</f>
        <v>-</v>
      </c>
      <c r="W584" s="84" t="str">
        <f aca="false">IF(U584="-","-",O584&amp;E584&amp;H584)</f>
        <v>-</v>
      </c>
      <c r="X584" s="85" t="str">
        <f aca="false">D584&amp;G584</f>
        <v>FT-CAND-EGSC-BASCGPR-ST.CLAIR</v>
      </c>
      <c r="AF584" s="0" t="str">
        <f aca="false">D584&amp;V584</f>
        <v>FT-CAND-EGSC-BAS-</v>
      </c>
    </row>
    <row r="585" customFormat="false" ht="12.75" hidden="false" customHeight="false" outlineLevel="0" collapsed="false">
      <c r="A585" s="81" t="n">
        <v>36682</v>
      </c>
      <c r="B585" s="82" t="s">
        <v>55</v>
      </c>
      <c r="C585" s="82" t="s">
        <v>56</v>
      </c>
      <c r="D585" s="82" t="s">
        <v>57</v>
      </c>
      <c r="E585" s="82" t="s">
        <v>21</v>
      </c>
      <c r="F585" s="82"/>
      <c r="G585" s="82" t="s">
        <v>76</v>
      </c>
      <c r="H585" s="81" t="n">
        <v>39173</v>
      </c>
      <c r="I585" s="82" t="n">
        <v>0</v>
      </c>
      <c r="J585" s="82" t="n">
        <v>0</v>
      </c>
      <c r="K585" s="83" t="n">
        <f aca="false">IF(J585=0,0,J585/I585)</f>
        <v>0</v>
      </c>
      <c r="L585" s="83" t="n">
        <f aca="false">I585/UOM</f>
        <v>0</v>
      </c>
      <c r="M585" s="83" t="n">
        <f aca="false">J585/UOM</f>
        <v>0</v>
      </c>
      <c r="N585" s="84" t="str">
        <f aca="false">IF(F585="P","PHY",IF(F585="G","G",E585))</f>
        <v>D</v>
      </c>
      <c r="O585" s="84" t="str">
        <f aca="false">IF(ISNA(VLOOKUP(G585,BadCanCurves,1,FALSE())),VLOOKUP(D585,FOLIOS,6,FALSE()),"not used")</f>
        <v>not used</v>
      </c>
      <c r="P585" s="84" t="n">
        <f aca="false">IF($N585="P",VLOOKUP(H585,PrcBuckets,2,FALSE()),0)</f>
        <v>0</v>
      </c>
      <c r="Q585" s="84" t="n">
        <f aca="false">IF($N585="D",VLOOKUP(H585,BasisBuckets,2,FALSE()),0)</f>
        <v>13</v>
      </c>
      <c r="R585" s="84" t="n">
        <f aca="false">IF($N585="PHY",VLOOKUP(H585,PGDBuckets,2,FALSE()),0)</f>
        <v>0</v>
      </c>
      <c r="S585" s="84" t="n">
        <f aca="false">IF($N585="G",VLOOKUP(H585,PGDBuckets,2,FALSE()),0)</f>
        <v>0</v>
      </c>
      <c r="T585" s="84" t="n">
        <f aca="false">SUM(P585:S585)</f>
        <v>13</v>
      </c>
      <c r="U585" s="84" t="str">
        <f aca="false">IF(O585="not used","-",O585&amp;N585&amp;T585)</f>
        <v>-</v>
      </c>
      <c r="V585" s="84" t="str">
        <f aca="false">IF(O585="Not Used","-",VLOOKUP(D585,FOLIOS,7,FALSE())&amp;H585)</f>
        <v>-</v>
      </c>
      <c r="W585" s="84" t="str">
        <f aca="false">IF(U585="-","-",O585&amp;E585&amp;H585)</f>
        <v>-</v>
      </c>
      <c r="X585" s="85" t="str">
        <f aca="false">D585&amp;G585</f>
        <v>FT-CAND-EGSC-BASCGPR-ST.CLAIR</v>
      </c>
      <c r="AF585" s="0" t="str">
        <f aca="false">D585&amp;V585</f>
        <v>FT-CAND-EGSC-BAS-</v>
      </c>
    </row>
    <row r="586" customFormat="false" ht="12.75" hidden="false" customHeight="false" outlineLevel="0" collapsed="false">
      <c r="A586" s="81" t="n">
        <v>36682</v>
      </c>
      <c r="B586" s="82" t="s">
        <v>55</v>
      </c>
      <c r="C586" s="82" t="s">
        <v>56</v>
      </c>
      <c r="D586" s="82" t="s">
        <v>57</v>
      </c>
      <c r="E586" s="82" t="s">
        <v>21</v>
      </c>
      <c r="F586" s="82"/>
      <c r="G586" s="82" t="s">
        <v>76</v>
      </c>
      <c r="H586" s="81" t="n">
        <v>39203</v>
      </c>
      <c r="I586" s="82" t="n">
        <v>0</v>
      </c>
      <c r="J586" s="82" t="n">
        <v>0</v>
      </c>
      <c r="K586" s="83" t="n">
        <f aca="false">IF(J586=0,0,J586/I586)</f>
        <v>0</v>
      </c>
      <c r="L586" s="83" t="n">
        <f aca="false">I586/UOM</f>
        <v>0</v>
      </c>
      <c r="M586" s="83" t="n">
        <f aca="false">J586/UOM</f>
        <v>0</v>
      </c>
      <c r="N586" s="84" t="str">
        <f aca="false">IF(F586="P","PHY",IF(F586="G","G",E586))</f>
        <v>D</v>
      </c>
      <c r="O586" s="84" t="str">
        <f aca="false">IF(ISNA(VLOOKUP(G586,BadCanCurves,1,FALSE())),VLOOKUP(D586,FOLIOS,6,FALSE()),"not used")</f>
        <v>not used</v>
      </c>
      <c r="P586" s="84" t="n">
        <f aca="false">IF($N586="P",VLOOKUP(H586,PrcBuckets,2,FALSE()),0)</f>
        <v>0</v>
      </c>
      <c r="Q586" s="84" t="n">
        <f aca="false">IF($N586="D",VLOOKUP(H586,BasisBuckets,2,FALSE()),0)</f>
        <v>13</v>
      </c>
      <c r="R586" s="84" t="n">
        <f aca="false">IF($N586="PHY",VLOOKUP(H586,PGDBuckets,2,FALSE()),0)</f>
        <v>0</v>
      </c>
      <c r="S586" s="84" t="n">
        <f aca="false">IF($N586="G",VLOOKUP(H586,PGDBuckets,2,FALSE()),0)</f>
        <v>0</v>
      </c>
      <c r="T586" s="84" t="n">
        <f aca="false">SUM(P586:S586)</f>
        <v>13</v>
      </c>
      <c r="U586" s="84" t="str">
        <f aca="false">IF(O586="not used","-",O586&amp;N586&amp;T586)</f>
        <v>-</v>
      </c>
      <c r="V586" s="84" t="str">
        <f aca="false">IF(O586="Not Used","-",VLOOKUP(D586,FOLIOS,7,FALSE())&amp;H586)</f>
        <v>-</v>
      </c>
      <c r="W586" s="84" t="str">
        <f aca="false">IF(U586="-","-",O586&amp;E586&amp;H586)</f>
        <v>-</v>
      </c>
      <c r="X586" s="85" t="str">
        <f aca="false">D586&amp;G586</f>
        <v>FT-CAND-EGSC-BASCGPR-ST.CLAIR</v>
      </c>
      <c r="AF586" s="0" t="str">
        <f aca="false">D586&amp;V586</f>
        <v>FT-CAND-EGSC-BAS-</v>
      </c>
    </row>
    <row r="587" customFormat="false" ht="12.75" hidden="false" customHeight="false" outlineLevel="0" collapsed="false">
      <c r="A587" s="81" t="n">
        <v>36682</v>
      </c>
      <c r="B587" s="82" t="s">
        <v>55</v>
      </c>
      <c r="C587" s="82" t="s">
        <v>56</v>
      </c>
      <c r="D587" s="82" t="s">
        <v>57</v>
      </c>
      <c r="E587" s="82" t="s">
        <v>21</v>
      </c>
      <c r="F587" s="82"/>
      <c r="G587" s="82" t="s">
        <v>76</v>
      </c>
      <c r="H587" s="81" t="n">
        <v>39234</v>
      </c>
      <c r="I587" s="82" t="n">
        <v>0</v>
      </c>
      <c r="J587" s="82" t="n">
        <v>0</v>
      </c>
      <c r="K587" s="83" t="n">
        <f aca="false">IF(J587=0,0,J587/I587)</f>
        <v>0</v>
      </c>
      <c r="L587" s="83" t="n">
        <f aca="false">I587/UOM</f>
        <v>0</v>
      </c>
      <c r="M587" s="83" t="n">
        <f aca="false">J587/UOM</f>
        <v>0</v>
      </c>
      <c r="N587" s="84" t="str">
        <f aca="false">IF(F587="P","PHY",IF(F587="G","G",E587))</f>
        <v>D</v>
      </c>
      <c r="O587" s="84" t="str">
        <f aca="false">IF(ISNA(VLOOKUP(G587,BadCanCurves,1,FALSE())),VLOOKUP(D587,FOLIOS,6,FALSE()),"not used")</f>
        <v>not used</v>
      </c>
      <c r="P587" s="84" t="n">
        <f aca="false">IF($N587="P",VLOOKUP(H587,PrcBuckets,2,FALSE()),0)</f>
        <v>0</v>
      </c>
      <c r="Q587" s="84" t="n">
        <f aca="false">IF($N587="D",VLOOKUP(H587,BasisBuckets,2,FALSE()),0)</f>
        <v>13</v>
      </c>
      <c r="R587" s="84" t="n">
        <f aca="false">IF($N587="PHY",VLOOKUP(H587,PGDBuckets,2,FALSE()),0)</f>
        <v>0</v>
      </c>
      <c r="S587" s="84" t="n">
        <f aca="false">IF($N587="G",VLOOKUP(H587,PGDBuckets,2,FALSE()),0)</f>
        <v>0</v>
      </c>
      <c r="T587" s="84" t="n">
        <f aca="false">SUM(P587:S587)</f>
        <v>13</v>
      </c>
      <c r="U587" s="84" t="str">
        <f aca="false">IF(O587="not used","-",O587&amp;N587&amp;T587)</f>
        <v>-</v>
      </c>
      <c r="V587" s="84" t="str">
        <f aca="false">IF(O587="Not Used","-",VLOOKUP(D587,FOLIOS,7,FALSE())&amp;H587)</f>
        <v>-</v>
      </c>
      <c r="W587" s="84" t="str">
        <f aca="false">IF(U587="-","-",O587&amp;E587&amp;H587)</f>
        <v>-</v>
      </c>
      <c r="X587" s="85" t="str">
        <f aca="false">D587&amp;G587</f>
        <v>FT-CAND-EGSC-BASCGPR-ST.CLAIR</v>
      </c>
      <c r="AF587" s="0" t="str">
        <f aca="false">D587&amp;V587</f>
        <v>FT-CAND-EGSC-BAS-</v>
      </c>
    </row>
    <row r="588" customFormat="false" ht="12.75" hidden="false" customHeight="false" outlineLevel="0" collapsed="false">
      <c r="A588" s="81" t="n">
        <v>36682</v>
      </c>
      <c r="B588" s="82" t="s">
        <v>55</v>
      </c>
      <c r="C588" s="82" t="s">
        <v>56</v>
      </c>
      <c r="D588" s="82" t="s">
        <v>57</v>
      </c>
      <c r="E588" s="82" t="s">
        <v>21</v>
      </c>
      <c r="F588" s="82"/>
      <c r="G588" s="82" t="s">
        <v>76</v>
      </c>
      <c r="H588" s="81" t="n">
        <v>39264</v>
      </c>
      <c r="I588" s="82" t="n">
        <v>0</v>
      </c>
      <c r="J588" s="82" t="n">
        <v>0</v>
      </c>
      <c r="K588" s="83" t="n">
        <f aca="false">IF(J588=0,0,J588/I588)</f>
        <v>0</v>
      </c>
      <c r="L588" s="83" t="n">
        <f aca="false">I588/UOM</f>
        <v>0</v>
      </c>
      <c r="M588" s="83" t="n">
        <f aca="false">J588/UOM</f>
        <v>0</v>
      </c>
      <c r="N588" s="84" t="str">
        <f aca="false">IF(F588="P","PHY",IF(F588="G","G",E588))</f>
        <v>D</v>
      </c>
      <c r="O588" s="84" t="str">
        <f aca="false">IF(ISNA(VLOOKUP(G588,BadCanCurves,1,FALSE())),VLOOKUP(D588,FOLIOS,6,FALSE()),"not used")</f>
        <v>not used</v>
      </c>
      <c r="P588" s="84" t="n">
        <f aca="false">IF($N588="P",VLOOKUP(H588,PrcBuckets,2,FALSE()),0)</f>
        <v>0</v>
      </c>
      <c r="Q588" s="84" t="n">
        <f aca="false">IF($N588="D",VLOOKUP(H588,BasisBuckets,2,FALSE()),0)</f>
        <v>13</v>
      </c>
      <c r="R588" s="84" t="n">
        <f aca="false">IF($N588="PHY",VLOOKUP(H588,PGDBuckets,2,FALSE()),0)</f>
        <v>0</v>
      </c>
      <c r="S588" s="84" t="n">
        <f aca="false">IF($N588="G",VLOOKUP(H588,PGDBuckets,2,FALSE()),0)</f>
        <v>0</v>
      </c>
      <c r="T588" s="84" t="n">
        <f aca="false">SUM(P588:S588)</f>
        <v>13</v>
      </c>
      <c r="U588" s="84" t="str">
        <f aca="false">IF(O588="not used","-",O588&amp;N588&amp;T588)</f>
        <v>-</v>
      </c>
      <c r="V588" s="84" t="str">
        <f aca="false">IF(O588="Not Used","-",VLOOKUP(D588,FOLIOS,7,FALSE())&amp;H588)</f>
        <v>-</v>
      </c>
      <c r="W588" s="84" t="str">
        <f aca="false">IF(U588="-","-",O588&amp;E588&amp;H588)</f>
        <v>-</v>
      </c>
      <c r="X588" s="85" t="str">
        <f aca="false">D588&amp;G588</f>
        <v>FT-CAND-EGSC-BASCGPR-ST.CLAIR</v>
      </c>
      <c r="AF588" s="0" t="str">
        <f aca="false">D588&amp;V588</f>
        <v>FT-CAND-EGSC-BAS-</v>
      </c>
    </row>
    <row r="589" customFormat="false" ht="12.75" hidden="false" customHeight="false" outlineLevel="0" collapsed="false">
      <c r="A589" s="81" t="n">
        <v>36682</v>
      </c>
      <c r="B589" s="82" t="s">
        <v>55</v>
      </c>
      <c r="C589" s="82" t="s">
        <v>56</v>
      </c>
      <c r="D589" s="82" t="s">
        <v>57</v>
      </c>
      <c r="E589" s="82" t="s">
        <v>21</v>
      </c>
      <c r="F589" s="82"/>
      <c r="G589" s="82" t="s">
        <v>76</v>
      </c>
      <c r="H589" s="81" t="n">
        <v>39295</v>
      </c>
      <c r="I589" s="82" t="n">
        <v>0</v>
      </c>
      <c r="J589" s="82" t="n">
        <v>0</v>
      </c>
      <c r="K589" s="83" t="n">
        <f aca="false">IF(J589=0,0,J589/I589)</f>
        <v>0</v>
      </c>
      <c r="L589" s="83" t="n">
        <f aca="false">I589/UOM</f>
        <v>0</v>
      </c>
      <c r="M589" s="83" t="n">
        <f aca="false">J589/UOM</f>
        <v>0</v>
      </c>
      <c r="N589" s="84" t="str">
        <f aca="false">IF(F589="P","PHY",IF(F589="G","G",E589))</f>
        <v>D</v>
      </c>
      <c r="O589" s="84" t="str">
        <f aca="false">IF(ISNA(VLOOKUP(G589,BadCanCurves,1,FALSE())),VLOOKUP(D589,FOLIOS,6,FALSE()),"not used")</f>
        <v>not used</v>
      </c>
      <c r="P589" s="84" t="n">
        <f aca="false">IF($N589="P",VLOOKUP(H589,PrcBuckets,2,FALSE()),0)</f>
        <v>0</v>
      </c>
      <c r="Q589" s="84" t="n">
        <f aca="false">IF($N589="D",VLOOKUP(H589,BasisBuckets,2,FALSE()),0)</f>
        <v>13</v>
      </c>
      <c r="R589" s="84" t="n">
        <f aca="false">IF($N589="PHY",VLOOKUP(H589,PGDBuckets,2,FALSE()),0)</f>
        <v>0</v>
      </c>
      <c r="S589" s="84" t="n">
        <f aca="false">IF($N589="G",VLOOKUP(H589,PGDBuckets,2,FALSE()),0)</f>
        <v>0</v>
      </c>
      <c r="T589" s="84" t="n">
        <f aca="false">SUM(P589:S589)</f>
        <v>13</v>
      </c>
      <c r="U589" s="84" t="str">
        <f aca="false">IF(O589="not used","-",O589&amp;N589&amp;T589)</f>
        <v>-</v>
      </c>
      <c r="V589" s="84" t="str">
        <f aca="false">IF(O589="Not Used","-",VLOOKUP(D589,FOLIOS,7,FALSE())&amp;H589)</f>
        <v>-</v>
      </c>
      <c r="W589" s="84" t="str">
        <f aca="false">IF(U589="-","-",O589&amp;E589&amp;H589)</f>
        <v>-</v>
      </c>
      <c r="X589" s="85" t="str">
        <f aca="false">D589&amp;G589</f>
        <v>FT-CAND-EGSC-BASCGPR-ST.CLAIR</v>
      </c>
      <c r="AF589" s="0" t="str">
        <f aca="false">D589&amp;V589</f>
        <v>FT-CAND-EGSC-BAS-</v>
      </c>
    </row>
    <row r="590" customFormat="false" ht="12.75" hidden="false" customHeight="false" outlineLevel="0" collapsed="false">
      <c r="A590" s="81" t="n">
        <v>36682</v>
      </c>
      <c r="B590" s="82" t="s">
        <v>55</v>
      </c>
      <c r="C590" s="82" t="s">
        <v>56</v>
      </c>
      <c r="D590" s="82" t="s">
        <v>57</v>
      </c>
      <c r="E590" s="82" t="s">
        <v>21</v>
      </c>
      <c r="F590" s="82"/>
      <c r="G590" s="82" t="s">
        <v>76</v>
      </c>
      <c r="H590" s="81" t="n">
        <v>39326</v>
      </c>
      <c r="I590" s="82" t="n">
        <v>0</v>
      </c>
      <c r="J590" s="82" t="n">
        <v>0</v>
      </c>
      <c r="K590" s="83" t="n">
        <f aca="false">IF(J590=0,0,J590/I590)</f>
        <v>0</v>
      </c>
      <c r="L590" s="83" t="n">
        <f aca="false">I590/UOM</f>
        <v>0</v>
      </c>
      <c r="M590" s="83" t="n">
        <f aca="false">J590/UOM</f>
        <v>0</v>
      </c>
      <c r="N590" s="84" t="str">
        <f aca="false">IF(F590="P","PHY",IF(F590="G","G",E590))</f>
        <v>D</v>
      </c>
      <c r="O590" s="84" t="str">
        <f aca="false">IF(ISNA(VLOOKUP(G590,BadCanCurves,1,FALSE())),VLOOKUP(D590,FOLIOS,6,FALSE()),"not used")</f>
        <v>not used</v>
      </c>
      <c r="P590" s="84" t="n">
        <f aca="false">IF($N590="P",VLOOKUP(H590,PrcBuckets,2,FALSE()),0)</f>
        <v>0</v>
      </c>
      <c r="Q590" s="84" t="n">
        <f aca="false">IF($N590="D",VLOOKUP(H590,BasisBuckets,2,FALSE()),0)</f>
        <v>13</v>
      </c>
      <c r="R590" s="84" t="n">
        <f aca="false">IF($N590="PHY",VLOOKUP(H590,PGDBuckets,2,FALSE()),0)</f>
        <v>0</v>
      </c>
      <c r="S590" s="84" t="n">
        <f aca="false">IF($N590="G",VLOOKUP(H590,PGDBuckets,2,FALSE()),0)</f>
        <v>0</v>
      </c>
      <c r="T590" s="84" t="n">
        <f aca="false">SUM(P590:S590)</f>
        <v>13</v>
      </c>
      <c r="U590" s="84" t="str">
        <f aca="false">IF(O590="not used","-",O590&amp;N590&amp;T590)</f>
        <v>-</v>
      </c>
      <c r="V590" s="84" t="str">
        <f aca="false">IF(O590="Not Used","-",VLOOKUP(D590,FOLIOS,7,FALSE())&amp;H590)</f>
        <v>-</v>
      </c>
      <c r="W590" s="84" t="str">
        <f aca="false">IF(U590="-","-",O590&amp;E590&amp;H590)</f>
        <v>-</v>
      </c>
      <c r="X590" s="85" t="str">
        <f aca="false">D590&amp;G590</f>
        <v>FT-CAND-EGSC-BASCGPR-ST.CLAIR</v>
      </c>
      <c r="AF590" s="0" t="str">
        <f aca="false">D590&amp;V590</f>
        <v>FT-CAND-EGSC-BAS-</v>
      </c>
    </row>
    <row r="591" customFormat="false" ht="12.75" hidden="false" customHeight="false" outlineLevel="0" collapsed="false">
      <c r="A591" s="81" t="n">
        <v>36682</v>
      </c>
      <c r="B591" s="82" t="s">
        <v>55</v>
      </c>
      <c r="C591" s="82" t="s">
        <v>56</v>
      </c>
      <c r="D591" s="82" t="s">
        <v>57</v>
      </c>
      <c r="E591" s="82" t="s">
        <v>21</v>
      </c>
      <c r="F591" s="82"/>
      <c r="G591" s="82" t="s">
        <v>76</v>
      </c>
      <c r="H591" s="81" t="n">
        <v>39356</v>
      </c>
      <c r="I591" s="82" t="n">
        <v>0</v>
      </c>
      <c r="J591" s="82" t="n">
        <v>0</v>
      </c>
      <c r="K591" s="83" t="n">
        <f aca="false">IF(J591=0,0,J591/I591)</f>
        <v>0</v>
      </c>
      <c r="L591" s="83" t="n">
        <f aca="false">I591/UOM</f>
        <v>0</v>
      </c>
      <c r="M591" s="83" t="n">
        <f aca="false">J591/UOM</f>
        <v>0</v>
      </c>
      <c r="N591" s="84" t="str">
        <f aca="false">IF(F591="P","PHY",IF(F591="G","G",E591))</f>
        <v>D</v>
      </c>
      <c r="O591" s="84" t="str">
        <f aca="false">IF(ISNA(VLOOKUP(G591,BadCanCurves,1,FALSE())),VLOOKUP(D591,FOLIOS,6,FALSE()),"not used")</f>
        <v>not used</v>
      </c>
      <c r="P591" s="84" t="n">
        <f aca="false">IF($N591="P",VLOOKUP(H591,PrcBuckets,2,FALSE()),0)</f>
        <v>0</v>
      </c>
      <c r="Q591" s="84" t="n">
        <f aca="false">IF($N591="D",VLOOKUP(H591,BasisBuckets,2,FALSE()),0)</f>
        <v>13</v>
      </c>
      <c r="R591" s="84" t="n">
        <f aca="false">IF($N591="PHY",VLOOKUP(H591,PGDBuckets,2,FALSE()),0)</f>
        <v>0</v>
      </c>
      <c r="S591" s="84" t="n">
        <f aca="false">IF($N591="G",VLOOKUP(H591,PGDBuckets,2,FALSE()),0)</f>
        <v>0</v>
      </c>
      <c r="T591" s="84" t="n">
        <f aca="false">SUM(P591:S591)</f>
        <v>13</v>
      </c>
      <c r="U591" s="84" t="str">
        <f aca="false">IF(O591="not used","-",O591&amp;N591&amp;T591)</f>
        <v>-</v>
      </c>
      <c r="V591" s="84" t="str">
        <f aca="false">IF(O591="Not Used","-",VLOOKUP(D591,FOLIOS,7,FALSE())&amp;H591)</f>
        <v>-</v>
      </c>
      <c r="W591" s="84" t="str">
        <f aca="false">IF(U591="-","-",O591&amp;E591&amp;H591)</f>
        <v>-</v>
      </c>
      <c r="X591" s="85" t="str">
        <f aca="false">D591&amp;G591</f>
        <v>FT-CAND-EGSC-BASCGPR-ST.CLAIR</v>
      </c>
      <c r="AF591" s="0" t="str">
        <f aca="false">D591&amp;V591</f>
        <v>FT-CAND-EGSC-BAS-</v>
      </c>
    </row>
    <row r="592" customFormat="false" ht="12.75" hidden="false" customHeight="false" outlineLevel="0" collapsed="false">
      <c r="A592" s="81" t="n">
        <v>36682</v>
      </c>
      <c r="B592" s="82" t="s">
        <v>55</v>
      </c>
      <c r="C592" s="82" t="s">
        <v>56</v>
      </c>
      <c r="D592" s="82" t="s">
        <v>57</v>
      </c>
      <c r="E592" s="82" t="s">
        <v>21</v>
      </c>
      <c r="F592" s="82"/>
      <c r="G592" s="82" t="s">
        <v>76</v>
      </c>
      <c r="H592" s="81" t="n">
        <v>39387</v>
      </c>
      <c r="I592" s="82" t="n">
        <v>0</v>
      </c>
      <c r="J592" s="82" t="n">
        <v>0</v>
      </c>
      <c r="K592" s="83" t="n">
        <f aca="false">IF(J592=0,0,J592/I592)</f>
        <v>0</v>
      </c>
      <c r="L592" s="83" t="n">
        <f aca="false">I592/UOM</f>
        <v>0</v>
      </c>
      <c r="M592" s="83" t="n">
        <f aca="false">J592/UOM</f>
        <v>0</v>
      </c>
      <c r="N592" s="84" t="str">
        <f aca="false">IF(F592="P","PHY",IF(F592="G","G",E592))</f>
        <v>D</v>
      </c>
      <c r="O592" s="84" t="str">
        <f aca="false">IF(ISNA(VLOOKUP(G592,BadCanCurves,1,FALSE())),VLOOKUP(D592,FOLIOS,6,FALSE()),"not used")</f>
        <v>not used</v>
      </c>
      <c r="P592" s="84" t="n">
        <f aca="false">IF($N592="P",VLOOKUP(H592,PrcBuckets,2,FALSE()),0)</f>
        <v>0</v>
      </c>
      <c r="Q592" s="84" t="n">
        <f aca="false">IF($N592="D",VLOOKUP(H592,BasisBuckets,2,FALSE()),0)</f>
        <v>13</v>
      </c>
      <c r="R592" s="84" t="n">
        <f aca="false">IF($N592="PHY",VLOOKUP(H592,PGDBuckets,2,FALSE()),0)</f>
        <v>0</v>
      </c>
      <c r="S592" s="84" t="n">
        <f aca="false">IF($N592="G",VLOOKUP(H592,PGDBuckets,2,FALSE()),0)</f>
        <v>0</v>
      </c>
      <c r="T592" s="84" t="n">
        <f aca="false">SUM(P592:S592)</f>
        <v>13</v>
      </c>
      <c r="U592" s="84" t="str">
        <f aca="false">IF(O592="not used","-",O592&amp;N592&amp;T592)</f>
        <v>-</v>
      </c>
      <c r="V592" s="84" t="str">
        <f aca="false">IF(O592="Not Used","-",VLOOKUP(D592,FOLIOS,7,FALSE())&amp;H592)</f>
        <v>-</v>
      </c>
      <c r="W592" s="84" t="str">
        <f aca="false">IF(U592="-","-",O592&amp;E592&amp;H592)</f>
        <v>-</v>
      </c>
      <c r="X592" s="85" t="str">
        <f aca="false">D592&amp;G592</f>
        <v>FT-CAND-EGSC-BASCGPR-ST.CLAIR</v>
      </c>
      <c r="AF592" s="0" t="str">
        <f aca="false">D592&amp;V592</f>
        <v>FT-CAND-EGSC-BAS-</v>
      </c>
    </row>
    <row r="593" customFormat="false" ht="12.75" hidden="false" customHeight="false" outlineLevel="0" collapsed="false">
      <c r="A593" s="81" t="n">
        <v>36682</v>
      </c>
      <c r="B593" s="82" t="s">
        <v>55</v>
      </c>
      <c r="C593" s="82" t="s">
        <v>56</v>
      </c>
      <c r="D593" s="82" t="s">
        <v>57</v>
      </c>
      <c r="E593" s="82" t="s">
        <v>21</v>
      </c>
      <c r="F593" s="82"/>
      <c r="G593" s="82" t="s">
        <v>76</v>
      </c>
      <c r="H593" s="81" t="n">
        <v>39417</v>
      </c>
      <c r="I593" s="82" t="n">
        <v>0</v>
      </c>
      <c r="J593" s="82" t="n">
        <v>0</v>
      </c>
      <c r="K593" s="83" t="n">
        <f aca="false">IF(J593=0,0,J593/I593)</f>
        <v>0</v>
      </c>
      <c r="L593" s="83" t="n">
        <f aca="false">I593/UOM</f>
        <v>0</v>
      </c>
      <c r="M593" s="83" t="n">
        <f aca="false">J593/UOM</f>
        <v>0</v>
      </c>
      <c r="N593" s="84" t="str">
        <f aca="false">IF(F593="P","PHY",IF(F593="G","G",E593))</f>
        <v>D</v>
      </c>
      <c r="O593" s="84" t="str">
        <f aca="false">IF(ISNA(VLOOKUP(G593,BadCanCurves,1,FALSE())),VLOOKUP(D593,FOLIOS,6,FALSE()),"not used")</f>
        <v>not used</v>
      </c>
      <c r="P593" s="84" t="n">
        <f aca="false">IF($N593="P",VLOOKUP(H593,PrcBuckets,2,FALSE()),0)</f>
        <v>0</v>
      </c>
      <c r="Q593" s="84" t="n">
        <f aca="false">IF($N593="D",VLOOKUP(H593,BasisBuckets,2,FALSE()),0)</f>
        <v>13</v>
      </c>
      <c r="R593" s="84" t="n">
        <f aca="false">IF($N593="PHY",VLOOKUP(H593,PGDBuckets,2,FALSE()),0)</f>
        <v>0</v>
      </c>
      <c r="S593" s="84" t="n">
        <f aca="false">IF($N593="G",VLOOKUP(H593,PGDBuckets,2,FALSE()),0)</f>
        <v>0</v>
      </c>
      <c r="T593" s="84" t="n">
        <f aca="false">SUM(P593:S593)</f>
        <v>13</v>
      </c>
      <c r="U593" s="84" t="str">
        <f aca="false">IF(O593="not used","-",O593&amp;N593&amp;T593)</f>
        <v>-</v>
      </c>
      <c r="V593" s="84" t="str">
        <f aca="false">IF(O593="Not Used","-",VLOOKUP(D593,FOLIOS,7,FALSE())&amp;H593)</f>
        <v>-</v>
      </c>
      <c r="W593" s="84" t="str">
        <f aca="false">IF(U593="-","-",O593&amp;E593&amp;H593)</f>
        <v>-</v>
      </c>
      <c r="X593" s="85" t="str">
        <f aca="false">D593&amp;G593</f>
        <v>FT-CAND-EGSC-BASCGPR-ST.CLAIR</v>
      </c>
      <c r="AF593" s="0" t="str">
        <f aca="false">D593&amp;V593</f>
        <v>FT-CAND-EGSC-BAS-</v>
      </c>
    </row>
    <row r="594" customFormat="false" ht="12.75" hidden="false" customHeight="false" outlineLevel="0" collapsed="false">
      <c r="A594" s="81" t="n">
        <v>36682</v>
      </c>
      <c r="B594" s="82" t="s">
        <v>55</v>
      </c>
      <c r="C594" s="82" t="s">
        <v>56</v>
      </c>
      <c r="D594" s="82" t="s">
        <v>57</v>
      </c>
      <c r="E594" s="82" t="s">
        <v>21</v>
      </c>
      <c r="F594" s="82"/>
      <c r="G594" s="82" t="s">
        <v>76</v>
      </c>
      <c r="H594" s="81" t="n">
        <v>39448</v>
      </c>
      <c r="I594" s="82" t="n">
        <v>0</v>
      </c>
      <c r="J594" s="82" t="n">
        <v>0</v>
      </c>
      <c r="K594" s="83" t="n">
        <f aca="false">IF(J594=0,0,J594/I594)</f>
        <v>0</v>
      </c>
      <c r="L594" s="83" t="n">
        <f aca="false">I594/UOM</f>
        <v>0</v>
      </c>
      <c r="M594" s="83" t="n">
        <f aca="false">J594/UOM</f>
        <v>0</v>
      </c>
      <c r="N594" s="84" t="str">
        <f aca="false">IF(F594="P","PHY",IF(F594="G","G",E594))</f>
        <v>D</v>
      </c>
      <c r="O594" s="84" t="str">
        <f aca="false">IF(ISNA(VLOOKUP(G594,BadCanCurves,1,FALSE())),VLOOKUP(D594,FOLIOS,6,FALSE()),"not used")</f>
        <v>not used</v>
      </c>
      <c r="P594" s="84" t="n">
        <f aca="false">IF($N594="P",VLOOKUP(H594,PrcBuckets,2,FALSE()),0)</f>
        <v>0</v>
      </c>
      <c r="Q594" s="84" t="n">
        <f aca="false">IF($N594="D",VLOOKUP(H594,BasisBuckets,2,FALSE()),0)</f>
        <v>13</v>
      </c>
      <c r="R594" s="84" t="n">
        <f aca="false">IF($N594="PHY",VLOOKUP(H594,PGDBuckets,2,FALSE()),0)</f>
        <v>0</v>
      </c>
      <c r="S594" s="84" t="n">
        <f aca="false">IF($N594="G",VLOOKUP(H594,PGDBuckets,2,FALSE()),0)</f>
        <v>0</v>
      </c>
      <c r="T594" s="84" t="n">
        <f aca="false">SUM(P594:S594)</f>
        <v>13</v>
      </c>
      <c r="U594" s="84" t="str">
        <f aca="false">IF(O594="not used","-",O594&amp;N594&amp;T594)</f>
        <v>-</v>
      </c>
      <c r="V594" s="84" t="str">
        <f aca="false">IF(O594="Not Used","-",VLOOKUP(D594,FOLIOS,7,FALSE())&amp;H594)</f>
        <v>-</v>
      </c>
      <c r="W594" s="84" t="str">
        <f aca="false">IF(U594="-","-",O594&amp;E594&amp;H594)</f>
        <v>-</v>
      </c>
      <c r="X594" s="85" t="str">
        <f aca="false">D594&amp;G594</f>
        <v>FT-CAND-EGSC-BASCGPR-ST.CLAIR</v>
      </c>
      <c r="AF594" s="0" t="str">
        <f aca="false">D594&amp;V594</f>
        <v>FT-CAND-EGSC-BAS-</v>
      </c>
    </row>
    <row r="595" customFormat="false" ht="12.75" hidden="false" customHeight="false" outlineLevel="0" collapsed="false">
      <c r="A595" s="81" t="n">
        <v>36682</v>
      </c>
      <c r="B595" s="82" t="s">
        <v>55</v>
      </c>
      <c r="C595" s="82" t="s">
        <v>56</v>
      </c>
      <c r="D595" s="82" t="s">
        <v>57</v>
      </c>
      <c r="E595" s="82" t="s">
        <v>21</v>
      </c>
      <c r="F595" s="82"/>
      <c r="G595" s="82" t="s">
        <v>76</v>
      </c>
      <c r="H595" s="81" t="n">
        <v>39479</v>
      </c>
      <c r="I595" s="82" t="n">
        <v>0</v>
      </c>
      <c r="J595" s="82" t="n">
        <v>0</v>
      </c>
      <c r="K595" s="83" t="n">
        <f aca="false">IF(J595=0,0,J595/I595)</f>
        <v>0</v>
      </c>
      <c r="L595" s="83" t="n">
        <f aca="false">I595/UOM</f>
        <v>0</v>
      </c>
      <c r="M595" s="83" t="n">
        <f aca="false">J595/UOM</f>
        <v>0</v>
      </c>
      <c r="N595" s="84" t="str">
        <f aca="false">IF(F595="P","PHY",IF(F595="G","G",E595))</f>
        <v>D</v>
      </c>
      <c r="O595" s="84" t="str">
        <f aca="false">IF(ISNA(VLOOKUP(G595,BadCanCurves,1,FALSE())),VLOOKUP(D595,FOLIOS,6,FALSE()),"not used")</f>
        <v>not used</v>
      </c>
      <c r="P595" s="84" t="n">
        <f aca="false">IF($N595="P",VLOOKUP(H595,PrcBuckets,2,FALSE()),0)</f>
        <v>0</v>
      </c>
      <c r="Q595" s="84" t="n">
        <f aca="false">IF($N595="D",VLOOKUP(H595,BasisBuckets,2,FALSE()),0)</f>
        <v>13</v>
      </c>
      <c r="R595" s="84" t="n">
        <f aca="false">IF($N595="PHY",VLOOKUP(H595,PGDBuckets,2,FALSE()),0)</f>
        <v>0</v>
      </c>
      <c r="S595" s="84" t="n">
        <f aca="false">IF($N595="G",VLOOKUP(H595,PGDBuckets,2,FALSE()),0)</f>
        <v>0</v>
      </c>
      <c r="T595" s="84" t="n">
        <f aca="false">SUM(P595:S595)</f>
        <v>13</v>
      </c>
      <c r="U595" s="84" t="str">
        <f aca="false">IF(O595="not used","-",O595&amp;N595&amp;T595)</f>
        <v>-</v>
      </c>
      <c r="V595" s="84" t="str">
        <f aca="false">IF(O595="Not Used","-",VLOOKUP(D595,FOLIOS,7,FALSE())&amp;H595)</f>
        <v>-</v>
      </c>
      <c r="W595" s="84" t="str">
        <f aca="false">IF(U595="-","-",O595&amp;E595&amp;H595)</f>
        <v>-</v>
      </c>
      <c r="X595" s="85" t="str">
        <f aca="false">D595&amp;G595</f>
        <v>FT-CAND-EGSC-BASCGPR-ST.CLAIR</v>
      </c>
      <c r="AF595" s="0" t="str">
        <f aca="false">D595&amp;V595</f>
        <v>FT-CAND-EGSC-BAS-</v>
      </c>
    </row>
    <row r="596" customFormat="false" ht="12.75" hidden="false" customHeight="false" outlineLevel="0" collapsed="false">
      <c r="A596" s="81" t="n">
        <v>36682</v>
      </c>
      <c r="B596" s="82" t="s">
        <v>55</v>
      </c>
      <c r="C596" s="82" t="s">
        <v>56</v>
      </c>
      <c r="D596" s="82" t="s">
        <v>57</v>
      </c>
      <c r="E596" s="82" t="s">
        <v>21</v>
      </c>
      <c r="F596" s="82"/>
      <c r="G596" s="82" t="s">
        <v>76</v>
      </c>
      <c r="H596" s="81" t="n">
        <v>39508</v>
      </c>
      <c r="I596" s="82" t="n">
        <v>0</v>
      </c>
      <c r="J596" s="82" t="n">
        <v>0</v>
      </c>
      <c r="K596" s="83" t="n">
        <f aca="false">IF(J596=0,0,J596/I596)</f>
        <v>0</v>
      </c>
      <c r="L596" s="83" t="n">
        <f aca="false">I596/UOM</f>
        <v>0</v>
      </c>
      <c r="M596" s="83" t="n">
        <f aca="false">J596/UOM</f>
        <v>0</v>
      </c>
      <c r="N596" s="84" t="str">
        <f aca="false">IF(F596="P","PHY",IF(F596="G","G",E596))</f>
        <v>D</v>
      </c>
      <c r="O596" s="84" t="str">
        <f aca="false">IF(ISNA(VLOOKUP(G596,BadCanCurves,1,FALSE())),VLOOKUP(D596,FOLIOS,6,FALSE()),"not used")</f>
        <v>not used</v>
      </c>
      <c r="P596" s="84" t="n">
        <f aca="false">IF($N596="P",VLOOKUP(H596,PrcBuckets,2,FALSE()),0)</f>
        <v>0</v>
      </c>
      <c r="Q596" s="84" t="n">
        <f aca="false">IF($N596="D",VLOOKUP(H596,BasisBuckets,2,FALSE()),0)</f>
        <v>13</v>
      </c>
      <c r="R596" s="84" t="n">
        <f aca="false">IF($N596="PHY",VLOOKUP(H596,PGDBuckets,2,FALSE()),0)</f>
        <v>0</v>
      </c>
      <c r="S596" s="84" t="n">
        <f aca="false">IF($N596="G",VLOOKUP(H596,PGDBuckets,2,FALSE()),0)</f>
        <v>0</v>
      </c>
      <c r="T596" s="84" t="n">
        <f aca="false">SUM(P596:S596)</f>
        <v>13</v>
      </c>
      <c r="U596" s="84" t="str">
        <f aca="false">IF(O596="not used","-",O596&amp;N596&amp;T596)</f>
        <v>-</v>
      </c>
      <c r="V596" s="84" t="str">
        <f aca="false">IF(O596="Not Used","-",VLOOKUP(D596,FOLIOS,7,FALSE())&amp;H596)</f>
        <v>-</v>
      </c>
      <c r="W596" s="84" t="str">
        <f aca="false">IF(U596="-","-",O596&amp;E596&amp;H596)</f>
        <v>-</v>
      </c>
      <c r="X596" s="85" t="str">
        <f aca="false">D596&amp;G596</f>
        <v>FT-CAND-EGSC-BASCGPR-ST.CLAIR</v>
      </c>
      <c r="AF596" s="0" t="str">
        <f aca="false">D596&amp;V596</f>
        <v>FT-CAND-EGSC-BAS-</v>
      </c>
    </row>
    <row r="597" customFormat="false" ht="12.75" hidden="false" customHeight="false" outlineLevel="0" collapsed="false">
      <c r="A597" s="81" t="n">
        <v>36682</v>
      </c>
      <c r="B597" s="82" t="s">
        <v>55</v>
      </c>
      <c r="C597" s="82" t="s">
        <v>56</v>
      </c>
      <c r="D597" s="82" t="s">
        <v>57</v>
      </c>
      <c r="E597" s="82" t="s">
        <v>21</v>
      </c>
      <c r="F597" s="82"/>
      <c r="G597" s="82" t="s">
        <v>76</v>
      </c>
      <c r="H597" s="81" t="n">
        <v>39539</v>
      </c>
      <c r="I597" s="82" t="n">
        <v>0</v>
      </c>
      <c r="J597" s="82" t="n">
        <v>0</v>
      </c>
      <c r="K597" s="83" t="n">
        <f aca="false">IF(J597=0,0,J597/I597)</f>
        <v>0</v>
      </c>
      <c r="L597" s="83" t="n">
        <f aca="false">I597/UOM</f>
        <v>0</v>
      </c>
      <c r="M597" s="83" t="n">
        <f aca="false">J597/UOM</f>
        <v>0</v>
      </c>
      <c r="N597" s="84" t="str">
        <f aca="false">IF(F597="P","PHY",IF(F597="G","G",E597))</f>
        <v>D</v>
      </c>
      <c r="O597" s="84" t="str">
        <f aca="false">IF(ISNA(VLOOKUP(G597,BadCanCurves,1,FALSE())),VLOOKUP(D597,FOLIOS,6,FALSE()),"not used")</f>
        <v>not used</v>
      </c>
      <c r="P597" s="84" t="n">
        <f aca="false">IF($N597="P",VLOOKUP(H597,PrcBuckets,2,FALSE()),0)</f>
        <v>0</v>
      </c>
      <c r="Q597" s="84" t="n">
        <f aca="false">IF($N597="D",VLOOKUP(H597,BasisBuckets,2,FALSE()),0)</f>
        <v>13</v>
      </c>
      <c r="R597" s="84" t="n">
        <f aca="false">IF($N597="PHY",VLOOKUP(H597,PGDBuckets,2,FALSE()),0)</f>
        <v>0</v>
      </c>
      <c r="S597" s="84" t="n">
        <f aca="false">IF($N597="G",VLOOKUP(H597,PGDBuckets,2,FALSE()),0)</f>
        <v>0</v>
      </c>
      <c r="T597" s="84" t="n">
        <f aca="false">SUM(P597:S597)</f>
        <v>13</v>
      </c>
      <c r="U597" s="84" t="str">
        <f aca="false">IF(O597="not used","-",O597&amp;N597&amp;T597)</f>
        <v>-</v>
      </c>
      <c r="V597" s="84" t="str">
        <f aca="false">IF(O597="Not Used","-",VLOOKUP(D597,FOLIOS,7,FALSE())&amp;H597)</f>
        <v>-</v>
      </c>
      <c r="W597" s="84" t="str">
        <f aca="false">IF(U597="-","-",O597&amp;E597&amp;H597)</f>
        <v>-</v>
      </c>
      <c r="X597" s="85" t="str">
        <f aca="false">D597&amp;G597</f>
        <v>FT-CAND-EGSC-BASCGPR-ST.CLAIR</v>
      </c>
      <c r="AF597" s="0" t="str">
        <f aca="false">D597&amp;V597</f>
        <v>FT-CAND-EGSC-BAS-</v>
      </c>
    </row>
    <row r="598" customFormat="false" ht="12.75" hidden="false" customHeight="false" outlineLevel="0" collapsed="false">
      <c r="A598" s="81" t="n">
        <v>36682</v>
      </c>
      <c r="B598" s="82" t="s">
        <v>55</v>
      </c>
      <c r="C598" s="82" t="s">
        <v>56</v>
      </c>
      <c r="D598" s="82" t="s">
        <v>57</v>
      </c>
      <c r="E598" s="82" t="s">
        <v>21</v>
      </c>
      <c r="F598" s="82"/>
      <c r="G598" s="82" t="s">
        <v>76</v>
      </c>
      <c r="H598" s="81" t="n">
        <v>39569</v>
      </c>
      <c r="I598" s="82" t="n">
        <v>0</v>
      </c>
      <c r="J598" s="82" t="n">
        <v>0</v>
      </c>
      <c r="K598" s="83" t="n">
        <f aca="false">IF(J598=0,0,J598/I598)</f>
        <v>0</v>
      </c>
      <c r="L598" s="83" t="n">
        <f aca="false">I598/UOM</f>
        <v>0</v>
      </c>
      <c r="M598" s="83" t="n">
        <f aca="false">J598/UOM</f>
        <v>0</v>
      </c>
      <c r="N598" s="84" t="str">
        <f aca="false">IF(F598="P","PHY",IF(F598="G","G",E598))</f>
        <v>D</v>
      </c>
      <c r="O598" s="84" t="str">
        <f aca="false">IF(ISNA(VLOOKUP(G598,BadCanCurves,1,FALSE())),VLOOKUP(D598,FOLIOS,6,FALSE()),"not used")</f>
        <v>not used</v>
      </c>
      <c r="P598" s="84" t="n">
        <f aca="false">IF($N598="P",VLOOKUP(H598,PrcBuckets,2,FALSE()),0)</f>
        <v>0</v>
      </c>
      <c r="Q598" s="84" t="n">
        <f aca="false">IF($N598="D",VLOOKUP(H598,BasisBuckets,2,FALSE()),0)</f>
        <v>13</v>
      </c>
      <c r="R598" s="84" t="n">
        <f aca="false">IF($N598="PHY",VLOOKUP(H598,PGDBuckets,2,FALSE()),0)</f>
        <v>0</v>
      </c>
      <c r="S598" s="84" t="n">
        <f aca="false">IF($N598="G",VLOOKUP(H598,PGDBuckets,2,FALSE()),0)</f>
        <v>0</v>
      </c>
      <c r="T598" s="84" t="n">
        <f aca="false">SUM(P598:S598)</f>
        <v>13</v>
      </c>
      <c r="U598" s="84" t="str">
        <f aca="false">IF(O598="not used","-",O598&amp;N598&amp;T598)</f>
        <v>-</v>
      </c>
      <c r="V598" s="84" t="str">
        <f aca="false">IF(O598="Not Used","-",VLOOKUP(D598,FOLIOS,7,FALSE())&amp;H598)</f>
        <v>-</v>
      </c>
      <c r="W598" s="84" t="str">
        <f aca="false">IF(U598="-","-",O598&amp;E598&amp;H598)</f>
        <v>-</v>
      </c>
      <c r="X598" s="85" t="str">
        <f aca="false">D598&amp;G598</f>
        <v>FT-CAND-EGSC-BASCGPR-ST.CLAIR</v>
      </c>
      <c r="AF598" s="0" t="str">
        <f aca="false">D598&amp;V598</f>
        <v>FT-CAND-EGSC-BAS-</v>
      </c>
    </row>
    <row r="599" customFormat="false" ht="12.75" hidden="false" customHeight="false" outlineLevel="0" collapsed="false">
      <c r="A599" s="81" t="n">
        <v>36682</v>
      </c>
      <c r="B599" s="82" t="s">
        <v>55</v>
      </c>
      <c r="C599" s="82" t="s">
        <v>56</v>
      </c>
      <c r="D599" s="82" t="s">
        <v>57</v>
      </c>
      <c r="E599" s="82" t="s">
        <v>21</v>
      </c>
      <c r="F599" s="82"/>
      <c r="G599" s="82" t="s">
        <v>76</v>
      </c>
      <c r="H599" s="81" t="n">
        <v>39600</v>
      </c>
      <c r="I599" s="82" t="n">
        <v>0</v>
      </c>
      <c r="J599" s="82" t="n">
        <v>0</v>
      </c>
      <c r="K599" s="83" t="n">
        <f aca="false">IF(J599=0,0,J599/I599)</f>
        <v>0</v>
      </c>
      <c r="L599" s="83" t="n">
        <f aca="false">I599/UOM</f>
        <v>0</v>
      </c>
      <c r="M599" s="83" t="n">
        <f aca="false">J599/UOM</f>
        <v>0</v>
      </c>
      <c r="N599" s="84" t="str">
        <f aca="false">IF(F599="P","PHY",IF(F599="G","G",E599))</f>
        <v>D</v>
      </c>
      <c r="O599" s="84" t="str">
        <f aca="false">IF(ISNA(VLOOKUP(G599,BadCanCurves,1,FALSE())),VLOOKUP(D599,FOLIOS,6,FALSE()),"not used")</f>
        <v>not used</v>
      </c>
      <c r="P599" s="84" t="n">
        <f aca="false">IF($N599="P",VLOOKUP(H599,PrcBuckets,2,FALSE()),0)</f>
        <v>0</v>
      </c>
      <c r="Q599" s="84" t="n">
        <f aca="false">IF($N599="D",VLOOKUP(H599,BasisBuckets,2,FALSE()),0)</f>
        <v>13</v>
      </c>
      <c r="R599" s="84" t="n">
        <f aca="false">IF($N599="PHY",VLOOKUP(H599,PGDBuckets,2,FALSE()),0)</f>
        <v>0</v>
      </c>
      <c r="S599" s="84" t="n">
        <f aca="false">IF($N599="G",VLOOKUP(H599,PGDBuckets,2,FALSE()),0)</f>
        <v>0</v>
      </c>
      <c r="T599" s="84" t="n">
        <f aca="false">SUM(P599:S599)</f>
        <v>13</v>
      </c>
      <c r="U599" s="84" t="str">
        <f aca="false">IF(O599="not used","-",O599&amp;N599&amp;T599)</f>
        <v>-</v>
      </c>
      <c r="V599" s="84" t="str">
        <f aca="false">IF(O599="Not Used","-",VLOOKUP(D599,FOLIOS,7,FALSE())&amp;H599)</f>
        <v>-</v>
      </c>
      <c r="W599" s="84" t="str">
        <f aca="false">IF(U599="-","-",O599&amp;E599&amp;H599)</f>
        <v>-</v>
      </c>
      <c r="X599" s="85" t="str">
        <f aca="false">D599&amp;G599</f>
        <v>FT-CAND-EGSC-BASCGPR-ST.CLAIR</v>
      </c>
      <c r="AF599" s="0" t="str">
        <f aca="false">D599&amp;V599</f>
        <v>FT-CAND-EGSC-BAS-</v>
      </c>
    </row>
    <row r="600" customFormat="false" ht="12.75" hidden="false" customHeight="false" outlineLevel="0" collapsed="false">
      <c r="A600" s="81" t="n">
        <v>36682</v>
      </c>
      <c r="B600" s="82" t="s">
        <v>55</v>
      </c>
      <c r="C600" s="82" t="s">
        <v>56</v>
      </c>
      <c r="D600" s="82" t="s">
        <v>57</v>
      </c>
      <c r="E600" s="82" t="s">
        <v>21</v>
      </c>
      <c r="F600" s="82"/>
      <c r="G600" s="82" t="s">
        <v>76</v>
      </c>
      <c r="H600" s="81" t="n">
        <v>39630</v>
      </c>
      <c r="I600" s="82" t="n">
        <v>0</v>
      </c>
      <c r="J600" s="82" t="n">
        <v>0</v>
      </c>
      <c r="K600" s="83" t="n">
        <f aca="false">IF(J600=0,0,J600/I600)</f>
        <v>0</v>
      </c>
      <c r="L600" s="83" t="n">
        <f aca="false">I600/UOM</f>
        <v>0</v>
      </c>
      <c r="M600" s="83" t="n">
        <f aca="false">J600/UOM</f>
        <v>0</v>
      </c>
      <c r="N600" s="84" t="str">
        <f aca="false">IF(F600="P","PHY",IF(F600="G","G",E600))</f>
        <v>D</v>
      </c>
      <c r="O600" s="84" t="str">
        <f aca="false">IF(ISNA(VLOOKUP(G600,BadCanCurves,1,FALSE())),VLOOKUP(D600,FOLIOS,6,FALSE()),"not used")</f>
        <v>not used</v>
      </c>
      <c r="P600" s="84" t="n">
        <f aca="false">IF($N600="P",VLOOKUP(H600,PrcBuckets,2,FALSE()),0)</f>
        <v>0</v>
      </c>
      <c r="Q600" s="84" t="n">
        <f aca="false">IF($N600="D",VLOOKUP(H600,BasisBuckets,2,FALSE()),0)</f>
        <v>13</v>
      </c>
      <c r="R600" s="84" t="n">
        <f aca="false">IF($N600="PHY",VLOOKUP(H600,PGDBuckets,2,FALSE()),0)</f>
        <v>0</v>
      </c>
      <c r="S600" s="84" t="n">
        <f aca="false">IF($N600="G",VLOOKUP(H600,PGDBuckets,2,FALSE()),0)</f>
        <v>0</v>
      </c>
      <c r="T600" s="84" t="n">
        <f aca="false">SUM(P600:S600)</f>
        <v>13</v>
      </c>
      <c r="U600" s="84" t="str">
        <f aca="false">IF(O600="not used","-",O600&amp;N600&amp;T600)</f>
        <v>-</v>
      </c>
      <c r="V600" s="84" t="str">
        <f aca="false">IF(O600="Not Used","-",VLOOKUP(D600,FOLIOS,7,FALSE())&amp;H600)</f>
        <v>-</v>
      </c>
      <c r="W600" s="84" t="str">
        <f aca="false">IF(U600="-","-",O600&amp;E600&amp;H600)</f>
        <v>-</v>
      </c>
      <c r="X600" s="85" t="str">
        <f aca="false">D600&amp;G600</f>
        <v>FT-CAND-EGSC-BASCGPR-ST.CLAIR</v>
      </c>
      <c r="AF600" s="0" t="str">
        <f aca="false">D600&amp;V600</f>
        <v>FT-CAND-EGSC-BAS-</v>
      </c>
    </row>
    <row r="601" customFormat="false" ht="12.75" hidden="false" customHeight="false" outlineLevel="0" collapsed="false">
      <c r="A601" s="81" t="n">
        <v>36682</v>
      </c>
      <c r="B601" s="82" t="s">
        <v>55</v>
      </c>
      <c r="C601" s="82" t="s">
        <v>56</v>
      </c>
      <c r="D601" s="82" t="s">
        <v>57</v>
      </c>
      <c r="E601" s="82" t="s">
        <v>21</v>
      </c>
      <c r="F601" s="82"/>
      <c r="G601" s="82" t="s">
        <v>76</v>
      </c>
      <c r="H601" s="81" t="n">
        <v>39661</v>
      </c>
      <c r="I601" s="82" t="n">
        <v>0</v>
      </c>
      <c r="J601" s="82" t="n">
        <v>0</v>
      </c>
      <c r="K601" s="83" t="n">
        <f aca="false">IF(J601=0,0,J601/I601)</f>
        <v>0</v>
      </c>
      <c r="L601" s="83" t="n">
        <f aca="false">I601/UOM</f>
        <v>0</v>
      </c>
      <c r="M601" s="83" t="n">
        <f aca="false">J601/UOM</f>
        <v>0</v>
      </c>
      <c r="N601" s="84" t="str">
        <f aca="false">IF(F601="P","PHY",IF(F601="G","G",E601))</f>
        <v>D</v>
      </c>
      <c r="O601" s="84" t="str">
        <f aca="false">IF(ISNA(VLOOKUP(G601,BadCanCurves,1,FALSE())),VLOOKUP(D601,FOLIOS,6,FALSE()),"not used")</f>
        <v>not used</v>
      </c>
      <c r="P601" s="84" t="n">
        <f aca="false">IF($N601="P",VLOOKUP(H601,PrcBuckets,2,FALSE()),0)</f>
        <v>0</v>
      </c>
      <c r="Q601" s="84" t="n">
        <f aca="false">IF($N601="D",VLOOKUP(H601,BasisBuckets,2,FALSE()),0)</f>
        <v>13</v>
      </c>
      <c r="R601" s="84" t="n">
        <f aca="false">IF($N601="PHY",VLOOKUP(H601,PGDBuckets,2,FALSE()),0)</f>
        <v>0</v>
      </c>
      <c r="S601" s="84" t="n">
        <f aca="false">IF($N601="G",VLOOKUP(H601,PGDBuckets,2,FALSE()),0)</f>
        <v>0</v>
      </c>
      <c r="T601" s="84" t="n">
        <f aca="false">SUM(P601:S601)</f>
        <v>13</v>
      </c>
      <c r="U601" s="84" t="str">
        <f aca="false">IF(O601="not used","-",O601&amp;N601&amp;T601)</f>
        <v>-</v>
      </c>
      <c r="V601" s="84" t="str">
        <f aca="false">IF(O601="Not Used","-",VLOOKUP(D601,FOLIOS,7,FALSE())&amp;H601)</f>
        <v>-</v>
      </c>
      <c r="W601" s="84" t="str">
        <f aca="false">IF(U601="-","-",O601&amp;E601&amp;H601)</f>
        <v>-</v>
      </c>
      <c r="X601" s="85" t="str">
        <f aca="false">D601&amp;G601</f>
        <v>FT-CAND-EGSC-BASCGPR-ST.CLAIR</v>
      </c>
      <c r="AF601" s="0" t="str">
        <f aca="false">D601&amp;V601</f>
        <v>FT-CAND-EGSC-BAS-</v>
      </c>
    </row>
    <row r="602" customFormat="false" ht="12.75" hidden="false" customHeight="false" outlineLevel="0" collapsed="false">
      <c r="A602" s="81" t="n">
        <v>36682</v>
      </c>
      <c r="B602" s="82" t="s">
        <v>55</v>
      </c>
      <c r="C602" s="82" t="s">
        <v>56</v>
      </c>
      <c r="D602" s="82" t="s">
        <v>57</v>
      </c>
      <c r="E602" s="82" t="s">
        <v>21</v>
      </c>
      <c r="F602" s="82"/>
      <c r="G602" s="82" t="s">
        <v>76</v>
      </c>
      <c r="H602" s="81" t="n">
        <v>39692</v>
      </c>
      <c r="I602" s="82" t="n">
        <v>0</v>
      </c>
      <c r="J602" s="82" t="n">
        <v>0</v>
      </c>
      <c r="K602" s="83" t="n">
        <f aca="false">IF(J602=0,0,J602/I602)</f>
        <v>0</v>
      </c>
      <c r="L602" s="83" t="n">
        <f aca="false">I602/UOM</f>
        <v>0</v>
      </c>
      <c r="M602" s="83" t="n">
        <f aca="false">J602/UOM</f>
        <v>0</v>
      </c>
      <c r="N602" s="84" t="str">
        <f aca="false">IF(F602="P","PHY",IF(F602="G","G",E602))</f>
        <v>D</v>
      </c>
      <c r="O602" s="84" t="str">
        <f aca="false">IF(ISNA(VLOOKUP(G602,BadCanCurves,1,FALSE())),VLOOKUP(D602,FOLIOS,6,FALSE()),"not used")</f>
        <v>not used</v>
      </c>
      <c r="P602" s="84" t="n">
        <f aca="false">IF($N602="P",VLOOKUP(H602,PrcBuckets,2,FALSE()),0)</f>
        <v>0</v>
      </c>
      <c r="Q602" s="84" t="n">
        <f aca="false">IF($N602="D",VLOOKUP(H602,BasisBuckets,2,FALSE()),0)</f>
        <v>13</v>
      </c>
      <c r="R602" s="84" t="n">
        <f aca="false">IF($N602="PHY",VLOOKUP(H602,PGDBuckets,2,FALSE()),0)</f>
        <v>0</v>
      </c>
      <c r="S602" s="84" t="n">
        <f aca="false">IF($N602="G",VLOOKUP(H602,PGDBuckets,2,FALSE()),0)</f>
        <v>0</v>
      </c>
      <c r="T602" s="84" t="n">
        <f aca="false">SUM(P602:S602)</f>
        <v>13</v>
      </c>
      <c r="U602" s="84" t="str">
        <f aca="false">IF(O602="not used","-",O602&amp;N602&amp;T602)</f>
        <v>-</v>
      </c>
      <c r="V602" s="84" t="str">
        <f aca="false">IF(O602="Not Used","-",VLOOKUP(D602,FOLIOS,7,FALSE())&amp;H602)</f>
        <v>-</v>
      </c>
      <c r="W602" s="84" t="str">
        <f aca="false">IF(U602="-","-",O602&amp;E602&amp;H602)</f>
        <v>-</v>
      </c>
      <c r="X602" s="85" t="str">
        <f aca="false">D602&amp;G602</f>
        <v>FT-CAND-EGSC-BASCGPR-ST.CLAIR</v>
      </c>
      <c r="AF602" s="0" t="str">
        <f aca="false">D602&amp;V602</f>
        <v>FT-CAND-EGSC-BAS-</v>
      </c>
    </row>
    <row r="603" customFormat="false" ht="12.75" hidden="false" customHeight="false" outlineLevel="0" collapsed="false">
      <c r="A603" s="81" t="n">
        <v>36682</v>
      </c>
      <c r="B603" s="82" t="s">
        <v>55</v>
      </c>
      <c r="C603" s="82" t="s">
        <v>56</v>
      </c>
      <c r="D603" s="82" t="s">
        <v>57</v>
      </c>
      <c r="E603" s="82" t="s">
        <v>21</v>
      </c>
      <c r="F603" s="82"/>
      <c r="G603" s="82" t="s">
        <v>76</v>
      </c>
      <c r="H603" s="81" t="n">
        <v>39722</v>
      </c>
      <c r="I603" s="82" t="n">
        <v>0</v>
      </c>
      <c r="J603" s="82" t="n">
        <v>0</v>
      </c>
      <c r="K603" s="83" t="n">
        <f aca="false">IF(J603=0,0,J603/I603)</f>
        <v>0</v>
      </c>
      <c r="L603" s="83" t="n">
        <f aca="false">I603/UOM</f>
        <v>0</v>
      </c>
      <c r="M603" s="83" t="n">
        <f aca="false">J603/UOM</f>
        <v>0</v>
      </c>
      <c r="N603" s="84" t="str">
        <f aca="false">IF(F603="P","PHY",IF(F603="G","G",E603))</f>
        <v>D</v>
      </c>
      <c r="O603" s="84" t="str">
        <f aca="false">IF(ISNA(VLOOKUP(G603,BadCanCurves,1,FALSE())),VLOOKUP(D603,FOLIOS,6,FALSE()),"not used")</f>
        <v>not used</v>
      </c>
      <c r="P603" s="84" t="n">
        <f aca="false">IF($N603="P",VLOOKUP(H603,PrcBuckets,2,FALSE()),0)</f>
        <v>0</v>
      </c>
      <c r="Q603" s="84" t="n">
        <f aca="false">IF($N603="D",VLOOKUP(H603,BasisBuckets,2,FALSE()),0)</f>
        <v>13</v>
      </c>
      <c r="R603" s="84" t="n">
        <f aca="false">IF($N603="PHY",VLOOKUP(H603,PGDBuckets,2,FALSE()),0)</f>
        <v>0</v>
      </c>
      <c r="S603" s="84" t="n">
        <f aca="false">IF($N603="G",VLOOKUP(H603,PGDBuckets,2,FALSE()),0)</f>
        <v>0</v>
      </c>
      <c r="T603" s="84" t="n">
        <f aca="false">SUM(P603:S603)</f>
        <v>13</v>
      </c>
      <c r="U603" s="84" t="str">
        <f aca="false">IF(O603="not used","-",O603&amp;N603&amp;T603)</f>
        <v>-</v>
      </c>
      <c r="V603" s="84" t="str">
        <f aca="false">IF(O603="Not Used","-",VLOOKUP(D603,FOLIOS,7,FALSE())&amp;H603)</f>
        <v>-</v>
      </c>
      <c r="W603" s="84" t="str">
        <f aca="false">IF(U603="-","-",O603&amp;E603&amp;H603)</f>
        <v>-</v>
      </c>
      <c r="X603" s="85" t="str">
        <f aca="false">D603&amp;G603</f>
        <v>FT-CAND-EGSC-BASCGPR-ST.CLAIR</v>
      </c>
      <c r="AF603" s="0" t="str">
        <f aca="false">D603&amp;V603</f>
        <v>FT-CAND-EGSC-BAS-</v>
      </c>
    </row>
    <row r="604" customFormat="false" ht="12.75" hidden="false" customHeight="false" outlineLevel="0" collapsed="false">
      <c r="A604" s="81" t="n">
        <v>36682</v>
      </c>
      <c r="B604" s="82" t="s">
        <v>55</v>
      </c>
      <c r="C604" s="82" t="s">
        <v>56</v>
      </c>
      <c r="D604" s="82" t="s">
        <v>57</v>
      </c>
      <c r="E604" s="82" t="s">
        <v>21</v>
      </c>
      <c r="F604" s="82"/>
      <c r="G604" s="82" t="s">
        <v>77</v>
      </c>
      <c r="H604" s="81" t="n">
        <v>36708</v>
      </c>
      <c r="I604" s="82" t="n">
        <v>0</v>
      </c>
      <c r="J604" s="82" t="n">
        <v>0</v>
      </c>
      <c r="K604" s="83" t="n">
        <f aca="false">IF(J604=0,0,J604/I604)</f>
        <v>0</v>
      </c>
      <c r="L604" s="83" t="n">
        <f aca="false">I604/UOM</f>
        <v>0</v>
      </c>
      <c r="M604" s="83" t="n">
        <f aca="false">J604/UOM</f>
        <v>0</v>
      </c>
      <c r="N604" s="84" t="str">
        <f aca="false">IF(F604="P","PHY",IF(F604="G","G",E604))</f>
        <v>D</v>
      </c>
      <c r="O604" s="84" t="str">
        <f aca="false">IF(ISNA(VLOOKUP(G604,BadCanCurves,1,FALSE())),VLOOKUP(D604,FOLIOS,6,FALSE()),"not used")</f>
        <v>not used</v>
      </c>
      <c r="P604" s="84" t="n">
        <f aca="false">IF($N604="P",VLOOKUP(H604,PrcBuckets,2,FALSE()),0)</f>
        <v>0</v>
      </c>
      <c r="Q604" s="84" t="n">
        <f aca="false">IF($N604="D",VLOOKUP(H604,BasisBuckets,2,FALSE()),0)</f>
        <v>4</v>
      </c>
      <c r="R604" s="84" t="n">
        <f aca="false">IF($N604="PHY",VLOOKUP(H604,PGDBuckets,2,FALSE()),0)</f>
        <v>0</v>
      </c>
      <c r="S604" s="84" t="n">
        <f aca="false">IF($N604="G",VLOOKUP(H604,PGDBuckets,2,FALSE()),0)</f>
        <v>0</v>
      </c>
      <c r="T604" s="84" t="n">
        <f aca="false">SUM(P604:S604)</f>
        <v>4</v>
      </c>
      <c r="U604" s="84" t="str">
        <f aca="false">IF(O604="not used","-",O604&amp;N604&amp;T604)</f>
        <v>-</v>
      </c>
      <c r="V604" s="84" t="str">
        <f aca="false">IF(O604="Not Used","-",VLOOKUP(D604,FOLIOS,7,FALSE())&amp;H604)</f>
        <v>-</v>
      </c>
      <c r="W604" s="84" t="str">
        <f aca="false">IF(U604="-","-",O604&amp;E604&amp;H604)</f>
        <v>-</v>
      </c>
      <c r="X604" s="85" t="str">
        <f aca="false">D604&amp;G604</f>
        <v>FT-CAND-EGSC-BASCGPR-WADDING</v>
      </c>
      <c r="AF604" s="0" t="str">
        <f aca="false">D604&amp;V604</f>
        <v>FT-CAND-EGSC-BAS-</v>
      </c>
    </row>
    <row r="605" customFormat="false" ht="12.75" hidden="false" customHeight="false" outlineLevel="0" collapsed="false">
      <c r="A605" s="81" t="n">
        <v>36682</v>
      </c>
      <c r="B605" s="82" t="s">
        <v>55</v>
      </c>
      <c r="C605" s="82" t="s">
        <v>56</v>
      </c>
      <c r="D605" s="82" t="s">
        <v>57</v>
      </c>
      <c r="E605" s="82" t="s">
        <v>21</v>
      </c>
      <c r="F605" s="82"/>
      <c r="G605" s="82" t="s">
        <v>77</v>
      </c>
      <c r="H605" s="81" t="n">
        <v>36739</v>
      </c>
      <c r="I605" s="82" t="n">
        <v>0</v>
      </c>
      <c r="J605" s="82" t="n">
        <v>0</v>
      </c>
      <c r="K605" s="83" t="n">
        <f aca="false">IF(J605=0,0,J605/I605)</f>
        <v>0</v>
      </c>
      <c r="L605" s="83" t="n">
        <f aca="false">I605/UOM</f>
        <v>0</v>
      </c>
      <c r="M605" s="83" t="n">
        <f aca="false">J605/UOM</f>
        <v>0</v>
      </c>
      <c r="N605" s="84" t="str">
        <f aca="false">IF(F605="P","PHY",IF(F605="G","G",E605))</f>
        <v>D</v>
      </c>
      <c r="O605" s="84" t="str">
        <f aca="false">IF(ISNA(VLOOKUP(G605,BadCanCurves,1,FALSE())),VLOOKUP(D605,FOLIOS,6,FALSE()),"not used")</f>
        <v>not used</v>
      </c>
      <c r="P605" s="84" t="n">
        <f aca="false">IF($N605="P",VLOOKUP(H605,PrcBuckets,2,FALSE()),0)</f>
        <v>0</v>
      </c>
      <c r="Q605" s="84" t="n">
        <f aca="false">IF($N605="D",VLOOKUP(H605,BasisBuckets,2,FALSE()),0)</f>
        <v>5</v>
      </c>
      <c r="R605" s="84" t="n">
        <f aca="false">IF($N605="PHY",VLOOKUP(H605,PGDBuckets,2,FALSE()),0)</f>
        <v>0</v>
      </c>
      <c r="S605" s="84" t="n">
        <f aca="false">IF($N605="G",VLOOKUP(H605,PGDBuckets,2,FALSE()),0)</f>
        <v>0</v>
      </c>
      <c r="T605" s="84" t="n">
        <f aca="false">SUM(P605:S605)</f>
        <v>5</v>
      </c>
      <c r="U605" s="84" t="str">
        <f aca="false">IF(O605="not used","-",O605&amp;N605&amp;T605)</f>
        <v>-</v>
      </c>
      <c r="V605" s="84" t="str">
        <f aca="false">IF(O605="Not Used","-",VLOOKUP(D605,FOLIOS,7,FALSE())&amp;H605)</f>
        <v>-</v>
      </c>
      <c r="W605" s="84" t="str">
        <f aca="false">IF(U605="-","-",O605&amp;E605&amp;H605)</f>
        <v>-</v>
      </c>
      <c r="X605" s="85" t="str">
        <f aca="false">D605&amp;G605</f>
        <v>FT-CAND-EGSC-BASCGPR-WADDING</v>
      </c>
      <c r="AF605" s="0" t="str">
        <f aca="false">D605&amp;V605</f>
        <v>FT-CAND-EGSC-BAS-</v>
      </c>
    </row>
    <row r="606" customFormat="false" ht="12.75" hidden="false" customHeight="false" outlineLevel="0" collapsed="false">
      <c r="A606" s="81" t="n">
        <v>36682</v>
      </c>
      <c r="B606" s="82" t="s">
        <v>55</v>
      </c>
      <c r="C606" s="82" t="s">
        <v>56</v>
      </c>
      <c r="D606" s="82" t="s">
        <v>57</v>
      </c>
      <c r="E606" s="82" t="s">
        <v>21</v>
      </c>
      <c r="F606" s="82"/>
      <c r="G606" s="82" t="s">
        <v>77</v>
      </c>
      <c r="H606" s="81" t="n">
        <v>36770</v>
      </c>
      <c r="I606" s="82" t="n">
        <v>0</v>
      </c>
      <c r="J606" s="82" t="n">
        <v>0</v>
      </c>
      <c r="K606" s="83" t="n">
        <f aca="false">IF(J606=0,0,J606/I606)</f>
        <v>0</v>
      </c>
      <c r="L606" s="83" t="n">
        <f aca="false">I606/UOM</f>
        <v>0</v>
      </c>
      <c r="M606" s="83" t="n">
        <f aca="false">J606/UOM</f>
        <v>0</v>
      </c>
      <c r="N606" s="84" t="str">
        <f aca="false">IF(F606="P","PHY",IF(F606="G","G",E606))</f>
        <v>D</v>
      </c>
      <c r="O606" s="84" t="str">
        <f aca="false">IF(ISNA(VLOOKUP(G606,BadCanCurves,1,FALSE())),VLOOKUP(D606,FOLIOS,6,FALSE()),"not used")</f>
        <v>not used</v>
      </c>
      <c r="P606" s="84" t="n">
        <f aca="false">IF($N606="P",VLOOKUP(H606,PrcBuckets,2,FALSE()),0)</f>
        <v>0</v>
      </c>
      <c r="Q606" s="84" t="n">
        <f aca="false">IF($N606="D",VLOOKUP(H606,BasisBuckets,2,FALSE()),0)</f>
        <v>6</v>
      </c>
      <c r="R606" s="84" t="n">
        <f aca="false">IF($N606="PHY",VLOOKUP(H606,PGDBuckets,2,FALSE()),0)</f>
        <v>0</v>
      </c>
      <c r="S606" s="84" t="n">
        <f aca="false">IF($N606="G",VLOOKUP(H606,PGDBuckets,2,FALSE()),0)</f>
        <v>0</v>
      </c>
      <c r="T606" s="84" t="n">
        <f aca="false">SUM(P606:S606)</f>
        <v>6</v>
      </c>
      <c r="U606" s="84" t="str">
        <f aca="false">IF(O606="not used","-",O606&amp;N606&amp;T606)</f>
        <v>-</v>
      </c>
      <c r="V606" s="84" t="str">
        <f aca="false">IF(O606="Not Used","-",VLOOKUP(D606,FOLIOS,7,FALSE())&amp;H606)</f>
        <v>-</v>
      </c>
      <c r="W606" s="84" t="str">
        <f aca="false">IF(U606="-","-",O606&amp;E606&amp;H606)</f>
        <v>-</v>
      </c>
      <c r="X606" s="85" t="str">
        <f aca="false">D606&amp;G606</f>
        <v>FT-CAND-EGSC-BASCGPR-WADDING</v>
      </c>
      <c r="AF606" s="0" t="str">
        <f aca="false">D606&amp;V606</f>
        <v>FT-CAND-EGSC-BAS-</v>
      </c>
    </row>
    <row r="607" customFormat="false" ht="12.75" hidden="false" customHeight="false" outlineLevel="0" collapsed="false">
      <c r="A607" s="81" t="n">
        <v>36682</v>
      </c>
      <c r="B607" s="82" t="s">
        <v>55</v>
      </c>
      <c r="C607" s="82" t="s">
        <v>56</v>
      </c>
      <c r="D607" s="82" t="s">
        <v>57</v>
      </c>
      <c r="E607" s="82" t="s">
        <v>21</v>
      </c>
      <c r="F607" s="82"/>
      <c r="G607" s="82" t="s">
        <v>77</v>
      </c>
      <c r="H607" s="81" t="n">
        <v>36800</v>
      </c>
      <c r="I607" s="82" t="n">
        <v>0</v>
      </c>
      <c r="J607" s="82" t="n">
        <v>0</v>
      </c>
      <c r="K607" s="83" t="n">
        <f aca="false">IF(J607=0,0,J607/I607)</f>
        <v>0</v>
      </c>
      <c r="L607" s="83" t="n">
        <f aca="false">I607/UOM</f>
        <v>0</v>
      </c>
      <c r="M607" s="83" t="n">
        <f aca="false">J607/UOM</f>
        <v>0</v>
      </c>
      <c r="N607" s="84" t="str">
        <f aca="false">IF(F607="P","PHY",IF(F607="G","G",E607))</f>
        <v>D</v>
      </c>
      <c r="O607" s="84" t="str">
        <f aca="false">IF(ISNA(VLOOKUP(G607,BadCanCurves,1,FALSE())),VLOOKUP(D607,FOLIOS,6,FALSE()),"not used")</f>
        <v>not used</v>
      </c>
      <c r="P607" s="84" t="n">
        <f aca="false">IF($N607="P",VLOOKUP(H607,PrcBuckets,2,FALSE()),0)</f>
        <v>0</v>
      </c>
      <c r="Q607" s="84" t="n">
        <f aca="false">IF($N607="D",VLOOKUP(H607,BasisBuckets,2,FALSE()),0)</f>
        <v>7</v>
      </c>
      <c r="R607" s="84" t="n">
        <f aca="false">IF($N607="PHY",VLOOKUP(H607,PGDBuckets,2,FALSE()),0)</f>
        <v>0</v>
      </c>
      <c r="S607" s="84" t="n">
        <f aca="false">IF($N607="G",VLOOKUP(H607,PGDBuckets,2,FALSE()),0)</f>
        <v>0</v>
      </c>
      <c r="T607" s="84" t="n">
        <f aca="false">SUM(P607:S607)</f>
        <v>7</v>
      </c>
      <c r="U607" s="84" t="str">
        <f aca="false">IF(O607="not used","-",O607&amp;N607&amp;T607)</f>
        <v>-</v>
      </c>
      <c r="V607" s="84" t="str">
        <f aca="false">IF(O607="Not Used","-",VLOOKUP(D607,FOLIOS,7,FALSE())&amp;H607)</f>
        <v>-</v>
      </c>
      <c r="W607" s="84" t="str">
        <f aca="false">IF(U607="-","-",O607&amp;E607&amp;H607)</f>
        <v>-</v>
      </c>
      <c r="X607" s="85" t="str">
        <f aca="false">D607&amp;G607</f>
        <v>FT-CAND-EGSC-BASCGPR-WADDING</v>
      </c>
      <c r="AF607" s="0" t="str">
        <f aca="false">D607&amp;V607</f>
        <v>FT-CAND-EGSC-BAS-</v>
      </c>
    </row>
    <row r="608" customFormat="false" ht="12.75" hidden="false" customHeight="false" outlineLevel="0" collapsed="false">
      <c r="A608" s="81" t="n">
        <v>36682</v>
      </c>
      <c r="B608" s="82" t="s">
        <v>55</v>
      </c>
      <c r="C608" s="82" t="s">
        <v>56</v>
      </c>
      <c r="D608" s="82" t="s">
        <v>57</v>
      </c>
      <c r="E608" s="82" t="s">
        <v>21</v>
      </c>
      <c r="F608" s="82"/>
      <c r="G608" s="82" t="s">
        <v>77</v>
      </c>
      <c r="H608" s="81" t="n">
        <v>36831</v>
      </c>
      <c r="I608" s="82" t="n">
        <v>0</v>
      </c>
      <c r="J608" s="82" t="n">
        <v>0</v>
      </c>
      <c r="K608" s="83" t="n">
        <f aca="false">IF(J608=0,0,J608/I608)</f>
        <v>0</v>
      </c>
      <c r="L608" s="83" t="n">
        <f aca="false">I608/UOM</f>
        <v>0</v>
      </c>
      <c r="M608" s="83" t="n">
        <f aca="false">J608/UOM</f>
        <v>0</v>
      </c>
      <c r="N608" s="84" t="str">
        <f aca="false">IF(F608="P","PHY",IF(F608="G","G",E608))</f>
        <v>D</v>
      </c>
      <c r="O608" s="84" t="str">
        <f aca="false">IF(ISNA(VLOOKUP(G608,BadCanCurves,1,FALSE())),VLOOKUP(D608,FOLIOS,6,FALSE()),"not used")</f>
        <v>not used</v>
      </c>
      <c r="P608" s="84" t="n">
        <f aca="false">IF($N608="P",VLOOKUP(H608,PrcBuckets,2,FALSE()),0)</f>
        <v>0</v>
      </c>
      <c r="Q608" s="84" t="n">
        <f aca="false">IF($N608="D",VLOOKUP(H608,BasisBuckets,2,FALSE()),0)</f>
        <v>8</v>
      </c>
      <c r="R608" s="84" t="n">
        <f aca="false">IF($N608="PHY",VLOOKUP(H608,PGDBuckets,2,FALSE()),0)</f>
        <v>0</v>
      </c>
      <c r="S608" s="84" t="n">
        <f aca="false">IF($N608="G",VLOOKUP(H608,PGDBuckets,2,FALSE()),0)</f>
        <v>0</v>
      </c>
      <c r="T608" s="84" t="n">
        <f aca="false">SUM(P608:S608)</f>
        <v>8</v>
      </c>
      <c r="U608" s="84" t="str">
        <f aca="false">IF(O608="not used","-",O608&amp;N608&amp;T608)</f>
        <v>-</v>
      </c>
      <c r="V608" s="84" t="str">
        <f aca="false">IF(O608="Not Used","-",VLOOKUP(D608,FOLIOS,7,FALSE())&amp;H608)</f>
        <v>-</v>
      </c>
      <c r="W608" s="84" t="str">
        <f aca="false">IF(U608="-","-",O608&amp;E608&amp;H608)</f>
        <v>-</v>
      </c>
      <c r="X608" s="85" t="str">
        <f aca="false">D608&amp;G608</f>
        <v>FT-CAND-EGSC-BASCGPR-WADDING</v>
      </c>
      <c r="AF608" s="0" t="str">
        <f aca="false">D608&amp;V608</f>
        <v>FT-CAND-EGSC-BAS-</v>
      </c>
    </row>
    <row r="609" customFormat="false" ht="12.75" hidden="false" customHeight="false" outlineLevel="0" collapsed="false">
      <c r="A609" s="81" t="n">
        <v>36682</v>
      </c>
      <c r="B609" s="82" t="s">
        <v>55</v>
      </c>
      <c r="C609" s="82" t="s">
        <v>56</v>
      </c>
      <c r="D609" s="82" t="s">
        <v>57</v>
      </c>
      <c r="E609" s="82" t="s">
        <v>21</v>
      </c>
      <c r="F609" s="82"/>
      <c r="G609" s="82" t="s">
        <v>77</v>
      </c>
      <c r="H609" s="81" t="n">
        <v>36861</v>
      </c>
      <c r="I609" s="82" t="n">
        <v>0</v>
      </c>
      <c r="J609" s="82" t="n">
        <v>0</v>
      </c>
      <c r="K609" s="83" t="n">
        <f aca="false">IF(J609=0,0,J609/I609)</f>
        <v>0</v>
      </c>
      <c r="L609" s="83" t="n">
        <f aca="false">I609/UOM</f>
        <v>0</v>
      </c>
      <c r="M609" s="83" t="n">
        <f aca="false">J609/UOM</f>
        <v>0</v>
      </c>
      <c r="N609" s="84" t="str">
        <f aca="false">IF(F609="P","PHY",IF(F609="G","G",E609))</f>
        <v>D</v>
      </c>
      <c r="O609" s="84" t="str">
        <f aca="false">IF(ISNA(VLOOKUP(G609,BadCanCurves,1,FALSE())),VLOOKUP(D609,FOLIOS,6,FALSE()),"not used")</f>
        <v>not used</v>
      </c>
      <c r="P609" s="84" t="n">
        <f aca="false">IF($N609="P",VLOOKUP(H609,PrcBuckets,2,FALSE()),0)</f>
        <v>0</v>
      </c>
      <c r="Q609" s="84" t="n">
        <f aca="false">IF($N609="D",VLOOKUP(H609,BasisBuckets,2,FALSE()),0)</f>
        <v>8</v>
      </c>
      <c r="R609" s="84" t="n">
        <f aca="false">IF($N609="PHY",VLOOKUP(H609,PGDBuckets,2,FALSE()),0)</f>
        <v>0</v>
      </c>
      <c r="S609" s="84" t="n">
        <f aca="false">IF($N609="G",VLOOKUP(H609,PGDBuckets,2,FALSE()),0)</f>
        <v>0</v>
      </c>
      <c r="T609" s="84" t="n">
        <f aca="false">SUM(P609:S609)</f>
        <v>8</v>
      </c>
      <c r="U609" s="84" t="str">
        <f aca="false">IF(O609="not used","-",O609&amp;N609&amp;T609)</f>
        <v>-</v>
      </c>
      <c r="V609" s="84" t="str">
        <f aca="false">IF(O609="Not Used","-",VLOOKUP(D609,FOLIOS,7,FALSE())&amp;H609)</f>
        <v>-</v>
      </c>
      <c r="W609" s="84" t="str">
        <f aca="false">IF(U609="-","-",O609&amp;E609&amp;H609)</f>
        <v>-</v>
      </c>
      <c r="X609" s="85" t="str">
        <f aca="false">D609&amp;G609</f>
        <v>FT-CAND-EGSC-BASCGPR-WADDING</v>
      </c>
      <c r="AF609" s="0" t="str">
        <f aca="false">D609&amp;V609</f>
        <v>FT-CAND-EGSC-BAS-</v>
      </c>
    </row>
    <row r="610" customFormat="false" ht="12.75" hidden="false" customHeight="false" outlineLevel="0" collapsed="false">
      <c r="A610" s="81" t="n">
        <v>36682</v>
      </c>
      <c r="B610" s="82" t="s">
        <v>55</v>
      </c>
      <c r="C610" s="82" t="s">
        <v>56</v>
      </c>
      <c r="D610" s="82" t="s">
        <v>57</v>
      </c>
      <c r="E610" s="82" t="s">
        <v>21</v>
      </c>
      <c r="F610" s="82"/>
      <c r="G610" s="82" t="s">
        <v>77</v>
      </c>
      <c r="H610" s="81" t="n">
        <v>36892</v>
      </c>
      <c r="I610" s="82" t="n">
        <v>0</v>
      </c>
      <c r="J610" s="82" t="n">
        <v>0</v>
      </c>
      <c r="K610" s="83" t="n">
        <f aca="false">IF(J610=0,0,J610/I610)</f>
        <v>0</v>
      </c>
      <c r="L610" s="83" t="n">
        <f aca="false">I610/UOM</f>
        <v>0</v>
      </c>
      <c r="M610" s="83" t="n">
        <f aca="false">J610/UOM</f>
        <v>0</v>
      </c>
      <c r="N610" s="84" t="str">
        <f aca="false">IF(F610="P","PHY",IF(F610="G","G",E610))</f>
        <v>D</v>
      </c>
      <c r="O610" s="84" t="str">
        <f aca="false">IF(ISNA(VLOOKUP(G610,BadCanCurves,1,FALSE())),VLOOKUP(D610,FOLIOS,6,FALSE()),"not used")</f>
        <v>not used</v>
      </c>
      <c r="P610" s="84" t="n">
        <f aca="false">IF($N610="P",VLOOKUP(H610,PrcBuckets,2,FALSE()),0)</f>
        <v>0</v>
      </c>
      <c r="Q610" s="84" t="n">
        <f aca="false">IF($N610="D",VLOOKUP(H610,BasisBuckets,2,FALSE()),0)</f>
        <v>9</v>
      </c>
      <c r="R610" s="84" t="n">
        <f aca="false">IF($N610="PHY",VLOOKUP(H610,PGDBuckets,2,FALSE()),0)</f>
        <v>0</v>
      </c>
      <c r="S610" s="84" t="n">
        <f aca="false">IF($N610="G",VLOOKUP(H610,PGDBuckets,2,FALSE()),0)</f>
        <v>0</v>
      </c>
      <c r="T610" s="84" t="n">
        <f aca="false">SUM(P610:S610)</f>
        <v>9</v>
      </c>
      <c r="U610" s="84" t="str">
        <f aca="false">IF(O610="not used","-",O610&amp;N610&amp;T610)</f>
        <v>-</v>
      </c>
      <c r="V610" s="84" t="str">
        <f aca="false">IF(O610="Not Used","-",VLOOKUP(D610,FOLIOS,7,FALSE())&amp;H610)</f>
        <v>-</v>
      </c>
      <c r="W610" s="84" t="str">
        <f aca="false">IF(U610="-","-",O610&amp;E610&amp;H610)</f>
        <v>-</v>
      </c>
      <c r="X610" s="85" t="str">
        <f aca="false">D610&amp;G610</f>
        <v>FT-CAND-EGSC-BASCGPR-WADDING</v>
      </c>
      <c r="AF610" s="0" t="str">
        <f aca="false">D610&amp;V610</f>
        <v>FT-CAND-EGSC-BAS-</v>
      </c>
    </row>
    <row r="611" customFormat="false" ht="12.75" hidden="false" customHeight="false" outlineLevel="0" collapsed="false">
      <c r="A611" s="81" t="n">
        <v>36682</v>
      </c>
      <c r="B611" s="82" t="s">
        <v>55</v>
      </c>
      <c r="C611" s="82" t="s">
        <v>56</v>
      </c>
      <c r="D611" s="82" t="s">
        <v>57</v>
      </c>
      <c r="E611" s="82" t="s">
        <v>21</v>
      </c>
      <c r="F611" s="82"/>
      <c r="G611" s="82" t="s">
        <v>77</v>
      </c>
      <c r="H611" s="81" t="n">
        <v>36923</v>
      </c>
      <c r="I611" s="82" t="n">
        <v>0</v>
      </c>
      <c r="J611" s="82" t="n">
        <v>0</v>
      </c>
      <c r="K611" s="83" t="n">
        <f aca="false">IF(J611=0,0,J611/I611)</f>
        <v>0</v>
      </c>
      <c r="L611" s="83" t="n">
        <f aca="false">I611/UOM</f>
        <v>0</v>
      </c>
      <c r="M611" s="83" t="n">
        <f aca="false">J611/UOM</f>
        <v>0</v>
      </c>
      <c r="N611" s="84" t="str">
        <f aca="false">IF(F611="P","PHY",IF(F611="G","G",E611))</f>
        <v>D</v>
      </c>
      <c r="O611" s="84" t="str">
        <f aca="false">IF(ISNA(VLOOKUP(G611,BadCanCurves,1,FALSE())),VLOOKUP(D611,FOLIOS,6,FALSE()),"not used")</f>
        <v>not used</v>
      </c>
      <c r="P611" s="84" t="n">
        <f aca="false">IF($N611="P",VLOOKUP(H611,PrcBuckets,2,FALSE()),0)</f>
        <v>0</v>
      </c>
      <c r="Q611" s="84" t="n">
        <f aca="false">IF($N611="D",VLOOKUP(H611,BasisBuckets,2,FALSE()),0)</f>
        <v>9</v>
      </c>
      <c r="R611" s="84" t="n">
        <f aca="false">IF($N611="PHY",VLOOKUP(H611,PGDBuckets,2,FALSE()),0)</f>
        <v>0</v>
      </c>
      <c r="S611" s="84" t="n">
        <f aca="false">IF($N611="G",VLOOKUP(H611,PGDBuckets,2,FALSE()),0)</f>
        <v>0</v>
      </c>
      <c r="T611" s="84" t="n">
        <f aca="false">SUM(P611:S611)</f>
        <v>9</v>
      </c>
      <c r="U611" s="84" t="str">
        <f aca="false">IF(O611="not used","-",O611&amp;N611&amp;T611)</f>
        <v>-</v>
      </c>
      <c r="V611" s="84" t="str">
        <f aca="false">IF(O611="Not Used","-",VLOOKUP(D611,FOLIOS,7,FALSE())&amp;H611)</f>
        <v>-</v>
      </c>
      <c r="W611" s="84" t="str">
        <f aca="false">IF(U611="-","-",O611&amp;E611&amp;H611)</f>
        <v>-</v>
      </c>
      <c r="X611" s="85" t="str">
        <f aca="false">D611&amp;G611</f>
        <v>FT-CAND-EGSC-BASCGPR-WADDING</v>
      </c>
      <c r="AF611" s="0" t="str">
        <f aca="false">D611&amp;V611</f>
        <v>FT-CAND-EGSC-BAS-</v>
      </c>
    </row>
    <row r="612" customFormat="false" ht="12.75" hidden="false" customHeight="false" outlineLevel="0" collapsed="false">
      <c r="A612" s="81" t="n">
        <v>36682</v>
      </c>
      <c r="B612" s="82" t="s">
        <v>55</v>
      </c>
      <c r="C612" s="82" t="s">
        <v>56</v>
      </c>
      <c r="D612" s="82" t="s">
        <v>57</v>
      </c>
      <c r="E612" s="82" t="s">
        <v>21</v>
      </c>
      <c r="F612" s="82"/>
      <c r="G612" s="82" t="s">
        <v>77</v>
      </c>
      <c r="H612" s="81" t="n">
        <v>36951</v>
      </c>
      <c r="I612" s="82" t="n">
        <v>0</v>
      </c>
      <c r="J612" s="82" t="n">
        <v>0</v>
      </c>
      <c r="K612" s="83" t="n">
        <f aca="false">IF(J612=0,0,J612/I612)</f>
        <v>0</v>
      </c>
      <c r="L612" s="83" t="n">
        <f aca="false">I612/UOM</f>
        <v>0</v>
      </c>
      <c r="M612" s="83" t="n">
        <f aca="false">J612/UOM</f>
        <v>0</v>
      </c>
      <c r="N612" s="84" t="str">
        <f aca="false">IF(F612="P","PHY",IF(F612="G","G",E612))</f>
        <v>D</v>
      </c>
      <c r="O612" s="84" t="str">
        <f aca="false">IF(ISNA(VLOOKUP(G612,BadCanCurves,1,FALSE())),VLOOKUP(D612,FOLIOS,6,FALSE()),"not used")</f>
        <v>not used</v>
      </c>
      <c r="P612" s="84" t="n">
        <f aca="false">IF($N612="P",VLOOKUP(H612,PrcBuckets,2,FALSE()),0)</f>
        <v>0</v>
      </c>
      <c r="Q612" s="84" t="n">
        <f aca="false">IF($N612="D",VLOOKUP(H612,BasisBuckets,2,FALSE()),0)</f>
        <v>9</v>
      </c>
      <c r="R612" s="84" t="n">
        <f aca="false">IF($N612="PHY",VLOOKUP(H612,PGDBuckets,2,FALSE()),0)</f>
        <v>0</v>
      </c>
      <c r="S612" s="84" t="n">
        <f aca="false">IF($N612="G",VLOOKUP(H612,PGDBuckets,2,FALSE()),0)</f>
        <v>0</v>
      </c>
      <c r="T612" s="84" t="n">
        <f aca="false">SUM(P612:S612)</f>
        <v>9</v>
      </c>
      <c r="U612" s="84" t="str">
        <f aca="false">IF(O612="not used","-",O612&amp;N612&amp;T612)</f>
        <v>-</v>
      </c>
      <c r="V612" s="84" t="str">
        <f aca="false">IF(O612="Not Used","-",VLOOKUP(D612,FOLIOS,7,FALSE())&amp;H612)</f>
        <v>-</v>
      </c>
      <c r="W612" s="84" t="str">
        <f aca="false">IF(U612="-","-",O612&amp;E612&amp;H612)</f>
        <v>-</v>
      </c>
      <c r="X612" s="85" t="str">
        <f aca="false">D612&amp;G612</f>
        <v>FT-CAND-EGSC-BASCGPR-WADDING</v>
      </c>
      <c r="AF612" s="0" t="str">
        <f aca="false">D612&amp;V612</f>
        <v>FT-CAND-EGSC-BAS-</v>
      </c>
    </row>
    <row r="613" customFormat="false" ht="12.75" hidden="false" customHeight="false" outlineLevel="0" collapsed="false">
      <c r="A613" s="81" t="n">
        <v>36682</v>
      </c>
      <c r="B613" s="82" t="s">
        <v>55</v>
      </c>
      <c r="C613" s="82" t="s">
        <v>56</v>
      </c>
      <c r="D613" s="82" t="s">
        <v>57</v>
      </c>
      <c r="E613" s="82" t="s">
        <v>21</v>
      </c>
      <c r="F613" s="82"/>
      <c r="G613" s="82" t="s">
        <v>77</v>
      </c>
      <c r="H613" s="81" t="n">
        <v>36982</v>
      </c>
      <c r="I613" s="82" t="n">
        <v>0</v>
      </c>
      <c r="J613" s="82" t="n">
        <v>0</v>
      </c>
      <c r="K613" s="83" t="n">
        <f aca="false">IF(J613=0,0,J613/I613)</f>
        <v>0</v>
      </c>
      <c r="L613" s="83" t="n">
        <f aca="false">I613/UOM</f>
        <v>0</v>
      </c>
      <c r="M613" s="83" t="n">
        <f aca="false">J613/UOM</f>
        <v>0</v>
      </c>
      <c r="N613" s="84" t="str">
        <f aca="false">IF(F613="P","PHY",IF(F613="G","G",E613))</f>
        <v>D</v>
      </c>
      <c r="O613" s="84" t="str">
        <f aca="false">IF(ISNA(VLOOKUP(G613,BadCanCurves,1,FALSE())),VLOOKUP(D613,FOLIOS,6,FALSE()),"not used")</f>
        <v>not used</v>
      </c>
      <c r="P613" s="84" t="n">
        <f aca="false">IF($N613="P",VLOOKUP(H613,PrcBuckets,2,FALSE()),0)</f>
        <v>0</v>
      </c>
      <c r="Q613" s="84" t="n">
        <f aca="false">IF($N613="D",VLOOKUP(H613,BasisBuckets,2,FALSE()),0)</f>
        <v>9</v>
      </c>
      <c r="R613" s="84" t="n">
        <f aca="false">IF($N613="PHY",VLOOKUP(H613,PGDBuckets,2,FALSE()),0)</f>
        <v>0</v>
      </c>
      <c r="S613" s="84" t="n">
        <f aca="false">IF($N613="G",VLOOKUP(H613,PGDBuckets,2,FALSE()),0)</f>
        <v>0</v>
      </c>
      <c r="T613" s="84" t="n">
        <f aca="false">SUM(P613:S613)</f>
        <v>9</v>
      </c>
      <c r="U613" s="84" t="str">
        <f aca="false">IF(O613="not used","-",O613&amp;N613&amp;T613)</f>
        <v>-</v>
      </c>
      <c r="V613" s="84" t="str">
        <f aca="false">IF(O613="Not Used","-",VLOOKUP(D613,FOLIOS,7,FALSE())&amp;H613)</f>
        <v>-</v>
      </c>
      <c r="W613" s="84" t="str">
        <f aca="false">IF(U613="-","-",O613&amp;E613&amp;H613)</f>
        <v>-</v>
      </c>
      <c r="X613" s="85" t="str">
        <f aca="false">D613&amp;G613</f>
        <v>FT-CAND-EGSC-BASCGPR-WADDING</v>
      </c>
      <c r="AF613" s="0" t="str">
        <f aca="false">D613&amp;V613</f>
        <v>FT-CAND-EGSC-BAS-</v>
      </c>
    </row>
    <row r="614" customFormat="false" ht="12.75" hidden="false" customHeight="false" outlineLevel="0" collapsed="false">
      <c r="A614" s="81" t="n">
        <v>36682</v>
      </c>
      <c r="B614" s="82" t="s">
        <v>55</v>
      </c>
      <c r="C614" s="82" t="s">
        <v>56</v>
      </c>
      <c r="D614" s="82" t="s">
        <v>57</v>
      </c>
      <c r="E614" s="82" t="s">
        <v>21</v>
      </c>
      <c r="F614" s="82"/>
      <c r="G614" s="82" t="s">
        <v>77</v>
      </c>
      <c r="H614" s="81" t="n">
        <v>37012</v>
      </c>
      <c r="I614" s="82" t="n">
        <v>0</v>
      </c>
      <c r="J614" s="82" t="n">
        <v>0</v>
      </c>
      <c r="K614" s="83" t="n">
        <f aca="false">IF(J614=0,0,J614/I614)</f>
        <v>0</v>
      </c>
      <c r="L614" s="83" t="n">
        <f aca="false">I614/UOM</f>
        <v>0</v>
      </c>
      <c r="M614" s="83" t="n">
        <f aca="false">J614/UOM</f>
        <v>0</v>
      </c>
      <c r="N614" s="84" t="str">
        <f aca="false">IF(F614="P","PHY",IF(F614="G","G",E614))</f>
        <v>D</v>
      </c>
      <c r="O614" s="84" t="str">
        <f aca="false">IF(ISNA(VLOOKUP(G614,BadCanCurves,1,FALSE())),VLOOKUP(D614,FOLIOS,6,FALSE()),"not used")</f>
        <v>not used</v>
      </c>
      <c r="P614" s="84" t="n">
        <f aca="false">IF($N614="P",VLOOKUP(H614,PrcBuckets,2,FALSE()),0)</f>
        <v>0</v>
      </c>
      <c r="Q614" s="84" t="n">
        <f aca="false">IF($N614="D",VLOOKUP(H614,BasisBuckets,2,FALSE()),0)</f>
        <v>9</v>
      </c>
      <c r="R614" s="84" t="n">
        <f aca="false">IF($N614="PHY",VLOOKUP(H614,PGDBuckets,2,FALSE()),0)</f>
        <v>0</v>
      </c>
      <c r="S614" s="84" t="n">
        <f aca="false">IF($N614="G",VLOOKUP(H614,PGDBuckets,2,FALSE()),0)</f>
        <v>0</v>
      </c>
      <c r="T614" s="84" t="n">
        <f aca="false">SUM(P614:S614)</f>
        <v>9</v>
      </c>
      <c r="U614" s="84" t="str">
        <f aca="false">IF(O614="not used","-",O614&amp;N614&amp;T614)</f>
        <v>-</v>
      </c>
      <c r="V614" s="84" t="str">
        <f aca="false">IF(O614="Not Used","-",VLOOKUP(D614,FOLIOS,7,FALSE())&amp;H614)</f>
        <v>-</v>
      </c>
      <c r="W614" s="84" t="str">
        <f aca="false">IF(U614="-","-",O614&amp;E614&amp;H614)</f>
        <v>-</v>
      </c>
      <c r="X614" s="85" t="str">
        <f aca="false">D614&amp;G614</f>
        <v>FT-CAND-EGSC-BASCGPR-WADDING</v>
      </c>
      <c r="AF614" s="0" t="str">
        <f aca="false">D614&amp;V614</f>
        <v>FT-CAND-EGSC-BAS-</v>
      </c>
    </row>
    <row r="615" customFormat="false" ht="12.75" hidden="false" customHeight="false" outlineLevel="0" collapsed="false">
      <c r="A615" s="81" t="n">
        <v>36682</v>
      </c>
      <c r="B615" s="82" t="s">
        <v>55</v>
      </c>
      <c r="C615" s="82" t="s">
        <v>56</v>
      </c>
      <c r="D615" s="82" t="s">
        <v>57</v>
      </c>
      <c r="E615" s="82" t="s">
        <v>21</v>
      </c>
      <c r="F615" s="82"/>
      <c r="G615" s="82" t="s">
        <v>77</v>
      </c>
      <c r="H615" s="81" t="n">
        <v>37043</v>
      </c>
      <c r="I615" s="82" t="n">
        <v>0</v>
      </c>
      <c r="J615" s="82" t="n">
        <v>0</v>
      </c>
      <c r="K615" s="83" t="n">
        <f aca="false">IF(J615=0,0,J615/I615)</f>
        <v>0</v>
      </c>
      <c r="L615" s="83" t="n">
        <f aca="false">I615/UOM</f>
        <v>0</v>
      </c>
      <c r="M615" s="83" t="n">
        <f aca="false">J615/UOM</f>
        <v>0</v>
      </c>
      <c r="N615" s="84" t="str">
        <f aca="false">IF(F615="P","PHY",IF(F615="G","G",E615))</f>
        <v>D</v>
      </c>
      <c r="O615" s="84" t="str">
        <f aca="false">IF(ISNA(VLOOKUP(G615,BadCanCurves,1,FALSE())),VLOOKUP(D615,FOLIOS,6,FALSE()),"not used")</f>
        <v>not used</v>
      </c>
      <c r="P615" s="84" t="n">
        <f aca="false">IF($N615="P",VLOOKUP(H615,PrcBuckets,2,FALSE()),0)</f>
        <v>0</v>
      </c>
      <c r="Q615" s="84" t="n">
        <f aca="false">IF($N615="D",VLOOKUP(H615,BasisBuckets,2,FALSE()),0)</f>
        <v>9</v>
      </c>
      <c r="R615" s="84" t="n">
        <f aca="false">IF($N615="PHY",VLOOKUP(H615,PGDBuckets,2,FALSE()),0)</f>
        <v>0</v>
      </c>
      <c r="S615" s="84" t="n">
        <f aca="false">IF($N615="G",VLOOKUP(H615,PGDBuckets,2,FALSE()),0)</f>
        <v>0</v>
      </c>
      <c r="T615" s="84" t="n">
        <f aca="false">SUM(P615:S615)</f>
        <v>9</v>
      </c>
      <c r="U615" s="84" t="str">
        <f aca="false">IF(O615="not used","-",O615&amp;N615&amp;T615)</f>
        <v>-</v>
      </c>
      <c r="V615" s="84" t="str">
        <f aca="false">IF(O615="Not Used","-",VLOOKUP(D615,FOLIOS,7,FALSE())&amp;H615)</f>
        <v>-</v>
      </c>
      <c r="W615" s="84" t="str">
        <f aca="false">IF(U615="-","-",O615&amp;E615&amp;H615)</f>
        <v>-</v>
      </c>
      <c r="X615" s="85" t="str">
        <f aca="false">D615&amp;G615</f>
        <v>FT-CAND-EGSC-BASCGPR-WADDING</v>
      </c>
      <c r="AF615" s="0" t="str">
        <f aca="false">D615&amp;V615</f>
        <v>FT-CAND-EGSC-BAS-</v>
      </c>
    </row>
    <row r="616" customFormat="false" ht="12.75" hidden="false" customHeight="false" outlineLevel="0" collapsed="false">
      <c r="A616" s="81" t="n">
        <v>36682</v>
      </c>
      <c r="B616" s="82" t="s">
        <v>55</v>
      </c>
      <c r="C616" s="82" t="s">
        <v>56</v>
      </c>
      <c r="D616" s="82" t="s">
        <v>57</v>
      </c>
      <c r="E616" s="82" t="s">
        <v>21</v>
      </c>
      <c r="F616" s="82"/>
      <c r="G616" s="82" t="s">
        <v>77</v>
      </c>
      <c r="H616" s="81" t="n">
        <v>37073</v>
      </c>
      <c r="I616" s="82" t="n">
        <v>0</v>
      </c>
      <c r="J616" s="82" t="n">
        <v>0</v>
      </c>
      <c r="K616" s="83" t="n">
        <f aca="false">IF(J616=0,0,J616/I616)</f>
        <v>0</v>
      </c>
      <c r="L616" s="83" t="n">
        <f aca="false">I616/UOM</f>
        <v>0</v>
      </c>
      <c r="M616" s="83" t="n">
        <f aca="false">J616/UOM</f>
        <v>0</v>
      </c>
      <c r="N616" s="84" t="str">
        <f aca="false">IF(F616="P","PHY",IF(F616="G","G",E616))</f>
        <v>D</v>
      </c>
      <c r="O616" s="84" t="str">
        <f aca="false">IF(ISNA(VLOOKUP(G616,BadCanCurves,1,FALSE())),VLOOKUP(D616,FOLIOS,6,FALSE()),"not used")</f>
        <v>not used</v>
      </c>
      <c r="P616" s="84" t="n">
        <f aca="false">IF($N616="P",VLOOKUP(H616,PrcBuckets,2,FALSE()),0)</f>
        <v>0</v>
      </c>
      <c r="Q616" s="84" t="n">
        <f aca="false">IF($N616="D",VLOOKUP(H616,BasisBuckets,2,FALSE()),0)</f>
        <v>9</v>
      </c>
      <c r="R616" s="84" t="n">
        <f aca="false">IF($N616="PHY",VLOOKUP(H616,PGDBuckets,2,FALSE()),0)</f>
        <v>0</v>
      </c>
      <c r="S616" s="84" t="n">
        <f aca="false">IF($N616="G",VLOOKUP(H616,PGDBuckets,2,FALSE()),0)</f>
        <v>0</v>
      </c>
      <c r="T616" s="84" t="n">
        <f aca="false">SUM(P616:S616)</f>
        <v>9</v>
      </c>
      <c r="U616" s="84" t="str">
        <f aca="false">IF(O616="not used","-",O616&amp;N616&amp;T616)</f>
        <v>-</v>
      </c>
      <c r="V616" s="84" t="str">
        <f aca="false">IF(O616="Not Used","-",VLOOKUP(D616,FOLIOS,7,FALSE())&amp;H616)</f>
        <v>-</v>
      </c>
      <c r="W616" s="84" t="str">
        <f aca="false">IF(U616="-","-",O616&amp;E616&amp;H616)</f>
        <v>-</v>
      </c>
      <c r="X616" s="85" t="str">
        <f aca="false">D616&amp;G616</f>
        <v>FT-CAND-EGSC-BASCGPR-WADDING</v>
      </c>
      <c r="AF616" s="0" t="str">
        <f aca="false">D616&amp;V616</f>
        <v>FT-CAND-EGSC-BAS-</v>
      </c>
    </row>
    <row r="617" customFormat="false" ht="12.75" hidden="false" customHeight="false" outlineLevel="0" collapsed="false">
      <c r="A617" s="81" t="n">
        <v>36682</v>
      </c>
      <c r="B617" s="82" t="s">
        <v>55</v>
      </c>
      <c r="C617" s="82" t="s">
        <v>56</v>
      </c>
      <c r="D617" s="82" t="s">
        <v>57</v>
      </c>
      <c r="E617" s="82" t="s">
        <v>21</v>
      </c>
      <c r="F617" s="82"/>
      <c r="G617" s="82" t="s">
        <v>77</v>
      </c>
      <c r="H617" s="81" t="n">
        <v>37104</v>
      </c>
      <c r="I617" s="82" t="n">
        <v>0</v>
      </c>
      <c r="J617" s="82" t="n">
        <v>0</v>
      </c>
      <c r="K617" s="83" t="n">
        <f aca="false">IF(J617=0,0,J617/I617)</f>
        <v>0</v>
      </c>
      <c r="L617" s="83" t="n">
        <f aca="false">I617/UOM</f>
        <v>0</v>
      </c>
      <c r="M617" s="83" t="n">
        <f aca="false">J617/UOM</f>
        <v>0</v>
      </c>
      <c r="N617" s="84" t="str">
        <f aca="false">IF(F617="P","PHY",IF(F617="G","G",E617))</f>
        <v>D</v>
      </c>
      <c r="O617" s="84" t="str">
        <f aca="false">IF(ISNA(VLOOKUP(G617,BadCanCurves,1,FALSE())),VLOOKUP(D617,FOLIOS,6,FALSE()),"not used")</f>
        <v>not used</v>
      </c>
      <c r="P617" s="84" t="n">
        <f aca="false">IF($N617="P",VLOOKUP(H617,PrcBuckets,2,FALSE()),0)</f>
        <v>0</v>
      </c>
      <c r="Q617" s="84" t="n">
        <f aca="false">IF($N617="D",VLOOKUP(H617,BasisBuckets,2,FALSE()),0)</f>
        <v>9</v>
      </c>
      <c r="R617" s="84" t="n">
        <f aca="false">IF($N617="PHY",VLOOKUP(H617,PGDBuckets,2,FALSE()),0)</f>
        <v>0</v>
      </c>
      <c r="S617" s="84" t="n">
        <f aca="false">IF($N617="G",VLOOKUP(H617,PGDBuckets,2,FALSE()),0)</f>
        <v>0</v>
      </c>
      <c r="T617" s="84" t="n">
        <f aca="false">SUM(P617:S617)</f>
        <v>9</v>
      </c>
      <c r="U617" s="84" t="str">
        <f aca="false">IF(O617="not used","-",O617&amp;N617&amp;T617)</f>
        <v>-</v>
      </c>
      <c r="V617" s="84" t="str">
        <f aca="false">IF(O617="Not Used","-",VLOOKUP(D617,FOLIOS,7,FALSE())&amp;H617)</f>
        <v>-</v>
      </c>
      <c r="W617" s="84" t="str">
        <f aca="false">IF(U617="-","-",O617&amp;E617&amp;H617)</f>
        <v>-</v>
      </c>
      <c r="X617" s="85" t="str">
        <f aca="false">D617&amp;G617</f>
        <v>FT-CAND-EGSC-BASCGPR-WADDING</v>
      </c>
      <c r="AF617" s="0" t="str">
        <f aca="false">D617&amp;V617</f>
        <v>FT-CAND-EGSC-BAS-</v>
      </c>
    </row>
    <row r="618" customFormat="false" ht="12.75" hidden="false" customHeight="false" outlineLevel="0" collapsed="false">
      <c r="A618" s="81" t="n">
        <v>36682</v>
      </c>
      <c r="B618" s="82" t="s">
        <v>55</v>
      </c>
      <c r="C618" s="82" t="s">
        <v>56</v>
      </c>
      <c r="D618" s="82" t="s">
        <v>57</v>
      </c>
      <c r="E618" s="82" t="s">
        <v>21</v>
      </c>
      <c r="F618" s="82"/>
      <c r="G618" s="82" t="s">
        <v>77</v>
      </c>
      <c r="H618" s="81" t="n">
        <v>37135</v>
      </c>
      <c r="I618" s="82" t="n">
        <v>0</v>
      </c>
      <c r="J618" s="82" t="n">
        <v>0</v>
      </c>
      <c r="K618" s="83" t="n">
        <f aca="false">IF(J618=0,0,J618/I618)</f>
        <v>0</v>
      </c>
      <c r="L618" s="83" t="n">
        <f aca="false">I618/UOM</f>
        <v>0</v>
      </c>
      <c r="M618" s="83" t="n">
        <f aca="false">J618/UOM</f>
        <v>0</v>
      </c>
      <c r="N618" s="84" t="str">
        <f aca="false">IF(F618="P","PHY",IF(F618="G","G",E618))</f>
        <v>D</v>
      </c>
      <c r="O618" s="84" t="str">
        <f aca="false">IF(ISNA(VLOOKUP(G618,BadCanCurves,1,FALSE())),VLOOKUP(D618,FOLIOS,6,FALSE()),"not used")</f>
        <v>not used</v>
      </c>
      <c r="P618" s="84" t="n">
        <f aca="false">IF($N618="P",VLOOKUP(H618,PrcBuckets,2,FALSE()),0)</f>
        <v>0</v>
      </c>
      <c r="Q618" s="84" t="n">
        <f aca="false">IF($N618="D",VLOOKUP(H618,BasisBuckets,2,FALSE()),0)</f>
        <v>9</v>
      </c>
      <c r="R618" s="84" t="n">
        <f aca="false">IF($N618="PHY",VLOOKUP(H618,PGDBuckets,2,FALSE()),0)</f>
        <v>0</v>
      </c>
      <c r="S618" s="84" t="n">
        <f aca="false">IF($N618="G",VLOOKUP(H618,PGDBuckets,2,FALSE()),0)</f>
        <v>0</v>
      </c>
      <c r="T618" s="84" t="n">
        <f aca="false">SUM(P618:S618)</f>
        <v>9</v>
      </c>
      <c r="U618" s="84" t="str">
        <f aca="false">IF(O618="not used","-",O618&amp;N618&amp;T618)</f>
        <v>-</v>
      </c>
      <c r="V618" s="84" t="str">
        <f aca="false">IF(O618="Not Used","-",VLOOKUP(D618,FOLIOS,7,FALSE())&amp;H618)</f>
        <v>-</v>
      </c>
      <c r="W618" s="84" t="str">
        <f aca="false">IF(U618="-","-",O618&amp;E618&amp;H618)</f>
        <v>-</v>
      </c>
      <c r="X618" s="85" t="str">
        <f aca="false">D618&amp;G618</f>
        <v>FT-CAND-EGSC-BASCGPR-WADDING</v>
      </c>
      <c r="AF618" s="0" t="str">
        <f aca="false">D618&amp;V618</f>
        <v>FT-CAND-EGSC-BAS-</v>
      </c>
    </row>
    <row r="619" customFormat="false" ht="12.75" hidden="false" customHeight="false" outlineLevel="0" collapsed="false">
      <c r="A619" s="81" t="n">
        <v>36682</v>
      </c>
      <c r="B619" s="82" t="s">
        <v>55</v>
      </c>
      <c r="C619" s="82" t="s">
        <v>56</v>
      </c>
      <c r="D619" s="82" t="s">
        <v>57</v>
      </c>
      <c r="E619" s="82" t="s">
        <v>21</v>
      </c>
      <c r="F619" s="82"/>
      <c r="G619" s="82" t="s">
        <v>77</v>
      </c>
      <c r="H619" s="81" t="n">
        <v>37165</v>
      </c>
      <c r="I619" s="82" t="n">
        <v>0</v>
      </c>
      <c r="J619" s="82" t="n">
        <v>0</v>
      </c>
      <c r="K619" s="83" t="n">
        <f aca="false">IF(J619=0,0,J619/I619)</f>
        <v>0</v>
      </c>
      <c r="L619" s="83" t="n">
        <f aca="false">I619/UOM</f>
        <v>0</v>
      </c>
      <c r="M619" s="83" t="n">
        <f aca="false">J619/UOM</f>
        <v>0</v>
      </c>
      <c r="N619" s="84" t="str">
        <f aca="false">IF(F619="P","PHY",IF(F619="G","G",E619))</f>
        <v>D</v>
      </c>
      <c r="O619" s="84" t="str">
        <f aca="false">IF(ISNA(VLOOKUP(G619,BadCanCurves,1,FALSE())),VLOOKUP(D619,FOLIOS,6,FALSE()),"not used")</f>
        <v>not used</v>
      </c>
      <c r="P619" s="84" t="n">
        <f aca="false">IF($N619="P",VLOOKUP(H619,PrcBuckets,2,FALSE()),0)</f>
        <v>0</v>
      </c>
      <c r="Q619" s="84" t="n">
        <f aca="false">IF($N619="D",VLOOKUP(H619,BasisBuckets,2,FALSE()),0)</f>
        <v>9</v>
      </c>
      <c r="R619" s="84" t="n">
        <f aca="false">IF($N619="PHY",VLOOKUP(H619,PGDBuckets,2,FALSE()),0)</f>
        <v>0</v>
      </c>
      <c r="S619" s="84" t="n">
        <f aca="false">IF($N619="G",VLOOKUP(H619,PGDBuckets,2,FALSE()),0)</f>
        <v>0</v>
      </c>
      <c r="T619" s="84" t="n">
        <f aca="false">SUM(P619:S619)</f>
        <v>9</v>
      </c>
      <c r="U619" s="84" t="str">
        <f aca="false">IF(O619="not used","-",O619&amp;N619&amp;T619)</f>
        <v>-</v>
      </c>
      <c r="V619" s="84" t="str">
        <f aca="false">IF(O619="Not Used","-",VLOOKUP(D619,FOLIOS,7,FALSE())&amp;H619)</f>
        <v>-</v>
      </c>
      <c r="W619" s="84" t="str">
        <f aca="false">IF(U619="-","-",O619&amp;E619&amp;H619)</f>
        <v>-</v>
      </c>
      <c r="X619" s="85" t="str">
        <f aca="false">D619&amp;G619</f>
        <v>FT-CAND-EGSC-BASCGPR-WADDING</v>
      </c>
      <c r="AF619" s="0" t="str">
        <f aca="false">D619&amp;V619</f>
        <v>FT-CAND-EGSC-BAS-</v>
      </c>
    </row>
    <row r="620" customFormat="false" ht="12.75" hidden="false" customHeight="false" outlineLevel="0" collapsed="false">
      <c r="A620" s="81" t="n">
        <v>36682</v>
      </c>
      <c r="B620" s="82" t="s">
        <v>55</v>
      </c>
      <c r="C620" s="82" t="s">
        <v>56</v>
      </c>
      <c r="D620" s="82" t="s">
        <v>57</v>
      </c>
      <c r="E620" s="82" t="s">
        <v>21</v>
      </c>
      <c r="F620" s="82"/>
      <c r="G620" s="82" t="s">
        <v>77</v>
      </c>
      <c r="H620" s="81" t="n">
        <v>37196</v>
      </c>
      <c r="I620" s="82" t="n">
        <v>0</v>
      </c>
      <c r="J620" s="82" t="n">
        <v>0</v>
      </c>
      <c r="K620" s="83" t="n">
        <f aca="false">IF(J620=0,0,J620/I620)</f>
        <v>0</v>
      </c>
      <c r="L620" s="83" t="n">
        <f aca="false">I620/UOM</f>
        <v>0</v>
      </c>
      <c r="M620" s="83" t="n">
        <f aca="false">J620/UOM</f>
        <v>0</v>
      </c>
      <c r="N620" s="84" t="str">
        <f aca="false">IF(F620="P","PHY",IF(F620="G","G",E620))</f>
        <v>D</v>
      </c>
      <c r="O620" s="84" t="str">
        <f aca="false">IF(ISNA(VLOOKUP(G620,BadCanCurves,1,FALSE())),VLOOKUP(D620,FOLIOS,6,FALSE()),"not used")</f>
        <v>not used</v>
      </c>
      <c r="P620" s="84" t="n">
        <f aca="false">IF($N620="P",VLOOKUP(H620,PrcBuckets,2,FALSE()),0)</f>
        <v>0</v>
      </c>
      <c r="Q620" s="84" t="n">
        <f aca="false">IF($N620="D",VLOOKUP(H620,BasisBuckets,2,FALSE()),0)</f>
        <v>9</v>
      </c>
      <c r="R620" s="84" t="n">
        <f aca="false">IF($N620="PHY",VLOOKUP(H620,PGDBuckets,2,FALSE()),0)</f>
        <v>0</v>
      </c>
      <c r="S620" s="84" t="n">
        <f aca="false">IF($N620="G",VLOOKUP(H620,PGDBuckets,2,FALSE()),0)</f>
        <v>0</v>
      </c>
      <c r="T620" s="84" t="n">
        <f aca="false">SUM(P620:S620)</f>
        <v>9</v>
      </c>
      <c r="U620" s="84" t="str">
        <f aca="false">IF(O620="not used","-",O620&amp;N620&amp;T620)</f>
        <v>-</v>
      </c>
      <c r="V620" s="84" t="str">
        <f aca="false">IF(O620="Not Used","-",VLOOKUP(D620,FOLIOS,7,FALSE())&amp;H620)</f>
        <v>-</v>
      </c>
      <c r="W620" s="84" t="str">
        <f aca="false">IF(U620="-","-",O620&amp;E620&amp;H620)</f>
        <v>-</v>
      </c>
      <c r="X620" s="85" t="str">
        <f aca="false">D620&amp;G620</f>
        <v>FT-CAND-EGSC-BASCGPR-WADDING</v>
      </c>
      <c r="AF620" s="0" t="str">
        <f aca="false">D620&amp;V620</f>
        <v>FT-CAND-EGSC-BAS-</v>
      </c>
    </row>
    <row r="621" customFormat="false" ht="12.75" hidden="false" customHeight="false" outlineLevel="0" collapsed="false">
      <c r="A621" s="81" t="n">
        <v>36682</v>
      </c>
      <c r="B621" s="82" t="s">
        <v>55</v>
      </c>
      <c r="C621" s="82" t="s">
        <v>56</v>
      </c>
      <c r="D621" s="82" t="s">
        <v>57</v>
      </c>
      <c r="E621" s="82" t="s">
        <v>21</v>
      </c>
      <c r="F621" s="82"/>
      <c r="G621" s="82" t="s">
        <v>77</v>
      </c>
      <c r="H621" s="81" t="n">
        <v>37226</v>
      </c>
      <c r="I621" s="82" t="n">
        <v>0</v>
      </c>
      <c r="J621" s="82" t="n">
        <v>0</v>
      </c>
      <c r="K621" s="83" t="n">
        <f aca="false">IF(J621=0,0,J621/I621)</f>
        <v>0</v>
      </c>
      <c r="L621" s="83" t="n">
        <f aca="false">I621/UOM</f>
        <v>0</v>
      </c>
      <c r="M621" s="83" t="n">
        <f aca="false">J621/UOM</f>
        <v>0</v>
      </c>
      <c r="N621" s="84" t="str">
        <f aca="false">IF(F621="P","PHY",IF(F621="G","G",E621))</f>
        <v>D</v>
      </c>
      <c r="O621" s="84" t="str">
        <f aca="false">IF(ISNA(VLOOKUP(G621,BadCanCurves,1,FALSE())),VLOOKUP(D621,FOLIOS,6,FALSE()),"not used")</f>
        <v>not used</v>
      </c>
      <c r="P621" s="84" t="n">
        <f aca="false">IF($N621="P",VLOOKUP(H621,PrcBuckets,2,FALSE()),0)</f>
        <v>0</v>
      </c>
      <c r="Q621" s="84" t="n">
        <f aca="false">IF($N621="D",VLOOKUP(H621,BasisBuckets,2,FALSE()),0)</f>
        <v>9</v>
      </c>
      <c r="R621" s="84" t="n">
        <f aca="false">IF($N621="PHY",VLOOKUP(H621,PGDBuckets,2,FALSE()),0)</f>
        <v>0</v>
      </c>
      <c r="S621" s="84" t="n">
        <f aca="false">IF($N621="G",VLOOKUP(H621,PGDBuckets,2,FALSE()),0)</f>
        <v>0</v>
      </c>
      <c r="T621" s="84" t="n">
        <f aca="false">SUM(P621:S621)</f>
        <v>9</v>
      </c>
      <c r="U621" s="84" t="str">
        <f aca="false">IF(O621="not used","-",O621&amp;N621&amp;T621)</f>
        <v>-</v>
      </c>
      <c r="V621" s="84" t="str">
        <f aca="false">IF(O621="Not Used","-",VLOOKUP(D621,FOLIOS,7,FALSE())&amp;H621)</f>
        <v>-</v>
      </c>
      <c r="W621" s="84" t="str">
        <f aca="false">IF(U621="-","-",O621&amp;E621&amp;H621)</f>
        <v>-</v>
      </c>
      <c r="X621" s="85" t="str">
        <f aca="false">D621&amp;G621</f>
        <v>FT-CAND-EGSC-BASCGPR-WADDING</v>
      </c>
      <c r="AF621" s="0" t="str">
        <f aca="false">D621&amp;V621</f>
        <v>FT-CAND-EGSC-BAS-</v>
      </c>
    </row>
    <row r="622" customFormat="false" ht="12.75" hidden="false" customHeight="false" outlineLevel="0" collapsed="false">
      <c r="A622" s="81" t="n">
        <v>36682</v>
      </c>
      <c r="B622" s="82" t="s">
        <v>55</v>
      </c>
      <c r="C622" s="82" t="s">
        <v>56</v>
      </c>
      <c r="D622" s="82" t="s">
        <v>57</v>
      </c>
      <c r="E622" s="82" t="s">
        <v>21</v>
      </c>
      <c r="F622" s="82"/>
      <c r="G622" s="82" t="s">
        <v>77</v>
      </c>
      <c r="H622" s="81" t="n">
        <v>37257</v>
      </c>
      <c r="I622" s="82" t="n">
        <v>0</v>
      </c>
      <c r="J622" s="82" t="n">
        <v>0</v>
      </c>
      <c r="K622" s="83" t="n">
        <f aca="false">IF(J622=0,0,J622/I622)</f>
        <v>0</v>
      </c>
      <c r="L622" s="83" t="n">
        <f aca="false">I622/UOM</f>
        <v>0</v>
      </c>
      <c r="M622" s="83" t="n">
        <f aca="false">J622/UOM</f>
        <v>0</v>
      </c>
      <c r="N622" s="84" t="str">
        <f aca="false">IF(F622="P","PHY",IF(F622="G","G",E622))</f>
        <v>D</v>
      </c>
      <c r="O622" s="84" t="str">
        <f aca="false">IF(ISNA(VLOOKUP(G622,BadCanCurves,1,FALSE())),VLOOKUP(D622,FOLIOS,6,FALSE()),"not used")</f>
        <v>not used</v>
      </c>
      <c r="P622" s="84" t="n">
        <f aca="false">IF($N622="P",VLOOKUP(H622,PrcBuckets,2,FALSE()),0)</f>
        <v>0</v>
      </c>
      <c r="Q622" s="84" t="n">
        <f aca="false">IF($N622="D",VLOOKUP(H622,BasisBuckets,2,FALSE()),0)</f>
        <v>10</v>
      </c>
      <c r="R622" s="84" t="n">
        <f aca="false">IF($N622="PHY",VLOOKUP(H622,PGDBuckets,2,FALSE()),0)</f>
        <v>0</v>
      </c>
      <c r="S622" s="84" t="n">
        <f aca="false">IF($N622="G",VLOOKUP(H622,PGDBuckets,2,FALSE()),0)</f>
        <v>0</v>
      </c>
      <c r="T622" s="84" t="n">
        <f aca="false">SUM(P622:S622)</f>
        <v>10</v>
      </c>
      <c r="U622" s="84" t="str">
        <f aca="false">IF(O622="not used","-",O622&amp;N622&amp;T622)</f>
        <v>-</v>
      </c>
      <c r="V622" s="84" t="str">
        <f aca="false">IF(O622="Not Used","-",VLOOKUP(D622,FOLIOS,7,FALSE())&amp;H622)</f>
        <v>-</v>
      </c>
      <c r="W622" s="84" t="str">
        <f aca="false">IF(U622="-","-",O622&amp;E622&amp;H622)</f>
        <v>-</v>
      </c>
      <c r="X622" s="85" t="str">
        <f aca="false">D622&amp;G622</f>
        <v>FT-CAND-EGSC-BASCGPR-WADDING</v>
      </c>
      <c r="AF622" s="0" t="str">
        <f aca="false">D622&amp;V622</f>
        <v>FT-CAND-EGSC-BAS-</v>
      </c>
    </row>
    <row r="623" customFormat="false" ht="12.75" hidden="false" customHeight="false" outlineLevel="0" collapsed="false">
      <c r="A623" s="81" t="n">
        <v>36682</v>
      </c>
      <c r="B623" s="82" t="s">
        <v>55</v>
      </c>
      <c r="C623" s="82" t="s">
        <v>56</v>
      </c>
      <c r="D623" s="82" t="s">
        <v>57</v>
      </c>
      <c r="E623" s="82" t="s">
        <v>21</v>
      </c>
      <c r="F623" s="82"/>
      <c r="G623" s="82" t="s">
        <v>77</v>
      </c>
      <c r="H623" s="81" t="n">
        <v>37288</v>
      </c>
      <c r="I623" s="82" t="n">
        <v>0</v>
      </c>
      <c r="J623" s="82" t="n">
        <v>0</v>
      </c>
      <c r="K623" s="83" t="n">
        <f aca="false">IF(J623=0,0,J623/I623)</f>
        <v>0</v>
      </c>
      <c r="L623" s="83" t="n">
        <f aca="false">I623/UOM</f>
        <v>0</v>
      </c>
      <c r="M623" s="83" t="n">
        <f aca="false">J623/UOM</f>
        <v>0</v>
      </c>
      <c r="N623" s="84" t="str">
        <f aca="false">IF(F623="P","PHY",IF(F623="G","G",E623))</f>
        <v>D</v>
      </c>
      <c r="O623" s="84" t="str">
        <f aca="false">IF(ISNA(VLOOKUP(G623,BadCanCurves,1,FALSE())),VLOOKUP(D623,FOLIOS,6,FALSE()),"not used")</f>
        <v>not used</v>
      </c>
      <c r="P623" s="84" t="n">
        <f aca="false">IF($N623="P",VLOOKUP(H623,PrcBuckets,2,FALSE()),0)</f>
        <v>0</v>
      </c>
      <c r="Q623" s="84" t="n">
        <f aca="false">IF($N623="D",VLOOKUP(H623,BasisBuckets,2,FALSE()),0)</f>
        <v>10</v>
      </c>
      <c r="R623" s="84" t="n">
        <f aca="false">IF($N623="PHY",VLOOKUP(H623,PGDBuckets,2,FALSE()),0)</f>
        <v>0</v>
      </c>
      <c r="S623" s="84" t="n">
        <f aca="false">IF($N623="G",VLOOKUP(H623,PGDBuckets,2,FALSE()),0)</f>
        <v>0</v>
      </c>
      <c r="T623" s="84" t="n">
        <f aca="false">SUM(P623:S623)</f>
        <v>10</v>
      </c>
      <c r="U623" s="84" t="str">
        <f aca="false">IF(O623="not used","-",O623&amp;N623&amp;T623)</f>
        <v>-</v>
      </c>
      <c r="V623" s="84" t="str">
        <f aca="false">IF(O623="Not Used","-",VLOOKUP(D623,FOLIOS,7,FALSE())&amp;H623)</f>
        <v>-</v>
      </c>
      <c r="W623" s="84" t="str">
        <f aca="false">IF(U623="-","-",O623&amp;E623&amp;H623)</f>
        <v>-</v>
      </c>
      <c r="X623" s="85" t="str">
        <f aca="false">D623&amp;G623</f>
        <v>FT-CAND-EGSC-BASCGPR-WADDING</v>
      </c>
      <c r="AF623" s="0" t="str">
        <f aca="false">D623&amp;V623</f>
        <v>FT-CAND-EGSC-BAS-</v>
      </c>
    </row>
    <row r="624" customFormat="false" ht="12.75" hidden="false" customHeight="false" outlineLevel="0" collapsed="false">
      <c r="A624" s="81" t="n">
        <v>36682</v>
      </c>
      <c r="B624" s="82" t="s">
        <v>55</v>
      </c>
      <c r="C624" s="82" t="s">
        <v>56</v>
      </c>
      <c r="D624" s="82" t="s">
        <v>57</v>
      </c>
      <c r="E624" s="82" t="s">
        <v>21</v>
      </c>
      <c r="F624" s="82"/>
      <c r="G624" s="82" t="s">
        <v>77</v>
      </c>
      <c r="H624" s="81" t="n">
        <v>37316</v>
      </c>
      <c r="I624" s="82" t="n">
        <v>0</v>
      </c>
      <c r="J624" s="82" t="n">
        <v>0</v>
      </c>
      <c r="K624" s="83" t="n">
        <f aca="false">IF(J624=0,0,J624/I624)</f>
        <v>0</v>
      </c>
      <c r="L624" s="83" t="n">
        <f aca="false">I624/UOM</f>
        <v>0</v>
      </c>
      <c r="M624" s="83" t="n">
        <f aca="false">J624/UOM</f>
        <v>0</v>
      </c>
      <c r="N624" s="84" t="str">
        <f aca="false">IF(F624="P","PHY",IF(F624="G","G",E624))</f>
        <v>D</v>
      </c>
      <c r="O624" s="84" t="str">
        <f aca="false">IF(ISNA(VLOOKUP(G624,BadCanCurves,1,FALSE())),VLOOKUP(D624,FOLIOS,6,FALSE()),"not used")</f>
        <v>not used</v>
      </c>
      <c r="P624" s="84" t="n">
        <f aca="false">IF($N624="P",VLOOKUP(H624,PrcBuckets,2,FALSE()),0)</f>
        <v>0</v>
      </c>
      <c r="Q624" s="84" t="n">
        <f aca="false">IF($N624="D",VLOOKUP(H624,BasisBuckets,2,FALSE()),0)</f>
        <v>10</v>
      </c>
      <c r="R624" s="84" t="n">
        <f aca="false">IF($N624="PHY",VLOOKUP(H624,PGDBuckets,2,FALSE()),0)</f>
        <v>0</v>
      </c>
      <c r="S624" s="84" t="n">
        <f aca="false">IF($N624="G",VLOOKUP(H624,PGDBuckets,2,FALSE()),0)</f>
        <v>0</v>
      </c>
      <c r="T624" s="84" t="n">
        <f aca="false">SUM(P624:S624)</f>
        <v>10</v>
      </c>
      <c r="U624" s="84" t="str">
        <f aca="false">IF(O624="not used","-",O624&amp;N624&amp;T624)</f>
        <v>-</v>
      </c>
      <c r="V624" s="84" t="str">
        <f aca="false">IF(O624="Not Used","-",VLOOKUP(D624,FOLIOS,7,FALSE())&amp;H624)</f>
        <v>-</v>
      </c>
      <c r="W624" s="84" t="str">
        <f aca="false">IF(U624="-","-",O624&amp;E624&amp;H624)</f>
        <v>-</v>
      </c>
      <c r="X624" s="85" t="str">
        <f aca="false">D624&amp;G624</f>
        <v>FT-CAND-EGSC-BASCGPR-WADDING</v>
      </c>
      <c r="AF624" s="0" t="str">
        <f aca="false">D624&amp;V624</f>
        <v>FT-CAND-EGSC-BAS-</v>
      </c>
    </row>
    <row r="625" customFormat="false" ht="12.75" hidden="false" customHeight="false" outlineLevel="0" collapsed="false">
      <c r="A625" s="81" t="n">
        <v>36682</v>
      </c>
      <c r="B625" s="82" t="s">
        <v>55</v>
      </c>
      <c r="C625" s="82" t="s">
        <v>56</v>
      </c>
      <c r="D625" s="82" t="s">
        <v>57</v>
      </c>
      <c r="E625" s="82" t="s">
        <v>21</v>
      </c>
      <c r="F625" s="82"/>
      <c r="G625" s="82" t="s">
        <v>77</v>
      </c>
      <c r="H625" s="81" t="n">
        <v>37347</v>
      </c>
      <c r="I625" s="82" t="n">
        <v>0</v>
      </c>
      <c r="J625" s="82" t="n">
        <v>0</v>
      </c>
      <c r="K625" s="83" t="n">
        <f aca="false">IF(J625=0,0,J625/I625)</f>
        <v>0</v>
      </c>
      <c r="L625" s="83" t="n">
        <f aca="false">I625/UOM</f>
        <v>0</v>
      </c>
      <c r="M625" s="83" t="n">
        <f aca="false">J625/UOM</f>
        <v>0</v>
      </c>
      <c r="N625" s="84" t="str">
        <f aca="false">IF(F625="P","PHY",IF(F625="G","G",E625))</f>
        <v>D</v>
      </c>
      <c r="O625" s="84" t="str">
        <f aca="false">IF(ISNA(VLOOKUP(G625,BadCanCurves,1,FALSE())),VLOOKUP(D625,FOLIOS,6,FALSE()),"not used")</f>
        <v>not used</v>
      </c>
      <c r="P625" s="84" t="n">
        <f aca="false">IF($N625="P",VLOOKUP(H625,PrcBuckets,2,FALSE()),0)</f>
        <v>0</v>
      </c>
      <c r="Q625" s="84" t="n">
        <f aca="false">IF($N625="D",VLOOKUP(H625,BasisBuckets,2,FALSE()),0)</f>
        <v>10</v>
      </c>
      <c r="R625" s="84" t="n">
        <f aca="false">IF($N625="PHY",VLOOKUP(H625,PGDBuckets,2,FALSE()),0)</f>
        <v>0</v>
      </c>
      <c r="S625" s="84" t="n">
        <f aca="false">IF($N625="G",VLOOKUP(H625,PGDBuckets,2,FALSE()),0)</f>
        <v>0</v>
      </c>
      <c r="T625" s="84" t="n">
        <f aca="false">SUM(P625:S625)</f>
        <v>10</v>
      </c>
      <c r="U625" s="84" t="str">
        <f aca="false">IF(O625="not used","-",O625&amp;N625&amp;T625)</f>
        <v>-</v>
      </c>
      <c r="V625" s="84" t="str">
        <f aca="false">IF(O625="Not Used","-",VLOOKUP(D625,FOLIOS,7,FALSE())&amp;H625)</f>
        <v>-</v>
      </c>
      <c r="W625" s="84" t="str">
        <f aca="false">IF(U625="-","-",O625&amp;E625&amp;H625)</f>
        <v>-</v>
      </c>
      <c r="X625" s="85" t="str">
        <f aca="false">D625&amp;G625</f>
        <v>FT-CAND-EGSC-BASCGPR-WADDING</v>
      </c>
      <c r="AF625" s="0" t="str">
        <f aca="false">D625&amp;V625</f>
        <v>FT-CAND-EGSC-BAS-</v>
      </c>
    </row>
    <row r="626" customFormat="false" ht="12.75" hidden="false" customHeight="false" outlineLevel="0" collapsed="false">
      <c r="A626" s="81" t="n">
        <v>36682</v>
      </c>
      <c r="B626" s="82" t="s">
        <v>55</v>
      </c>
      <c r="C626" s="82" t="s">
        <v>56</v>
      </c>
      <c r="D626" s="82" t="s">
        <v>57</v>
      </c>
      <c r="E626" s="82" t="s">
        <v>21</v>
      </c>
      <c r="F626" s="82"/>
      <c r="G626" s="82" t="s">
        <v>77</v>
      </c>
      <c r="H626" s="81" t="n">
        <v>37377</v>
      </c>
      <c r="I626" s="82" t="n">
        <v>0</v>
      </c>
      <c r="J626" s="82" t="n">
        <v>0</v>
      </c>
      <c r="K626" s="83" t="n">
        <f aca="false">IF(J626=0,0,J626/I626)</f>
        <v>0</v>
      </c>
      <c r="L626" s="83" t="n">
        <f aca="false">I626/UOM</f>
        <v>0</v>
      </c>
      <c r="M626" s="83" t="n">
        <f aca="false">J626/UOM</f>
        <v>0</v>
      </c>
      <c r="N626" s="84" t="str">
        <f aca="false">IF(F626="P","PHY",IF(F626="G","G",E626))</f>
        <v>D</v>
      </c>
      <c r="O626" s="84" t="str">
        <f aca="false">IF(ISNA(VLOOKUP(G626,BadCanCurves,1,FALSE())),VLOOKUP(D626,FOLIOS,6,FALSE()),"not used")</f>
        <v>not used</v>
      </c>
      <c r="P626" s="84" t="n">
        <f aca="false">IF($N626="P",VLOOKUP(H626,PrcBuckets,2,FALSE()),0)</f>
        <v>0</v>
      </c>
      <c r="Q626" s="84" t="n">
        <f aca="false">IF($N626="D",VLOOKUP(H626,BasisBuckets,2,FALSE()),0)</f>
        <v>10</v>
      </c>
      <c r="R626" s="84" t="n">
        <f aca="false">IF($N626="PHY",VLOOKUP(H626,PGDBuckets,2,FALSE()),0)</f>
        <v>0</v>
      </c>
      <c r="S626" s="84" t="n">
        <f aca="false">IF($N626="G",VLOOKUP(H626,PGDBuckets,2,FALSE()),0)</f>
        <v>0</v>
      </c>
      <c r="T626" s="84" t="n">
        <f aca="false">SUM(P626:S626)</f>
        <v>10</v>
      </c>
      <c r="U626" s="84" t="str">
        <f aca="false">IF(O626="not used","-",O626&amp;N626&amp;T626)</f>
        <v>-</v>
      </c>
      <c r="V626" s="84" t="str">
        <f aca="false">IF(O626="Not Used","-",VLOOKUP(D626,FOLIOS,7,FALSE())&amp;H626)</f>
        <v>-</v>
      </c>
      <c r="W626" s="84" t="str">
        <f aca="false">IF(U626="-","-",O626&amp;E626&amp;H626)</f>
        <v>-</v>
      </c>
      <c r="X626" s="85" t="str">
        <f aca="false">D626&amp;G626</f>
        <v>FT-CAND-EGSC-BASCGPR-WADDING</v>
      </c>
      <c r="AF626" s="0" t="str">
        <f aca="false">D626&amp;V626</f>
        <v>FT-CAND-EGSC-BAS-</v>
      </c>
    </row>
    <row r="627" customFormat="false" ht="12.75" hidden="false" customHeight="false" outlineLevel="0" collapsed="false">
      <c r="A627" s="81" t="n">
        <v>36682</v>
      </c>
      <c r="B627" s="82" t="s">
        <v>55</v>
      </c>
      <c r="C627" s="82" t="s">
        <v>56</v>
      </c>
      <c r="D627" s="82" t="s">
        <v>57</v>
      </c>
      <c r="E627" s="82" t="s">
        <v>21</v>
      </c>
      <c r="F627" s="82"/>
      <c r="G627" s="82" t="s">
        <v>77</v>
      </c>
      <c r="H627" s="81" t="n">
        <v>37408</v>
      </c>
      <c r="I627" s="82" t="n">
        <v>0</v>
      </c>
      <c r="J627" s="82" t="n">
        <v>0</v>
      </c>
      <c r="K627" s="83" t="n">
        <f aca="false">IF(J627=0,0,J627/I627)</f>
        <v>0</v>
      </c>
      <c r="L627" s="83" t="n">
        <f aca="false">I627/UOM</f>
        <v>0</v>
      </c>
      <c r="M627" s="83" t="n">
        <f aca="false">J627/UOM</f>
        <v>0</v>
      </c>
      <c r="N627" s="84" t="str">
        <f aca="false">IF(F627="P","PHY",IF(F627="G","G",E627))</f>
        <v>D</v>
      </c>
      <c r="O627" s="84" t="str">
        <f aca="false">IF(ISNA(VLOOKUP(G627,BadCanCurves,1,FALSE())),VLOOKUP(D627,FOLIOS,6,FALSE()),"not used")</f>
        <v>not used</v>
      </c>
      <c r="P627" s="84" t="n">
        <f aca="false">IF($N627="P",VLOOKUP(H627,PrcBuckets,2,FALSE()),0)</f>
        <v>0</v>
      </c>
      <c r="Q627" s="84" t="n">
        <f aca="false">IF($N627="D",VLOOKUP(H627,BasisBuckets,2,FALSE()),0)</f>
        <v>10</v>
      </c>
      <c r="R627" s="84" t="n">
        <f aca="false">IF($N627="PHY",VLOOKUP(H627,PGDBuckets,2,FALSE()),0)</f>
        <v>0</v>
      </c>
      <c r="S627" s="84" t="n">
        <f aca="false">IF($N627="G",VLOOKUP(H627,PGDBuckets,2,FALSE()),0)</f>
        <v>0</v>
      </c>
      <c r="T627" s="84" t="n">
        <f aca="false">SUM(P627:S627)</f>
        <v>10</v>
      </c>
      <c r="U627" s="84" t="str">
        <f aca="false">IF(O627="not used","-",O627&amp;N627&amp;T627)</f>
        <v>-</v>
      </c>
      <c r="V627" s="84" t="str">
        <f aca="false">IF(O627="Not Used","-",VLOOKUP(D627,FOLIOS,7,FALSE())&amp;H627)</f>
        <v>-</v>
      </c>
      <c r="W627" s="84" t="str">
        <f aca="false">IF(U627="-","-",O627&amp;E627&amp;H627)</f>
        <v>-</v>
      </c>
      <c r="X627" s="85" t="str">
        <f aca="false">D627&amp;G627</f>
        <v>FT-CAND-EGSC-BASCGPR-WADDING</v>
      </c>
      <c r="AF627" s="0" t="str">
        <f aca="false">D627&amp;V627</f>
        <v>FT-CAND-EGSC-BAS-</v>
      </c>
    </row>
    <row r="628" customFormat="false" ht="12.75" hidden="false" customHeight="false" outlineLevel="0" collapsed="false">
      <c r="A628" s="81" t="n">
        <v>36682</v>
      </c>
      <c r="B628" s="82" t="s">
        <v>55</v>
      </c>
      <c r="C628" s="82" t="s">
        <v>56</v>
      </c>
      <c r="D628" s="82" t="s">
        <v>57</v>
      </c>
      <c r="E628" s="82" t="s">
        <v>21</v>
      </c>
      <c r="F628" s="82"/>
      <c r="G628" s="82" t="s">
        <v>77</v>
      </c>
      <c r="H628" s="81" t="n">
        <v>37438</v>
      </c>
      <c r="I628" s="82" t="n">
        <v>0</v>
      </c>
      <c r="J628" s="82" t="n">
        <v>0</v>
      </c>
      <c r="K628" s="83" t="n">
        <f aca="false">IF(J628=0,0,J628/I628)</f>
        <v>0</v>
      </c>
      <c r="L628" s="83" t="n">
        <f aca="false">I628/UOM</f>
        <v>0</v>
      </c>
      <c r="M628" s="83" t="n">
        <f aca="false">J628/UOM</f>
        <v>0</v>
      </c>
      <c r="N628" s="84" t="str">
        <f aca="false">IF(F628="P","PHY",IF(F628="G","G",E628))</f>
        <v>D</v>
      </c>
      <c r="O628" s="84" t="str">
        <f aca="false">IF(ISNA(VLOOKUP(G628,BadCanCurves,1,FALSE())),VLOOKUP(D628,FOLIOS,6,FALSE()),"not used")</f>
        <v>not used</v>
      </c>
      <c r="P628" s="84" t="n">
        <f aca="false">IF($N628="P",VLOOKUP(H628,PrcBuckets,2,FALSE()),0)</f>
        <v>0</v>
      </c>
      <c r="Q628" s="84" t="n">
        <f aca="false">IF($N628="D",VLOOKUP(H628,BasisBuckets,2,FALSE()),0)</f>
        <v>10</v>
      </c>
      <c r="R628" s="84" t="n">
        <f aca="false">IF($N628="PHY",VLOOKUP(H628,PGDBuckets,2,FALSE()),0)</f>
        <v>0</v>
      </c>
      <c r="S628" s="84" t="n">
        <f aca="false">IF($N628="G",VLOOKUP(H628,PGDBuckets,2,FALSE()),0)</f>
        <v>0</v>
      </c>
      <c r="T628" s="84" t="n">
        <f aca="false">SUM(P628:S628)</f>
        <v>10</v>
      </c>
      <c r="U628" s="84" t="str">
        <f aca="false">IF(O628="not used","-",O628&amp;N628&amp;T628)</f>
        <v>-</v>
      </c>
      <c r="V628" s="84" t="str">
        <f aca="false">IF(O628="Not Used","-",VLOOKUP(D628,FOLIOS,7,FALSE())&amp;H628)</f>
        <v>-</v>
      </c>
      <c r="W628" s="84" t="str">
        <f aca="false">IF(U628="-","-",O628&amp;E628&amp;H628)</f>
        <v>-</v>
      </c>
      <c r="X628" s="85" t="str">
        <f aca="false">D628&amp;G628</f>
        <v>FT-CAND-EGSC-BASCGPR-WADDING</v>
      </c>
      <c r="AF628" s="0" t="str">
        <f aca="false">D628&amp;V628</f>
        <v>FT-CAND-EGSC-BAS-</v>
      </c>
    </row>
    <row r="629" customFormat="false" ht="12.75" hidden="false" customHeight="false" outlineLevel="0" collapsed="false">
      <c r="A629" s="81" t="n">
        <v>36682</v>
      </c>
      <c r="B629" s="82" t="s">
        <v>55</v>
      </c>
      <c r="C629" s="82" t="s">
        <v>56</v>
      </c>
      <c r="D629" s="82" t="s">
        <v>57</v>
      </c>
      <c r="E629" s="82" t="s">
        <v>21</v>
      </c>
      <c r="F629" s="82"/>
      <c r="G629" s="82" t="s">
        <v>77</v>
      </c>
      <c r="H629" s="81" t="n">
        <v>37469</v>
      </c>
      <c r="I629" s="82" t="n">
        <v>0</v>
      </c>
      <c r="J629" s="82" t="n">
        <v>0</v>
      </c>
      <c r="K629" s="83" t="n">
        <f aca="false">IF(J629=0,0,J629/I629)</f>
        <v>0</v>
      </c>
      <c r="L629" s="83" t="n">
        <f aca="false">I629/UOM</f>
        <v>0</v>
      </c>
      <c r="M629" s="83" t="n">
        <f aca="false">J629/UOM</f>
        <v>0</v>
      </c>
      <c r="N629" s="84" t="str">
        <f aca="false">IF(F629="P","PHY",IF(F629="G","G",E629))</f>
        <v>D</v>
      </c>
      <c r="O629" s="84" t="str">
        <f aca="false">IF(ISNA(VLOOKUP(G629,BadCanCurves,1,FALSE())),VLOOKUP(D629,FOLIOS,6,FALSE()),"not used")</f>
        <v>not used</v>
      </c>
      <c r="P629" s="84" t="n">
        <f aca="false">IF($N629="P",VLOOKUP(H629,PrcBuckets,2,FALSE()),0)</f>
        <v>0</v>
      </c>
      <c r="Q629" s="84" t="n">
        <f aca="false">IF($N629="D",VLOOKUP(H629,BasisBuckets,2,FALSE()),0)</f>
        <v>10</v>
      </c>
      <c r="R629" s="84" t="n">
        <f aca="false">IF($N629="PHY",VLOOKUP(H629,PGDBuckets,2,FALSE()),0)</f>
        <v>0</v>
      </c>
      <c r="S629" s="84" t="n">
        <f aca="false">IF($N629="G",VLOOKUP(H629,PGDBuckets,2,FALSE()),0)</f>
        <v>0</v>
      </c>
      <c r="T629" s="84" t="n">
        <f aca="false">SUM(P629:S629)</f>
        <v>10</v>
      </c>
      <c r="U629" s="84" t="str">
        <f aca="false">IF(O629="not used","-",O629&amp;N629&amp;T629)</f>
        <v>-</v>
      </c>
      <c r="V629" s="84" t="str">
        <f aca="false">IF(O629="Not Used","-",VLOOKUP(D629,FOLIOS,7,FALSE())&amp;H629)</f>
        <v>-</v>
      </c>
      <c r="W629" s="84" t="str">
        <f aca="false">IF(U629="-","-",O629&amp;E629&amp;H629)</f>
        <v>-</v>
      </c>
      <c r="X629" s="85" t="str">
        <f aca="false">D629&amp;G629</f>
        <v>FT-CAND-EGSC-BASCGPR-WADDING</v>
      </c>
      <c r="AF629" s="0" t="str">
        <f aca="false">D629&amp;V629</f>
        <v>FT-CAND-EGSC-BAS-</v>
      </c>
    </row>
    <row r="630" customFormat="false" ht="12.75" hidden="false" customHeight="false" outlineLevel="0" collapsed="false">
      <c r="A630" s="81" t="n">
        <v>36682</v>
      </c>
      <c r="B630" s="82" t="s">
        <v>55</v>
      </c>
      <c r="C630" s="82" t="s">
        <v>56</v>
      </c>
      <c r="D630" s="82" t="s">
        <v>57</v>
      </c>
      <c r="E630" s="82" t="s">
        <v>21</v>
      </c>
      <c r="F630" s="82"/>
      <c r="G630" s="82" t="s">
        <v>77</v>
      </c>
      <c r="H630" s="81" t="n">
        <v>37500</v>
      </c>
      <c r="I630" s="82" t="n">
        <v>0</v>
      </c>
      <c r="J630" s="82" t="n">
        <v>0</v>
      </c>
      <c r="K630" s="83" t="n">
        <f aca="false">IF(J630=0,0,J630/I630)</f>
        <v>0</v>
      </c>
      <c r="L630" s="83" t="n">
        <f aca="false">I630/UOM</f>
        <v>0</v>
      </c>
      <c r="M630" s="83" t="n">
        <f aca="false">J630/UOM</f>
        <v>0</v>
      </c>
      <c r="N630" s="84" t="str">
        <f aca="false">IF(F630="P","PHY",IF(F630="G","G",E630))</f>
        <v>D</v>
      </c>
      <c r="O630" s="84" t="str">
        <f aca="false">IF(ISNA(VLOOKUP(G630,BadCanCurves,1,FALSE())),VLOOKUP(D630,FOLIOS,6,FALSE()),"not used")</f>
        <v>not used</v>
      </c>
      <c r="P630" s="84" t="n">
        <f aca="false">IF($N630="P",VLOOKUP(H630,PrcBuckets,2,FALSE()),0)</f>
        <v>0</v>
      </c>
      <c r="Q630" s="84" t="n">
        <f aca="false">IF($N630="D",VLOOKUP(H630,BasisBuckets,2,FALSE()),0)</f>
        <v>10</v>
      </c>
      <c r="R630" s="84" t="n">
        <f aca="false">IF($N630="PHY",VLOOKUP(H630,PGDBuckets,2,FALSE()),0)</f>
        <v>0</v>
      </c>
      <c r="S630" s="84" t="n">
        <f aca="false">IF($N630="G",VLOOKUP(H630,PGDBuckets,2,FALSE()),0)</f>
        <v>0</v>
      </c>
      <c r="T630" s="84" t="n">
        <f aca="false">SUM(P630:S630)</f>
        <v>10</v>
      </c>
      <c r="U630" s="84" t="str">
        <f aca="false">IF(O630="not used","-",O630&amp;N630&amp;T630)</f>
        <v>-</v>
      </c>
      <c r="V630" s="84" t="str">
        <f aca="false">IF(O630="Not Used","-",VLOOKUP(D630,FOLIOS,7,FALSE())&amp;H630)</f>
        <v>-</v>
      </c>
      <c r="W630" s="84" t="str">
        <f aca="false">IF(U630="-","-",O630&amp;E630&amp;H630)</f>
        <v>-</v>
      </c>
      <c r="X630" s="85" t="str">
        <f aca="false">D630&amp;G630</f>
        <v>FT-CAND-EGSC-BASCGPR-WADDING</v>
      </c>
      <c r="AF630" s="0" t="str">
        <f aca="false">D630&amp;V630</f>
        <v>FT-CAND-EGSC-BAS-</v>
      </c>
    </row>
    <row r="631" customFormat="false" ht="12.75" hidden="false" customHeight="false" outlineLevel="0" collapsed="false">
      <c r="A631" s="81" t="n">
        <v>36682</v>
      </c>
      <c r="B631" s="82" t="s">
        <v>55</v>
      </c>
      <c r="C631" s="82" t="s">
        <v>56</v>
      </c>
      <c r="D631" s="82" t="s">
        <v>57</v>
      </c>
      <c r="E631" s="82" t="s">
        <v>21</v>
      </c>
      <c r="F631" s="82"/>
      <c r="G631" s="82" t="s">
        <v>77</v>
      </c>
      <c r="H631" s="81" t="n">
        <v>37530</v>
      </c>
      <c r="I631" s="82" t="n">
        <v>0</v>
      </c>
      <c r="J631" s="82" t="n">
        <v>0</v>
      </c>
      <c r="K631" s="83" t="n">
        <f aca="false">IF(J631=0,0,J631/I631)</f>
        <v>0</v>
      </c>
      <c r="L631" s="83" t="n">
        <f aca="false">I631/UOM</f>
        <v>0</v>
      </c>
      <c r="M631" s="83" t="n">
        <f aca="false">J631/UOM</f>
        <v>0</v>
      </c>
      <c r="N631" s="84" t="str">
        <f aca="false">IF(F631="P","PHY",IF(F631="G","G",E631))</f>
        <v>D</v>
      </c>
      <c r="O631" s="84" t="str">
        <f aca="false">IF(ISNA(VLOOKUP(G631,BadCanCurves,1,FALSE())),VLOOKUP(D631,FOLIOS,6,FALSE()),"not used")</f>
        <v>not used</v>
      </c>
      <c r="P631" s="84" t="n">
        <f aca="false">IF($N631="P",VLOOKUP(H631,PrcBuckets,2,FALSE()),0)</f>
        <v>0</v>
      </c>
      <c r="Q631" s="84" t="n">
        <f aca="false">IF($N631="D",VLOOKUP(H631,BasisBuckets,2,FALSE()),0)</f>
        <v>10</v>
      </c>
      <c r="R631" s="84" t="n">
        <f aca="false">IF($N631="PHY",VLOOKUP(H631,PGDBuckets,2,FALSE()),0)</f>
        <v>0</v>
      </c>
      <c r="S631" s="84" t="n">
        <f aca="false">IF($N631="G",VLOOKUP(H631,PGDBuckets,2,FALSE()),0)</f>
        <v>0</v>
      </c>
      <c r="T631" s="84" t="n">
        <f aca="false">SUM(P631:S631)</f>
        <v>10</v>
      </c>
      <c r="U631" s="84" t="str">
        <f aca="false">IF(O631="not used","-",O631&amp;N631&amp;T631)</f>
        <v>-</v>
      </c>
      <c r="V631" s="84" t="str">
        <f aca="false">IF(O631="Not Used","-",VLOOKUP(D631,FOLIOS,7,FALSE())&amp;H631)</f>
        <v>-</v>
      </c>
      <c r="W631" s="84" t="str">
        <f aca="false">IF(U631="-","-",O631&amp;E631&amp;H631)</f>
        <v>-</v>
      </c>
      <c r="X631" s="85" t="str">
        <f aca="false">D631&amp;G631</f>
        <v>FT-CAND-EGSC-BASCGPR-WADDING</v>
      </c>
      <c r="AF631" s="0" t="str">
        <f aca="false">D631&amp;V631</f>
        <v>FT-CAND-EGSC-BAS-</v>
      </c>
    </row>
    <row r="632" customFormat="false" ht="12.75" hidden="false" customHeight="false" outlineLevel="0" collapsed="false">
      <c r="A632" s="81" t="n">
        <v>36682</v>
      </c>
      <c r="B632" s="82" t="s">
        <v>55</v>
      </c>
      <c r="C632" s="82" t="s">
        <v>56</v>
      </c>
      <c r="D632" s="82" t="s">
        <v>57</v>
      </c>
      <c r="E632" s="82" t="s">
        <v>21</v>
      </c>
      <c r="F632" s="82"/>
      <c r="G632" s="82" t="s">
        <v>77</v>
      </c>
      <c r="H632" s="81" t="n">
        <v>37561</v>
      </c>
      <c r="I632" s="82" t="n">
        <v>0</v>
      </c>
      <c r="J632" s="82" t="n">
        <v>0</v>
      </c>
      <c r="K632" s="83" t="n">
        <f aca="false">IF(J632=0,0,J632/I632)</f>
        <v>0</v>
      </c>
      <c r="L632" s="83" t="n">
        <f aca="false">I632/UOM</f>
        <v>0</v>
      </c>
      <c r="M632" s="83" t="n">
        <f aca="false">J632/UOM</f>
        <v>0</v>
      </c>
      <c r="N632" s="84" t="str">
        <f aca="false">IF(F632="P","PHY",IF(F632="G","G",E632))</f>
        <v>D</v>
      </c>
      <c r="O632" s="84" t="str">
        <f aca="false">IF(ISNA(VLOOKUP(G632,BadCanCurves,1,FALSE())),VLOOKUP(D632,FOLIOS,6,FALSE()),"not used")</f>
        <v>not used</v>
      </c>
      <c r="P632" s="84" t="n">
        <f aca="false">IF($N632="P",VLOOKUP(H632,PrcBuckets,2,FALSE()),0)</f>
        <v>0</v>
      </c>
      <c r="Q632" s="84" t="n">
        <f aca="false">IF($N632="D",VLOOKUP(H632,BasisBuckets,2,FALSE()),0)</f>
        <v>10</v>
      </c>
      <c r="R632" s="84" t="n">
        <f aca="false">IF($N632="PHY",VLOOKUP(H632,PGDBuckets,2,FALSE()),0)</f>
        <v>0</v>
      </c>
      <c r="S632" s="84" t="n">
        <f aca="false">IF($N632="G",VLOOKUP(H632,PGDBuckets,2,FALSE()),0)</f>
        <v>0</v>
      </c>
      <c r="T632" s="84" t="n">
        <f aca="false">SUM(P632:S632)</f>
        <v>10</v>
      </c>
      <c r="U632" s="84" t="str">
        <f aca="false">IF(O632="not used","-",O632&amp;N632&amp;T632)</f>
        <v>-</v>
      </c>
      <c r="V632" s="84" t="str">
        <f aca="false">IF(O632="Not Used","-",VLOOKUP(D632,FOLIOS,7,FALSE())&amp;H632)</f>
        <v>-</v>
      </c>
      <c r="W632" s="84" t="str">
        <f aca="false">IF(U632="-","-",O632&amp;E632&amp;H632)</f>
        <v>-</v>
      </c>
      <c r="X632" s="85" t="str">
        <f aca="false">D632&amp;G632</f>
        <v>FT-CAND-EGSC-BASCGPR-WADDING</v>
      </c>
      <c r="AF632" s="0" t="str">
        <f aca="false">D632&amp;V632</f>
        <v>FT-CAND-EGSC-BAS-</v>
      </c>
    </row>
    <row r="633" customFormat="false" ht="12.75" hidden="false" customHeight="false" outlineLevel="0" collapsed="false">
      <c r="A633" s="81" t="n">
        <v>36682</v>
      </c>
      <c r="B633" s="82" t="s">
        <v>55</v>
      </c>
      <c r="C633" s="82" t="s">
        <v>56</v>
      </c>
      <c r="D633" s="82" t="s">
        <v>57</v>
      </c>
      <c r="E633" s="82" t="s">
        <v>21</v>
      </c>
      <c r="F633" s="82"/>
      <c r="G633" s="82" t="s">
        <v>77</v>
      </c>
      <c r="H633" s="81" t="n">
        <v>37591</v>
      </c>
      <c r="I633" s="82" t="n">
        <v>0</v>
      </c>
      <c r="J633" s="82" t="n">
        <v>0</v>
      </c>
      <c r="K633" s="83" t="n">
        <f aca="false">IF(J633=0,0,J633/I633)</f>
        <v>0</v>
      </c>
      <c r="L633" s="83" t="n">
        <f aca="false">I633/UOM</f>
        <v>0</v>
      </c>
      <c r="M633" s="83" t="n">
        <f aca="false">J633/UOM</f>
        <v>0</v>
      </c>
      <c r="N633" s="84" t="str">
        <f aca="false">IF(F633="P","PHY",IF(F633="G","G",E633))</f>
        <v>D</v>
      </c>
      <c r="O633" s="84" t="str">
        <f aca="false">IF(ISNA(VLOOKUP(G633,BadCanCurves,1,FALSE())),VLOOKUP(D633,FOLIOS,6,FALSE()),"not used")</f>
        <v>not used</v>
      </c>
      <c r="P633" s="84" t="n">
        <f aca="false">IF($N633="P",VLOOKUP(H633,PrcBuckets,2,FALSE()),0)</f>
        <v>0</v>
      </c>
      <c r="Q633" s="84" t="n">
        <f aca="false">IF($N633="D",VLOOKUP(H633,BasisBuckets,2,FALSE()),0)</f>
        <v>10</v>
      </c>
      <c r="R633" s="84" t="n">
        <f aca="false">IF($N633="PHY",VLOOKUP(H633,PGDBuckets,2,FALSE()),0)</f>
        <v>0</v>
      </c>
      <c r="S633" s="84" t="n">
        <f aca="false">IF($N633="G",VLOOKUP(H633,PGDBuckets,2,FALSE()),0)</f>
        <v>0</v>
      </c>
      <c r="T633" s="84" t="n">
        <f aca="false">SUM(P633:S633)</f>
        <v>10</v>
      </c>
      <c r="U633" s="84" t="str">
        <f aca="false">IF(O633="not used","-",O633&amp;N633&amp;T633)</f>
        <v>-</v>
      </c>
      <c r="V633" s="84" t="str">
        <f aca="false">IF(O633="Not Used","-",VLOOKUP(D633,FOLIOS,7,FALSE())&amp;H633)</f>
        <v>-</v>
      </c>
      <c r="W633" s="84" t="str">
        <f aca="false">IF(U633="-","-",O633&amp;E633&amp;H633)</f>
        <v>-</v>
      </c>
      <c r="X633" s="85" t="str">
        <f aca="false">D633&amp;G633</f>
        <v>FT-CAND-EGSC-BASCGPR-WADDING</v>
      </c>
      <c r="AF633" s="0" t="str">
        <f aca="false">D633&amp;V633</f>
        <v>FT-CAND-EGSC-BAS-</v>
      </c>
    </row>
    <row r="634" customFormat="false" ht="12.75" hidden="false" customHeight="false" outlineLevel="0" collapsed="false">
      <c r="A634" s="81" t="n">
        <v>36682</v>
      </c>
      <c r="B634" s="82" t="s">
        <v>55</v>
      </c>
      <c r="C634" s="82" t="s">
        <v>56</v>
      </c>
      <c r="D634" s="82" t="s">
        <v>57</v>
      </c>
      <c r="E634" s="82" t="s">
        <v>21</v>
      </c>
      <c r="F634" s="82"/>
      <c r="G634" s="82" t="s">
        <v>77</v>
      </c>
      <c r="H634" s="81" t="n">
        <v>37622</v>
      </c>
      <c r="I634" s="82" t="n">
        <v>0</v>
      </c>
      <c r="J634" s="82" t="n">
        <v>0</v>
      </c>
      <c r="K634" s="83" t="n">
        <f aca="false">IF(J634=0,0,J634/I634)</f>
        <v>0</v>
      </c>
      <c r="L634" s="83" t="n">
        <f aca="false">I634/UOM</f>
        <v>0</v>
      </c>
      <c r="M634" s="83" t="n">
        <f aca="false">J634/UOM</f>
        <v>0</v>
      </c>
      <c r="N634" s="84" t="str">
        <f aca="false">IF(F634="P","PHY",IF(F634="G","G",E634))</f>
        <v>D</v>
      </c>
      <c r="O634" s="84" t="str">
        <f aca="false">IF(ISNA(VLOOKUP(G634,BadCanCurves,1,FALSE())),VLOOKUP(D634,FOLIOS,6,FALSE()),"not used")</f>
        <v>not used</v>
      </c>
      <c r="P634" s="84" t="n">
        <f aca="false">IF($N634="P",VLOOKUP(H634,PrcBuckets,2,FALSE()),0)</f>
        <v>0</v>
      </c>
      <c r="Q634" s="84" t="n">
        <f aca="false">IF($N634="D",VLOOKUP(H634,BasisBuckets,2,FALSE()),0)</f>
        <v>11</v>
      </c>
      <c r="R634" s="84" t="n">
        <f aca="false">IF($N634="PHY",VLOOKUP(H634,PGDBuckets,2,FALSE()),0)</f>
        <v>0</v>
      </c>
      <c r="S634" s="84" t="n">
        <f aca="false">IF($N634="G",VLOOKUP(H634,PGDBuckets,2,FALSE()),0)</f>
        <v>0</v>
      </c>
      <c r="T634" s="84" t="n">
        <f aca="false">SUM(P634:S634)</f>
        <v>11</v>
      </c>
      <c r="U634" s="84" t="str">
        <f aca="false">IF(O634="not used","-",O634&amp;N634&amp;T634)</f>
        <v>-</v>
      </c>
      <c r="V634" s="84" t="str">
        <f aca="false">IF(O634="Not Used","-",VLOOKUP(D634,FOLIOS,7,FALSE())&amp;H634)</f>
        <v>-</v>
      </c>
      <c r="W634" s="84" t="str">
        <f aca="false">IF(U634="-","-",O634&amp;E634&amp;H634)</f>
        <v>-</v>
      </c>
      <c r="X634" s="85" t="str">
        <f aca="false">D634&amp;G634</f>
        <v>FT-CAND-EGSC-BASCGPR-WADDING</v>
      </c>
      <c r="AF634" s="0" t="str">
        <f aca="false">D634&amp;V634</f>
        <v>FT-CAND-EGSC-BAS-</v>
      </c>
    </row>
    <row r="635" customFormat="false" ht="12.75" hidden="false" customHeight="false" outlineLevel="0" collapsed="false">
      <c r="A635" s="81" t="n">
        <v>36682</v>
      </c>
      <c r="B635" s="82" t="s">
        <v>55</v>
      </c>
      <c r="C635" s="82" t="s">
        <v>56</v>
      </c>
      <c r="D635" s="82" t="s">
        <v>57</v>
      </c>
      <c r="E635" s="82" t="s">
        <v>21</v>
      </c>
      <c r="F635" s="82"/>
      <c r="G635" s="82" t="s">
        <v>77</v>
      </c>
      <c r="H635" s="81" t="n">
        <v>37653</v>
      </c>
      <c r="I635" s="82" t="n">
        <v>0</v>
      </c>
      <c r="J635" s="82" t="n">
        <v>0</v>
      </c>
      <c r="K635" s="83" t="n">
        <f aca="false">IF(J635=0,0,J635/I635)</f>
        <v>0</v>
      </c>
      <c r="L635" s="83" t="n">
        <f aca="false">I635/UOM</f>
        <v>0</v>
      </c>
      <c r="M635" s="83" t="n">
        <f aca="false">J635/UOM</f>
        <v>0</v>
      </c>
      <c r="N635" s="84" t="str">
        <f aca="false">IF(F635="P","PHY",IF(F635="G","G",E635))</f>
        <v>D</v>
      </c>
      <c r="O635" s="84" t="str">
        <f aca="false">IF(ISNA(VLOOKUP(G635,BadCanCurves,1,FALSE())),VLOOKUP(D635,FOLIOS,6,FALSE()),"not used")</f>
        <v>not used</v>
      </c>
      <c r="P635" s="84" t="n">
        <f aca="false">IF($N635="P",VLOOKUP(H635,PrcBuckets,2,FALSE()),0)</f>
        <v>0</v>
      </c>
      <c r="Q635" s="84" t="n">
        <f aca="false">IF($N635="D",VLOOKUP(H635,BasisBuckets,2,FALSE()),0)</f>
        <v>11</v>
      </c>
      <c r="R635" s="84" t="n">
        <f aca="false">IF($N635="PHY",VLOOKUP(H635,PGDBuckets,2,FALSE()),0)</f>
        <v>0</v>
      </c>
      <c r="S635" s="84" t="n">
        <f aca="false">IF($N635="G",VLOOKUP(H635,PGDBuckets,2,FALSE()),0)</f>
        <v>0</v>
      </c>
      <c r="T635" s="84" t="n">
        <f aca="false">SUM(P635:S635)</f>
        <v>11</v>
      </c>
      <c r="U635" s="84" t="str">
        <f aca="false">IF(O635="not used","-",O635&amp;N635&amp;T635)</f>
        <v>-</v>
      </c>
      <c r="V635" s="84" t="str">
        <f aca="false">IF(O635="Not Used","-",VLOOKUP(D635,FOLIOS,7,FALSE())&amp;H635)</f>
        <v>-</v>
      </c>
      <c r="W635" s="84" t="str">
        <f aca="false">IF(U635="-","-",O635&amp;E635&amp;H635)</f>
        <v>-</v>
      </c>
      <c r="X635" s="85" t="str">
        <f aca="false">D635&amp;G635</f>
        <v>FT-CAND-EGSC-BASCGPR-WADDING</v>
      </c>
      <c r="AF635" s="0" t="str">
        <f aca="false">D635&amp;V635</f>
        <v>FT-CAND-EGSC-BAS-</v>
      </c>
    </row>
    <row r="636" customFormat="false" ht="12.75" hidden="false" customHeight="false" outlineLevel="0" collapsed="false">
      <c r="A636" s="81" t="n">
        <v>36682</v>
      </c>
      <c r="B636" s="82" t="s">
        <v>55</v>
      </c>
      <c r="C636" s="82" t="s">
        <v>56</v>
      </c>
      <c r="D636" s="82" t="s">
        <v>57</v>
      </c>
      <c r="E636" s="82" t="s">
        <v>21</v>
      </c>
      <c r="F636" s="82"/>
      <c r="G636" s="82" t="s">
        <v>77</v>
      </c>
      <c r="H636" s="81" t="n">
        <v>37681</v>
      </c>
      <c r="I636" s="82" t="n">
        <v>0</v>
      </c>
      <c r="J636" s="82" t="n">
        <v>0</v>
      </c>
      <c r="K636" s="83" t="n">
        <f aca="false">IF(J636=0,0,J636/I636)</f>
        <v>0</v>
      </c>
      <c r="L636" s="83" t="n">
        <f aca="false">I636/UOM</f>
        <v>0</v>
      </c>
      <c r="M636" s="83" t="n">
        <f aca="false">J636/UOM</f>
        <v>0</v>
      </c>
      <c r="N636" s="84" t="str">
        <f aca="false">IF(F636="P","PHY",IF(F636="G","G",E636))</f>
        <v>D</v>
      </c>
      <c r="O636" s="84" t="str">
        <f aca="false">IF(ISNA(VLOOKUP(G636,BadCanCurves,1,FALSE())),VLOOKUP(D636,FOLIOS,6,FALSE()),"not used")</f>
        <v>not used</v>
      </c>
      <c r="P636" s="84" t="n">
        <f aca="false">IF($N636="P",VLOOKUP(H636,PrcBuckets,2,FALSE()),0)</f>
        <v>0</v>
      </c>
      <c r="Q636" s="84" t="n">
        <f aca="false">IF($N636="D",VLOOKUP(H636,BasisBuckets,2,FALSE()),0)</f>
        <v>11</v>
      </c>
      <c r="R636" s="84" t="n">
        <f aca="false">IF($N636="PHY",VLOOKUP(H636,PGDBuckets,2,FALSE()),0)</f>
        <v>0</v>
      </c>
      <c r="S636" s="84" t="n">
        <f aca="false">IF($N636="G",VLOOKUP(H636,PGDBuckets,2,FALSE()),0)</f>
        <v>0</v>
      </c>
      <c r="T636" s="84" t="n">
        <f aca="false">SUM(P636:S636)</f>
        <v>11</v>
      </c>
      <c r="U636" s="84" t="str">
        <f aca="false">IF(O636="not used","-",O636&amp;N636&amp;T636)</f>
        <v>-</v>
      </c>
      <c r="V636" s="84" t="str">
        <f aca="false">IF(O636="Not Used","-",VLOOKUP(D636,FOLIOS,7,FALSE())&amp;H636)</f>
        <v>-</v>
      </c>
      <c r="W636" s="84" t="str">
        <f aca="false">IF(U636="-","-",O636&amp;E636&amp;H636)</f>
        <v>-</v>
      </c>
      <c r="X636" s="85" t="str">
        <f aca="false">D636&amp;G636</f>
        <v>FT-CAND-EGSC-BASCGPR-WADDING</v>
      </c>
      <c r="AF636" s="0" t="str">
        <f aca="false">D636&amp;V636</f>
        <v>FT-CAND-EGSC-BAS-</v>
      </c>
    </row>
    <row r="637" customFormat="false" ht="12.75" hidden="false" customHeight="false" outlineLevel="0" collapsed="false">
      <c r="A637" s="81" t="n">
        <v>36682</v>
      </c>
      <c r="B637" s="82" t="s">
        <v>55</v>
      </c>
      <c r="C637" s="82" t="s">
        <v>56</v>
      </c>
      <c r="D637" s="82" t="s">
        <v>57</v>
      </c>
      <c r="E637" s="82" t="s">
        <v>21</v>
      </c>
      <c r="F637" s="82"/>
      <c r="G637" s="82" t="s">
        <v>77</v>
      </c>
      <c r="H637" s="81" t="n">
        <v>37712</v>
      </c>
      <c r="I637" s="82" t="n">
        <v>0</v>
      </c>
      <c r="J637" s="82" t="n">
        <v>0</v>
      </c>
      <c r="K637" s="83" t="n">
        <f aca="false">IF(J637=0,0,J637/I637)</f>
        <v>0</v>
      </c>
      <c r="L637" s="83" t="n">
        <f aca="false">I637/UOM</f>
        <v>0</v>
      </c>
      <c r="M637" s="83" t="n">
        <f aca="false">J637/UOM</f>
        <v>0</v>
      </c>
      <c r="N637" s="84" t="str">
        <f aca="false">IF(F637="P","PHY",IF(F637="G","G",E637))</f>
        <v>D</v>
      </c>
      <c r="O637" s="84" t="str">
        <f aca="false">IF(ISNA(VLOOKUP(G637,BadCanCurves,1,FALSE())),VLOOKUP(D637,FOLIOS,6,FALSE()),"not used")</f>
        <v>not used</v>
      </c>
      <c r="P637" s="84" t="n">
        <f aca="false">IF($N637="P",VLOOKUP(H637,PrcBuckets,2,FALSE()),0)</f>
        <v>0</v>
      </c>
      <c r="Q637" s="84" t="n">
        <f aca="false">IF($N637="D",VLOOKUP(H637,BasisBuckets,2,FALSE()),0)</f>
        <v>11</v>
      </c>
      <c r="R637" s="84" t="n">
        <f aca="false">IF($N637="PHY",VLOOKUP(H637,PGDBuckets,2,FALSE()),0)</f>
        <v>0</v>
      </c>
      <c r="S637" s="84" t="n">
        <f aca="false">IF($N637="G",VLOOKUP(H637,PGDBuckets,2,FALSE()),0)</f>
        <v>0</v>
      </c>
      <c r="T637" s="84" t="n">
        <f aca="false">SUM(P637:S637)</f>
        <v>11</v>
      </c>
      <c r="U637" s="84" t="str">
        <f aca="false">IF(O637="not used","-",O637&amp;N637&amp;T637)</f>
        <v>-</v>
      </c>
      <c r="V637" s="84" t="str">
        <f aca="false">IF(O637="Not Used","-",VLOOKUP(D637,FOLIOS,7,FALSE())&amp;H637)</f>
        <v>-</v>
      </c>
      <c r="W637" s="84" t="str">
        <f aca="false">IF(U637="-","-",O637&amp;E637&amp;H637)</f>
        <v>-</v>
      </c>
      <c r="X637" s="85" t="str">
        <f aca="false">D637&amp;G637</f>
        <v>FT-CAND-EGSC-BASCGPR-WADDING</v>
      </c>
      <c r="AF637" s="0" t="str">
        <f aca="false">D637&amp;V637</f>
        <v>FT-CAND-EGSC-BAS-</v>
      </c>
    </row>
    <row r="638" customFormat="false" ht="12.75" hidden="false" customHeight="false" outlineLevel="0" collapsed="false">
      <c r="A638" s="81" t="n">
        <v>36682</v>
      </c>
      <c r="B638" s="82" t="s">
        <v>55</v>
      </c>
      <c r="C638" s="82" t="s">
        <v>56</v>
      </c>
      <c r="D638" s="82" t="s">
        <v>57</v>
      </c>
      <c r="E638" s="82" t="s">
        <v>21</v>
      </c>
      <c r="F638" s="82"/>
      <c r="G638" s="82" t="s">
        <v>77</v>
      </c>
      <c r="H638" s="81" t="n">
        <v>37742</v>
      </c>
      <c r="I638" s="82" t="n">
        <v>0</v>
      </c>
      <c r="J638" s="82" t="n">
        <v>0</v>
      </c>
      <c r="K638" s="83" t="n">
        <f aca="false">IF(J638=0,0,J638/I638)</f>
        <v>0</v>
      </c>
      <c r="L638" s="83" t="n">
        <f aca="false">I638/UOM</f>
        <v>0</v>
      </c>
      <c r="M638" s="83" t="n">
        <f aca="false">J638/UOM</f>
        <v>0</v>
      </c>
      <c r="N638" s="84" t="str">
        <f aca="false">IF(F638="P","PHY",IF(F638="G","G",E638))</f>
        <v>D</v>
      </c>
      <c r="O638" s="84" t="str">
        <f aca="false">IF(ISNA(VLOOKUP(G638,BadCanCurves,1,FALSE())),VLOOKUP(D638,FOLIOS,6,FALSE()),"not used")</f>
        <v>not used</v>
      </c>
      <c r="P638" s="84" t="n">
        <f aca="false">IF($N638="P",VLOOKUP(H638,PrcBuckets,2,FALSE()),0)</f>
        <v>0</v>
      </c>
      <c r="Q638" s="84" t="n">
        <f aca="false">IF($N638="D",VLOOKUP(H638,BasisBuckets,2,FALSE()),0)</f>
        <v>11</v>
      </c>
      <c r="R638" s="84" t="n">
        <f aca="false">IF($N638="PHY",VLOOKUP(H638,PGDBuckets,2,FALSE()),0)</f>
        <v>0</v>
      </c>
      <c r="S638" s="84" t="n">
        <f aca="false">IF($N638="G",VLOOKUP(H638,PGDBuckets,2,FALSE()),0)</f>
        <v>0</v>
      </c>
      <c r="T638" s="84" t="n">
        <f aca="false">SUM(P638:S638)</f>
        <v>11</v>
      </c>
      <c r="U638" s="84" t="str">
        <f aca="false">IF(O638="not used","-",O638&amp;N638&amp;T638)</f>
        <v>-</v>
      </c>
      <c r="V638" s="84" t="str">
        <f aca="false">IF(O638="Not Used","-",VLOOKUP(D638,FOLIOS,7,FALSE())&amp;H638)</f>
        <v>-</v>
      </c>
      <c r="W638" s="84" t="str">
        <f aca="false">IF(U638="-","-",O638&amp;E638&amp;H638)</f>
        <v>-</v>
      </c>
      <c r="X638" s="85" t="str">
        <f aca="false">D638&amp;G638</f>
        <v>FT-CAND-EGSC-BASCGPR-WADDING</v>
      </c>
      <c r="AF638" s="0" t="str">
        <f aca="false">D638&amp;V638</f>
        <v>FT-CAND-EGSC-BAS-</v>
      </c>
    </row>
    <row r="639" customFormat="false" ht="12.75" hidden="false" customHeight="false" outlineLevel="0" collapsed="false">
      <c r="A639" s="81" t="n">
        <v>36682</v>
      </c>
      <c r="B639" s="82" t="s">
        <v>55</v>
      </c>
      <c r="C639" s="82" t="s">
        <v>56</v>
      </c>
      <c r="D639" s="82" t="s">
        <v>57</v>
      </c>
      <c r="E639" s="82" t="s">
        <v>21</v>
      </c>
      <c r="F639" s="82"/>
      <c r="G639" s="82" t="s">
        <v>77</v>
      </c>
      <c r="H639" s="81" t="n">
        <v>37773</v>
      </c>
      <c r="I639" s="82" t="n">
        <v>0</v>
      </c>
      <c r="J639" s="82" t="n">
        <v>0</v>
      </c>
      <c r="K639" s="83" t="n">
        <f aca="false">IF(J639=0,0,J639/I639)</f>
        <v>0</v>
      </c>
      <c r="L639" s="83" t="n">
        <f aca="false">I639/UOM</f>
        <v>0</v>
      </c>
      <c r="M639" s="83" t="n">
        <f aca="false">J639/UOM</f>
        <v>0</v>
      </c>
      <c r="N639" s="84" t="str">
        <f aca="false">IF(F639="P","PHY",IF(F639="G","G",E639))</f>
        <v>D</v>
      </c>
      <c r="O639" s="84" t="str">
        <f aca="false">IF(ISNA(VLOOKUP(G639,BadCanCurves,1,FALSE())),VLOOKUP(D639,FOLIOS,6,FALSE()),"not used")</f>
        <v>not used</v>
      </c>
      <c r="P639" s="84" t="n">
        <f aca="false">IF($N639="P",VLOOKUP(H639,PrcBuckets,2,FALSE()),0)</f>
        <v>0</v>
      </c>
      <c r="Q639" s="84" t="n">
        <f aca="false">IF($N639="D",VLOOKUP(H639,BasisBuckets,2,FALSE()),0)</f>
        <v>11</v>
      </c>
      <c r="R639" s="84" t="n">
        <f aca="false">IF($N639="PHY",VLOOKUP(H639,PGDBuckets,2,FALSE()),0)</f>
        <v>0</v>
      </c>
      <c r="S639" s="84" t="n">
        <f aca="false">IF($N639="G",VLOOKUP(H639,PGDBuckets,2,FALSE()),0)</f>
        <v>0</v>
      </c>
      <c r="T639" s="84" t="n">
        <f aca="false">SUM(P639:S639)</f>
        <v>11</v>
      </c>
      <c r="U639" s="84" t="str">
        <f aca="false">IF(O639="not used","-",O639&amp;N639&amp;T639)</f>
        <v>-</v>
      </c>
      <c r="V639" s="84" t="str">
        <f aca="false">IF(O639="Not Used","-",VLOOKUP(D639,FOLIOS,7,FALSE())&amp;H639)</f>
        <v>-</v>
      </c>
      <c r="W639" s="84" t="str">
        <f aca="false">IF(U639="-","-",O639&amp;E639&amp;H639)</f>
        <v>-</v>
      </c>
      <c r="X639" s="85" t="str">
        <f aca="false">D639&amp;G639</f>
        <v>FT-CAND-EGSC-BASCGPR-WADDING</v>
      </c>
      <c r="AF639" s="0" t="str">
        <f aca="false">D639&amp;V639</f>
        <v>FT-CAND-EGSC-BAS-</v>
      </c>
    </row>
    <row r="640" customFormat="false" ht="12.75" hidden="false" customHeight="false" outlineLevel="0" collapsed="false">
      <c r="A640" s="81" t="n">
        <v>36682</v>
      </c>
      <c r="B640" s="82" t="s">
        <v>55</v>
      </c>
      <c r="C640" s="82" t="s">
        <v>56</v>
      </c>
      <c r="D640" s="82" t="s">
        <v>57</v>
      </c>
      <c r="E640" s="82" t="s">
        <v>21</v>
      </c>
      <c r="F640" s="82"/>
      <c r="G640" s="82" t="s">
        <v>77</v>
      </c>
      <c r="H640" s="81" t="n">
        <v>37803</v>
      </c>
      <c r="I640" s="82" t="n">
        <v>0</v>
      </c>
      <c r="J640" s="82" t="n">
        <v>0</v>
      </c>
      <c r="K640" s="83" t="n">
        <f aca="false">IF(J640=0,0,J640/I640)</f>
        <v>0</v>
      </c>
      <c r="L640" s="83" t="n">
        <f aca="false">I640/UOM</f>
        <v>0</v>
      </c>
      <c r="M640" s="83" t="n">
        <f aca="false">J640/UOM</f>
        <v>0</v>
      </c>
      <c r="N640" s="84" t="str">
        <f aca="false">IF(F640="P","PHY",IF(F640="G","G",E640))</f>
        <v>D</v>
      </c>
      <c r="O640" s="84" t="str">
        <f aca="false">IF(ISNA(VLOOKUP(G640,BadCanCurves,1,FALSE())),VLOOKUP(D640,FOLIOS,6,FALSE()),"not used")</f>
        <v>not used</v>
      </c>
      <c r="P640" s="84" t="n">
        <f aca="false">IF($N640="P",VLOOKUP(H640,PrcBuckets,2,FALSE()),0)</f>
        <v>0</v>
      </c>
      <c r="Q640" s="84" t="n">
        <f aca="false">IF($N640="D",VLOOKUP(H640,BasisBuckets,2,FALSE()),0)</f>
        <v>11</v>
      </c>
      <c r="R640" s="84" t="n">
        <f aca="false">IF($N640="PHY",VLOOKUP(H640,PGDBuckets,2,FALSE()),0)</f>
        <v>0</v>
      </c>
      <c r="S640" s="84" t="n">
        <f aca="false">IF($N640="G",VLOOKUP(H640,PGDBuckets,2,FALSE()),0)</f>
        <v>0</v>
      </c>
      <c r="T640" s="84" t="n">
        <f aca="false">SUM(P640:S640)</f>
        <v>11</v>
      </c>
      <c r="U640" s="84" t="str">
        <f aca="false">IF(O640="not used","-",O640&amp;N640&amp;T640)</f>
        <v>-</v>
      </c>
      <c r="V640" s="84" t="str">
        <f aca="false">IF(O640="Not Used","-",VLOOKUP(D640,FOLIOS,7,FALSE())&amp;H640)</f>
        <v>-</v>
      </c>
      <c r="W640" s="84" t="str">
        <f aca="false">IF(U640="-","-",O640&amp;E640&amp;H640)</f>
        <v>-</v>
      </c>
      <c r="X640" s="85" t="str">
        <f aca="false">D640&amp;G640</f>
        <v>FT-CAND-EGSC-BASCGPR-WADDING</v>
      </c>
      <c r="AF640" s="0" t="str">
        <f aca="false">D640&amp;V640</f>
        <v>FT-CAND-EGSC-BAS-</v>
      </c>
    </row>
    <row r="641" customFormat="false" ht="12.75" hidden="false" customHeight="false" outlineLevel="0" collapsed="false">
      <c r="A641" s="81" t="n">
        <v>36682</v>
      </c>
      <c r="B641" s="82" t="s">
        <v>55</v>
      </c>
      <c r="C641" s="82" t="s">
        <v>56</v>
      </c>
      <c r="D641" s="82" t="s">
        <v>57</v>
      </c>
      <c r="E641" s="82" t="s">
        <v>21</v>
      </c>
      <c r="F641" s="82"/>
      <c r="G641" s="82" t="s">
        <v>77</v>
      </c>
      <c r="H641" s="81" t="n">
        <v>37834</v>
      </c>
      <c r="I641" s="82" t="n">
        <v>0</v>
      </c>
      <c r="J641" s="82" t="n">
        <v>0</v>
      </c>
      <c r="K641" s="83" t="n">
        <f aca="false">IF(J641=0,0,J641/I641)</f>
        <v>0</v>
      </c>
      <c r="L641" s="83" t="n">
        <f aca="false">I641/UOM</f>
        <v>0</v>
      </c>
      <c r="M641" s="83" t="n">
        <f aca="false">J641/UOM</f>
        <v>0</v>
      </c>
      <c r="N641" s="84" t="str">
        <f aca="false">IF(F641="P","PHY",IF(F641="G","G",E641))</f>
        <v>D</v>
      </c>
      <c r="O641" s="84" t="str">
        <f aca="false">IF(ISNA(VLOOKUP(G641,BadCanCurves,1,FALSE())),VLOOKUP(D641,FOLIOS,6,FALSE()),"not used")</f>
        <v>not used</v>
      </c>
      <c r="P641" s="84" t="n">
        <f aca="false">IF($N641="P",VLOOKUP(H641,PrcBuckets,2,FALSE()),0)</f>
        <v>0</v>
      </c>
      <c r="Q641" s="84" t="n">
        <f aca="false">IF($N641="D",VLOOKUP(H641,BasisBuckets,2,FALSE()),0)</f>
        <v>11</v>
      </c>
      <c r="R641" s="84" t="n">
        <f aca="false">IF($N641="PHY",VLOOKUP(H641,PGDBuckets,2,FALSE()),0)</f>
        <v>0</v>
      </c>
      <c r="S641" s="84" t="n">
        <f aca="false">IF($N641="G",VLOOKUP(H641,PGDBuckets,2,FALSE()),0)</f>
        <v>0</v>
      </c>
      <c r="T641" s="84" t="n">
        <f aca="false">SUM(P641:S641)</f>
        <v>11</v>
      </c>
      <c r="U641" s="84" t="str">
        <f aca="false">IF(O641="not used","-",O641&amp;N641&amp;T641)</f>
        <v>-</v>
      </c>
      <c r="V641" s="84" t="str">
        <f aca="false">IF(O641="Not Used","-",VLOOKUP(D641,FOLIOS,7,FALSE())&amp;H641)</f>
        <v>-</v>
      </c>
      <c r="W641" s="84" t="str">
        <f aca="false">IF(U641="-","-",O641&amp;E641&amp;H641)</f>
        <v>-</v>
      </c>
      <c r="X641" s="85" t="str">
        <f aca="false">D641&amp;G641</f>
        <v>FT-CAND-EGSC-BASCGPR-WADDING</v>
      </c>
      <c r="AF641" s="0" t="str">
        <f aca="false">D641&amp;V641</f>
        <v>FT-CAND-EGSC-BAS-</v>
      </c>
    </row>
    <row r="642" customFormat="false" ht="12.75" hidden="false" customHeight="false" outlineLevel="0" collapsed="false">
      <c r="A642" s="81" t="n">
        <v>36682</v>
      </c>
      <c r="B642" s="82" t="s">
        <v>55</v>
      </c>
      <c r="C642" s="82" t="s">
        <v>56</v>
      </c>
      <c r="D642" s="82" t="s">
        <v>57</v>
      </c>
      <c r="E642" s="82" t="s">
        <v>21</v>
      </c>
      <c r="F642" s="82"/>
      <c r="G642" s="82" t="s">
        <v>77</v>
      </c>
      <c r="H642" s="81" t="n">
        <v>37865</v>
      </c>
      <c r="I642" s="82" t="n">
        <v>0</v>
      </c>
      <c r="J642" s="82" t="n">
        <v>0</v>
      </c>
      <c r="K642" s="83" t="n">
        <f aca="false">IF(J642=0,0,J642/I642)</f>
        <v>0</v>
      </c>
      <c r="L642" s="83" t="n">
        <f aca="false">I642/UOM</f>
        <v>0</v>
      </c>
      <c r="M642" s="83" t="n">
        <f aca="false">J642/UOM</f>
        <v>0</v>
      </c>
      <c r="N642" s="84" t="str">
        <f aca="false">IF(F642="P","PHY",IF(F642="G","G",E642))</f>
        <v>D</v>
      </c>
      <c r="O642" s="84" t="str">
        <f aca="false">IF(ISNA(VLOOKUP(G642,BadCanCurves,1,FALSE())),VLOOKUP(D642,FOLIOS,6,FALSE()),"not used")</f>
        <v>not used</v>
      </c>
      <c r="P642" s="84" t="n">
        <f aca="false">IF($N642="P",VLOOKUP(H642,PrcBuckets,2,FALSE()),0)</f>
        <v>0</v>
      </c>
      <c r="Q642" s="84" t="n">
        <f aca="false">IF($N642="D",VLOOKUP(H642,BasisBuckets,2,FALSE()),0)</f>
        <v>11</v>
      </c>
      <c r="R642" s="84" t="n">
        <f aca="false">IF($N642="PHY",VLOOKUP(H642,PGDBuckets,2,FALSE()),0)</f>
        <v>0</v>
      </c>
      <c r="S642" s="84" t="n">
        <f aca="false">IF($N642="G",VLOOKUP(H642,PGDBuckets,2,FALSE()),0)</f>
        <v>0</v>
      </c>
      <c r="T642" s="84" t="n">
        <f aca="false">SUM(P642:S642)</f>
        <v>11</v>
      </c>
      <c r="U642" s="84" t="str">
        <f aca="false">IF(O642="not used","-",O642&amp;N642&amp;T642)</f>
        <v>-</v>
      </c>
      <c r="V642" s="84" t="str">
        <f aca="false">IF(O642="Not Used","-",VLOOKUP(D642,FOLIOS,7,FALSE())&amp;H642)</f>
        <v>-</v>
      </c>
      <c r="W642" s="84" t="str">
        <f aca="false">IF(U642="-","-",O642&amp;E642&amp;H642)</f>
        <v>-</v>
      </c>
      <c r="X642" s="85" t="str">
        <f aca="false">D642&amp;G642</f>
        <v>FT-CAND-EGSC-BASCGPR-WADDING</v>
      </c>
      <c r="AF642" s="0" t="str">
        <f aca="false">D642&amp;V642</f>
        <v>FT-CAND-EGSC-BAS-</v>
      </c>
    </row>
    <row r="643" customFormat="false" ht="12.75" hidden="false" customHeight="false" outlineLevel="0" collapsed="false">
      <c r="A643" s="81" t="n">
        <v>36682</v>
      </c>
      <c r="B643" s="82" t="s">
        <v>55</v>
      </c>
      <c r="C643" s="82" t="s">
        <v>56</v>
      </c>
      <c r="D643" s="82" t="s">
        <v>57</v>
      </c>
      <c r="E643" s="82" t="s">
        <v>21</v>
      </c>
      <c r="F643" s="82"/>
      <c r="G643" s="82" t="s">
        <v>77</v>
      </c>
      <c r="H643" s="81" t="n">
        <v>37895</v>
      </c>
      <c r="I643" s="82" t="n">
        <v>0</v>
      </c>
      <c r="J643" s="82" t="n">
        <v>0</v>
      </c>
      <c r="K643" s="83" t="n">
        <f aca="false">IF(J643=0,0,J643/I643)</f>
        <v>0</v>
      </c>
      <c r="L643" s="83" t="n">
        <f aca="false">I643/UOM</f>
        <v>0</v>
      </c>
      <c r="M643" s="83" t="n">
        <f aca="false">J643/UOM</f>
        <v>0</v>
      </c>
      <c r="N643" s="84" t="str">
        <f aca="false">IF(F643="P","PHY",IF(F643="G","G",E643))</f>
        <v>D</v>
      </c>
      <c r="O643" s="84" t="str">
        <f aca="false">IF(ISNA(VLOOKUP(G643,BadCanCurves,1,FALSE())),VLOOKUP(D643,FOLIOS,6,FALSE()),"not used")</f>
        <v>not used</v>
      </c>
      <c r="P643" s="84" t="n">
        <f aca="false">IF($N643="P",VLOOKUP(H643,PrcBuckets,2,FALSE()),0)</f>
        <v>0</v>
      </c>
      <c r="Q643" s="84" t="n">
        <f aca="false">IF($N643="D",VLOOKUP(H643,BasisBuckets,2,FALSE()),0)</f>
        <v>11</v>
      </c>
      <c r="R643" s="84" t="n">
        <f aca="false">IF($N643="PHY",VLOOKUP(H643,PGDBuckets,2,FALSE()),0)</f>
        <v>0</v>
      </c>
      <c r="S643" s="84" t="n">
        <f aca="false">IF($N643="G",VLOOKUP(H643,PGDBuckets,2,FALSE()),0)</f>
        <v>0</v>
      </c>
      <c r="T643" s="84" t="n">
        <f aca="false">SUM(P643:S643)</f>
        <v>11</v>
      </c>
      <c r="U643" s="84" t="str">
        <f aca="false">IF(O643="not used","-",O643&amp;N643&amp;T643)</f>
        <v>-</v>
      </c>
      <c r="V643" s="84" t="str">
        <f aca="false">IF(O643="Not Used","-",VLOOKUP(D643,FOLIOS,7,FALSE())&amp;H643)</f>
        <v>-</v>
      </c>
      <c r="W643" s="84" t="str">
        <f aca="false">IF(U643="-","-",O643&amp;E643&amp;H643)</f>
        <v>-</v>
      </c>
      <c r="X643" s="85" t="str">
        <f aca="false">D643&amp;G643</f>
        <v>FT-CAND-EGSC-BASCGPR-WADDING</v>
      </c>
      <c r="AF643" s="0" t="str">
        <f aca="false">D643&amp;V643</f>
        <v>FT-CAND-EGSC-BAS-</v>
      </c>
    </row>
    <row r="644" customFormat="false" ht="12.75" hidden="false" customHeight="false" outlineLevel="0" collapsed="false">
      <c r="A644" s="81" t="n">
        <v>36682</v>
      </c>
      <c r="B644" s="82" t="s">
        <v>55</v>
      </c>
      <c r="C644" s="82" t="s">
        <v>56</v>
      </c>
      <c r="D644" s="82" t="s">
        <v>57</v>
      </c>
      <c r="E644" s="82" t="s">
        <v>21</v>
      </c>
      <c r="F644" s="82"/>
      <c r="G644" s="82" t="s">
        <v>77</v>
      </c>
      <c r="H644" s="81" t="n">
        <v>37926</v>
      </c>
      <c r="I644" s="82" t="n">
        <v>0</v>
      </c>
      <c r="J644" s="82" t="n">
        <v>0</v>
      </c>
      <c r="K644" s="83" t="n">
        <f aca="false">IF(J644=0,0,J644/I644)</f>
        <v>0</v>
      </c>
      <c r="L644" s="83" t="n">
        <f aca="false">I644/UOM</f>
        <v>0</v>
      </c>
      <c r="M644" s="83" t="n">
        <f aca="false">J644/UOM</f>
        <v>0</v>
      </c>
      <c r="N644" s="84" t="str">
        <f aca="false">IF(F644="P","PHY",IF(F644="G","G",E644))</f>
        <v>D</v>
      </c>
      <c r="O644" s="84" t="str">
        <f aca="false">IF(ISNA(VLOOKUP(G644,BadCanCurves,1,FALSE())),VLOOKUP(D644,FOLIOS,6,FALSE()),"not used")</f>
        <v>not used</v>
      </c>
      <c r="P644" s="84" t="n">
        <f aca="false">IF($N644="P",VLOOKUP(H644,PrcBuckets,2,FALSE()),0)</f>
        <v>0</v>
      </c>
      <c r="Q644" s="84" t="n">
        <f aca="false">IF($N644="D",VLOOKUP(H644,BasisBuckets,2,FALSE()),0)</f>
        <v>11</v>
      </c>
      <c r="R644" s="84" t="n">
        <f aca="false">IF($N644="PHY",VLOOKUP(H644,PGDBuckets,2,FALSE()),0)</f>
        <v>0</v>
      </c>
      <c r="S644" s="84" t="n">
        <f aca="false">IF($N644="G",VLOOKUP(H644,PGDBuckets,2,FALSE()),0)</f>
        <v>0</v>
      </c>
      <c r="T644" s="84" t="n">
        <f aca="false">SUM(P644:S644)</f>
        <v>11</v>
      </c>
      <c r="U644" s="84" t="str">
        <f aca="false">IF(O644="not used","-",O644&amp;N644&amp;T644)</f>
        <v>-</v>
      </c>
      <c r="V644" s="84" t="str">
        <f aca="false">IF(O644="Not Used","-",VLOOKUP(D644,FOLIOS,7,FALSE())&amp;H644)</f>
        <v>-</v>
      </c>
      <c r="W644" s="84" t="str">
        <f aca="false">IF(U644="-","-",O644&amp;E644&amp;H644)</f>
        <v>-</v>
      </c>
      <c r="X644" s="85" t="str">
        <f aca="false">D644&amp;G644</f>
        <v>FT-CAND-EGSC-BASCGPR-WADDING</v>
      </c>
      <c r="AF644" s="0" t="str">
        <f aca="false">D644&amp;V644</f>
        <v>FT-CAND-EGSC-BAS-</v>
      </c>
    </row>
    <row r="645" customFormat="false" ht="12.75" hidden="false" customHeight="false" outlineLevel="0" collapsed="false">
      <c r="A645" s="81" t="n">
        <v>36682</v>
      </c>
      <c r="B645" s="82" t="s">
        <v>55</v>
      </c>
      <c r="C645" s="82" t="s">
        <v>56</v>
      </c>
      <c r="D645" s="82" t="s">
        <v>57</v>
      </c>
      <c r="E645" s="82" t="s">
        <v>21</v>
      </c>
      <c r="F645" s="82"/>
      <c r="G645" s="82" t="s">
        <v>77</v>
      </c>
      <c r="H645" s="81" t="n">
        <v>37956</v>
      </c>
      <c r="I645" s="82" t="n">
        <v>0</v>
      </c>
      <c r="J645" s="82" t="n">
        <v>0</v>
      </c>
      <c r="K645" s="83" t="n">
        <f aca="false">IF(J645=0,0,J645/I645)</f>
        <v>0</v>
      </c>
      <c r="L645" s="83" t="n">
        <f aca="false">I645/UOM</f>
        <v>0</v>
      </c>
      <c r="M645" s="83" t="n">
        <f aca="false">J645/UOM</f>
        <v>0</v>
      </c>
      <c r="N645" s="84" t="str">
        <f aca="false">IF(F645="P","PHY",IF(F645="G","G",E645))</f>
        <v>D</v>
      </c>
      <c r="O645" s="84" t="str">
        <f aca="false">IF(ISNA(VLOOKUP(G645,BadCanCurves,1,FALSE())),VLOOKUP(D645,FOLIOS,6,FALSE()),"not used")</f>
        <v>not used</v>
      </c>
      <c r="P645" s="84" t="n">
        <f aca="false">IF($N645="P",VLOOKUP(H645,PrcBuckets,2,FALSE()),0)</f>
        <v>0</v>
      </c>
      <c r="Q645" s="84" t="n">
        <f aca="false">IF($N645="D",VLOOKUP(H645,BasisBuckets,2,FALSE()),0)</f>
        <v>11</v>
      </c>
      <c r="R645" s="84" t="n">
        <f aca="false">IF($N645="PHY",VLOOKUP(H645,PGDBuckets,2,FALSE()),0)</f>
        <v>0</v>
      </c>
      <c r="S645" s="84" t="n">
        <f aca="false">IF($N645="G",VLOOKUP(H645,PGDBuckets,2,FALSE()),0)</f>
        <v>0</v>
      </c>
      <c r="T645" s="84" t="n">
        <f aca="false">SUM(P645:S645)</f>
        <v>11</v>
      </c>
      <c r="U645" s="84" t="str">
        <f aca="false">IF(O645="not used","-",O645&amp;N645&amp;T645)</f>
        <v>-</v>
      </c>
      <c r="V645" s="84" t="str">
        <f aca="false">IF(O645="Not Used","-",VLOOKUP(D645,FOLIOS,7,FALSE())&amp;H645)</f>
        <v>-</v>
      </c>
      <c r="W645" s="84" t="str">
        <f aca="false">IF(U645="-","-",O645&amp;E645&amp;H645)</f>
        <v>-</v>
      </c>
      <c r="X645" s="85" t="str">
        <f aca="false">D645&amp;G645</f>
        <v>FT-CAND-EGSC-BASCGPR-WADDING</v>
      </c>
      <c r="AF645" s="0" t="str">
        <f aca="false">D645&amp;V645</f>
        <v>FT-CAND-EGSC-BAS-</v>
      </c>
    </row>
    <row r="646" customFormat="false" ht="12.75" hidden="false" customHeight="false" outlineLevel="0" collapsed="false">
      <c r="A646" s="81" t="n">
        <v>36682</v>
      </c>
      <c r="B646" s="82" t="s">
        <v>55</v>
      </c>
      <c r="C646" s="82" t="s">
        <v>56</v>
      </c>
      <c r="D646" s="82" t="s">
        <v>57</v>
      </c>
      <c r="E646" s="82" t="s">
        <v>21</v>
      </c>
      <c r="F646" s="82"/>
      <c r="G646" s="82" t="s">
        <v>77</v>
      </c>
      <c r="H646" s="81" t="n">
        <v>37987</v>
      </c>
      <c r="I646" s="82" t="n">
        <v>0</v>
      </c>
      <c r="J646" s="82" t="n">
        <v>0</v>
      </c>
      <c r="K646" s="83" t="n">
        <f aca="false">IF(J646=0,0,J646/I646)</f>
        <v>0</v>
      </c>
      <c r="L646" s="83" t="n">
        <f aca="false">I646/UOM</f>
        <v>0</v>
      </c>
      <c r="M646" s="83" t="n">
        <f aca="false">J646/UOM</f>
        <v>0</v>
      </c>
      <c r="N646" s="84" t="str">
        <f aca="false">IF(F646="P","PHY",IF(F646="G","G",E646))</f>
        <v>D</v>
      </c>
      <c r="O646" s="84" t="str">
        <f aca="false">IF(ISNA(VLOOKUP(G646,BadCanCurves,1,FALSE())),VLOOKUP(D646,FOLIOS,6,FALSE()),"not used")</f>
        <v>not used</v>
      </c>
      <c r="P646" s="84" t="n">
        <f aca="false">IF($N646="P",VLOOKUP(H646,PrcBuckets,2,FALSE()),0)</f>
        <v>0</v>
      </c>
      <c r="Q646" s="84" t="n">
        <f aca="false">IF($N646="D",VLOOKUP(H646,BasisBuckets,2,FALSE()),0)</f>
        <v>12</v>
      </c>
      <c r="R646" s="84" t="n">
        <f aca="false">IF($N646="PHY",VLOOKUP(H646,PGDBuckets,2,FALSE()),0)</f>
        <v>0</v>
      </c>
      <c r="S646" s="84" t="n">
        <f aca="false">IF($N646="G",VLOOKUP(H646,PGDBuckets,2,FALSE()),0)</f>
        <v>0</v>
      </c>
      <c r="T646" s="84" t="n">
        <f aca="false">SUM(P646:S646)</f>
        <v>12</v>
      </c>
      <c r="U646" s="84" t="str">
        <f aca="false">IF(O646="not used","-",O646&amp;N646&amp;T646)</f>
        <v>-</v>
      </c>
      <c r="V646" s="84" t="str">
        <f aca="false">IF(O646="Not Used","-",VLOOKUP(D646,FOLIOS,7,FALSE())&amp;H646)</f>
        <v>-</v>
      </c>
      <c r="W646" s="84" t="str">
        <f aca="false">IF(U646="-","-",O646&amp;E646&amp;H646)</f>
        <v>-</v>
      </c>
      <c r="X646" s="85" t="str">
        <f aca="false">D646&amp;G646</f>
        <v>FT-CAND-EGSC-BASCGPR-WADDING</v>
      </c>
      <c r="AF646" s="0" t="str">
        <f aca="false">D646&amp;V646</f>
        <v>FT-CAND-EGSC-BAS-</v>
      </c>
    </row>
    <row r="647" customFormat="false" ht="12.75" hidden="false" customHeight="false" outlineLevel="0" collapsed="false">
      <c r="A647" s="81" t="n">
        <v>36682</v>
      </c>
      <c r="B647" s="82" t="s">
        <v>55</v>
      </c>
      <c r="C647" s="82" t="s">
        <v>56</v>
      </c>
      <c r="D647" s="82" t="s">
        <v>57</v>
      </c>
      <c r="E647" s="82" t="s">
        <v>21</v>
      </c>
      <c r="F647" s="82"/>
      <c r="G647" s="82" t="s">
        <v>77</v>
      </c>
      <c r="H647" s="81" t="n">
        <v>38018</v>
      </c>
      <c r="I647" s="82" t="n">
        <v>0</v>
      </c>
      <c r="J647" s="82" t="n">
        <v>0</v>
      </c>
      <c r="K647" s="83" t="n">
        <f aca="false">IF(J647=0,0,J647/I647)</f>
        <v>0</v>
      </c>
      <c r="L647" s="83" t="n">
        <f aca="false">I647/UOM</f>
        <v>0</v>
      </c>
      <c r="M647" s="83" t="n">
        <f aca="false">J647/UOM</f>
        <v>0</v>
      </c>
      <c r="N647" s="84" t="str">
        <f aca="false">IF(F647="P","PHY",IF(F647="G","G",E647))</f>
        <v>D</v>
      </c>
      <c r="O647" s="84" t="str">
        <f aca="false">IF(ISNA(VLOOKUP(G647,BadCanCurves,1,FALSE())),VLOOKUP(D647,FOLIOS,6,FALSE()),"not used")</f>
        <v>not used</v>
      </c>
      <c r="P647" s="84" t="n">
        <f aca="false">IF($N647="P",VLOOKUP(H647,PrcBuckets,2,FALSE()),0)</f>
        <v>0</v>
      </c>
      <c r="Q647" s="84" t="n">
        <f aca="false">IF($N647="D",VLOOKUP(H647,BasisBuckets,2,FALSE()),0)</f>
        <v>12</v>
      </c>
      <c r="R647" s="84" t="n">
        <f aca="false">IF($N647="PHY",VLOOKUP(H647,PGDBuckets,2,FALSE()),0)</f>
        <v>0</v>
      </c>
      <c r="S647" s="84" t="n">
        <f aca="false">IF($N647="G",VLOOKUP(H647,PGDBuckets,2,FALSE()),0)</f>
        <v>0</v>
      </c>
      <c r="T647" s="84" t="n">
        <f aca="false">SUM(P647:S647)</f>
        <v>12</v>
      </c>
      <c r="U647" s="84" t="str">
        <f aca="false">IF(O647="not used","-",O647&amp;N647&amp;T647)</f>
        <v>-</v>
      </c>
      <c r="V647" s="84" t="str">
        <f aca="false">IF(O647="Not Used","-",VLOOKUP(D647,FOLIOS,7,FALSE())&amp;H647)</f>
        <v>-</v>
      </c>
      <c r="W647" s="84" t="str">
        <f aca="false">IF(U647="-","-",O647&amp;E647&amp;H647)</f>
        <v>-</v>
      </c>
      <c r="X647" s="85" t="str">
        <f aca="false">D647&amp;G647</f>
        <v>FT-CAND-EGSC-BASCGPR-WADDING</v>
      </c>
      <c r="AF647" s="0" t="str">
        <f aca="false">D647&amp;V647</f>
        <v>FT-CAND-EGSC-BAS-</v>
      </c>
    </row>
    <row r="648" customFormat="false" ht="12.75" hidden="false" customHeight="false" outlineLevel="0" collapsed="false">
      <c r="A648" s="81" t="n">
        <v>36682</v>
      </c>
      <c r="B648" s="82" t="s">
        <v>55</v>
      </c>
      <c r="C648" s="82" t="s">
        <v>56</v>
      </c>
      <c r="D648" s="82" t="s">
        <v>57</v>
      </c>
      <c r="E648" s="82" t="s">
        <v>21</v>
      </c>
      <c r="F648" s="82"/>
      <c r="G648" s="82" t="s">
        <v>77</v>
      </c>
      <c r="H648" s="81" t="n">
        <v>38047</v>
      </c>
      <c r="I648" s="82" t="n">
        <v>0</v>
      </c>
      <c r="J648" s="82" t="n">
        <v>0</v>
      </c>
      <c r="K648" s="83" t="n">
        <f aca="false">IF(J648=0,0,J648/I648)</f>
        <v>0</v>
      </c>
      <c r="L648" s="83" t="n">
        <f aca="false">I648/UOM</f>
        <v>0</v>
      </c>
      <c r="M648" s="83" t="n">
        <f aca="false">J648/UOM</f>
        <v>0</v>
      </c>
      <c r="N648" s="84" t="str">
        <f aca="false">IF(F648="P","PHY",IF(F648="G","G",E648))</f>
        <v>D</v>
      </c>
      <c r="O648" s="84" t="str">
        <f aca="false">IF(ISNA(VLOOKUP(G648,BadCanCurves,1,FALSE())),VLOOKUP(D648,FOLIOS,6,FALSE()),"not used")</f>
        <v>not used</v>
      </c>
      <c r="P648" s="84" t="n">
        <f aca="false">IF($N648="P",VLOOKUP(H648,PrcBuckets,2,FALSE()),0)</f>
        <v>0</v>
      </c>
      <c r="Q648" s="84" t="n">
        <f aca="false">IF($N648="D",VLOOKUP(H648,BasisBuckets,2,FALSE()),0)</f>
        <v>12</v>
      </c>
      <c r="R648" s="84" t="n">
        <f aca="false">IF($N648="PHY",VLOOKUP(H648,PGDBuckets,2,FALSE()),0)</f>
        <v>0</v>
      </c>
      <c r="S648" s="84" t="n">
        <f aca="false">IF($N648="G",VLOOKUP(H648,PGDBuckets,2,FALSE()),0)</f>
        <v>0</v>
      </c>
      <c r="T648" s="84" t="n">
        <f aca="false">SUM(P648:S648)</f>
        <v>12</v>
      </c>
      <c r="U648" s="84" t="str">
        <f aca="false">IF(O648="not used","-",O648&amp;N648&amp;T648)</f>
        <v>-</v>
      </c>
      <c r="V648" s="84" t="str">
        <f aca="false">IF(O648="Not Used","-",VLOOKUP(D648,FOLIOS,7,FALSE())&amp;H648)</f>
        <v>-</v>
      </c>
      <c r="W648" s="84" t="str">
        <f aca="false">IF(U648="-","-",O648&amp;E648&amp;H648)</f>
        <v>-</v>
      </c>
      <c r="X648" s="85" t="str">
        <f aca="false">D648&amp;G648</f>
        <v>FT-CAND-EGSC-BASCGPR-WADDING</v>
      </c>
      <c r="AF648" s="0" t="str">
        <f aca="false">D648&amp;V648</f>
        <v>FT-CAND-EGSC-BAS-</v>
      </c>
    </row>
    <row r="649" customFormat="false" ht="12.75" hidden="false" customHeight="false" outlineLevel="0" collapsed="false">
      <c r="A649" s="81" t="n">
        <v>36682</v>
      </c>
      <c r="B649" s="82" t="s">
        <v>55</v>
      </c>
      <c r="C649" s="82" t="s">
        <v>56</v>
      </c>
      <c r="D649" s="82" t="s">
        <v>57</v>
      </c>
      <c r="E649" s="82" t="s">
        <v>21</v>
      </c>
      <c r="F649" s="82"/>
      <c r="G649" s="82" t="s">
        <v>77</v>
      </c>
      <c r="H649" s="81" t="n">
        <v>38078</v>
      </c>
      <c r="I649" s="82" t="n">
        <v>0</v>
      </c>
      <c r="J649" s="82" t="n">
        <v>0</v>
      </c>
      <c r="K649" s="83" t="n">
        <f aca="false">IF(J649=0,0,J649/I649)</f>
        <v>0</v>
      </c>
      <c r="L649" s="83" t="n">
        <f aca="false">I649/UOM</f>
        <v>0</v>
      </c>
      <c r="M649" s="83" t="n">
        <f aca="false">J649/UOM</f>
        <v>0</v>
      </c>
      <c r="N649" s="84" t="str">
        <f aca="false">IF(F649="P","PHY",IF(F649="G","G",E649))</f>
        <v>D</v>
      </c>
      <c r="O649" s="84" t="str">
        <f aca="false">IF(ISNA(VLOOKUP(G649,BadCanCurves,1,FALSE())),VLOOKUP(D649,FOLIOS,6,FALSE()),"not used")</f>
        <v>not used</v>
      </c>
      <c r="P649" s="84" t="n">
        <f aca="false">IF($N649="P",VLOOKUP(H649,PrcBuckets,2,FALSE()),0)</f>
        <v>0</v>
      </c>
      <c r="Q649" s="84" t="n">
        <f aca="false">IF($N649="D",VLOOKUP(H649,BasisBuckets,2,FALSE()),0)</f>
        <v>12</v>
      </c>
      <c r="R649" s="84" t="n">
        <f aca="false">IF($N649="PHY",VLOOKUP(H649,PGDBuckets,2,FALSE()),0)</f>
        <v>0</v>
      </c>
      <c r="S649" s="84" t="n">
        <f aca="false">IF($N649="G",VLOOKUP(H649,PGDBuckets,2,FALSE()),0)</f>
        <v>0</v>
      </c>
      <c r="T649" s="84" t="n">
        <f aca="false">SUM(P649:S649)</f>
        <v>12</v>
      </c>
      <c r="U649" s="84" t="str">
        <f aca="false">IF(O649="not used","-",O649&amp;N649&amp;T649)</f>
        <v>-</v>
      </c>
      <c r="V649" s="84" t="str">
        <f aca="false">IF(O649="Not Used","-",VLOOKUP(D649,FOLIOS,7,FALSE())&amp;H649)</f>
        <v>-</v>
      </c>
      <c r="W649" s="84" t="str">
        <f aca="false">IF(U649="-","-",O649&amp;E649&amp;H649)</f>
        <v>-</v>
      </c>
      <c r="X649" s="85" t="str">
        <f aca="false">D649&amp;G649</f>
        <v>FT-CAND-EGSC-BASCGPR-WADDING</v>
      </c>
      <c r="AF649" s="0" t="str">
        <f aca="false">D649&amp;V649</f>
        <v>FT-CAND-EGSC-BAS-</v>
      </c>
    </row>
    <row r="650" customFormat="false" ht="12.75" hidden="false" customHeight="false" outlineLevel="0" collapsed="false">
      <c r="A650" s="81" t="n">
        <v>36682</v>
      </c>
      <c r="B650" s="82" t="s">
        <v>55</v>
      </c>
      <c r="C650" s="82" t="s">
        <v>56</v>
      </c>
      <c r="D650" s="82" t="s">
        <v>57</v>
      </c>
      <c r="E650" s="82" t="s">
        <v>21</v>
      </c>
      <c r="F650" s="82"/>
      <c r="G650" s="82" t="s">
        <v>77</v>
      </c>
      <c r="H650" s="81" t="n">
        <v>38108</v>
      </c>
      <c r="I650" s="82" t="n">
        <v>0</v>
      </c>
      <c r="J650" s="82" t="n">
        <v>0</v>
      </c>
      <c r="K650" s="83" t="n">
        <f aca="false">IF(J650=0,0,J650/I650)</f>
        <v>0</v>
      </c>
      <c r="L650" s="83" t="n">
        <f aca="false">I650/UOM</f>
        <v>0</v>
      </c>
      <c r="M650" s="83" t="n">
        <f aca="false">J650/UOM</f>
        <v>0</v>
      </c>
      <c r="N650" s="84" t="str">
        <f aca="false">IF(F650="P","PHY",IF(F650="G","G",E650))</f>
        <v>D</v>
      </c>
      <c r="O650" s="84" t="str">
        <f aca="false">IF(ISNA(VLOOKUP(G650,BadCanCurves,1,FALSE())),VLOOKUP(D650,FOLIOS,6,FALSE()),"not used")</f>
        <v>not used</v>
      </c>
      <c r="P650" s="84" t="n">
        <f aca="false">IF($N650="P",VLOOKUP(H650,PrcBuckets,2,FALSE()),0)</f>
        <v>0</v>
      </c>
      <c r="Q650" s="84" t="n">
        <f aca="false">IF($N650="D",VLOOKUP(H650,BasisBuckets,2,FALSE()),0)</f>
        <v>12</v>
      </c>
      <c r="R650" s="84" t="n">
        <f aca="false">IF($N650="PHY",VLOOKUP(H650,PGDBuckets,2,FALSE()),0)</f>
        <v>0</v>
      </c>
      <c r="S650" s="84" t="n">
        <f aca="false">IF($N650="G",VLOOKUP(H650,PGDBuckets,2,FALSE()),0)</f>
        <v>0</v>
      </c>
      <c r="T650" s="84" t="n">
        <f aca="false">SUM(P650:S650)</f>
        <v>12</v>
      </c>
      <c r="U650" s="84" t="str">
        <f aca="false">IF(O650="not used","-",O650&amp;N650&amp;T650)</f>
        <v>-</v>
      </c>
      <c r="V650" s="84" t="str">
        <f aca="false">IF(O650="Not Used","-",VLOOKUP(D650,FOLIOS,7,FALSE())&amp;H650)</f>
        <v>-</v>
      </c>
      <c r="W650" s="84" t="str">
        <f aca="false">IF(U650="-","-",O650&amp;E650&amp;H650)</f>
        <v>-</v>
      </c>
      <c r="X650" s="85" t="str">
        <f aca="false">D650&amp;G650</f>
        <v>FT-CAND-EGSC-BASCGPR-WADDING</v>
      </c>
      <c r="AF650" s="0" t="str">
        <f aca="false">D650&amp;V650</f>
        <v>FT-CAND-EGSC-BAS-</v>
      </c>
    </row>
    <row r="651" customFormat="false" ht="12.75" hidden="false" customHeight="false" outlineLevel="0" collapsed="false">
      <c r="A651" s="81" t="n">
        <v>36682</v>
      </c>
      <c r="B651" s="82" t="s">
        <v>55</v>
      </c>
      <c r="C651" s="82" t="s">
        <v>56</v>
      </c>
      <c r="D651" s="82" t="s">
        <v>57</v>
      </c>
      <c r="E651" s="82" t="s">
        <v>21</v>
      </c>
      <c r="F651" s="82"/>
      <c r="G651" s="82" t="s">
        <v>77</v>
      </c>
      <c r="H651" s="81" t="n">
        <v>38139</v>
      </c>
      <c r="I651" s="82" t="n">
        <v>0</v>
      </c>
      <c r="J651" s="82" t="n">
        <v>0</v>
      </c>
      <c r="K651" s="83" t="n">
        <f aca="false">IF(J651=0,0,J651/I651)</f>
        <v>0</v>
      </c>
      <c r="L651" s="83" t="n">
        <f aca="false">I651/UOM</f>
        <v>0</v>
      </c>
      <c r="M651" s="83" t="n">
        <f aca="false">J651/UOM</f>
        <v>0</v>
      </c>
      <c r="N651" s="84" t="str">
        <f aca="false">IF(F651="P","PHY",IF(F651="G","G",E651))</f>
        <v>D</v>
      </c>
      <c r="O651" s="84" t="str">
        <f aca="false">IF(ISNA(VLOOKUP(G651,BadCanCurves,1,FALSE())),VLOOKUP(D651,FOLIOS,6,FALSE()),"not used")</f>
        <v>not used</v>
      </c>
      <c r="P651" s="84" t="n">
        <f aca="false">IF($N651="P",VLOOKUP(H651,PrcBuckets,2,FALSE()),0)</f>
        <v>0</v>
      </c>
      <c r="Q651" s="84" t="n">
        <f aca="false">IF($N651="D",VLOOKUP(H651,BasisBuckets,2,FALSE()),0)</f>
        <v>12</v>
      </c>
      <c r="R651" s="84" t="n">
        <f aca="false">IF($N651="PHY",VLOOKUP(H651,PGDBuckets,2,FALSE()),0)</f>
        <v>0</v>
      </c>
      <c r="S651" s="84" t="n">
        <f aca="false">IF($N651="G",VLOOKUP(H651,PGDBuckets,2,FALSE()),0)</f>
        <v>0</v>
      </c>
      <c r="T651" s="84" t="n">
        <f aca="false">SUM(P651:S651)</f>
        <v>12</v>
      </c>
      <c r="U651" s="84" t="str">
        <f aca="false">IF(O651="not used","-",O651&amp;N651&amp;T651)</f>
        <v>-</v>
      </c>
      <c r="V651" s="84" t="str">
        <f aca="false">IF(O651="Not Used","-",VLOOKUP(D651,FOLIOS,7,FALSE())&amp;H651)</f>
        <v>-</v>
      </c>
      <c r="W651" s="84" t="str">
        <f aca="false">IF(U651="-","-",O651&amp;E651&amp;H651)</f>
        <v>-</v>
      </c>
      <c r="X651" s="85" t="str">
        <f aca="false">D651&amp;G651</f>
        <v>FT-CAND-EGSC-BASCGPR-WADDING</v>
      </c>
      <c r="AF651" s="0" t="str">
        <f aca="false">D651&amp;V651</f>
        <v>FT-CAND-EGSC-BAS-</v>
      </c>
    </row>
    <row r="652" customFormat="false" ht="12.75" hidden="false" customHeight="false" outlineLevel="0" collapsed="false">
      <c r="A652" s="81" t="n">
        <v>36682</v>
      </c>
      <c r="B652" s="82" t="s">
        <v>55</v>
      </c>
      <c r="C652" s="82" t="s">
        <v>56</v>
      </c>
      <c r="D652" s="82" t="s">
        <v>57</v>
      </c>
      <c r="E652" s="82" t="s">
        <v>21</v>
      </c>
      <c r="F652" s="82"/>
      <c r="G652" s="82" t="s">
        <v>77</v>
      </c>
      <c r="H652" s="81" t="n">
        <v>38169</v>
      </c>
      <c r="I652" s="82" t="n">
        <v>0</v>
      </c>
      <c r="J652" s="82" t="n">
        <v>0</v>
      </c>
      <c r="K652" s="83" t="n">
        <f aca="false">IF(J652=0,0,J652/I652)</f>
        <v>0</v>
      </c>
      <c r="L652" s="83" t="n">
        <f aca="false">I652/UOM</f>
        <v>0</v>
      </c>
      <c r="M652" s="83" t="n">
        <f aca="false">J652/UOM</f>
        <v>0</v>
      </c>
      <c r="N652" s="84" t="str">
        <f aca="false">IF(F652="P","PHY",IF(F652="G","G",E652))</f>
        <v>D</v>
      </c>
      <c r="O652" s="84" t="str">
        <f aca="false">IF(ISNA(VLOOKUP(G652,BadCanCurves,1,FALSE())),VLOOKUP(D652,FOLIOS,6,FALSE()),"not used")</f>
        <v>not used</v>
      </c>
      <c r="P652" s="84" t="n">
        <f aca="false">IF($N652="P",VLOOKUP(H652,PrcBuckets,2,FALSE()),0)</f>
        <v>0</v>
      </c>
      <c r="Q652" s="84" t="n">
        <f aca="false">IF($N652="D",VLOOKUP(H652,BasisBuckets,2,FALSE()),0)</f>
        <v>12</v>
      </c>
      <c r="R652" s="84" t="n">
        <f aca="false">IF($N652="PHY",VLOOKUP(H652,PGDBuckets,2,FALSE()),0)</f>
        <v>0</v>
      </c>
      <c r="S652" s="84" t="n">
        <f aca="false">IF($N652="G",VLOOKUP(H652,PGDBuckets,2,FALSE()),0)</f>
        <v>0</v>
      </c>
      <c r="T652" s="84" t="n">
        <f aca="false">SUM(P652:S652)</f>
        <v>12</v>
      </c>
      <c r="U652" s="84" t="str">
        <f aca="false">IF(O652="not used","-",O652&amp;N652&amp;T652)</f>
        <v>-</v>
      </c>
      <c r="V652" s="84" t="str">
        <f aca="false">IF(O652="Not Used","-",VLOOKUP(D652,FOLIOS,7,FALSE())&amp;H652)</f>
        <v>-</v>
      </c>
      <c r="W652" s="84" t="str">
        <f aca="false">IF(U652="-","-",O652&amp;E652&amp;H652)</f>
        <v>-</v>
      </c>
      <c r="X652" s="85" t="str">
        <f aca="false">D652&amp;G652</f>
        <v>FT-CAND-EGSC-BASCGPR-WADDING</v>
      </c>
      <c r="AF652" s="0" t="str">
        <f aca="false">D652&amp;V652</f>
        <v>FT-CAND-EGSC-BAS-</v>
      </c>
    </row>
    <row r="653" customFormat="false" ht="12.75" hidden="false" customHeight="false" outlineLevel="0" collapsed="false">
      <c r="A653" s="81" t="n">
        <v>36682</v>
      </c>
      <c r="B653" s="82" t="s">
        <v>55</v>
      </c>
      <c r="C653" s="82" t="s">
        <v>56</v>
      </c>
      <c r="D653" s="82" t="s">
        <v>57</v>
      </c>
      <c r="E653" s="82" t="s">
        <v>21</v>
      </c>
      <c r="F653" s="82"/>
      <c r="G653" s="82" t="s">
        <v>77</v>
      </c>
      <c r="H653" s="81" t="n">
        <v>38200</v>
      </c>
      <c r="I653" s="82" t="n">
        <v>0</v>
      </c>
      <c r="J653" s="82" t="n">
        <v>0</v>
      </c>
      <c r="K653" s="83" t="n">
        <f aca="false">IF(J653=0,0,J653/I653)</f>
        <v>0</v>
      </c>
      <c r="L653" s="83" t="n">
        <f aca="false">I653/UOM</f>
        <v>0</v>
      </c>
      <c r="M653" s="83" t="n">
        <f aca="false">J653/UOM</f>
        <v>0</v>
      </c>
      <c r="N653" s="84" t="str">
        <f aca="false">IF(F653="P","PHY",IF(F653="G","G",E653))</f>
        <v>D</v>
      </c>
      <c r="O653" s="84" t="str">
        <f aca="false">IF(ISNA(VLOOKUP(G653,BadCanCurves,1,FALSE())),VLOOKUP(D653,FOLIOS,6,FALSE()),"not used")</f>
        <v>not used</v>
      </c>
      <c r="P653" s="84" t="n">
        <f aca="false">IF($N653="P",VLOOKUP(H653,PrcBuckets,2,FALSE()),0)</f>
        <v>0</v>
      </c>
      <c r="Q653" s="84" t="n">
        <f aca="false">IF($N653="D",VLOOKUP(H653,BasisBuckets,2,FALSE()),0)</f>
        <v>12</v>
      </c>
      <c r="R653" s="84" t="n">
        <f aca="false">IF($N653="PHY",VLOOKUP(H653,PGDBuckets,2,FALSE()),0)</f>
        <v>0</v>
      </c>
      <c r="S653" s="84" t="n">
        <f aca="false">IF($N653="G",VLOOKUP(H653,PGDBuckets,2,FALSE()),0)</f>
        <v>0</v>
      </c>
      <c r="T653" s="84" t="n">
        <f aca="false">SUM(P653:S653)</f>
        <v>12</v>
      </c>
      <c r="U653" s="84" t="str">
        <f aca="false">IF(O653="not used","-",O653&amp;N653&amp;T653)</f>
        <v>-</v>
      </c>
      <c r="V653" s="84" t="str">
        <f aca="false">IF(O653="Not Used","-",VLOOKUP(D653,FOLIOS,7,FALSE())&amp;H653)</f>
        <v>-</v>
      </c>
      <c r="W653" s="84" t="str">
        <f aca="false">IF(U653="-","-",O653&amp;E653&amp;H653)</f>
        <v>-</v>
      </c>
      <c r="X653" s="85" t="str">
        <f aca="false">D653&amp;G653</f>
        <v>FT-CAND-EGSC-BASCGPR-WADDING</v>
      </c>
      <c r="AF653" s="0" t="str">
        <f aca="false">D653&amp;V653</f>
        <v>FT-CAND-EGSC-BAS-</v>
      </c>
    </row>
    <row r="654" customFormat="false" ht="12.75" hidden="false" customHeight="false" outlineLevel="0" collapsed="false">
      <c r="A654" s="81" t="n">
        <v>36682</v>
      </c>
      <c r="B654" s="82" t="s">
        <v>55</v>
      </c>
      <c r="C654" s="82" t="s">
        <v>56</v>
      </c>
      <c r="D654" s="82" t="s">
        <v>57</v>
      </c>
      <c r="E654" s="82" t="s">
        <v>21</v>
      </c>
      <c r="F654" s="82"/>
      <c r="G654" s="82" t="s">
        <v>77</v>
      </c>
      <c r="H654" s="81" t="n">
        <v>38231</v>
      </c>
      <c r="I654" s="82" t="n">
        <v>0</v>
      </c>
      <c r="J654" s="82" t="n">
        <v>0</v>
      </c>
      <c r="K654" s="83" t="n">
        <f aca="false">IF(J654=0,0,J654/I654)</f>
        <v>0</v>
      </c>
      <c r="L654" s="83" t="n">
        <f aca="false">I654/UOM</f>
        <v>0</v>
      </c>
      <c r="M654" s="83" t="n">
        <f aca="false">J654/UOM</f>
        <v>0</v>
      </c>
      <c r="N654" s="84" t="str">
        <f aca="false">IF(F654="P","PHY",IF(F654="G","G",E654))</f>
        <v>D</v>
      </c>
      <c r="O654" s="84" t="str">
        <f aca="false">IF(ISNA(VLOOKUP(G654,BadCanCurves,1,FALSE())),VLOOKUP(D654,FOLIOS,6,FALSE()),"not used")</f>
        <v>not used</v>
      </c>
      <c r="P654" s="84" t="n">
        <f aca="false">IF($N654="P",VLOOKUP(H654,PrcBuckets,2,FALSE()),0)</f>
        <v>0</v>
      </c>
      <c r="Q654" s="84" t="n">
        <f aca="false">IF($N654="D",VLOOKUP(H654,BasisBuckets,2,FALSE()),0)</f>
        <v>12</v>
      </c>
      <c r="R654" s="84" t="n">
        <f aca="false">IF($N654="PHY",VLOOKUP(H654,PGDBuckets,2,FALSE()),0)</f>
        <v>0</v>
      </c>
      <c r="S654" s="84" t="n">
        <f aca="false">IF($N654="G",VLOOKUP(H654,PGDBuckets,2,FALSE()),0)</f>
        <v>0</v>
      </c>
      <c r="T654" s="84" t="n">
        <f aca="false">SUM(P654:S654)</f>
        <v>12</v>
      </c>
      <c r="U654" s="84" t="str">
        <f aca="false">IF(O654="not used","-",O654&amp;N654&amp;T654)</f>
        <v>-</v>
      </c>
      <c r="V654" s="84" t="str">
        <f aca="false">IF(O654="Not Used","-",VLOOKUP(D654,FOLIOS,7,FALSE())&amp;H654)</f>
        <v>-</v>
      </c>
      <c r="W654" s="84" t="str">
        <f aca="false">IF(U654="-","-",O654&amp;E654&amp;H654)</f>
        <v>-</v>
      </c>
      <c r="X654" s="85" t="str">
        <f aca="false">D654&amp;G654</f>
        <v>FT-CAND-EGSC-BASCGPR-WADDING</v>
      </c>
      <c r="AF654" s="0" t="str">
        <f aca="false">D654&amp;V654</f>
        <v>FT-CAND-EGSC-BAS-</v>
      </c>
    </row>
    <row r="655" customFormat="false" ht="12.75" hidden="false" customHeight="false" outlineLevel="0" collapsed="false">
      <c r="A655" s="81" t="n">
        <v>36682</v>
      </c>
      <c r="B655" s="82" t="s">
        <v>55</v>
      </c>
      <c r="C655" s="82" t="s">
        <v>56</v>
      </c>
      <c r="D655" s="82" t="s">
        <v>57</v>
      </c>
      <c r="E655" s="82" t="s">
        <v>21</v>
      </c>
      <c r="F655" s="82"/>
      <c r="G655" s="82" t="s">
        <v>77</v>
      </c>
      <c r="H655" s="81" t="n">
        <v>38261</v>
      </c>
      <c r="I655" s="82" t="n">
        <v>0</v>
      </c>
      <c r="J655" s="82" t="n">
        <v>0</v>
      </c>
      <c r="K655" s="83" t="n">
        <f aca="false">IF(J655=0,0,J655/I655)</f>
        <v>0</v>
      </c>
      <c r="L655" s="83" t="n">
        <f aca="false">I655/UOM</f>
        <v>0</v>
      </c>
      <c r="M655" s="83" t="n">
        <f aca="false">J655/UOM</f>
        <v>0</v>
      </c>
      <c r="N655" s="84" t="str">
        <f aca="false">IF(F655="P","PHY",IF(F655="G","G",E655))</f>
        <v>D</v>
      </c>
      <c r="O655" s="84" t="str">
        <f aca="false">IF(ISNA(VLOOKUP(G655,BadCanCurves,1,FALSE())),VLOOKUP(D655,FOLIOS,6,FALSE()),"not used")</f>
        <v>not used</v>
      </c>
      <c r="P655" s="84" t="n">
        <f aca="false">IF($N655="P",VLOOKUP(H655,PrcBuckets,2,FALSE()),0)</f>
        <v>0</v>
      </c>
      <c r="Q655" s="84" t="n">
        <f aca="false">IF($N655="D",VLOOKUP(H655,BasisBuckets,2,FALSE()),0)</f>
        <v>12</v>
      </c>
      <c r="R655" s="84" t="n">
        <f aca="false">IF($N655="PHY",VLOOKUP(H655,PGDBuckets,2,FALSE()),0)</f>
        <v>0</v>
      </c>
      <c r="S655" s="84" t="n">
        <f aca="false">IF($N655="G",VLOOKUP(H655,PGDBuckets,2,FALSE()),0)</f>
        <v>0</v>
      </c>
      <c r="T655" s="84" t="n">
        <f aca="false">SUM(P655:S655)</f>
        <v>12</v>
      </c>
      <c r="U655" s="84" t="str">
        <f aca="false">IF(O655="not used","-",O655&amp;N655&amp;T655)</f>
        <v>-</v>
      </c>
      <c r="V655" s="84" t="str">
        <f aca="false">IF(O655="Not Used","-",VLOOKUP(D655,FOLIOS,7,FALSE())&amp;H655)</f>
        <v>-</v>
      </c>
      <c r="W655" s="84" t="str">
        <f aca="false">IF(U655="-","-",O655&amp;E655&amp;H655)</f>
        <v>-</v>
      </c>
      <c r="X655" s="85" t="str">
        <f aca="false">D655&amp;G655</f>
        <v>FT-CAND-EGSC-BASCGPR-WADDING</v>
      </c>
      <c r="AF655" s="0" t="str">
        <f aca="false">D655&amp;V655</f>
        <v>FT-CAND-EGSC-BAS-</v>
      </c>
    </row>
    <row r="656" customFormat="false" ht="12.75" hidden="false" customHeight="false" outlineLevel="0" collapsed="false">
      <c r="A656" s="81" t="n">
        <v>36682</v>
      </c>
      <c r="B656" s="82" t="s">
        <v>55</v>
      </c>
      <c r="C656" s="82" t="s">
        <v>56</v>
      </c>
      <c r="D656" s="82" t="s">
        <v>57</v>
      </c>
      <c r="E656" s="82" t="s">
        <v>21</v>
      </c>
      <c r="F656" s="82"/>
      <c r="G656" s="82" t="s">
        <v>77</v>
      </c>
      <c r="H656" s="81" t="n">
        <v>38292</v>
      </c>
      <c r="I656" s="82" t="n">
        <v>0</v>
      </c>
      <c r="J656" s="82" t="n">
        <v>0</v>
      </c>
      <c r="K656" s="83" t="n">
        <f aca="false">IF(J656=0,0,J656/I656)</f>
        <v>0</v>
      </c>
      <c r="L656" s="83" t="n">
        <f aca="false">I656/UOM</f>
        <v>0</v>
      </c>
      <c r="M656" s="83" t="n">
        <f aca="false">J656/UOM</f>
        <v>0</v>
      </c>
      <c r="N656" s="84" t="str">
        <f aca="false">IF(F656="P","PHY",IF(F656="G","G",E656))</f>
        <v>D</v>
      </c>
      <c r="O656" s="84" t="str">
        <f aca="false">IF(ISNA(VLOOKUP(G656,BadCanCurves,1,FALSE())),VLOOKUP(D656,FOLIOS,6,FALSE()),"not used")</f>
        <v>not used</v>
      </c>
      <c r="P656" s="84" t="n">
        <f aca="false">IF($N656="P",VLOOKUP(H656,PrcBuckets,2,FALSE()),0)</f>
        <v>0</v>
      </c>
      <c r="Q656" s="84" t="n">
        <f aca="false">IF($N656="D",VLOOKUP(H656,BasisBuckets,2,FALSE()),0)</f>
        <v>12</v>
      </c>
      <c r="R656" s="84" t="n">
        <f aca="false">IF($N656="PHY",VLOOKUP(H656,PGDBuckets,2,FALSE()),0)</f>
        <v>0</v>
      </c>
      <c r="S656" s="84" t="n">
        <f aca="false">IF($N656="G",VLOOKUP(H656,PGDBuckets,2,FALSE()),0)</f>
        <v>0</v>
      </c>
      <c r="T656" s="84" t="n">
        <f aca="false">SUM(P656:S656)</f>
        <v>12</v>
      </c>
      <c r="U656" s="84" t="str">
        <f aca="false">IF(O656="not used","-",O656&amp;N656&amp;T656)</f>
        <v>-</v>
      </c>
      <c r="V656" s="84" t="str">
        <f aca="false">IF(O656="Not Used","-",VLOOKUP(D656,FOLIOS,7,FALSE())&amp;H656)</f>
        <v>-</v>
      </c>
      <c r="W656" s="84" t="str">
        <f aca="false">IF(U656="-","-",O656&amp;E656&amp;H656)</f>
        <v>-</v>
      </c>
      <c r="X656" s="85" t="str">
        <f aca="false">D656&amp;G656</f>
        <v>FT-CAND-EGSC-BASCGPR-WADDING</v>
      </c>
      <c r="AF656" s="0" t="str">
        <f aca="false">D656&amp;V656</f>
        <v>FT-CAND-EGSC-BAS-</v>
      </c>
    </row>
    <row r="657" customFormat="false" ht="12.75" hidden="false" customHeight="false" outlineLevel="0" collapsed="false">
      <c r="A657" s="81" t="n">
        <v>36682</v>
      </c>
      <c r="B657" s="82" t="s">
        <v>55</v>
      </c>
      <c r="C657" s="82" t="s">
        <v>56</v>
      </c>
      <c r="D657" s="82" t="s">
        <v>57</v>
      </c>
      <c r="E657" s="82" t="s">
        <v>21</v>
      </c>
      <c r="F657" s="82"/>
      <c r="G657" s="82" t="s">
        <v>77</v>
      </c>
      <c r="H657" s="81" t="n">
        <v>38322</v>
      </c>
      <c r="I657" s="82" t="n">
        <v>0</v>
      </c>
      <c r="J657" s="82" t="n">
        <v>0</v>
      </c>
      <c r="K657" s="83" t="n">
        <f aca="false">IF(J657=0,0,J657/I657)</f>
        <v>0</v>
      </c>
      <c r="L657" s="83" t="n">
        <f aca="false">I657/UOM</f>
        <v>0</v>
      </c>
      <c r="M657" s="83" t="n">
        <f aca="false">J657/UOM</f>
        <v>0</v>
      </c>
      <c r="N657" s="84" t="str">
        <f aca="false">IF(F657="P","PHY",IF(F657="G","G",E657))</f>
        <v>D</v>
      </c>
      <c r="O657" s="84" t="str">
        <f aca="false">IF(ISNA(VLOOKUP(G657,BadCanCurves,1,FALSE())),VLOOKUP(D657,FOLIOS,6,FALSE()),"not used")</f>
        <v>not used</v>
      </c>
      <c r="P657" s="84" t="n">
        <f aca="false">IF($N657="P",VLOOKUP(H657,PrcBuckets,2,FALSE()),0)</f>
        <v>0</v>
      </c>
      <c r="Q657" s="84" t="n">
        <f aca="false">IF($N657="D",VLOOKUP(H657,BasisBuckets,2,FALSE()),0)</f>
        <v>12</v>
      </c>
      <c r="R657" s="84" t="n">
        <f aca="false">IF($N657="PHY",VLOOKUP(H657,PGDBuckets,2,FALSE()),0)</f>
        <v>0</v>
      </c>
      <c r="S657" s="84" t="n">
        <f aca="false">IF($N657="G",VLOOKUP(H657,PGDBuckets,2,FALSE()),0)</f>
        <v>0</v>
      </c>
      <c r="T657" s="84" t="n">
        <f aca="false">SUM(P657:S657)</f>
        <v>12</v>
      </c>
      <c r="U657" s="84" t="str">
        <f aca="false">IF(O657="not used","-",O657&amp;N657&amp;T657)</f>
        <v>-</v>
      </c>
      <c r="V657" s="84" t="str">
        <f aca="false">IF(O657="Not Used","-",VLOOKUP(D657,FOLIOS,7,FALSE())&amp;H657)</f>
        <v>-</v>
      </c>
      <c r="W657" s="84" t="str">
        <f aca="false">IF(U657="-","-",O657&amp;E657&amp;H657)</f>
        <v>-</v>
      </c>
      <c r="X657" s="85" t="str">
        <f aca="false">D657&amp;G657</f>
        <v>FT-CAND-EGSC-BASCGPR-WADDING</v>
      </c>
      <c r="AF657" s="0" t="str">
        <f aca="false">D657&amp;V657</f>
        <v>FT-CAND-EGSC-BAS-</v>
      </c>
    </row>
    <row r="658" customFormat="false" ht="12.75" hidden="false" customHeight="false" outlineLevel="0" collapsed="false">
      <c r="A658" s="81" t="n">
        <v>36682</v>
      </c>
      <c r="B658" s="82" t="s">
        <v>55</v>
      </c>
      <c r="C658" s="82" t="s">
        <v>56</v>
      </c>
      <c r="D658" s="82" t="s">
        <v>57</v>
      </c>
      <c r="E658" s="82" t="s">
        <v>21</v>
      </c>
      <c r="F658" s="82"/>
      <c r="G658" s="82" t="s">
        <v>77</v>
      </c>
      <c r="H658" s="81" t="n">
        <v>38353</v>
      </c>
      <c r="I658" s="82" t="n">
        <v>0</v>
      </c>
      <c r="J658" s="82" t="n">
        <v>0</v>
      </c>
      <c r="K658" s="83" t="n">
        <f aca="false">IF(J658=0,0,J658/I658)</f>
        <v>0</v>
      </c>
      <c r="L658" s="83" t="n">
        <f aca="false">I658/UOM</f>
        <v>0</v>
      </c>
      <c r="M658" s="83" t="n">
        <f aca="false">J658/UOM</f>
        <v>0</v>
      </c>
      <c r="N658" s="84" t="str">
        <f aca="false">IF(F658="P","PHY",IF(F658="G","G",E658))</f>
        <v>D</v>
      </c>
      <c r="O658" s="84" t="str">
        <f aca="false">IF(ISNA(VLOOKUP(G658,BadCanCurves,1,FALSE())),VLOOKUP(D658,FOLIOS,6,FALSE()),"not used")</f>
        <v>not used</v>
      </c>
      <c r="P658" s="84" t="n">
        <f aca="false">IF($N658="P",VLOOKUP(H658,PrcBuckets,2,FALSE()),0)</f>
        <v>0</v>
      </c>
      <c r="Q658" s="84" t="n">
        <f aca="false">IF($N658="D",VLOOKUP(H658,BasisBuckets,2,FALSE()),0)</f>
        <v>13</v>
      </c>
      <c r="R658" s="84" t="n">
        <f aca="false">IF($N658="PHY",VLOOKUP(H658,PGDBuckets,2,FALSE()),0)</f>
        <v>0</v>
      </c>
      <c r="S658" s="84" t="n">
        <f aca="false">IF($N658="G",VLOOKUP(H658,PGDBuckets,2,FALSE()),0)</f>
        <v>0</v>
      </c>
      <c r="T658" s="84" t="n">
        <f aca="false">SUM(P658:S658)</f>
        <v>13</v>
      </c>
      <c r="U658" s="84" t="str">
        <f aca="false">IF(O658="not used","-",O658&amp;N658&amp;T658)</f>
        <v>-</v>
      </c>
      <c r="V658" s="84" t="str">
        <f aca="false">IF(O658="Not Used","-",VLOOKUP(D658,FOLIOS,7,FALSE())&amp;H658)</f>
        <v>-</v>
      </c>
      <c r="W658" s="84" t="str">
        <f aca="false">IF(U658="-","-",O658&amp;E658&amp;H658)</f>
        <v>-</v>
      </c>
      <c r="X658" s="85" t="str">
        <f aca="false">D658&amp;G658</f>
        <v>FT-CAND-EGSC-BASCGPR-WADDING</v>
      </c>
      <c r="AF658" s="0" t="str">
        <f aca="false">D658&amp;V658</f>
        <v>FT-CAND-EGSC-BAS-</v>
      </c>
    </row>
    <row r="659" customFormat="false" ht="12.75" hidden="false" customHeight="false" outlineLevel="0" collapsed="false">
      <c r="A659" s="81" t="n">
        <v>36682</v>
      </c>
      <c r="B659" s="82" t="s">
        <v>55</v>
      </c>
      <c r="C659" s="82" t="s">
        <v>56</v>
      </c>
      <c r="D659" s="82" t="s">
        <v>57</v>
      </c>
      <c r="E659" s="82" t="s">
        <v>21</v>
      </c>
      <c r="F659" s="82"/>
      <c r="G659" s="82" t="s">
        <v>77</v>
      </c>
      <c r="H659" s="81" t="n">
        <v>38384</v>
      </c>
      <c r="I659" s="82" t="n">
        <v>0</v>
      </c>
      <c r="J659" s="82" t="n">
        <v>0</v>
      </c>
      <c r="K659" s="83" t="n">
        <f aca="false">IF(J659=0,0,J659/I659)</f>
        <v>0</v>
      </c>
      <c r="L659" s="83" t="n">
        <f aca="false">I659/UOM</f>
        <v>0</v>
      </c>
      <c r="M659" s="83" t="n">
        <f aca="false">J659/UOM</f>
        <v>0</v>
      </c>
      <c r="N659" s="84" t="str">
        <f aca="false">IF(F659="P","PHY",IF(F659="G","G",E659))</f>
        <v>D</v>
      </c>
      <c r="O659" s="84" t="str">
        <f aca="false">IF(ISNA(VLOOKUP(G659,BadCanCurves,1,FALSE())),VLOOKUP(D659,FOLIOS,6,FALSE()),"not used")</f>
        <v>not used</v>
      </c>
      <c r="P659" s="84" t="n">
        <f aca="false">IF($N659="P",VLOOKUP(H659,PrcBuckets,2,FALSE()),0)</f>
        <v>0</v>
      </c>
      <c r="Q659" s="84" t="n">
        <f aca="false">IF($N659="D",VLOOKUP(H659,BasisBuckets,2,FALSE()),0)</f>
        <v>13</v>
      </c>
      <c r="R659" s="84" t="n">
        <f aca="false">IF($N659="PHY",VLOOKUP(H659,PGDBuckets,2,FALSE()),0)</f>
        <v>0</v>
      </c>
      <c r="S659" s="84" t="n">
        <f aca="false">IF($N659="G",VLOOKUP(H659,PGDBuckets,2,FALSE()),0)</f>
        <v>0</v>
      </c>
      <c r="T659" s="84" t="n">
        <f aca="false">SUM(P659:S659)</f>
        <v>13</v>
      </c>
      <c r="U659" s="84" t="str">
        <f aca="false">IF(O659="not used","-",O659&amp;N659&amp;T659)</f>
        <v>-</v>
      </c>
      <c r="V659" s="84" t="str">
        <f aca="false">IF(O659="Not Used","-",VLOOKUP(D659,FOLIOS,7,FALSE())&amp;H659)</f>
        <v>-</v>
      </c>
      <c r="W659" s="84" t="str">
        <f aca="false">IF(U659="-","-",O659&amp;E659&amp;H659)</f>
        <v>-</v>
      </c>
      <c r="X659" s="85" t="str">
        <f aca="false">D659&amp;G659</f>
        <v>FT-CAND-EGSC-BASCGPR-WADDING</v>
      </c>
      <c r="AF659" s="0" t="str">
        <f aca="false">D659&amp;V659</f>
        <v>FT-CAND-EGSC-BAS-</v>
      </c>
    </row>
    <row r="660" customFormat="false" ht="12.75" hidden="false" customHeight="false" outlineLevel="0" collapsed="false">
      <c r="A660" s="81" t="n">
        <v>36682</v>
      </c>
      <c r="B660" s="82" t="s">
        <v>55</v>
      </c>
      <c r="C660" s="82" t="s">
        <v>56</v>
      </c>
      <c r="D660" s="82" t="s">
        <v>57</v>
      </c>
      <c r="E660" s="82" t="s">
        <v>21</v>
      </c>
      <c r="F660" s="82"/>
      <c r="G660" s="82" t="s">
        <v>77</v>
      </c>
      <c r="H660" s="81" t="n">
        <v>38412</v>
      </c>
      <c r="I660" s="82" t="n">
        <v>0</v>
      </c>
      <c r="J660" s="82" t="n">
        <v>0</v>
      </c>
      <c r="K660" s="83" t="n">
        <f aca="false">IF(J660=0,0,J660/I660)</f>
        <v>0</v>
      </c>
      <c r="L660" s="83" t="n">
        <f aca="false">I660/UOM</f>
        <v>0</v>
      </c>
      <c r="M660" s="83" t="n">
        <f aca="false">J660/UOM</f>
        <v>0</v>
      </c>
      <c r="N660" s="84" t="str">
        <f aca="false">IF(F660="P","PHY",IF(F660="G","G",E660))</f>
        <v>D</v>
      </c>
      <c r="O660" s="84" t="str">
        <f aca="false">IF(ISNA(VLOOKUP(G660,BadCanCurves,1,FALSE())),VLOOKUP(D660,FOLIOS,6,FALSE()),"not used")</f>
        <v>not used</v>
      </c>
      <c r="P660" s="84" t="n">
        <f aca="false">IF($N660="P",VLOOKUP(H660,PrcBuckets,2,FALSE()),0)</f>
        <v>0</v>
      </c>
      <c r="Q660" s="84" t="n">
        <f aca="false">IF($N660="D",VLOOKUP(H660,BasisBuckets,2,FALSE()),0)</f>
        <v>13</v>
      </c>
      <c r="R660" s="84" t="n">
        <f aca="false">IF($N660="PHY",VLOOKUP(H660,PGDBuckets,2,FALSE()),0)</f>
        <v>0</v>
      </c>
      <c r="S660" s="84" t="n">
        <f aca="false">IF($N660="G",VLOOKUP(H660,PGDBuckets,2,FALSE()),0)</f>
        <v>0</v>
      </c>
      <c r="T660" s="84" t="n">
        <f aca="false">SUM(P660:S660)</f>
        <v>13</v>
      </c>
      <c r="U660" s="84" t="str">
        <f aca="false">IF(O660="not used","-",O660&amp;N660&amp;T660)</f>
        <v>-</v>
      </c>
      <c r="V660" s="84" t="str">
        <f aca="false">IF(O660="Not Used","-",VLOOKUP(D660,FOLIOS,7,FALSE())&amp;H660)</f>
        <v>-</v>
      </c>
      <c r="W660" s="84" t="str">
        <f aca="false">IF(U660="-","-",O660&amp;E660&amp;H660)</f>
        <v>-</v>
      </c>
      <c r="X660" s="85" t="str">
        <f aca="false">D660&amp;G660</f>
        <v>FT-CAND-EGSC-BASCGPR-WADDING</v>
      </c>
      <c r="AF660" s="0" t="str">
        <f aca="false">D660&amp;V660</f>
        <v>FT-CAND-EGSC-BAS-</v>
      </c>
    </row>
    <row r="661" customFormat="false" ht="12.75" hidden="false" customHeight="false" outlineLevel="0" collapsed="false">
      <c r="A661" s="81" t="n">
        <v>36682</v>
      </c>
      <c r="B661" s="82" t="s">
        <v>55</v>
      </c>
      <c r="C661" s="82" t="s">
        <v>56</v>
      </c>
      <c r="D661" s="82" t="s">
        <v>57</v>
      </c>
      <c r="E661" s="82" t="s">
        <v>21</v>
      </c>
      <c r="F661" s="82"/>
      <c r="G661" s="82" t="s">
        <v>77</v>
      </c>
      <c r="H661" s="81" t="n">
        <v>38443</v>
      </c>
      <c r="I661" s="82" t="n">
        <v>0</v>
      </c>
      <c r="J661" s="82" t="n">
        <v>0</v>
      </c>
      <c r="K661" s="83" t="n">
        <f aca="false">IF(J661=0,0,J661/I661)</f>
        <v>0</v>
      </c>
      <c r="L661" s="83" t="n">
        <f aca="false">I661/UOM</f>
        <v>0</v>
      </c>
      <c r="M661" s="83" t="n">
        <f aca="false">J661/UOM</f>
        <v>0</v>
      </c>
      <c r="N661" s="84" t="str">
        <f aca="false">IF(F661="P","PHY",IF(F661="G","G",E661))</f>
        <v>D</v>
      </c>
      <c r="O661" s="84" t="str">
        <f aca="false">IF(ISNA(VLOOKUP(G661,BadCanCurves,1,FALSE())),VLOOKUP(D661,FOLIOS,6,FALSE()),"not used")</f>
        <v>not used</v>
      </c>
      <c r="P661" s="84" t="n">
        <f aca="false">IF($N661="P",VLOOKUP(H661,PrcBuckets,2,FALSE()),0)</f>
        <v>0</v>
      </c>
      <c r="Q661" s="84" t="n">
        <f aca="false">IF($N661="D",VLOOKUP(H661,BasisBuckets,2,FALSE()),0)</f>
        <v>13</v>
      </c>
      <c r="R661" s="84" t="n">
        <f aca="false">IF($N661="PHY",VLOOKUP(H661,PGDBuckets,2,FALSE()),0)</f>
        <v>0</v>
      </c>
      <c r="S661" s="84" t="n">
        <f aca="false">IF($N661="G",VLOOKUP(H661,PGDBuckets,2,FALSE()),0)</f>
        <v>0</v>
      </c>
      <c r="T661" s="84" t="n">
        <f aca="false">SUM(P661:S661)</f>
        <v>13</v>
      </c>
      <c r="U661" s="84" t="str">
        <f aca="false">IF(O661="not used","-",O661&amp;N661&amp;T661)</f>
        <v>-</v>
      </c>
      <c r="V661" s="84" t="str">
        <f aca="false">IF(O661="Not Used","-",VLOOKUP(D661,FOLIOS,7,FALSE())&amp;H661)</f>
        <v>-</v>
      </c>
      <c r="W661" s="84" t="str">
        <f aca="false">IF(U661="-","-",O661&amp;E661&amp;H661)</f>
        <v>-</v>
      </c>
      <c r="X661" s="85" t="str">
        <f aca="false">D661&amp;G661</f>
        <v>FT-CAND-EGSC-BASCGPR-WADDING</v>
      </c>
      <c r="AF661" s="0" t="str">
        <f aca="false">D661&amp;V661</f>
        <v>FT-CAND-EGSC-BAS-</v>
      </c>
    </row>
    <row r="662" customFormat="false" ht="12.75" hidden="false" customHeight="false" outlineLevel="0" collapsed="false">
      <c r="A662" s="81" t="n">
        <v>36682</v>
      </c>
      <c r="B662" s="82" t="s">
        <v>55</v>
      </c>
      <c r="C662" s="82" t="s">
        <v>56</v>
      </c>
      <c r="D662" s="82" t="s">
        <v>57</v>
      </c>
      <c r="E662" s="82" t="s">
        <v>21</v>
      </c>
      <c r="F662" s="82"/>
      <c r="G662" s="82" t="s">
        <v>77</v>
      </c>
      <c r="H662" s="81" t="n">
        <v>38473</v>
      </c>
      <c r="I662" s="82" t="n">
        <v>0</v>
      </c>
      <c r="J662" s="82" t="n">
        <v>0</v>
      </c>
      <c r="K662" s="83" t="n">
        <f aca="false">IF(J662=0,0,J662/I662)</f>
        <v>0</v>
      </c>
      <c r="L662" s="83" t="n">
        <f aca="false">I662/UOM</f>
        <v>0</v>
      </c>
      <c r="M662" s="83" t="n">
        <f aca="false">J662/UOM</f>
        <v>0</v>
      </c>
      <c r="N662" s="84" t="str">
        <f aca="false">IF(F662="P","PHY",IF(F662="G","G",E662))</f>
        <v>D</v>
      </c>
      <c r="O662" s="84" t="str">
        <f aca="false">IF(ISNA(VLOOKUP(G662,BadCanCurves,1,FALSE())),VLOOKUP(D662,FOLIOS,6,FALSE()),"not used")</f>
        <v>not used</v>
      </c>
      <c r="P662" s="84" t="n">
        <f aca="false">IF($N662="P",VLOOKUP(H662,PrcBuckets,2,FALSE()),0)</f>
        <v>0</v>
      </c>
      <c r="Q662" s="84" t="n">
        <f aca="false">IF($N662="D",VLOOKUP(H662,BasisBuckets,2,FALSE()),0)</f>
        <v>13</v>
      </c>
      <c r="R662" s="84" t="n">
        <f aca="false">IF($N662="PHY",VLOOKUP(H662,PGDBuckets,2,FALSE()),0)</f>
        <v>0</v>
      </c>
      <c r="S662" s="84" t="n">
        <f aca="false">IF($N662="G",VLOOKUP(H662,PGDBuckets,2,FALSE()),0)</f>
        <v>0</v>
      </c>
      <c r="T662" s="84" t="n">
        <f aca="false">SUM(P662:S662)</f>
        <v>13</v>
      </c>
      <c r="U662" s="84" t="str">
        <f aca="false">IF(O662="not used","-",O662&amp;N662&amp;T662)</f>
        <v>-</v>
      </c>
      <c r="V662" s="84" t="str">
        <f aca="false">IF(O662="Not Used","-",VLOOKUP(D662,FOLIOS,7,FALSE())&amp;H662)</f>
        <v>-</v>
      </c>
      <c r="W662" s="84" t="str">
        <f aca="false">IF(U662="-","-",O662&amp;E662&amp;H662)</f>
        <v>-</v>
      </c>
      <c r="X662" s="85" t="str">
        <f aca="false">D662&amp;G662</f>
        <v>FT-CAND-EGSC-BASCGPR-WADDING</v>
      </c>
      <c r="AF662" s="0" t="str">
        <f aca="false">D662&amp;V662</f>
        <v>FT-CAND-EGSC-BAS-</v>
      </c>
    </row>
    <row r="663" customFormat="false" ht="12.75" hidden="false" customHeight="false" outlineLevel="0" collapsed="false">
      <c r="A663" s="81" t="n">
        <v>36682</v>
      </c>
      <c r="B663" s="82" t="s">
        <v>55</v>
      </c>
      <c r="C663" s="82" t="s">
        <v>56</v>
      </c>
      <c r="D663" s="82" t="s">
        <v>57</v>
      </c>
      <c r="E663" s="82" t="s">
        <v>21</v>
      </c>
      <c r="F663" s="82"/>
      <c r="G663" s="82" t="s">
        <v>77</v>
      </c>
      <c r="H663" s="81" t="n">
        <v>38504</v>
      </c>
      <c r="I663" s="82" t="n">
        <v>0</v>
      </c>
      <c r="J663" s="82" t="n">
        <v>0</v>
      </c>
      <c r="K663" s="83" t="n">
        <f aca="false">IF(J663=0,0,J663/I663)</f>
        <v>0</v>
      </c>
      <c r="L663" s="83" t="n">
        <f aca="false">I663/UOM</f>
        <v>0</v>
      </c>
      <c r="M663" s="83" t="n">
        <f aca="false">J663/UOM</f>
        <v>0</v>
      </c>
      <c r="N663" s="84" t="str">
        <f aca="false">IF(F663="P","PHY",IF(F663="G","G",E663))</f>
        <v>D</v>
      </c>
      <c r="O663" s="84" t="str">
        <f aca="false">IF(ISNA(VLOOKUP(G663,BadCanCurves,1,FALSE())),VLOOKUP(D663,FOLIOS,6,FALSE()),"not used")</f>
        <v>not used</v>
      </c>
      <c r="P663" s="84" t="n">
        <f aca="false">IF($N663="P",VLOOKUP(H663,PrcBuckets,2,FALSE()),0)</f>
        <v>0</v>
      </c>
      <c r="Q663" s="84" t="n">
        <f aca="false">IF($N663="D",VLOOKUP(H663,BasisBuckets,2,FALSE()),0)</f>
        <v>13</v>
      </c>
      <c r="R663" s="84" t="n">
        <f aca="false">IF($N663="PHY",VLOOKUP(H663,PGDBuckets,2,FALSE()),0)</f>
        <v>0</v>
      </c>
      <c r="S663" s="84" t="n">
        <f aca="false">IF($N663="G",VLOOKUP(H663,PGDBuckets,2,FALSE()),0)</f>
        <v>0</v>
      </c>
      <c r="T663" s="84" t="n">
        <f aca="false">SUM(P663:S663)</f>
        <v>13</v>
      </c>
      <c r="U663" s="84" t="str">
        <f aca="false">IF(O663="not used","-",O663&amp;N663&amp;T663)</f>
        <v>-</v>
      </c>
      <c r="V663" s="84" t="str">
        <f aca="false">IF(O663="Not Used","-",VLOOKUP(D663,FOLIOS,7,FALSE())&amp;H663)</f>
        <v>-</v>
      </c>
      <c r="W663" s="84" t="str">
        <f aca="false">IF(U663="-","-",O663&amp;E663&amp;H663)</f>
        <v>-</v>
      </c>
      <c r="X663" s="85" t="str">
        <f aca="false">D663&amp;G663</f>
        <v>FT-CAND-EGSC-BASCGPR-WADDING</v>
      </c>
      <c r="AF663" s="0" t="str">
        <f aca="false">D663&amp;V663</f>
        <v>FT-CAND-EGSC-BAS-</v>
      </c>
    </row>
    <row r="664" customFormat="false" ht="12.75" hidden="false" customHeight="false" outlineLevel="0" collapsed="false">
      <c r="A664" s="81" t="n">
        <v>36682</v>
      </c>
      <c r="B664" s="82" t="s">
        <v>55</v>
      </c>
      <c r="C664" s="82" t="s">
        <v>56</v>
      </c>
      <c r="D664" s="82" t="s">
        <v>57</v>
      </c>
      <c r="E664" s="82" t="s">
        <v>21</v>
      </c>
      <c r="F664" s="82"/>
      <c r="G664" s="82" t="s">
        <v>77</v>
      </c>
      <c r="H664" s="81" t="n">
        <v>38534</v>
      </c>
      <c r="I664" s="82" t="n">
        <v>0</v>
      </c>
      <c r="J664" s="82" t="n">
        <v>0</v>
      </c>
      <c r="K664" s="83" t="n">
        <f aca="false">IF(J664=0,0,J664/I664)</f>
        <v>0</v>
      </c>
      <c r="L664" s="83" t="n">
        <f aca="false">I664/UOM</f>
        <v>0</v>
      </c>
      <c r="M664" s="83" t="n">
        <f aca="false">J664/UOM</f>
        <v>0</v>
      </c>
      <c r="N664" s="84" t="str">
        <f aca="false">IF(F664="P","PHY",IF(F664="G","G",E664))</f>
        <v>D</v>
      </c>
      <c r="O664" s="84" t="str">
        <f aca="false">IF(ISNA(VLOOKUP(G664,BadCanCurves,1,FALSE())),VLOOKUP(D664,FOLIOS,6,FALSE()),"not used")</f>
        <v>not used</v>
      </c>
      <c r="P664" s="84" t="n">
        <f aca="false">IF($N664="P",VLOOKUP(H664,PrcBuckets,2,FALSE()),0)</f>
        <v>0</v>
      </c>
      <c r="Q664" s="84" t="n">
        <f aca="false">IF($N664="D",VLOOKUP(H664,BasisBuckets,2,FALSE()),0)</f>
        <v>13</v>
      </c>
      <c r="R664" s="84" t="n">
        <f aca="false">IF($N664="PHY",VLOOKUP(H664,PGDBuckets,2,FALSE()),0)</f>
        <v>0</v>
      </c>
      <c r="S664" s="84" t="n">
        <f aca="false">IF($N664="G",VLOOKUP(H664,PGDBuckets,2,FALSE()),0)</f>
        <v>0</v>
      </c>
      <c r="T664" s="84" t="n">
        <f aca="false">SUM(P664:S664)</f>
        <v>13</v>
      </c>
      <c r="U664" s="84" t="str">
        <f aca="false">IF(O664="not used","-",O664&amp;N664&amp;T664)</f>
        <v>-</v>
      </c>
      <c r="V664" s="84" t="str">
        <f aca="false">IF(O664="Not Used","-",VLOOKUP(D664,FOLIOS,7,FALSE())&amp;H664)</f>
        <v>-</v>
      </c>
      <c r="W664" s="84" t="str">
        <f aca="false">IF(U664="-","-",O664&amp;E664&amp;H664)</f>
        <v>-</v>
      </c>
      <c r="X664" s="85" t="str">
        <f aca="false">D664&amp;G664</f>
        <v>FT-CAND-EGSC-BASCGPR-WADDING</v>
      </c>
      <c r="AF664" s="0" t="str">
        <f aca="false">D664&amp;V664</f>
        <v>FT-CAND-EGSC-BAS-</v>
      </c>
    </row>
    <row r="665" customFormat="false" ht="12.75" hidden="false" customHeight="false" outlineLevel="0" collapsed="false">
      <c r="A665" s="81" t="n">
        <v>36682</v>
      </c>
      <c r="B665" s="82" t="s">
        <v>55</v>
      </c>
      <c r="C665" s="82" t="s">
        <v>56</v>
      </c>
      <c r="D665" s="82" t="s">
        <v>57</v>
      </c>
      <c r="E665" s="82" t="s">
        <v>21</v>
      </c>
      <c r="F665" s="82"/>
      <c r="G665" s="82" t="s">
        <v>77</v>
      </c>
      <c r="H665" s="81" t="n">
        <v>38565</v>
      </c>
      <c r="I665" s="82" t="n">
        <v>0</v>
      </c>
      <c r="J665" s="82" t="n">
        <v>0</v>
      </c>
      <c r="K665" s="83" t="n">
        <f aca="false">IF(J665=0,0,J665/I665)</f>
        <v>0</v>
      </c>
      <c r="L665" s="83" t="n">
        <f aca="false">I665/UOM</f>
        <v>0</v>
      </c>
      <c r="M665" s="83" t="n">
        <f aca="false">J665/UOM</f>
        <v>0</v>
      </c>
      <c r="N665" s="84" t="str">
        <f aca="false">IF(F665="P","PHY",IF(F665="G","G",E665))</f>
        <v>D</v>
      </c>
      <c r="O665" s="84" t="str">
        <f aca="false">IF(ISNA(VLOOKUP(G665,BadCanCurves,1,FALSE())),VLOOKUP(D665,FOLIOS,6,FALSE()),"not used")</f>
        <v>not used</v>
      </c>
      <c r="P665" s="84" t="n">
        <f aca="false">IF($N665="P",VLOOKUP(H665,PrcBuckets,2,FALSE()),0)</f>
        <v>0</v>
      </c>
      <c r="Q665" s="84" t="n">
        <f aca="false">IF($N665="D",VLOOKUP(H665,BasisBuckets,2,FALSE()),0)</f>
        <v>13</v>
      </c>
      <c r="R665" s="84" t="n">
        <f aca="false">IF($N665="PHY",VLOOKUP(H665,PGDBuckets,2,FALSE()),0)</f>
        <v>0</v>
      </c>
      <c r="S665" s="84" t="n">
        <f aca="false">IF($N665="G",VLOOKUP(H665,PGDBuckets,2,FALSE()),0)</f>
        <v>0</v>
      </c>
      <c r="T665" s="84" t="n">
        <f aca="false">SUM(P665:S665)</f>
        <v>13</v>
      </c>
      <c r="U665" s="84" t="str">
        <f aca="false">IF(O665="not used","-",O665&amp;N665&amp;T665)</f>
        <v>-</v>
      </c>
      <c r="V665" s="84" t="str">
        <f aca="false">IF(O665="Not Used","-",VLOOKUP(D665,FOLIOS,7,FALSE())&amp;H665)</f>
        <v>-</v>
      </c>
      <c r="W665" s="84" t="str">
        <f aca="false">IF(U665="-","-",O665&amp;E665&amp;H665)</f>
        <v>-</v>
      </c>
      <c r="X665" s="85" t="str">
        <f aca="false">D665&amp;G665</f>
        <v>FT-CAND-EGSC-BASCGPR-WADDING</v>
      </c>
      <c r="AF665" s="0" t="str">
        <f aca="false">D665&amp;V665</f>
        <v>FT-CAND-EGSC-BAS-</v>
      </c>
    </row>
    <row r="666" customFormat="false" ht="12.75" hidden="false" customHeight="false" outlineLevel="0" collapsed="false">
      <c r="A666" s="81" t="n">
        <v>36682</v>
      </c>
      <c r="B666" s="82" t="s">
        <v>55</v>
      </c>
      <c r="C666" s="82" t="s">
        <v>56</v>
      </c>
      <c r="D666" s="82" t="s">
        <v>57</v>
      </c>
      <c r="E666" s="82" t="s">
        <v>21</v>
      </c>
      <c r="F666" s="82"/>
      <c r="G666" s="82" t="s">
        <v>77</v>
      </c>
      <c r="H666" s="81" t="n">
        <v>38596</v>
      </c>
      <c r="I666" s="82" t="n">
        <v>0</v>
      </c>
      <c r="J666" s="82" t="n">
        <v>0</v>
      </c>
      <c r="K666" s="83" t="n">
        <f aca="false">IF(J666=0,0,J666/I666)</f>
        <v>0</v>
      </c>
      <c r="L666" s="83" t="n">
        <f aca="false">I666/UOM</f>
        <v>0</v>
      </c>
      <c r="M666" s="83" t="n">
        <f aca="false">J666/UOM</f>
        <v>0</v>
      </c>
      <c r="N666" s="84" t="str">
        <f aca="false">IF(F666="P","PHY",IF(F666="G","G",E666))</f>
        <v>D</v>
      </c>
      <c r="O666" s="84" t="str">
        <f aca="false">IF(ISNA(VLOOKUP(G666,BadCanCurves,1,FALSE())),VLOOKUP(D666,FOLIOS,6,FALSE()),"not used")</f>
        <v>not used</v>
      </c>
      <c r="P666" s="84" t="n">
        <f aca="false">IF($N666="P",VLOOKUP(H666,PrcBuckets,2,FALSE()),0)</f>
        <v>0</v>
      </c>
      <c r="Q666" s="84" t="n">
        <f aca="false">IF($N666="D",VLOOKUP(H666,BasisBuckets,2,FALSE()),0)</f>
        <v>13</v>
      </c>
      <c r="R666" s="84" t="n">
        <f aca="false">IF($N666="PHY",VLOOKUP(H666,PGDBuckets,2,FALSE()),0)</f>
        <v>0</v>
      </c>
      <c r="S666" s="84" t="n">
        <f aca="false">IF($N666="G",VLOOKUP(H666,PGDBuckets,2,FALSE()),0)</f>
        <v>0</v>
      </c>
      <c r="T666" s="84" t="n">
        <f aca="false">SUM(P666:S666)</f>
        <v>13</v>
      </c>
      <c r="U666" s="84" t="str">
        <f aca="false">IF(O666="not used","-",O666&amp;N666&amp;T666)</f>
        <v>-</v>
      </c>
      <c r="V666" s="84" t="str">
        <f aca="false">IF(O666="Not Used","-",VLOOKUP(D666,FOLIOS,7,FALSE())&amp;H666)</f>
        <v>-</v>
      </c>
      <c r="W666" s="84" t="str">
        <f aca="false">IF(U666="-","-",O666&amp;E666&amp;H666)</f>
        <v>-</v>
      </c>
      <c r="X666" s="85" t="str">
        <f aca="false">D666&amp;G666</f>
        <v>FT-CAND-EGSC-BASCGPR-WADDING</v>
      </c>
      <c r="AF666" s="0" t="str">
        <f aca="false">D666&amp;V666</f>
        <v>FT-CAND-EGSC-BAS-</v>
      </c>
    </row>
    <row r="667" customFormat="false" ht="12.75" hidden="false" customHeight="false" outlineLevel="0" collapsed="false">
      <c r="A667" s="81" t="n">
        <v>36682</v>
      </c>
      <c r="B667" s="82" t="s">
        <v>55</v>
      </c>
      <c r="C667" s="82" t="s">
        <v>56</v>
      </c>
      <c r="D667" s="82" t="s">
        <v>57</v>
      </c>
      <c r="E667" s="82" t="s">
        <v>21</v>
      </c>
      <c r="F667" s="82"/>
      <c r="G667" s="82" t="s">
        <v>77</v>
      </c>
      <c r="H667" s="81" t="n">
        <v>38626</v>
      </c>
      <c r="I667" s="82" t="n">
        <v>0</v>
      </c>
      <c r="J667" s="82" t="n">
        <v>0</v>
      </c>
      <c r="K667" s="83" t="n">
        <f aca="false">IF(J667=0,0,J667/I667)</f>
        <v>0</v>
      </c>
      <c r="L667" s="83" t="n">
        <f aca="false">I667/UOM</f>
        <v>0</v>
      </c>
      <c r="M667" s="83" t="n">
        <f aca="false">J667/UOM</f>
        <v>0</v>
      </c>
      <c r="N667" s="84" t="str">
        <f aca="false">IF(F667="P","PHY",IF(F667="G","G",E667))</f>
        <v>D</v>
      </c>
      <c r="O667" s="84" t="str">
        <f aca="false">IF(ISNA(VLOOKUP(G667,BadCanCurves,1,FALSE())),VLOOKUP(D667,FOLIOS,6,FALSE()),"not used")</f>
        <v>not used</v>
      </c>
      <c r="P667" s="84" t="n">
        <f aca="false">IF($N667="P",VLOOKUP(H667,PrcBuckets,2,FALSE()),0)</f>
        <v>0</v>
      </c>
      <c r="Q667" s="84" t="n">
        <f aca="false">IF($N667="D",VLOOKUP(H667,BasisBuckets,2,FALSE()),0)</f>
        <v>13</v>
      </c>
      <c r="R667" s="84" t="n">
        <f aca="false">IF($N667="PHY",VLOOKUP(H667,PGDBuckets,2,FALSE()),0)</f>
        <v>0</v>
      </c>
      <c r="S667" s="84" t="n">
        <f aca="false">IF($N667="G",VLOOKUP(H667,PGDBuckets,2,FALSE()),0)</f>
        <v>0</v>
      </c>
      <c r="T667" s="84" t="n">
        <f aca="false">SUM(P667:S667)</f>
        <v>13</v>
      </c>
      <c r="U667" s="84" t="str">
        <f aca="false">IF(O667="not used","-",O667&amp;N667&amp;T667)</f>
        <v>-</v>
      </c>
      <c r="V667" s="84" t="str">
        <f aca="false">IF(O667="Not Used","-",VLOOKUP(D667,FOLIOS,7,FALSE())&amp;H667)</f>
        <v>-</v>
      </c>
      <c r="W667" s="84" t="str">
        <f aca="false">IF(U667="-","-",O667&amp;E667&amp;H667)</f>
        <v>-</v>
      </c>
      <c r="X667" s="85" t="str">
        <f aca="false">D667&amp;G667</f>
        <v>FT-CAND-EGSC-BASCGPR-WADDING</v>
      </c>
      <c r="AF667" s="0" t="str">
        <f aca="false">D667&amp;V667</f>
        <v>FT-CAND-EGSC-BAS-</v>
      </c>
    </row>
    <row r="668" customFormat="false" ht="12.75" hidden="false" customHeight="false" outlineLevel="0" collapsed="false">
      <c r="A668" s="81" t="n">
        <v>36682</v>
      </c>
      <c r="B668" s="82" t="s">
        <v>55</v>
      </c>
      <c r="C668" s="82" t="s">
        <v>56</v>
      </c>
      <c r="D668" s="82" t="s">
        <v>57</v>
      </c>
      <c r="E668" s="82" t="s">
        <v>21</v>
      </c>
      <c r="F668" s="82"/>
      <c r="G668" s="82" t="s">
        <v>77</v>
      </c>
      <c r="H668" s="81" t="n">
        <v>38657</v>
      </c>
      <c r="I668" s="82" t="n">
        <v>0</v>
      </c>
      <c r="J668" s="82" t="n">
        <v>0</v>
      </c>
      <c r="K668" s="83" t="n">
        <f aca="false">IF(J668=0,0,J668/I668)</f>
        <v>0</v>
      </c>
      <c r="L668" s="83" t="n">
        <f aca="false">I668/UOM</f>
        <v>0</v>
      </c>
      <c r="M668" s="83" t="n">
        <f aca="false">J668/UOM</f>
        <v>0</v>
      </c>
      <c r="N668" s="84" t="str">
        <f aca="false">IF(F668="P","PHY",IF(F668="G","G",E668))</f>
        <v>D</v>
      </c>
      <c r="O668" s="84" t="str">
        <f aca="false">IF(ISNA(VLOOKUP(G668,BadCanCurves,1,FALSE())),VLOOKUP(D668,FOLIOS,6,FALSE()),"not used")</f>
        <v>not used</v>
      </c>
      <c r="P668" s="84" t="n">
        <f aca="false">IF($N668="P",VLOOKUP(H668,PrcBuckets,2,FALSE()),0)</f>
        <v>0</v>
      </c>
      <c r="Q668" s="84" t="n">
        <f aca="false">IF($N668="D",VLOOKUP(H668,BasisBuckets,2,FALSE()),0)</f>
        <v>13</v>
      </c>
      <c r="R668" s="84" t="n">
        <f aca="false">IF($N668="PHY",VLOOKUP(H668,PGDBuckets,2,FALSE()),0)</f>
        <v>0</v>
      </c>
      <c r="S668" s="84" t="n">
        <f aca="false">IF($N668="G",VLOOKUP(H668,PGDBuckets,2,FALSE()),0)</f>
        <v>0</v>
      </c>
      <c r="T668" s="84" t="n">
        <f aca="false">SUM(P668:S668)</f>
        <v>13</v>
      </c>
      <c r="U668" s="84" t="str">
        <f aca="false">IF(O668="not used","-",O668&amp;N668&amp;T668)</f>
        <v>-</v>
      </c>
      <c r="V668" s="84" t="str">
        <f aca="false">IF(O668="Not Used","-",VLOOKUP(D668,FOLIOS,7,FALSE())&amp;H668)</f>
        <v>-</v>
      </c>
      <c r="W668" s="84" t="str">
        <f aca="false">IF(U668="-","-",O668&amp;E668&amp;H668)</f>
        <v>-</v>
      </c>
      <c r="X668" s="85" t="str">
        <f aca="false">D668&amp;G668</f>
        <v>FT-CAND-EGSC-BASCGPR-WADDING</v>
      </c>
      <c r="AF668" s="0" t="str">
        <f aca="false">D668&amp;V668</f>
        <v>FT-CAND-EGSC-BAS-</v>
      </c>
    </row>
    <row r="669" customFormat="false" ht="12.75" hidden="false" customHeight="false" outlineLevel="0" collapsed="false">
      <c r="A669" s="81" t="n">
        <v>36682</v>
      </c>
      <c r="B669" s="82" t="s">
        <v>55</v>
      </c>
      <c r="C669" s="82" t="s">
        <v>56</v>
      </c>
      <c r="D669" s="82" t="s">
        <v>57</v>
      </c>
      <c r="E669" s="82" t="s">
        <v>21</v>
      </c>
      <c r="F669" s="82"/>
      <c r="G669" s="82" t="s">
        <v>77</v>
      </c>
      <c r="H669" s="81" t="n">
        <v>38687</v>
      </c>
      <c r="I669" s="82" t="n">
        <v>0</v>
      </c>
      <c r="J669" s="82" t="n">
        <v>0</v>
      </c>
      <c r="K669" s="83" t="n">
        <f aca="false">IF(J669=0,0,J669/I669)</f>
        <v>0</v>
      </c>
      <c r="L669" s="83" t="n">
        <f aca="false">I669/UOM</f>
        <v>0</v>
      </c>
      <c r="M669" s="83" t="n">
        <f aca="false">J669/UOM</f>
        <v>0</v>
      </c>
      <c r="N669" s="84" t="str">
        <f aca="false">IF(F669="P","PHY",IF(F669="G","G",E669))</f>
        <v>D</v>
      </c>
      <c r="O669" s="84" t="str">
        <f aca="false">IF(ISNA(VLOOKUP(G669,BadCanCurves,1,FALSE())),VLOOKUP(D669,FOLIOS,6,FALSE()),"not used")</f>
        <v>not used</v>
      </c>
      <c r="P669" s="84" t="n">
        <f aca="false">IF($N669="P",VLOOKUP(H669,PrcBuckets,2,FALSE()),0)</f>
        <v>0</v>
      </c>
      <c r="Q669" s="84" t="n">
        <f aca="false">IF($N669="D",VLOOKUP(H669,BasisBuckets,2,FALSE()),0)</f>
        <v>13</v>
      </c>
      <c r="R669" s="84" t="n">
        <f aca="false">IF($N669="PHY",VLOOKUP(H669,PGDBuckets,2,FALSE()),0)</f>
        <v>0</v>
      </c>
      <c r="S669" s="84" t="n">
        <f aca="false">IF($N669="G",VLOOKUP(H669,PGDBuckets,2,FALSE()),0)</f>
        <v>0</v>
      </c>
      <c r="T669" s="84" t="n">
        <f aca="false">SUM(P669:S669)</f>
        <v>13</v>
      </c>
      <c r="U669" s="84" t="str">
        <f aca="false">IF(O669="not used","-",O669&amp;N669&amp;T669)</f>
        <v>-</v>
      </c>
      <c r="V669" s="84" t="str">
        <f aca="false">IF(O669="Not Used","-",VLOOKUP(D669,FOLIOS,7,FALSE())&amp;H669)</f>
        <v>-</v>
      </c>
      <c r="W669" s="84" t="str">
        <f aca="false">IF(U669="-","-",O669&amp;E669&amp;H669)</f>
        <v>-</v>
      </c>
      <c r="X669" s="85" t="str">
        <f aca="false">D669&amp;G669</f>
        <v>FT-CAND-EGSC-BASCGPR-WADDING</v>
      </c>
      <c r="AF669" s="0" t="str">
        <f aca="false">D669&amp;V669</f>
        <v>FT-CAND-EGSC-BAS-</v>
      </c>
    </row>
    <row r="670" customFormat="false" ht="12.75" hidden="false" customHeight="false" outlineLevel="0" collapsed="false">
      <c r="A670" s="81" t="n">
        <v>36682</v>
      </c>
      <c r="B670" s="82" t="s">
        <v>55</v>
      </c>
      <c r="C670" s="82" t="s">
        <v>56</v>
      </c>
      <c r="D670" s="82" t="s">
        <v>57</v>
      </c>
      <c r="E670" s="82" t="s">
        <v>21</v>
      </c>
      <c r="F670" s="82"/>
      <c r="G670" s="82" t="s">
        <v>77</v>
      </c>
      <c r="H670" s="81" t="n">
        <v>38718</v>
      </c>
      <c r="I670" s="82" t="n">
        <v>0</v>
      </c>
      <c r="J670" s="82" t="n">
        <v>0</v>
      </c>
      <c r="K670" s="83" t="n">
        <f aca="false">IF(J670=0,0,J670/I670)</f>
        <v>0</v>
      </c>
      <c r="L670" s="83" t="n">
        <f aca="false">I670/UOM</f>
        <v>0</v>
      </c>
      <c r="M670" s="83" t="n">
        <f aca="false">J670/UOM</f>
        <v>0</v>
      </c>
      <c r="N670" s="84" t="str">
        <f aca="false">IF(F670="P","PHY",IF(F670="G","G",E670))</f>
        <v>D</v>
      </c>
      <c r="O670" s="84" t="str">
        <f aca="false">IF(ISNA(VLOOKUP(G670,BadCanCurves,1,FALSE())),VLOOKUP(D670,FOLIOS,6,FALSE()),"not used")</f>
        <v>not used</v>
      </c>
      <c r="P670" s="84" t="n">
        <f aca="false">IF($N670="P",VLOOKUP(H670,PrcBuckets,2,FALSE()),0)</f>
        <v>0</v>
      </c>
      <c r="Q670" s="84" t="n">
        <f aca="false">IF($N670="D",VLOOKUP(H670,BasisBuckets,2,FALSE()),0)</f>
        <v>13</v>
      </c>
      <c r="R670" s="84" t="n">
        <f aca="false">IF($N670="PHY",VLOOKUP(H670,PGDBuckets,2,FALSE()),0)</f>
        <v>0</v>
      </c>
      <c r="S670" s="84" t="n">
        <f aca="false">IF($N670="G",VLOOKUP(H670,PGDBuckets,2,FALSE()),0)</f>
        <v>0</v>
      </c>
      <c r="T670" s="84" t="n">
        <f aca="false">SUM(P670:S670)</f>
        <v>13</v>
      </c>
      <c r="U670" s="84" t="str">
        <f aca="false">IF(O670="not used","-",O670&amp;N670&amp;T670)</f>
        <v>-</v>
      </c>
      <c r="V670" s="84" t="str">
        <f aca="false">IF(O670="Not Used","-",VLOOKUP(D670,FOLIOS,7,FALSE())&amp;H670)</f>
        <v>-</v>
      </c>
      <c r="W670" s="84" t="str">
        <f aca="false">IF(U670="-","-",O670&amp;E670&amp;H670)</f>
        <v>-</v>
      </c>
      <c r="X670" s="85" t="str">
        <f aca="false">D670&amp;G670</f>
        <v>FT-CAND-EGSC-BASCGPR-WADDING</v>
      </c>
      <c r="AF670" s="0" t="str">
        <f aca="false">D670&amp;V670</f>
        <v>FT-CAND-EGSC-BAS-</v>
      </c>
    </row>
    <row r="671" customFormat="false" ht="12.75" hidden="false" customHeight="false" outlineLevel="0" collapsed="false">
      <c r="A671" s="81" t="n">
        <v>36682</v>
      </c>
      <c r="B671" s="82" t="s">
        <v>55</v>
      </c>
      <c r="C671" s="82" t="s">
        <v>56</v>
      </c>
      <c r="D671" s="82" t="s">
        <v>57</v>
      </c>
      <c r="E671" s="82" t="s">
        <v>21</v>
      </c>
      <c r="F671" s="82"/>
      <c r="G671" s="82" t="s">
        <v>77</v>
      </c>
      <c r="H671" s="81" t="n">
        <v>38749</v>
      </c>
      <c r="I671" s="82" t="n">
        <v>0</v>
      </c>
      <c r="J671" s="82" t="n">
        <v>0</v>
      </c>
      <c r="K671" s="83" t="n">
        <f aca="false">IF(J671=0,0,J671/I671)</f>
        <v>0</v>
      </c>
      <c r="L671" s="83" t="n">
        <f aca="false">I671/UOM</f>
        <v>0</v>
      </c>
      <c r="M671" s="83" t="n">
        <f aca="false">J671/UOM</f>
        <v>0</v>
      </c>
      <c r="N671" s="84" t="str">
        <f aca="false">IF(F671="P","PHY",IF(F671="G","G",E671))</f>
        <v>D</v>
      </c>
      <c r="O671" s="84" t="str">
        <f aca="false">IF(ISNA(VLOOKUP(G671,BadCanCurves,1,FALSE())),VLOOKUP(D671,FOLIOS,6,FALSE()),"not used")</f>
        <v>not used</v>
      </c>
      <c r="P671" s="84" t="n">
        <f aca="false">IF($N671="P",VLOOKUP(H671,PrcBuckets,2,FALSE()),0)</f>
        <v>0</v>
      </c>
      <c r="Q671" s="84" t="n">
        <f aca="false">IF($N671="D",VLOOKUP(H671,BasisBuckets,2,FALSE()),0)</f>
        <v>13</v>
      </c>
      <c r="R671" s="84" t="n">
        <f aca="false">IF($N671="PHY",VLOOKUP(H671,PGDBuckets,2,FALSE()),0)</f>
        <v>0</v>
      </c>
      <c r="S671" s="84" t="n">
        <f aca="false">IF($N671="G",VLOOKUP(H671,PGDBuckets,2,FALSE()),0)</f>
        <v>0</v>
      </c>
      <c r="T671" s="84" t="n">
        <f aca="false">SUM(P671:S671)</f>
        <v>13</v>
      </c>
      <c r="U671" s="84" t="str">
        <f aca="false">IF(O671="not used","-",O671&amp;N671&amp;T671)</f>
        <v>-</v>
      </c>
      <c r="V671" s="84" t="str">
        <f aca="false">IF(O671="Not Used","-",VLOOKUP(D671,FOLIOS,7,FALSE())&amp;H671)</f>
        <v>-</v>
      </c>
      <c r="W671" s="84" t="str">
        <f aca="false">IF(U671="-","-",O671&amp;E671&amp;H671)</f>
        <v>-</v>
      </c>
      <c r="X671" s="85" t="str">
        <f aca="false">D671&amp;G671</f>
        <v>FT-CAND-EGSC-BASCGPR-WADDING</v>
      </c>
      <c r="AF671" s="0" t="str">
        <f aca="false">D671&amp;V671</f>
        <v>FT-CAND-EGSC-BAS-</v>
      </c>
    </row>
    <row r="672" customFormat="false" ht="12.75" hidden="false" customHeight="false" outlineLevel="0" collapsed="false">
      <c r="A672" s="81" t="n">
        <v>36682</v>
      </c>
      <c r="B672" s="82" t="s">
        <v>55</v>
      </c>
      <c r="C672" s="82" t="s">
        <v>56</v>
      </c>
      <c r="D672" s="82" t="s">
        <v>57</v>
      </c>
      <c r="E672" s="82" t="s">
        <v>21</v>
      </c>
      <c r="F672" s="82"/>
      <c r="G672" s="82" t="s">
        <v>77</v>
      </c>
      <c r="H672" s="81" t="n">
        <v>38777</v>
      </c>
      <c r="I672" s="82" t="n">
        <v>0</v>
      </c>
      <c r="J672" s="82" t="n">
        <v>0</v>
      </c>
      <c r="K672" s="83" t="n">
        <f aca="false">IF(J672=0,0,J672/I672)</f>
        <v>0</v>
      </c>
      <c r="L672" s="83" t="n">
        <f aca="false">I672/UOM</f>
        <v>0</v>
      </c>
      <c r="M672" s="83" t="n">
        <f aca="false">J672/UOM</f>
        <v>0</v>
      </c>
      <c r="N672" s="84" t="str">
        <f aca="false">IF(F672="P","PHY",IF(F672="G","G",E672))</f>
        <v>D</v>
      </c>
      <c r="O672" s="84" t="str">
        <f aca="false">IF(ISNA(VLOOKUP(G672,BadCanCurves,1,FALSE())),VLOOKUP(D672,FOLIOS,6,FALSE()),"not used")</f>
        <v>not used</v>
      </c>
      <c r="P672" s="84" t="n">
        <f aca="false">IF($N672="P",VLOOKUP(H672,PrcBuckets,2,FALSE()),0)</f>
        <v>0</v>
      </c>
      <c r="Q672" s="84" t="n">
        <f aca="false">IF($N672="D",VLOOKUP(H672,BasisBuckets,2,FALSE()),0)</f>
        <v>13</v>
      </c>
      <c r="R672" s="84" t="n">
        <f aca="false">IF($N672="PHY",VLOOKUP(H672,PGDBuckets,2,FALSE()),0)</f>
        <v>0</v>
      </c>
      <c r="S672" s="84" t="n">
        <f aca="false">IF($N672="G",VLOOKUP(H672,PGDBuckets,2,FALSE()),0)</f>
        <v>0</v>
      </c>
      <c r="T672" s="84" t="n">
        <f aca="false">SUM(P672:S672)</f>
        <v>13</v>
      </c>
      <c r="U672" s="84" t="str">
        <f aca="false">IF(O672="not used","-",O672&amp;N672&amp;T672)</f>
        <v>-</v>
      </c>
      <c r="V672" s="84" t="str">
        <f aca="false">IF(O672="Not Used","-",VLOOKUP(D672,FOLIOS,7,FALSE())&amp;H672)</f>
        <v>-</v>
      </c>
      <c r="W672" s="84" t="str">
        <f aca="false">IF(U672="-","-",O672&amp;E672&amp;H672)</f>
        <v>-</v>
      </c>
      <c r="X672" s="85" t="str">
        <f aca="false">D672&amp;G672</f>
        <v>FT-CAND-EGSC-BASCGPR-WADDING</v>
      </c>
      <c r="AF672" s="0" t="str">
        <f aca="false">D672&amp;V672</f>
        <v>FT-CAND-EGSC-BAS-</v>
      </c>
    </row>
    <row r="673" customFormat="false" ht="12.75" hidden="false" customHeight="false" outlineLevel="0" collapsed="false">
      <c r="A673" s="81" t="n">
        <v>36682</v>
      </c>
      <c r="B673" s="82" t="s">
        <v>55</v>
      </c>
      <c r="C673" s="82" t="s">
        <v>56</v>
      </c>
      <c r="D673" s="82" t="s">
        <v>57</v>
      </c>
      <c r="E673" s="82" t="s">
        <v>21</v>
      </c>
      <c r="F673" s="82"/>
      <c r="G673" s="82" t="s">
        <v>77</v>
      </c>
      <c r="H673" s="81" t="n">
        <v>38808</v>
      </c>
      <c r="I673" s="82" t="n">
        <v>0</v>
      </c>
      <c r="J673" s="82" t="n">
        <v>0</v>
      </c>
      <c r="K673" s="83" t="n">
        <f aca="false">IF(J673=0,0,J673/I673)</f>
        <v>0</v>
      </c>
      <c r="L673" s="83" t="n">
        <f aca="false">I673/UOM</f>
        <v>0</v>
      </c>
      <c r="M673" s="83" t="n">
        <f aca="false">J673/UOM</f>
        <v>0</v>
      </c>
      <c r="N673" s="84" t="str">
        <f aca="false">IF(F673="P","PHY",IF(F673="G","G",E673))</f>
        <v>D</v>
      </c>
      <c r="O673" s="84" t="str">
        <f aca="false">IF(ISNA(VLOOKUP(G673,BadCanCurves,1,FALSE())),VLOOKUP(D673,FOLIOS,6,FALSE()),"not used")</f>
        <v>not used</v>
      </c>
      <c r="P673" s="84" t="n">
        <f aca="false">IF($N673="P",VLOOKUP(H673,PrcBuckets,2,FALSE()),0)</f>
        <v>0</v>
      </c>
      <c r="Q673" s="84" t="n">
        <f aca="false">IF($N673="D",VLOOKUP(H673,BasisBuckets,2,FALSE()),0)</f>
        <v>13</v>
      </c>
      <c r="R673" s="84" t="n">
        <f aca="false">IF($N673="PHY",VLOOKUP(H673,PGDBuckets,2,FALSE()),0)</f>
        <v>0</v>
      </c>
      <c r="S673" s="84" t="n">
        <f aca="false">IF($N673="G",VLOOKUP(H673,PGDBuckets,2,FALSE()),0)</f>
        <v>0</v>
      </c>
      <c r="T673" s="84" t="n">
        <f aca="false">SUM(P673:S673)</f>
        <v>13</v>
      </c>
      <c r="U673" s="84" t="str">
        <f aca="false">IF(O673="not used","-",O673&amp;N673&amp;T673)</f>
        <v>-</v>
      </c>
      <c r="V673" s="84" t="str">
        <f aca="false">IF(O673="Not Used","-",VLOOKUP(D673,FOLIOS,7,FALSE())&amp;H673)</f>
        <v>-</v>
      </c>
      <c r="W673" s="84" t="str">
        <f aca="false">IF(U673="-","-",O673&amp;E673&amp;H673)</f>
        <v>-</v>
      </c>
      <c r="X673" s="85" t="str">
        <f aca="false">D673&amp;G673</f>
        <v>FT-CAND-EGSC-BASCGPR-WADDING</v>
      </c>
      <c r="AF673" s="0" t="str">
        <f aca="false">D673&amp;V673</f>
        <v>FT-CAND-EGSC-BAS-</v>
      </c>
    </row>
    <row r="674" customFormat="false" ht="12.75" hidden="false" customHeight="false" outlineLevel="0" collapsed="false">
      <c r="A674" s="81" t="n">
        <v>36682</v>
      </c>
      <c r="B674" s="82" t="s">
        <v>55</v>
      </c>
      <c r="C674" s="82" t="s">
        <v>56</v>
      </c>
      <c r="D674" s="82" t="s">
        <v>57</v>
      </c>
      <c r="E674" s="82" t="s">
        <v>21</v>
      </c>
      <c r="F674" s="82"/>
      <c r="G674" s="82" t="s">
        <v>77</v>
      </c>
      <c r="H674" s="81" t="n">
        <v>38838</v>
      </c>
      <c r="I674" s="82" t="n">
        <v>0</v>
      </c>
      <c r="J674" s="82" t="n">
        <v>0</v>
      </c>
      <c r="K674" s="83" t="n">
        <f aca="false">IF(J674=0,0,J674/I674)</f>
        <v>0</v>
      </c>
      <c r="L674" s="83" t="n">
        <f aca="false">I674/UOM</f>
        <v>0</v>
      </c>
      <c r="M674" s="83" t="n">
        <f aca="false">J674/UOM</f>
        <v>0</v>
      </c>
      <c r="N674" s="84" t="str">
        <f aca="false">IF(F674="P","PHY",IF(F674="G","G",E674))</f>
        <v>D</v>
      </c>
      <c r="O674" s="84" t="str">
        <f aca="false">IF(ISNA(VLOOKUP(G674,BadCanCurves,1,FALSE())),VLOOKUP(D674,FOLIOS,6,FALSE()),"not used")</f>
        <v>not used</v>
      </c>
      <c r="P674" s="84" t="n">
        <f aca="false">IF($N674="P",VLOOKUP(H674,PrcBuckets,2,FALSE()),0)</f>
        <v>0</v>
      </c>
      <c r="Q674" s="84" t="n">
        <f aca="false">IF($N674="D",VLOOKUP(H674,BasisBuckets,2,FALSE()),0)</f>
        <v>13</v>
      </c>
      <c r="R674" s="84" t="n">
        <f aca="false">IF($N674="PHY",VLOOKUP(H674,PGDBuckets,2,FALSE()),0)</f>
        <v>0</v>
      </c>
      <c r="S674" s="84" t="n">
        <f aca="false">IF($N674="G",VLOOKUP(H674,PGDBuckets,2,FALSE()),0)</f>
        <v>0</v>
      </c>
      <c r="T674" s="84" t="n">
        <f aca="false">SUM(P674:S674)</f>
        <v>13</v>
      </c>
      <c r="U674" s="84" t="str">
        <f aca="false">IF(O674="not used","-",O674&amp;N674&amp;T674)</f>
        <v>-</v>
      </c>
      <c r="V674" s="84" t="str">
        <f aca="false">IF(O674="Not Used","-",VLOOKUP(D674,FOLIOS,7,FALSE())&amp;H674)</f>
        <v>-</v>
      </c>
      <c r="W674" s="84" t="str">
        <f aca="false">IF(U674="-","-",O674&amp;E674&amp;H674)</f>
        <v>-</v>
      </c>
      <c r="X674" s="85" t="str">
        <f aca="false">D674&amp;G674</f>
        <v>FT-CAND-EGSC-BASCGPR-WADDING</v>
      </c>
      <c r="AF674" s="0" t="str">
        <f aca="false">D674&amp;V674</f>
        <v>FT-CAND-EGSC-BAS-</v>
      </c>
    </row>
    <row r="675" customFormat="false" ht="12.75" hidden="false" customHeight="false" outlineLevel="0" collapsed="false">
      <c r="A675" s="81" t="n">
        <v>36682</v>
      </c>
      <c r="B675" s="82" t="s">
        <v>55</v>
      </c>
      <c r="C675" s="82" t="s">
        <v>56</v>
      </c>
      <c r="D675" s="82" t="s">
        <v>57</v>
      </c>
      <c r="E675" s="82" t="s">
        <v>21</v>
      </c>
      <c r="F675" s="82"/>
      <c r="G675" s="82" t="s">
        <v>77</v>
      </c>
      <c r="H675" s="81" t="n">
        <v>38869</v>
      </c>
      <c r="I675" s="82" t="n">
        <v>0</v>
      </c>
      <c r="J675" s="82" t="n">
        <v>0</v>
      </c>
      <c r="K675" s="83" t="n">
        <f aca="false">IF(J675=0,0,J675/I675)</f>
        <v>0</v>
      </c>
      <c r="L675" s="83" t="n">
        <f aca="false">I675/UOM</f>
        <v>0</v>
      </c>
      <c r="M675" s="83" t="n">
        <f aca="false">J675/UOM</f>
        <v>0</v>
      </c>
      <c r="N675" s="84" t="str">
        <f aca="false">IF(F675="P","PHY",IF(F675="G","G",E675))</f>
        <v>D</v>
      </c>
      <c r="O675" s="84" t="str">
        <f aca="false">IF(ISNA(VLOOKUP(G675,BadCanCurves,1,FALSE())),VLOOKUP(D675,FOLIOS,6,FALSE()),"not used")</f>
        <v>not used</v>
      </c>
      <c r="P675" s="84" t="n">
        <f aca="false">IF($N675="P",VLOOKUP(H675,PrcBuckets,2,FALSE()),0)</f>
        <v>0</v>
      </c>
      <c r="Q675" s="84" t="n">
        <f aca="false">IF($N675="D",VLOOKUP(H675,BasisBuckets,2,FALSE()),0)</f>
        <v>13</v>
      </c>
      <c r="R675" s="84" t="n">
        <f aca="false">IF($N675="PHY",VLOOKUP(H675,PGDBuckets,2,FALSE()),0)</f>
        <v>0</v>
      </c>
      <c r="S675" s="84" t="n">
        <f aca="false">IF($N675="G",VLOOKUP(H675,PGDBuckets,2,FALSE()),0)</f>
        <v>0</v>
      </c>
      <c r="T675" s="84" t="n">
        <f aca="false">SUM(P675:S675)</f>
        <v>13</v>
      </c>
      <c r="U675" s="84" t="str">
        <f aca="false">IF(O675="not used","-",O675&amp;N675&amp;T675)</f>
        <v>-</v>
      </c>
      <c r="V675" s="84" t="str">
        <f aca="false">IF(O675="Not Used","-",VLOOKUP(D675,FOLIOS,7,FALSE())&amp;H675)</f>
        <v>-</v>
      </c>
      <c r="W675" s="84" t="str">
        <f aca="false">IF(U675="-","-",O675&amp;E675&amp;H675)</f>
        <v>-</v>
      </c>
      <c r="X675" s="85" t="str">
        <f aca="false">D675&amp;G675</f>
        <v>FT-CAND-EGSC-BASCGPR-WADDING</v>
      </c>
      <c r="AF675" s="0" t="str">
        <f aca="false">D675&amp;V675</f>
        <v>FT-CAND-EGSC-BAS-</v>
      </c>
    </row>
    <row r="676" customFormat="false" ht="12.75" hidden="false" customHeight="false" outlineLevel="0" collapsed="false">
      <c r="A676" s="81" t="n">
        <v>36682</v>
      </c>
      <c r="B676" s="82" t="s">
        <v>55</v>
      </c>
      <c r="C676" s="82" t="s">
        <v>56</v>
      </c>
      <c r="D676" s="82" t="s">
        <v>57</v>
      </c>
      <c r="E676" s="82" t="s">
        <v>21</v>
      </c>
      <c r="F676" s="82"/>
      <c r="G676" s="82" t="s">
        <v>77</v>
      </c>
      <c r="H676" s="81" t="n">
        <v>38899</v>
      </c>
      <c r="I676" s="82" t="n">
        <v>0</v>
      </c>
      <c r="J676" s="82" t="n">
        <v>0</v>
      </c>
      <c r="K676" s="83" t="n">
        <f aca="false">IF(J676=0,0,J676/I676)</f>
        <v>0</v>
      </c>
      <c r="L676" s="83" t="n">
        <f aca="false">I676/UOM</f>
        <v>0</v>
      </c>
      <c r="M676" s="83" t="n">
        <f aca="false">J676/UOM</f>
        <v>0</v>
      </c>
      <c r="N676" s="84" t="str">
        <f aca="false">IF(F676="P","PHY",IF(F676="G","G",E676))</f>
        <v>D</v>
      </c>
      <c r="O676" s="84" t="str">
        <f aca="false">IF(ISNA(VLOOKUP(G676,BadCanCurves,1,FALSE())),VLOOKUP(D676,FOLIOS,6,FALSE()),"not used")</f>
        <v>not used</v>
      </c>
      <c r="P676" s="84" t="n">
        <f aca="false">IF($N676="P",VLOOKUP(H676,PrcBuckets,2,FALSE()),0)</f>
        <v>0</v>
      </c>
      <c r="Q676" s="84" t="n">
        <f aca="false">IF($N676="D",VLOOKUP(H676,BasisBuckets,2,FALSE()),0)</f>
        <v>13</v>
      </c>
      <c r="R676" s="84" t="n">
        <f aca="false">IF($N676="PHY",VLOOKUP(H676,PGDBuckets,2,FALSE()),0)</f>
        <v>0</v>
      </c>
      <c r="S676" s="84" t="n">
        <f aca="false">IF($N676="G",VLOOKUP(H676,PGDBuckets,2,FALSE()),0)</f>
        <v>0</v>
      </c>
      <c r="T676" s="84" t="n">
        <f aca="false">SUM(P676:S676)</f>
        <v>13</v>
      </c>
      <c r="U676" s="84" t="str">
        <f aca="false">IF(O676="not used","-",O676&amp;N676&amp;T676)</f>
        <v>-</v>
      </c>
      <c r="V676" s="84" t="str">
        <f aca="false">IF(O676="Not Used","-",VLOOKUP(D676,FOLIOS,7,FALSE())&amp;H676)</f>
        <v>-</v>
      </c>
      <c r="W676" s="84" t="str">
        <f aca="false">IF(U676="-","-",O676&amp;E676&amp;H676)</f>
        <v>-</v>
      </c>
      <c r="X676" s="85" t="str">
        <f aca="false">D676&amp;G676</f>
        <v>FT-CAND-EGSC-BASCGPR-WADDING</v>
      </c>
      <c r="AF676" s="0" t="str">
        <f aca="false">D676&amp;V676</f>
        <v>FT-CAND-EGSC-BAS-</v>
      </c>
    </row>
    <row r="677" customFormat="false" ht="12.75" hidden="false" customHeight="false" outlineLevel="0" collapsed="false">
      <c r="A677" s="81" t="n">
        <v>36682</v>
      </c>
      <c r="B677" s="82" t="s">
        <v>55</v>
      </c>
      <c r="C677" s="82" t="s">
        <v>56</v>
      </c>
      <c r="D677" s="82" t="s">
        <v>57</v>
      </c>
      <c r="E677" s="82" t="s">
        <v>21</v>
      </c>
      <c r="F677" s="82"/>
      <c r="G677" s="82" t="s">
        <v>77</v>
      </c>
      <c r="H677" s="81" t="n">
        <v>38930</v>
      </c>
      <c r="I677" s="82" t="n">
        <v>0</v>
      </c>
      <c r="J677" s="82" t="n">
        <v>0</v>
      </c>
      <c r="K677" s="83" t="n">
        <f aca="false">IF(J677=0,0,J677/I677)</f>
        <v>0</v>
      </c>
      <c r="L677" s="83" t="n">
        <f aca="false">I677/UOM</f>
        <v>0</v>
      </c>
      <c r="M677" s="83" t="n">
        <f aca="false">J677/UOM</f>
        <v>0</v>
      </c>
      <c r="N677" s="84" t="str">
        <f aca="false">IF(F677="P","PHY",IF(F677="G","G",E677))</f>
        <v>D</v>
      </c>
      <c r="O677" s="84" t="str">
        <f aca="false">IF(ISNA(VLOOKUP(G677,BadCanCurves,1,FALSE())),VLOOKUP(D677,FOLIOS,6,FALSE()),"not used")</f>
        <v>not used</v>
      </c>
      <c r="P677" s="84" t="n">
        <f aca="false">IF($N677="P",VLOOKUP(H677,PrcBuckets,2,FALSE()),0)</f>
        <v>0</v>
      </c>
      <c r="Q677" s="84" t="n">
        <f aca="false">IF($N677="D",VLOOKUP(H677,BasisBuckets,2,FALSE()),0)</f>
        <v>13</v>
      </c>
      <c r="R677" s="84" t="n">
        <f aca="false">IF($N677="PHY",VLOOKUP(H677,PGDBuckets,2,FALSE()),0)</f>
        <v>0</v>
      </c>
      <c r="S677" s="84" t="n">
        <f aca="false">IF($N677="G",VLOOKUP(H677,PGDBuckets,2,FALSE()),0)</f>
        <v>0</v>
      </c>
      <c r="T677" s="84" t="n">
        <f aca="false">SUM(P677:S677)</f>
        <v>13</v>
      </c>
      <c r="U677" s="84" t="str">
        <f aca="false">IF(O677="not used","-",O677&amp;N677&amp;T677)</f>
        <v>-</v>
      </c>
      <c r="V677" s="84" t="str">
        <f aca="false">IF(O677="Not Used","-",VLOOKUP(D677,FOLIOS,7,FALSE())&amp;H677)</f>
        <v>-</v>
      </c>
      <c r="W677" s="84" t="str">
        <f aca="false">IF(U677="-","-",O677&amp;E677&amp;H677)</f>
        <v>-</v>
      </c>
      <c r="X677" s="85" t="str">
        <f aca="false">D677&amp;G677</f>
        <v>FT-CAND-EGSC-BASCGPR-WADDING</v>
      </c>
      <c r="AF677" s="0" t="str">
        <f aca="false">D677&amp;V677</f>
        <v>FT-CAND-EGSC-BAS-</v>
      </c>
    </row>
    <row r="678" customFormat="false" ht="12.75" hidden="false" customHeight="false" outlineLevel="0" collapsed="false">
      <c r="A678" s="81" t="n">
        <v>36682</v>
      </c>
      <c r="B678" s="82" t="s">
        <v>55</v>
      </c>
      <c r="C678" s="82" t="s">
        <v>56</v>
      </c>
      <c r="D678" s="82" t="s">
        <v>57</v>
      </c>
      <c r="E678" s="82" t="s">
        <v>21</v>
      </c>
      <c r="F678" s="82"/>
      <c r="G678" s="82" t="s">
        <v>77</v>
      </c>
      <c r="H678" s="81" t="n">
        <v>38961</v>
      </c>
      <c r="I678" s="82" t="n">
        <v>0</v>
      </c>
      <c r="J678" s="82" t="n">
        <v>0</v>
      </c>
      <c r="K678" s="83" t="n">
        <f aca="false">IF(J678=0,0,J678/I678)</f>
        <v>0</v>
      </c>
      <c r="L678" s="83" t="n">
        <f aca="false">I678/UOM</f>
        <v>0</v>
      </c>
      <c r="M678" s="83" t="n">
        <f aca="false">J678/UOM</f>
        <v>0</v>
      </c>
      <c r="N678" s="84" t="str">
        <f aca="false">IF(F678="P","PHY",IF(F678="G","G",E678))</f>
        <v>D</v>
      </c>
      <c r="O678" s="84" t="str">
        <f aca="false">IF(ISNA(VLOOKUP(G678,BadCanCurves,1,FALSE())),VLOOKUP(D678,FOLIOS,6,FALSE()),"not used")</f>
        <v>not used</v>
      </c>
      <c r="P678" s="84" t="n">
        <f aca="false">IF($N678="P",VLOOKUP(H678,PrcBuckets,2,FALSE()),0)</f>
        <v>0</v>
      </c>
      <c r="Q678" s="84" t="n">
        <f aca="false">IF($N678="D",VLOOKUP(H678,BasisBuckets,2,FALSE()),0)</f>
        <v>13</v>
      </c>
      <c r="R678" s="84" t="n">
        <f aca="false">IF($N678="PHY",VLOOKUP(H678,PGDBuckets,2,FALSE()),0)</f>
        <v>0</v>
      </c>
      <c r="S678" s="84" t="n">
        <f aca="false">IF($N678="G",VLOOKUP(H678,PGDBuckets,2,FALSE()),0)</f>
        <v>0</v>
      </c>
      <c r="T678" s="84" t="n">
        <f aca="false">SUM(P678:S678)</f>
        <v>13</v>
      </c>
      <c r="U678" s="84" t="str">
        <f aca="false">IF(O678="not used","-",O678&amp;N678&amp;T678)</f>
        <v>-</v>
      </c>
      <c r="V678" s="84" t="str">
        <f aca="false">IF(O678="Not Used","-",VLOOKUP(D678,FOLIOS,7,FALSE())&amp;H678)</f>
        <v>-</v>
      </c>
      <c r="W678" s="84" t="str">
        <f aca="false">IF(U678="-","-",O678&amp;E678&amp;H678)</f>
        <v>-</v>
      </c>
      <c r="X678" s="85" t="str">
        <f aca="false">D678&amp;G678</f>
        <v>FT-CAND-EGSC-BASCGPR-WADDING</v>
      </c>
      <c r="AF678" s="0" t="str">
        <f aca="false">D678&amp;V678</f>
        <v>FT-CAND-EGSC-BAS-</v>
      </c>
    </row>
    <row r="679" customFormat="false" ht="12.75" hidden="false" customHeight="false" outlineLevel="0" collapsed="false">
      <c r="A679" s="81" t="n">
        <v>36682</v>
      </c>
      <c r="B679" s="82" t="s">
        <v>55</v>
      </c>
      <c r="C679" s="82" t="s">
        <v>56</v>
      </c>
      <c r="D679" s="82" t="s">
        <v>57</v>
      </c>
      <c r="E679" s="82" t="s">
        <v>21</v>
      </c>
      <c r="F679" s="82"/>
      <c r="G679" s="82" t="s">
        <v>77</v>
      </c>
      <c r="H679" s="81" t="n">
        <v>38991</v>
      </c>
      <c r="I679" s="82" t="n">
        <v>0</v>
      </c>
      <c r="J679" s="82" t="n">
        <v>0</v>
      </c>
      <c r="K679" s="83" t="n">
        <f aca="false">IF(J679=0,0,J679/I679)</f>
        <v>0</v>
      </c>
      <c r="L679" s="83" t="n">
        <f aca="false">I679/UOM</f>
        <v>0</v>
      </c>
      <c r="M679" s="83" t="n">
        <f aca="false">J679/UOM</f>
        <v>0</v>
      </c>
      <c r="N679" s="84" t="str">
        <f aca="false">IF(F679="P","PHY",IF(F679="G","G",E679))</f>
        <v>D</v>
      </c>
      <c r="O679" s="84" t="str">
        <f aca="false">IF(ISNA(VLOOKUP(G679,BadCanCurves,1,FALSE())),VLOOKUP(D679,FOLIOS,6,FALSE()),"not used")</f>
        <v>not used</v>
      </c>
      <c r="P679" s="84" t="n">
        <f aca="false">IF($N679="P",VLOOKUP(H679,PrcBuckets,2,FALSE()),0)</f>
        <v>0</v>
      </c>
      <c r="Q679" s="84" t="n">
        <f aca="false">IF($N679="D",VLOOKUP(H679,BasisBuckets,2,FALSE()),0)</f>
        <v>13</v>
      </c>
      <c r="R679" s="84" t="n">
        <f aca="false">IF($N679="PHY",VLOOKUP(H679,PGDBuckets,2,FALSE()),0)</f>
        <v>0</v>
      </c>
      <c r="S679" s="84" t="n">
        <f aca="false">IF($N679="G",VLOOKUP(H679,PGDBuckets,2,FALSE()),0)</f>
        <v>0</v>
      </c>
      <c r="T679" s="84" t="n">
        <f aca="false">SUM(P679:S679)</f>
        <v>13</v>
      </c>
      <c r="U679" s="84" t="str">
        <f aca="false">IF(O679="not used","-",O679&amp;N679&amp;T679)</f>
        <v>-</v>
      </c>
      <c r="V679" s="84" t="str">
        <f aca="false">IF(O679="Not Used","-",VLOOKUP(D679,FOLIOS,7,FALSE())&amp;H679)</f>
        <v>-</v>
      </c>
      <c r="W679" s="84" t="str">
        <f aca="false">IF(U679="-","-",O679&amp;E679&amp;H679)</f>
        <v>-</v>
      </c>
      <c r="X679" s="85" t="str">
        <f aca="false">D679&amp;G679</f>
        <v>FT-CAND-EGSC-BASCGPR-WADDING</v>
      </c>
      <c r="AF679" s="0" t="str">
        <f aca="false">D679&amp;V679</f>
        <v>FT-CAND-EGSC-BAS-</v>
      </c>
    </row>
    <row r="680" customFormat="false" ht="12.75" hidden="false" customHeight="false" outlineLevel="0" collapsed="false">
      <c r="A680" s="81" t="n">
        <v>36682</v>
      </c>
      <c r="B680" s="82" t="s">
        <v>55</v>
      </c>
      <c r="C680" s="82" t="s">
        <v>56</v>
      </c>
      <c r="D680" s="82" t="s">
        <v>57</v>
      </c>
      <c r="E680" s="82" t="s">
        <v>21</v>
      </c>
      <c r="F680" s="82"/>
      <c r="G680" s="82" t="s">
        <v>77</v>
      </c>
      <c r="H680" s="81" t="n">
        <v>39022</v>
      </c>
      <c r="I680" s="82" t="n">
        <v>0</v>
      </c>
      <c r="J680" s="82" t="n">
        <v>0</v>
      </c>
      <c r="K680" s="83" t="n">
        <f aca="false">IF(J680=0,0,J680/I680)</f>
        <v>0</v>
      </c>
      <c r="L680" s="83" t="n">
        <f aca="false">I680/UOM</f>
        <v>0</v>
      </c>
      <c r="M680" s="83" t="n">
        <f aca="false">J680/UOM</f>
        <v>0</v>
      </c>
      <c r="N680" s="84" t="str">
        <f aca="false">IF(F680="P","PHY",IF(F680="G","G",E680))</f>
        <v>D</v>
      </c>
      <c r="O680" s="84" t="str">
        <f aca="false">IF(ISNA(VLOOKUP(G680,BadCanCurves,1,FALSE())),VLOOKUP(D680,FOLIOS,6,FALSE()),"not used")</f>
        <v>not used</v>
      </c>
      <c r="P680" s="84" t="n">
        <f aca="false">IF($N680="P",VLOOKUP(H680,PrcBuckets,2,FALSE()),0)</f>
        <v>0</v>
      </c>
      <c r="Q680" s="84" t="n">
        <f aca="false">IF($N680="D",VLOOKUP(H680,BasisBuckets,2,FALSE()),0)</f>
        <v>13</v>
      </c>
      <c r="R680" s="84" t="n">
        <f aca="false">IF($N680="PHY",VLOOKUP(H680,PGDBuckets,2,FALSE()),0)</f>
        <v>0</v>
      </c>
      <c r="S680" s="84" t="n">
        <f aca="false">IF($N680="G",VLOOKUP(H680,PGDBuckets,2,FALSE()),0)</f>
        <v>0</v>
      </c>
      <c r="T680" s="84" t="n">
        <f aca="false">SUM(P680:S680)</f>
        <v>13</v>
      </c>
      <c r="U680" s="84" t="str">
        <f aca="false">IF(O680="not used","-",O680&amp;N680&amp;T680)</f>
        <v>-</v>
      </c>
      <c r="V680" s="84" t="str">
        <f aca="false">IF(O680="Not Used","-",VLOOKUP(D680,FOLIOS,7,FALSE())&amp;H680)</f>
        <v>-</v>
      </c>
      <c r="W680" s="84" t="str">
        <f aca="false">IF(U680="-","-",O680&amp;E680&amp;H680)</f>
        <v>-</v>
      </c>
      <c r="X680" s="85" t="str">
        <f aca="false">D680&amp;G680</f>
        <v>FT-CAND-EGSC-BASCGPR-WADDING</v>
      </c>
      <c r="AF680" s="0" t="str">
        <f aca="false">D680&amp;V680</f>
        <v>FT-CAND-EGSC-BAS-</v>
      </c>
    </row>
    <row r="681" customFormat="false" ht="12.75" hidden="false" customHeight="false" outlineLevel="0" collapsed="false">
      <c r="A681" s="81" t="n">
        <v>36682</v>
      </c>
      <c r="B681" s="82" t="s">
        <v>55</v>
      </c>
      <c r="C681" s="82" t="s">
        <v>56</v>
      </c>
      <c r="D681" s="82" t="s">
        <v>57</v>
      </c>
      <c r="E681" s="82" t="s">
        <v>21</v>
      </c>
      <c r="F681" s="82"/>
      <c r="G681" s="82" t="s">
        <v>77</v>
      </c>
      <c r="H681" s="81" t="n">
        <v>39052</v>
      </c>
      <c r="I681" s="82" t="n">
        <v>0</v>
      </c>
      <c r="J681" s="82" t="n">
        <v>0</v>
      </c>
      <c r="K681" s="83" t="n">
        <f aca="false">IF(J681=0,0,J681/I681)</f>
        <v>0</v>
      </c>
      <c r="L681" s="83" t="n">
        <f aca="false">I681/UOM</f>
        <v>0</v>
      </c>
      <c r="M681" s="83" t="n">
        <f aca="false">J681/UOM</f>
        <v>0</v>
      </c>
      <c r="N681" s="84" t="str">
        <f aca="false">IF(F681="P","PHY",IF(F681="G","G",E681))</f>
        <v>D</v>
      </c>
      <c r="O681" s="84" t="str">
        <f aca="false">IF(ISNA(VLOOKUP(G681,BadCanCurves,1,FALSE())),VLOOKUP(D681,FOLIOS,6,FALSE()),"not used")</f>
        <v>not used</v>
      </c>
      <c r="P681" s="84" t="n">
        <f aca="false">IF($N681="P",VLOOKUP(H681,PrcBuckets,2,FALSE()),0)</f>
        <v>0</v>
      </c>
      <c r="Q681" s="84" t="n">
        <f aca="false">IF($N681="D",VLOOKUP(H681,BasisBuckets,2,FALSE()),0)</f>
        <v>13</v>
      </c>
      <c r="R681" s="84" t="n">
        <f aca="false">IF($N681="PHY",VLOOKUP(H681,PGDBuckets,2,FALSE()),0)</f>
        <v>0</v>
      </c>
      <c r="S681" s="84" t="n">
        <f aca="false">IF($N681="G",VLOOKUP(H681,PGDBuckets,2,FALSE()),0)</f>
        <v>0</v>
      </c>
      <c r="T681" s="84" t="n">
        <f aca="false">SUM(P681:S681)</f>
        <v>13</v>
      </c>
      <c r="U681" s="84" t="str">
        <f aca="false">IF(O681="not used","-",O681&amp;N681&amp;T681)</f>
        <v>-</v>
      </c>
      <c r="V681" s="84" t="str">
        <f aca="false">IF(O681="Not Used","-",VLOOKUP(D681,FOLIOS,7,FALSE())&amp;H681)</f>
        <v>-</v>
      </c>
      <c r="W681" s="84" t="str">
        <f aca="false">IF(U681="-","-",O681&amp;E681&amp;H681)</f>
        <v>-</v>
      </c>
      <c r="X681" s="85" t="str">
        <f aca="false">D681&amp;G681</f>
        <v>FT-CAND-EGSC-BASCGPR-WADDING</v>
      </c>
      <c r="AF681" s="0" t="str">
        <f aca="false">D681&amp;V681</f>
        <v>FT-CAND-EGSC-BAS-</v>
      </c>
    </row>
    <row r="682" customFormat="false" ht="12.75" hidden="false" customHeight="false" outlineLevel="0" collapsed="false">
      <c r="A682" s="81" t="n">
        <v>36682</v>
      </c>
      <c r="B682" s="82" t="s">
        <v>55</v>
      </c>
      <c r="C682" s="82" t="s">
        <v>56</v>
      </c>
      <c r="D682" s="82" t="s">
        <v>57</v>
      </c>
      <c r="E682" s="82" t="s">
        <v>21</v>
      </c>
      <c r="F682" s="82"/>
      <c r="G682" s="82" t="s">
        <v>77</v>
      </c>
      <c r="H682" s="81" t="n">
        <v>39083</v>
      </c>
      <c r="I682" s="82" t="n">
        <v>0</v>
      </c>
      <c r="J682" s="82" t="n">
        <v>0</v>
      </c>
      <c r="K682" s="83" t="n">
        <f aca="false">IF(J682=0,0,J682/I682)</f>
        <v>0</v>
      </c>
      <c r="L682" s="83" t="n">
        <f aca="false">I682/UOM</f>
        <v>0</v>
      </c>
      <c r="M682" s="83" t="n">
        <f aca="false">J682/UOM</f>
        <v>0</v>
      </c>
      <c r="N682" s="84" t="str">
        <f aca="false">IF(F682="P","PHY",IF(F682="G","G",E682))</f>
        <v>D</v>
      </c>
      <c r="O682" s="84" t="str">
        <f aca="false">IF(ISNA(VLOOKUP(G682,BadCanCurves,1,FALSE())),VLOOKUP(D682,FOLIOS,6,FALSE()),"not used")</f>
        <v>not used</v>
      </c>
      <c r="P682" s="84" t="n">
        <f aca="false">IF($N682="P",VLOOKUP(H682,PrcBuckets,2,FALSE()),0)</f>
        <v>0</v>
      </c>
      <c r="Q682" s="84" t="n">
        <f aca="false">IF($N682="D",VLOOKUP(H682,BasisBuckets,2,FALSE()),0)</f>
        <v>13</v>
      </c>
      <c r="R682" s="84" t="n">
        <f aca="false">IF($N682="PHY",VLOOKUP(H682,PGDBuckets,2,FALSE()),0)</f>
        <v>0</v>
      </c>
      <c r="S682" s="84" t="n">
        <f aca="false">IF($N682="G",VLOOKUP(H682,PGDBuckets,2,FALSE()),0)</f>
        <v>0</v>
      </c>
      <c r="T682" s="84" t="n">
        <f aca="false">SUM(P682:S682)</f>
        <v>13</v>
      </c>
      <c r="U682" s="84" t="str">
        <f aca="false">IF(O682="not used","-",O682&amp;N682&amp;T682)</f>
        <v>-</v>
      </c>
      <c r="V682" s="84" t="str">
        <f aca="false">IF(O682="Not Used","-",VLOOKUP(D682,FOLIOS,7,FALSE())&amp;H682)</f>
        <v>-</v>
      </c>
      <c r="W682" s="84" t="str">
        <f aca="false">IF(U682="-","-",O682&amp;E682&amp;H682)</f>
        <v>-</v>
      </c>
      <c r="X682" s="85" t="str">
        <f aca="false">D682&amp;G682</f>
        <v>FT-CAND-EGSC-BASCGPR-WADDING</v>
      </c>
      <c r="AF682" s="0" t="str">
        <f aca="false">D682&amp;V682</f>
        <v>FT-CAND-EGSC-BAS-</v>
      </c>
    </row>
    <row r="683" customFormat="false" ht="12.75" hidden="false" customHeight="false" outlineLevel="0" collapsed="false">
      <c r="A683" s="81" t="n">
        <v>36682</v>
      </c>
      <c r="B683" s="82" t="s">
        <v>55</v>
      </c>
      <c r="C683" s="82" t="s">
        <v>56</v>
      </c>
      <c r="D683" s="82" t="s">
        <v>57</v>
      </c>
      <c r="E683" s="82" t="s">
        <v>21</v>
      </c>
      <c r="F683" s="82"/>
      <c r="G683" s="82" t="s">
        <v>77</v>
      </c>
      <c r="H683" s="81" t="n">
        <v>39114</v>
      </c>
      <c r="I683" s="82" t="n">
        <v>0</v>
      </c>
      <c r="J683" s="82" t="n">
        <v>0</v>
      </c>
      <c r="K683" s="83" t="n">
        <f aca="false">IF(J683=0,0,J683/I683)</f>
        <v>0</v>
      </c>
      <c r="L683" s="83" t="n">
        <f aca="false">I683/UOM</f>
        <v>0</v>
      </c>
      <c r="M683" s="83" t="n">
        <f aca="false">J683/UOM</f>
        <v>0</v>
      </c>
      <c r="N683" s="84" t="str">
        <f aca="false">IF(F683="P","PHY",IF(F683="G","G",E683))</f>
        <v>D</v>
      </c>
      <c r="O683" s="84" t="str">
        <f aca="false">IF(ISNA(VLOOKUP(G683,BadCanCurves,1,FALSE())),VLOOKUP(D683,FOLIOS,6,FALSE()),"not used")</f>
        <v>not used</v>
      </c>
      <c r="P683" s="84" t="n">
        <f aca="false">IF($N683="P",VLOOKUP(H683,PrcBuckets,2,FALSE()),0)</f>
        <v>0</v>
      </c>
      <c r="Q683" s="84" t="n">
        <f aca="false">IF($N683="D",VLOOKUP(H683,BasisBuckets,2,FALSE()),0)</f>
        <v>13</v>
      </c>
      <c r="R683" s="84" t="n">
        <f aca="false">IF($N683="PHY",VLOOKUP(H683,PGDBuckets,2,FALSE()),0)</f>
        <v>0</v>
      </c>
      <c r="S683" s="84" t="n">
        <f aca="false">IF($N683="G",VLOOKUP(H683,PGDBuckets,2,FALSE()),0)</f>
        <v>0</v>
      </c>
      <c r="T683" s="84" t="n">
        <f aca="false">SUM(P683:S683)</f>
        <v>13</v>
      </c>
      <c r="U683" s="84" t="str">
        <f aca="false">IF(O683="not used","-",O683&amp;N683&amp;T683)</f>
        <v>-</v>
      </c>
      <c r="V683" s="84" t="str">
        <f aca="false">IF(O683="Not Used","-",VLOOKUP(D683,FOLIOS,7,FALSE())&amp;H683)</f>
        <v>-</v>
      </c>
      <c r="W683" s="84" t="str">
        <f aca="false">IF(U683="-","-",O683&amp;E683&amp;H683)</f>
        <v>-</v>
      </c>
      <c r="X683" s="85" t="str">
        <f aca="false">D683&amp;G683</f>
        <v>FT-CAND-EGSC-BASCGPR-WADDING</v>
      </c>
      <c r="AF683" s="0" t="str">
        <f aca="false">D683&amp;V683</f>
        <v>FT-CAND-EGSC-BAS-</v>
      </c>
    </row>
    <row r="684" customFormat="false" ht="12.75" hidden="false" customHeight="false" outlineLevel="0" collapsed="false">
      <c r="A684" s="81" t="n">
        <v>36682</v>
      </c>
      <c r="B684" s="82" t="s">
        <v>55</v>
      </c>
      <c r="C684" s="82" t="s">
        <v>56</v>
      </c>
      <c r="D684" s="82" t="s">
        <v>57</v>
      </c>
      <c r="E684" s="82" t="s">
        <v>21</v>
      </c>
      <c r="F684" s="82"/>
      <c r="G684" s="82" t="s">
        <v>77</v>
      </c>
      <c r="H684" s="81" t="n">
        <v>39142</v>
      </c>
      <c r="I684" s="82" t="n">
        <v>0</v>
      </c>
      <c r="J684" s="82" t="n">
        <v>0</v>
      </c>
      <c r="K684" s="83" t="n">
        <f aca="false">IF(J684=0,0,J684/I684)</f>
        <v>0</v>
      </c>
      <c r="L684" s="83" t="n">
        <f aca="false">I684/UOM</f>
        <v>0</v>
      </c>
      <c r="M684" s="83" t="n">
        <f aca="false">J684/UOM</f>
        <v>0</v>
      </c>
      <c r="N684" s="84" t="str">
        <f aca="false">IF(F684="P","PHY",IF(F684="G","G",E684))</f>
        <v>D</v>
      </c>
      <c r="O684" s="84" t="str">
        <f aca="false">IF(ISNA(VLOOKUP(G684,BadCanCurves,1,FALSE())),VLOOKUP(D684,FOLIOS,6,FALSE()),"not used")</f>
        <v>not used</v>
      </c>
      <c r="P684" s="84" t="n">
        <f aca="false">IF($N684="P",VLOOKUP(H684,PrcBuckets,2,FALSE()),0)</f>
        <v>0</v>
      </c>
      <c r="Q684" s="84" t="n">
        <f aca="false">IF($N684="D",VLOOKUP(H684,BasisBuckets,2,FALSE()),0)</f>
        <v>13</v>
      </c>
      <c r="R684" s="84" t="n">
        <f aca="false">IF($N684="PHY",VLOOKUP(H684,PGDBuckets,2,FALSE()),0)</f>
        <v>0</v>
      </c>
      <c r="S684" s="84" t="n">
        <f aca="false">IF($N684="G",VLOOKUP(H684,PGDBuckets,2,FALSE()),0)</f>
        <v>0</v>
      </c>
      <c r="T684" s="84" t="n">
        <f aca="false">SUM(P684:S684)</f>
        <v>13</v>
      </c>
      <c r="U684" s="84" t="str">
        <f aca="false">IF(O684="not used","-",O684&amp;N684&amp;T684)</f>
        <v>-</v>
      </c>
      <c r="V684" s="84" t="str">
        <f aca="false">IF(O684="Not Used","-",VLOOKUP(D684,FOLIOS,7,FALSE())&amp;H684)</f>
        <v>-</v>
      </c>
      <c r="W684" s="84" t="str">
        <f aca="false">IF(U684="-","-",O684&amp;E684&amp;H684)</f>
        <v>-</v>
      </c>
      <c r="X684" s="85" t="str">
        <f aca="false">D684&amp;G684</f>
        <v>FT-CAND-EGSC-BASCGPR-WADDING</v>
      </c>
      <c r="AF684" s="0" t="str">
        <f aca="false">D684&amp;V684</f>
        <v>FT-CAND-EGSC-BAS-</v>
      </c>
    </row>
    <row r="685" customFormat="false" ht="12.75" hidden="false" customHeight="false" outlineLevel="0" collapsed="false">
      <c r="A685" s="81" t="n">
        <v>36682</v>
      </c>
      <c r="B685" s="82" t="s">
        <v>55</v>
      </c>
      <c r="C685" s="82" t="s">
        <v>56</v>
      </c>
      <c r="D685" s="82" t="s">
        <v>57</v>
      </c>
      <c r="E685" s="82" t="s">
        <v>21</v>
      </c>
      <c r="F685" s="82"/>
      <c r="G685" s="82" t="s">
        <v>77</v>
      </c>
      <c r="H685" s="81" t="n">
        <v>39173</v>
      </c>
      <c r="I685" s="82" t="n">
        <v>0</v>
      </c>
      <c r="J685" s="82" t="n">
        <v>0</v>
      </c>
      <c r="K685" s="83" t="n">
        <f aca="false">IF(J685=0,0,J685/I685)</f>
        <v>0</v>
      </c>
      <c r="L685" s="83" t="n">
        <f aca="false">I685/UOM</f>
        <v>0</v>
      </c>
      <c r="M685" s="83" t="n">
        <f aca="false">J685/UOM</f>
        <v>0</v>
      </c>
      <c r="N685" s="84" t="str">
        <f aca="false">IF(F685="P","PHY",IF(F685="G","G",E685))</f>
        <v>D</v>
      </c>
      <c r="O685" s="84" t="str">
        <f aca="false">IF(ISNA(VLOOKUP(G685,BadCanCurves,1,FALSE())),VLOOKUP(D685,FOLIOS,6,FALSE()),"not used")</f>
        <v>not used</v>
      </c>
      <c r="P685" s="84" t="n">
        <f aca="false">IF($N685="P",VLOOKUP(H685,PrcBuckets,2,FALSE()),0)</f>
        <v>0</v>
      </c>
      <c r="Q685" s="84" t="n">
        <f aca="false">IF($N685="D",VLOOKUP(H685,BasisBuckets,2,FALSE()),0)</f>
        <v>13</v>
      </c>
      <c r="R685" s="84" t="n">
        <f aca="false">IF($N685="PHY",VLOOKUP(H685,PGDBuckets,2,FALSE()),0)</f>
        <v>0</v>
      </c>
      <c r="S685" s="84" t="n">
        <f aca="false">IF($N685="G",VLOOKUP(H685,PGDBuckets,2,FALSE()),0)</f>
        <v>0</v>
      </c>
      <c r="T685" s="84" t="n">
        <f aca="false">SUM(P685:S685)</f>
        <v>13</v>
      </c>
      <c r="U685" s="84" t="str">
        <f aca="false">IF(O685="not used","-",O685&amp;N685&amp;T685)</f>
        <v>-</v>
      </c>
      <c r="V685" s="84" t="str">
        <f aca="false">IF(O685="Not Used","-",VLOOKUP(D685,FOLIOS,7,FALSE())&amp;H685)</f>
        <v>-</v>
      </c>
      <c r="W685" s="84" t="str">
        <f aca="false">IF(U685="-","-",O685&amp;E685&amp;H685)</f>
        <v>-</v>
      </c>
      <c r="X685" s="85" t="str">
        <f aca="false">D685&amp;G685</f>
        <v>FT-CAND-EGSC-BASCGPR-WADDING</v>
      </c>
      <c r="AF685" s="0" t="str">
        <f aca="false">D685&amp;V685</f>
        <v>FT-CAND-EGSC-BAS-</v>
      </c>
    </row>
    <row r="686" customFormat="false" ht="12.75" hidden="false" customHeight="false" outlineLevel="0" collapsed="false">
      <c r="A686" s="81" t="n">
        <v>36682</v>
      </c>
      <c r="B686" s="82" t="s">
        <v>55</v>
      </c>
      <c r="C686" s="82" t="s">
        <v>56</v>
      </c>
      <c r="D686" s="82" t="s">
        <v>57</v>
      </c>
      <c r="E686" s="82" t="s">
        <v>21</v>
      </c>
      <c r="F686" s="82"/>
      <c r="G686" s="82" t="s">
        <v>77</v>
      </c>
      <c r="H686" s="81" t="n">
        <v>39203</v>
      </c>
      <c r="I686" s="82" t="n">
        <v>0</v>
      </c>
      <c r="J686" s="82" t="n">
        <v>0</v>
      </c>
      <c r="K686" s="83" t="n">
        <f aca="false">IF(J686=0,0,J686/I686)</f>
        <v>0</v>
      </c>
      <c r="L686" s="83" t="n">
        <f aca="false">I686/UOM</f>
        <v>0</v>
      </c>
      <c r="M686" s="83" t="n">
        <f aca="false">J686/UOM</f>
        <v>0</v>
      </c>
      <c r="N686" s="84" t="str">
        <f aca="false">IF(F686="P","PHY",IF(F686="G","G",E686))</f>
        <v>D</v>
      </c>
      <c r="O686" s="84" t="str">
        <f aca="false">IF(ISNA(VLOOKUP(G686,BadCanCurves,1,FALSE())),VLOOKUP(D686,FOLIOS,6,FALSE()),"not used")</f>
        <v>not used</v>
      </c>
      <c r="P686" s="84" t="n">
        <f aca="false">IF($N686="P",VLOOKUP(H686,PrcBuckets,2,FALSE()),0)</f>
        <v>0</v>
      </c>
      <c r="Q686" s="84" t="n">
        <f aca="false">IF($N686="D",VLOOKUP(H686,BasisBuckets,2,FALSE()),0)</f>
        <v>13</v>
      </c>
      <c r="R686" s="84" t="n">
        <f aca="false">IF($N686="PHY",VLOOKUP(H686,PGDBuckets,2,FALSE()),0)</f>
        <v>0</v>
      </c>
      <c r="S686" s="84" t="n">
        <f aca="false">IF($N686="G",VLOOKUP(H686,PGDBuckets,2,FALSE()),0)</f>
        <v>0</v>
      </c>
      <c r="T686" s="84" t="n">
        <f aca="false">SUM(P686:S686)</f>
        <v>13</v>
      </c>
      <c r="U686" s="84" t="str">
        <f aca="false">IF(O686="not used","-",O686&amp;N686&amp;T686)</f>
        <v>-</v>
      </c>
      <c r="V686" s="84" t="str">
        <f aca="false">IF(O686="Not Used","-",VLOOKUP(D686,FOLIOS,7,FALSE())&amp;H686)</f>
        <v>-</v>
      </c>
      <c r="W686" s="84" t="str">
        <f aca="false">IF(U686="-","-",O686&amp;E686&amp;H686)</f>
        <v>-</v>
      </c>
      <c r="X686" s="85" t="str">
        <f aca="false">D686&amp;G686</f>
        <v>FT-CAND-EGSC-BASCGPR-WADDING</v>
      </c>
      <c r="AF686" s="0" t="str">
        <f aca="false">D686&amp;V686</f>
        <v>FT-CAND-EGSC-BAS-</v>
      </c>
    </row>
    <row r="687" customFormat="false" ht="12.75" hidden="false" customHeight="false" outlineLevel="0" collapsed="false">
      <c r="A687" s="81" t="n">
        <v>36682</v>
      </c>
      <c r="B687" s="82" t="s">
        <v>55</v>
      </c>
      <c r="C687" s="82" t="s">
        <v>56</v>
      </c>
      <c r="D687" s="82" t="s">
        <v>57</v>
      </c>
      <c r="E687" s="82" t="s">
        <v>21</v>
      </c>
      <c r="F687" s="82"/>
      <c r="G687" s="82" t="s">
        <v>77</v>
      </c>
      <c r="H687" s="81" t="n">
        <v>39234</v>
      </c>
      <c r="I687" s="82" t="n">
        <v>0</v>
      </c>
      <c r="J687" s="82" t="n">
        <v>0</v>
      </c>
      <c r="K687" s="83" t="n">
        <f aca="false">IF(J687=0,0,J687/I687)</f>
        <v>0</v>
      </c>
      <c r="L687" s="83" t="n">
        <f aca="false">I687/UOM</f>
        <v>0</v>
      </c>
      <c r="M687" s="83" t="n">
        <f aca="false">J687/UOM</f>
        <v>0</v>
      </c>
      <c r="N687" s="84" t="str">
        <f aca="false">IF(F687="P","PHY",IF(F687="G","G",E687))</f>
        <v>D</v>
      </c>
      <c r="O687" s="84" t="str">
        <f aca="false">IF(ISNA(VLOOKUP(G687,BadCanCurves,1,FALSE())),VLOOKUP(D687,FOLIOS,6,FALSE()),"not used")</f>
        <v>not used</v>
      </c>
      <c r="P687" s="84" t="n">
        <f aca="false">IF($N687="P",VLOOKUP(H687,PrcBuckets,2,FALSE()),0)</f>
        <v>0</v>
      </c>
      <c r="Q687" s="84" t="n">
        <f aca="false">IF($N687="D",VLOOKUP(H687,BasisBuckets,2,FALSE()),0)</f>
        <v>13</v>
      </c>
      <c r="R687" s="84" t="n">
        <f aca="false">IF($N687="PHY",VLOOKUP(H687,PGDBuckets,2,FALSE()),0)</f>
        <v>0</v>
      </c>
      <c r="S687" s="84" t="n">
        <f aca="false">IF($N687="G",VLOOKUP(H687,PGDBuckets,2,FALSE()),0)</f>
        <v>0</v>
      </c>
      <c r="T687" s="84" t="n">
        <f aca="false">SUM(P687:S687)</f>
        <v>13</v>
      </c>
      <c r="U687" s="84" t="str">
        <f aca="false">IF(O687="not used","-",O687&amp;N687&amp;T687)</f>
        <v>-</v>
      </c>
      <c r="V687" s="84" t="str">
        <f aca="false">IF(O687="Not Used","-",VLOOKUP(D687,FOLIOS,7,FALSE())&amp;H687)</f>
        <v>-</v>
      </c>
      <c r="W687" s="84" t="str">
        <f aca="false">IF(U687="-","-",O687&amp;E687&amp;H687)</f>
        <v>-</v>
      </c>
      <c r="X687" s="85" t="str">
        <f aca="false">D687&amp;G687</f>
        <v>FT-CAND-EGSC-BASCGPR-WADDING</v>
      </c>
      <c r="AF687" s="0" t="str">
        <f aca="false">D687&amp;V687</f>
        <v>FT-CAND-EGSC-BAS-</v>
      </c>
    </row>
    <row r="688" customFormat="false" ht="12.75" hidden="false" customHeight="false" outlineLevel="0" collapsed="false">
      <c r="A688" s="81" t="n">
        <v>36682</v>
      </c>
      <c r="B688" s="82" t="s">
        <v>55</v>
      </c>
      <c r="C688" s="82" t="s">
        <v>56</v>
      </c>
      <c r="D688" s="82" t="s">
        <v>57</v>
      </c>
      <c r="E688" s="82" t="s">
        <v>21</v>
      </c>
      <c r="F688" s="82"/>
      <c r="G688" s="82" t="s">
        <v>77</v>
      </c>
      <c r="H688" s="81" t="n">
        <v>39264</v>
      </c>
      <c r="I688" s="82" t="n">
        <v>0</v>
      </c>
      <c r="J688" s="82" t="n">
        <v>0</v>
      </c>
      <c r="K688" s="83" t="n">
        <f aca="false">IF(J688=0,0,J688/I688)</f>
        <v>0</v>
      </c>
      <c r="L688" s="83" t="n">
        <f aca="false">I688/UOM</f>
        <v>0</v>
      </c>
      <c r="M688" s="83" t="n">
        <f aca="false">J688/UOM</f>
        <v>0</v>
      </c>
      <c r="N688" s="84" t="str">
        <f aca="false">IF(F688="P","PHY",IF(F688="G","G",E688))</f>
        <v>D</v>
      </c>
      <c r="O688" s="84" t="str">
        <f aca="false">IF(ISNA(VLOOKUP(G688,BadCanCurves,1,FALSE())),VLOOKUP(D688,FOLIOS,6,FALSE()),"not used")</f>
        <v>not used</v>
      </c>
      <c r="P688" s="84" t="n">
        <f aca="false">IF($N688="P",VLOOKUP(H688,PrcBuckets,2,FALSE()),0)</f>
        <v>0</v>
      </c>
      <c r="Q688" s="84" t="n">
        <f aca="false">IF($N688="D",VLOOKUP(H688,BasisBuckets,2,FALSE()),0)</f>
        <v>13</v>
      </c>
      <c r="R688" s="84" t="n">
        <f aca="false">IF($N688="PHY",VLOOKUP(H688,PGDBuckets,2,FALSE()),0)</f>
        <v>0</v>
      </c>
      <c r="S688" s="84" t="n">
        <f aca="false">IF($N688="G",VLOOKUP(H688,PGDBuckets,2,FALSE()),0)</f>
        <v>0</v>
      </c>
      <c r="T688" s="84" t="n">
        <f aca="false">SUM(P688:S688)</f>
        <v>13</v>
      </c>
      <c r="U688" s="84" t="str">
        <f aca="false">IF(O688="not used","-",O688&amp;N688&amp;T688)</f>
        <v>-</v>
      </c>
      <c r="V688" s="84" t="str">
        <f aca="false">IF(O688="Not Used","-",VLOOKUP(D688,FOLIOS,7,FALSE())&amp;H688)</f>
        <v>-</v>
      </c>
      <c r="W688" s="84" t="str">
        <f aca="false">IF(U688="-","-",O688&amp;E688&amp;H688)</f>
        <v>-</v>
      </c>
      <c r="X688" s="85" t="str">
        <f aca="false">D688&amp;G688</f>
        <v>FT-CAND-EGSC-BASCGPR-WADDING</v>
      </c>
      <c r="AF688" s="0" t="str">
        <f aca="false">D688&amp;V688</f>
        <v>FT-CAND-EGSC-BAS-</v>
      </c>
    </row>
    <row r="689" customFormat="false" ht="12.75" hidden="false" customHeight="false" outlineLevel="0" collapsed="false">
      <c r="A689" s="81" t="n">
        <v>36682</v>
      </c>
      <c r="B689" s="82" t="s">
        <v>55</v>
      </c>
      <c r="C689" s="82" t="s">
        <v>56</v>
      </c>
      <c r="D689" s="82" t="s">
        <v>57</v>
      </c>
      <c r="E689" s="82" t="s">
        <v>21</v>
      </c>
      <c r="F689" s="82"/>
      <c r="G689" s="82" t="s">
        <v>77</v>
      </c>
      <c r="H689" s="81" t="n">
        <v>39295</v>
      </c>
      <c r="I689" s="82" t="n">
        <v>0</v>
      </c>
      <c r="J689" s="82" t="n">
        <v>0</v>
      </c>
      <c r="K689" s="83" t="n">
        <f aca="false">IF(J689=0,0,J689/I689)</f>
        <v>0</v>
      </c>
      <c r="L689" s="83" t="n">
        <f aca="false">I689/UOM</f>
        <v>0</v>
      </c>
      <c r="M689" s="83" t="n">
        <f aca="false">J689/UOM</f>
        <v>0</v>
      </c>
      <c r="N689" s="84" t="str">
        <f aca="false">IF(F689="P","PHY",IF(F689="G","G",E689))</f>
        <v>D</v>
      </c>
      <c r="O689" s="84" t="str">
        <f aca="false">IF(ISNA(VLOOKUP(G689,BadCanCurves,1,FALSE())),VLOOKUP(D689,FOLIOS,6,FALSE()),"not used")</f>
        <v>not used</v>
      </c>
      <c r="P689" s="84" t="n">
        <f aca="false">IF($N689="P",VLOOKUP(H689,PrcBuckets,2,FALSE()),0)</f>
        <v>0</v>
      </c>
      <c r="Q689" s="84" t="n">
        <f aca="false">IF($N689="D",VLOOKUP(H689,BasisBuckets,2,FALSE()),0)</f>
        <v>13</v>
      </c>
      <c r="R689" s="84" t="n">
        <f aca="false">IF($N689="PHY",VLOOKUP(H689,PGDBuckets,2,FALSE()),0)</f>
        <v>0</v>
      </c>
      <c r="S689" s="84" t="n">
        <f aca="false">IF($N689="G",VLOOKUP(H689,PGDBuckets,2,FALSE()),0)</f>
        <v>0</v>
      </c>
      <c r="T689" s="84" t="n">
        <f aca="false">SUM(P689:S689)</f>
        <v>13</v>
      </c>
      <c r="U689" s="84" t="str">
        <f aca="false">IF(O689="not used","-",O689&amp;N689&amp;T689)</f>
        <v>-</v>
      </c>
      <c r="V689" s="84" t="str">
        <f aca="false">IF(O689="Not Used","-",VLOOKUP(D689,FOLIOS,7,FALSE())&amp;H689)</f>
        <v>-</v>
      </c>
      <c r="W689" s="84" t="str">
        <f aca="false">IF(U689="-","-",O689&amp;E689&amp;H689)</f>
        <v>-</v>
      </c>
      <c r="X689" s="85" t="str">
        <f aca="false">D689&amp;G689</f>
        <v>FT-CAND-EGSC-BASCGPR-WADDING</v>
      </c>
      <c r="AF689" s="0" t="str">
        <f aca="false">D689&amp;V689</f>
        <v>FT-CAND-EGSC-BAS-</v>
      </c>
    </row>
    <row r="690" customFormat="false" ht="12.75" hidden="false" customHeight="false" outlineLevel="0" collapsed="false">
      <c r="A690" s="81" t="n">
        <v>36682</v>
      </c>
      <c r="B690" s="82" t="s">
        <v>55</v>
      </c>
      <c r="C690" s="82" t="s">
        <v>56</v>
      </c>
      <c r="D690" s="82" t="s">
        <v>57</v>
      </c>
      <c r="E690" s="82" t="s">
        <v>21</v>
      </c>
      <c r="F690" s="82"/>
      <c r="G690" s="82" t="s">
        <v>77</v>
      </c>
      <c r="H690" s="81" t="n">
        <v>39326</v>
      </c>
      <c r="I690" s="82" t="n">
        <v>0</v>
      </c>
      <c r="J690" s="82" t="n">
        <v>0</v>
      </c>
      <c r="K690" s="83" t="n">
        <f aca="false">IF(J690=0,0,J690/I690)</f>
        <v>0</v>
      </c>
      <c r="L690" s="83" t="n">
        <f aca="false">I690/UOM</f>
        <v>0</v>
      </c>
      <c r="M690" s="83" t="n">
        <f aca="false">J690/UOM</f>
        <v>0</v>
      </c>
      <c r="N690" s="84" t="str">
        <f aca="false">IF(F690="P","PHY",IF(F690="G","G",E690))</f>
        <v>D</v>
      </c>
      <c r="O690" s="84" t="str">
        <f aca="false">IF(ISNA(VLOOKUP(G690,BadCanCurves,1,FALSE())),VLOOKUP(D690,FOLIOS,6,FALSE()),"not used")</f>
        <v>not used</v>
      </c>
      <c r="P690" s="84" t="n">
        <f aca="false">IF($N690="P",VLOOKUP(H690,PrcBuckets,2,FALSE()),0)</f>
        <v>0</v>
      </c>
      <c r="Q690" s="84" t="n">
        <f aca="false">IF($N690="D",VLOOKUP(H690,BasisBuckets,2,FALSE()),0)</f>
        <v>13</v>
      </c>
      <c r="R690" s="84" t="n">
        <f aca="false">IF($N690="PHY",VLOOKUP(H690,PGDBuckets,2,FALSE()),0)</f>
        <v>0</v>
      </c>
      <c r="S690" s="84" t="n">
        <f aca="false">IF($N690="G",VLOOKUP(H690,PGDBuckets,2,FALSE()),0)</f>
        <v>0</v>
      </c>
      <c r="T690" s="84" t="n">
        <f aca="false">SUM(P690:S690)</f>
        <v>13</v>
      </c>
      <c r="U690" s="84" t="str">
        <f aca="false">IF(O690="not used","-",O690&amp;N690&amp;T690)</f>
        <v>-</v>
      </c>
      <c r="V690" s="84" t="str">
        <f aca="false">IF(O690="Not Used","-",VLOOKUP(D690,FOLIOS,7,FALSE())&amp;H690)</f>
        <v>-</v>
      </c>
      <c r="W690" s="84" t="str">
        <f aca="false">IF(U690="-","-",O690&amp;E690&amp;H690)</f>
        <v>-</v>
      </c>
      <c r="X690" s="85" t="str">
        <f aca="false">D690&amp;G690</f>
        <v>FT-CAND-EGSC-BASCGPR-WADDING</v>
      </c>
      <c r="AF690" s="0" t="str">
        <f aca="false">D690&amp;V690</f>
        <v>FT-CAND-EGSC-BAS-</v>
      </c>
    </row>
    <row r="691" customFormat="false" ht="12.75" hidden="false" customHeight="false" outlineLevel="0" collapsed="false">
      <c r="A691" s="81" t="n">
        <v>36682</v>
      </c>
      <c r="B691" s="82" t="s">
        <v>55</v>
      </c>
      <c r="C691" s="82" t="s">
        <v>56</v>
      </c>
      <c r="D691" s="82" t="s">
        <v>57</v>
      </c>
      <c r="E691" s="82" t="s">
        <v>21</v>
      </c>
      <c r="F691" s="82"/>
      <c r="G691" s="82" t="s">
        <v>77</v>
      </c>
      <c r="H691" s="81" t="n">
        <v>39356</v>
      </c>
      <c r="I691" s="82" t="n">
        <v>0</v>
      </c>
      <c r="J691" s="82" t="n">
        <v>0</v>
      </c>
      <c r="K691" s="83" t="n">
        <f aca="false">IF(J691=0,0,J691/I691)</f>
        <v>0</v>
      </c>
      <c r="L691" s="83" t="n">
        <f aca="false">I691/UOM</f>
        <v>0</v>
      </c>
      <c r="M691" s="83" t="n">
        <f aca="false">J691/UOM</f>
        <v>0</v>
      </c>
      <c r="N691" s="84" t="str">
        <f aca="false">IF(F691="P","PHY",IF(F691="G","G",E691))</f>
        <v>D</v>
      </c>
      <c r="O691" s="84" t="str">
        <f aca="false">IF(ISNA(VLOOKUP(G691,BadCanCurves,1,FALSE())),VLOOKUP(D691,FOLIOS,6,FALSE()),"not used")</f>
        <v>not used</v>
      </c>
      <c r="P691" s="84" t="n">
        <f aca="false">IF($N691="P",VLOOKUP(H691,PrcBuckets,2,FALSE()),0)</f>
        <v>0</v>
      </c>
      <c r="Q691" s="84" t="n">
        <f aca="false">IF($N691="D",VLOOKUP(H691,BasisBuckets,2,FALSE()),0)</f>
        <v>13</v>
      </c>
      <c r="R691" s="84" t="n">
        <f aca="false">IF($N691="PHY",VLOOKUP(H691,PGDBuckets,2,FALSE()),0)</f>
        <v>0</v>
      </c>
      <c r="S691" s="84" t="n">
        <f aca="false">IF($N691="G",VLOOKUP(H691,PGDBuckets,2,FALSE()),0)</f>
        <v>0</v>
      </c>
      <c r="T691" s="84" t="n">
        <f aca="false">SUM(P691:S691)</f>
        <v>13</v>
      </c>
      <c r="U691" s="84" t="str">
        <f aca="false">IF(O691="not used","-",O691&amp;N691&amp;T691)</f>
        <v>-</v>
      </c>
      <c r="V691" s="84" t="str">
        <f aca="false">IF(O691="Not Used","-",VLOOKUP(D691,FOLIOS,7,FALSE())&amp;H691)</f>
        <v>-</v>
      </c>
      <c r="W691" s="84" t="str">
        <f aca="false">IF(U691="-","-",O691&amp;E691&amp;H691)</f>
        <v>-</v>
      </c>
      <c r="X691" s="85" t="str">
        <f aca="false">D691&amp;G691</f>
        <v>FT-CAND-EGSC-BASCGPR-WADDING</v>
      </c>
      <c r="AF691" s="0" t="str">
        <f aca="false">D691&amp;V691</f>
        <v>FT-CAND-EGSC-BAS-</v>
      </c>
    </row>
    <row r="692" customFormat="false" ht="12.75" hidden="false" customHeight="false" outlineLevel="0" collapsed="false">
      <c r="A692" s="81" t="n">
        <v>36682</v>
      </c>
      <c r="B692" s="82" t="s">
        <v>55</v>
      </c>
      <c r="C692" s="82" t="s">
        <v>56</v>
      </c>
      <c r="D692" s="82" t="s">
        <v>57</v>
      </c>
      <c r="E692" s="82" t="s">
        <v>21</v>
      </c>
      <c r="F692" s="82"/>
      <c r="G692" s="82" t="s">
        <v>78</v>
      </c>
      <c r="H692" s="81" t="n">
        <v>36708</v>
      </c>
      <c r="I692" s="82" t="n">
        <v>-154</v>
      </c>
      <c r="J692" s="82" t="n">
        <v>0</v>
      </c>
      <c r="K692" s="83" t="n">
        <f aca="false">IF(J692=0,0,J692/I692)</f>
        <v>0</v>
      </c>
      <c r="L692" s="83" t="n">
        <f aca="false">I692/UOM</f>
        <v>-0.0154</v>
      </c>
      <c r="M692" s="83" t="n">
        <f aca="false">J692/UOM</f>
        <v>0</v>
      </c>
      <c r="N692" s="84" t="str">
        <f aca="false">IF(F692="P","PHY",IF(F692="G","G",E692))</f>
        <v>D</v>
      </c>
      <c r="O692" s="84" t="str">
        <f aca="false">IF(ISNA(VLOOKUP(G692,BadCanCurves,1,FALSE())),VLOOKUP(D692,FOLIOS,6,FALSE()),"not used")</f>
        <v>not used</v>
      </c>
      <c r="P692" s="84" t="n">
        <f aca="false">IF($N692="P",VLOOKUP(H692,PrcBuckets,2,FALSE()),0)</f>
        <v>0</v>
      </c>
      <c r="Q692" s="84" t="n">
        <f aca="false">IF($N692="D",VLOOKUP(H692,BasisBuckets,2,FALSE()),0)</f>
        <v>4</v>
      </c>
      <c r="R692" s="84" t="n">
        <f aca="false">IF($N692="PHY",VLOOKUP(H692,PGDBuckets,2,FALSE()),0)</f>
        <v>0</v>
      </c>
      <c r="S692" s="84" t="n">
        <f aca="false">IF($N692="G",VLOOKUP(H692,PGDBuckets,2,FALSE()),0)</f>
        <v>0</v>
      </c>
      <c r="T692" s="84" t="n">
        <f aca="false">SUM(P692:S692)</f>
        <v>4</v>
      </c>
      <c r="U692" s="84" t="str">
        <f aca="false">IF(O692="not used","-",O692&amp;N692&amp;T692)</f>
        <v>-</v>
      </c>
      <c r="V692" s="84" t="str">
        <f aca="false">IF(O692="Not Used","-",VLOOKUP(D692,FOLIOS,7,FALSE())&amp;H692)</f>
        <v>-</v>
      </c>
      <c r="W692" s="84" t="str">
        <f aca="false">IF(U692="-","-",O692&amp;E692&amp;H692)</f>
        <v>-</v>
      </c>
      <c r="X692" s="85" t="str">
        <f aca="false">D692&amp;G692</f>
        <v>FT-CAND-EGSC-BASCONSUMERS_CDA</v>
      </c>
      <c r="AF692" s="0" t="str">
        <f aca="false">D692&amp;V692</f>
        <v>FT-CAND-EGSC-BAS-</v>
      </c>
    </row>
    <row r="693" customFormat="false" ht="12.75" hidden="false" customHeight="false" outlineLevel="0" collapsed="false">
      <c r="A693" s="81" t="n">
        <v>36682</v>
      </c>
      <c r="B693" s="82" t="s">
        <v>55</v>
      </c>
      <c r="C693" s="82" t="s">
        <v>56</v>
      </c>
      <c r="D693" s="82" t="s">
        <v>57</v>
      </c>
      <c r="E693" s="82" t="s">
        <v>21</v>
      </c>
      <c r="F693" s="82"/>
      <c r="G693" s="82" t="s">
        <v>78</v>
      </c>
      <c r="H693" s="81" t="n">
        <v>36739</v>
      </c>
      <c r="I693" s="82" t="n">
        <v>-153</v>
      </c>
      <c r="J693" s="82" t="n">
        <v>0</v>
      </c>
      <c r="K693" s="83" t="n">
        <f aca="false">IF(J693=0,0,J693/I693)</f>
        <v>0</v>
      </c>
      <c r="L693" s="83" t="n">
        <f aca="false">I693/UOM</f>
        <v>-0.0153</v>
      </c>
      <c r="M693" s="83" t="n">
        <f aca="false">J693/UOM</f>
        <v>0</v>
      </c>
      <c r="N693" s="84" t="str">
        <f aca="false">IF(F693="P","PHY",IF(F693="G","G",E693))</f>
        <v>D</v>
      </c>
      <c r="O693" s="84" t="str">
        <f aca="false">IF(ISNA(VLOOKUP(G693,BadCanCurves,1,FALSE())),VLOOKUP(D693,FOLIOS,6,FALSE()),"not used")</f>
        <v>not used</v>
      </c>
      <c r="P693" s="84" t="n">
        <f aca="false">IF($N693="P",VLOOKUP(H693,PrcBuckets,2,FALSE()),0)</f>
        <v>0</v>
      </c>
      <c r="Q693" s="84" t="n">
        <f aca="false">IF($N693="D",VLOOKUP(H693,BasisBuckets,2,FALSE()),0)</f>
        <v>5</v>
      </c>
      <c r="R693" s="84" t="n">
        <f aca="false">IF($N693="PHY",VLOOKUP(H693,PGDBuckets,2,FALSE()),0)</f>
        <v>0</v>
      </c>
      <c r="S693" s="84" t="n">
        <f aca="false">IF($N693="G",VLOOKUP(H693,PGDBuckets,2,FALSE()),0)</f>
        <v>0</v>
      </c>
      <c r="T693" s="84" t="n">
        <f aca="false">SUM(P693:S693)</f>
        <v>5</v>
      </c>
      <c r="U693" s="84" t="str">
        <f aca="false">IF(O693="not used","-",O693&amp;N693&amp;T693)</f>
        <v>-</v>
      </c>
      <c r="V693" s="84" t="str">
        <f aca="false">IF(O693="Not Used","-",VLOOKUP(D693,FOLIOS,7,FALSE())&amp;H693)</f>
        <v>-</v>
      </c>
      <c r="W693" s="84" t="str">
        <f aca="false">IF(U693="-","-",O693&amp;E693&amp;H693)</f>
        <v>-</v>
      </c>
      <c r="X693" s="85" t="str">
        <f aca="false">D693&amp;G693</f>
        <v>FT-CAND-EGSC-BASCONSUMERS_CDA</v>
      </c>
      <c r="AF693" s="0" t="str">
        <f aca="false">D693&amp;V693</f>
        <v>FT-CAND-EGSC-BAS-</v>
      </c>
    </row>
    <row r="694" customFormat="false" ht="12.75" hidden="false" customHeight="false" outlineLevel="0" collapsed="false">
      <c r="A694" s="81" t="n">
        <v>36682</v>
      </c>
      <c r="B694" s="82" t="s">
        <v>55</v>
      </c>
      <c r="C694" s="82" t="s">
        <v>56</v>
      </c>
      <c r="D694" s="82" t="s">
        <v>57</v>
      </c>
      <c r="E694" s="82" t="s">
        <v>21</v>
      </c>
      <c r="F694" s="82"/>
      <c r="G694" s="82" t="s">
        <v>78</v>
      </c>
      <c r="H694" s="81" t="n">
        <v>36770</v>
      </c>
      <c r="I694" s="82" t="n">
        <v>-148</v>
      </c>
      <c r="J694" s="82" t="n">
        <v>0</v>
      </c>
      <c r="K694" s="83" t="n">
        <f aca="false">IF(J694=0,0,J694/I694)</f>
        <v>0</v>
      </c>
      <c r="L694" s="83" t="n">
        <f aca="false">I694/UOM</f>
        <v>-0.0148</v>
      </c>
      <c r="M694" s="83" t="n">
        <f aca="false">J694/UOM</f>
        <v>0</v>
      </c>
      <c r="N694" s="84" t="str">
        <f aca="false">IF(F694="P","PHY",IF(F694="G","G",E694))</f>
        <v>D</v>
      </c>
      <c r="O694" s="84" t="str">
        <f aca="false">IF(ISNA(VLOOKUP(G694,BadCanCurves,1,FALSE())),VLOOKUP(D694,FOLIOS,6,FALSE()),"not used")</f>
        <v>not used</v>
      </c>
      <c r="P694" s="84" t="n">
        <f aca="false">IF($N694="P",VLOOKUP(H694,PrcBuckets,2,FALSE()),0)</f>
        <v>0</v>
      </c>
      <c r="Q694" s="84" t="n">
        <f aca="false">IF($N694="D",VLOOKUP(H694,BasisBuckets,2,FALSE()),0)</f>
        <v>6</v>
      </c>
      <c r="R694" s="84" t="n">
        <f aca="false">IF($N694="PHY",VLOOKUP(H694,PGDBuckets,2,FALSE()),0)</f>
        <v>0</v>
      </c>
      <c r="S694" s="84" t="n">
        <f aca="false">IF($N694="G",VLOOKUP(H694,PGDBuckets,2,FALSE()),0)</f>
        <v>0</v>
      </c>
      <c r="T694" s="84" t="n">
        <f aca="false">SUM(P694:S694)</f>
        <v>6</v>
      </c>
      <c r="U694" s="84" t="str">
        <f aca="false">IF(O694="not used","-",O694&amp;N694&amp;T694)</f>
        <v>-</v>
      </c>
      <c r="V694" s="84" t="str">
        <f aca="false">IF(O694="Not Used","-",VLOOKUP(D694,FOLIOS,7,FALSE())&amp;H694)</f>
        <v>-</v>
      </c>
      <c r="W694" s="84" t="str">
        <f aca="false">IF(U694="-","-",O694&amp;E694&amp;H694)</f>
        <v>-</v>
      </c>
      <c r="X694" s="85" t="str">
        <f aca="false">D694&amp;G694</f>
        <v>FT-CAND-EGSC-BASCONSUMERS_CDA</v>
      </c>
      <c r="AF694" s="0" t="str">
        <f aca="false">D694&amp;V694</f>
        <v>FT-CAND-EGSC-BAS-</v>
      </c>
    </row>
    <row r="695" customFormat="false" ht="12.75" hidden="false" customHeight="false" outlineLevel="0" collapsed="false">
      <c r="A695" s="81" t="n">
        <v>36682</v>
      </c>
      <c r="B695" s="82" t="s">
        <v>55</v>
      </c>
      <c r="C695" s="82" t="s">
        <v>56</v>
      </c>
      <c r="D695" s="82" t="s">
        <v>57</v>
      </c>
      <c r="E695" s="82" t="s">
        <v>21</v>
      </c>
      <c r="F695" s="82"/>
      <c r="G695" s="82" t="s">
        <v>78</v>
      </c>
      <c r="H695" s="81" t="n">
        <v>36800</v>
      </c>
      <c r="I695" s="82" t="n">
        <v>-152</v>
      </c>
      <c r="J695" s="82" t="n">
        <v>0</v>
      </c>
      <c r="K695" s="83" t="n">
        <f aca="false">IF(J695=0,0,J695/I695)</f>
        <v>0</v>
      </c>
      <c r="L695" s="83" t="n">
        <f aca="false">I695/UOM</f>
        <v>-0.0152</v>
      </c>
      <c r="M695" s="83" t="n">
        <f aca="false">J695/UOM</f>
        <v>0</v>
      </c>
      <c r="N695" s="84" t="str">
        <f aca="false">IF(F695="P","PHY",IF(F695="G","G",E695))</f>
        <v>D</v>
      </c>
      <c r="O695" s="84" t="str">
        <f aca="false">IF(ISNA(VLOOKUP(G695,BadCanCurves,1,FALSE())),VLOOKUP(D695,FOLIOS,6,FALSE()),"not used")</f>
        <v>not used</v>
      </c>
      <c r="P695" s="84" t="n">
        <f aca="false">IF($N695="P",VLOOKUP(H695,PrcBuckets,2,FALSE()),0)</f>
        <v>0</v>
      </c>
      <c r="Q695" s="84" t="n">
        <f aca="false">IF($N695="D",VLOOKUP(H695,BasisBuckets,2,FALSE()),0)</f>
        <v>7</v>
      </c>
      <c r="R695" s="84" t="n">
        <f aca="false">IF($N695="PHY",VLOOKUP(H695,PGDBuckets,2,FALSE()),0)</f>
        <v>0</v>
      </c>
      <c r="S695" s="84" t="n">
        <f aca="false">IF($N695="G",VLOOKUP(H695,PGDBuckets,2,FALSE()),0)</f>
        <v>0</v>
      </c>
      <c r="T695" s="84" t="n">
        <f aca="false">SUM(P695:S695)</f>
        <v>7</v>
      </c>
      <c r="U695" s="84" t="str">
        <f aca="false">IF(O695="not used","-",O695&amp;N695&amp;T695)</f>
        <v>-</v>
      </c>
      <c r="V695" s="84" t="str">
        <f aca="false">IF(O695="Not Used","-",VLOOKUP(D695,FOLIOS,7,FALSE())&amp;H695)</f>
        <v>-</v>
      </c>
      <c r="W695" s="84" t="str">
        <f aca="false">IF(U695="-","-",O695&amp;E695&amp;H695)</f>
        <v>-</v>
      </c>
      <c r="X695" s="85" t="str">
        <f aca="false">D695&amp;G695</f>
        <v>FT-CAND-EGSC-BASCONSUMERS_CDA</v>
      </c>
      <c r="AF695" s="0" t="str">
        <f aca="false">D695&amp;V695</f>
        <v>FT-CAND-EGSC-BAS-</v>
      </c>
    </row>
    <row r="696" customFormat="false" ht="12.75" hidden="false" customHeight="false" outlineLevel="0" collapsed="false">
      <c r="A696" s="81" t="n">
        <v>36682</v>
      </c>
      <c r="B696" s="82" t="s">
        <v>55</v>
      </c>
      <c r="C696" s="82" t="s">
        <v>56</v>
      </c>
      <c r="D696" s="82" t="s">
        <v>57</v>
      </c>
      <c r="E696" s="82" t="s">
        <v>21</v>
      </c>
      <c r="F696" s="82"/>
      <c r="G696" s="82" t="s">
        <v>78</v>
      </c>
      <c r="H696" s="81" t="n">
        <v>36831</v>
      </c>
      <c r="I696" s="82" t="n">
        <v>-146</v>
      </c>
      <c r="J696" s="82" t="n">
        <v>0</v>
      </c>
      <c r="K696" s="83" t="n">
        <f aca="false">IF(J696=0,0,J696/I696)</f>
        <v>0</v>
      </c>
      <c r="L696" s="83" t="n">
        <f aca="false">I696/UOM</f>
        <v>-0.0146</v>
      </c>
      <c r="M696" s="83" t="n">
        <f aca="false">J696/UOM</f>
        <v>0</v>
      </c>
      <c r="N696" s="84" t="str">
        <f aca="false">IF(F696="P","PHY",IF(F696="G","G",E696))</f>
        <v>D</v>
      </c>
      <c r="O696" s="84" t="str">
        <f aca="false">IF(ISNA(VLOOKUP(G696,BadCanCurves,1,FALSE())),VLOOKUP(D696,FOLIOS,6,FALSE()),"not used")</f>
        <v>not used</v>
      </c>
      <c r="P696" s="84" t="n">
        <f aca="false">IF($N696="P",VLOOKUP(H696,PrcBuckets,2,FALSE()),0)</f>
        <v>0</v>
      </c>
      <c r="Q696" s="84" t="n">
        <f aca="false">IF($N696="D",VLOOKUP(H696,BasisBuckets,2,FALSE()),0)</f>
        <v>8</v>
      </c>
      <c r="R696" s="84" t="n">
        <f aca="false">IF($N696="PHY",VLOOKUP(H696,PGDBuckets,2,FALSE()),0)</f>
        <v>0</v>
      </c>
      <c r="S696" s="84" t="n">
        <f aca="false">IF($N696="G",VLOOKUP(H696,PGDBuckets,2,FALSE()),0)</f>
        <v>0</v>
      </c>
      <c r="T696" s="84" t="n">
        <f aca="false">SUM(P696:S696)</f>
        <v>8</v>
      </c>
      <c r="U696" s="84" t="str">
        <f aca="false">IF(O696="not used","-",O696&amp;N696&amp;T696)</f>
        <v>-</v>
      </c>
      <c r="V696" s="84" t="str">
        <f aca="false">IF(O696="Not Used","-",VLOOKUP(D696,FOLIOS,7,FALSE())&amp;H696)</f>
        <v>-</v>
      </c>
      <c r="W696" s="84" t="str">
        <f aca="false">IF(U696="-","-",O696&amp;E696&amp;H696)</f>
        <v>-</v>
      </c>
      <c r="X696" s="85" t="str">
        <f aca="false">D696&amp;G696</f>
        <v>FT-CAND-EGSC-BASCONSUMERS_CDA</v>
      </c>
      <c r="AF696" s="0" t="str">
        <f aca="false">D696&amp;V696</f>
        <v>FT-CAND-EGSC-BAS-</v>
      </c>
    </row>
    <row r="697" customFormat="false" ht="12.75" hidden="false" customHeight="false" outlineLevel="0" collapsed="false">
      <c r="A697" s="81" t="n">
        <v>36682</v>
      </c>
      <c r="B697" s="82" t="s">
        <v>55</v>
      </c>
      <c r="C697" s="82" t="s">
        <v>56</v>
      </c>
      <c r="D697" s="82" t="s">
        <v>57</v>
      </c>
      <c r="E697" s="82" t="s">
        <v>21</v>
      </c>
      <c r="F697" s="82"/>
      <c r="G697" s="82" t="s">
        <v>78</v>
      </c>
      <c r="H697" s="81" t="n">
        <v>36861</v>
      </c>
      <c r="I697" s="82" t="n">
        <v>-150</v>
      </c>
      <c r="J697" s="82" t="n">
        <v>0</v>
      </c>
      <c r="K697" s="83" t="n">
        <f aca="false">IF(J697=0,0,J697/I697)</f>
        <v>0</v>
      </c>
      <c r="L697" s="83" t="n">
        <f aca="false">I697/UOM</f>
        <v>-0.015</v>
      </c>
      <c r="M697" s="83" t="n">
        <f aca="false">J697/UOM</f>
        <v>0</v>
      </c>
      <c r="N697" s="84" t="str">
        <f aca="false">IF(F697="P","PHY",IF(F697="G","G",E697))</f>
        <v>D</v>
      </c>
      <c r="O697" s="84" t="str">
        <f aca="false">IF(ISNA(VLOOKUP(G697,BadCanCurves,1,FALSE())),VLOOKUP(D697,FOLIOS,6,FALSE()),"not used")</f>
        <v>not used</v>
      </c>
      <c r="P697" s="84" t="n">
        <f aca="false">IF($N697="P",VLOOKUP(H697,PrcBuckets,2,FALSE()),0)</f>
        <v>0</v>
      </c>
      <c r="Q697" s="84" t="n">
        <f aca="false">IF($N697="D",VLOOKUP(H697,BasisBuckets,2,FALSE()),0)</f>
        <v>8</v>
      </c>
      <c r="R697" s="84" t="n">
        <f aca="false">IF($N697="PHY",VLOOKUP(H697,PGDBuckets,2,FALSE()),0)</f>
        <v>0</v>
      </c>
      <c r="S697" s="84" t="n">
        <f aca="false">IF($N697="G",VLOOKUP(H697,PGDBuckets,2,FALSE()),0)</f>
        <v>0</v>
      </c>
      <c r="T697" s="84" t="n">
        <f aca="false">SUM(P697:S697)</f>
        <v>8</v>
      </c>
      <c r="U697" s="84" t="str">
        <f aca="false">IF(O697="not used","-",O697&amp;N697&amp;T697)</f>
        <v>-</v>
      </c>
      <c r="V697" s="84" t="str">
        <f aca="false">IF(O697="Not Used","-",VLOOKUP(D697,FOLIOS,7,FALSE())&amp;H697)</f>
        <v>-</v>
      </c>
      <c r="W697" s="84" t="str">
        <f aca="false">IF(U697="-","-",O697&amp;E697&amp;H697)</f>
        <v>-</v>
      </c>
      <c r="X697" s="85" t="str">
        <f aca="false">D697&amp;G697</f>
        <v>FT-CAND-EGSC-BASCONSUMERS_CDA</v>
      </c>
      <c r="AF697" s="0" t="str">
        <f aca="false">D697&amp;V697</f>
        <v>FT-CAND-EGSC-BAS-</v>
      </c>
    </row>
    <row r="698" customFormat="false" ht="12.75" hidden="false" customHeight="false" outlineLevel="0" collapsed="false">
      <c r="A698" s="81" t="n">
        <v>36682</v>
      </c>
      <c r="B698" s="82" t="s">
        <v>55</v>
      </c>
      <c r="C698" s="82" t="s">
        <v>56</v>
      </c>
      <c r="D698" s="82" t="s">
        <v>57</v>
      </c>
      <c r="E698" s="82" t="s">
        <v>21</v>
      </c>
      <c r="F698" s="82"/>
      <c r="G698" s="82" t="s">
        <v>78</v>
      </c>
      <c r="H698" s="81" t="n">
        <v>36892</v>
      </c>
      <c r="I698" s="82" t="n">
        <v>-149</v>
      </c>
      <c r="J698" s="82" t="n">
        <v>0</v>
      </c>
      <c r="K698" s="83" t="n">
        <f aca="false">IF(J698=0,0,J698/I698)</f>
        <v>0</v>
      </c>
      <c r="L698" s="83" t="n">
        <f aca="false">I698/UOM</f>
        <v>-0.0149</v>
      </c>
      <c r="M698" s="83" t="n">
        <f aca="false">J698/UOM</f>
        <v>0</v>
      </c>
      <c r="N698" s="84" t="str">
        <f aca="false">IF(F698="P","PHY",IF(F698="G","G",E698))</f>
        <v>D</v>
      </c>
      <c r="O698" s="84" t="str">
        <f aca="false">IF(ISNA(VLOOKUP(G698,BadCanCurves,1,FALSE())),VLOOKUP(D698,FOLIOS,6,FALSE()),"not used")</f>
        <v>not used</v>
      </c>
      <c r="P698" s="84" t="n">
        <f aca="false">IF($N698="P",VLOOKUP(H698,PrcBuckets,2,FALSE()),0)</f>
        <v>0</v>
      </c>
      <c r="Q698" s="84" t="n">
        <f aca="false">IF($N698="D",VLOOKUP(H698,BasisBuckets,2,FALSE()),0)</f>
        <v>9</v>
      </c>
      <c r="R698" s="84" t="n">
        <f aca="false">IF($N698="PHY",VLOOKUP(H698,PGDBuckets,2,FALSE()),0)</f>
        <v>0</v>
      </c>
      <c r="S698" s="84" t="n">
        <f aca="false">IF($N698="G",VLOOKUP(H698,PGDBuckets,2,FALSE()),0)</f>
        <v>0</v>
      </c>
      <c r="T698" s="84" t="n">
        <f aca="false">SUM(P698:S698)</f>
        <v>9</v>
      </c>
      <c r="U698" s="84" t="str">
        <f aca="false">IF(O698="not used","-",O698&amp;N698&amp;T698)</f>
        <v>-</v>
      </c>
      <c r="V698" s="84" t="str">
        <f aca="false">IF(O698="Not Used","-",VLOOKUP(D698,FOLIOS,7,FALSE())&amp;H698)</f>
        <v>-</v>
      </c>
      <c r="W698" s="84" t="str">
        <f aca="false">IF(U698="-","-",O698&amp;E698&amp;H698)</f>
        <v>-</v>
      </c>
      <c r="X698" s="85" t="str">
        <f aca="false">D698&amp;G698</f>
        <v>FT-CAND-EGSC-BASCONSUMERS_CDA</v>
      </c>
      <c r="AF698" s="0" t="str">
        <f aca="false">D698&amp;V698</f>
        <v>FT-CAND-EGSC-BAS-</v>
      </c>
    </row>
    <row r="699" customFormat="false" ht="12.75" hidden="false" customHeight="false" outlineLevel="0" collapsed="false">
      <c r="A699" s="81" t="n">
        <v>36682</v>
      </c>
      <c r="B699" s="82" t="s">
        <v>55</v>
      </c>
      <c r="C699" s="82" t="s">
        <v>56</v>
      </c>
      <c r="D699" s="82" t="s">
        <v>57</v>
      </c>
      <c r="E699" s="82" t="s">
        <v>21</v>
      </c>
      <c r="F699" s="82"/>
      <c r="G699" s="82" t="s">
        <v>78</v>
      </c>
      <c r="H699" s="81" t="n">
        <v>36923</v>
      </c>
      <c r="I699" s="82" t="n">
        <v>-134</v>
      </c>
      <c r="J699" s="82" t="n">
        <v>0</v>
      </c>
      <c r="K699" s="83" t="n">
        <f aca="false">IF(J699=0,0,J699/I699)</f>
        <v>0</v>
      </c>
      <c r="L699" s="83" t="n">
        <f aca="false">I699/UOM</f>
        <v>-0.0134</v>
      </c>
      <c r="M699" s="83" t="n">
        <f aca="false">J699/UOM</f>
        <v>0</v>
      </c>
      <c r="N699" s="84" t="str">
        <f aca="false">IF(F699="P","PHY",IF(F699="G","G",E699))</f>
        <v>D</v>
      </c>
      <c r="O699" s="84" t="str">
        <f aca="false">IF(ISNA(VLOOKUP(G699,BadCanCurves,1,FALSE())),VLOOKUP(D699,FOLIOS,6,FALSE()),"not used")</f>
        <v>not used</v>
      </c>
      <c r="P699" s="84" t="n">
        <f aca="false">IF($N699="P",VLOOKUP(H699,PrcBuckets,2,FALSE()),0)</f>
        <v>0</v>
      </c>
      <c r="Q699" s="84" t="n">
        <f aca="false">IF($N699="D",VLOOKUP(H699,BasisBuckets,2,FALSE()),0)</f>
        <v>9</v>
      </c>
      <c r="R699" s="84" t="n">
        <f aca="false">IF($N699="PHY",VLOOKUP(H699,PGDBuckets,2,FALSE()),0)</f>
        <v>0</v>
      </c>
      <c r="S699" s="84" t="n">
        <f aca="false">IF($N699="G",VLOOKUP(H699,PGDBuckets,2,FALSE()),0)</f>
        <v>0</v>
      </c>
      <c r="T699" s="84" t="n">
        <f aca="false">SUM(P699:S699)</f>
        <v>9</v>
      </c>
      <c r="U699" s="84" t="str">
        <f aca="false">IF(O699="not used","-",O699&amp;N699&amp;T699)</f>
        <v>-</v>
      </c>
      <c r="V699" s="84" t="str">
        <f aca="false">IF(O699="Not Used","-",VLOOKUP(D699,FOLIOS,7,FALSE())&amp;H699)</f>
        <v>-</v>
      </c>
      <c r="W699" s="84" t="str">
        <f aca="false">IF(U699="-","-",O699&amp;E699&amp;H699)</f>
        <v>-</v>
      </c>
      <c r="X699" s="85" t="str">
        <f aca="false">D699&amp;G699</f>
        <v>FT-CAND-EGSC-BASCONSUMERS_CDA</v>
      </c>
      <c r="AF699" s="0" t="str">
        <f aca="false">D699&amp;V699</f>
        <v>FT-CAND-EGSC-BAS-</v>
      </c>
    </row>
    <row r="700" customFormat="false" ht="12.75" hidden="false" customHeight="false" outlineLevel="0" collapsed="false">
      <c r="A700" s="81" t="n">
        <v>36682</v>
      </c>
      <c r="B700" s="82" t="s">
        <v>55</v>
      </c>
      <c r="C700" s="82" t="s">
        <v>56</v>
      </c>
      <c r="D700" s="82" t="s">
        <v>57</v>
      </c>
      <c r="E700" s="82" t="s">
        <v>21</v>
      </c>
      <c r="F700" s="82"/>
      <c r="G700" s="82" t="s">
        <v>78</v>
      </c>
      <c r="H700" s="81" t="n">
        <v>36951</v>
      </c>
      <c r="I700" s="82" t="n">
        <v>-147</v>
      </c>
      <c r="J700" s="82" t="n">
        <v>0</v>
      </c>
      <c r="K700" s="83" t="n">
        <f aca="false">IF(J700=0,0,J700/I700)</f>
        <v>0</v>
      </c>
      <c r="L700" s="83" t="n">
        <f aca="false">I700/UOM</f>
        <v>-0.0147</v>
      </c>
      <c r="M700" s="83" t="n">
        <f aca="false">J700/UOM</f>
        <v>0</v>
      </c>
      <c r="N700" s="84" t="str">
        <f aca="false">IF(F700="P","PHY",IF(F700="G","G",E700))</f>
        <v>D</v>
      </c>
      <c r="O700" s="84" t="str">
        <f aca="false">IF(ISNA(VLOOKUP(G700,BadCanCurves,1,FALSE())),VLOOKUP(D700,FOLIOS,6,FALSE()),"not used")</f>
        <v>not used</v>
      </c>
      <c r="P700" s="84" t="n">
        <f aca="false">IF($N700="P",VLOOKUP(H700,PrcBuckets,2,FALSE()),0)</f>
        <v>0</v>
      </c>
      <c r="Q700" s="84" t="n">
        <f aca="false">IF($N700="D",VLOOKUP(H700,BasisBuckets,2,FALSE()),0)</f>
        <v>9</v>
      </c>
      <c r="R700" s="84" t="n">
        <f aca="false">IF($N700="PHY",VLOOKUP(H700,PGDBuckets,2,FALSE()),0)</f>
        <v>0</v>
      </c>
      <c r="S700" s="84" t="n">
        <f aca="false">IF($N700="G",VLOOKUP(H700,PGDBuckets,2,FALSE()),0)</f>
        <v>0</v>
      </c>
      <c r="T700" s="84" t="n">
        <f aca="false">SUM(P700:S700)</f>
        <v>9</v>
      </c>
      <c r="U700" s="84" t="str">
        <f aca="false">IF(O700="not used","-",O700&amp;N700&amp;T700)</f>
        <v>-</v>
      </c>
      <c r="V700" s="84" t="str">
        <f aca="false">IF(O700="Not Used","-",VLOOKUP(D700,FOLIOS,7,FALSE())&amp;H700)</f>
        <v>-</v>
      </c>
      <c r="W700" s="84" t="str">
        <f aca="false">IF(U700="-","-",O700&amp;E700&amp;H700)</f>
        <v>-</v>
      </c>
      <c r="X700" s="85" t="str">
        <f aca="false">D700&amp;G700</f>
        <v>FT-CAND-EGSC-BASCONSUMERS_CDA</v>
      </c>
      <c r="AF700" s="0" t="str">
        <f aca="false">D700&amp;V700</f>
        <v>FT-CAND-EGSC-BAS-</v>
      </c>
    </row>
    <row r="701" customFormat="false" ht="12.75" hidden="false" customHeight="false" outlineLevel="0" collapsed="false">
      <c r="A701" s="81" t="n">
        <v>36682</v>
      </c>
      <c r="B701" s="82" t="s">
        <v>55</v>
      </c>
      <c r="C701" s="82" t="s">
        <v>56</v>
      </c>
      <c r="D701" s="82" t="s">
        <v>57</v>
      </c>
      <c r="E701" s="82" t="s">
        <v>21</v>
      </c>
      <c r="F701" s="82"/>
      <c r="G701" s="82" t="s">
        <v>78</v>
      </c>
      <c r="H701" s="81" t="n">
        <v>36982</v>
      </c>
      <c r="I701" s="82" t="n">
        <v>-142</v>
      </c>
      <c r="J701" s="82" t="n">
        <v>0</v>
      </c>
      <c r="K701" s="83" t="n">
        <f aca="false">IF(J701=0,0,J701/I701)</f>
        <v>0</v>
      </c>
      <c r="L701" s="83" t="n">
        <f aca="false">I701/UOM</f>
        <v>-0.0142</v>
      </c>
      <c r="M701" s="83" t="n">
        <f aca="false">J701/UOM</f>
        <v>0</v>
      </c>
      <c r="N701" s="84" t="str">
        <f aca="false">IF(F701="P","PHY",IF(F701="G","G",E701))</f>
        <v>D</v>
      </c>
      <c r="O701" s="84" t="str">
        <f aca="false">IF(ISNA(VLOOKUP(G701,BadCanCurves,1,FALSE())),VLOOKUP(D701,FOLIOS,6,FALSE()),"not used")</f>
        <v>not used</v>
      </c>
      <c r="P701" s="84" t="n">
        <f aca="false">IF($N701="P",VLOOKUP(H701,PrcBuckets,2,FALSE()),0)</f>
        <v>0</v>
      </c>
      <c r="Q701" s="84" t="n">
        <f aca="false">IF($N701="D",VLOOKUP(H701,BasisBuckets,2,FALSE()),0)</f>
        <v>9</v>
      </c>
      <c r="R701" s="84" t="n">
        <f aca="false">IF($N701="PHY",VLOOKUP(H701,PGDBuckets,2,FALSE()),0)</f>
        <v>0</v>
      </c>
      <c r="S701" s="84" t="n">
        <f aca="false">IF($N701="G",VLOOKUP(H701,PGDBuckets,2,FALSE()),0)</f>
        <v>0</v>
      </c>
      <c r="T701" s="84" t="n">
        <f aca="false">SUM(P701:S701)</f>
        <v>9</v>
      </c>
      <c r="U701" s="84" t="str">
        <f aca="false">IF(O701="not used","-",O701&amp;N701&amp;T701)</f>
        <v>-</v>
      </c>
      <c r="V701" s="84" t="str">
        <f aca="false">IF(O701="Not Used","-",VLOOKUP(D701,FOLIOS,7,FALSE())&amp;H701)</f>
        <v>-</v>
      </c>
      <c r="W701" s="84" t="str">
        <f aca="false">IF(U701="-","-",O701&amp;E701&amp;H701)</f>
        <v>-</v>
      </c>
      <c r="X701" s="85" t="str">
        <f aca="false">D701&amp;G701</f>
        <v>FT-CAND-EGSC-BASCONSUMERS_CDA</v>
      </c>
      <c r="AF701" s="0" t="str">
        <f aca="false">D701&amp;V701</f>
        <v>FT-CAND-EGSC-BAS-</v>
      </c>
    </row>
    <row r="702" customFormat="false" ht="12.75" hidden="false" customHeight="false" outlineLevel="0" collapsed="false">
      <c r="A702" s="81" t="n">
        <v>36682</v>
      </c>
      <c r="B702" s="82" t="s">
        <v>55</v>
      </c>
      <c r="C702" s="82" t="s">
        <v>56</v>
      </c>
      <c r="D702" s="82" t="s">
        <v>57</v>
      </c>
      <c r="E702" s="82" t="s">
        <v>21</v>
      </c>
      <c r="F702" s="82"/>
      <c r="G702" s="82" t="s">
        <v>78</v>
      </c>
      <c r="H702" s="81" t="n">
        <v>37012</v>
      </c>
      <c r="I702" s="82" t="n">
        <v>-145</v>
      </c>
      <c r="J702" s="82" t="n">
        <v>0</v>
      </c>
      <c r="K702" s="83" t="n">
        <f aca="false">IF(J702=0,0,J702/I702)</f>
        <v>0</v>
      </c>
      <c r="L702" s="83" t="n">
        <f aca="false">I702/UOM</f>
        <v>-0.0145</v>
      </c>
      <c r="M702" s="83" t="n">
        <f aca="false">J702/UOM</f>
        <v>0</v>
      </c>
      <c r="N702" s="84" t="str">
        <f aca="false">IF(F702="P","PHY",IF(F702="G","G",E702))</f>
        <v>D</v>
      </c>
      <c r="O702" s="84" t="str">
        <f aca="false">IF(ISNA(VLOOKUP(G702,BadCanCurves,1,FALSE())),VLOOKUP(D702,FOLIOS,6,FALSE()),"not used")</f>
        <v>not used</v>
      </c>
      <c r="P702" s="84" t="n">
        <f aca="false">IF($N702="P",VLOOKUP(H702,PrcBuckets,2,FALSE()),0)</f>
        <v>0</v>
      </c>
      <c r="Q702" s="84" t="n">
        <f aca="false">IF($N702="D",VLOOKUP(H702,BasisBuckets,2,FALSE()),0)</f>
        <v>9</v>
      </c>
      <c r="R702" s="84" t="n">
        <f aca="false">IF($N702="PHY",VLOOKUP(H702,PGDBuckets,2,FALSE()),0)</f>
        <v>0</v>
      </c>
      <c r="S702" s="84" t="n">
        <f aca="false">IF($N702="G",VLOOKUP(H702,PGDBuckets,2,FALSE()),0)</f>
        <v>0</v>
      </c>
      <c r="T702" s="84" t="n">
        <f aca="false">SUM(P702:S702)</f>
        <v>9</v>
      </c>
      <c r="U702" s="84" t="str">
        <f aca="false">IF(O702="not used","-",O702&amp;N702&amp;T702)</f>
        <v>-</v>
      </c>
      <c r="V702" s="84" t="str">
        <f aca="false">IF(O702="Not Used","-",VLOOKUP(D702,FOLIOS,7,FALSE())&amp;H702)</f>
        <v>-</v>
      </c>
      <c r="W702" s="84" t="str">
        <f aca="false">IF(U702="-","-",O702&amp;E702&amp;H702)</f>
        <v>-</v>
      </c>
      <c r="X702" s="85" t="str">
        <f aca="false">D702&amp;G702</f>
        <v>FT-CAND-EGSC-BASCONSUMERS_CDA</v>
      </c>
      <c r="AF702" s="0" t="str">
        <f aca="false">D702&amp;V702</f>
        <v>FT-CAND-EGSC-BAS-</v>
      </c>
    </row>
    <row r="703" customFormat="false" ht="12.75" hidden="false" customHeight="false" outlineLevel="0" collapsed="false">
      <c r="A703" s="81" t="n">
        <v>36682</v>
      </c>
      <c r="B703" s="82" t="s">
        <v>55</v>
      </c>
      <c r="C703" s="82" t="s">
        <v>56</v>
      </c>
      <c r="D703" s="82" t="s">
        <v>57</v>
      </c>
      <c r="E703" s="82" t="s">
        <v>21</v>
      </c>
      <c r="F703" s="82"/>
      <c r="G703" s="82" t="s">
        <v>78</v>
      </c>
      <c r="H703" s="81" t="n">
        <v>37043</v>
      </c>
      <c r="I703" s="82" t="n">
        <v>-140</v>
      </c>
      <c r="J703" s="82" t="n">
        <v>0</v>
      </c>
      <c r="K703" s="83" t="n">
        <f aca="false">IF(J703=0,0,J703/I703)</f>
        <v>0</v>
      </c>
      <c r="L703" s="83" t="n">
        <f aca="false">I703/UOM</f>
        <v>-0.014</v>
      </c>
      <c r="M703" s="83" t="n">
        <f aca="false">J703/UOM</f>
        <v>0</v>
      </c>
      <c r="N703" s="84" t="str">
        <f aca="false">IF(F703="P","PHY",IF(F703="G","G",E703))</f>
        <v>D</v>
      </c>
      <c r="O703" s="84" t="str">
        <f aca="false">IF(ISNA(VLOOKUP(G703,BadCanCurves,1,FALSE())),VLOOKUP(D703,FOLIOS,6,FALSE()),"not used")</f>
        <v>not used</v>
      </c>
      <c r="P703" s="84" t="n">
        <f aca="false">IF($N703="P",VLOOKUP(H703,PrcBuckets,2,FALSE()),0)</f>
        <v>0</v>
      </c>
      <c r="Q703" s="84" t="n">
        <f aca="false">IF($N703="D",VLOOKUP(H703,BasisBuckets,2,FALSE()),0)</f>
        <v>9</v>
      </c>
      <c r="R703" s="84" t="n">
        <f aca="false">IF($N703="PHY",VLOOKUP(H703,PGDBuckets,2,FALSE()),0)</f>
        <v>0</v>
      </c>
      <c r="S703" s="84" t="n">
        <f aca="false">IF($N703="G",VLOOKUP(H703,PGDBuckets,2,FALSE()),0)</f>
        <v>0</v>
      </c>
      <c r="T703" s="84" t="n">
        <f aca="false">SUM(P703:S703)</f>
        <v>9</v>
      </c>
      <c r="U703" s="84" t="str">
        <f aca="false">IF(O703="not used","-",O703&amp;N703&amp;T703)</f>
        <v>-</v>
      </c>
      <c r="V703" s="84" t="str">
        <f aca="false">IF(O703="Not Used","-",VLOOKUP(D703,FOLIOS,7,FALSE())&amp;H703)</f>
        <v>-</v>
      </c>
      <c r="W703" s="84" t="str">
        <f aca="false">IF(U703="-","-",O703&amp;E703&amp;H703)</f>
        <v>-</v>
      </c>
      <c r="X703" s="85" t="str">
        <f aca="false">D703&amp;G703</f>
        <v>FT-CAND-EGSC-BASCONSUMERS_CDA</v>
      </c>
      <c r="AF703" s="0" t="str">
        <f aca="false">D703&amp;V703</f>
        <v>FT-CAND-EGSC-BAS-</v>
      </c>
    </row>
    <row r="704" customFormat="false" ht="12.75" hidden="false" customHeight="false" outlineLevel="0" collapsed="false">
      <c r="A704" s="81" t="n">
        <v>36682</v>
      </c>
      <c r="B704" s="82" t="s">
        <v>55</v>
      </c>
      <c r="C704" s="82" t="s">
        <v>56</v>
      </c>
      <c r="D704" s="82" t="s">
        <v>57</v>
      </c>
      <c r="E704" s="82" t="s">
        <v>21</v>
      </c>
      <c r="F704" s="82"/>
      <c r="G704" s="82" t="s">
        <v>78</v>
      </c>
      <c r="H704" s="81" t="n">
        <v>37073</v>
      </c>
      <c r="I704" s="82" t="n">
        <v>-144</v>
      </c>
      <c r="J704" s="82" t="n">
        <v>0</v>
      </c>
      <c r="K704" s="83" t="n">
        <f aca="false">IF(J704=0,0,J704/I704)</f>
        <v>0</v>
      </c>
      <c r="L704" s="83" t="n">
        <f aca="false">I704/UOM</f>
        <v>-0.0144</v>
      </c>
      <c r="M704" s="83" t="n">
        <f aca="false">J704/UOM</f>
        <v>0</v>
      </c>
      <c r="N704" s="84" t="str">
        <f aca="false">IF(F704="P","PHY",IF(F704="G","G",E704))</f>
        <v>D</v>
      </c>
      <c r="O704" s="84" t="str">
        <f aca="false">IF(ISNA(VLOOKUP(G704,BadCanCurves,1,FALSE())),VLOOKUP(D704,FOLIOS,6,FALSE()),"not used")</f>
        <v>not used</v>
      </c>
      <c r="P704" s="84" t="n">
        <f aca="false">IF($N704="P",VLOOKUP(H704,PrcBuckets,2,FALSE()),0)</f>
        <v>0</v>
      </c>
      <c r="Q704" s="84" t="n">
        <f aca="false">IF($N704="D",VLOOKUP(H704,BasisBuckets,2,FALSE()),0)</f>
        <v>9</v>
      </c>
      <c r="R704" s="84" t="n">
        <f aca="false">IF($N704="PHY",VLOOKUP(H704,PGDBuckets,2,FALSE()),0)</f>
        <v>0</v>
      </c>
      <c r="S704" s="84" t="n">
        <f aca="false">IF($N704="G",VLOOKUP(H704,PGDBuckets,2,FALSE()),0)</f>
        <v>0</v>
      </c>
      <c r="T704" s="84" t="n">
        <f aca="false">SUM(P704:S704)</f>
        <v>9</v>
      </c>
      <c r="U704" s="84" t="str">
        <f aca="false">IF(O704="not used","-",O704&amp;N704&amp;T704)</f>
        <v>-</v>
      </c>
      <c r="V704" s="84" t="str">
        <f aca="false">IF(O704="Not Used","-",VLOOKUP(D704,FOLIOS,7,FALSE())&amp;H704)</f>
        <v>-</v>
      </c>
      <c r="W704" s="84" t="str">
        <f aca="false">IF(U704="-","-",O704&amp;E704&amp;H704)</f>
        <v>-</v>
      </c>
      <c r="X704" s="85" t="str">
        <f aca="false">D704&amp;G704</f>
        <v>FT-CAND-EGSC-BASCONSUMERS_CDA</v>
      </c>
      <c r="AF704" s="0" t="str">
        <f aca="false">D704&amp;V704</f>
        <v>FT-CAND-EGSC-BAS-</v>
      </c>
    </row>
    <row r="705" customFormat="false" ht="12.75" hidden="false" customHeight="false" outlineLevel="0" collapsed="false">
      <c r="A705" s="81" t="n">
        <v>36682</v>
      </c>
      <c r="B705" s="82" t="s">
        <v>55</v>
      </c>
      <c r="C705" s="82" t="s">
        <v>56</v>
      </c>
      <c r="D705" s="82" t="s">
        <v>57</v>
      </c>
      <c r="E705" s="82" t="s">
        <v>21</v>
      </c>
      <c r="F705" s="82"/>
      <c r="G705" s="82" t="s">
        <v>78</v>
      </c>
      <c r="H705" s="81" t="n">
        <v>37104</v>
      </c>
      <c r="I705" s="82" t="n">
        <v>-143</v>
      </c>
      <c r="J705" s="82" t="n">
        <v>0</v>
      </c>
      <c r="K705" s="83" t="n">
        <f aca="false">IF(J705=0,0,J705/I705)</f>
        <v>0</v>
      </c>
      <c r="L705" s="83" t="n">
        <f aca="false">I705/UOM</f>
        <v>-0.0143</v>
      </c>
      <c r="M705" s="83" t="n">
        <f aca="false">J705/UOM</f>
        <v>0</v>
      </c>
      <c r="N705" s="84" t="str">
        <f aca="false">IF(F705="P","PHY",IF(F705="G","G",E705))</f>
        <v>D</v>
      </c>
      <c r="O705" s="84" t="str">
        <f aca="false">IF(ISNA(VLOOKUP(G705,BadCanCurves,1,FALSE())),VLOOKUP(D705,FOLIOS,6,FALSE()),"not used")</f>
        <v>not used</v>
      </c>
      <c r="P705" s="84" t="n">
        <f aca="false">IF($N705="P",VLOOKUP(H705,PrcBuckets,2,FALSE()),0)</f>
        <v>0</v>
      </c>
      <c r="Q705" s="84" t="n">
        <f aca="false">IF($N705="D",VLOOKUP(H705,BasisBuckets,2,FALSE()),0)</f>
        <v>9</v>
      </c>
      <c r="R705" s="84" t="n">
        <f aca="false">IF($N705="PHY",VLOOKUP(H705,PGDBuckets,2,FALSE()),0)</f>
        <v>0</v>
      </c>
      <c r="S705" s="84" t="n">
        <f aca="false">IF($N705="G",VLOOKUP(H705,PGDBuckets,2,FALSE()),0)</f>
        <v>0</v>
      </c>
      <c r="T705" s="84" t="n">
        <f aca="false">SUM(P705:S705)</f>
        <v>9</v>
      </c>
      <c r="U705" s="84" t="str">
        <f aca="false">IF(O705="not used","-",O705&amp;N705&amp;T705)</f>
        <v>-</v>
      </c>
      <c r="V705" s="84" t="str">
        <f aca="false">IF(O705="Not Used","-",VLOOKUP(D705,FOLIOS,7,FALSE())&amp;H705)</f>
        <v>-</v>
      </c>
      <c r="W705" s="84" t="str">
        <f aca="false">IF(U705="-","-",O705&amp;E705&amp;H705)</f>
        <v>-</v>
      </c>
      <c r="X705" s="85" t="str">
        <f aca="false">D705&amp;G705</f>
        <v>FT-CAND-EGSC-BASCONSUMERS_CDA</v>
      </c>
      <c r="AF705" s="0" t="str">
        <f aca="false">D705&amp;V705</f>
        <v>FT-CAND-EGSC-BAS-</v>
      </c>
    </row>
    <row r="706" customFormat="false" ht="12.75" hidden="false" customHeight="false" outlineLevel="0" collapsed="false">
      <c r="A706" s="81" t="n">
        <v>36682</v>
      </c>
      <c r="B706" s="82" t="s">
        <v>55</v>
      </c>
      <c r="C706" s="82" t="s">
        <v>56</v>
      </c>
      <c r="D706" s="82" t="s">
        <v>57</v>
      </c>
      <c r="E706" s="82" t="s">
        <v>21</v>
      </c>
      <c r="F706" s="82"/>
      <c r="G706" s="82" t="s">
        <v>78</v>
      </c>
      <c r="H706" s="81" t="n">
        <v>37135</v>
      </c>
      <c r="I706" s="82" t="n">
        <v>-137</v>
      </c>
      <c r="J706" s="82" t="n">
        <v>0</v>
      </c>
      <c r="K706" s="83" t="n">
        <f aca="false">IF(J706=0,0,J706/I706)</f>
        <v>0</v>
      </c>
      <c r="L706" s="83" t="n">
        <f aca="false">I706/UOM</f>
        <v>-0.0137</v>
      </c>
      <c r="M706" s="83" t="n">
        <f aca="false">J706/UOM</f>
        <v>0</v>
      </c>
      <c r="N706" s="84" t="str">
        <f aca="false">IF(F706="P","PHY",IF(F706="G","G",E706))</f>
        <v>D</v>
      </c>
      <c r="O706" s="84" t="str">
        <f aca="false">IF(ISNA(VLOOKUP(G706,BadCanCurves,1,FALSE())),VLOOKUP(D706,FOLIOS,6,FALSE()),"not used")</f>
        <v>not used</v>
      </c>
      <c r="P706" s="84" t="n">
        <f aca="false">IF($N706="P",VLOOKUP(H706,PrcBuckets,2,FALSE()),0)</f>
        <v>0</v>
      </c>
      <c r="Q706" s="84" t="n">
        <f aca="false">IF($N706="D",VLOOKUP(H706,BasisBuckets,2,FALSE()),0)</f>
        <v>9</v>
      </c>
      <c r="R706" s="84" t="n">
        <f aca="false">IF($N706="PHY",VLOOKUP(H706,PGDBuckets,2,FALSE()),0)</f>
        <v>0</v>
      </c>
      <c r="S706" s="84" t="n">
        <f aca="false">IF($N706="G",VLOOKUP(H706,PGDBuckets,2,FALSE()),0)</f>
        <v>0</v>
      </c>
      <c r="T706" s="84" t="n">
        <f aca="false">SUM(P706:S706)</f>
        <v>9</v>
      </c>
      <c r="U706" s="84" t="str">
        <f aca="false">IF(O706="not used","-",O706&amp;N706&amp;T706)</f>
        <v>-</v>
      </c>
      <c r="V706" s="84" t="str">
        <f aca="false">IF(O706="Not Used","-",VLOOKUP(D706,FOLIOS,7,FALSE())&amp;H706)</f>
        <v>-</v>
      </c>
      <c r="W706" s="84" t="str">
        <f aca="false">IF(U706="-","-",O706&amp;E706&amp;H706)</f>
        <v>-</v>
      </c>
      <c r="X706" s="85" t="str">
        <f aca="false">D706&amp;G706</f>
        <v>FT-CAND-EGSC-BASCONSUMERS_CDA</v>
      </c>
      <c r="AF706" s="0" t="str">
        <f aca="false">D706&amp;V706</f>
        <v>FT-CAND-EGSC-BAS-</v>
      </c>
    </row>
    <row r="707" customFormat="false" ht="12.75" hidden="false" customHeight="false" outlineLevel="0" collapsed="false">
      <c r="A707" s="81" t="n">
        <v>36682</v>
      </c>
      <c r="B707" s="82" t="s">
        <v>55</v>
      </c>
      <c r="C707" s="82" t="s">
        <v>56</v>
      </c>
      <c r="D707" s="82" t="s">
        <v>57</v>
      </c>
      <c r="E707" s="82" t="s">
        <v>21</v>
      </c>
      <c r="F707" s="82"/>
      <c r="G707" s="82" t="s">
        <v>78</v>
      </c>
      <c r="H707" s="81" t="n">
        <v>37165</v>
      </c>
      <c r="I707" s="82" t="n">
        <v>-141</v>
      </c>
      <c r="J707" s="82" t="n">
        <v>0</v>
      </c>
      <c r="K707" s="83" t="n">
        <f aca="false">IF(J707=0,0,J707/I707)</f>
        <v>0</v>
      </c>
      <c r="L707" s="83" t="n">
        <f aca="false">I707/UOM</f>
        <v>-0.0141</v>
      </c>
      <c r="M707" s="83" t="n">
        <f aca="false">J707/UOM</f>
        <v>0</v>
      </c>
      <c r="N707" s="84" t="str">
        <f aca="false">IF(F707="P","PHY",IF(F707="G","G",E707))</f>
        <v>D</v>
      </c>
      <c r="O707" s="84" t="str">
        <f aca="false">IF(ISNA(VLOOKUP(G707,BadCanCurves,1,FALSE())),VLOOKUP(D707,FOLIOS,6,FALSE()),"not used")</f>
        <v>not used</v>
      </c>
      <c r="P707" s="84" t="n">
        <f aca="false">IF($N707="P",VLOOKUP(H707,PrcBuckets,2,FALSE()),0)</f>
        <v>0</v>
      </c>
      <c r="Q707" s="84" t="n">
        <f aca="false">IF($N707="D",VLOOKUP(H707,BasisBuckets,2,FALSE()),0)</f>
        <v>9</v>
      </c>
      <c r="R707" s="84" t="n">
        <f aca="false">IF($N707="PHY",VLOOKUP(H707,PGDBuckets,2,FALSE()),0)</f>
        <v>0</v>
      </c>
      <c r="S707" s="84" t="n">
        <f aca="false">IF($N707="G",VLOOKUP(H707,PGDBuckets,2,FALSE()),0)</f>
        <v>0</v>
      </c>
      <c r="T707" s="84" t="n">
        <f aca="false">SUM(P707:S707)</f>
        <v>9</v>
      </c>
      <c r="U707" s="84" t="str">
        <f aca="false">IF(O707="not used","-",O707&amp;N707&amp;T707)</f>
        <v>-</v>
      </c>
      <c r="V707" s="84" t="str">
        <f aca="false">IF(O707="Not Used","-",VLOOKUP(D707,FOLIOS,7,FALSE())&amp;H707)</f>
        <v>-</v>
      </c>
      <c r="W707" s="84" t="str">
        <f aca="false">IF(U707="-","-",O707&amp;E707&amp;H707)</f>
        <v>-</v>
      </c>
      <c r="X707" s="85" t="str">
        <f aca="false">D707&amp;G707</f>
        <v>FT-CAND-EGSC-BASCONSUMERS_CDA</v>
      </c>
      <c r="AF707" s="0" t="str">
        <f aca="false">D707&amp;V707</f>
        <v>FT-CAND-EGSC-BAS-</v>
      </c>
    </row>
    <row r="708" customFormat="false" ht="12.75" hidden="false" customHeight="false" outlineLevel="0" collapsed="false">
      <c r="A708" s="81" t="n">
        <v>36682</v>
      </c>
      <c r="B708" s="82" t="s">
        <v>55</v>
      </c>
      <c r="C708" s="82" t="s">
        <v>56</v>
      </c>
      <c r="D708" s="82" t="s">
        <v>57</v>
      </c>
      <c r="E708" s="82" t="s">
        <v>21</v>
      </c>
      <c r="F708" s="82"/>
      <c r="G708" s="82" t="s">
        <v>78</v>
      </c>
      <c r="H708" s="81" t="n">
        <v>37196</v>
      </c>
      <c r="I708" s="82" t="n">
        <v>-136</v>
      </c>
      <c r="J708" s="82" t="n">
        <v>0</v>
      </c>
      <c r="K708" s="83" t="n">
        <f aca="false">IF(J708=0,0,J708/I708)</f>
        <v>0</v>
      </c>
      <c r="L708" s="83" t="n">
        <f aca="false">I708/UOM</f>
        <v>-0.0136</v>
      </c>
      <c r="M708" s="83" t="n">
        <f aca="false">J708/UOM</f>
        <v>0</v>
      </c>
      <c r="N708" s="84" t="str">
        <f aca="false">IF(F708="P","PHY",IF(F708="G","G",E708))</f>
        <v>D</v>
      </c>
      <c r="O708" s="84" t="str">
        <f aca="false">IF(ISNA(VLOOKUP(G708,BadCanCurves,1,FALSE())),VLOOKUP(D708,FOLIOS,6,FALSE()),"not used")</f>
        <v>not used</v>
      </c>
      <c r="P708" s="84" t="n">
        <f aca="false">IF($N708="P",VLOOKUP(H708,PrcBuckets,2,FALSE()),0)</f>
        <v>0</v>
      </c>
      <c r="Q708" s="84" t="n">
        <f aca="false">IF($N708="D",VLOOKUP(H708,BasisBuckets,2,FALSE()),0)</f>
        <v>9</v>
      </c>
      <c r="R708" s="84" t="n">
        <f aca="false">IF($N708="PHY",VLOOKUP(H708,PGDBuckets,2,FALSE()),0)</f>
        <v>0</v>
      </c>
      <c r="S708" s="84" t="n">
        <f aca="false">IF($N708="G",VLOOKUP(H708,PGDBuckets,2,FALSE()),0)</f>
        <v>0</v>
      </c>
      <c r="T708" s="84" t="n">
        <f aca="false">SUM(P708:S708)</f>
        <v>9</v>
      </c>
      <c r="U708" s="84" t="str">
        <f aca="false">IF(O708="not used","-",O708&amp;N708&amp;T708)</f>
        <v>-</v>
      </c>
      <c r="V708" s="84" t="str">
        <f aca="false">IF(O708="Not Used","-",VLOOKUP(D708,FOLIOS,7,FALSE())&amp;H708)</f>
        <v>-</v>
      </c>
      <c r="W708" s="84" t="str">
        <f aca="false">IF(U708="-","-",O708&amp;E708&amp;H708)</f>
        <v>-</v>
      </c>
      <c r="X708" s="85" t="str">
        <f aca="false">D708&amp;G708</f>
        <v>FT-CAND-EGSC-BASCONSUMERS_CDA</v>
      </c>
      <c r="AF708" s="0" t="str">
        <f aca="false">D708&amp;V708</f>
        <v>FT-CAND-EGSC-BAS-</v>
      </c>
    </row>
    <row r="709" customFormat="false" ht="12.75" hidden="false" customHeight="false" outlineLevel="0" collapsed="false">
      <c r="A709" s="81" t="n">
        <v>36682</v>
      </c>
      <c r="B709" s="82" t="s">
        <v>55</v>
      </c>
      <c r="C709" s="82" t="s">
        <v>56</v>
      </c>
      <c r="D709" s="82" t="s">
        <v>57</v>
      </c>
      <c r="E709" s="82" t="s">
        <v>21</v>
      </c>
      <c r="F709" s="82"/>
      <c r="G709" s="82" t="s">
        <v>78</v>
      </c>
      <c r="H709" s="81" t="n">
        <v>37226</v>
      </c>
      <c r="I709" s="82" t="n">
        <v>-139</v>
      </c>
      <c r="J709" s="82" t="n">
        <v>0</v>
      </c>
      <c r="K709" s="83" t="n">
        <f aca="false">IF(J709=0,0,J709/I709)</f>
        <v>0</v>
      </c>
      <c r="L709" s="83" t="n">
        <f aca="false">I709/UOM</f>
        <v>-0.0139</v>
      </c>
      <c r="M709" s="83" t="n">
        <f aca="false">J709/UOM</f>
        <v>0</v>
      </c>
      <c r="N709" s="84" t="str">
        <f aca="false">IF(F709="P","PHY",IF(F709="G","G",E709))</f>
        <v>D</v>
      </c>
      <c r="O709" s="84" t="str">
        <f aca="false">IF(ISNA(VLOOKUP(G709,BadCanCurves,1,FALSE())),VLOOKUP(D709,FOLIOS,6,FALSE()),"not used")</f>
        <v>not used</v>
      </c>
      <c r="P709" s="84" t="n">
        <f aca="false">IF($N709="P",VLOOKUP(H709,PrcBuckets,2,FALSE()),0)</f>
        <v>0</v>
      </c>
      <c r="Q709" s="84" t="n">
        <f aca="false">IF($N709="D",VLOOKUP(H709,BasisBuckets,2,FALSE()),0)</f>
        <v>9</v>
      </c>
      <c r="R709" s="84" t="n">
        <f aca="false">IF($N709="PHY",VLOOKUP(H709,PGDBuckets,2,FALSE()),0)</f>
        <v>0</v>
      </c>
      <c r="S709" s="84" t="n">
        <f aca="false">IF($N709="G",VLOOKUP(H709,PGDBuckets,2,FALSE()),0)</f>
        <v>0</v>
      </c>
      <c r="T709" s="84" t="n">
        <f aca="false">SUM(P709:S709)</f>
        <v>9</v>
      </c>
      <c r="U709" s="84" t="str">
        <f aca="false">IF(O709="not used","-",O709&amp;N709&amp;T709)</f>
        <v>-</v>
      </c>
      <c r="V709" s="84" t="str">
        <f aca="false">IF(O709="Not Used","-",VLOOKUP(D709,FOLIOS,7,FALSE())&amp;H709)</f>
        <v>-</v>
      </c>
      <c r="W709" s="84" t="str">
        <f aca="false">IF(U709="-","-",O709&amp;E709&amp;H709)</f>
        <v>-</v>
      </c>
      <c r="X709" s="85" t="str">
        <f aca="false">D709&amp;G709</f>
        <v>FT-CAND-EGSC-BASCONSUMERS_CDA</v>
      </c>
      <c r="AF709" s="0" t="str">
        <f aca="false">D709&amp;V709</f>
        <v>FT-CAND-EGSC-BAS-</v>
      </c>
    </row>
    <row r="710" customFormat="false" ht="12.75" hidden="false" customHeight="false" outlineLevel="0" collapsed="false">
      <c r="A710" s="81" t="n">
        <v>36682</v>
      </c>
      <c r="B710" s="82" t="s">
        <v>55</v>
      </c>
      <c r="C710" s="82" t="s">
        <v>56</v>
      </c>
      <c r="D710" s="82" t="s">
        <v>57</v>
      </c>
      <c r="E710" s="82" t="s">
        <v>21</v>
      </c>
      <c r="F710" s="82"/>
      <c r="G710" s="82" t="s">
        <v>78</v>
      </c>
      <c r="H710" s="81" t="n">
        <v>37257</v>
      </c>
      <c r="I710" s="82" t="n">
        <v>-139</v>
      </c>
      <c r="J710" s="82" t="n">
        <v>0</v>
      </c>
      <c r="K710" s="83" t="n">
        <f aca="false">IF(J710=0,0,J710/I710)</f>
        <v>0</v>
      </c>
      <c r="L710" s="83" t="n">
        <f aca="false">I710/UOM</f>
        <v>-0.0139</v>
      </c>
      <c r="M710" s="83" t="n">
        <f aca="false">J710/UOM</f>
        <v>0</v>
      </c>
      <c r="N710" s="84" t="str">
        <f aca="false">IF(F710="P","PHY",IF(F710="G","G",E710))</f>
        <v>D</v>
      </c>
      <c r="O710" s="84" t="str">
        <f aca="false">IF(ISNA(VLOOKUP(G710,BadCanCurves,1,FALSE())),VLOOKUP(D710,FOLIOS,6,FALSE()),"not used")</f>
        <v>not used</v>
      </c>
      <c r="P710" s="84" t="n">
        <f aca="false">IF($N710="P",VLOOKUP(H710,PrcBuckets,2,FALSE()),0)</f>
        <v>0</v>
      </c>
      <c r="Q710" s="84" t="n">
        <f aca="false">IF($N710="D",VLOOKUP(H710,BasisBuckets,2,FALSE()),0)</f>
        <v>10</v>
      </c>
      <c r="R710" s="84" t="n">
        <f aca="false">IF($N710="PHY",VLOOKUP(H710,PGDBuckets,2,FALSE()),0)</f>
        <v>0</v>
      </c>
      <c r="S710" s="84" t="n">
        <f aca="false">IF($N710="G",VLOOKUP(H710,PGDBuckets,2,FALSE()),0)</f>
        <v>0</v>
      </c>
      <c r="T710" s="84" t="n">
        <f aca="false">SUM(P710:S710)</f>
        <v>10</v>
      </c>
      <c r="U710" s="84" t="str">
        <f aca="false">IF(O710="not used","-",O710&amp;N710&amp;T710)</f>
        <v>-</v>
      </c>
      <c r="V710" s="84" t="str">
        <f aca="false">IF(O710="Not Used","-",VLOOKUP(D710,FOLIOS,7,FALSE())&amp;H710)</f>
        <v>-</v>
      </c>
      <c r="W710" s="84" t="str">
        <f aca="false">IF(U710="-","-",O710&amp;E710&amp;H710)</f>
        <v>-</v>
      </c>
      <c r="X710" s="85" t="str">
        <f aca="false">D710&amp;G710</f>
        <v>FT-CAND-EGSC-BASCONSUMERS_CDA</v>
      </c>
      <c r="AF710" s="0" t="str">
        <f aca="false">D710&amp;V710</f>
        <v>FT-CAND-EGSC-BAS-</v>
      </c>
    </row>
    <row r="711" customFormat="false" ht="12.75" hidden="false" customHeight="false" outlineLevel="0" collapsed="false">
      <c r="A711" s="81" t="n">
        <v>36682</v>
      </c>
      <c r="B711" s="82" t="s">
        <v>55</v>
      </c>
      <c r="C711" s="82" t="s">
        <v>56</v>
      </c>
      <c r="D711" s="82" t="s">
        <v>57</v>
      </c>
      <c r="E711" s="82" t="s">
        <v>21</v>
      </c>
      <c r="F711" s="82"/>
      <c r="G711" s="82" t="s">
        <v>78</v>
      </c>
      <c r="H711" s="81" t="n">
        <v>37288</v>
      </c>
      <c r="I711" s="82" t="n">
        <v>-124</v>
      </c>
      <c r="J711" s="82" t="n">
        <v>0</v>
      </c>
      <c r="K711" s="83" t="n">
        <f aca="false">IF(J711=0,0,J711/I711)</f>
        <v>0</v>
      </c>
      <c r="L711" s="83" t="n">
        <f aca="false">I711/UOM</f>
        <v>-0.0124</v>
      </c>
      <c r="M711" s="83" t="n">
        <f aca="false">J711/UOM</f>
        <v>0</v>
      </c>
      <c r="N711" s="84" t="str">
        <f aca="false">IF(F711="P","PHY",IF(F711="G","G",E711))</f>
        <v>D</v>
      </c>
      <c r="O711" s="84" t="str">
        <f aca="false">IF(ISNA(VLOOKUP(G711,BadCanCurves,1,FALSE())),VLOOKUP(D711,FOLIOS,6,FALSE()),"not used")</f>
        <v>not used</v>
      </c>
      <c r="P711" s="84" t="n">
        <f aca="false">IF($N711="P",VLOOKUP(H711,PrcBuckets,2,FALSE()),0)</f>
        <v>0</v>
      </c>
      <c r="Q711" s="84" t="n">
        <f aca="false">IF($N711="D",VLOOKUP(H711,BasisBuckets,2,FALSE()),0)</f>
        <v>10</v>
      </c>
      <c r="R711" s="84" t="n">
        <f aca="false">IF($N711="PHY",VLOOKUP(H711,PGDBuckets,2,FALSE()),0)</f>
        <v>0</v>
      </c>
      <c r="S711" s="84" t="n">
        <f aca="false">IF($N711="G",VLOOKUP(H711,PGDBuckets,2,FALSE()),0)</f>
        <v>0</v>
      </c>
      <c r="T711" s="84" t="n">
        <f aca="false">SUM(P711:S711)</f>
        <v>10</v>
      </c>
      <c r="U711" s="84" t="str">
        <f aca="false">IF(O711="not used","-",O711&amp;N711&amp;T711)</f>
        <v>-</v>
      </c>
      <c r="V711" s="84" t="str">
        <f aca="false">IF(O711="Not Used","-",VLOOKUP(D711,FOLIOS,7,FALSE())&amp;H711)</f>
        <v>-</v>
      </c>
      <c r="W711" s="84" t="str">
        <f aca="false">IF(U711="-","-",O711&amp;E711&amp;H711)</f>
        <v>-</v>
      </c>
      <c r="X711" s="85" t="str">
        <f aca="false">D711&amp;G711</f>
        <v>FT-CAND-EGSC-BASCONSUMERS_CDA</v>
      </c>
      <c r="AF711" s="0" t="str">
        <f aca="false">D711&amp;V711</f>
        <v>FT-CAND-EGSC-BAS-</v>
      </c>
    </row>
    <row r="712" customFormat="false" ht="12.75" hidden="false" customHeight="false" outlineLevel="0" collapsed="false">
      <c r="A712" s="81" t="n">
        <v>36682</v>
      </c>
      <c r="B712" s="82" t="s">
        <v>55</v>
      </c>
      <c r="C712" s="82" t="s">
        <v>56</v>
      </c>
      <c r="D712" s="82" t="s">
        <v>57</v>
      </c>
      <c r="E712" s="82" t="s">
        <v>21</v>
      </c>
      <c r="F712" s="82"/>
      <c r="G712" s="82" t="s">
        <v>78</v>
      </c>
      <c r="H712" s="81" t="n">
        <v>37316</v>
      </c>
      <c r="I712" s="82" t="n">
        <v>-137</v>
      </c>
      <c r="J712" s="82" t="n">
        <v>0</v>
      </c>
      <c r="K712" s="83" t="n">
        <f aca="false">IF(J712=0,0,J712/I712)</f>
        <v>0</v>
      </c>
      <c r="L712" s="83" t="n">
        <f aca="false">I712/UOM</f>
        <v>-0.0137</v>
      </c>
      <c r="M712" s="83" t="n">
        <f aca="false">J712/UOM</f>
        <v>0</v>
      </c>
      <c r="N712" s="84" t="str">
        <f aca="false">IF(F712="P","PHY",IF(F712="G","G",E712))</f>
        <v>D</v>
      </c>
      <c r="O712" s="84" t="str">
        <f aca="false">IF(ISNA(VLOOKUP(G712,BadCanCurves,1,FALSE())),VLOOKUP(D712,FOLIOS,6,FALSE()),"not used")</f>
        <v>not used</v>
      </c>
      <c r="P712" s="84" t="n">
        <f aca="false">IF($N712="P",VLOOKUP(H712,PrcBuckets,2,FALSE()),0)</f>
        <v>0</v>
      </c>
      <c r="Q712" s="84" t="n">
        <f aca="false">IF($N712="D",VLOOKUP(H712,BasisBuckets,2,FALSE()),0)</f>
        <v>10</v>
      </c>
      <c r="R712" s="84" t="n">
        <f aca="false">IF($N712="PHY",VLOOKUP(H712,PGDBuckets,2,FALSE()),0)</f>
        <v>0</v>
      </c>
      <c r="S712" s="84" t="n">
        <f aca="false">IF($N712="G",VLOOKUP(H712,PGDBuckets,2,FALSE()),0)</f>
        <v>0</v>
      </c>
      <c r="T712" s="84" t="n">
        <f aca="false">SUM(P712:S712)</f>
        <v>10</v>
      </c>
      <c r="U712" s="84" t="str">
        <f aca="false">IF(O712="not used","-",O712&amp;N712&amp;T712)</f>
        <v>-</v>
      </c>
      <c r="V712" s="84" t="str">
        <f aca="false">IF(O712="Not Used","-",VLOOKUP(D712,FOLIOS,7,FALSE())&amp;H712)</f>
        <v>-</v>
      </c>
      <c r="W712" s="84" t="str">
        <f aca="false">IF(U712="-","-",O712&amp;E712&amp;H712)</f>
        <v>-</v>
      </c>
      <c r="X712" s="85" t="str">
        <f aca="false">D712&amp;G712</f>
        <v>FT-CAND-EGSC-BASCONSUMERS_CDA</v>
      </c>
      <c r="AF712" s="0" t="str">
        <f aca="false">D712&amp;V712</f>
        <v>FT-CAND-EGSC-BAS-</v>
      </c>
    </row>
    <row r="713" customFormat="false" ht="12.75" hidden="false" customHeight="false" outlineLevel="0" collapsed="false">
      <c r="A713" s="81" t="n">
        <v>36682</v>
      </c>
      <c r="B713" s="82" t="s">
        <v>55</v>
      </c>
      <c r="C713" s="82" t="s">
        <v>56</v>
      </c>
      <c r="D713" s="82" t="s">
        <v>57</v>
      </c>
      <c r="E713" s="82" t="s">
        <v>21</v>
      </c>
      <c r="F713" s="82"/>
      <c r="G713" s="82" t="s">
        <v>78</v>
      </c>
      <c r="H713" s="81" t="n">
        <v>37347</v>
      </c>
      <c r="I713" s="82" t="n">
        <v>-132</v>
      </c>
      <c r="J713" s="82" t="n">
        <v>0</v>
      </c>
      <c r="K713" s="83" t="n">
        <f aca="false">IF(J713=0,0,J713/I713)</f>
        <v>0</v>
      </c>
      <c r="L713" s="83" t="n">
        <f aca="false">I713/UOM</f>
        <v>-0.0132</v>
      </c>
      <c r="M713" s="83" t="n">
        <f aca="false">J713/UOM</f>
        <v>0</v>
      </c>
      <c r="N713" s="84" t="str">
        <f aca="false">IF(F713="P","PHY",IF(F713="G","G",E713))</f>
        <v>D</v>
      </c>
      <c r="O713" s="84" t="str">
        <f aca="false">IF(ISNA(VLOOKUP(G713,BadCanCurves,1,FALSE())),VLOOKUP(D713,FOLIOS,6,FALSE()),"not used")</f>
        <v>not used</v>
      </c>
      <c r="P713" s="84" t="n">
        <f aca="false">IF($N713="P",VLOOKUP(H713,PrcBuckets,2,FALSE()),0)</f>
        <v>0</v>
      </c>
      <c r="Q713" s="84" t="n">
        <f aca="false">IF($N713="D",VLOOKUP(H713,BasisBuckets,2,FALSE()),0)</f>
        <v>10</v>
      </c>
      <c r="R713" s="84" t="n">
        <f aca="false">IF($N713="PHY",VLOOKUP(H713,PGDBuckets,2,FALSE()),0)</f>
        <v>0</v>
      </c>
      <c r="S713" s="84" t="n">
        <f aca="false">IF($N713="G",VLOOKUP(H713,PGDBuckets,2,FALSE()),0)</f>
        <v>0</v>
      </c>
      <c r="T713" s="84" t="n">
        <f aca="false">SUM(P713:S713)</f>
        <v>10</v>
      </c>
      <c r="U713" s="84" t="str">
        <f aca="false">IF(O713="not used","-",O713&amp;N713&amp;T713)</f>
        <v>-</v>
      </c>
      <c r="V713" s="84" t="str">
        <f aca="false">IF(O713="Not Used","-",VLOOKUP(D713,FOLIOS,7,FALSE())&amp;H713)</f>
        <v>-</v>
      </c>
      <c r="W713" s="84" t="str">
        <f aca="false">IF(U713="-","-",O713&amp;E713&amp;H713)</f>
        <v>-</v>
      </c>
      <c r="X713" s="85" t="str">
        <f aca="false">D713&amp;G713</f>
        <v>FT-CAND-EGSC-BASCONSUMERS_CDA</v>
      </c>
      <c r="AF713" s="0" t="str">
        <f aca="false">D713&amp;V713</f>
        <v>FT-CAND-EGSC-BAS-</v>
      </c>
    </row>
    <row r="714" customFormat="false" ht="12.75" hidden="false" customHeight="false" outlineLevel="0" collapsed="false">
      <c r="A714" s="81" t="n">
        <v>36682</v>
      </c>
      <c r="B714" s="82" t="s">
        <v>55</v>
      </c>
      <c r="C714" s="82" t="s">
        <v>56</v>
      </c>
      <c r="D714" s="82" t="s">
        <v>57</v>
      </c>
      <c r="E714" s="82" t="s">
        <v>21</v>
      </c>
      <c r="F714" s="82"/>
      <c r="G714" s="82" t="s">
        <v>78</v>
      </c>
      <c r="H714" s="81" t="n">
        <v>37377</v>
      </c>
      <c r="I714" s="82" t="n">
        <v>-135</v>
      </c>
      <c r="J714" s="82" t="n">
        <v>0</v>
      </c>
      <c r="K714" s="83" t="n">
        <f aca="false">IF(J714=0,0,J714/I714)</f>
        <v>0</v>
      </c>
      <c r="L714" s="83" t="n">
        <f aca="false">I714/UOM</f>
        <v>-0.0135</v>
      </c>
      <c r="M714" s="83" t="n">
        <f aca="false">J714/UOM</f>
        <v>0</v>
      </c>
      <c r="N714" s="84" t="str">
        <f aca="false">IF(F714="P","PHY",IF(F714="G","G",E714))</f>
        <v>D</v>
      </c>
      <c r="O714" s="84" t="str">
        <f aca="false">IF(ISNA(VLOOKUP(G714,BadCanCurves,1,FALSE())),VLOOKUP(D714,FOLIOS,6,FALSE()),"not used")</f>
        <v>not used</v>
      </c>
      <c r="P714" s="84" t="n">
        <f aca="false">IF($N714="P",VLOOKUP(H714,PrcBuckets,2,FALSE()),0)</f>
        <v>0</v>
      </c>
      <c r="Q714" s="84" t="n">
        <f aca="false">IF($N714="D",VLOOKUP(H714,BasisBuckets,2,FALSE()),0)</f>
        <v>10</v>
      </c>
      <c r="R714" s="84" t="n">
        <f aca="false">IF($N714="PHY",VLOOKUP(H714,PGDBuckets,2,FALSE()),0)</f>
        <v>0</v>
      </c>
      <c r="S714" s="84" t="n">
        <f aca="false">IF($N714="G",VLOOKUP(H714,PGDBuckets,2,FALSE()),0)</f>
        <v>0</v>
      </c>
      <c r="T714" s="84" t="n">
        <f aca="false">SUM(P714:S714)</f>
        <v>10</v>
      </c>
      <c r="U714" s="84" t="str">
        <f aca="false">IF(O714="not used","-",O714&amp;N714&amp;T714)</f>
        <v>-</v>
      </c>
      <c r="V714" s="84" t="str">
        <f aca="false">IF(O714="Not Used","-",VLOOKUP(D714,FOLIOS,7,FALSE())&amp;H714)</f>
        <v>-</v>
      </c>
      <c r="W714" s="84" t="str">
        <f aca="false">IF(U714="-","-",O714&amp;E714&amp;H714)</f>
        <v>-</v>
      </c>
      <c r="X714" s="85" t="str">
        <f aca="false">D714&amp;G714</f>
        <v>FT-CAND-EGSC-BASCONSUMERS_CDA</v>
      </c>
      <c r="AF714" s="0" t="str">
        <f aca="false">D714&amp;V714</f>
        <v>FT-CAND-EGSC-BAS-</v>
      </c>
    </row>
    <row r="715" customFormat="false" ht="12.75" hidden="false" customHeight="false" outlineLevel="0" collapsed="false">
      <c r="A715" s="81" t="n">
        <v>36682</v>
      </c>
      <c r="B715" s="82" t="s">
        <v>55</v>
      </c>
      <c r="C715" s="82" t="s">
        <v>56</v>
      </c>
      <c r="D715" s="82" t="s">
        <v>57</v>
      </c>
      <c r="E715" s="82" t="s">
        <v>21</v>
      </c>
      <c r="F715" s="82"/>
      <c r="G715" s="82" t="s">
        <v>78</v>
      </c>
      <c r="H715" s="81" t="n">
        <v>37408</v>
      </c>
      <c r="I715" s="82" t="n">
        <v>-130</v>
      </c>
      <c r="J715" s="82" t="n">
        <v>0</v>
      </c>
      <c r="K715" s="83" t="n">
        <f aca="false">IF(J715=0,0,J715/I715)</f>
        <v>0</v>
      </c>
      <c r="L715" s="83" t="n">
        <f aca="false">I715/UOM</f>
        <v>-0.013</v>
      </c>
      <c r="M715" s="83" t="n">
        <f aca="false">J715/UOM</f>
        <v>0</v>
      </c>
      <c r="N715" s="84" t="str">
        <f aca="false">IF(F715="P","PHY",IF(F715="G","G",E715))</f>
        <v>D</v>
      </c>
      <c r="O715" s="84" t="str">
        <f aca="false">IF(ISNA(VLOOKUP(G715,BadCanCurves,1,FALSE())),VLOOKUP(D715,FOLIOS,6,FALSE()),"not used")</f>
        <v>not used</v>
      </c>
      <c r="P715" s="84" t="n">
        <f aca="false">IF($N715="P",VLOOKUP(H715,PrcBuckets,2,FALSE()),0)</f>
        <v>0</v>
      </c>
      <c r="Q715" s="84" t="n">
        <f aca="false">IF($N715="D",VLOOKUP(H715,BasisBuckets,2,FALSE()),0)</f>
        <v>10</v>
      </c>
      <c r="R715" s="84" t="n">
        <f aca="false">IF($N715="PHY",VLOOKUP(H715,PGDBuckets,2,FALSE()),0)</f>
        <v>0</v>
      </c>
      <c r="S715" s="84" t="n">
        <f aca="false">IF($N715="G",VLOOKUP(H715,PGDBuckets,2,FALSE()),0)</f>
        <v>0</v>
      </c>
      <c r="T715" s="84" t="n">
        <f aca="false">SUM(P715:S715)</f>
        <v>10</v>
      </c>
      <c r="U715" s="84" t="str">
        <f aca="false">IF(O715="not used","-",O715&amp;N715&amp;T715)</f>
        <v>-</v>
      </c>
      <c r="V715" s="84" t="str">
        <f aca="false">IF(O715="Not Used","-",VLOOKUP(D715,FOLIOS,7,FALSE())&amp;H715)</f>
        <v>-</v>
      </c>
      <c r="W715" s="84" t="str">
        <f aca="false">IF(U715="-","-",O715&amp;E715&amp;H715)</f>
        <v>-</v>
      </c>
      <c r="X715" s="85" t="str">
        <f aca="false">D715&amp;G715</f>
        <v>FT-CAND-EGSC-BASCONSUMERS_CDA</v>
      </c>
      <c r="AF715" s="0" t="str">
        <f aca="false">D715&amp;V715</f>
        <v>FT-CAND-EGSC-BAS-</v>
      </c>
    </row>
    <row r="716" customFormat="false" ht="12.75" hidden="false" customHeight="false" outlineLevel="0" collapsed="false">
      <c r="A716" s="81" t="n">
        <v>36682</v>
      </c>
      <c r="B716" s="82" t="s">
        <v>55</v>
      </c>
      <c r="C716" s="82" t="s">
        <v>56</v>
      </c>
      <c r="D716" s="82" t="s">
        <v>57</v>
      </c>
      <c r="E716" s="82" t="s">
        <v>21</v>
      </c>
      <c r="F716" s="82"/>
      <c r="G716" s="82" t="s">
        <v>78</v>
      </c>
      <c r="H716" s="81" t="n">
        <v>37438</v>
      </c>
      <c r="I716" s="82" t="n">
        <v>-134</v>
      </c>
      <c r="J716" s="82" t="n">
        <v>0</v>
      </c>
      <c r="K716" s="83" t="n">
        <f aca="false">IF(J716=0,0,J716/I716)</f>
        <v>0</v>
      </c>
      <c r="L716" s="83" t="n">
        <f aca="false">I716/UOM</f>
        <v>-0.0134</v>
      </c>
      <c r="M716" s="83" t="n">
        <f aca="false">J716/UOM</f>
        <v>0</v>
      </c>
      <c r="N716" s="84" t="str">
        <f aca="false">IF(F716="P","PHY",IF(F716="G","G",E716))</f>
        <v>D</v>
      </c>
      <c r="O716" s="84" t="str">
        <f aca="false">IF(ISNA(VLOOKUP(G716,BadCanCurves,1,FALSE())),VLOOKUP(D716,FOLIOS,6,FALSE()),"not used")</f>
        <v>not used</v>
      </c>
      <c r="P716" s="84" t="n">
        <f aca="false">IF($N716="P",VLOOKUP(H716,PrcBuckets,2,FALSE()),0)</f>
        <v>0</v>
      </c>
      <c r="Q716" s="84" t="n">
        <f aca="false">IF($N716="D",VLOOKUP(H716,BasisBuckets,2,FALSE()),0)</f>
        <v>10</v>
      </c>
      <c r="R716" s="84" t="n">
        <f aca="false">IF($N716="PHY",VLOOKUP(H716,PGDBuckets,2,FALSE()),0)</f>
        <v>0</v>
      </c>
      <c r="S716" s="84" t="n">
        <f aca="false">IF($N716="G",VLOOKUP(H716,PGDBuckets,2,FALSE()),0)</f>
        <v>0</v>
      </c>
      <c r="T716" s="84" t="n">
        <f aca="false">SUM(P716:S716)</f>
        <v>10</v>
      </c>
      <c r="U716" s="84" t="str">
        <f aca="false">IF(O716="not used","-",O716&amp;N716&amp;T716)</f>
        <v>-</v>
      </c>
      <c r="V716" s="84" t="str">
        <f aca="false">IF(O716="Not Used","-",VLOOKUP(D716,FOLIOS,7,FALSE())&amp;H716)</f>
        <v>-</v>
      </c>
      <c r="W716" s="84" t="str">
        <f aca="false">IF(U716="-","-",O716&amp;E716&amp;H716)</f>
        <v>-</v>
      </c>
      <c r="X716" s="85" t="str">
        <f aca="false">D716&amp;G716</f>
        <v>FT-CAND-EGSC-BASCONSUMERS_CDA</v>
      </c>
      <c r="AF716" s="0" t="str">
        <f aca="false">D716&amp;V716</f>
        <v>FT-CAND-EGSC-BAS-</v>
      </c>
    </row>
    <row r="717" customFormat="false" ht="12.75" hidden="false" customHeight="false" outlineLevel="0" collapsed="false">
      <c r="A717" s="81" t="n">
        <v>36682</v>
      </c>
      <c r="B717" s="82" t="s">
        <v>55</v>
      </c>
      <c r="C717" s="82" t="s">
        <v>56</v>
      </c>
      <c r="D717" s="82" t="s">
        <v>57</v>
      </c>
      <c r="E717" s="82" t="s">
        <v>21</v>
      </c>
      <c r="F717" s="82"/>
      <c r="G717" s="82" t="s">
        <v>78</v>
      </c>
      <c r="H717" s="81" t="n">
        <v>37469</v>
      </c>
      <c r="I717" s="82" t="n">
        <v>-133</v>
      </c>
      <c r="J717" s="82" t="n">
        <v>0</v>
      </c>
      <c r="K717" s="83" t="n">
        <f aca="false">IF(J717=0,0,J717/I717)</f>
        <v>0</v>
      </c>
      <c r="L717" s="83" t="n">
        <f aca="false">I717/UOM</f>
        <v>-0.0133</v>
      </c>
      <c r="M717" s="83" t="n">
        <f aca="false">J717/UOM</f>
        <v>0</v>
      </c>
      <c r="N717" s="84" t="str">
        <f aca="false">IF(F717="P","PHY",IF(F717="G","G",E717))</f>
        <v>D</v>
      </c>
      <c r="O717" s="84" t="str">
        <f aca="false">IF(ISNA(VLOOKUP(G717,BadCanCurves,1,FALSE())),VLOOKUP(D717,FOLIOS,6,FALSE()),"not used")</f>
        <v>not used</v>
      </c>
      <c r="P717" s="84" t="n">
        <f aca="false">IF($N717="P",VLOOKUP(H717,PrcBuckets,2,FALSE()),0)</f>
        <v>0</v>
      </c>
      <c r="Q717" s="84" t="n">
        <f aca="false">IF($N717="D",VLOOKUP(H717,BasisBuckets,2,FALSE()),0)</f>
        <v>10</v>
      </c>
      <c r="R717" s="84" t="n">
        <f aca="false">IF($N717="PHY",VLOOKUP(H717,PGDBuckets,2,FALSE()),0)</f>
        <v>0</v>
      </c>
      <c r="S717" s="84" t="n">
        <f aca="false">IF($N717="G",VLOOKUP(H717,PGDBuckets,2,FALSE()),0)</f>
        <v>0</v>
      </c>
      <c r="T717" s="84" t="n">
        <f aca="false">SUM(P717:S717)</f>
        <v>10</v>
      </c>
      <c r="U717" s="84" t="str">
        <f aca="false">IF(O717="not used","-",O717&amp;N717&amp;T717)</f>
        <v>-</v>
      </c>
      <c r="V717" s="84" t="str">
        <f aca="false">IF(O717="Not Used","-",VLOOKUP(D717,FOLIOS,7,FALSE())&amp;H717)</f>
        <v>-</v>
      </c>
      <c r="W717" s="84" t="str">
        <f aca="false">IF(U717="-","-",O717&amp;E717&amp;H717)</f>
        <v>-</v>
      </c>
      <c r="X717" s="85" t="str">
        <f aca="false">D717&amp;G717</f>
        <v>FT-CAND-EGSC-BASCONSUMERS_CDA</v>
      </c>
      <c r="AF717" s="0" t="str">
        <f aca="false">D717&amp;V717</f>
        <v>FT-CAND-EGSC-BAS-</v>
      </c>
    </row>
    <row r="718" customFormat="false" ht="12.75" hidden="false" customHeight="false" outlineLevel="0" collapsed="false">
      <c r="A718" s="81" t="n">
        <v>36682</v>
      </c>
      <c r="B718" s="82" t="s">
        <v>55</v>
      </c>
      <c r="C718" s="82" t="s">
        <v>56</v>
      </c>
      <c r="D718" s="82" t="s">
        <v>57</v>
      </c>
      <c r="E718" s="82" t="s">
        <v>21</v>
      </c>
      <c r="F718" s="82"/>
      <c r="G718" s="82" t="s">
        <v>78</v>
      </c>
      <c r="H718" s="81" t="n">
        <v>37500</v>
      </c>
      <c r="I718" s="82" t="n">
        <v>-128</v>
      </c>
      <c r="J718" s="82" t="n">
        <v>0</v>
      </c>
      <c r="K718" s="83" t="n">
        <f aca="false">IF(J718=0,0,J718/I718)</f>
        <v>0</v>
      </c>
      <c r="L718" s="83" t="n">
        <f aca="false">I718/UOM</f>
        <v>-0.0128</v>
      </c>
      <c r="M718" s="83" t="n">
        <f aca="false">J718/UOM</f>
        <v>0</v>
      </c>
      <c r="N718" s="84" t="str">
        <f aca="false">IF(F718="P","PHY",IF(F718="G","G",E718))</f>
        <v>D</v>
      </c>
      <c r="O718" s="84" t="str">
        <f aca="false">IF(ISNA(VLOOKUP(G718,BadCanCurves,1,FALSE())),VLOOKUP(D718,FOLIOS,6,FALSE()),"not used")</f>
        <v>not used</v>
      </c>
      <c r="P718" s="84" t="n">
        <f aca="false">IF($N718="P",VLOOKUP(H718,PrcBuckets,2,FALSE()),0)</f>
        <v>0</v>
      </c>
      <c r="Q718" s="84" t="n">
        <f aca="false">IF($N718="D",VLOOKUP(H718,BasisBuckets,2,FALSE()),0)</f>
        <v>10</v>
      </c>
      <c r="R718" s="84" t="n">
        <f aca="false">IF($N718="PHY",VLOOKUP(H718,PGDBuckets,2,FALSE()),0)</f>
        <v>0</v>
      </c>
      <c r="S718" s="84" t="n">
        <f aca="false">IF($N718="G",VLOOKUP(H718,PGDBuckets,2,FALSE()),0)</f>
        <v>0</v>
      </c>
      <c r="T718" s="84" t="n">
        <f aca="false">SUM(P718:S718)</f>
        <v>10</v>
      </c>
      <c r="U718" s="84" t="str">
        <f aca="false">IF(O718="not used","-",O718&amp;N718&amp;T718)</f>
        <v>-</v>
      </c>
      <c r="V718" s="84" t="str">
        <f aca="false">IF(O718="Not Used","-",VLOOKUP(D718,FOLIOS,7,FALSE())&amp;H718)</f>
        <v>-</v>
      </c>
      <c r="W718" s="84" t="str">
        <f aca="false">IF(U718="-","-",O718&amp;E718&amp;H718)</f>
        <v>-</v>
      </c>
      <c r="X718" s="85" t="str">
        <f aca="false">D718&amp;G718</f>
        <v>FT-CAND-EGSC-BASCONSUMERS_CDA</v>
      </c>
      <c r="AF718" s="0" t="str">
        <f aca="false">D718&amp;V718</f>
        <v>FT-CAND-EGSC-BAS-</v>
      </c>
    </row>
    <row r="719" customFormat="false" ht="12.75" hidden="false" customHeight="false" outlineLevel="0" collapsed="false">
      <c r="A719" s="81" t="n">
        <v>36682</v>
      </c>
      <c r="B719" s="82" t="s">
        <v>55</v>
      </c>
      <c r="C719" s="82" t="s">
        <v>56</v>
      </c>
      <c r="D719" s="82" t="s">
        <v>57</v>
      </c>
      <c r="E719" s="82" t="s">
        <v>21</v>
      </c>
      <c r="F719" s="82"/>
      <c r="G719" s="82" t="s">
        <v>78</v>
      </c>
      <c r="H719" s="81" t="n">
        <v>37530</v>
      </c>
      <c r="I719" s="82" t="n">
        <v>-131</v>
      </c>
      <c r="J719" s="82" t="n">
        <v>0</v>
      </c>
      <c r="K719" s="83" t="n">
        <f aca="false">IF(J719=0,0,J719/I719)</f>
        <v>0</v>
      </c>
      <c r="L719" s="83" t="n">
        <f aca="false">I719/UOM</f>
        <v>-0.0131</v>
      </c>
      <c r="M719" s="83" t="n">
        <f aca="false">J719/UOM</f>
        <v>0</v>
      </c>
      <c r="N719" s="84" t="str">
        <f aca="false">IF(F719="P","PHY",IF(F719="G","G",E719))</f>
        <v>D</v>
      </c>
      <c r="O719" s="84" t="str">
        <f aca="false">IF(ISNA(VLOOKUP(G719,BadCanCurves,1,FALSE())),VLOOKUP(D719,FOLIOS,6,FALSE()),"not used")</f>
        <v>not used</v>
      </c>
      <c r="P719" s="84" t="n">
        <f aca="false">IF($N719="P",VLOOKUP(H719,PrcBuckets,2,FALSE()),0)</f>
        <v>0</v>
      </c>
      <c r="Q719" s="84" t="n">
        <f aca="false">IF($N719="D",VLOOKUP(H719,BasisBuckets,2,FALSE()),0)</f>
        <v>10</v>
      </c>
      <c r="R719" s="84" t="n">
        <f aca="false">IF($N719="PHY",VLOOKUP(H719,PGDBuckets,2,FALSE()),0)</f>
        <v>0</v>
      </c>
      <c r="S719" s="84" t="n">
        <f aca="false">IF($N719="G",VLOOKUP(H719,PGDBuckets,2,FALSE()),0)</f>
        <v>0</v>
      </c>
      <c r="T719" s="84" t="n">
        <f aca="false">SUM(P719:S719)</f>
        <v>10</v>
      </c>
      <c r="U719" s="84" t="str">
        <f aca="false">IF(O719="not used","-",O719&amp;N719&amp;T719)</f>
        <v>-</v>
      </c>
      <c r="V719" s="84" t="str">
        <f aca="false">IF(O719="Not Used","-",VLOOKUP(D719,FOLIOS,7,FALSE())&amp;H719)</f>
        <v>-</v>
      </c>
      <c r="W719" s="84" t="str">
        <f aca="false">IF(U719="-","-",O719&amp;E719&amp;H719)</f>
        <v>-</v>
      </c>
      <c r="X719" s="85" t="str">
        <f aca="false">D719&amp;G719</f>
        <v>FT-CAND-EGSC-BASCONSUMERS_CDA</v>
      </c>
      <c r="AF719" s="0" t="str">
        <f aca="false">D719&amp;V719</f>
        <v>FT-CAND-EGSC-BAS-</v>
      </c>
    </row>
    <row r="720" customFormat="false" ht="12.75" hidden="false" customHeight="false" outlineLevel="0" collapsed="false">
      <c r="A720" s="81" t="n">
        <v>36682</v>
      </c>
      <c r="B720" s="82" t="s">
        <v>55</v>
      </c>
      <c r="C720" s="82" t="s">
        <v>56</v>
      </c>
      <c r="D720" s="82" t="s">
        <v>57</v>
      </c>
      <c r="E720" s="82" t="s">
        <v>21</v>
      </c>
      <c r="F720" s="82"/>
      <c r="G720" s="82" t="s">
        <v>78</v>
      </c>
      <c r="H720" s="81" t="n">
        <v>37561</v>
      </c>
      <c r="I720" s="82" t="n">
        <v>0</v>
      </c>
      <c r="J720" s="82" t="n">
        <v>0</v>
      </c>
      <c r="K720" s="83" t="n">
        <f aca="false">IF(J720=0,0,J720/I720)</f>
        <v>0</v>
      </c>
      <c r="L720" s="83" t="n">
        <f aca="false">I720/UOM</f>
        <v>0</v>
      </c>
      <c r="M720" s="83" t="n">
        <f aca="false">J720/UOM</f>
        <v>0</v>
      </c>
      <c r="N720" s="84" t="str">
        <f aca="false">IF(F720="P","PHY",IF(F720="G","G",E720))</f>
        <v>D</v>
      </c>
      <c r="O720" s="84" t="str">
        <f aca="false">IF(ISNA(VLOOKUP(G720,BadCanCurves,1,FALSE())),VLOOKUP(D720,FOLIOS,6,FALSE()),"not used")</f>
        <v>not used</v>
      </c>
      <c r="P720" s="84" t="n">
        <f aca="false">IF($N720="P",VLOOKUP(H720,PrcBuckets,2,FALSE()),0)</f>
        <v>0</v>
      </c>
      <c r="Q720" s="84" t="n">
        <f aca="false">IF($N720="D",VLOOKUP(H720,BasisBuckets,2,FALSE()),0)</f>
        <v>10</v>
      </c>
      <c r="R720" s="84" t="n">
        <f aca="false">IF($N720="PHY",VLOOKUP(H720,PGDBuckets,2,FALSE()),0)</f>
        <v>0</v>
      </c>
      <c r="S720" s="84" t="n">
        <f aca="false">IF($N720="G",VLOOKUP(H720,PGDBuckets,2,FALSE()),0)</f>
        <v>0</v>
      </c>
      <c r="T720" s="84" t="n">
        <f aca="false">SUM(P720:S720)</f>
        <v>10</v>
      </c>
      <c r="U720" s="84" t="str">
        <f aca="false">IF(O720="not used","-",O720&amp;N720&amp;T720)</f>
        <v>-</v>
      </c>
      <c r="V720" s="84" t="str">
        <f aca="false">IF(O720="Not Used","-",VLOOKUP(D720,FOLIOS,7,FALSE())&amp;H720)</f>
        <v>-</v>
      </c>
      <c r="W720" s="84" t="str">
        <f aca="false">IF(U720="-","-",O720&amp;E720&amp;H720)</f>
        <v>-</v>
      </c>
      <c r="X720" s="85" t="str">
        <f aca="false">D720&amp;G720</f>
        <v>FT-CAND-EGSC-BASCONSUMERS_CDA</v>
      </c>
      <c r="AF720" s="0" t="str">
        <f aca="false">D720&amp;V720</f>
        <v>FT-CAND-EGSC-BAS-</v>
      </c>
    </row>
    <row r="721" customFormat="false" ht="12.75" hidden="false" customHeight="false" outlineLevel="0" collapsed="false">
      <c r="A721" s="81" t="n">
        <v>36682</v>
      </c>
      <c r="B721" s="82" t="s">
        <v>55</v>
      </c>
      <c r="C721" s="82" t="s">
        <v>56</v>
      </c>
      <c r="D721" s="82" t="s">
        <v>57</v>
      </c>
      <c r="E721" s="82" t="s">
        <v>21</v>
      </c>
      <c r="F721" s="82"/>
      <c r="G721" s="82" t="s">
        <v>78</v>
      </c>
      <c r="H721" s="81" t="n">
        <v>37591</v>
      </c>
      <c r="I721" s="82" t="n">
        <v>0</v>
      </c>
      <c r="J721" s="82" t="n">
        <v>0</v>
      </c>
      <c r="K721" s="83" t="n">
        <f aca="false">IF(J721=0,0,J721/I721)</f>
        <v>0</v>
      </c>
      <c r="L721" s="83" t="n">
        <f aca="false">I721/UOM</f>
        <v>0</v>
      </c>
      <c r="M721" s="83" t="n">
        <f aca="false">J721/UOM</f>
        <v>0</v>
      </c>
      <c r="N721" s="84" t="str">
        <f aca="false">IF(F721="P","PHY",IF(F721="G","G",E721))</f>
        <v>D</v>
      </c>
      <c r="O721" s="84" t="str">
        <f aca="false">IF(ISNA(VLOOKUP(G721,BadCanCurves,1,FALSE())),VLOOKUP(D721,FOLIOS,6,FALSE()),"not used")</f>
        <v>not used</v>
      </c>
      <c r="P721" s="84" t="n">
        <f aca="false">IF($N721="P",VLOOKUP(H721,PrcBuckets,2,FALSE()),0)</f>
        <v>0</v>
      </c>
      <c r="Q721" s="84" t="n">
        <f aca="false">IF($N721="D",VLOOKUP(H721,BasisBuckets,2,FALSE()),0)</f>
        <v>10</v>
      </c>
      <c r="R721" s="84" t="n">
        <f aca="false">IF($N721="PHY",VLOOKUP(H721,PGDBuckets,2,FALSE()),0)</f>
        <v>0</v>
      </c>
      <c r="S721" s="84" t="n">
        <f aca="false">IF($N721="G",VLOOKUP(H721,PGDBuckets,2,FALSE()),0)</f>
        <v>0</v>
      </c>
      <c r="T721" s="84" t="n">
        <f aca="false">SUM(P721:S721)</f>
        <v>10</v>
      </c>
      <c r="U721" s="84" t="str">
        <f aca="false">IF(O721="not used","-",O721&amp;N721&amp;T721)</f>
        <v>-</v>
      </c>
      <c r="V721" s="84" t="str">
        <f aca="false">IF(O721="Not Used","-",VLOOKUP(D721,FOLIOS,7,FALSE())&amp;H721)</f>
        <v>-</v>
      </c>
      <c r="W721" s="84" t="str">
        <f aca="false">IF(U721="-","-",O721&amp;E721&amp;H721)</f>
        <v>-</v>
      </c>
      <c r="X721" s="85" t="str">
        <f aca="false">D721&amp;G721</f>
        <v>FT-CAND-EGSC-BASCONSUMERS_CDA</v>
      </c>
      <c r="AF721" s="0" t="str">
        <f aca="false">D721&amp;V721</f>
        <v>FT-CAND-EGSC-BAS-</v>
      </c>
    </row>
    <row r="722" customFormat="false" ht="12.75" hidden="false" customHeight="false" outlineLevel="0" collapsed="false">
      <c r="A722" s="81" t="n">
        <v>36682</v>
      </c>
      <c r="B722" s="82" t="s">
        <v>55</v>
      </c>
      <c r="C722" s="82" t="s">
        <v>56</v>
      </c>
      <c r="D722" s="82" t="s">
        <v>57</v>
      </c>
      <c r="E722" s="82" t="s">
        <v>21</v>
      </c>
      <c r="F722" s="82"/>
      <c r="G722" s="82" t="s">
        <v>78</v>
      </c>
      <c r="H722" s="81" t="n">
        <v>37622</v>
      </c>
      <c r="I722" s="82" t="n">
        <v>0</v>
      </c>
      <c r="J722" s="82" t="n">
        <v>0</v>
      </c>
      <c r="K722" s="83" t="n">
        <f aca="false">IF(J722=0,0,J722/I722)</f>
        <v>0</v>
      </c>
      <c r="L722" s="83" t="n">
        <f aca="false">I722/UOM</f>
        <v>0</v>
      </c>
      <c r="M722" s="83" t="n">
        <f aca="false">J722/UOM</f>
        <v>0</v>
      </c>
      <c r="N722" s="84" t="str">
        <f aca="false">IF(F722="P","PHY",IF(F722="G","G",E722))</f>
        <v>D</v>
      </c>
      <c r="O722" s="84" t="str">
        <f aca="false">IF(ISNA(VLOOKUP(G722,BadCanCurves,1,FALSE())),VLOOKUP(D722,FOLIOS,6,FALSE()),"not used")</f>
        <v>not used</v>
      </c>
      <c r="P722" s="84" t="n">
        <f aca="false">IF($N722="P",VLOOKUP(H722,PrcBuckets,2,FALSE()),0)</f>
        <v>0</v>
      </c>
      <c r="Q722" s="84" t="n">
        <f aca="false">IF($N722="D",VLOOKUP(H722,BasisBuckets,2,FALSE()),0)</f>
        <v>11</v>
      </c>
      <c r="R722" s="84" t="n">
        <f aca="false">IF($N722="PHY",VLOOKUP(H722,PGDBuckets,2,FALSE()),0)</f>
        <v>0</v>
      </c>
      <c r="S722" s="84" t="n">
        <f aca="false">IF($N722="G",VLOOKUP(H722,PGDBuckets,2,FALSE()),0)</f>
        <v>0</v>
      </c>
      <c r="T722" s="84" t="n">
        <f aca="false">SUM(P722:S722)</f>
        <v>11</v>
      </c>
      <c r="U722" s="84" t="str">
        <f aca="false">IF(O722="not used","-",O722&amp;N722&amp;T722)</f>
        <v>-</v>
      </c>
      <c r="V722" s="84" t="str">
        <f aca="false">IF(O722="Not Used","-",VLOOKUP(D722,FOLIOS,7,FALSE())&amp;H722)</f>
        <v>-</v>
      </c>
      <c r="W722" s="84" t="str">
        <f aca="false">IF(U722="-","-",O722&amp;E722&amp;H722)</f>
        <v>-</v>
      </c>
      <c r="X722" s="85" t="str">
        <f aca="false">D722&amp;G722</f>
        <v>FT-CAND-EGSC-BASCONSUMERS_CDA</v>
      </c>
      <c r="AF722" s="0" t="str">
        <f aca="false">D722&amp;V722</f>
        <v>FT-CAND-EGSC-BAS-</v>
      </c>
    </row>
    <row r="723" customFormat="false" ht="12.75" hidden="false" customHeight="false" outlineLevel="0" collapsed="false">
      <c r="A723" s="81" t="n">
        <v>36682</v>
      </c>
      <c r="B723" s="82" t="s">
        <v>55</v>
      </c>
      <c r="C723" s="82" t="s">
        <v>56</v>
      </c>
      <c r="D723" s="82" t="s">
        <v>57</v>
      </c>
      <c r="E723" s="82" t="s">
        <v>21</v>
      </c>
      <c r="F723" s="82"/>
      <c r="G723" s="82" t="s">
        <v>78</v>
      </c>
      <c r="H723" s="81" t="n">
        <v>37653</v>
      </c>
      <c r="I723" s="82" t="n">
        <v>0</v>
      </c>
      <c r="J723" s="82" t="n">
        <v>0</v>
      </c>
      <c r="K723" s="83" t="n">
        <f aca="false">IF(J723=0,0,J723/I723)</f>
        <v>0</v>
      </c>
      <c r="L723" s="83" t="n">
        <f aca="false">I723/UOM</f>
        <v>0</v>
      </c>
      <c r="M723" s="83" t="n">
        <f aca="false">J723/UOM</f>
        <v>0</v>
      </c>
      <c r="N723" s="84" t="str">
        <f aca="false">IF(F723="P","PHY",IF(F723="G","G",E723))</f>
        <v>D</v>
      </c>
      <c r="O723" s="84" t="str">
        <f aca="false">IF(ISNA(VLOOKUP(G723,BadCanCurves,1,FALSE())),VLOOKUP(D723,FOLIOS,6,FALSE()),"not used")</f>
        <v>not used</v>
      </c>
      <c r="P723" s="84" t="n">
        <f aca="false">IF($N723="P",VLOOKUP(H723,PrcBuckets,2,FALSE()),0)</f>
        <v>0</v>
      </c>
      <c r="Q723" s="84" t="n">
        <f aca="false">IF($N723="D",VLOOKUP(H723,BasisBuckets,2,FALSE()),0)</f>
        <v>11</v>
      </c>
      <c r="R723" s="84" t="n">
        <f aca="false">IF($N723="PHY",VLOOKUP(H723,PGDBuckets,2,FALSE()),0)</f>
        <v>0</v>
      </c>
      <c r="S723" s="84" t="n">
        <f aca="false">IF($N723="G",VLOOKUP(H723,PGDBuckets,2,FALSE()),0)</f>
        <v>0</v>
      </c>
      <c r="T723" s="84" t="n">
        <f aca="false">SUM(P723:S723)</f>
        <v>11</v>
      </c>
      <c r="U723" s="84" t="str">
        <f aca="false">IF(O723="not used","-",O723&amp;N723&amp;T723)</f>
        <v>-</v>
      </c>
      <c r="V723" s="84" t="str">
        <f aca="false">IF(O723="Not Used","-",VLOOKUP(D723,FOLIOS,7,FALSE())&amp;H723)</f>
        <v>-</v>
      </c>
      <c r="W723" s="84" t="str">
        <f aca="false">IF(U723="-","-",O723&amp;E723&amp;H723)</f>
        <v>-</v>
      </c>
      <c r="X723" s="85" t="str">
        <f aca="false">D723&amp;G723</f>
        <v>FT-CAND-EGSC-BASCONSUMERS_CDA</v>
      </c>
      <c r="AF723" s="0" t="str">
        <f aca="false">D723&amp;V723</f>
        <v>FT-CAND-EGSC-BAS-</v>
      </c>
    </row>
    <row r="724" customFormat="false" ht="12.75" hidden="false" customHeight="false" outlineLevel="0" collapsed="false">
      <c r="A724" s="81" t="n">
        <v>36682</v>
      </c>
      <c r="B724" s="82" t="s">
        <v>55</v>
      </c>
      <c r="C724" s="82" t="s">
        <v>56</v>
      </c>
      <c r="D724" s="82" t="s">
        <v>57</v>
      </c>
      <c r="E724" s="82" t="s">
        <v>21</v>
      </c>
      <c r="F724" s="82"/>
      <c r="G724" s="82" t="s">
        <v>78</v>
      </c>
      <c r="H724" s="81" t="n">
        <v>37681</v>
      </c>
      <c r="I724" s="82" t="n">
        <v>0</v>
      </c>
      <c r="J724" s="82" t="n">
        <v>0</v>
      </c>
      <c r="K724" s="83" t="n">
        <f aca="false">IF(J724=0,0,J724/I724)</f>
        <v>0</v>
      </c>
      <c r="L724" s="83" t="n">
        <f aca="false">I724/UOM</f>
        <v>0</v>
      </c>
      <c r="M724" s="83" t="n">
        <f aca="false">J724/UOM</f>
        <v>0</v>
      </c>
      <c r="N724" s="84" t="str">
        <f aca="false">IF(F724="P","PHY",IF(F724="G","G",E724))</f>
        <v>D</v>
      </c>
      <c r="O724" s="84" t="str">
        <f aca="false">IF(ISNA(VLOOKUP(G724,BadCanCurves,1,FALSE())),VLOOKUP(D724,FOLIOS,6,FALSE()),"not used")</f>
        <v>not used</v>
      </c>
      <c r="P724" s="84" t="n">
        <f aca="false">IF($N724="P",VLOOKUP(H724,PrcBuckets,2,FALSE()),0)</f>
        <v>0</v>
      </c>
      <c r="Q724" s="84" t="n">
        <f aca="false">IF($N724="D",VLOOKUP(H724,BasisBuckets,2,FALSE()),0)</f>
        <v>11</v>
      </c>
      <c r="R724" s="84" t="n">
        <f aca="false">IF($N724="PHY",VLOOKUP(H724,PGDBuckets,2,FALSE()),0)</f>
        <v>0</v>
      </c>
      <c r="S724" s="84" t="n">
        <f aca="false">IF($N724="G",VLOOKUP(H724,PGDBuckets,2,FALSE()),0)</f>
        <v>0</v>
      </c>
      <c r="T724" s="84" t="n">
        <f aca="false">SUM(P724:S724)</f>
        <v>11</v>
      </c>
      <c r="U724" s="84" t="str">
        <f aca="false">IF(O724="not used","-",O724&amp;N724&amp;T724)</f>
        <v>-</v>
      </c>
      <c r="V724" s="84" t="str">
        <f aca="false">IF(O724="Not Used","-",VLOOKUP(D724,FOLIOS,7,FALSE())&amp;H724)</f>
        <v>-</v>
      </c>
      <c r="W724" s="84" t="str">
        <f aca="false">IF(U724="-","-",O724&amp;E724&amp;H724)</f>
        <v>-</v>
      </c>
      <c r="X724" s="85" t="str">
        <f aca="false">D724&amp;G724</f>
        <v>FT-CAND-EGSC-BASCONSUMERS_CDA</v>
      </c>
      <c r="AF724" s="0" t="str">
        <f aca="false">D724&amp;V724</f>
        <v>FT-CAND-EGSC-BAS-</v>
      </c>
    </row>
    <row r="725" customFormat="false" ht="12.75" hidden="false" customHeight="false" outlineLevel="0" collapsed="false">
      <c r="A725" s="81" t="n">
        <v>36682</v>
      </c>
      <c r="B725" s="82" t="s">
        <v>55</v>
      </c>
      <c r="C725" s="82" t="s">
        <v>56</v>
      </c>
      <c r="D725" s="82" t="s">
        <v>57</v>
      </c>
      <c r="E725" s="82" t="s">
        <v>21</v>
      </c>
      <c r="F725" s="82"/>
      <c r="G725" s="82" t="s">
        <v>78</v>
      </c>
      <c r="H725" s="81" t="n">
        <v>37712</v>
      </c>
      <c r="I725" s="82" t="n">
        <v>0</v>
      </c>
      <c r="J725" s="82" t="n">
        <v>0</v>
      </c>
      <c r="K725" s="83" t="n">
        <f aca="false">IF(J725=0,0,J725/I725)</f>
        <v>0</v>
      </c>
      <c r="L725" s="83" t="n">
        <f aca="false">I725/UOM</f>
        <v>0</v>
      </c>
      <c r="M725" s="83" t="n">
        <f aca="false">J725/UOM</f>
        <v>0</v>
      </c>
      <c r="N725" s="84" t="str">
        <f aca="false">IF(F725="P","PHY",IF(F725="G","G",E725))</f>
        <v>D</v>
      </c>
      <c r="O725" s="84" t="str">
        <f aca="false">IF(ISNA(VLOOKUP(G725,BadCanCurves,1,FALSE())),VLOOKUP(D725,FOLIOS,6,FALSE()),"not used")</f>
        <v>not used</v>
      </c>
      <c r="P725" s="84" t="n">
        <f aca="false">IF($N725="P",VLOOKUP(H725,PrcBuckets,2,FALSE()),0)</f>
        <v>0</v>
      </c>
      <c r="Q725" s="84" t="n">
        <f aca="false">IF($N725="D",VLOOKUP(H725,BasisBuckets,2,FALSE()),0)</f>
        <v>11</v>
      </c>
      <c r="R725" s="84" t="n">
        <f aca="false">IF($N725="PHY",VLOOKUP(H725,PGDBuckets,2,FALSE()),0)</f>
        <v>0</v>
      </c>
      <c r="S725" s="84" t="n">
        <f aca="false">IF($N725="G",VLOOKUP(H725,PGDBuckets,2,FALSE()),0)</f>
        <v>0</v>
      </c>
      <c r="T725" s="84" t="n">
        <f aca="false">SUM(P725:S725)</f>
        <v>11</v>
      </c>
      <c r="U725" s="84" t="str">
        <f aca="false">IF(O725="not used","-",O725&amp;N725&amp;T725)</f>
        <v>-</v>
      </c>
      <c r="V725" s="84" t="str">
        <f aca="false">IF(O725="Not Used","-",VLOOKUP(D725,FOLIOS,7,FALSE())&amp;H725)</f>
        <v>-</v>
      </c>
      <c r="W725" s="84" t="str">
        <f aca="false">IF(U725="-","-",O725&amp;E725&amp;H725)</f>
        <v>-</v>
      </c>
      <c r="X725" s="85" t="str">
        <f aca="false">D725&amp;G725</f>
        <v>FT-CAND-EGSC-BASCONSUMERS_CDA</v>
      </c>
      <c r="AF725" s="0" t="str">
        <f aca="false">D725&amp;V725</f>
        <v>FT-CAND-EGSC-BAS-</v>
      </c>
    </row>
    <row r="726" customFormat="false" ht="12.75" hidden="false" customHeight="false" outlineLevel="0" collapsed="false">
      <c r="A726" s="81" t="n">
        <v>36682</v>
      </c>
      <c r="B726" s="82" t="s">
        <v>55</v>
      </c>
      <c r="C726" s="82" t="s">
        <v>56</v>
      </c>
      <c r="D726" s="82" t="s">
        <v>57</v>
      </c>
      <c r="E726" s="82" t="s">
        <v>21</v>
      </c>
      <c r="F726" s="82"/>
      <c r="G726" s="82" t="s">
        <v>78</v>
      </c>
      <c r="H726" s="81" t="n">
        <v>37742</v>
      </c>
      <c r="I726" s="82" t="n">
        <v>0</v>
      </c>
      <c r="J726" s="82" t="n">
        <v>0</v>
      </c>
      <c r="K726" s="83" t="n">
        <f aca="false">IF(J726=0,0,J726/I726)</f>
        <v>0</v>
      </c>
      <c r="L726" s="83" t="n">
        <f aca="false">I726/UOM</f>
        <v>0</v>
      </c>
      <c r="M726" s="83" t="n">
        <f aca="false">J726/UOM</f>
        <v>0</v>
      </c>
      <c r="N726" s="84" t="str">
        <f aca="false">IF(F726="P","PHY",IF(F726="G","G",E726))</f>
        <v>D</v>
      </c>
      <c r="O726" s="84" t="str">
        <f aca="false">IF(ISNA(VLOOKUP(G726,BadCanCurves,1,FALSE())),VLOOKUP(D726,FOLIOS,6,FALSE()),"not used")</f>
        <v>not used</v>
      </c>
      <c r="P726" s="84" t="n">
        <f aca="false">IF($N726="P",VLOOKUP(H726,PrcBuckets,2,FALSE()),0)</f>
        <v>0</v>
      </c>
      <c r="Q726" s="84" t="n">
        <f aca="false">IF($N726="D",VLOOKUP(H726,BasisBuckets,2,FALSE()),0)</f>
        <v>11</v>
      </c>
      <c r="R726" s="84" t="n">
        <f aca="false">IF($N726="PHY",VLOOKUP(H726,PGDBuckets,2,FALSE()),0)</f>
        <v>0</v>
      </c>
      <c r="S726" s="84" t="n">
        <f aca="false">IF($N726="G",VLOOKUP(H726,PGDBuckets,2,FALSE()),0)</f>
        <v>0</v>
      </c>
      <c r="T726" s="84" t="n">
        <f aca="false">SUM(P726:S726)</f>
        <v>11</v>
      </c>
      <c r="U726" s="84" t="str">
        <f aca="false">IF(O726="not used","-",O726&amp;N726&amp;T726)</f>
        <v>-</v>
      </c>
      <c r="V726" s="84" t="str">
        <f aca="false">IF(O726="Not Used","-",VLOOKUP(D726,FOLIOS,7,FALSE())&amp;H726)</f>
        <v>-</v>
      </c>
      <c r="W726" s="84" t="str">
        <f aca="false">IF(U726="-","-",O726&amp;E726&amp;H726)</f>
        <v>-</v>
      </c>
      <c r="X726" s="85" t="str">
        <f aca="false">D726&amp;G726</f>
        <v>FT-CAND-EGSC-BASCONSUMERS_CDA</v>
      </c>
      <c r="AF726" s="0" t="str">
        <f aca="false">D726&amp;V726</f>
        <v>FT-CAND-EGSC-BAS-</v>
      </c>
    </row>
    <row r="727" customFormat="false" ht="12.75" hidden="false" customHeight="false" outlineLevel="0" collapsed="false">
      <c r="A727" s="81" t="n">
        <v>36682</v>
      </c>
      <c r="B727" s="82" t="s">
        <v>55</v>
      </c>
      <c r="C727" s="82" t="s">
        <v>56</v>
      </c>
      <c r="D727" s="82" t="s">
        <v>57</v>
      </c>
      <c r="E727" s="82" t="s">
        <v>21</v>
      </c>
      <c r="F727" s="82"/>
      <c r="G727" s="82" t="s">
        <v>78</v>
      </c>
      <c r="H727" s="81" t="n">
        <v>37773</v>
      </c>
      <c r="I727" s="82" t="n">
        <v>0</v>
      </c>
      <c r="J727" s="82" t="n">
        <v>0</v>
      </c>
      <c r="K727" s="83" t="n">
        <f aca="false">IF(J727=0,0,J727/I727)</f>
        <v>0</v>
      </c>
      <c r="L727" s="83" t="n">
        <f aca="false">I727/UOM</f>
        <v>0</v>
      </c>
      <c r="M727" s="83" t="n">
        <f aca="false">J727/UOM</f>
        <v>0</v>
      </c>
      <c r="N727" s="84" t="str">
        <f aca="false">IF(F727="P","PHY",IF(F727="G","G",E727))</f>
        <v>D</v>
      </c>
      <c r="O727" s="84" t="str">
        <f aca="false">IF(ISNA(VLOOKUP(G727,BadCanCurves,1,FALSE())),VLOOKUP(D727,FOLIOS,6,FALSE()),"not used")</f>
        <v>not used</v>
      </c>
      <c r="P727" s="84" t="n">
        <f aca="false">IF($N727="P",VLOOKUP(H727,PrcBuckets,2,FALSE()),0)</f>
        <v>0</v>
      </c>
      <c r="Q727" s="84" t="n">
        <f aca="false">IF($N727="D",VLOOKUP(H727,BasisBuckets,2,FALSE()),0)</f>
        <v>11</v>
      </c>
      <c r="R727" s="84" t="n">
        <f aca="false">IF($N727="PHY",VLOOKUP(H727,PGDBuckets,2,FALSE()),0)</f>
        <v>0</v>
      </c>
      <c r="S727" s="84" t="n">
        <f aca="false">IF($N727="G",VLOOKUP(H727,PGDBuckets,2,FALSE()),0)</f>
        <v>0</v>
      </c>
      <c r="T727" s="84" t="n">
        <f aca="false">SUM(P727:S727)</f>
        <v>11</v>
      </c>
      <c r="U727" s="84" t="str">
        <f aca="false">IF(O727="not used","-",O727&amp;N727&amp;T727)</f>
        <v>-</v>
      </c>
      <c r="V727" s="84" t="str">
        <f aca="false">IF(O727="Not Used","-",VLOOKUP(D727,FOLIOS,7,FALSE())&amp;H727)</f>
        <v>-</v>
      </c>
      <c r="W727" s="84" t="str">
        <f aca="false">IF(U727="-","-",O727&amp;E727&amp;H727)</f>
        <v>-</v>
      </c>
      <c r="X727" s="85" t="str">
        <f aca="false">D727&amp;G727</f>
        <v>FT-CAND-EGSC-BASCONSUMERS_CDA</v>
      </c>
      <c r="AF727" s="0" t="str">
        <f aca="false">D727&amp;V727</f>
        <v>FT-CAND-EGSC-BAS-</v>
      </c>
    </row>
    <row r="728" customFormat="false" ht="12.75" hidden="false" customHeight="false" outlineLevel="0" collapsed="false">
      <c r="A728" s="81" t="n">
        <v>36682</v>
      </c>
      <c r="B728" s="82" t="s">
        <v>55</v>
      </c>
      <c r="C728" s="82" t="s">
        <v>56</v>
      </c>
      <c r="D728" s="82" t="s">
        <v>57</v>
      </c>
      <c r="E728" s="82" t="s">
        <v>21</v>
      </c>
      <c r="F728" s="82"/>
      <c r="G728" s="82" t="s">
        <v>78</v>
      </c>
      <c r="H728" s="81" t="n">
        <v>37803</v>
      </c>
      <c r="I728" s="82" t="n">
        <v>0</v>
      </c>
      <c r="J728" s="82" t="n">
        <v>0</v>
      </c>
      <c r="K728" s="83" t="n">
        <f aca="false">IF(J728=0,0,J728/I728)</f>
        <v>0</v>
      </c>
      <c r="L728" s="83" t="n">
        <f aca="false">I728/UOM</f>
        <v>0</v>
      </c>
      <c r="M728" s="83" t="n">
        <f aca="false">J728/UOM</f>
        <v>0</v>
      </c>
      <c r="N728" s="84" t="str">
        <f aca="false">IF(F728="P","PHY",IF(F728="G","G",E728))</f>
        <v>D</v>
      </c>
      <c r="O728" s="84" t="str">
        <f aca="false">IF(ISNA(VLOOKUP(G728,BadCanCurves,1,FALSE())),VLOOKUP(D728,FOLIOS,6,FALSE()),"not used")</f>
        <v>not used</v>
      </c>
      <c r="P728" s="84" t="n">
        <f aca="false">IF($N728="P",VLOOKUP(H728,PrcBuckets,2,FALSE()),0)</f>
        <v>0</v>
      </c>
      <c r="Q728" s="84" t="n">
        <f aca="false">IF($N728="D",VLOOKUP(H728,BasisBuckets,2,FALSE()),0)</f>
        <v>11</v>
      </c>
      <c r="R728" s="84" t="n">
        <f aca="false">IF($N728="PHY",VLOOKUP(H728,PGDBuckets,2,FALSE()),0)</f>
        <v>0</v>
      </c>
      <c r="S728" s="84" t="n">
        <f aca="false">IF($N728="G",VLOOKUP(H728,PGDBuckets,2,FALSE()),0)</f>
        <v>0</v>
      </c>
      <c r="T728" s="84" t="n">
        <f aca="false">SUM(P728:S728)</f>
        <v>11</v>
      </c>
      <c r="U728" s="84" t="str">
        <f aca="false">IF(O728="not used","-",O728&amp;N728&amp;T728)</f>
        <v>-</v>
      </c>
      <c r="V728" s="84" t="str">
        <f aca="false">IF(O728="Not Used","-",VLOOKUP(D728,FOLIOS,7,FALSE())&amp;H728)</f>
        <v>-</v>
      </c>
      <c r="W728" s="84" t="str">
        <f aca="false">IF(U728="-","-",O728&amp;E728&amp;H728)</f>
        <v>-</v>
      </c>
      <c r="X728" s="85" t="str">
        <f aca="false">D728&amp;G728</f>
        <v>FT-CAND-EGSC-BASCONSUMERS_CDA</v>
      </c>
      <c r="AF728" s="0" t="str">
        <f aca="false">D728&amp;V728</f>
        <v>FT-CAND-EGSC-BAS-</v>
      </c>
    </row>
    <row r="729" customFormat="false" ht="12.75" hidden="false" customHeight="false" outlineLevel="0" collapsed="false">
      <c r="A729" s="81" t="n">
        <v>36682</v>
      </c>
      <c r="B729" s="82" t="s">
        <v>55</v>
      </c>
      <c r="C729" s="82" t="s">
        <v>56</v>
      </c>
      <c r="D729" s="82" t="s">
        <v>57</v>
      </c>
      <c r="E729" s="82" t="s">
        <v>21</v>
      </c>
      <c r="F729" s="82"/>
      <c r="G729" s="82" t="s">
        <v>78</v>
      </c>
      <c r="H729" s="81" t="n">
        <v>37834</v>
      </c>
      <c r="I729" s="82" t="n">
        <v>0</v>
      </c>
      <c r="J729" s="82" t="n">
        <v>0</v>
      </c>
      <c r="K729" s="83" t="n">
        <f aca="false">IF(J729=0,0,J729/I729)</f>
        <v>0</v>
      </c>
      <c r="L729" s="83" t="n">
        <f aca="false">I729/UOM</f>
        <v>0</v>
      </c>
      <c r="M729" s="83" t="n">
        <f aca="false">J729/UOM</f>
        <v>0</v>
      </c>
      <c r="N729" s="84" t="str">
        <f aca="false">IF(F729="P","PHY",IF(F729="G","G",E729))</f>
        <v>D</v>
      </c>
      <c r="O729" s="84" t="str">
        <f aca="false">IF(ISNA(VLOOKUP(G729,BadCanCurves,1,FALSE())),VLOOKUP(D729,FOLIOS,6,FALSE()),"not used")</f>
        <v>not used</v>
      </c>
      <c r="P729" s="84" t="n">
        <f aca="false">IF($N729="P",VLOOKUP(H729,PrcBuckets,2,FALSE()),0)</f>
        <v>0</v>
      </c>
      <c r="Q729" s="84" t="n">
        <f aca="false">IF($N729="D",VLOOKUP(H729,BasisBuckets,2,FALSE()),0)</f>
        <v>11</v>
      </c>
      <c r="R729" s="84" t="n">
        <f aca="false">IF($N729="PHY",VLOOKUP(H729,PGDBuckets,2,FALSE()),0)</f>
        <v>0</v>
      </c>
      <c r="S729" s="84" t="n">
        <f aca="false">IF($N729="G",VLOOKUP(H729,PGDBuckets,2,FALSE()),0)</f>
        <v>0</v>
      </c>
      <c r="T729" s="84" t="n">
        <f aca="false">SUM(P729:S729)</f>
        <v>11</v>
      </c>
      <c r="U729" s="84" t="str">
        <f aca="false">IF(O729="not used","-",O729&amp;N729&amp;T729)</f>
        <v>-</v>
      </c>
      <c r="V729" s="84" t="str">
        <f aca="false">IF(O729="Not Used","-",VLOOKUP(D729,FOLIOS,7,FALSE())&amp;H729)</f>
        <v>-</v>
      </c>
      <c r="W729" s="84" t="str">
        <f aca="false">IF(U729="-","-",O729&amp;E729&amp;H729)</f>
        <v>-</v>
      </c>
      <c r="X729" s="85" t="str">
        <f aca="false">D729&amp;G729</f>
        <v>FT-CAND-EGSC-BASCONSUMERS_CDA</v>
      </c>
      <c r="AF729" s="0" t="str">
        <f aca="false">D729&amp;V729</f>
        <v>FT-CAND-EGSC-BAS-</v>
      </c>
    </row>
    <row r="730" customFormat="false" ht="12.75" hidden="false" customHeight="false" outlineLevel="0" collapsed="false">
      <c r="A730" s="81" t="n">
        <v>36682</v>
      </c>
      <c r="B730" s="82" t="s">
        <v>55</v>
      </c>
      <c r="C730" s="82" t="s">
        <v>56</v>
      </c>
      <c r="D730" s="82" t="s">
        <v>57</v>
      </c>
      <c r="E730" s="82" t="s">
        <v>21</v>
      </c>
      <c r="F730" s="82"/>
      <c r="G730" s="82" t="s">
        <v>78</v>
      </c>
      <c r="H730" s="81" t="n">
        <v>37865</v>
      </c>
      <c r="I730" s="82" t="n">
        <v>0</v>
      </c>
      <c r="J730" s="82" t="n">
        <v>0</v>
      </c>
      <c r="K730" s="83" t="n">
        <f aca="false">IF(J730=0,0,J730/I730)</f>
        <v>0</v>
      </c>
      <c r="L730" s="83" t="n">
        <f aca="false">I730/UOM</f>
        <v>0</v>
      </c>
      <c r="M730" s="83" t="n">
        <f aca="false">J730/UOM</f>
        <v>0</v>
      </c>
      <c r="N730" s="84" t="str">
        <f aca="false">IF(F730="P","PHY",IF(F730="G","G",E730))</f>
        <v>D</v>
      </c>
      <c r="O730" s="84" t="str">
        <f aca="false">IF(ISNA(VLOOKUP(G730,BadCanCurves,1,FALSE())),VLOOKUP(D730,FOLIOS,6,FALSE()),"not used")</f>
        <v>not used</v>
      </c>
      <c r="P730" s="84" t="n">
        <f aca="false">IF($N730="P",VLOOKUP(H730,PrcBuckets,2,FALSE()),0)</f>
        <v>0</v>
      </c>
      <c r="Q730" s="84" t="n">
        <f aca="false">IF($N730="D",VLOOKUP(H730,BasisBuckets,2,FALSE()),0)</f>
        <v>11</v>
      </c>
      <c r="R730" s="84" t="n">
        <f aca="false">IF($N730="PHY",VLOOKUP(H730,PGDBuckets,2,FALSE()),0)</f>
        <v>0</v>
      </c>
      <c r="S730" s="84" t="n">
        <f aca="false">IF($N730="G",VLOOKUP(H730,PGDBuckets,2,FALSE()),0)</f>
        <v>0</v>
      </c>
      <c r="T730" s="84" t="n">
        <f aca="false">SUM(P730:S730)</f>
        <v>11</v>
      </c>
      <c r="U730" s="84" t="str">
        <f aca="false">IF(O730="not used","-",O730&amp;N730&amp;T730)</f>
        <v>-</v>
      </c>
      <c r="V730" s="84" t="str">
        <f aca="false">IF(O730="Not Used","-",VLOOKUP(D730,FOLIOS,7,FALSE())&amp;H730)</f>
        <v>-</v>
      </c>
      <c r="W730" s="84" t="str">
        <f aca="false">IF(U730="-","-",O730&amp;E730&amp;H730)</f>
        <v>-</v>
      </c>
      <c r="X730" s="85" t="str">
        <f aca="false">D730&amp;G730</f>
        <v>FT-CAND-EGSC-BASCONSUMERS_CDA</v>
      </c>
      <c r="AF730" s="0" t="str">
        <f aca="false">D730&amp;V730</f>
        <v>FT-CAND-EGSC-BAS-</v>
      </c>
    </row>
    <row r="731" customFormat="false" ht="12.75" hidden="false" customHeight="false" outlineLevel="0" collapsed="false">
      <c r="A731" s="81" t="n">
        <v>36682</v>
      </c>
      <c r="B731" s="82" t="s">
        <v>55</v>
      </c>
      <c r="C731" s="82" t="s">
        <v>56</v>
      </c>
      <c r="D731" s="82" t="s">
        <v>57</v>
      </c>
      <c r="E731" s="82" t="s">
        <v>21</v>
      </c>
      <c r="F731" s="82"/>
      <c r="G731" s="82" t="s">
        <v>78</v>
      </c>
      <c r="H731" s="81" t="n">
        <v>37895</v>
      </c>
      <c r="I731" s="82" t="n">
        <v>0</v>
      </c>
      <c r="J731" s="82" t="n">
        <v>0</v>
      </c>
      <c r="K731" s="83" t="n">
        <f aca="false">IF(J731=0,0,J731/I731)</f>
        <v>0</v>
      </c>
      <c r="L731" s="83" t="n">
        <f aca="false">I731/UOM</f>
        <v>0</v>
      </c>
      <c r="M731" s="83" t="n">
        <f aca="false">J731/UOM</f>
        <v>0</v>
      </c>
      <c r="N731" s="84" t="str">
        <f aca="false">IF(F731="P","PHY",IF(F731="G","G",E731))</f>
        <v>D</v>
      </c>
      <c r="O731" s="84" t="str">
        <f aca="false">IF(ISNA(VLOOKUP(G731,BadCanCurves,1,FALSE())),VLOOKUP(D731,FOLIOS,6,FALSE()),"not used")</f>
        <v>not used</v>
      </c>
      <c r="P731" s="84" t="n">
        <f aca="false">IF($N731="P",VLOOKUP(H731,PrcBuckets,2,FALSE()),0)</f>
        <v>0</v>
      </c>
      <c r="Q731" s="84" t="n">
        <f aca="false">IF($N731="D",VLOOKUP(H731,BasisBuckets,2,FALSE()),0)</f>
        <v>11</v>
      </c>
      <c r="R731" s="84" t="n">
        <f aca="false">IF($N731="PHY",VLOOKUP(H731,PGDBuckets,2,FALSE()),0)</f>
        <v>0</v>
      </c>
      <c r="S731" s="84" t="n">
        <f aca="false">IF($N731="G",VLOOKUP(H731,PGDBuckets,2,FALSE()),0)</f>
        <v>0</v>
      </c>
      <c r="T731" s="84" t="n">
        <f aca="false">SUM(P731:S731)</f>
        <v>11</v>
      </c>
      <c r="U731" s="84" t="str">
        <f aca="false">IF(O731="not used","-",O731&amp;N731&amp;T731)</f>
        <v>-</v>
      </c>
      <c r="V731" s="84" t="str">
        <f aca="false">IF(O731="Not Used","-",VLOOKUP(D731,FOLIOS,7,FALSE())&amp;H731)</f>
        <v>-</v>
      </c>
      <c r="W731" s="84" t="str">
        <f aca="false">IF(U731="-","-",O731&amp;E731&amp;H731)</f>
        <v>-</v>
      </c>
      <c r="X731" s="85" t="str">
        <f aca="false">D731&amp;G731</f>
        <v>FT-CAND-EGSC-BASCONSUMERS_CDA</v>
      </c>
      <c r="AF731" s="0" t="str">
        <f aca="false">D731&amp;V731</f>
        <v>FT-CAND-EGSC-BAS-</v>
      </c>
    </row>
    <row r="732" customFormat="false" ht="12.75" hidden="false" customHeight="false" outlineLevel="0" collapsed="false">
      <c r="A732" s="81" t="n">
        <v>36682</v>
      </c>
      <c r="B732" s="82" t="s">
        <v>55</v>
      </c>
      <c r="C732" s="82" t="s">
        <v>56</v>
      </c>
      <c r="D732" s="82" t="s">
        <v>57</v>
      </c>
      <c r="E732" s="82" t="s">
        <v>21</v>
      </c>
      <c r="F732" s="82"/>
      <c r="G732" s="82" t="s">
        <v>78</v>
      </c>
      <c r="H732" s="81" t="n">
        <v>37926</v>
      </c>
      <c r="I732" s="82" t="n">
        <v>0</v>
      </c>
      <c r="J732" s="82" t="n">
        <v>0</v>
      </c>
      <c r="K732" s="83" t="n">
        <f aca="false">IF(J732=0,0,J732/I732)</f>
        <v>0</v>
      </c>
      <c r="L732" s="83" t="n">
        <f aca="false">I732/UOM</f>
        <v>0</v>
      </c>
      <c r="M732" s="83" t="n">
        <f aca="false">J732/UOM</f>
        <v>0</v>
      </c>
      <c r="N732" s="84" t="str">
        <f aca="false">IF(F732="P","PHY",IF(F732="G","G",E732))</f>
        <v>D</v>
      </c>
      <c r="O732" s="84" t="str">
        <f aca="false">IF(ISNA(VLOOKUP(G732,BadCanCurves,1,FALSE())),VLOOKUP(D732,FOLIOS,6,FALSE()),"not used")</f>
        <v>not used</v>
      </c>
      <c r="P732" s="84" t="n">
        <f aca="false">IF($N732="P",VLOOKUP(H732,PrcBuckets,2,FALSE()),0)</f>
        <v>0</v>
      </c>
      <c r="Q732" s="84" t="n">
        <f aca="false">IF($N732="D",VLOOKUP(H732,BasisBuckets,2,FALSE()),0)</f>
        <v>11</v>
      </c>
      <c r="R732" s="84" t="n">
        <f aca="false">IF($N732="PHY",VLOOKUP(H732,PGDBuckets,2,FALSE()),0)</f>
        <v>0</v>
      </c>
      <c r="S732" s="84" t="n">
        <f aca="false">IF($N732="G",VLOOKUP(H732,PGDBuckets,2,FALSE()),0)</f>
        <v>0</v>
      </c>
      <c r="T732" s="84" t="n">
        <f aca="false">SUM(P732:S732)</f>
        <v>11</v>
      </c>
      <c r="U732" s="84" t="str">
        <f aca="false">IF(O732="not used","-",O732&amp;N732&amp;T732)</f>
        <v>-</v>
      </c>
      <c r="V732" s="84" t="str">
        <f aca="false">IF(O732="Not Used","-",VLOOKUP(D732,FOLIOS,7,FALSE())&amp;H732)</f>
        <v>-</v>
      </c>
      <c r="W732" s="84" t="str">
        <f aca="false">IF(U732="-","-",O732&amp;E732&amp;H732)</f>
        <v>-</v>
      </c>
      <c r="X732" s="85" t="str">
        <f aca="false">D732&amp;G732</f>
        <v>FT-CAND-EGSC-BASCONSUMERS_CDA</v>
      </c>
      <c r="AF732" s="0" t="str">
        <f aca="false">D732&amp;V732</f>
        <v>FT-CAND-EGSC-BAS-</v>
      </c>
    </row>
    <row r="733" customFormat="false" ht="12.75" hidden="false" customHeight="false" outlineLevel="0" collapsed="false">
      <c r="A733" s="81" t="n">
        <v>36682</v>
      </c>
      <c r="B733" s="82" t="s">
        <v>55</v>
      </c>
      <c r="C733" s="82" t="s">
        <v>56</v>
      </c>
      <c r="D733" s="82" t="s">
        <v>57</v>
      </c>
      <c r="E733" s="82" t="s">
        <v>21</v>
      </c>
      <c r="F733" s="82"/>
      <c r="G733" s="82" t="s">
        <v>78</v>
      </c>
      <c r="H733" s="81" t="n">
        <v>37956</v>
      </c>
      <c r="I733" s="82" t="n">
        <v>0</v>
      </c>
      <c r="J733" s="82" t="n">
        <v>0</v>
      </c>
      <c r="K733" s="83" t="n">
        <f aca="false">IF(J733=0,0,J733/I733)</f>
        <v>0</v>
      </c>
      <c r="L733" s="83" t="n">
        <f aca="false">I733/UOM</f>
        <v>0</v>
      </c>
      <c r="M733" s="83" t="n">
        <f aca="false">J733/UOM</f>
        <v>0</v>
      </c>
      <c r="N733" s="84" t="str">
        <f aca="false">IF(F733="P","PHY",IF(F733="G","G",E733))</f>
        <v>D</v>
      </c>
      <c r="O733" s="84" t="str">
        <f aca="false">IF(ISNA(VLOOKUP(G733,BadCanCurves,1,FALSE())),VLOOKUP(D733,FOLIOS,6,FALSE()),"not used")</f>
        <v>not used</v>
      </c>
      <c r="P733" s="84" t="n">
        <f aca="false">IF($N733="P",VLOOKUP(H733,PrcBuckets,2,FALSE()),0)</f>
        <v>0</v>
      </c>
      <c r="Q733" s="84" t="n">
        <f aca="false">IF($N733="D",VLOOKUP(H733,BasisBuckets,2,FALSE()),0)</f>
        <v>11</v>
      </c>
      <c r="R733" s="84" t="n">
        <f aca="false">IF($N733="PHY",VLOOKUP(H733,PGDBuckets,2,FALSE()),0)</f>
        <v>0</v>
      </c>
      <c r="S733" s="84" t="n">
        <f aca="false">IF($N733="G",VLOOKUP(H733,PGDBuckets,2,FALSE()),0)</f>
        <v>0</v>
      </c>
      <c r="T733" s="84" t="n">
        <f aca="false">SUM(P733:S733)</f>
        <v>11</v>
      </c>
      <c r="U733" s="84" t="str">
        <f aca="false">IF(O733="not used","-",O733&amp;N733&amp;T733)</f>
        <v>-</v>
      </c>
      <c r="V733" s="84" t="str">
        <f aca="false">IF(O733="Not Used","-",VLOOKUP(D733,FOLIOS,7,FALSE())&amp;H733)</f>
        <v>-</v>
      </c>
      <c r="W733" s="84" t="str">
        <f aca="false">IF(U733="-","-",O733&amp;E733&amp;H733)</f>
        <v>-</v>
      </c>
      <c r="X733" s="85" t="str">
        <f aca="false">D733&amp;G733</f>
        <v>FT-CAND-EGSC-BASCONSUMERS_CDA</v>
      </c>
      <c r="AF733" s="0" t="str">
        <f aca="false">D733&amp;V733</f>
        <v>FT-CAND-EGSC-BAS-</v>
      </c>
    </row>
    <row r="734" customFormat="false" ht="12.75" hidden="false" customHeight="false" outlineLevel="0" collapsed="false">
      <c r="A734" s="81" t="n">
        <v>36682</v>
      </c>
      <c r="B734" s="82" t="s">
        <v>55</v>
      </c>
      <c r="C734" s="82" t="s">
        <v>56</v>
      </c>
      <c r="D734" s="82" t="s">
        <v>57</v>
      </c>
      <c r="E734" s="82" t="s">
        <v>21</v>
      </c>
      <c r="F734" s="82"/>
      <c r="G734" s="82" t="s">
        <v>78</v>
      </c>
      <c r="H734" s="81" t="n">
        <v>37987</v>
      </c>
      <c r="I734" s="82" t="n">
        <v>0</v>
      </c>
      <c r="J734" s="82" t="n">
        <v>0</v>
      </c>
      <c r="K734" s="83" t="n">
        <f aca="false">IF(J734=0,0,J734/I734)</f>
        <v>0</v>
      </c>
      <c r="L734" s="83" t="n">
        <f aca="false">I734/UOM</f>
        <v>0</v>
      </c>
      <c r="M734" s="83" t="n">
        <f aca="false">J734/UOM</f>
        <v>0</v>
      </c>
      <c r="N734" s="84" t="str">
        <f aca="false">IF(F734="P","PHY",IF(F734="G","G",E734))</f>
        <v>D</v>
      </c>
      <c r="O734" s="84" t="str">
        <f aca="false">IF(ISNA(VLOOKUP(G734,BadCanCurves,1,FALSE())),VLOOKUP(D734,FOLIOS,6,FALSE()),"not used")</f>
        <v>not used</v>
      </c>
      <c r="P734" s="84" t="n">
        <f aca="false">IF($N734="P",VLOOKUP(H734,PrcBuckets,2,FALSE()),0)</f>
        <v>0</v>
      </c>
      <c r="Q734" s="84" t="n">
        <f aca="false">IF($N734="D",VLOOKUP(H734,BasisBuckets,2,FALSE()),0)</f>
        <v>12</v>
      </c>
      <c r="R734" s="84" t="n">
        <f aca="false">IF($N734="PHY",VLOOKUP(H734,PGDBuckets,2,FALSE()),0)</f>
        <v>0</v>
      </c>
      <c r="S734" s="84" t="n">
        <f aca="false">IF($N734="G",VLOOKUP(H734,PGDBuckets,2,FALSE()),0)</f>
        <v>0</v>
      </c>
      <c r="T734" s="84" t="n">
        <f aca="false">SUM(P734:S734)</f>
        <v>12</v>
      </c>
      <c r="U734" s="84" t="str">
        <f aca="false">IF(O734="not used","-",O734&amp;N734&amp;T734)</f>
        <v>-</v>
      </c>
      <c r="V734" s="84" t="str">
        <f aca="false">IF(O734="Not Used","-",VLOOKUP(D734,FOLIOS,7,FALSE())&amp;H734)</f>
        <v>-</v>
      </c>
      <c r="W734" s="84" t="str">
        <f aca="false">IF(U734="-","-",O734&amp;E734&amp;H734)</f>
        <v>-</v>
      </c>
      <c r="X734" s="85" t="str">
        <f aca="false">D734&amp;G734</f>
        <v>FT-CAND-EGSC-BASCONSUMERS_CDA</v>
      </c>
      <c r="AF734" s="0" t="str">
        <f aca="false">D734&amp;V734</f>
        <v>FT-CAND-EGSC-BAS-</v>
      </c>
    </row>
    <row r="735" customFormat="false" ht="12.75" hidden="false" customHeight="false" outlineLevel="0" collapsed="false">
      <c r="A735" s="81" t="n">
        <v>36682</v>
      </c>
      <c r="B735" s="82" t="s">
        <v>55</v>
      </c>
      <c r="C735" s="82" t="s">
        <v>56</v>
      </c>
      <c r="D735" s="82" t="s">
        <v>57</v>
      </c>
      <c r="E735" s="82" t="s">
        <v>21</v>
      </c>
      <c r="F735" s="82"/>
      <c r="G735" s="82" t="s">
        <v>78</v>
      </c>
      <c r="H735" s="81" t="n">
        <v>38018</v>
      </c>
      <c r="I735" s="82" t="n">
        <v>0</v>
      </c>
      <c r="J735" s="82" t="n">
        <v>0</v>
      </c>
      <c r="K735" s="83" t="n">
        <f aca="false">IF(J735=0,0,J735/I735)</f>
        <v>0</v>
      </c>
      <c r="L735" s="83" t="n">
        <f aca="false">I735/UOM</f>
        <v>0</v>
      </c>
      <c r="M735" s="83" t="n">
        <f aca="false">J735/UOM</f>
        <v>0</v>
      </c>
      <c r="N735" s="84" t="str">
        <f aca="false">IF(F735="P","PHY",IF(F735="G","G",E735))</f>
        <v>D</v>
      </c>
      <c r="O735" s="84" t="str">
        <f aca="false">IF(ISNA(VLOOKUP(G735,BadCanCurves,1,FALSE())),VLOOKUP(D735,FOLIOS,6,FALSE()),"not used")</f>
        <v>not used</v>
      </c>
      <c r="P735" s="84" t="n">
        <f aca="false">IF($N735="P",VLOOKUP(H735,PrcBuckets,2,FALSE()),0)</f>
        <v>0</v>
      </c>
      <c r="Q735" s="84" t="n">
        <f aca="false">IF($N735="D",VLOOKUP(H735,BasisBuckets,2,FALSE()),0)</f>
        <v>12</v>
      </c>
      <c r="R735" s="84" t="n">
        <f aca="false">IF($N735="PHY",VLOOKUP(H735,PGDBuckets,2,FALSE()),0)</f>
        <v>0</v>
      </c>
      <c r="S735" s="84" t="n">
        <f aca="false">IF($N735="G",VLOOKUP(H735,PGDBuckets,2,FALSE()),0)</f>
        <v>0</v>
      </c>
      <c r="T735" s="84" t="n">
        <f aca="false">SUM(P735:S735)</f>
        <v>12</v>
      </c>
      <c r="U735" s="84" t="str">
        <f aca="false">IF(O735="not used","-",O735&amp;N735&amp;T735)</f>
        <v>-</v>
      </c>
      <c r="V735" s="84" t="str">
        <f aca="false">IF(O735="Not Used","-",VLOOKUP(D735,FOLIOS,7,FALSE())&amp;H735)</f>
        <v>-</v>
      </c>
      <c r="W735" s="84" t="str">
        <f aca="false">IF(U735="-","-",O735&amp;E735&amp;H735)</f>
        <v>-</v>
      </c>
      <c r="X735" s="85" t="str">
        <f aca="false">D735&amp;G735</f>
        <v>FT-CAND-EGSC-BASCONSUMERS_CDA</v>
      </c>
      <c r="AF735" s="0" t="str">
        <f aca="false">D735&amp;V735</f>
        <v>FT-CAND-EGSC-BAS-</v>
      </c>
    </row>
    <row r="736" customFormat="false" ht="12.75" hidden="false" customHeight="false" outlineLevel="0" collapsed="false">
      <c r="A736" s="81" t="n">
        <v>36682</v>
      </c>
      <c r="B736" s="82" t="s">
        <v>55</v>
      </c>
      <c r="C736" s="82" t="s">
        <v>56</v>
      </c>
      <c r="D736" s="82" t="s">
        <v>57</v>
      </c>
      <c r="E736" s="82" t="s">
        <v>21</v>
      </c>
      <c r="F736" s="82"/>
      <c r="G736" s="82" t="s">
        <v>78</v>
      </c>
      <c r="H736" s="81" t="n">
        <v>38047</v>
      </c>
      <c r="I736" s="82" t="n">
        <v>0</v>
      </c>
      <c r="J736" s="82" t="n">
        <v>0</v>
      </c>
      <c r="K736" s="83" t="n">
        <f aca="false">IF(J736=0,0,J736/I736)</f>
        <v>0</v>
      </c>
      <c r="L736" s="83" t="n">
        <f aca="false">I736/UOM</f>
        <v>0</v>
      </c>
      <c r="M736" s="83" t="n">
        <f aca="false">J736/UOM</f>
        <v>0</v>
      </c>
      <c r="N736" s="84" t="str">
        <f aca="false">IF(F736="P","PHY",IF(F736="G","G",E736))</f>
        <v>D</v>
      </c>
      <c r="O736" s="84" t="str">
        <f aca="false">IF(ISNA(VLOOKUP(G736,BadCanCurves,1,FALSE())),VLOOKUP(D736,FOLIOS,6,FALSE()),"not used")</f>
        <v>not used</v>
      </c>
      <c r="P736" s="84" t="n">
        <f aca="false">IF($N736="P",VLOOKUP(H736,PrcBuckets,2,FALSE()),0)</f>
        <v>0</v>
      </c>
      <c r="Q736" s="84" t="n">
        <f aca="false">IF($N736="D",VLOOKUP(H736,BasisBuckets,2,FALSE()),0)</f>
        <v>12</v>
      </c>
      <c r="R736" s="84" t="n">
        <f aca="false">IF($N736="PHY",VLOOKUP(H736,PGDBuckets,2,FALSE()),0)</f>
        <v>0</v>
      </c>
      <c r="S736" s="84" t="n">
        <f aca="false">IF($N736="G",VLOOKUP(H736,PGDBuckets,2,FALSE()),0)</f>
        <v>0</v>
      </c>
      <c r="T736" s="84" t="n">
        <f aca="false">SUM(P736:S736)</f>
        <v>12</v>
      </c>
      <c r="U736" s="84" t="str">
        <f aca="false">IF(O736="not used","-",O736&amp;N736&amp;T736)</f>
        <v>-</v>
      </c>
      <c r="V736" s="84" t="str">
        <f aca="false">IF(O736="Not Used","-",VLOOKUP(D736,FOLIOS,7,FALSE())&amp;H736)</f>
        <v>-</v>
      </c>
      <c r="W736" s="84" t="str">
        <f aca="false">IF(U736="-","-",O736&amp;E736&amp;H736)</f>
        <v>-</v>
      </c>
      <c r="X736" s="85" t="str">
        <f aca="false">D736&amp;G736</f>
        <v>FT-CAND-EGSC-BASCONSUMERS_CDA</v>
      </c>
      <c r="AF736" s="0" t="str">
        <f aca="false">D736&amp;V736</f>
        <v>FT-CAND-EGSC-BAS-</v>
      </c>
    </row>
    <row r="737" customFormat="false" ht="12.75" hidden="false" customHeight="false" outlineLevel="0" collapsed="false">
      <c r="A737" s="81" t="n">
        <v>36682</v>
      </c>
      <c r="B737" s="82" t="s">
        <v>55</v>
      </c>
      <c r="C737" s="82" t="s">
        <v>56</v>
      </c>
      <c r="D737" s="82" t="s">
        <v>57</v>
      </c>
      <c r="E737" s="82" t="s">
        <v>21</v>
      </c>
      <c r="F737" s="82"/>
      <c r="G737" s="82" t="s">
        <v>78</v>
      </c>
      <c r="H737" s="81" t="n">
        <v>38078</v>
      </c>
      <c r="I737" s="82" t="n">
        <v>0</v>
      </c>
      <c r="J737" s="82" t="n">
        <v>0</v>
      </c>
      <c r="K737" s="83" t="n">
        <f aca="false">IF(J737=0,0,J737/I737)</f>
        <v>0</v>
      </c>
      <c r="L737" s="83" t="n">
        <f aca="false">I737/UOM</f>
        <v>0</v>
      </c>
      <c r="M737" s="83" t="n">
        <f aca="false">J737/UOM</f>
        <v>0</v>
      </c>
      <c r="N737" s="84" t="str">
        <f aca="false">IF(F737="P","PHY",IF(F737="G","G",E737))</f>
        <v>D</v>
      </c>
      <c r="O737" s="84" t="str">
        <f aca="false">IF(ISNA(VLOOKUP(G737,BadCanCurves,1,FALSE())),VLOOKUP(D737,FOLIOS,6,FALSE()),"not used")</f>
        <v>not used</v>
      </c>
      <c r="P737" s="84" t="n">
        <f aca="false">IF($N737="P",VLOOKUP(H737,PrcBuckets,2,FALSE()),0)</f>
        <v>0</v>
      </c>
      <c r="Q737" s="84" t="n">
        <f aca="false">IF($N737="D",VLOOKUP(H737,BasisBuckets,2,FALSE()),0)</f>
        <v>12</v>
      </c>
      <c r="R737" s="84" t="n">
        <f aca="false">IF($N737="PHY",VLOOKUP(H737,PGDBuckets,2,FALSE()),0)</f>
        <v>0</v>
      </c>
      <c r="S737" s="84" t="n">
        <f aca="false">IF($N737="G",VLOOKUP(H737,PGDBuckets,2,FALSE()),0)</f>
        <v>0</v>
      </c>
      <c r="T737" s="84" t="n">
        <f aca="false">SUM(P737:S737)</f>
        <v>12</v>
      </c>
      <c r="U737" s="84" t="str">
        <f aca="false">IF(O737="not used","-",O737&amp;N737&amp;T737)</f>
        <v>-</v>
      </c>
      <c r="V737" s="84" t="str">
        <f aca="false">IF(O737="Not Used","-",VLOOKUP(D737,FOLIOS,7,FALSE())&amp;H737)</f>
        <v>-</v>
      </c>
      <c r="W737" s="84" t="str">
        <f aca="false">IF(U737="-","-",O737&amp;E737&amp;H737)</f>
        <v>-</v>
      </c>
      <c r="X737" s="85" t="str">
        <f aca="false">D737&amp;G737</f>
        <v>FT-CAND-EGSC-BASCONSUMERS_CDA</v>
      </c>
      <c r="AF737" s="0" t="str">
        <f aca="false">D737&amp;V737</f>
        <v>FT-CAND-EGSC-BAS-</v>
      </c>
    </row>
    <row r="738" customFormat="false" ht="12.75" hidden="false" customHeight="false" outlineLevel="0" collapsed="false">
      <c r="A738" s="81" t="n">
        <v>36682</v>
      </c>
      <c r="B738" s="82" t="s">
        <v>55</v>
      </c>
      <c r="C738" s="82" t="s">
        <v>56</v>
      </c>
      <c r="D738" s="82" t="s">
        <v>57</v>
      </c>
      <c r="E738" s="82" t="s">
        <v>21</v>
      </c>
      <c r="F738" s="82"/>
      <c r="G738" s="82" t="s">
        <v>78</v>
      </c>
      <c r="H738" s="81" t="n">
        <v>38108</v>
      </c>
      <c r="I738" s="82" t="n">
        <v>0</v>
      </c>
      <c r="J738" s="82" t="n">
        <v>0</v>
      </c>
      <c r="K738" s="83" t="n">
        <f aca="false">IF(J738=0,0,J738/I738)</f>
        <v>0</v>
      </c>
      <c r="L738" s="83" t="n">
        <f aca="false">I738/UOM</f>
        <v>0</v>
      </c>
      <c r="M738" s="83" t="n">
        <f aca="false">J738/UOM</f>
        <v>0</v>
      </c>
      <c r="N738" s="84" t="str">
        <f aca="false">IF(F738="P","PHY",IF(F738="G","G",E738))</f>
        <v>D</v>
      </c>
      <c r="O738" s="84" t="str">
        <f aca="false">IF(ISNA(VLOOKUP(G738,BadCanCurves,1,FALSE())),VLOOKUP(D738,FOLIOS,6,FALSE()),"not used")</f>
        <v>not used</v>
      </c>
      <c r="P738" s="84" t="n">
        <f aca="false">IF($N738="P",VLOOKUP(H738,PrcBuckets,2,FALSE()),0)</f>
        <v>0</v>
      </c>
      <c r="Q738" s="84" t="n">
        <f aca="false">IF($N738="D",VLOOKUP(H738,BasisBuckets,2,FALSE()),0)</f>
        <v>12</v>
      </c>
      <c r="R738" s="84" t="n">
        <f aca="false">IF($N738="PHY",VLOOKUP(H738,PGDBuckets,2,FALSE()),0)</f>
        <v>0</v>
      </c>
      <c r="S738" s="84" t="n">
        <f aca="false">IF($N738="G",VLOOKUP(H738,PGDBuckets,2,FALSE()),0)</f>
        <v>0</v>
      </c>
      <c r="T738" s="84" t="n">
        <f aca="false">SUM(P738:S738)</f>
        <v>12</v>
      </c>
      <c r="U738" s="84" t="str">
        <f aca="false">IF(O738="not used","-",O738&amp;N738&amp;T738)</f>
        <v>-</v>
      </c>
      <c r="V738" s="84" t="str">
        <f aca="false">IF(O738="Not Used","-",VLOOKUP(D738,FOLIOS,7,FALSE())&amp;H738)</f>
        <v>-</v>
      </c>
      <c r="W738" s="84" t="str">
        <f aca="false">IF(U738="-","-",O738&amp;E738&amp;H738)</f>
        <v>-</v>
      </c>
      <c r="X738" s="85" t="str">
        <f aca="false">D738&amp;G738</f>
        <v>FT-CAND-EGSC-BASCONSUMERS_CDA</v>
      </c>
      <c r="AF738" s="0" t="str">
        <f aca="false">D738&amp;V738</f>
        <v>FT-CAND-EGSC-BAS-</v>
      </c>
    </row>
    <row r="739" customFormat="false" ht="12.75" hidden="false" customHeight="false" outlineLevel="0" collapsed="false">
      <c r="A739" s="81" t="n">
        <v>36682</v>
      </c>
      <c r="B739" s="82" t="s">
        <v>55</v>
      </c>
      <c r="C739" s="82" t="s">
        <v>56</v>
      </c>
      <c r="D739" s="82" t="s">
        <v>57</v>
      </c>
      <c r="E739" s="82" t="s">
        <v>21</v>
      </c>
      <c r="F739" s="82"/>
      <c r="G739" s="82" t="s">
        <v>78</v>
      </c>
      <c r="H739" s="81" t="n">
        <v>38139</v>
      </c>
      <c r="I739" s="82" t="n">
        <v>0</v>
      </c>
      <c r="J739" s="82" t="n">
        <v>0</v>
      </c>
      <c r="K739" s="83" t="n">
        <f aca="false">IF(J739=0,0,J739/I739)</f>
        <v>0</v>
      </c>
      <c r="L739" s="83" t="n">
        <f aca="false">I739/UOM</f>
        <v>0</v>
      </c>
      <c r="M739" s="83" t="n">
        <f aca="false">J739/UOM</f>
        <v>0</v>
      </c>
      <c r="N739" s="84" t="str">
        <f aca="false">IF(F739="P","PHY",IF(F739="G","G",E739))</f>
        <v>D</v>
      </c>
      <c r="O739" s="84" t="str">
        <f aca="false">IF(ISNA(VLOOKUP(G739,BadCanCurves,1,FALSE())),VLOOKUP(D739,FOLIOS,6,FALSE()),"not used")</f>
        <v>not used</v>
      </c>
      <c r="P739" s="84" t="n">
        <f aca="false">IF($N739="P",VLOOKUP(H739,PrcBuckets,2,FALSE()),0)</f>
        <v>0</v>
      </c>
      <c r="Q739" s="84" t="n">
        <f aca="false">IF($N739="D",VLOOKUP(H739,BasisBuckets,2,FALSE()),0)</f>
        <v>12</v>
      </c>
      <c r="R739" s="84" t="n">
        <f aca="false">IF($N739="PHY",VLOOKUP(H739,PGDBuckets,2,FALSE()),0)</f>
        <v>0</v>
      </c>
      <c r="S739" s="84" t="n">
        <f aca="false">IF($N739="G",VLOOKUP(H739,PGDBuckets,2,FALSE()),0)</f>
        <v>0</v>
      </c>
      <c r="T739" s="84" t="n">
        <f aca="false">SUM(P739:S739)</f>
        <v>12</v>
      </c>
      <c r="U739" s="84" t="str">
        <f aca="false">IF(O739="not used","-",O739&amp;N739&amp;T739)</f>
        <v>-</v>
      </c>
      <c r="V739" s="84" t="str">
        <f aca="false">IF(O739="Not Used","-",VLOOKUP(D739,FOLIOS,7,FALSE())&amp;H739)</f>
        <v>-</v>
      </c>
      <c r="W739" s="84" t="str">
        <f aca="false">IF(U739="-","-",O739&amp;E739&amp;H739)</f>
        <v>-</v>
      </c>
      <c r="X739" s="85" t="str">
        <f aca="false">D739&amp;G739</f>
        <v>FT-CAND-EGSC-BASCONSUMERS_CDA</v>
      </c>
      <c r="AF739" s="0" t="str">
        <f aca="false">D739&amp;V739</f>
        <v>FT-CAND-EGSC-BAS-</v>
      </c>
    </row>
    <row r="740" customFormat="false" ht="12.75" hidden="false" customHeight="false" outlineLevel="0" collapsed="false">
      <c r="A740" s="81" t="n">
        <v>36682</v>
      </c>
      <c r="B740" s="82" t="s">
        <v>55</v>
      </c>
      <c r="C740" s="82" t="s">
        <v>56</v>
      </c>
      <c r="D740" s="82" t="s">
        <v>57</v>
      </c>
      <c r="E740" s="82" t="s">
        <v>21</v>
      </c>
      <c r="F740" s="82"/>
      <c r="G740" s="82" t="s">
        <v>78</v>
      </c>
      <c r="H740" s="81" t="n">
        <v>38169</v>
      </c>
      <c r="I740" s="82" t="n">
        <v>0</v>
      </c>
      <c r="J740" s="82" t="n">
        <v>0</v>
      </c>
      <c r="K740" s="83" t="n">
        <f aca="false">IF(J740=0,0,J740/I740)</f>
        <v>0</v>
      </c>
      <c r="L740" s="83" t="n">
        <f aca="false">I740/UOM</f>
        <v>0</v>
      </c>
      <c r="M740" s="83" t="n">
        <f aca="false">J740/UOM</f>
        <v>0</v>
      </c>
      <c r="N740" s="84" t="str">
        <f aca="false">IF(F740="P","PHY",IF(F740="G","G",E740))</f>
        <v>D</v>
      </c>
      <c r="O740" s="84" t="str">
        <f aca="false">IF(ISNA(VLOOKUP(G740,BadCanCurves,1,FALSE())),VLOOKUP(D740,FOLIOS,6,FALSE()),"not used")</f>
        <v>not used</v>
      </c>
      <c r="P740" s="84" t="n">
        <f aca="false">IF($N740="P",VLOOKUP(H740,PrcBuckets,2,FALSE()),0)</f>
        <v>0</v>
      </c>
      <c r="Q740" s="84" t="n">
        <f aca="false">IF($N740="D",VLOOKUP(H740,BasisBuckets,2,FALSE()),0)</f>
        <v>12</v>
      </c>
      <c r="R740" s="84" t="n">
        <f aca="false">IF($N740="PHY",VLOOKUP(H740,PGDBuckets,2,FALSE()),0)</f>
        <v>0</v>
      </c>
      <c r="S740" s="84" t="n">
        <f aca="false">IF($N740="G",VLOOKUP(H740,PGDBuckets,2,FALSE()),0)</f>
        <v>0</v>
      </c>
      <c r="T740" s="84" t="n">
        <f aca="false">SUM(P740:S740)</f>
        <v>12</v>
      </c>
      <c r="U740" s="84" t="str">
        <f aca="false">IF(O740="not used","-",O740&amp;N740&amp;T740)</f>
        <v>-</v>
      </c>
      <c r="V740" s="84" t="str">
        <f aca="false">IF(O740="Not Used","-",VLOOKUP(D740,FOLIOS,7,FALSE())&amp;H740)</f>
        <v>-</v>
      </c>
      <c r="W740" s="84" t="str">
        <f aca="false">IF(U740="-","-",O740&amp;E740&amp;H740)</f>
        <v>-</v>
      </c>
      <c r="X740" s="85" t="str">
        <f aca="false">D740&amp;G740</f>
        <v>FT-CAND-EGSC-BASCONSUMERS_CDA</v>
      </c>
      <c r="AF740" s="0" t="str">
        <f aca="false">D740&amp;V740</f>
        <v>FT-CAND-EGSC-BAS-</v>
      </c>
    </row>
    <row r="741" customFormat="false" ht="12.75" hidden="false" customHeight="false" outlineLevel="0" collapsed="false">
      <c r="A741" s="81" t="n">
        <v>36682</v>
      </c>
      <c r="B741" s="82" t="s">
        <v>55</v>
      </c>
      <c r="C741" s="82" t="s">
        <v>56</v>
      </c>
      <c r="D741" s="82" t="s">
        <v>57</v>
      </c>
      <c r="E741" s="82" t="s">
        <v>21</v>
      </c>
      <c r="F741" s="82"/>
      <c r="G741" s="82" t="s">
        <v>78</v>
      </c>
      <c r="H741" s="81" t="n">
        <v>38200</v>
      </c>
      <c r="I741" s="82" t="n">
        <v>0</v>
      </c>
      <c r="J741" s="82" t="n">
        <v>0</v>
      </c>
      <c r="K741" s="83" t="n">
        <f aca="false">IF(J741=0,0,J741/I741)</f>
        <v>0</v>
      </c>
      <c r="L741" s="83" t="n">
        <f aca="false">I741/UOM</f>
        <v>0</v>
      </c>
      <c r="M741" s="83" t="n">
        <f aca="false">J741/UOM</f>
        <v>0</v>
      </c>
      <c r="N741" s="84" t="str">
        <f aca="false">IF(F741="P","PHY",IF(F741="G","G",E741))</f>
        <v>D</v>
      </c>
      <c r="O741" s="84" t="str">
        <f aca="false">IF(ISNA(VLOOKUP(G741,BadCanCurves,1,FALSE())),VLOOKUP(D741,FOLIOS,6,FALSE()),"not used")</f>
        <v>not used</v>
      </c>
      <c r="P741" s="84" t="n">
        <f aca="false">IF($N741="P",VLOOKUP(H741,PrcBuckets,2,FALSE()),0)</f>
        <v>0</v>
      </c>
      <c r="Q741" s="84" t="n">
        <f aca="false">IF($N741="D",VLOOKUP(H741,BasisBuckets,2,FALSE()),0)</f>
        <v>12</v>
      </c>
      <c r="R741" s="84" t="n">
        <f aca="false">IF($N741="PHY",VLOOKUP(H741,PGDBuckets,2,FALSE()),0)</f>
        <v>0</v>
      </c>
      <c r="S741" s="84" t="n">
        <f aca="false">IF($N741="G",VLOOKUP(H741,PGDBuckets,2,FALSE()),0)</f>
        <v>0</v>
      </c>
      <c r="T741" s="84" t="n">
        <f aca="false">SUM(P741:S741)</f>
        <v>12</v>
      </c>
      <c r="U741" s="84" t="str">
        <f aca="false">IF(O741="not used","-",O741&amp;N741&amp;T741)</f>
        <v>-</v>
      </c>
      <c r="V741" s="84" t="str">
        <f aca="false">IF(O741="Not Used","-",VLOOKUP(D741,FOLIOS,7,FALSE())&amp;H741)</f>
        <v>-</v>
      </c>
      <c r="W741" s="84" t="str">
        <f aca="false">IF(U741="-","-",O741&amp;E741&amp;H741)</f>
        <v>-</v>
      </c>
      <c r="X741" s="85" t="str">
        <f aca="false">D741&amp;G741</f>
        <v>FT-CAND-EGSC-BASCONSUMERS_CDA</v>
      </c>
      <c r="AF741" s="0" t="str">
        <f aca="false">D741&amp;V741</f>
        <v>FT-CAND-EGSC-BAS-</v>
      </c>
    </row>
    <row r="742" customFormat="false" ht="12.75" hidden="false" customHeight="false" outlineLevel="0" collapsed="false">
      <c r="A742" s="81" t="n">
        <v>36682</v>
      </c>
      <c r="B742" s="82" t="s">
        <v>55</v>
      </c>
      <c r="C742" s="82" t="s">
        <v>56</v>
      </c>
      <c r="D742" s="82" t="s">
        <v>57</v>
      </c>
      <c r="E742" s="82" t="s">
        <v>21</v>
      </c>
      <c r="F742" s="82"/>
      <c r="G742" s="82" t="s">
        <v>78</v>
      </c>
      <c r="H742" s="81" t="n">
        <v>38231</v>
      </c>
      <c r="I742" s="82" t="n">
        <v>0</v>
      </c>
      <c r="J742" s="82" t="n">
        <v>0</v>
      </c>
      <c r="K742" s="83" t="n">
        <f aca="false">IF(J742=0,0,J742/I742)</f>
        <v>0</v>
      </c>
      <c r="L742" s="83" t="n">
        <f aca="false">I742/UOM</f>
        <v>0</v>
      </c>
      <c r="M742" s="83" t="n">
        <f aca="false">J742/UOM</f>
        <v>0</v>
      </c>
      <c r="N742" s="84" t="str">
        <f aca="false">IF(F742="P","PHY",IF(F742="G","G",E742))</f>
        <v>D</v>
      </c>
      <c r="O742" s="84" t="str">
        <f aca="false">IF(ISNA(VLOOKUP(G742,BadCanCurves,1,FALSE())),VLOOKUP(D742,FOLIOS,6,FALSE()),"not used")</f>
        <v>not used</v>
      </c>
      <c r="P742" s="84" t="n">
        <f aca="false">IF($N742="P",VLOOKUP(H742,PrcBuckets,2,FALSE()),0)</f>
        <v>0</v>
      </c>
      <c r="Q742" s="84" t="n">
        <f aca="false">IF($N742="D",VLOOKUP(H742,BasisBuckets,2,FALSE()),0)</f>
        <v>12</v>
      </c>
      <c r="R742" s="84" t="n">
        <f aca="false">IF($N742="PHY",VLOOKUP(H742,PGDBuckets,2,FALSE()),0)</f>
        <v>0</v>
      </c>
      <c r="S742" s="84" t="n">
        <f aca="false">IF($N742="G",VLOOKUP(H742,PGDBuckets,2,FALSE()),0)</f>
        <v>0</v>
      </c>
      <c r="T742" s="84" t="n">
        <f aca="false">SUM(P742:S742)</f>
        <v>12</v>
      </c>
      <c r="U742" s="84" t="str">
        <f aca="false">IF(O742="not used","-",O742&amp;N742&amp;T742)</f>
        <v>-</v>
      </c>
      <c r="V742" s="84" t="str">
        <f aca="false">IF(O742="Not Used","-",VLOOKUP(D742,FOLIOS,7,FALSE())&amp;H742)</f>
        <v>-</v>
      </c>
      <c r="W742" s="84" t="str">
        <f aca="false">IF(U742="-","-",O742&amp;E742&amp;H742)</f>
        <v>-</v>
      </c>
      <c r="X742" s="85" t="str">
        <f aca="false">D742&amp;G742</f>
        <v>FT-CAND-EGSC-BASCONSUMERS_CDA</v>
      </c>
      <c r="AF742" s="0" t="str">
        <f aca="false">D742&amp;V742</f>
        <v>FT-CAND-EGSC-BAS-</v>
      </c>
    </row>
    <row r="743" customFormat="false" ht="12.75" hidden="false" customHeight="false" outlineLevel="0" collapsed="false">
      <c r="A743" s="81" t="n">
        <v>36682</v>
      </c>
      <c r="B743" s="82" t="s">
        <v>55</v>
      </c>
      <c r="C743" s="82" t="s">
        <v>56</v>
      </c>
      <c r="D743" s="82" t="s">
        <v>57</v>
      </c>
      <c r="E743" s="82" t="s">
        <v>21</v>
      </c>
      <c r="F743" s="82"/>
      <c r="G743" s="82" t="s">
        <v>78</v>
      </c>
      <c r="H743" s="81" t="n">
        <v>38261</v>
      </c>
      <c r="I743" s="82" t="n">
        <v>0</v>
      </c>
      <c r="J743" s="82" t="n">
        <v>0</v>
      </c>
      <c r="K743" s="83" t="n">
        <f aca="false">IF(J743=0,0,J743/I743)</f>
        <v>0</v>
      </c>
      <c r="L743" s="83" t="n">
        <f aca="false">I743/UOM</f>
        <v>0</v>
      </c>
      <c r="M743" s="83" t="n">
        <f aca="false">J743/UOM</f>
        <v>0</v>
      </c>
      <c r="N743" s="84" t="str">
        <f aca="false">IF(F743="P","PHY",IF(F743="G","G",E743))</f>
        <v>D</v>
      </c>
      <c r="O743" s="84" t="str">
        <f aca="false">IF(ISNA(VLOOKUP(G743,BadCanCurves,1,FALSE())),VLOOKUP(D743,FOLIOS,6,FALSE()),"not used")</f>
        <v>not used</v>
      </c>
      <c r="P743" s="84" t="n">
        <f aca="false">IF($N743="P",VLOOKUP(H743,PrcBuckets,2,FALSE()),0)</f>
        <v>0</v>
      </c>
      <c r="Q743" s="84" t="n">
        <f aca="false">IF($N743="D",VLOOKUP(H743,BasisBuckets,2,FALSE()),0)</f>
        <v>12</v>
      </c>
      <c r="R743" s="84" t="n">
        <f aca="false">IF($N743="PHY",VLOOKUP(H743,PGDBuckets,2,FALSE()),0)</f>
        <v>0</v>
      </c>
      <c r="S743" s="84" t="n">
        <f aca="false">IF($N743="G",VLOOKUP(H743,PGDBuckets,2,FALSE()),0)</f>
        <v>0</v>
      </c>
      <c r="T743" s="84" t="n">
        <f aca="false">SUM(P743:S743)</f>
        <v>12</v>
      </c>
      <c r="U743" s="84" t="str">
        <f aca="false">IF(O743="not used","-",O743&amp;N743&amp;T743)</f>
        <v>-</v>
      </c>
      <c r="V743" s="84" t="str">
        <f aca="false">IF(O743="Not Used","-",VLOOKUP(D743,FOLIOS,7,FALSE())&amp;H743)</f>
        <v>-</v>
      </c>
      <c r="W743" s="84" t="str">
        <f aca="false">IF(U743="-","-",O743&amp;E743&amp;H743)</f>
        <v>-</v>
      </c>
      <c r="X743" s="85" t="str">
        <f aca="false">D743&amp;G743</f>
        <v>FT-CAND-EGSC-BASCONSUMERS_CDA</v>
      </c>
      <c r="AF743" s="0" t="str">
        <f aca="false">D743&amp;V743</f>
        <v>FT-CAND-EGSC-BAS-</v>
      </c>
    </row>
    <row r="744" customFormat="false" ht="12.75" hidden="false" customHeight="false" outlineLevel="0" collapsed="false">
      <c r="A744" s="81" t="n">
        <v>36682</v>
      </c>
      <c r="B744" s="82" t="s">
        <v>55</v>
      </c>
      <c r="C744" s="82" t="s">
        <v>56</v>
      </c>
      <c r="D744" s="82" t="s">
        <v>57</v>
      </c>
      <c r="E744" s="82" t="s">
        <v>21</v>
      </c>
      <c r="F744" s="82"/>
      <c r="G744" s="82" t="s">
        <v>78</v>
      </c>
      <c r="H744" s="81" t="n">
        <v>38292</v>
      </c>
      <c r="I744" s="82" t="n">
        <v>0</v>
      </c>
      <c r="J744" s="82" t="n">
        <v>0</v>
      </c>
      <c r="K744" s="83" t="n">
        <f aca="false">IF(J744=0,0,J744/I744)</f>
        <v>0</v>
      </c>
      <c r="L744" s="83" t="n">
        <f aca="false">I744/UOM</f>
        <v>0</v>
      </c>
      <c r="M744" s="83" t="n">
        <f aca="false">J744/UOM</f>
        <v>0</v>
      </c>
      <c r="N744" s="84" t="str">
        <f aca="false">IF(F744="P","PHY",IF(F744="G","G",E744))</f>
        <v>D</v>
      </c>
      <c r="O744" s="84" t="str">
        <f aca="false">IF(ISNA(VLOOKUP(G744,BadCanCurves,1,FALSE())),VLOOKUP(D744,FOLIOS,6,FALSE()),"not used")</f>
        <v>not used</v>
      </c>
      <c r="P744" s="84" t="n">
        <f aca="false">IF($N744="P",VLOOKUP(H744,PrcBuckets,2,FALSE()),0)</f>
        <v>0</v>
      </c>
      <c r="Q744" s="84" t="n">
        <f aca="false">IF($N744="D",VLOOKUP(H744,BasisBuckets,2,FALSE()),0)</f>
        <v>12</v>
      </c>
      <c r="R744" s="84" t="n">
        <f aca="false">IF($N744="PHY",VLOOKUP(H744,PGDBuckets,2,FALSE()),0)</f>
        <v>0</v>
      </c>
      <c r="S744" s="84" t="n">
        <f aca="false">IF($N744="G",VLOOKUP(H744,PGDBuckets,2,FALSE()),0)</f>
        <v>0</v>
      </c>
      <c r="T744" s="84" t="n">
        <f aca="false">SUM(P744:S744)</f>
        <v>12</v>
      </c>
      <c r="U744" s="84" t="str">
        <f aca="false">IF(O744="not used","-",O744&amp;N744&amp;T744)</f>
        <v>-</v>
      </c>
      <c r="V744" s="84" t="str">
        <f aca="false">IF(O744="Not Used","-",VLOOKUP(D744,FOLIOS,7,FALSE())&amp;H744)</f>
        <v>-</v>
      </c>
      <c r="W744" s="84" t="str">
        <f aca="false">IF(U744="-","-",O744&amp;E744&amp;H744)</f>
        <v>-</v>
      </c>
      <c r="X744" s="85" t="str">
        <f aca="false">D744&amp;G744</f>
        <v>FT-CAND-EGSC-BASCONSUMERS_CDA</v>
      </c>
      <c r="AF744" s="0" t="str">
        <f aca="false">D744&amp;V744</f>
        <v>FT-CAND-EGSC-BAS-</v>
      </c>
    </row>
    <row r="745" customFormat="false" ht="12.75" hidden="false" customHeight="false" outlineLevel="0" collapsed="false">
      <c r="A745" s="81" t="n">
        <v>36682</v>
      </c>
      <c r="B745" s="82" t="s">
        <v>55</v>
      </c>
      <c r="C745" s="82" t="s">
        <v>56</v>
      </c>
      <c r="D745" s="82" t="s">
        <v>57</v>
      </c>
      <c r="E745" s="82" t="s">
        <v>21</v>
      </c>
      <c r="F745" s="82"/>
      <c r="G745" s="82" t="s">
        <v>78</v>
      </c>
      <c r="H745" s="81" t="n">
        <v>38322</v>
      </c>
      <c r="I745" s="82" t="n">
        <v>0</v>
      </c>
      <c r="J745" s="82" t="n">
        <v>0</v>
      </c>
      <c r="K745" s="83" t="n">
        <f aca="false">IF(J745=0,0,J745/I745)</f>
        <v>0</v>
      </c>
      <c r="L745" s="83" t="n">
        <f aca="false">I745/UOM</f>
        <v>0</v>
      </c>
      <c r="M745" s="83" t="n">
        <f aca="false">J745/UOM</f>
        <v>0</v>
      </c>
      <c r="N745" s="84" t="str">
        <f aca="false">IF(F745="P","PHY",IF(F745="G","G",E745))</f>
        <v>D</v>
      </c>
      <c r="O745" s="84" t="str">
        <f aca="false">IF(ISNA(VLOOKUP(G745,BadCanCurves,1,FALSE())),VLOOKUP(D745,FOLIOS,6,FALSE()),"not used")</f>
        <v>not used</v>
      </c>
      <c r="P745" s="84" t="n">
        <f aca="false">IF($N745="P",VLOOKUP(H745,PrcBuckets,2,FALSE()),0)</f>
        <v>0</v>
      </c>
      <c r="Q745" s="84" t="n">
        <f aca="false">IF($N745="D",VLOOKUP(H745,BasisBuckets,2,FALSE()),0)</f>
        <v>12</v>
      </c>
      <c r="R745" s="84" t="n">
        <f aca="false">IF($N745="PHY",VLOOKUP(H745,PGDBuckets,2,FALSE()),0)</f>
        <v>0</v>
      </c>
      <c r="S745" s="84" t="n">
        <f aca="false">IF($N745="G",VLOOKUP(H745,PGDBuckets,2,FALSE()),0)</f>
        <v>0</v>
      </c>
      <c r="T745" s="84" t="n">
        <f aca="false">SUM(P745:S745)</f>
        <v>12</v>
      </c>
      <c r="U745" s="84" t="str">
        <f aca="false">IF(O745="not used","-",O745&amp;N745&amp;T745)</f>
        <v>-</v>
      </c>
      <c r="V745" s="84" t="str">
        <f aca="false">IF(O745="Not Used","-",VLOOKUP(D745,FOLIOS,7,FALSE())&amp;H745)</f>
        <v>-</v>
      </c>
      <c r="W745" s="84" t="str">
        <f aca="false">IF(U745="-","-",O745&amp;E745&amp;H745)</f>
        <v>-</v>
      </c>
      <c r="X745" s="85" t="str">
        <f aca="false">D745&amp;G745</f>
        <v>FT-CAND-EGSC-BASCONSUMERS_CDA</v>
      </c>
      <c r="AF745" s="0" t="str">
        <f aca="false">D745&amp;V745</f>
        <v>FT-CAND-EGSC-BAS-</v>
      </c>
    </row>
    <row r="746" customFormat="false" ht="12.75" hidden="false" customHeight="false" outlineLevel="0" collapsed="false">
      <c r="A746" s="81" t="n">
        <v>36682</v>
      </c>
      <c r="B746" s="82" t="s">
        <v>55</v>
      </c>
      <c r="C746" s="82" t="s">
        <v>56</v>
      </c>
      <c r="D746" s="82" t="s">
        <v>57</v>
      </c>
      <c r="E746" s="82" t="s">
        <v>21</v>
      </c>
      <c r="F746" s="82"/>
      <c r="G746" s="82" t="s">
        <v>78</v>
      </c>
      <c r="H746" s="81" t="n">
        <v>38353</v>
      </c>
      <c r="I746" s="82" t="n">
        <v>0</v>
      </c>
      <c r="J746" s="82" t="n">
        <v>0</v>
      </c>
      <c r="K746" s="83" t="n">
        <f aca="false">IF(J746=0,0,J746/I746)</f>
        <v>0</v>
      </c>
      <c r="L746" s="83" t="n">
        <f aca="false">I746/UOM</f>
        <v>0</v>
      </c>
      <c r="M746" s="83" t="n">
        <f aca="false">J746/UOM</f>
        <v>0</v>
      </c>
      <c r="N746" s="84" t="str">
        <f aca="false">IF(F746="P","PHY",IF(F746="G","G",E746))</f>
        <v>D</v>
      </c>
      <c r="O746" s="84" t="str">
        <f aca="false">IF(ISNA(VLOOKUP(G746,BadCanCurves,1,FALSE())),VLOOKUP(D746,FOLIOS,6,FALSE()),"not used")</f>
        <v>not used</v>
      </c>
      <c r="P746" s="84" t="n">
        <f aca="false">IF($N746="P",VLOOKUP(H746,PrcBuckets,2,FALSE()),0)</f>
        <v>0</v>
      </c>
      <c r="Q746" s="84" t="n">
        <f aca="false">IF($N746="D",VLOOKUP(H746,BasisBuckets,2,FALSE()),0)</f>
        <v>13</v>
      </c>
      <c r="R746" s="84" t="n">
        <f aca="false">IF($N746="PHY",VLOOKUP(H746,PGDBuckets,2,FALSE()),0)</f>
        <v>0</v>
      </c>
      <c r="S746" s="84" t="n">
        <f aca="false">IF($N746="G",VLOOKUP(H746,PGDBuckets,2,FALSE()),0)</f>
        <v>0</v>
      </c>
      <c r="T746" s="84" t="n">
        <f aca="false">SUM(P746:S746)</f>
        <v>13</v>
      </c>
      <c r="U746" s="84" t="str">
        <f aca="false">IF(O746="not used","-",O746&amp;N746&amp;T746)</f>
        <v>-</v>
      </c>
      <c r="V746" s="84" t="str">
        <f aca="false">IF(O746="Not Used","-",VLOOKUP(D746,FOLIOS,7,FALSE())&amp;H746)</f>
        <v>-</v>
      </c>
      <c r="W746" s="84" t="str">
        <f aca="false">IF(U746="-","-",O746&amp;E746&amp;H746)</f>
        <v>-</v>
      </c>
      <c r="X746" s="85" t="str">
        <f aca="false">D746&amp;G746</f>
        <v>FT-CAND-EGSC-BASCONSUMERS_CDA</v>
      </c>
      <c r="AF746" s="0" t="str">
        <f aca="false">D746&amp;V746</f>
        <v>FT-CAND-EGSC-BAS-</v>
      </c>
    </row>
    <row r="747" customFormat="false" ht="12.75" hidden="false" customHeight="false" outlineLevel="0" collapsed="false">
      <c r="A747" s="81" t="n">
        <v>36682</v>
      </c>
      <c r="B747" s="82" t="s">
        <v>55</v>
      </c>
      <c r="C747" s="82" t="s">
        <v>56</v>
      </c>
      <c r="D747" s="82" t="s">
        <v>57</v>
      </c>
      <c r="E747" s="82" t="s">
        <v>21</v>
      </c>
      <c r="F747" s="82"/>
      <c r="G747" s="82" t="s">
        <v>78</v>
      </c>
      <c r="H747" s="81" t="n">
        <v>38384</v>
      </c>
      <c r="I747" s="82" t="n">
        <v>0</v>
      </c>
      <c r="J747" s="82" t="n">
        <v>0</v>
      </c>
      <c r="K747" s="83" t="n">
        <f aca="false">IF(J747=0,0,J747/I747)</f>
        <v>0</v>
      </c>
      <c r="L747" s="83" t="n">
        <f aca="false">I747/UOM</f>
        <v>0</v>
      </c>
      <c r="M747" s="83" t="n">
        <f aca="false">J747/UOM</f>
        <v>0</v>
      </c>
      <c r="N747" s="84" t="str">
        <f aca="false">IF(F747="P","PHY",IF(F747="G","G",E747))</f>
        <v>D</v>
      </c>
      <c r="O747" s="84" t="str">
        <f aca="false">IF(ISNA(VLOOKUP(G747,BadCanCurves,1,FALSE())),VLOOKUP(D747,FOLIOS,6,FALSE()),"not used")</f>
        <v>not used</v>
      </c>
      <c r="P747" s="84" t="n">
        <f aca="false">IF($N747="P",VLOOKUP(H747,PrcBuckets,2,FALSE()),0)</f>
        <v>0</v>
      </c>
      <c r="Q747" s="84" t="n">
        <f aca="false">IF($N747="D",VLOOKUP(H747,BasisBuckets,2,FALSE()),0)</f>
        <v>13</v>
      </c>
      <c r="R747" s="84" t="n">
        <f aca="false">IF($N747="PHY",VLOOKUP(H747,PGDBuckets,2,FALSE()),0)</f>
        <v>0</v>
      </c>
      <c r="S747" s="84" t="n">
        <f aca="false">IF($N747="G",VLOOKUP(H747,PGDBuckets,2,FALSE()),0)</f>
        <v>0</v>
      </c>
      <c r="T747" s="84" t="n">
        <f aca="false">SUM(P747:S747)</f>
        <v>13</v>
      </c>
      <c r="U747" s="84" t="str">
        <f aca="false">IF(O747="not used","-",O747&amp;N747&amp;T747)</f>
        <v>-</v>
      </c>
      <c r="V747" s="84" t="str">
        <f aca="false">IF(O747="Not Used","-",VLOOKUP(D747,FOLIOS,7,FALSE())&amp;H747)</f>
        <v>-</v>
      </c>
      <c r="W747" s="84" t="str">
        <f aca="false">IF(U747="-","-",O747&amp;E747&amp;H747)</f>
        <v>-</v>
      </c>
      <c r="X747" s="85" t="str">
        <f aca="false">D747&amp;G747</f>
        <v>FT-CAND-EGSC-BASCONSUMERS_CDA</v>
      </c>
      <c r="AF747" s="0" t="str">
        <f aca="false">D747&amp;V747</f>
        <v>FT-CAND-EGSC-BAS-</v>
      </c>
    </row>
    <row r="748" customFormat="false" ht="12.75" hidden="false" customHeight="false" outlineLevel="0" collapsed="false">
      <c r="A748" s="81" t="n">
        <v>36682</v>
      </c>
      <c r="B748" s="82" t="s">
        <v>55</v>
      </c>
      <c r="C748" s="82" t="s">
        <v>56</v>
      </c>
      <c r="D748" s="82" t="s">
        <v>57</v>
      </c>
      <c r="E748" s="82" t="s">
        <v>21</v>
      </c>
      <c r="F748" s="82"/>
      <c r="G748" s="82" t="s">
        <v>78</v>
      </c>
      <c r="H748" s="81" t="n">
        <v>38412</v>
      </c>
      <c r="I748" s="82" t="n">
        <v>0</v>
      </c>
      <c r="J748" s="82" t="n">
        <v>0</v>
      </c>
      <c r="K748" s="83" t="n">
        <f aca="false">IF(J748=0,0,J748/I748)</f>
        <v>0</v>
      </c>
      <c r="L748" s="83" t="n">
        <f aca="false">I748/UOM</f>
        <v>0</v>
      </c>
      <c r="M748" s="83" t="n">
        <f aca="false">J748/UOM</f>
        <v>0</v>
      </c>
      <c r="N748" s="84" t="str">
        <f aca="false">IF(F748="P","PHY",IF(F748="G","G",E748))</f>
        <v>D</v>
      </c>
      <c r="O748" s="84" t="str">
        <f aca="false">IF(ISNA(VLOOKUP(G748,BadCanCurves,1,FALSE())),VLOOKUP(D748,FOLIOS,6,FALSE()),"not used")</f>
        <v>not used</v>
      </c>
      <c r="P748" s="84" t="n">
        <f aca="false">IF($N748="P",VLOOKUP(H748,PrcBuckets,2,FALSE()),0)</f>
        <v>0</v>
      </c>
      <c r="Q748" s="84" t="n">
        <f aca="false">IF($N748="D",VLOOKUP(H748,BasisBuckets,2,FALSE()),0)</f>
        <v>13</v>
      </c>
      <c r="R748" s="84" t="n">
        <f aca="false">IF($N748="PHY",VLOOKUP(H748,PGDBuckets,2,FALSE()),0)</f>
        <v>0</v>
      </c>
      <c r="S748" s="84" t="n">
        <f aca="false">IF($N748="G",VLOOKUP(H748,PGDBuckets,2,FALSE()),0)</f>
        <v>0</v>
      </c>
      <c r="T748" s="84" t="n">
        <f aca="false">SUM(P748:S748)</f>
        <v>13</v>
      </c>
      <c r="U748" s="84" t="str">
        <f aca="false">IF(O748="not used","-",O748&amp;N748&amp;T748)</f>
        <v>-</v>
      </c>
      <c r="V748" s="84" t="str">
        <f aca="false">IF(O748="Not Used","-",VLOOKUP(D748,FOLIOS,7,FALSE())&amp;H748)</f>
        <v>-</v>
      </c>
      <c r="W748" s="84" t="str">
        <f aca="false">IF(U748="-","-",O748&amp;E748&amp;H748)</f>
        <v>-</v>
      </c>
      <c r="X748" s="85" t="str">
        <f aca="false">D748&amp;G748</f>
        <v>FT-CAND-EGSC-BASCONSUMERS_CDA</v>
      </c>
      <c r="AF748" s="0" t="str">
        <f aca="false">D748&amp;V748</f>
        <v>FT-CAND-EGSC-BAS-</v>
      </c>
    </row>
    <row r="749" customFormat="false" ht="12.75" hidden="false" customHeight="false" outlineLevel="0" collapsed="false">
      <c r="A749" s="81" t="n">
        <v>36682</v>
      </c>
      <c r="B749" s="82" t="s">
        <v>55</v>
      </c>
      <c r="C749" s="82" t="s">
        <v>56</v>
      </c>
      <c r="D749" s="82" t="s">
        <v>57</v>
      </c>
      <c r="E749" s="82" t="s">
        <v>21</v>
      </c>
      <c r="F749" s="82"/>
      <c r="G749" s="82" t="s">
        <v>78</v>
      </c>
      <c r="H749" s="81" t="n">
        <v>38443</v>
      </c>
      <c r="I749" s="82" t="n">
        <v>0</v>
      </c>
      <c r="J749" s="82" t="n">
        <v>0</v>
      </c>
      <c r="K749" s="83" t="n">
        <f aca="false">IF(J749=0,0,J749/I749)</f>
        <v>0</v>
      </c>
      <c r="L749" s="83" t="n">
        <f aca="false">I749/UOM</f>
        <v>0</v>
      </c>
      <c r="M749" s="83" t="n">
        <f aca="false">J749/UOM</f>
        <v>0</v>
      </c>
      <c r="N749" s="84" t="str">
        <f aca="false">IF(F749="P","PHY",IF(F749="G","G",E749))</f>
        <v>D</v>
      </c>
      <c r="O749" s="84" t="str">
        <f aca="false">IF(ISNA(VLOOKUP(G749,BadCanCurves,1,FALSE())),VLOOKUP(D749,FOLIOS,6,FALSE()),"not used")</f>
        <v>not used</v>
      </c>
      <c r="P749" s="84" t="n">
        <f aca="false">IF($N749="P",VLOOKUP(H749,PrcBuckets,2,FALSE()),0)</f>
        <v>0</v>
      </c>
      <c r="Q749" s="84" t="n">
        <f aca="false">IF($N749="D",VLOOKUP(H749,BasisBuckets,2,FALSE()),0)</f>
        <v>13</v>
      </c>
      <c r="R749" s="84" t="n">
        <f aca="false">IF($N749="PHY",VLOOKUP(H749,PGDBuckets,2,FALSE()),0)</f>
        <v>0</v>
      </c>
      <c r="S749" s="84" t="n">
        <f aca="false">IF($N749="G",VLOOKUP(H749,PGDBuckets,2,FALSE()),0)</f>
        <v>0</v>
      </c>
      <c r="T749" s="84" t="n">
        <f aca="false">SUM(P749:S749)</f>
        <v>13</v>
      </c>
      <c r="U749" s="84" t="str">
        <f aca="false">IF(O749="not used","-",O749&amp;N749&amp;T749)</f>
        <v>-</v>
      </c>
      <c r="V749" s="84" t="str">
        <f aca="false">IF(O749="Not Used","-",VLOOKUP(D749,FOLIOS,7,FALSE())&amp;H749)</f>
        <v>-</v>
      </c>
      <c r="W749" s="84" t="str">
        <f aca="false">IF(U749="-","-",O749&amp;E749&amp;H749)</f>
        <v>-</v>
      </c>
      <c r="X749" s="85" t="str">
        <f aca="false">D749&amp;G749</f>
        <v>FT-CAND-EGSC-BASCONSUMERS_CDA</v>
      </c>
      <c r="AF749" s="0" t="str">
        <f aca="false">D749&amp;V749</f>
        <v>FT-CAND-EGSC-BAS-</v>
      </c>
    </row>
    <row r="750" customFormat="false" ht="12.75" hidden="false" customHeight="false" outlineLevel="0" collapsed="false">
      <c r="A750" s="81" t="n">
        <v>36682</v>
      </c>
      <c r="B750" s="82" t="s">
        <v>55</v>
      </c>
      <c r="C750" s="82" t="s">
        <v>56</v>
      </c>
      <c r="D750" s="82" t="s">
        <v>57</v>
      </c>
      <c r="E750" s="82" t="s">
        <v>21</v>
      </c>
      <c r="F750" s="82"/>
      <c r="G750" s="82" t="s">
        <v>78</v>
      </c>
      <c r="H750" s="81" t="n">
        <v>38473</v>
      </c>
      <c r="I750" s="82" t="n">
        <v>0</v>
      </c>
      <c r="J750" s="82" t="n">
        <v>0</v>
      </c>
      <c r="K750" s="83" t="n">
        <f aca="false">IF(J750=0,0,J750/I750)</f>
        <v>0</v>
      </c>
      <c r="L750" s="83" t="n">
        <f aca="false">I750/UOM</f>
        <v>0</v>
      </c>
      <c r="M750" s="83" t="n">
        <f aca="false">J750/UOM</f>
        <v>0</v>
      </c>
      <c r="N750" s="84" t="str">
        <f aca="false">IF(F750="P","PHY",IF(F750="G","G",E750))</f>
        <v>D</v>
      </c>
      <c r="O750" s="84" t="str">
        <f aca="false">IF(ISNA(VLOOKUP(G750,BadCanCurves,1,FALSE())),VLOOKUP(D750,FOLIOS,6,FALSE()),"not used")</f>
        <v>not used</v>
      </c>
      <c r="P750" s="84" t="n">
        <f aca="false">IF($N750="P",VLOOKUP(H750,PrcBuckets,2,FALSE()),0)</f>
        <v>0</v>
      </c>
      <c r="Q750" s="84" t="n">
        <f aca="false">IF($N750="D",VLOOKUP(H750,BasisBuckets,2,FALSE()),0)</f>
        <v>13</v>
      </c>
      <c r="R750" s="84" t="n">
        <f aca="false">IF($N750="PHY",VLOOKUP(H750,PGDBuckets,2,FALSE()),0)</f>
        <v>0</v>
      </c>
      <c r="S750" s="84" t="n">
        <f aca="false">IF($N750="G",VLOOKUP(H750,PGDBuckets,2,FALSE()),0)</f>
        <v>0</v>
      </c>
      <c r="T750" s="84" t="n">
        <f aca="false">SUM(P750:S750)</f>
        <v>13</v>
      </c>
      <c r="U750" s="84" t="str">
        <f aca="false">IF(O750="not used","-",O750&amp;N750&amp;T750)</f>
        <v>-</v>
      </c>
      <c r="V750" s="84" t="str">
        <f aca="false">IF(O750="Not Used","-",VLOOKUP(D750,FOLIOS,7,FALSE())&amp;H750)</f>
        <v>-</v>
      </c>
      <c r="W750" s="84" t="str">
        <f aca="false">IF(U750="-","-",O750&amp;E750&amp;H750)</f>
        <v>-</v>
      </c>
      <c r="X750" s="85" t="str">
        <f aca="false">D750&amp;G750</f>
        <v>FT-CAND-EGSC-BASCONSUMERS_CDA</v>
      </c>
      <c r="AF750" s="0" t="str">
        <f aca="false">D750&amp;V750</f>
        <v>FT-CAND-EGSC-BAS-</v>
      </c>
    </row>
    <row r="751" customFormat="false" ht="12.75" hidden="false" customHeight="false" outlineLevel="0" collapsed="false">
      <c r="A751" s="81" t="n">
        <v>36682</v>
      </c>
      <c r="B751" s="82" t="s">
        <v>55</v>
      </c>
      <c r="C751" s="82" t="s">
        <v>56</v>
      </c>
      <c r="D751" s="82" t="s">
        <v>57</v>
      </c>
      <c r="E751" s="82" t="s">
        <v>21</v>
      </c>
      <c r="F751" s="82"/>
      <c r="G751" s="82" t="s">
        <v>78</v>
      </c>
      <c r="H751" s="81" t="n">
        <v>38504</v>
      </c>
      <c r="I751" s="82" t="n">
        <v>0</v>
      </c>
      <c r="J751" s="82" t="n">
        <v>0</v>
      </c>
      <c r="K751" s="83" t="n">
        <f aca="false">IF(J751=0,0,J751/I751)</f>
        <v>0</v>
      </c>
      <c r="L751" s="83" t="n">
        <f aca="false">I751/UOM</f>
        <v>0</v>
      </c>
      <c r="M751" s="83" t="n">
        <f aca="false">J751/UOM</f>
        <v>0</v>
      </c>
      <c r="N751" s="84" t="str">
        <f aca="false">IF(F751="P","PHY",IF(F751="G","G",E751))</f>
        <v>D</v>
      </c>
      <c r="O751" s="84" t="str">
        <f aca="false">IF(ISNA(VLOOKUP(G751,BadCanCurves,1,FALSE())),VLOOKUP(D751,FOLIOS,6,FALSE()),"not used")</f>
        <v>not used</v>
      </c>
      <c r="P751" s="84" t="n">
        <f aca="false">IF($N751="P",VLOOKUP(H751,PrcBuckets,2,FALSE()),0)</f>
        <v>0</v>
      </c>
      <c r="Q751" s="84" t="n">
        <f aca="false">IF($N751="D",VLOOKUP(H751,BasisBuckets,2,FALSE()),0)</f>
        <v>13</v>
      </c>
      <c r="R751" s="84" t="n">
        <f aca="false">IF($N751="PHY",VLOOKUP(H751,PGDBuckets,2,FALSE()),0)</f>
        <v>0</v>
      </c>
      <c r="S751" s="84" t="n">
        <f aca="false">IF($N751="G",VLOOKUP(H751,PGDBuckets,2,FALSE()),0)</f>
        <v>0</v>
      </c>
      <c r="T751" s="84" t="n">
        <f aca="false">SUM(P751:S751)</f>
        <v>13</v>
      </c>
      <c r="U751" s="84" t="str">
        <f aca="false">IF(O751="not used","-",O751&amp;N751&amp;T751)</f>
        <v>-</v>
      </c>
      <c r="V751" s="84" t="str">
        <f aca="false">IF(O751="Not Used","-",VLOOKUP(D751,FOLIOS,7,FALSE())&amp;H751)</f>
        <v>-</v>
      </c>
      <c r="W751" s="84" t="str">
        <f aca="false">IF(U751="-","-",O751&amp;E751&amp;H751)</f>
        <v>-</v>
      </c>
      <c r="X751" s="85" t="str">
        <f aca="false">D751&amp;G751</f>
        <v>FT-CAND-EGSC-BASCONSUMERS_CDA</v>
      </c>
      <c r="AF751" s="0" t="str">
        <f aca="false">D751&amp;V751</f>
        <v>FT-CAND-EGSC-BAS-</v>
      </c>
    </row>
    <row r="752" customFormat="false" ht="12.75" hidden="false" customHeight="false" outlineLevel="0" collapsed="false">
      <c r="A752" s="81" t="n">
        <v>36682</v>
      </c>
      <c r="B752" s="82" t="s">
        <v>55</v>
      </c>
      <c r="C752" s="82" t="s">
        <v>56</v>
      </c>
      <c r="D752" s="82" t="s">
        <v>57</v>
      </c>
      <c r="E752" s="82" t="s">
        <v>21</v>
      </c>
      <c r="F752" s="82"/>
      <c r="G752" s="82" t="s">
        <v>78</v>
      </c>
      <c r="H752" s="81" t="n">
        <v>38534</v>
      </c>
      <c r="I752" s="82" t="n">
        <v>0</v>
      </c>
      <c r="J752" s="82" t="n">
        <v>0</v>
      </c>
      <c r="K752" s="83" t="n">
        <f aca="false">IF(J752=0,0,J752/I752)</f>
        <v>0</v>
      </c>
      <c r="L752" s="83" t="n">
        <f aca="false">I752/UOM</f>
        <v>0</v>
      </c>
      <c r="M752" s="83" t="n">
        <f aca="false">J752/UOM</f>
        <v>0</v>
      </c>
      <c r="N752" s="84" t="str">
        <f aca="false">IF(F752="P","PHY",IF(F752="G","G",E752))</f>
        <v>D</v>
      </c>
      <c r="O752" s="84" t="str">
        <f aca="false">IF(ISNA(VLOOKUP(G752,BadCanCurves,1,FALSE())),VLOOKUP(D752,FOLIOS,6,FALSE()),"not used")</f>
        <v>not used</v>
      </c>
      <c r="P752" s="84" t="n">
        <f aca="false">IF($N752="P",VLOOKUP(H752,PrcBuckets,2,FALSE()),0)</f>
        <v>0</v>
      </c>
      <c r="Q752" s="84" t="n">
        <f aca="false">IF($N752="D",VLOOKUP(H752,BasisBuckets,2,FALSE()),0)</f>
        <v>13</v>
      </c>
      <c r="R752" s="84" t="n">
        <f aca="false">IF($N752="PHY",VLOOKUP(H752,PGDBuckets,2,FALSE()),0)</f>
        <v>0</v>
      </c>
      <c r="S752" s="84" t="n">
        <f aca="false">IF($N752="G",VLOOKUP(H752,PGDBuckets,2,FALSE()),0)</f>
        <v>0</v>
      </c>
      <c r="T752" s="84" t="n">
        <f aca="false">SUM(P752:S752)</f>
        <v>13</v>
      </c>
      <c r="U752" s="84" t="str">
        <f aca="false">IF(O752="not used","-",O752&amp;N752&amp;T752)</f>
        <v>-</v>
      </c>
      <c r="V752" s="84" t="str">
        <f aca="false">IF(O752="Not Used","-",VLOOKUP(D752,FOLIOS,7,FALSE())&amp;H752)</f>
        <v>-</v>
      </c>
      <c r="W752" s="84" t="str">
        <f aca="false">IF(U752="-","-",O752&amp;E752&amp;H752)</f>
        <v>-</v>
      </c>
      <c r="X752" s="85" t="str">
        <f aca="false">D752&amp;G752</f>
        <v>FT-CAND-EGSC-BASCONSUMERS_CDA</v>
      </c>
      <c r="AF752" s="0" t="str">
        <f aca="false">D752&amp;V752</f>
        <v>FT-CAND-EGSC-BAS-</v>
      </c>
    </row>
    <row r="753" customFormat="false" ht="12.75" hidden="false" customHeight="false" outlineLevel="0" collapsed="false">
      <c r="A753" s="81" t="n">
        <v>36682</v>
      </c>
      <c r="B753" s="82" t="s">
        <v>55</v>
      </c>
      <c r="C753" s="82" t="s">
        <v>56</v>
      </c>
      <c r="D753" s="82" t="s">
        <v>57</v>
      </c>
      <c r="E753" s="82" t="s">
        <v>21</v>
      </c>
      <c r="F753" s="82"/>
      <c r="G753" s="82" t="s">
        <v>78</v>
      </c>
      <c r="H753" s="81" t="n">
        <v>38565</v>
      </c>
      <c r="I753" s="82" t="n">
        <v>0</v>
      </c>
      <c r="J753" s="82" t="n">
        <v>0</v>
      </c>
      <c r="K753" s="83" t="n">
        <f aca="false">IF(J753=0,0,J753/I753)</f>
        <v>0</v>
      </c>
      <c r="L753" s="83" t="n">
        <f aca="false">I753/UOM</f>
        <v>0</v>
      </c>
      <c r="M753" s="83" t="n">
        <f aca="false">J753/UOM</f>
        <v>0</v>
      </c>
      <c r="N753" s="84" t="str">
        <f aca="false">IF(F753="P","PHY",IF(F753="G","G",E753))</f>
        <v>D</v>
      </c>
      <c r="O753" s="84" t="str">
        <f aca="false">IF(ISNA(VLOOKUP(G753,BadCanCurves,1,FALSE())),VLOOKUP(D753,FOLIOS,6,FALSE()),"not used")</f>
        <v>not used</v>
      </c>
      <c r="P753" s="84" t="n">
        <f aca="false">IF($N753="P",VLOOKUP(H753,PrcBuckets,2,FALSE()),0)</f>
        <v>0</v>
      </c>
      <c r="Q753" s="84" t="n">
        <f aca="false">IF($N753="D",VLOOKUP(H753,BasisBuckets,2,FALSE()),0)</f>
        <v>13</v>
      </c>
      <c r="R753" s="84" t="n">
        <f aca="false">IF($N753="PHY",VLOOKUP(H753,PGDBuckets,2,FALSE()),0)</f>
        <v>0</v>
      </c>
      <c r="S753" s="84" t="n">
        <f aca="false">IF($N753="G",VLOOKUP(H753,PGDBuckets,2,FALSE()),0)</f>
        <v>0</v>
      </c>
      <c r="T753" s="84" t="n">
        <f aca="false">SUM(P753:S753)</f>
        <v>13</v>
      </c>
      <c r="U753" s="84" t="str">
        <f aca="false">IF(O753="not used","-",O753&amp;N753&amp;T753)</f>
        <v>-</v>
      </c>
      <c r="V753" s="84" t="str">
        <f aca="false">IF(O753="Not Used","-",VLOOKUP(D753,FOLIOS,7,FALSE())&amp;H753)</f>
        <v>-</v>
      </c>
      <c r="W753" s="84" t="str">
        <f aca="false">IF(U753="-","-",O753&amp;E753&amp;H753)</f>
        <v>-</v>
      </c>
      <c r="X753" s="85" t="str">
        <f aca="false">D753&amp;G753</f>
        <v>FT-CAND-EGSC-BASCONSUMERS_CDA</v>
      </c>
      <c r="AF753" s="0" t="str">
        <f aca="false">D753&amp;V753</f>
        <v>FT-CAND-EGSC-BAS-</v>
      </c>
    </row>
    <row r="754" customFormat="false" ht="12.75" hidden="false" customHeight="false" outlineLevel="0" collapsed="false">
      <c r="A754" s="81" t="n">
        <v>36682</v>
      </c>
      <c r="B754" s="82" t="s">
        <v>55</v>
      </c>
      <c r="C754" s="82" t="s">
        <v>56</v>
      </c>
      <c r="D754" s="82" t="s">
        <v>57</v>
      </c>
      <c r="E754" s="82" t="s">
        <v>21</v>
      </c>
      <c r="F754" s="82"/>
      <c r="G754" s="82" t="s">
        <v>78</v>
      </c>
      <c r="H754" s="81" t="n">
        <v>38596</v>
      </c>
      <c r="I754" s="82" t="n">
        <v>0</v>
      </c>
      <c r="J754" s="82" t="n">
        <v>0</v>
      </c>
      <c r="K754" s="83" t="n">
        <f aca="false">IF(J754=0,0,J754/I754)</f>
        <v>0</v>
      </c>
      <c r="L754" s="83" t="n">
        <f aca="false">I754/UOM</f>
        <v>0</v>
      </c>
      <c r="M754" s="83" t="n">
        <f aca="false">J754/UOM</f>
        <v>0</v>
      </c>
      <c r="N754" s="84" t="str">
        <f aca="false">IF(F754="P","PHY",IF(F754="G","G",E754))</f>
        <v>D</v>
      </c>
      <c r="O754" s="84" t="str">
        <f aca="false">IF(ISNA(VLOOKUP(G754,BadCanCurves,1,FALSE())),VLOOKUP(D754,FOLIOS,6,FALSE()),"not used")</f>
        <v>not used</v>
      </c>
      <c r="P754" s="84" t="n">
        <f aca="false">IF($N754="P",VLOOKUP(H754,PrcBuckets,2,FALSE()),0)</f>
        <v>0</v>
      </c>
      <c r="Q754" s="84" t="n">
        <f aca="false">IF($N754="D",VLOOKUP(H754,BasisBuckets,2,FALSE()),0)</f>
        <v>13</v>
      </c>
      <c r="R754" s="84" t="n">
        <f aca="false">IF($N754="PHY",VLOOKUP(H754,PGDBuckets,2,FALSE()),0)</f>
        <v>0</v>
      </c>
      <c r="S754" s="84" t="n">
        <f aca="false">IF($N754="G",VLOOKUP(H754,PGDBuckets,2,FALSE()),0)</f>
        <v>0</v>
      </c>
      <c r="T754" s="84" t="n">
        <f aca="false">SUM(P754:S754)</f>
        <v>13</v>
      </c>
      <c r="U754" s="84" t="str">
        <f aca="false">IF(O754="not used","-",O754&amp;N754&amp;T754)</f>
        <v>-</v>
      </c>
      <c r="V754" s="84" t="str">
        <f aca="false">IF(O754="Not Used","-",VLOOKUP(D754,FOLIOS,7,FALSE())&amp;H754)</f>
        <v>-</v>
      </c>
      <c r="W754" s="84" t="str">
        <f aca="false">IF(U754="-","-",O754&amp;E754&amp;H754)</f>
        <v>-</v>
      </c>
      <c r="X754" s="85" t="str">
        <f aca="false">D754&amp;G754</f>
        <v>FT-CAND-EGSC-BASCONSUMERS_CDA</v>
      </c>
      <c r="AF754" s="0" t="str">
        <f aca="false">D754&amp;V754</f>
        <v>FT-CAND-EGSC-BAS-</v>
      </c>
    </row>
    <row r="755" customFormat="false" ht="12.75" hidden="false" customHeight="false" outlineLevel="0" collapsed="false">
      <c r="A755" s="81" t="n">
        <v>36682</v>
      </c>
      <c r="B755" s="82" t="s">
        <v>55</v>
      </c>
      <c r="C755" s="82" t="s">
        <v>56</v>
      </c>
      <c r="D755" s="82" t="s">
        <v>57</v>
      </c>
      <c r="E755" s="82" t="s">
        <v>21</v>
      </c>
      <c r="F755" s="82"/>
      <c r="G755" s="82" t="s">
        <v>78</v>
      </c>
      <c r="H755" s="81" t="n">
        <v>38626</v>
      </c>
      <c r="I755" s="82" t="n">
        <v>0</v>
      </c>
      <c r="J755" s="82" t="n">
        <v>0</v>
      </c>
      <c r="K755" s="83" t="n">
        <f aca="false">IF(J755=0,0,J755/I755)</f>
        <v>0</v>
      </c>
      <c r="L755" s="83" t="n">
        <f aca="false">I755/UOM</f>
        <v>0</v>
      </c>
      <c r="M755" s="83" t="n">
        <f aca="false">J755/UOM</f>
        <v>0</v>
      </c>
      <c r="N755" s="84" t="str">
        <f aca="false">IF(F755="P","PHY",IF(F755="G","G",E755))</f>
        <v>D</v>
      </c>
      <c r="O755" s="84" t="str">
        <f aca="false">IF(ISNA(VLOOKUP(G755,BadCanCurves,1,FALSE())),VLOOKUP(D755,FOLIOS,6,FALSE()),"not used")</f>
        <v>not used</v>
      </c>
      <c r="P755" s="84" t="n">
        <f aca="false">IF($N755="P",VLOOKUP(H755,PrcBuckets,2,FALSE()),0)</f>
        <v>0</v>
      </c>
      <c r="Q755" s="84" t="n">
        <f aca="false">IF($N755="D",VLOOKUP(H755,BasisBuckets,2,FALSE()),0)</f>
        <v>13</v>
      </c>
      <c r="R755" s="84" t="n">
        <f aca="false">IF($N755="PHY",VLOOKUP(H755,PGDBuckets,2,FALSE()),0)</f>
        <v>0</v>
      </c>
      <c r="S755" s="84" t="n">
        <f aca="false">IF($N755="G",VLOOKUP(H755,PGDBuckets,2,FALSE()),0)</f>
        <v>0</v>
      </c>
      <c r="T755" s="84" t="n">
        <f aca="false">SUM(P755:S755)</f>
        <v>13</v>
      </c>
      <c r="U755" s="84" t="str">
        <f aca="false">IF(O755="not used","-",O755&amp;N755&amp;T755)</f>
        <v>-</v>
      </c>
      <c r="V755" s="84" t="str">
        <f aca="false">IF(O755="Not Used","-",VLOOKUP(D755,FOLIOS,7,FALSE())&amp;H755)</f>
        <v>-</v>
      </c>
      <c r="W755" s="84" t="str">
        <f aca="false">IF(U755="-","-",O755&amp;E755&amp;H755)</f>
        <v>-</v>
      </c>
      <c r="X755" s="85" t="str">
        <f aca="false">D755&amp;G755</f>
        <v>FT-CAND-EGSC-BASCONSUMERS_CDA</v>
      </c>
      <c r="AF755" s="0" t="str">
        <f aca="false">D755&amp;V755</f>
        <v>FT-CAND-EGSC-BAS-</v>
      </c>
    </row>
    <row r="756" customFormat="false" ht="12.75" hidden="false" customHeight="false" outlineLevel="0" collapsed="false">
      <c r="A756" s="81" t="n">
        <v>36682</v>
      </c>
      <c r="B756" s="82" t="s">
        <v>55</v>
      </c>
      <c r="C756" s="82" t="s">
        <v>56</v>
      </c>
      <c r="D756" s="82" t="s">
        <v>57</v>
      </c>
      <c r="E756" s="82" t="s">
        <v>21</v>
      </c>
      <c r="F756" s="82"/>
      <c r="G756" s="82" t="s">
        <v>78</v>
      </c>
      <c r="H756" s="81" t="n">
        <v>38657</v>
      </c>
      <c r="I756" s="82" t="n">
        <v>0</v>
      </c>
      <c r="J756" s="82" t="n">
        <v>0</v>
      </c>
      <c r="K756" s="83" t="n">
        <f aca="false">IF(J756=0,0,J756/I756)</f>
        <v>0</v>
      </c>
      <c r="L756" s="83" t="n">
        <f aca="false">I756/UOM</f>
        <v>0</v>
      </c>
      <c r="M756" s="83" t="n">
        <f aca="false">J756/UOM</f>
        <v>0</v>
      </c>
      <c r="N756" s="84" t="str">
        <f aca="false">IF(F756="P","PHY",IF(F756="G","G",E756))</f>
        <v>D</v>
      </c>
      <c r="O756" s="84" t="str">
        <f aca="false">IF(ISNA(VLOOKUP(G756,BadCanCurves,1,FALSE())),VLOOKUP(D756,FOLIOS,6,FALSE()),"not used")</f>
        <v>not used</v>
      </c>
      <c r="P756" s="84" t="n">
        <f aca="false">IF($N756="P",VLOOKUP(H756,PrcBuckets,2,FALSE()),0)</f>
        <v>0</v>
      </c>
      <c r="Q756" s="84" t="n">
        <f aca="false">IF($N756="D",VLOOKUP(H756,BasisBuckets,2,FALSE()),0)</f>
        <v>13</v>
      </c>
      <c r="R756" s="84" t="n">
        <f aca="false">IF($N756="PHY",VLOOKUP(H756,PGDBuckets,2,FALSE()),0)</f>
        <v>0</v>
      </c>
      <c r="S756" s="84" t="n">
        <f aca="false">IF($N756="G",VLOOKUP(H756,PGDBuckets,2,FALSE()),0)</f>
        <v>0</v>
      </c>
      <c r="T756" s="84" t="n">
        <f aca="false">SUM(P756:S756)</f>
        <v>13</v>
      </c>
      <c r="U756" s="84" t="str">
        <f aca="false">IF(O756="not used","-",O756&amp;N756&amp;T756)</f>
        <v>-</v>
      </c>
      <c r="V756" s="84" t="str">
        <f aca="false">IF(O756="Not Used","-",VLOOKUP(D756,FOLIOS,7,FALSE())&amp;H756)</f>
        <v>-</v>
      </c>
      <c r="W756" s="84" t="str">
        <f aca="false">IF(U756="-","-",O756&amp;E756&amp;H756)</f>
        <v>-</v>
      </c>
      <c r="X756" s="85" t="str">
        <f aca="false">D756&amp;G756</f>
        <v>FT-CAND-EGSC-BASCONSUMERS_CDA</v>
      </c>
      <c r="AF756" s="0" t="str">
        <f aca="false">D756&amp;V756</f>
        <v>FT-CAND-EGSC-BAS-</v>
      </c>
    </row>
    <row r="757" customFormat="false" ht="12.75" hidden="false" customHeight="false" outlineLevel="0" collapsed="false">
      <c r="A757" s="81" t="n">
        <v>36682</v>
      </c>
      <c r="B757" s="82" t="s">
        <v>55</v>
      </c>
      <c r="C757" s="82" t="s">
        <v>56</v>
      </c>
      <c r="D757" s="82" t="s">
        <v>57</v>
      </c>
      <c r="E757" s="82" t="s">
        <v>21</v>
      </c>
      <c r="F757" s="82"/>
      <c r="G757" s="82" t="s">
        <v>78</v>
      </c>
      <c r="H757" s="81" t="n">
        <v>38687</v>
      </c>
      <c r="I757" s="82" t="n">
        <v>0</v>
      </c>
      <c r="J757" s="82" t="n">
        <v>0</v>
      </c>
      <c r="K757" s="83" t="n">
        <f aca="false">IF(J757=0,0,J757/I757)</f>
        <v>0</v>
      </c>
      <c r="L757" s="83" t="n">
        <f aca="false">I757/UOM</f>
        <v>0</v>
      </c>
      <c r="M757" s="83" t="n">
        <f aca="false">J757/UOM</f>
        <v>0</v>
      </c>
      <c r="N757" s="84" t="str">
        <f aca="false">IF(F757="P","PHY",IF(F757="G","G",E757))</f>
        <v>D</v>
      </c>
      <c r="O757" s="84" t="str">
        <f aca="false">IF(ISNA(VLOOKUP(G757,BadCanCurves,1,FALSE())),VLOOKUP(D757,FOLIOS,6,FALSE()),"not used")</f>
        <v>not used</v>
      </c>
      <c r="P757" s="84" t="n">
        <f aca="false">IF($N757="P",VLOOKUP(H757,PrcBuckets,2,FALSE()),0)</f>
        <v>0</v>
      </c>
      <c r="Q757" s="84" t="n">
        <f aca="false">IF($N757="D",VLOOKUP(H757,BasisBuckets,2,FALSE()),0)</f>
        <v>13</v>
      </c>
      <c r="R757" s="84" t="n">
        <f aca="false">IF($N757="PHY",VLOOKUP(H757,PGDBuckets,2,FALSE()),0)</f>
        <v>0</v>
      </c>
      <c r="S757" s="84" t="n">
        <f aca="false">IF($N757="G",VLOOKUP(H757,PGDBuckets,2,FALSE()),0)</f>
        <v>0</v>
      </c>
      <c r="T757" s="84" t="n">
        <f aca="false">SUM(P757:S757)</f>
        <v>13</v>
      </c>
      <c r="U757" s="84" t="str">
        <f aca="false">IF(O757="not used","-",O757&amp;N757&amp;T757)</f>
        <v>-</v>
      </c>
      <c r="V757" s="84" t="str">
        <f aca="false">IF(O757="Not Used","-",VLOOKUP(D757,FOLIOS,7,FALSE())&amp;H757)</f>
        <v>-</v>
      </c>
      <c r="W757" s="84" t="str">
        <f aca="false">IF(U757="-","-",O757&amp;E757&amp;H757)</f>
        <v>-</v>
      </c>
      <c r="X757" s="85" t="str">
        <f aca="false">D757&amp;G757</f>
        <v>FT-CAND-EGSC-BASCONSUMERS_CDA</v>
      </c>
      <c r="AF757" s="0" t="str">
        <f aca="false">D757&amp;V757</f>
        <v>FT-CAND-EGSC-BAS-</v>
      </c>
    </row>
    <row r="758" customFormat="false" ht="12.75" hidden="false" customHeight="false" outlineLevel="0" collapsed="false">
      <c r="A758" s="81" t="n">
        <v>36682</v>
      </c>
      <c r="B758" s="82" t="s">
        <v>55</v>
      </c>
      <c r="C758" s="82" t="s">
        <v>56</v>
      </c>
      <c r="D758" s="82" t="s">
        <v>57</v>
      </c>
      <c r="E758" s="82" t="s">
        <v>21</v>
      </c>
      <c r="F758" s="82"/>
      <c r="G758" s="82" t="s">
        <v>78</v>
      </c>
      <c r="H758" s="81" t="n">
        <v>38718</v>
      </c>
      <c r="I758" s="82" t="n">
        <v>0</v>
      </c>
      <c r="J758" s="82" t="n">
        <v>0</v>
      </c>
      <c r="K758" s="83" t="n">
        <f aca="false">IF(J758=0,0,J758/I758)</f>
        <v>0</v>
      </c>
      <c r="L758" s="83" t="n">
        <f aca="false">I758/UOM</f>
        <v>0</v>
      </c>
      <c r="M758" s="83" t="n">
        <f aca="false">J758/UOM</f>
        <v>0</v>
      </c>
      <c r="N758" s="84" t="str">
        <f aca="false">IF(F758="P","PHY",IF(F758="G","G",E758))</f>
        <v>D</v>
      </c>
      <c r="O758" s="84" t="str">
        <f aca="false">IF(ISNA(VLOOKUP(G758,BadCanCurves,1,FALSE())),VLOOKUP(D758,FOLIOS,6,FALSE()),"not used")</f>
        <v>not used</v>
      </c>
      <c r="P758" s="84" t="n">
        <f aca="false">IF($N758="P",VLOOKUP(H758,PrcBuckets,2,FALSE()),0)</f>
        <v>0</v>
      </c>
      <c r="Q758" s="84" t="n">
        <f aca="false">IF($N758="D",VLOOKUP(H758,BasisBuckets,2,FALSE()),0)</f>
        <v>13</v>
      </c>
      <c r="R758" s="84" t="n">
        <f aca="false">IF($N758="PHY",VLOOKUP(H758,PGDBuckets,2,FALSE()),0)</f>
        <v>0</v>
      </c>
      <c r="S758" s="84" t="n">
        <f aca="false">IF($N758="G",VLOOKUP(H758,PGDBuckets,2,FALSE()),0)</f>
        <v>0</v>
      </c>
      <c r="T758" s="84" t="n">
        <f aca="false">SUM(P758:S758)</f>
        <v>13</v>
      </c>
      <c r="U758" s="84" t="str">
        <f aca="false">IF(O758="not used","-",O758&amp;N758&amp;T758)</f>
        <v>-</v>
      </c>
      <c r="V758" s="84" t="str">
        <f aca="false">IF(O758="Not Used","-",VLOOKUP(D758,FOLIOS,7,FALSE())&amp;H758)</f>
        <v>-</v>
      </c>
      <c r="W758" s="84" t="str">
        <f aca="false">IF(U758="-","-",O758&amp;E758&amp;H758)</f>
        <v>-</v>
      </c>
      <c r="X758" s="85" t="str">
        <f aca="false">D758&amp;G758</f>
        <v>FT-CAND-EGSC-BASCONSUMERS_CDA</v>
      </c>
      <c r="AF758" s="0" t="str">
        <f aca="false">D758&amp;V758</f>
        <v>FT-CAND-EGSC-BAS-</v>
      </c>
    </row>
    <row r="759" customFormat="false" ht="12.75" hidden="false" customHeight="false" outlineLevel="0" collapsed="false">
      <c r="A759" s="81" t="n">
        <v>36682</v>
      </c>
      <c r="B759" s="82" t="s">
        <v>55</v>
      </c>
      <c r="C759" s="82" t="s">
        <v>56</v>
      </c>
      <c r="D759" s="82" t="s">
        <v>57</v>
      </c>
      <c r="E759" s="82" t="s">
        <v>21</v>
      </c>
      <c r="F759" s="82"/>
      <c r="G759" s="82" t="s">
        <v>78</v>
      </c>
      <c r="H759" s="81" t="n">
        <v>38749</v>
      </c>
      <c r="I759" s="82" t="n">
        <v>0</v>
      </c>
      <c r="J759" s="82" t="n">
        <v>0</v>
      </c>
      <c r="K759" s="83" t="n">
        <f aca="false">IF(J759=0,0,J759/I759)</f>
        <v>0</v>
      </c>
      <c r="L759" s="83" t="n">
        <f aca="false">I759/UOM</f>
        <v>0</v>
      </c>
      <c r="M759" s="83" t="n">
        <f aca="false">J759/UOM</f>
        <v>0</v>
      </c>
      <c r="N759" s="84" t="str">
        <f aca="false">IF(F759="P","PHY",IF(F759="G","G",E759))</f>
        <v>D</v>
      </c>
      <c r="O759" s="84" t="str">
        <f aca="false">IF(ISNA(VLOOKUP(G759,BadCanCurves,1,FALSE())),VLOOKUP(D759,FOLIOS,6,FALSE()),"not used")</f>
        <v>not used</v>
      </c>
      <c r="P759" s="84" t="n">
        <f aca="false">IF($N759="P",VLOOKUP(H759,PrcBuckets,2,FALSE()),0)</f>
        <v>0</v>
      </c>
      <c r="Q759" s="84" t="n">
        <f aca="false">IF($N759="D",VLOOKUP(H759,BasisBuckets,2,FALSE()),0)</f>
        <v>13</v>
      </c>
      <c r="R759" s="84" t="n">
        <f aca="false">IF($N759="PHY",VLOOKUP(H759,PGDBuckets,2,FALSE()),0)</f>
        <v>0</v>
      </c>
      <c r="S759" s="84" t="n">
        <f aca="false">IF($N759="G",VLOOKUP(H759,PGDBuckets,2,FALSE()),0)</f>
        <v>0</v>
      </c>
      <c r="T759" s="84" t="n">
        <f aca="false">SUM(P759:S759)</f>
        <v>13</v>
      </c>
      <c r="U759" s="84" t="str">
        <f aca="false">IF(O759="not used","-",O759&amp;N759&amp;T759)</f>
        <v>-</v>
      </c>
      <c r="V759" s="84" t="str">
        <f aca="false">IF(O759="Not Used","-",VLOOKUP(D759,FOLIOS,7,FALSE())&amp;H759)</f>
        <v>-</v>
      </c>
      <c r="W759" s="84" t="str">
        <f aca="false">IF(U759="-","-",O759&amp;E759&amp;H759)</f>
        <v>-</v>
      </c>
      <c r="X759" s="85" t="str">
        <f aca="false">D759&amp;G759</f>
        <v>FT-CAND-EGSC-BASCONSUMERS_CDA</v>
      </c>
      <c r="AF759" s="0" t="str">
        <f aca="false">D759&amp;V759</f>
        <v>FT-CAND-EGSC-BAS-</v>
      </c>
    </row>
    <row r="760" customFormat="false" ht="12.75" hidden="false" customHeight="false" outlineLevel="0" collapsed="false">
      <c r="A760" s="81" t="n">
        <v>36682</v>
      </c>
      <c r="B760" s="82" t="s">
        <v>55</v>
      </c>
      <c r="C760" s="82" t="s">
        <v>56</v>
      </c>
      <c r="D760" s="82" t="s">
        <v>57</v>
      </c>
      <c r="E760" s="82" t="s">
        <v>21</v>
      </c>
      <c r="F760" s="82"/>
      <c r="G760" s="82" t="s">
        <v>78</v>
      </c>
      <c r="H760" s="81" t="n">
        <v>38777</v>
      </c>
      <c r="I760" s="82" t="n">
        <v>0</v>
      </c>
      <c r="J760" s="82" t="n">
        <v>0</v>
      </c>
      <c r="K760" s="83" t="n">
        <f aca="false">IF(J760=0,0,J760/I760)</f>
        <v>0</v>
      </c>
      <c r="L760" s="83" t="n">
        <f aca="false">I760/UOM</f>
        <v>0</v>
      </c>
      <c r="M760" s="83" t="n">
        <f aca="false">J760/UOM</f>
        <v>0</v>
      </c>
      <c r="N760" s="84" t="str">
        <f aca="false">IF(F760="P","PHY",IF(F760="G","G",E760))</f>
        <v>D</v>
      </c>
      <c r="O760" s="84" t="str">
        <f aca="false">IF(ISNA(VLOOKUP(G760,BadCanCurves,1,FALSE())),VLOOKUP(D760,FOLIOS,6,FALSE()),"not used")</f>
        <v>not used</v>
      </c>
      <c r="P760" s="84" t="n">
        <f aca="false">IF($N760="P",VLOOKUP(H760,PrcBuckets,2,FALSE()),0)</f>
        <v>0</v>
      </c>
      <c r="Q760" s="84" t="n">
        <f aca="false">IF($N760="D",VLOOKUP(H760,BasisBuckets,2,FALSE()),0)</f>
        <v>13</v>
      </c>
      <c r="R760" s="84" t="n">
        <f aca="false">IF($N760="PHY",VLOOKUP(H760,PGDBuckets,2,FALSE()),0)</f>
        <v>0</v>
      </c>
      <c r="S760" s="84" t="n">
        <f aca="false">IF($N760="G",VLOOKUP(H760,PGDBuckets,2,FALSE()),0)</f>
        <v>0</v>
      </c>
      <c r="T760" s="84" t="n">
        <f aca="false">SUM(P760:S760)</f>
        <v>13</v>
      </c>
      <c r="U760" s="84" t="str">
        <f aca="false">IF(O760="not used","-",O760&amp;N760&amp;T760)</f>
        <v>-</v>
      </c>
      <c r="V760" s="84" t="str">
        <f aca="false">IF(O760="Not Used","-",VLOOKUP(D760,FOLIOS,7,FALSE())&amp;H760)</f>
        <v>-</v>
      </c>
      <c r="W760" s="84" t="str">
        <f aca="false">IF(U760="-","-",O760&amp;E760&amp;H760)</f>
        <v>-</v>
      </c>
      <c r="X760" s="85" t="str">
        <f aca="false">D760&amp;G760</f>
        <v>FT-CAND-EGSC-BASCONSUMERS_CDA</v>
      </c>
      <c r="AF760" s="0" t="str">
        <f aca="false">D760&amp;V760</f>
        <v>FT-CAND-EGSC-BAS-</v>
      </c>
    </row>
    <row r="761" customFormat="false" ht="12.75" hidden="false" customHeight="false" outlineLevel="0" collapsed="false">
      <c r="A761" s="81" t="n">
        <v>36682</v>
      </c>
      <c r="B761" s="82" t="s">
        <v>55</v>
      </c>
      <c r="C761" s="82" t="s">
        <v>56</v>
      </c>
      <c r="D761" s="82" t="s">
        <v>57</v>
      </c>
      <c r="E761" s="82" t="s">
        <v>21</v>
      </c>
      <c r="F761" s="82"/>
      <c r="G761" s="82" t="s">
        <v>78</v>
      </c>
      <c r="H761" s="81" t="n">
        <v>38808</v>
      </c>
      <c r="I761" s="82" t="n">
        <v>0</v>
      </c>
      <c r="J761" s="82" t="n">
        <v>0</v>
      </c>
      <c r="K761" s="83" t="n">
        <f aca="false">IF(J761=0,0,J761/I761)</f>
        <v>0</v>
      </c>
      <c r="L761" s="83" t="n">
        <f aca="false">I761/UOM</f>
        <v>0</v>
      </c>
      <c r="M761" s="83" t="n">
        <f aca="false">J761/UOM</f>
        <v>0</v>
      </c>
      <c r="N761" s="84" t="str">
        <f aca="false">IF(F761="P","PHY",IF(F761="G","G",E761))</f>
        <v>D</v>
      </c>
      <c r="O761" s="84" t="str">
        <f aca="false">IF(ISNA(VLOOKUP(G761,BadCanCurves,1,FALSE())),VLOOKUP(D761,FOLIOS,6,FALSE()),"not used")</f>
        <v>not used</v>
      </c>
      <c r="P761" s="84" t="n">
        <f aca="false">IF($N761="P",VLOOKUP(H761,PrcBuckets,2,FALSE()),0)</f>
        <v>0</v>
      </c>
      <c r="Q761" s="84" t="n">
        <f aca="false">IF($N761="D",VLOOKUP(H761,BasisBuckets,2,FALSE()),0)</f>
        <v>13</v>
      </c>
      <c r="R761" s="84" t="n">
        <f aca="false">IF($N761="PHY",VLOOKUP(H761,PGDBuckets,2,FALSE()),0)</f>
        <v>0</v>
      </c>
      <c r="S761" s="84" t="n">
        <f aca="false">IF($N761="G",VLOOKUP(H761,PGDBuckets,2,FALSE()),0)</f>
        <v>0</v>
      </c>
      <c r="T761" s="84" t="n">
        <f aca="false">SUM(P761:S761)</f>
        <v>13</v>
      </c>
      <c r="U761" s="84" t="str">
        <f aca="false">IF(O761="not used","-",O761&amp;N761&amp;T761)</f>
        <v>-</v>
      </c>
      <c r="V761" s="84" t="str">
        <f aca="false">IF(O761="Not Used","-",VLOOKUP(D761,FOLIOS,7,FALSE())&amp;H761)</f>
        <v>-</v>
      </c>
      <c r="W761" s="84" t="str">
        <f aca="false">IF(U761="-","-",O761&amp;E761&amp;H761)</f>
        <v>-</v>
      </c>
      <c r="X761" s="85" t="str">
        <f aca="false">D761&amp;G761</f>
        <v>FT-CAND-EGSC-BASCONSUMERS_CDA</v>
      </c>
      <c r="AF761" s="0" t="str">
        <f aca="false">D761&amp;V761</f>
        <v>FT-CAND-EGSC-BAS-</v>
      </c>
    </row>
    <row r="762" customFormat="false" ht="12.75" hidden="false" customHeight="false" outlineLevel="0" collapsed="false">
      <c r="A762" s="81" t="n">
        <v>36682</v>
      </c>
      <c r="B762" s="82" t="s">
        <v>55</v>
      </c>
      <c r="C762" s="82" t="s">
        <v>56</v>
      </c>
      <c r="D762" s="82" t="s">
        <v>57</v>
      </c>
      <c r="E762" s="82" t="s">
        <v>21</v>
      </c>
      <c r="F762" s="82"/>
      <c r="G762" s="82" t="s">
        <v>78</v>
      </c>
      <c r="H762" s="81" t="n">
        <v>38838</v>
      </c>
      <c r="I762" s="82" t="n">
        <v>0</v>
      </c>
      <c r="J762" s="82" t="n">
        <v>0</v>
      </c>
      <c r="K762" s="83" t="n">
        <f aca="false">IF(J762=0,0,J762/I762)</f>
        <v>0</v>
      </c>
      <c r="L762" s="83" t="n">
        <f aca="false">I762/UOM</f>
        <v>0</v>
      </c>
      <c r="M762" s="83" t="n">
        <f aca="false">J762/UOM</f>
        <v>0</v>
      </c>
      <c r="N762" s="84" t="str">
        <f aca="false">IF(F762="P","PHY",IF(F762="G","G",E762))</f>
        <v>D</v>
      </c>
      <c r="O762" s="84" t="str">
        <f aca="false">IF(ISNA(VLOOKUP(G762,BadCanCurves,1,FALSE())),VLOOKUP(D762,FOLIOS,6,FALSE()),"not used")</f>
        <v>not used</v>
      </c>
      <c r="P762" s="84" t="n">
        <f aca="false">IF($N762="P",VLOOKUP(H762,PrcBuckets,2,FALSE()),0)</f>
        <v>0</v>
      </c>
      <c r="Q762" s="84" t="n">
        <f aca="false">IF($N762="D",VLOOKUP(H762,BasisBuckets,2,FALSE()),0)</f>
        <v>13</v>
      </c>
      <c r="R762" s="84" t="n">
        <f aca="false">IF($N762="PHY",VLOOKUP(H762,PGDBuckets,2,FALSE()),0)</f>
        <v>0</v>
      </c>
      <c r="S762" s="84" t="n">
        <f aca="false">IF($N762="G",VLOOKUP(H762,PGDBuckets,2,FALSE()),0)</f>
        <v>0</v>
      </c>
      <c r="T762" s="84" t="n">
        <f aca="false">SUM(P762:S762)</f>
        <v>13</v>
      </c>
      <c r="U762" s="84" t="str">
        <f aca="false">IF(O762="not used","-",O762&amp;N762&amp;T762)</f>
        <v>-</v>
      </c>
      <c r="V762" s="84" t="str">
        <f aca="false">IF(O762="Not Used","-",VLOOKUP(D762,FOLIOS,7,FALSE())&amp;H762)</f>
        <v>-</v>
      </c>
      <c r="W762" s="84" t="str">
        <f aca="false">IF(U762="-","-",O762&amp;E762&amp;H762)</f>
        <v>-</v>
      </c>
      <c r="X762" s="85" t="str">
        <f aca="false">D762&amp;G762</f>
        <v>FT-CAND-EGSC-BASCONSUMERS_CDA</v>
      </c>
      <c r="AF762" s="0" t="str">
        <f aca="false">D762&amp;V762</f>
        <v>FT-CAND-EGSC-BAS-</v>
      </c>
    </row>
    <row r="763" customFormat="false" ht="12.75" hidden="false" customHeight="false" outlineLevel="0" collapsed="false">
      <c r="A763" s="81" t="n">
        <v>36682</v>
      </c>
      <c r="B763" s="82" t="s">
        <v>55</v>
      </c>
      <c r="C763" s="82" t="s">
        <v>56</v>
      </c>
      <c r="D763" s="82" t="s">
        <v>57</v>
      </c>
      <c r="E763" s="82" t="s">
        <v>21</v>
      </c>
      <c r="F763" s="82"/>
      <c r="G763" s="82" t="s">
        <v>78</v>
      </c>
      <c r="H763" s="81" t="n">
        <v>38869</v>
      </c>
      <c r="I763" s="82" t="n">
        <v>0</v>
      </c>
      <c r="J763" s="82" t="n">
        <v>0</v>
      </c>
      <c r="K763" s="83" t="n">
        <f aca="false">IF(J763=0,0,J763/I763)</f>
        <v>0</v>
      </c>
      <c r="L763" s="83" t="n">
        <f aca="false">I763/UOM</f>
        <v>0</v>
      </c>
      <c r="M763" s="83" t="n">
        <f aca="false">J763/UOM</f>
        <v>0</v>
      </c>
      <c r="N763" s="84" t="str">
        <f aca="false">IF(F763="P","PHY",IF(F763="G","G",E763))</f>
        <v>D</v>
      </c>
      <c r="O763" s="84" t="str">
        <f aca="false">IF(ISNA(VLOOKUP(G763,BadCanCurves,1,FALSE())),VLOOKUP(D763,FOLIOS,6,FALSE()),"not used")</f>
        <v>not used</v>
      </c>
      <c r="P763" s="84" t="n">
        <f aca="false">IF($N763="P",VLOOKUP(H763,PrcBuckets,2,FALSE()),0)</f>
        <v>0</v>
      </c>
      <c r="Q763" s="84" t="n">
        <f aca="false">IF($N763="D",VLOOKUP(H763,BasisBuckets,2,FALSE()),0)</f>
        <v>13</v>
      </c>
      <c r="R763" s="84" t="n">
        <f aca="false">IF($N763="PHY",VLOOKUP(H763,PGDBuckets,2,FALSE()),0)</f>
        <v>0</v>
      </c>
      <c r="S763" s="84" t="n">
        <f aca="false">IF($N763="G",VLOOKUP(H763,PGDBuckets,2,FALSE()),0)</f>
        <v>0</v>
      </c>
      <c r="T763" s="84" t="n">
        <f aca="false">SUM(P763:S763)</f>
        <v>13</v>
      </c>
      <c r="U763" s="84" t="str">
        <f aca="false">IF(O763="not used","-",O763&amp;N763&amp;T763)</f>
        <v>-</v>
      </c>
      <c r="V763" s="84" t="str">
        <f aca="false">IF(O763="Not Used","-",VLOOKUP(D763,FOLIOS,7,FALSE())&amp;H763)</f>
        <v>-</v>
      </c>
      <c r="W763" s="84" t="str">
        <f aca="false">IF(U763="-","-",O763&amp;E763&amp;H763)</f>
        <v>-</v>
      </c>
      <c r="X763" s="85" t="str">
        <f aca="false">D763&amp;G763</f>
        <v>FT-CAND-EGSC-BASCONSUMERS_CDA</v>
      </c>
      <c r="AF763" s="0" t="str">
        <f aca="false">D763&amp;V763</f>
        <v>FT-CAND-EGSC-BAS-</v>
      </c>
    </row>
    <row r="764" customFormat="false" ht="12.75" hidden="false" customHeight="false" outlineLevel="0" collapsed="false">
      <c r="A764" s="81" t="n">
        <v>36682</v>
      </c>
      <c r="B764" s="82" t="s">
        <v>55</v>
      </c>
      <c r="C764" s="82" t="s">
        <v>56</v>
      </c>
      <c r="D764" s="82" t="s">
        <v>57</v>
      </c>
      <c r="E764" s="82" t="s">
        <v>21</v>
      </c>
      <c r="F764" s="82"/>
      <c r="G764" s="82" t="s">
        <v>78</v>
      </c>
      <c r="H764" s="81" t="n">
        <v>38899</v>
      </c>
      <c r="I764" s="82" t="n">
        <v>0</v>
      </c>
      <c r="J764" s="82" t="n">
        <v>0</v>
      </c>
      <c r="K764" s="83" t="n">
        <f aca="false">IF(J764=0,0,J764/I764)</f>
        <v>0</v>
      </c>
      <c r="L764" s="83" t="n">
        <f aca="false">I764/UOM</f>
        <v>0</v>
      </c>
      <c r="M764" s="83" t="n">
        <f aca="false">J764/UOM</f>
        <v>0</v>
      </c>
      <c r="N764" s="84" t="str">
        <f aca="false">IF(F764="P","PHY",IF(F764="G","G",E764))</f>
        <v>D</v>
      </c>
      <c r="O764" s="84" t="str">
        <f aca="false">IF(ISNA(VLOOKUP(G764,BadCanCurves,1,FALSE())),VLOOKUP(D764,FOLIOS,6,FALSE()),"not used")</f>
        <v>not used</v>
      </c>
      <c r="P764" s="84" t="n">
        <f aca="false">IF($N764="P",VLOOKUP(H764,PrcBuckets,2,FALSE()),0)</f>
        <v>0</v>
      </c>
      <c r="Q764" s="84" t="n">
        <f aca="false">IF($N764="D",VLOOKUP(H764,BasisBuckets,2,FALSE()),0)</f>
        <v>13</v>
      </c>
      <c r="R764" s="84" t="n">
        <f aca="false">IF($N764="PHY",VLOOKUP(H764,PGDBuckets,2,FALSE()),0)</f>
        <v>0</v>
      </c>
      <c r="S764" s="84" t="n">
        <f aca="false">IF($N764="G",VLOOKUP(H764,PGDBuckets,2,FALSE()),0)</f>
        <v>0</v>
      </c>
      <c r="T764" s="84" t="n">
        <f aca="false">SUM(P764:S764)</f>
        <v>13</v>
      </c>
      <c r="U764" s="84" t="str">
        <f aca="false">IF(O764="not used","-",O764&amp;N764&amp;T764)</f>
        <v>-</v>
      </c>
      <c r="V764" s="84" t="str">
        <f aca="false">IF(O764="Not Used","-",VLOOKUP(D764,FOLIOS,7,FALSE())&amp;H764)</f>
        <v>-</v>
      </c>
      <c r="W764" s="84" t="str">
        <f aca="false">IF(U764="-","-",O764&amp;E764&amp;H764)</f>
        <v>-</v>
      </c>
      <c r="X764" s="85" t="str">
        <f aca="false">D764&amp;G764</f>
        <v>FT-CAND-EGSC-BASCONSUMERS_CDA</v>
      </c>
      <c r="AF764" s="0" t="str">
        <f aca="false">D764&amp;V764</f>
        <v>FT-CAND-EGSC-BAS-</v>
      </c>
    </row>
    <row r="765" customFormat="false" ht="12.75" hidden="false" customHeight="false" outlineLevel="0" collapsed="false">
      <c r="A765" s="81" t="n">
        <v>36682</v>
      </c>
      <c r="B765" s="82" t="s">
        <v>55</v>
      </c>
      <c r="C765" s="82" t="s">
        <v>56</v>
      </c>
      <c r="D765" s="82" t="s">
        <v>57</v>
      </c>
      <c r="E765" s="82" t="s">
        <v>21</v>
      </c>
      <c r="F765" s="82"/>
      <c r="G765" s="82" t="s">
        <v>78</v>
      </c>
      <c r="H765" s="81" t="n">
        <v>38930</v>
      </c>
      <c r="I765" s="82" t="n">
        <v>0</v>
      </c>
      <c r="J765" s="82" t="n">
        <v>0</v>
      </c>
      <c r="K765" s="83" t="n">
        <f aca="false">IF(J765=0,0,J765/I765)</f>
        <v>0</v>
      </c>
      <c r="L765" s="83" t="n">
        <f aca="false">I765/UOM</f>
        <v>0</v>
      </c>
      <c r="M765" s="83" t="n">
        <f aca="false">J765/UOM</f>
        <v>0</v>
      </c>
      <c r="N765" s="84" t="str">
        <f aca="false">IF(F765="P","PHY",IF(F765="G","G",E765))</f>
        <v>D</v>
      </c>
      <c r="O765" s="84" t="str">
        <f aca="false">IF(ISNA(VLOOKUP(G765,BadCanCurves,1,FALSE())),VLOOKUP(D765,FOLIOS,6,FALSE()),"not used")</f>
        <v>not used</v>
      </c>
      <c r="P765" s="84" t="n">
        <f aca="false">IF($N765="P",VLOOKUP(H765,PrcBuckets,2,FALSE()),0)</f>
        <v>0</v>
      </c>
      <c r="Q765" s="84" t="n">
        <f aca="false">IF($N765="D",VLOOKUP(H765,BasisBuckets,2,FALSE()),0)</f>
        <v>13</v>
      </c>
      <c r="R765" s="84" t="n">
        <f aca="false">IF($N765="PHY",VLOOKUP(H765,PGDBuckets,2,FALSE()),0)</f>
        <v>0</v>
      </c>
      <c r="S765" s="84" t="n">
        <f aca="false">IF($N765="G",VLOOKUP(H765,PGDBuckets,2,FALSE()),0)</f>
        <v>0</v>
      </c>
      <c r="T765" s="84" t="n">
        <f aca="false">SUM(P765:S765)</f>
        <v>13</v>
      </c>
      <c r="U765" s="84" t="str">
        <f aca="false">IF(O765="not used","-",O765&amp;N765&amp;T765)</f>
        <v>-</v>
      </c>
      <c r="V765" s="84" t="str">
        <f aca="false">IF(O765="Not Used","-",VLOOKUP(D765,FOLIOS,7,FALSE())&amp;H765)</f>
        <v>-</v>
      </c>
      <c r="W765" s="84" t="str">
        <f aca="false">IF(U765="-","-",O765&amp;E765&amp;H765)</f>
        <v>-</v>
      </c>
      <c r="X765" s="85" t="str">
        <f aca="false">D765&amp;G765</f>
        <v>FT-CAND-EGSC-BASCONSUMERS_CDA</v>
      </c>
      <c r="AF765" s="0" t="str">
        <f aca="false">D765&amp;V765</f>
        <v>FT-CAND-EGSC-BAS-</v>
      </c>
    </row>
    <row r="766" customFormat="false" ht="12.75" hidden="false" customHeight="false" outlineLevel="0" collapsed="false">
      <c r="A766" s="81" t="n">
        <v>36682</v>
      </c>
      <c r="B766" s="82" t="s">
        <v>55</v>
      </c>
      <c r="C766" s="82" t="s">
        <v>56</v>
      </c>
      <c r="D766" s="82" t="s">
        <v>57</v>
      </c>
      <c r="E766" s="82" t="s">
        <v>21</v>
      </c>
      <c r="F766" s="82"/>
      <c r="G766" s="82" t="s">
        <v>78</v>
      </c>
      <c r="H766" s="81" t="n">
        <v>38961</v>
      </c>
      <c r="I766" s="82" t="n">
        <v>0</v>
      </c>
      <c r="J766" s="82" t="n">
        <v>0</v>
      </c>
      <c r="K766" s="83" t="n">
        <f aca="false">IF(J766=0,0,J766/I766)</f>
        <v>0</v>
      </c>
      <c r="L766" s="83" t="n">
        <f aca="false">I766/UOM</f>
        <v>0</v>
      </c>
      <c r="M766" s="83" t="n">
        <f aca="false">J766/UOM</f>
        <v>0</v>
      </c>
      <c r="N766" s="84" t="str">
        <f aca="false">IF(F766="P","PHY",IF(F766="G","G",E766))</f>
        <v>D</v>
      </c>
      <c r="O766" s="84" t="str">
        <f aca="false">IF(ISNA(VLOOKUP(G766,BadCanCurves,1,FALSE())),VLOOKUP(D766,FOLIOS,6,FALSE()),"not used")</f>
        <v>not used</v>
      </c>
      <c r="P766" s="84" t="n">
        <f aca="false">IF($N766="P",VLOOKUP(H766,PrcBuckets,2,FALSE()),0)</f>
        <v>0</v>
      </c>
      <c r="Q766" s="84" t="n">
        <f aca="false">IF($N766="D",VLOOKUP(H766,BasisBuckets,2,FALSE()),0)</f>
        <v>13</v>
      </c>
      <c r="R766" s="84" t="n">
        <f aca="false">IF($N766="PHY",VLOOKUP(H766,PGDBuckets,2,FALSE()),0)</f>
        <v>0</v>
      </c>
      <c r="S766" s="84" t="n">
        <f aca="false">IF($N766="G",VLOOKUP(H766,PGDBuckets,2,FALSE()),0)</f>
        <v>0</v>
      </c>
      <c r="T766" s="84" t="n">
        <f aca="false">SUM(P766:S766)</f>
        <v>13</v>
      </c>
      <c r="U766" s="84" t="str">
        <f aca="false">IF(O766="not used","-",O766&amp;N766&amp;T766)</f>
        <v>-</v>
      </c>
      <c r="V766" s="84" t="str">
        <f aca="false">IF(O766="Not Used","-",VLOOKUP(D766,FOLIOS,7,FALSE())&amp;H766)</f>
        <v>-</v>
      </c>
      <c r="W766" s="84" t="str">
        <f aca="false">IF(U766="-","-",O766&amp;E766&amp;H766)</f>
        <v>-</v>
      </c>
      <c r="X766" s="85" t="str">
        <f aca="false">D766&amp;G766</f>
        <v>FT-CAND-EGSC-BASCONSUMERS_CDA</v>
      </c>
      <c r="AF766" s="0" t="str">
        <f aca="false">D766&amp;V766</f>
        <v>FT-CAND-EGSC-BAS-</v>
      </c>
    </row>
    <row r="767" customFormat="false" ht="12.75" hidden="false" customHeight="false" outlineLevel="0" collapsed="false">
      <c r="A767" s="81" t="n">
        <v>36682</v>
      </c>
      <c r="B767" s="82" t="s">
        <v>55</v>
      </c>
      <c r="C767" s="82" t="s">
        <v>56</v>
      </c>
      <c r="D767" s="82" t="s">
        <v>57</v>
      </c>
      <c r="E767" s="82" t="s">
        <v>21</v>
      </c>
      <c r="F767" s="82"/>
      <c r="G767" s="82" t="s">
        <v>78</v>
      </c>
      <c r="H767" s="81" t="n">
        <v>38991</v>
      </c>
      <c r="I767" s="82" t="n">
        <v>0</v>
      </c>
      <c r="J767" s="82" t="n">
        <v>0</v>
      </c>
      <c r="K767" s="83" t="n">
        <f aca="false">IF(J767=0,0,J767/I767)</f>
        <v>0</v>
      </c>
      <c r="L767" s="83" t="n">
        <f aca="false">I767/UOM</f>
        <v>0</v>
      </c>
      <c r="M767" s="83" t="n">
        <f aca="false">J767/UOM</f>
        <v>0</v>
      </c>
      <c r="N767" s="84" t="str">
        <f aca="false">IF(F767="P","PHY",IF(F767="G","G",E767))</f>
        <v>D</v>
      </c>
      <c r="O767" s="84" t="str">
        <f aca="false">IF(ISNA(VLOOKUP(G767,BadCanCurves,1,FALSE())),VLOOKUP(D767,FOLIOS,6,FALSE()),"not used")</f>
        <v>not used</v>
      </c>
      <c r="P767" s="84" t="n">
        <f aca="false">IF($N767="P",VLOOKUP(H767,PrcBuckets,2,FALSE()),0)</f>
        <v>0</v>
      </c>
      <c r="Q767" s="84" t="n">
        <f aca="false">IF($N767="D",VLOOKUP(H767,BasisBuckets,2,FALSE()),0)</f>
        <v>13</v>
      </c>
      <c r="R767" s="84" t="n">
        <f aca="false">IF($N767="PHY",VLOOKUP(H767,PGDBuckets,2,FALSE()),0)</f>
        <v>0</v>
      </c>
      <c r="S767" s="84" t="n">
        <f aca="false">IF($N767="G",VLOOKUP(H767,PGDBuckets,2,FALSE()),0)</f>
        <v>0</v>
      </c>
      <c r="T767" s="84" t="n">
        <f aca="false">SUM(P767:S767)</f>
        <v>13</v>
      </c>
      <c r="U767" s="84" t="str">
        <f aca="false">IF(O767="not used","-",O767&amp;N767&amp;T767)</f>
        <v>-</v>
      </c>
      <c r="V767" s="84" t="str">
        <f aca="false">IF(O767="Not Used","-",VLOOKUP(D767,FOLIOS,7,FALSE())&amp;H767)</f>
        <v>-</v>
      </c>
      <c r="W767" s="84" t="str">
        <f aca="false">IF(U767="-","-",O767&amp;E767&amp;H767)</f>
        <v>-</v>
      </c>
      <c r="X767" s="85" t="str">
        <f aca="false">D767&amp;G767</f>
        <v>FT-CAND-EGSC-BASCONSUMERS_CDA</v>
      </c>
      <c r="AF767" s="0" t="str">
        <f aca="false">D767&amp;V767</f>
        <v>FT-CAND-EGSC-BAS-</v>
      </c>
    </row>
    <row r="768" customFormat="false" ht="12.75" hidden="false" customHeight="false" outlineLevel="0" collapsed="false">
      <c r="A768" s="81" t="n">
        <v>36682</v>
      </c>
      <c r="B768" s="82" t="s">
        <v>55</v>
      </c>
      <c r="C768" s="82" t="s">
        <v>56</v>
      </c>
      <c r="D768" s="82" t="s">
        <v>57</v>
      </c>
      <c r="E768" s="82" t="s">
        <v>21</v>
      </c>
      <c r="F768" s="82"/>
      <c r="G768" s="82" t="s">
        <v>79</v>
      </c>
      <c r="H768" s="81" t="n">
        <v>36708</v>
      </c>
      <c r="I768" s="82" t="n">
        <v>0</v>
      </c>
      <c r="J768" s="82" t="n">
        <v>0</v>
      </c>
      <c r="K768" s="83" t="n">
        <f aca="false">IF(J768=0,0,J768/I768)</f>
        <v>0</v>
      </c>
      <c r="L768" s="83" t="n">
        <f aca="false">I768/UOM</f>
        <v>0</v>
      </c>
      <c r="M768" s="83" t="n">
        <f aca="false">J768/UOM</f>
        <v>0</v>
      </c>
      <c r="N768" s="84" t="str">
        <f aca="false">IF(F768="P","PHY",IF(F768="G","G",E768))</f>
        <v>D</v>
      </c>
      <c r="O768" s="84" t="str">
        <f aca="false">IF(ISNA(VLOOKUP(G768,BadCanCurves,1,FALSE())),VLOOKUP(D768,FOLIOS,6,FALSE()),"not used")</f>
        <v>not used</v>
      </c>
      <c r="P768" s="84" t="n">
        <f aca="false">IF($N768="P",VLOOKUP(H768,PrcBuckets,2,FALSE()),0)</f>
        <v>0</v>
      </c>
      <c r="Q768" s="84" t="n">
        <f aca="false">IF($N768="D",VLOOKUP(H768,BasisBuckets,2,FALSE()),0)</f>
        <v>4</v>
      </c>
      <c r="R768" s="84" t="n">
        <f aca="false">IF($N768="PHY",VLOOKUP(H768,PGDBuckets,2,FALSE()),0)</f>
        <v>0</v>
      </c>
      <c r="S768" s="84" t="n">
        <f aca="false">IF($N768="G",VLOOKUP(H768,PGDBuckets,2,FALSE()),0)</f>
        <v>0</v>
      </c>
      <c r="T768" s="84" t="n">
        <f aca="false">SUM(P768:S768)</f>
        <v>4</v>
      </c>
      <c r="U768" s="84" t="str">
        <f aca="false">IF(O768="not used","-",O768&amp;N768&amp;T768)</f>
        <v>-</v>
      </c>
      <c r="V768" s="84" t="str">
        <f aca="false">IF(O768="Not Used","-",VLOOKUP(D768,FOLIOS,7,FALSE())&amp;H768)</f>
        <v>-</v>
      </c>
      <c r="W768" s="84" t="str">
        <f aca="false">IF(U768="-","-",O768&amp;E768&amp;H768)</f>
        <v>-</v>
      </c>
      <c r="X768" s="85" t="str">
        <f aca="false">D768&amp;G768</f>
        <v>FT-CAND-EGSC-BASGD-LOW_IROQUOIS</v>
      </c>
      <c r="AF768" s="0" t="str">
        <f aca="false">D768&amp;V768</f>
        <v>FT-CAND-EGSC-BAS-</v>
      </c>
    </row>
    <row r="769" customFormat="false" ht="12.75" hidden="false" customHeight="false" outlineLevel="0" collapsed="false">
      <c r="A769" s="81" t="n">
        <v>36682</v>
      </c>
      <c r="B769" s="82" t="s">
        <v>55</v>
      </c>
      <c r="C769" s="82" t="s">
        <v>56</v>
      </c>
      <c r="D769" s="82" t="s">
        <v>57</v>
      </c>
      <c r="E769" s="82" t="s">
        <v>21</v>
      </c>
      <c r="F769" s="82"/>
      <c r="G769" s="82" t="s">
        <v>79</v>
      </c>
      <c r="H769" s="81" t="n">
        <v>36739</v>
      </c>
      <c r="I769" s="82" t="n">
        <v>0</v>
      </c>
      <c r="J769" s="82" t="n">
        <v>0</v>
      </c>
      <c r="K769" s="83" t="n">
        <f aca="false">IF(J769=0,0,J769/I769)</f>
        <v>0</v>
      </c>
      <c r="L769" s="83" t="n">
        <f aca="false">I769/UOM</f>
        <v>0</v>
      </c>
      <c r="M769" s="83" t="n">
        <f aca="false">J769/UOM</f>
        <v>0</v>
      </c>
      <c r="N769" s="84" t="str">
        <f aca="false">IF(F769="P","PHY",IF(F769="G","G",E769))</f>
        <v>D</v>
      </c>
      <c r="O769" s="84" t="str">
        <f aca="false">IF(ISNA(VLOOKUP(G769,BadCanCurves,1,FALSE())),VLOOKUP(D769,FOLIOS,6,FALSE()),"not used")</f>
        <v>not used</v>
      </c>
      <c r="P769" s="84" t="n">
        <f aca="false">IF($N769="P",VLOOKUP(H769,PrcBuckets,2,FALSE()),0)</f>
        <v>0</v>
      </c>
      <c r="Q769" s="84" t="n">
        <f aca="false">IF($N769="D",VLOOKUP(H769,BasisBuckets,2,FALSE()),0)</f>
        <v>5</v>
      </c>
      <c r="R769" s="84" t="n">
        <f aca="false">IF($N769="PHY",VLOOKUP(H769,PGDBuckets,2,FALSE()),0)</f>
        <v>0</v>
      </c>
      <c r="S769" s="84" t="n">
        <f aca="false">IF($N769="G",VLOOKUP(H769,PGDBuckets,2,FALSE()),0)</f>
        <v>0</v>
      </c>
      <c r="T769" s="84" t="n">
        <f aca="false">SUM(P769:S769)</f>
        <v>5</v>
      </c>
      <c r="U769" s="84" t="str">
        <f aca="false">IF(O769="not used","-",O769&amp;N769&amp;T769)</f>
        <v>-</v>
      </c>
      <c r="V769" s="84" t="str">
        <f aca="false">IF(O769="Not Used","-",VLOOKUP(D769,FOLIOS,7,FALSE())&amp;H769)</f>
        <v>-</v>
      </c>
      <c r="W769" s="84" t="str">
        <f aca="false">IF(U769="-","-",O769&amp;E769&amp;H769)</f>
        <v>-</v>
      </c>
      <c r="X769" s="85" t="str">
        <f aca="false">D769&amp;G769</f>
        <v>FT-CAND-EGSC-BASGD-LOW_IROQUOIS</v>
      </c>
      <c r="AF769" s="0" t="str">
        <f aca="false">D769&amp;V769</f>
        <v>FT-CAND-EGSC-BAS-</v>
      </c>
    </row>
    <row r="770" customFormat="false" ht="12.75" hidden="false" customHeight="false" outlineLevel="0" collapsed="false">
      <c r="A770" s="81" t="n">
        <v>36682</v>
      </c>
      <c r="B770" s="82" t="s">
        <v>55</v>
      </c>
      <c r="C770" s="82" t="s">
        <v>56</v>
      </c>
      <c r="D770" s="82" t="s">
        <v>57</v>
      </c>
      <c r="E770" s="82" t="s">
        <v>21</v>
      </c>
      <c r="F770" s="82"/>
      <c r="G770" s="82" t="s">
        <v>79</v>
      </c>
      <c r="H770" s="81" t="n">
        <v>36770</v>
      </c>
      <c r="I770" s="82" t="n">
        <v>0</v>
      </c>
      <c r="J770" s="82" t="n">
        <v>0</v>
      </c>
      <c r="K770" s="83" t="n">
        <f aca="false">IF(J770=0,0,J770/I770)</f>
        <v>0</v>
      </c>
      <c r="L770" s="83" t="n">
        <f aca="false">I770/UOM</f>
        <v>0</v>
      </c>
      <c r="M770" s="83" t="n">
        <f aca="false">J770/UOM</f>
        <v>0</v>
      </c>
      <c r="N770" s="84" t="str">
        <f aca="false">IF(F770="P","PHY",IF(F770="G","G",E770))</f>
        <v>D</v>
      </c>
      <c r="O770" s="84" t="str">
        <f aca="false">IF(ISNA(VLOOKUP(G770,BadCanCurves,1,FALSE())),VLOOKUP(D770,FOLIOS,6,FALSE()),"not used")</f>
        <v>not used</v>
      </c>
      <c r="P770" s="84" t="n">
        <f aca="false">IF($N770="P",VLOOKUP(H770,PrcBuckets,2,FALSE()),0)</f>
        <v>0</v>
      </c>
      <c r="Q770" s="84" t="n">
        <f aca="false">IF($N770="D",VLOOKUP(H770,BasisBuckets,2,FALSE()),0)</f>
        <v>6</v>
      </c>
      <c r="R770" s="84" t="n">
        <f aca="false">IF($N770="PHY",VLOOKUP(H770,PGDBuckets,2,FALSE()),0)</f>
        <v>0</v>
      </c>
      <c r="S770" s="84" t="n">
        <f aca="false">IF($N770="G",VLOOKUP(H770,PGDBuckets,2,FALSE()),0)</f>
        <v>0</v>
      </c>
      <c r="T770" s="84" t="n">
        <f aca="false">SUM(P770:S770)</f>
        <v>6</v>
      </c>
      <c r="U770" s="84" t="str">
        <f aca="false">IF(O770="not used","-",O770&amp;N770&amp;T770)</f>
        <v>-</v>
      </c>
      <c r="V770" s="84" t="str">
        <f aca="false">IF(O770="Not Used","-",VLOOKUP(D770,FOLIOS,7,FALSE())&amp;H770)</f>
        <v>-</v>
      </c>
      <c r="W770" s="84" t="str">
        <f aca="false">IF(U770="-","-",O770&amp;E770&amp;H770)</f>
        <v>-</v>
      </c>
      <c r="X770" s="85" t="str">
        <f aca="false">D770&amp;G770</f>
        <v>FT-CAND-EGSC-BASGD-LOW_IROQUOIS</v>
      </c>
      <c r="AF770" s="0" t="str">
        <f aca="false">D770&amp;V770</f>
        <v>FT-CAND-EGSC-BAS-</v>
      </c>
    </row>
    <row r="771" customFormat="false" ht="12.75" hidden="false" customHeight="false" outlineLevel="0" collapsed="false">
      <c r="A771" s="81" t="n">
        <v>36682</v>
      </c>
      <c r="B771" s="82" t="s">
        <v>55</v>
      </c>
      <c r="C771" s="82" t="s">
        <v>56</v>
      </c>
      <c r="D771" s="82" t="s">
        <v>57</v>
      </c>
      <c r="E771" s="82" t="s">
        <v>21</v>
      </c>
      <c r="F771" s="82"/>
      <c r="G771" s="82" t="s">
        <v>79</v>
      </c>
      <c r="H771" s="81" t="n">
        <v>36800</v>
      </c>
      <c r="I771" s="82" t="n">
        <v>0</v>
      </c>
      <c r="J771" s="82" t="n">
        <v>0</v>
      </c>
      <c r="K771" s="83" t="n">
        <f aca="false">IF(J771=0,0,J771/I771)</f>
        <v>0</v>
      </c>
      <c r="L771" s="83" t="n">
        <f aca="false">I771/UOM</f>
        <v>0</v>
      </c>
      <c r="M771" s="83" t="n">
        <f aca="false">J771/UOM</f>
        <v>0</v>
      </c>
      <c r="N771" s="84" t="str">
        <f aca="false">IF(F771="P","PHY",IF(F771="G","G",E771))</f>
        <v>D</v>
      </c>
      <c r="O771" s="84" t="str">
        <f aca="false">IF(ISNA(VLOOKUP(G771,BadCanCurves,1,FALSE())),VLOOKUP(D771,FOLIOS,6,FALSE()),"not used")</f>
        <v>not used</v>
      </c>
      <c r="P771" s="84" t="n">
        <f aca="false">IF($N771="P",VLOOKUP(H771,PrcBuckets,2,FALSE()),0)</f>
        <v>0</v>
      </c>
      <c r="Q771" s="84" t="n">
        <f aca="false">IF($N771="D",VLOOKUP(H771,BasisBuckets,2,FALSE()),0)</f>
        <v>7</v>
      </c>
      <c r="R771" s="84" t="n">
        <f aca="false">IF($N771="PHY",VLOOKUP(H771,PGDBuckets,2,FALSE()),0)</f>
        <v>0</v>
      </c>
      <c r="S771" s="84" t="n">
        <f aca="false">IF($N771="G",VLOOKUP(H771,PGDBuckets,2,FALSE()),0)</f>
        <v>0</v>
      </c>
      <c r="T771" s="84" t="n">
        <f aca="false">SUM(P771:S771)</f>
        <v>7</v>
      </c>
      <c r="U771" s="84" t="str">
        <f aca="false">IF(O771="not used","-",O771&amp;N771&amp;T771)</f>
        <v>-</v>
      </c>
      <c r="V771" s="84" t="str">
        <f aca="false">IF(O771="Not Used","-",VLOOKUP(D771,FOLIOS,7,FALSE())&amp;H771)</f>
        <v>-</v>
      </c>
      <c r="W771" s="84" t="str">
        <f aca="false">IF(U771="-","-",O771&amp;E771&amp;H771)</f>
        <v>-</v>
      </c>
      <c r="X771" s="85" t="str">
        <f aca="false">D771&amp;G771</f>
        <v>FT-CAND-EGSC-BASGD-LOW_IROQUOIS</v>
      </c>
      <c r="AF771" s="0" t="str">
        <f aca="false">D771&amp;V771</f>
        <v>FT-CAND-EGSC-BAS-</v>
      </c>
    </row>
    <row r="772" customFormat="false" ht="12.75" hidden="false" customHeight="false" outlineLevel="0" collapsed="false">
      <c r="A772" s="81" t="n">
        <v>36682</v>
      </c>
      <c r="B772" s="82" t="s">
        <v>55</v>
      </c>
      <c r="C772" s="82" t="s">
        <v>56</v>
      </c>
      <c r="D772" s="82" t="s">
        <v>57</v>
      </c>
      <c r="E772" s="82" t="s">
        <v>21</v>
      </c>
      <c r="F772" s="82"/>
      <c r="G772" s="82" t="s">
        <v>79</v>
      </c>
      <c r="H772" s="81" t="n">
        <v>36831</v>
      </c>
      <c r="I772" s="82" t="n">
        <v>0</v>
      </c>
      <c r="J772" s="82" t="n">
        <v>0</v>
      </c>
      <c r="K772" s="83" t="n">
        <f aca="false">IF(J772=0,0,J772/I772)</f>
        <v>0</v>
      </c>
      <c r="L772" s="83" t="n">
        <f aca="false">I772/UOM</f>
        <v>0</v>
      </c>
      <c r="M772" s="83" t="n">
        <f aca="false">J772/UOM</f>
        <v>0</v>
      </c>
      <c r="N772" s="84" t="str">
        <f aca="false">IF(F772="P","PHY",IF(F772="G","G",E772))</f>
        <v>D</v>
      </c>
      <c r="O772" s="84" t="str">
        <f aca="false">IF(ISNA(VLOOKUP(G772,BadCanCurves,1,FALSE())),VLOOKUP(D772,FOLIOS,6,FALSE()),"not used")</f>
        <v>not used</v>
      </c>
      <c r="P772" s="84" t="n">
        <f aca="false">IF($N772="P",VLOOKUP(H772,PrcBuckets,2,FALSE()),0)</f>
        <v>0</v>
      </c>
      <c r="Q772" s="84" t="n">
        <f aca="false">IF($N772="D",VLOOKUP(H772,BasisBuckets,2,FALSE()),0)</f>
        <v>8</v>
      </c>
      <c r="R772" s="84" t="n">
        <f aca="false">IF($N772="PHY",VLOOKUP(H772,PGDBuckets,2,FALSE()),0)</f>
        <v>0</v>
      </c>
      <c r="S772" s="84" t="n">
        <f aca="false">IF($N772="G",VLOOKUP(H772,PGDBuckets,2,FALSE()),0)</f>
        <v>0</v>
      </c>
      <c r="T772" s="84" t="n">
        <f aca="false">SUM(P772:S772)</f>
        <v>8</v>
      </c>
      <c r="U772" s="84" t="str">
        <f aca="false">IF(O772="not used","-",O772&amp;N772&amp;T772)</f>
        <v>-</v>
      </c>
      <c r="V772" s="84" t="str">
        <f aca="false">IF(O772="Not Used","-",VLOOKUP(D772,FOLIOS,7,FALSE())&amp;H772)</f>
        <v>-</v>
      </c>
      <c r="W772" s="84" t="str">
        <f aca="false">IF(U772="-","-",O772&amp;E772&amp;H772)</f>
        <v>-</v>
      </c>
      <c r="X772" s="85" t="str">
        <f aca="false">D772&amp;G772</f>
        <v>FT-CAND-EGSC-BASGD-LOW_IROQUOIS</v>
      </c>
      <c r="AF772" s="0" t="str">
        <f aca="false">D772&amp;V772</f>
        <v>FT-CAND-EGSC-BAS-</v>
      </c>
    </row>
    <row r="773" customFormat="false" ht="12.75" hidden="false" customHeight="false" outlineLevel="0" collapsed="false">
      <c r="A773" s="81" t="n">
        <v>36682</v>
      </c>
      <c r="B773" s="82" t="s">
        <v>55</v>
      </c>
      <c r="C773" s="82" t="s">
        <v>56</v>
      </c>
      <c r="D773" s="82" t="s">
        <v>57</v>
      </c>
      <c r="E773" s="82" t="s">
        <v>21</v>
      </c>
      <c r="F773" s="82"/>
      <c r="G773" s="82" t="s">
        <v>79</v>
      </c>
      <c r="H773" s="81" t="n">
        <v>36861</v>
      </c>
      <c r="I773" s="82" t="n">
        <v>0</v>
      </c>
      <c r="J773" s="82" t="n">
        <v>0</v>
      </c>
      <c r="K773" s="83" t="n">
        <f aca="false">IF(J773=0,0,J773/I773)</f>
        <v>0</v>
      </c>
      <c r="L773" s="83" t="n">
        <f aca="false">I773/UOM</f>
        <v>0</v>
      </c>
      <c r="M773" s="83" t="n">
        <f aca="false">J773/UOM</f>
        <v>0</v>
      </c>
      <c r="N773" s="84" t="str">
        <f aca="false">IF(F773="P","PHY",IF(F773="G","G",E773))</f>
        <v>D</v>
      </c>
      <c r="O773" s="84" t="str">
        <f aca="false">IF(ISNA(VLOOKUP(G773,BadCanCurves,1,FALSE())),VLOOKUP(D773,FOLIOS,6,FALSE()),"not used")</f>
        <v>not used</v>
      </c>
      <c r="P773" s="84" t="n">
        <f aca="false">IF($N773="P",VLOOKUP(H773,PrcBuckets,2,FALSE()),0)</f>
        <v>0</v>
      </c>
      <c r="Q773" s="84" t="n">
        <f aca="false">IF($N773="D",VLOOKUP(H773,BasisBuckets,2,FALSE()),0)</f>
        <v>8</v>
      </c>
      <c r="R773" s="84" t="n">
        <f aca="false">IF($N773="PHY",VLOOKUP(H773,PGDBuckets,2,FALSE()),0)</f>
        <v>0</v>
      </c>
      <c r="S773" s="84" t="n">
        <f aca="false">IF($N773="G",VLOOKUP(H773,PGDBuckets,2,FALSE()),0)</f>
        <v>0</v>
      </c>
      <c r="T773" s="84" t="n">
        <f aca="false">SUM(P773:S773)</f>
        <v>8</v>
      </c>
      <c r="U773" s="84" t="str">
        <f aca="false">IF(O773="not used","-",O773&amp;N773&amp;T773)</f>
        <v>-</v>
      </c>
      <c r="V773" s="84" t="str">
        <f aca="false">IF(O773="Not Used","-",VLOOKUP(D773,FOLIOS,7,FALSE())&amp;H773)</f>
        <v>-</v>
      </c>
      <c r="W773" s="84" t="str">
        <f aca="false">IF(U773="-","-",O773&amp;E773&amp;H773)</f>
        <v>-</v>
      </c>
      <c r="X773" s="85" t="str">
        <f aca="false">D773&amp;G773</f>
        <v>FT-CAND-EGSC-BASGD-LOW_IROQUOIS</v>
      </c>
      <c r="AF773" s="0" t="str">
        <f aca="false">D773&amp;V773</f>
        <v>FT-CAND-EGSC-BAS-</v>
      </c>
    </row>
    <row r="774" customFormat="false" ht="12.75" hidden="false" customHeight="false" outlineLevel="0" collapsed="false">
      <c r="A774" s="81" t="n">
        <v>36682</v>
      </c>
      <c r="B774" s="82" t="s">
        <v>55</v>
      </c>
      <c r="C774" s="82" t="s">
        <v>56</v>
      </c>
      <c r="D774" s="82" t="s">
        <v>57</v>
      </c>
      <c r="E774" s="82" t="s">
        <v>21</v>
      </c>
      <c r="F774" s="82"/>
      <c r="G774" s="82" t="s">
        <v>79</v>
      </c>
      <c r="H774" s="81" t="n">
        <v>36892</v>
      </c>
      <c r="I774" s="82" t="n">
        <v>0</v>
      </c>
      <c r="J774" s="82" t="n">
        <v>0</v>
      </c>
      <c r="K774" s="83" t="n">
        <f aca="false">IF(J774=0,0,J774/I774)</f>
        <v>0</v>
      </c>
      <c r="L774" s="83" t="n">
        <f aca="false">I774/UOM</f>
        <v>0</v>
      </c>
      <c r="M774" s="83" t="n">
        <f aca="false">J774/UOM</f>
        <v>0</v>
      </c>
      <c r="N774" s="84" t="str">
        <f aca="false">IF(F774="P","PHY",IF(F774="G","G",E774))</f>
        <v>D</v>
      </c>
      <c r="O774" s="84" t="str">
        <f aca="false">IF(ISNA(VLOOKUP(G774,BadCanCurves,1,FALSE())),VLOOKUP(D774,FOLIOS,6,FALSE()),"not used")</f>
        <v>not used</v>
      </c>
      <c r="P774" s="84" t="n">
        <f aca="false">IF($N774="P",VLOOKUP(H774,PrcBuckets,2,FALSE()),0)</f>
        <v>0</v>
      </c>
      <c r="Q774" s="84" t="n">
        <f aca="false">IF($N774="D",VLOOKUP(H774,BasisBuckets,2,FALSE()),0)</f>
        <v>9</v>
      </c>
      <c r="R774" s="84" t="n">
        <f aca="false">IF($N774="PHY",VLOOKUP(H774,PGDBuckets,2,FALSE()),0)</f>
        <v>0</v>
      </c>
      <c r="S774" s="84" t="n">
        <f aca="false">IF($N774="G",VLOOKUP(H774,PGDBuckets,2,FALSE()),0)</f>
        <v>0</v>
      </c>
      <c r="T774" s="84" t="n">
        <f aca="false">SUM(P774:S774)</f>
        <v>9</v>
      </c>
      <c r="U774" s="84" t="str">
        <f aca="false">IF(O774="not used","-",O774&amp;N774&amp;T774)</f>
        <v>-</v>
      </c>
      <c r="V774" s="84" t="str">
        <f aca="false">IF(O774="Not Used","-",VLOOKUP(D774,FOLIOS,7,FALSE())&amp;H774)</f>
        <v>-</v>
      </c>
      <c r="W774" s="84" t="str">
        <f aca="false">IF(U774="-","-",O774&amp;E774&amp;H774)</f>
        <v>-</v>
      </c>
      <c r="X774" s="85" t="str">
        <f aca="false">D774&amp;G774</f>
        <v>FT-CAND-EGSC-BASGD-LOW_IROQUOIS</v>
      </c>
      <c r="AF774" s="0" t="str">
        <f aca="false">D774&amp;V774</f>
        <v>FT-CAND-EGSC-BAS-</v>
      </c>
    </row>
    <row r="775" customFormat="false" ht="12.75" hidden="false" customHeight="false" outlineLevel="0" collapsed="false">
      <c r="A775" s="81" t="n">
        <v>36682</v>
      </c>
      <c r="B775" s="82" t="s">
        <v>55</v>
      </c>
      <c r="C775" s="82" t="s">
        <v>56</v>
      </c>
      <c r="D775" s="82" t="s">
        <v>57</v>
      </c>
      <c r="E775" s="82" t="s">
        <v>21</v>
      </c>
      <c r="F775" s="82"/>
      <c r="G775" s="82" t="s">
        <v>79</v>
      </c>
      <c r="H775" s="81" t="n">
        <v>36923</v>
      </c>
      <c r="I775" s="82" t="n">
        <v>0</v>
      </c>
      <c r="J775" s="82" t="n">
        <v>0</v>
      </c>
      <c r="K775" s="83" t="n">
        <f aca="false">IF(J775=0,0,J775/I775)</f>
        <v>0</v>
      </c>
      <c r="L775" s="83" t="n">
        <f aca="false">I775/UOM</f>
        <v>0</v>
      </c>
      <c r="M775" s="83" t="n">
        <f aca="false">J775/UOM</f>
        <v>0</v>
      </c>
      <c r="N775" s="84" t="str">
        <f aca="false">IF(F775="P","PHY",IF(F775="G","G",E775))</f>
        <v>D</v>
      </c>
      <c r="O775" s="84" t="str">
        <f aca="false">IF(ISNA(VLOOKUP(G775,BadCanCurves,1,FALSE())),VLOOKUP(D775,FOLIOS,6,FALSE()),"not used")</f>
        <v>not used</v>
      </c>
      <c r="P775" s="84" t="n">
        <f aca="false">IF($N775="P",VLOOKUP(H775,PrcBuckets,2,FALSE()),0)</f>
        <v>0</v>
      </c>
      <c r="Q775" s="84" t="n">
        <f aca="false">IF($N775="D",VLOOKUP(H775,BasisBuckets,2,FALSE()),0)</f>
        <v>9</v>
      </c>
      <c r="R775" s="84" t="n">
        <f aca="false">IF($N775="PHY",VLOOKUP(H775,PGDBuckets,2,FALSE()),0)</f>
        <v>0</v>
      </c>
      <c r="S775" s="84" t="n">
        <f aca="false">IF($N775="G",VLOOKUP(H775,PGDBuckets,2,FALSE()),0)</f>
        <v>0</v>
      </c>
      <c r="T775" s="84" t="n">
        <f aca="false">SUM(P775:S775)</f>
        <v>9</v>
      </c>
      <c r="U775" s="84" t="str">
        <f aca="false">IF(O775="not used","-",O775&amp;N775&amp;T775)</f>
        <v>-</v>
      </c>
      <c r="V775" s="84" t="str">
        <f aca="false">IF(O775="Not Used","-",VLOOKUP(D775,FOLIOS,7,FALSE())&amp;H775)</f>
        <v>-</v>
      </c>
      <c r="W775" s="84" t="str">
        <f aca="false">IF(U775="-","-",O775&amp;E775&amp;H775)</f>
        <v>-</v>
      </c>
      <c r="X775" s="85" t="str">
        <f aca="false">D775&amp;G775</f>
        <v>FT-CAND-EGSC-BASGD-LOW_IROQUOIS</v>
      </c>
      <c r="AF775" s="0" t="str">
        <f aca="false">D775&amp;V775</f>
        <v>FT-CAND-EGSC-BAS-</v>
      </c>
    </row>
    <row r="776" customFormat="false" ht="12.75" hidden="false" customHeight="false" outlineLevel="0" collapsed="false">
      <c r="A776" s="81" t="n">
        <v>36682</v>
      </c>
      <c r="B776" s="82" t="s">
        <v>55</v>
      </c>
      <c r="C776" s="82" t="s">
        <v>56</v>
      </c>
      <c r="D776" s="82" t="s">
        <v>57</v>
      </c>
      <c r="E776" s="82" t="s">
        <v>21</v>
      </c>
      <c r="F776" s="82"/>
      <c r="G776" s="82" t="s">
        <v>79</v>
      </c>
      <c r="H776" s="81" t="n">
        <v>36951</v>
      </c>
      <c r="I776" s="82" t="n">
        <v>0</v>
      </c>
      <c r="J776" s="82" t="n">
        <v>0</v>
      </c>
      <c r="K776" s="83" t="n">
        <f aca="false">IF(J776=0,0,J776/I776)</f>
        <v>0</v>
      </c>
      <c r="L776" s="83" t="n">
        <f aca="false">I776/UOM</f>
        <v>0</v>
      </c>
      <c r="M776" s="83" t="n">
        <f aca="false">J776/UOM</f>
        <v>0</v>
      </c>
      <c r="N776" s="84" t="str">
        <f aca="false">IF(F776="P","PHY",IF(F776="G","G",E776))</f>
        <v>D</v>
      </c>
      <c r="O776" s="84" t="str">
        <f aca="false">IF(ISNA(VLOOKUP(G776,BadCanCurves,1,FALSE())),VLOOKUP(D776,FOLIOS,6,FALSE()),"not used")</f>
        <v>not used</v>
      </c>
      <c r="P776" s="84" t="n">
        <f aca="false">IF($N776="P",VLOOKUP(H776,PrcBuckets,2,FALSE()),0)</f>
        <v>0</v>
      </c>
      <c r="Q776" s="84" t="n">
        <f aca="false">IF($N776="D",VLOOKUP(H776,BasisBuckets,2,FALSE()),0)</f>
        <v>9</v>
      </c>
      <c r="R776" s="84" t="n">
        <f aca="false">IF($N776="PHY",VLOOKUP(H776,PGDBuckets,2,FALSE()),0)</f>
        <v>0</v>
      </c>
      <c r="S776" s="84" t="n">
        <f aca="false">IF($N776="G",VLOOKUP(H776,PGDBuckets,2,FALSE()),0)</f>
        <v>0</v>
      </c>
      <c r="T776" s="84" t="n">
        <f aca="false">SUM(P776:S776)</f>
        <v>9</v>
      </c>
      <c r="U776" s="84" t="str">
        <f aca="false">IF(O776="not used","-",O776&amp;N776&amp;T776)</f>
        <v>-</v>
      </c>
      <c r="V776" s="84" t="str">
        <f aca="false">IF(O776="Not Used","-",VLOOKUP(D776,FOLIOS,7,FALSE())&amp;H776)</f>
        <v>-</v>
      </c>
      <c r="W776" s="84" t="str">
        <f aca="false">IF(U776="-","-",O776&amp;E776&amp;H776)</f>
        <v>-</v>
      </c>
      <c r="X776" s="85" t="str">
        <f aca="false">D776&amp;G776</f>
        <v>FT-CAND-EGSC-BASGD-LOW_IROQUOIS</v>
      </c>
      <c r="AF776" s="0" t="str">
        <f aca="false">D776&amp;V776</f>
        <v>FT-CAND-EGSC-BAS-</v>
      </c>
    </row>
    <row r="777" customFormat="false" ht="12.75" hidden="false" customHeight="false" outlineLevel="0" collapsed="false">
      <c r="A777" s="81" t="n">
        <v>36682</v>
      </c>
      <c r="B777" s="82" t="s">
        <v>55</v>
      </c>
      <c r="C777" s="82" t="s">
        <v>56</v>
      </c>
      <c r="D777" s="82" t="s">
        <v>57</v>
      </c>
      <c r="E777" s="82" t="s">
        <v>21</v>
      </c>
      <c r="F777" s="82"/>
      <c r="G777" s="82" t="s">
        <v>79</v>
      </c>
      <c r="H777" s="81" t="n">
        <v>36982</v>
      </c>
      <c r="I777" s="82" t="n">
        <v>0</v>
      </c>
      <c r="J777" s="82" t="n">
        <v>0</v>
      </c>
      <c r="K777" s="83" t="n">
        <f aca="false">IF(J777=0,0,J777/I777)</f>
        <v>0</v>
      </c>
      <c r="L777" s="83" t="n">
        <f aca="false">I777/UOM</f>
        <v>0</v>
      </c>
      <c r="M777" s="83" t="n">
        <f aca="false">J777/UOM</f>
        <v>0</v>
      </c>
      <c r="N777" s="84" t="str">
        <f aca="false">IF(F777="P","PHY",IF(F777="G","G",E777))</f>
        <v>D</v>
      </c>
      <c r="O777" s="84" t="str">
        <f aca="false">IF(ISNA(VLOOKUP(G777,BadCanCurves,1,FALSE())),VLOOKUP(D777,FOLIOS,6,FALSE()),"not used")</f>
        <v>not used</v>
      </c>
      <c r="P777" s="84" t="n">
        <f aca="false">IF($N777="P",VLOOKUP(H777,PrcBuckets,2,FALSE()),0)</f>
        <v>0</v>
      </c>
      <c r="Q777" s="84" t="n">
        <f aca="false">IF($N777="D",VLOOKUP(H777,BasisBuckets,2,FALSE()),0)</f>
        <v>9</v>
      </c>
      <c r="R777" s="84" t="n">
        <f aca="false">IF($N777="PHY",VLOOKUP(H777,PGDBuckets,2,FALSE()),0)</f>
        <v>0</v>
      </c>
      <c r="S777" s="84" t="n">
        <f aca="false">IF($N777="G",VLOOKUP(H777,PGDBuckets,2,FALSE()),0)</f>
        <v>0</v>
      </c>
      <c r="T777" s="84" t="n">
        <f aca="false">SUM(P777:S777)</f>
        <v>9</v>
      </c>
      <c r="U777" s="84" t="str">
        <f aca="false">IF(O777="not used","-",O777&amp;N777&amp;T777)</f>
        <v>-</v>
      </c>
      <c r="V777" s="84" t="str">
        <f aca="false">IF(O777="Not Used","-",VLOOKUP(D777,FOLIOS,7,FALSE())&amp;H777)</f>
        <v>-</v>
      </c>
      <c r="W777" s="84" t="str">
        <f aca="false">IF(U777="-","-",O777&amp;E777&amp;H777)</f>
        <v>-</v>
      </c>
      <c r="X777" s="85" t="str">
        <f aca="false">D777&amp;G777</f>
        <v>FT-CAND-EGSC-BASGD-LOW_IROQUOIS</v>
      </c>
      <c r="AF777" s="0" t="str">
        <f aca="false">D777&amp;V777</f>
        <v>FT-CAND-EGSC-BAS-</v>
      </c>
    </row>
    <row r="778" customFormat="false" ht="12.75" hidden="false" customHeight="false" outlineLevel="0" collapsed="false">
      <c r="A778" s="81" t="n">
        <v>36682</v>
      </c>
      <c r="B778" s="82" t="s">
        <v>55</v>
      </c>
      <c r="C778" s="82" t="s">
        <v>56</v>
      </c>
      <c r="D778" s="82" t="s">
        <v>57</v>
      </c>
      <c r="E778" s="82" t="s">
        <v>21</v>
      </c>
      <c r="F778" s="82"/>
      <c r="G778" s="82" t="s">
        <v>79</v>
      </c>
      <c r="H778" s="81" t="n">
        <v>37012</v>
      </c>
      <c r="I778" s="82" t="n">
        <v>0</v>
      </c>
      <c r="J778" s="82" t="n">
        <v>0</v>
      </c>
      <c r="K778" s="83" t="n">
        <f aca="false">IF(J778=0,0,J778/I778)</f>
        <v>0</v>
      </c>
      <c r="L778" s="83" t="n">
        <f aca="false">I778/UOM</f>
        <v>0</v>
      </c>
      <c r="M778" s="83" t="n">
        <f aca="false">J778/UOM</f>
        <v>0</v>
      </c>
      <c r="N778" s="84" t="str">
        <f aca="false">IF(F778="P","PHY",IF(F778="G","G",E778))</f>
        <v>D</v>
      </c>
      <c r="O778" s="84" t="str">
        <f aca="false">IF(ISNA(VLOOKUP(G778,BadCanCurves,1,FALSE())),VLOOKUP(D778,FOLIOS,6,FALSE()),"not used")</f>
        <v>not used</v>
      </c>
      <c r="P778" s="84" t="n">
        <f aca="false">IF($N778="P",VLOOKUP(H778,PrcBuckets,2,FALSE()),0)</f>
        <v>0</v>
      </c>
      <c r="Q778" s="84" t="n">
        <f aca="false">IF($N778="D",VLOOKUP(H778,BasisBuckets,2,FALSE()),0)</f>
        <v>9</v>
      </c>
      <c r="R778" s="84" t="n">
        <f aca="false">IF($N778="PHY",VLOOKUP(H778,PGDBuckets,2,FALSE()),0)</f>
        <v>0</v>
      </c>
      <c r="S778" s="84" t="n">
        <f aca="false">IF($N778="G",VLOOKUP(H778,PGDBuckets,2,FALSE()),0)</f>
        <v>0</v>
      </c>
      <c r="T778" s="84" t="n">
        <f aca="false">SUM(P778:S778)</f>
        <v>9</v>
      </c>
      <c r="U778" s="84" t="str">
        <f aca="false">IF(O778="not used","-",O778&amp;N778&amp;T778)</f>
        <v>-</v>
      </c>
      <c r="V778" s="84" t="str">
        <f aca="false">IF(O778="Not Used","-",VLOOKUP(D778,FOLIOS,7,FALSE())&amp;H778)</f>
        <v>-</v>
      </c>
      <c r="W778" s="84" t="str">
        <f aca="false">IF(U778="-","-",O778&amp;E778&amp;H778)</f>
        <v>-</v>
      </c>
      <c r="X778" s="85" t="str">
        <f aca="false">D778&amp;G778</f>
        <v>FT-CAND-EGSC-BASGD-LOW_IROQUOIS</v>
      </c>
      <c r="AF778" s="0" t="str">
        <f aca="false">D778&amp;V778</f>
        <v>FT-CAND-EGSC-BAS-</v>
      </c>
    </row>
    <row r="779" customFormat="false" ht="12.75" hidden="false" customHeight="false" outlineLevel="0" collapsed="false">
      <c r="A779" s="81" t="n">
        <v>36682</v>
      </c>
      <c r="B779" s="82" t="s">
        <v>55</v>
      </c>
      <c r="C779" s="82" t="s">
        <v>56</v>
      </c>
      <c r="D779" s="82" t="s">
        <v>57</v>
      </c>
      <c r="E779" s="82" t="s">
        <v>21</v>
      </c>
      <c r="F779" s="82"/>
      <c r="G779" s="82" t="s">
        <v>79</v>
      </c>
      <c r="H779" s="81" t="n">
        <v>37043</v>
      </c>
      <c r="I779" s="82" t="n">
        <v>0</v>
      </c>
      <c r="J779" s="82" t="n">
        <v>0</v>
      </c>
      <c r="K779" s="83" t="n">
        <f aca="false">IF(J779=0,0,J779/I779)</f>
        <v>0</v>
      </c>
      <c r="L779" s="83" t="n">
        <f aca="false">I779/UOM</f>
        <v>0</v>
      </c>
      <c r="M779" s="83" t="n">
        <f aca="false">J779/UOM</f>
        <v>0</v>
      </c>
      <c r="N779" s="84" t="str">
        <f aca="false">IF(F779="P","PHY",IF(F779="G","G",E779))</f>
        <v>D</v>
      </c>
      <c r="O779" s="84" t="str">
        <f aca="false">IF(ISNA(VLOOKUP(G779,BadCanCurves,1,FALSE())),VLOOKUP(D779,FOLIOS,6,FALSE()),"not used")</f>
        <v>not used</v>
      </c>
      <c r="P779" s="84" t="n">
        <f aca="false">IF($N779="P",VLOOKUP(H779,PrcBuckets,2,FALSE()),0)</f>
        <v>0</v>
      </c>
      <c r="Q779" s="84" t="n">
        <f aca="false">IF($N779="D",VLOOKUP(H779,BasisBuckets,2,FALSE()),0)</f>
        <v>9</v>
      </c>
      <c r="R779" s="84" t="n">
        <f aca="false">IF($N779="PHY",VLOOKUP(H779,PGDBuckets,2,FALSE()),0)</f>
        <v>0</v>
      </c>
      <c r="S779" s="84" t="n">
        <f aca="false">IF($N779="G",VLOOKUP(H779,PGDBuckets,2,FALSE()),0)</f>
        <v>0</v>
      </c>
      <c r="T779" s="84" t="n">
        <f aca="false">SUM(P779:S779)</f>
        <v>9</v>
      </c>
      <c r="U779" s="84" t="str">
        <f aca="false">IF(O779="not used","-",O779&amp;N779&amp;T779)</f>
        <v>-</v>
      </c>
      <c r="V779" s="84" t="str">
        <f aca="false">IF(O779="Not Used","-",VLOOKUP(D779,FOLIOS,7,FALSE())&amp;H779)</f>
        <v>-</v>
      </c>
      <c r="W779" s="84" t="str">
        <f aca="false">IF(U779="-","-",O779&amp;E779&amp;H779)</f>
        <v>-</v>
      </c>
      <c r="X779" s="85" t="str">
        <f aca="false">D779&amp;G779</f>
        <v>FT-CAND-EGSC-BASGD-LOW_IROQUOIS</v>
      </c>
      <c r="AF779" s="0" t="str">
        <f aca="false">D779&amp;V779</f>
        <v>FT-CAND-EGSC-BAS-</v>
      </c>
    </row>
    <row r="780" customFormat="false" ht="12.75" hidden="false" customHeight="false" outlineLevel="0" collapsed="false">
      <c r="A780" s="81" t="n">
        <v>36682</v>
      </c>
      <c r="B780" s="82" t="s">
        <v>55</v>
      </c>
      <c r="C780" s="82" t="s">
        <v>56</v>
      </c>
      <c r="D780" s="82" t="s">
        <v>57</v>
      </c>
      <c r="E780" s="82" t="s">
        <v>21</v>
      </c>
      <c r="F780" s="82"/>
      <c r="G780" s="82" t="s">
        <v>79</v>
      </c>
      <c r="H780" s="81" t="n">
        <v>37073</v>
      </c>
      <c r="I780" s="82" t="n">
        <v>0</v>
      </c>
      <c r="J780" s="82" t="n">
        <v>0</v>
      </c>
      <c r="K780" s="83" t="n">
        <f aca="false">IF(J780=0,0,J780/I780)</f>
        <v>0</v>
      </c>
      <c r="L780" s="83" t="n">
        <f aca="false">I780/UOM</f>
        <v>0</v>
      </c>
      <c r="M780" s="83" t="n">
        <f aca="false">J780/UOM</f>
        <v>0</v>
      </c>
      <c r="N780" s="84" t="str">
        <f aca="false">IF(F780="P","PHY",IF(F780="G","G",E780))</f>
        <v>D</v>
      </c>
      <c r="O780" s="84" t="str">
        <f aca="false">IF(ISNA(VLOOKUP(G780,BadCanCurves,1,FALSE())),VLOOKUP(D780,FOLIOS,6,FALSE()),"not used")</f>
        <v>not used</v>
      </c>
      <c r="P780" s="84" t="n">
        <f aca="false">IF($N780="P",VLOOKUP(H780,PrcBuckets,2,FALSE()),0)</f>
        <v>0</v>
      </c>
      <c r="Q780" s="84" t="n">
        <f aca="false">IF($N780="D",VLOOKUP(H780,BasisBuckets,2,FALSE()),0)</f>
        <v>9</v>
      </c>
      <c r="R780" s="84" t="n">
        <f aca="false">IF($N780="PHY",VLOOKUP(H780,PGDBuckets,2,FALSE()),0)</f>
        <v>0</v>
      </c>
      <c r="S780" s="84" t="n">
        <f aca="false">IF($N780="G",VLOOKUP(H780,PGDBuckets,2,FALSE()),0)</f>
        <v>0</v>
      </c>
      <c r="T780" s="84" t="n">
        <f aca="false">SUM(P780:S780)</f>
        <v>9</v>
      </c>
      <c r="U780" s="84" t="str">
        <f aca="false">IF(O780="not used","-",O780&amp;N780&amp;T780)</f>
        <v>-</v>
      </c>
      <c r="V780" s="84" t="str">
        <f aca="false">IF(O780="Not Used","-",VLOOKUP(D780,FOLIOS,7,FALSE())&amp;H780)</f>
        <v>-</v>
      </c>
      <c r="W780" s="84" t="str">
        <f aca="false">IF(U780="-","-",O780&amp;E780&amp;H780)</f>
        <v>-</v>
      </c>
      <c r="X780" s="85" t="str">
        <f aca="false">D780&amp;G780</f>
        <v>FT-CAND-EGSC-BASGD-LOW_IROQUOIS</v>
      </c>
      <c r="AF780" s="0" t="str">
        <f aca="false">D780&amp;V780</f>
        <v>FT-CAND-EGSC-BAS-</v>
      </c>
    </row>
    <row r="781" customFormat="false" ht="12.75" hidden="false" customHeight="false" outlineLevel="0" collapsed="false">
      <c r="A781" s="81" t="n">
        <v>36682</v>
      </c>
      <c r="B781" s="82" t="s">
        <v>55</v>
      </c>
      <c r="C781" s="82" t="s">
        <v>56</v>
      </c>
      <c r="D781" s="82" t="s">
        <v>57</v>
      </c>
      <c r="E781" s="82" t="s">
        <v>21</v>
      </c>
      <c r="F781" s="82"/>
      <c r="G781" s="82" t="s">
        <v>79</v>
      </c>
      <c r="H781" s="81" t="n">
        <v>37104</v>
      </c>
      <c r="I781" s="82" t="n">
        <v>0</v>
      </c>
      <c r="J781" s="82" t="n">
        <v>0</v>
      </c>
      <c r="K781" s="83" t="n">
        <f aca="false">IF(J781=0,0,J781/I781)</f>
        <v>0</v>
      </c>
      <c r="L781" s="83" t="n">
        <f aca="false">I781/UOM</f>
        <v>0</v>
      </c>
      <c r="M781" s="83" t="n">
        <f aca="false">J781/UOM</f>
        <v>0</v>
      </c>
      <c r="N781" s="84" t="str">
        <f aca="false">IF(F781="P","PHY",IF(F781="G","G",E781))</f>
        <v>D</v>
      </c>
      <c r="O781" s="84" t="str">
        <f aca="false">IF(ISNA(VLOOKUP(G781,BadCanCurves,1,FALSE())),VLOOKUP(D781,FOLIOS,6,FALSE()),"not used")</f>
        <v>not used</v>
      </c>
      <c r="P781" s="84" t="n">
        <f aca="false">IF($N781="P",VLOOKUP(H781,PrcBuckets,2,FALSE()),0)</f>
        <v>0</v>
      </c>
      <c r="Q781" s="84" t="n">
        <f aca="false">IF($N781="D",VLOOKUP(H781,BasisBuckets,2,FALSE()),0)</f>
        <v>9</v>
      </c>
      <c r="R781" s="84" t="n">
        <f aca="false">IF($N781="PHY",VLOOKUP(H781,PGDBuckets,2,FALSE()),0)</f>
        <v>0</v>
      </c>
      <c r="S781" s="84" t="n">
        <f aca="false">IF($N781="G",VLOOKUP(H781,PGDBuckets,2,FALSE()),0)</f>
        <v>0</v>
      </c>
      <c r="T781" s="84" t="n">
        <f aca="false">SUM(P781:S781)</f>
        <v>9</v>
      </c>
      <c r="U781" s="84" t="str">
        <f aca="false">IF(O781="not used","-",O781&amp;N781&amp;T781)</f>
        <v>-</v>
      </c>
      <c r="V781" s="84" t="str">
        <f aca="false">IF(O781="Not Used","-",VLOOKUP(D781,FOLIOS,7,FALSE())&amp;H781)</f>
        <v>-</v>
      </c>
      <c r="W781" s="84" t="str">
        <f aca="false">IF(U781="-","-",O781&amp;E781&amp;H781)</f>
        <v>-</v>
      </c>
      <c r="X781" s="85" t="str">
        <f aca="false">D781&amp;G781</f>
        <v>FT-CAND-EGSC-BASGD-LOW_IROQUOIS</v>
      </c>
      <c r="AF781" s="0" t="str">
        <f aca="false">D781&amp;V781</f>
        <v>FT-CAND-EGSC-BAS-</v>
      </c>
    </row>
    <row r="782" customFormat="false" ht="12.75" hidden="false" customHeight="false" outlineLevel="0" collapsed="false">
      <c r="A782" s="81" t="n">
        <v>36682</v>
      </c>
      <c r="B782" s="82" t="s">
        <v>55</v>
      </c>
      <c r="C782" s="82" t="s">
        <v>56</v>
      </c>
      <c r="D782" s="82" t="s">
        <v>57</v>
      </c>
      <c r="E782" s="82" t="s">
        <v>21</v>
      </c>
      <c r="F782" s="82"/>
      <c r="G782" s="82" t="s">
        <v>79</v>
      </c>
      <c r="H782" s="81" t="n">
        <v>37135</v>
      </c>
      <c r="I782" s="82" t="n">
        <v>0</v>
      </c>
      <c r="J782" s="82" t="n">
        <v>0</v>
      </c>
      <c r="K782" s="83" t="n">
        <f aca="false">IF(J782=0,0,J782/I782)</f>
        <v>0</v>
      </c>
      <c r="L782" s="83" t="n">
        <f aca="false">I782/UOM</f>
        <v>0</v>
      </c>
      <c r="M782" s="83" t="n">
        <f aca="false">J782/UOM</f>
        <v>0</v>
      </c>
      <c r="N782" s="84" t="str">
        <f aca="false">IF(F782="P","PHY",IF(F782="G","G",E782))</f>
        <v>D</v>
      </c>
      <c r="O782" s="84" t="str">
        <f aca="false">IF(ISNA(VLOOKUP(G782,BadCanCurves,1,FALSE())),VLOOKUP(D782,FOLIOS,6,FALSE()),"not used")</f>
        <v>not used</v>
      </c>
      <c r="P782" s="84" t="n">
        <f aca="false">IF($N782="P",VLOOKUP(H782,PrcBuckets,2,FALSE()),0)</f>
        <v>0</v>
      </c>
      <c r="Q782" s="84" t="n">
        <f aca="false">IF($N782="D",VLOOKUP(H782,BasisBuckets,2,FALSE()),0)</f>
        <v>9</v>
      </c>
      <c r="R782" s="84" t="n">
        <f aca="false">IF($N782="PHY",VLOOKUP(H782,PGDBuckets,2,FALSE()),0)</f>
        <v>0</v>
      </c>
      <c r="S782" s="84" t="n">
        <f aca="false">IF($N782="G",VLOOKUP(H782,PGDBuckets,2,FALSE()),0)</f>
        <v>0</v>
      </c>
      <c r="T782" s="84" t="n">
        <f aca="false">SUM(P782:S782)</f>
        <v>9</v>
      </c>
      <c r="U782" s="84" t="str">
        <f aca="false">IF(O782="not used","-",O782&amp;N782&amp;T782)</f>
        <v>-</v>
      </c>
      <c r="V782" s="84" t="str">
        <f aca="false">IF(O782="Not Used","-",VLOOKUP(D782,FOLIOS,7,FALSE())&amp;H782)</f>
        <v>-</v>
      </c>
      <c r="W782" s="84" t="str">
        <f aca="false">IF(U782="-","-",O782&amp;E782&amp;H782)</f>
        <v>-</v>
      </c>
      <c r="X782" s="85" t="str">
        <f aca="false">D782&amp;G782</f>
        <v>FT-CAND-EGSC-BASGD-LOW_IROQUOIS</v>
      </c>
      <c r="AF782" s="0" t="str">
        <f aca="false">D782&amp;V782</f>
        <v>FT-CAND-EGSC-BAS-</v>
      </c>
    </row>
    <row r="783" customFormat="false" ht="12.75" hidden="false" customHeight="false" outlineLevel="0" collapsed="false">
      <c r="A783" s="81" t="n">
        <v>36682</v>
      </c>
      <c r="B783" s="82" t="s">
        <v>55</v>
      </c>
      <c r="C783" s="82" t="s">
        <v>56</v>
      </c>
      <c r="D783" s="82" t="s">
        <v>57</v>
      </c>
      <c r="E783" s="82" t="s">
        <v>21</v>
      </c>
      <c r="F783" s="82"/>
      <c r="G783" s="82" t="s">
        <v>79</v>
      </c>
      <c r="H783" s="81" t="n">
        <v>37165</v>
      </c>
      <c r="I783" s="82" t="n">
        <v>0</v>
      </c>
      <c r="J783" s="82" t="n">
        <v>0</v>
      </c>
      <c r="K783" s="83" t="n">
        <f aca="false">IF(J783=0,0,J783/I783)</f>
        <v>0</v>
      </c>
      <c r="L783" s="83" t="n">
        <f aca="false">I783/UOM</f>
        <v>0</v>
      </c>
      <c r="M783" s="83" t="n">
        <f aca="false">J783/UOM</f>
        <v>0</v>
      </c>
      <c r="N783" s="84" t="str">
        <f aca="false">IF(F783="P","PHY",IF(F783="G","G",E783))</f>
        <v>D</v>
      </c>
      <c r="O783" s="84" t="str">
        <f aca="false">IF(ISNA(VLOOKUP(G783,BadCanCurves,1,FALSE())),VLOOKUP(D783,FOLIOS,6,FALSE()),"not used")</f>
        <v>not used</v>
      </c>
      <c r="P783" s="84" t="n">
        <f aca="false">IF($N783="P",VLOOKUP(H783,PrcBuckets,2,FALSE()),0)</f>
        <v>0</v>
      </c>
      <c r="Q783" s="84" t="n">
        <f aca="false">IF($N783="D",VLOOKUP(H783,BasisBuckets,2,FALSE()),0)</f>
        <v>9</v>
      </c>
      <c r="R783" s="84" t="n">
        <f aca="false">IF($N783="PHY",VLOOKUP(H783,PGDBuckets,2,FALSE()),0)</f>
        <v>0</v>
      </c>
      <c r="S783" s="84" t="n">
        <f aca="false">IF($N783="G",VLOOKUP(H783,PGDBuckets,2,FALSE()),0)</f>
        <v>0</v>
      </c>
      <c r="T783" s="84" t="n">
        <f aca="false">SUM(P783:S783)</f>
        <v>9</v>
      </c>
      <c r="U783" s="84" t="str">
        <f aca="false">IF(O783="not used","-",O783&amp;N783&amp;T783)</f>
        <v>-</v>
      </c>
      <c r="V783" s="84" t="str">
        <f aca="false">IF(O783="Not Used","-",VLOOKUP(D783,FOLIOS,7,FALSE())&amp;H783)</f>
        <v>-</v>
      </c>
      <c r="W783" s="84" t="str">
        <f aca="false">IF(U783="-","-",O783&amp;E783&amp;H783)</f>
        <v>-</v>
      </c>
      <c r="X783" s="85" t="str">
        <f aca="false">D783&amp;G783</f>
        <v>FT-CAND-EGSC-BASGD-LOW_IROQUOIS</v>
      </c>
      <c r="AF783" s="0" t="str">
        <f aca="false">D783&amp;V783</f>
        <v>FT-CAND-EGSC-BAS-</v>
      </c>
    </row>
    <row r="784" customFormat="false" ht="12.75" hidden="false" customHeight="false" outlineLevel="0" collapsed="false">
      <c r="A784" s="81" t="n">
        <v>36682</v>
      </c>
      <c r="B784" s="82" t="s">
        <v>55</v>
      </c>
      <c r="C784" s="82" t="s">
        <v>56</v>
      </c>
      <c r="D784" s="82" t="s">
        <v>57</v>
      </c>
      <c r="E784" s="82" t="s">
        <v>21</v>
      </c>
      <c r="F784" s="82"/>
      <c r="G784" s="82" t="s">
        <v>79</v>
      </c>
      <c r="H784" s="81" t="n">
        <v>37196</v>
      </c>
      <c r="I784" s="82" t="n">
        <v>0</v>
      </c>
      <c r="J784" s="82" t="n">
        <v>0</v>
      </c>
      <c r="K784" s="83" t="n">
        <f aca="false">IF(J784=0,0,J784/I784)</f>
        <v>0</v>
      </c>
      <c r="L784" s="83" t="n">
        <f aca="false">I784/UOM</f>
        <v>0</v>
      </c>
      <c r="M784" s="83" t="n">
        <f aca="false">J784/UOM</f>
        <v>0</v>
      </c>
      <c r="N784" s="84" t="str">
        <f aca="false">IF(F784="P","PHY",IF(F784="G","G",E784))</f>
        <v>D</v>
      </c>
      <c r="O784" s="84" t="str">
        <f aca="false">IF(ISNA(VLOOKUP(G784,BadCanCurves,1,FALSE())),VLOOKUP(D784,FOLIOS,6,FALSE()),"not used")</f>
        <v>not used</v>
      </c>
      <c r="P784" s="84" t="n">
        <f aca="false">IF($N784="P",VLOOKUP(H784,PrcBuckets,2,FALSE()),0)</f>
        <v>0</v>
      </c>
      <c r="Q784" s="84" t="n">
        <f aca="false">IF($N784="D",VLOOKUP(H784,BasisBuckets,2,FALSE()),0)</f>
        <v>9</v>
      </c>
      <c r="R784" s="84" t="n">
        <f aca="false">IF($N784="PHY",VLOOKUP(H784,PGDBuckets,2,FALSE()),0)</f>
        <v>0</v>
      </c>
      <c r="S784" s="84" t="n">
        <f aca="false">IF($N784="G",VLOOKUP(H784,PGDBuckets,2,FALSE()),0)</f>
        <v>0</v>
      </c>
      <c r="T784" s="84" t="n">
        <f aca="false">SUM(P784:S784)</f>
        <v>9</v>
      </c>
      <c r="U784" s="84" t="str">
        <f aca="false">IF(O784="not used","-",O784&amp;N784&amp;T784)</f>
        <v>-</v>
      </c>
      <c r="V784" s="84" t="str">
        <f aca="false">IF(O784="Not Used","-",VLOOKUP(D784,FOLIOS,7,FALSE())&amp;H784)</f>
        <v>-</v>
      </c>
      <c r="W784" s="84" t="str">
        <f aca="false">IF(U784="-","-",O784&amp;E784&amp;H784)</f>
        <v>-</v>
      </c>
      <c r="X784" s="85" t="str">
        <f aca="false">D784&amp;G784</f>
        <v>FT-CAND-EGSC-BASGD-LOW_IROQUOIS</v>
      </c>
      <c r="AF784" s="0" t="str">
        <f aca="false">D784&amp;V784</f>
        <v>FT-CAND-EGSC-BAS-</v>
      </c>
    </row>
    <row r="785" customFormat="false" ht="12.75" hidden="false" customHeight="false" outlineLevel="0" collapsed="false">
      <c r="A785" s="81" t="n">
        <v>36682</v>
      </c>
      <c r="B785" s="82" t="s">
        <v>55</v>
      </c>
      <c r="C785" s="82" t="s">
        <v>56</v>
      </c>
      <c r="D785" s="82" t="s">
        <v>57</v>
      </c>
      <c r="E785" s="82" t="s">
        <v>21</v>
      </c>
      <c r="F785" s="82"/>
      <c r="G785" s="82" t="s">
        <v>79</v>
      </c>
      <c r="H785" s="81" t="n">
        <v>37226</v>
      </c>
      <c r="I785" s="82" t="n">
        <v>0</v>
      </c>
      <c r="J785" s="82" t="n">
        <v>0</v>
      </c>
      <c r="K785" s="83" t="n">
        <f aca="false">IF(J785=0,0,J785/I785)</f>
        <v>0</v>
      </c>
      <c r="L785" s="83" t="n">
        <f aca="false">I785/UOM</f>
        <v>0</v>
      </c>
      <c r="M785" s="83" t="n">
        <f aca="false">J785/UOM</f>
        <v>0</v>
      </c>
      <c r="N785" s="84" t="str">
        <f aca="false">IF(F785="P","PHY",IF(F785="G","G",E785))</f>
        <v>D</v>
      </c>
      <c r="O785" s="84" t="str">
        <f aca="false">IF(ISNA(VLOOKUP(G785,BadCanCurves,1,FALSE())),VLOOKUP(D785,FOLIOS,6,FALSE()),"not used")</f>
        <v>not used</v>
      </c>
      <c r="P785" s="84" t="n">
        <f aca="false">IF($N785="P",VLOOKUP(H785,PrcBuckets,2,FALSE()),0)</f>
        <v>0</v>
      </c>
      <c r="Q785" s="84" t="n">
        <f aca="false">IF($N785="D",VLOOKUP(H785,BasisBuckets,2,FALSE()),0)</f>
        <v>9</v>
      </c>
      <c r="R785" s="84" t="n">
        <f aca="false">IF($N785="PHY",VLOOKUP(H785,PGDBuckets,2,FALSE()),0)</f>
        <v>0</v>
      </c>
      <c r="S785" s="84" t="n">
        <f aca="false">IF($N785="G",VLOOKUP(H785,PGDBuckets,2,FALSE()),0)</f>
        <v>0</v>
      </c>
      <c r="T785" s="84" t="n">
        <f aca="false">SUM(P785:S785)</f>
        <v>9</v>
      </c>
      <c r="U785" s="84" t="str">
        <f aca="false">IF(O785="not used","-",O785&amp;N785&amp;T785)</f>
        <v>-</v>
      </c>
      <c r="V785" s="84" t="str">
        <f aca="false">IF(O785="Not Used","-",VLOOKUP(D785,FOLIOS,7,FALSE())&amp;H785)</f>
        <v>-</v>
      </c>
      <c r="W785" s="84" t="str">
        <f aca="false">IF(U785="-","-",O785&amp;E785&amp;H785)</f>
        <v>-</v>
      </c>
      <c r="X785" s="85" t="str">
        <f aca="false">D785&amp;G785</f>
        <v>FT-CAND-EGSC-BASGD-LOW_IROQUOIS</v>
      </c>
      <c r="AF785" s="0" t="str">
        <f aca="false">D785&amp;V785</f>
        <v>FT-CAND-EGSC-BAS-</v>
      </c>
    </row>
    <row r="786" customFormat="false" ht="12.75" hidden="false" customHeight="false" outlineLevel="0" collapsed="false">
      <c r="A786" s="81" t="n">
        <v>36682</v>
      </c>
      <c r="B786" s="82" t="s">
        <v>55</v>
      </c>
      <c r="C786" s="82" t="s">
        <v>56</v>
      </c>
      <c r="D786" s="82" t="s">
        <v>57</v>
      </c>
      <c r="E786" s="82" t="s">
        <v>21</v>
      </c>
      <c r="F786" s="82"/>
      <c r="G786" s="82" t="s">
        <v>79</v>
      </c>
      <c r="H786" s="81" t="n">
        <v>37257</v>
      </c>
      <c r="I786" s="82" t="n">
        <v>0</v>
      </c>
      <c r="J786" s="82" t="n">
        <v>0</v>
      </c>
      <c r="K786" s="83" t="n">
        <f aca="false">IF(J786=0,0,J786/I786)</f>
        <v>0</v>
      </c>
      <c r="L786" s="83" t="n">
        <f aca="false">I786/UOM</f>
        <v>0</v>
      </c>
      <c r="M786" s="83" t="n">
        <f aca="false">J786/UOM</f>
        <v>0</v>
      </c>
      <c r="N786" s="84" t="str">
        <f aca="false">IF(F786="P","PHY",IF(F786="G","G",E786))</f>
        <v>D</v>
      </c>
      <c r="O786" s="84" t="str">
        <f aca="false">IF(ISNA(VLOOKUP(G786,BadCanCurves,1,FALSE())),VLOOKUP(D786,FOLIOS,6,FALSE()),"not used")</f>
        <v>not used</v>
      </c>
      <c r="P786" s="84" t="n">
        <f aca="false">IF($N786="P",VLOOKUP(H786,PrcBuckets,2,FALSE()),0)</f>
        <v>0</v>
      </c>
      <c r="Q786" s="84" t="n">
        <f aca="false">IF($N786="D",VLOOKUP(H786,BasisBuckets,2,FALSE()),0)</f>
        <v>10</v>
      </c>
      <c r="R786" s="84" t="n">
        <f aca="false">IF($N786="PHY",VLOOKUP(H786,PGDBuckets,2,FALSE()),0)</f>
        <v>0</v>
      </c>
      <c r="S786" s="84" t="n">
        <f aca="false">IF($N786="G",VLOOKUP(H786,PGDBuckets,2,FALSE()),0)</f>
        <v>0</v>
      </c>
      <c r="T786" s="84" t="n">
        <f aca="false">SUM(P786:S786)</f>
        <v>10</v>
      </c>
      <c r="U786" s="84" t="str">
        <f aca="false">IF(O786="not used","-",O786&amp;N786&amp;T786)</f>
        <v>-</v>
      </c>
      <c r="V786" s="84" t="str">
        <f aca="false">IF(O786="Not Used","-",VLOOKUP(D786,FOLIOS,7,FALSE())&amp;H786)</f>
        <v>-</v>
      </c>
      <c r="W786" s="84" t="str">
        <f aca="false">IF(U786="-","-",O786&amp;E786&amp;H786)</f>
        <v>-</v>
      </c>
      <c r="X786" s="85" t="str">
        <f aca="false">D786&amp;G786</f>
        <v>FT-CAND-EGSC-BASGD-LOW_IROQUOIS</v>
      </c>
      <c r="AF786" s="0" t="str">
        <f aca="false">D786&amp;V786</f>
        <v>FT-CAND-EGSC-BAS-</v>
      </c>
    </row>
    <row r="787" customFormat="false" ht="12.75" hidden="false" customHeight="false" outlineLevel="0" collapsed="false">
      <c r="A787" s="81" t="n">
        <v>36682</v>
      </c>
      <c r="B787" s="82" t="s">
        <v>55</v>
      </c>
      <c r="C787" s="82" t="s">
        <v>56</v>
      </c>
      <c r="D787" s="82" t="s">
        <v>57</v>
      </c>
      <c r="E787" s="82" t="s">
        <v>21</v>
      </c>
      <c r="F787" s="82"/>
      <c r="G787" s="82" t="s">
        <v>79</v>
      </c>
      <c r="H787" s="81" t="n">
        <v>37288</v>
      </c>
      <c r="I787" s="82" t="n">
        <v>0</v>
      </c>
      <c r="J787" s="82" t="n">
        <v>0</v>
      </c>
      <c r="K787" s="83" t="n">
        <f aca="false">IF(J787=0,0,J787/I787)</f>
        <v>0</v>
      </c>
      <c r="L787" s="83" t="n">
        <f aca="false">I787/UOM</f>
        <v>0</v>
      </c>
      <c r="M787" s="83" t="n">
        <f aca="false">J787/UOM</f>
        <v>0</v>
      </c>
      <c r="N787" s="84" t="str">
        <f aca="false">IF(F787="P","PHY",IF(F787="G","G",E787))</f>
        <v>D</v>
      </c>
      <c r="O787" s="84" t="str">
        <f aca="false">IF(ISNA(VLOOKUP(G787,BadCanCurves,1,FALSE())),VLOOKUP(D787,FOLIOS,6,FALSE()),"not used")</f>
        <v>not used</v>
      </c>
      <c r="P787" s="84" t="n">
        <f aca="false">IF($N787="P",VLOOKUP(H787,PrcBuckets,2,FALSE()),0)</f>
        <v>0</v>
      </c>
      <c r="Q787" s="84" t="n">
        <f aca="false">IF($N787="D",VLOOKUP(H787,BasisBuckets,2,FALSE()),0)</f>
        <v>10</v>
      </c>
      <c r="R787" s="84" t="n">
        <f aca="false">IF($N787="PHY",VLOOKUP(H787,PGDBuckets,2,FALSE()),0)</f>
        <v>0</v>
      </c>
      <c r="S787" s="84" t="n">
        <f aca="false">IF($N787="G",VLOOKUP(H787,PGDBuckets,2,FALSE()),0)</f>
        <v>0</v>
      </c>
      <c r="T787" s="84" t="n">
        <f aca="false">SUM(P787:S787)</f>
        <v>10</v>
      </c>
      <c r="U787" s="84" t="str">
        <f aca="false">IF(O787="not used","-",O787&amp;N787&amp;T787)</f>
        <v>-</v>
      </c>
      <c r="V787" s="84" t="str">
        <f aca="false">IF(O787="Not Used","-",VLOOKUP(D787,FOLIOS,7,FALSE())&amp;H787)</f>
        <v>-</v>
      </c>
      <c r="W787" s="84" t="str">
        <f aca="false">IF(U787="-","-",O787&amp;E787&amp;H787)</f>
        <v>-</v>
      </c>
      <c r="X787" s="85" t="str">
        <f aca="false">D787&amp;G787</f>
        <v>FT-CAND-EGSC-BASGD-LOW_IROQUOIS</v>
      </c>
      <c r="AF787" s="0" t="str">
        <f aca="false">D787&amp;V787</f>
        <v>FT-CAND-EGSC-BAS-</v>
      </c>
    </row>
    <row r="788" customFormat="false" ht="12.75" hidden="false" customHeight="false" outlineLevel="0" collapsed="false">
      <c r="A788" s="81" t="n">
        <v>36682</v>
      </c>
      <c r="B788" s="82" t="s">
        <v>55</v>
      </c>
      <c r="C788" s="82" t="s">
        <v>56</v>
      </c>
      <c r="D788" s="82" t="s">
        <v>57</v>
      </c>
      <c r="E788" s="82" t="s">
        <v>21</v>
      </c>
      <c r="F788" s="82"/>
      <c r="G788" s="82" t="s">
        <v>79</v>
      </c>
      <c r="H788" s="81" t="n">
        <v>37316</v>
      </c>
      <c r="I788" s="82" t="n">
        <v>0</v>
      </c>
      <c r="J788" s="82" t="n">
        <v>0</v>
      </c>
      <c r="K788" s="83" t="n">
        <f aca="false">IF(J788=0,0,J788/I788)</f>
        <v>0</v>
      </c>
      <c r="L788" s="83" t="n">
        <f aca="false">I788/UOM</f>
        <v>0</v>
      </c>
      <c r="M788" s="83" t="n">
        <f aca="false">J788/UOM</f>
        <v>0</v>
      </c>
      <c r="N788" s="84" t="str">
        <f aca="false">IF(F788="P","PHY",IF(F788="G","G",E788))</f>
        <v>D</v>
      </c>
      <c r="O788" s="84" t="str">
        <f aca="false">IF(ISNA(VLOOKUP(G788,BadCanCurves,1,FALSE())),VLOOKUP(D788,FOLIOS,6,FALSE()),"not used")</f>
        <v>not used</v>
      </c>
      <c r="P788" s="84" t="n">
        <f aca="false">IF($N788="P",VLOOKUP(H788,PrcBuckets,2,FALSE()),0)</f>
        <v>0</v>
      </c>
      <c r="Q788" s="84" t="n">
        <f aca="false">IF($N788="D",VLOOKUP(H788,BasisBuckets,2,FALSE()),0)</f>
        <v>10</v>
      </c>
      <c r="R788" s="84" t="n">
        <f aca="false">IF($N788="PHY",VLOOKUP(H788,PGDBuckets,2,FALSE()),0)</f>
        <v>0</v>
      </c>
      <c r="S788" s="84" t="n">
        <f aca="false">IF($N788="G",VLOOKUP(H788,PGDBuckets,2,FALSE()),0)</f>
        <v>0</v>
      </c>
      <c r="T788" s="84" t="n">
        <f aca="false">SUM(P788:S788)</f>
        <v>10</v>
      </c>
      <c r="U788" s="84" t="str">
        <f aca="false">IF(O788="not used","-",O788&amp;N788&amp;T788)</f>
        <v>-</v>
      </c>
      <c r="V788" s="84" t="str">
        <f aca="false">IF(O788="Not Used","-",VLOOKUP(D788,FOLIOS,7,FALSE())&amp;H788)</f>
        <v>-</v>
      </c>
      <c r="W788" s="84" t="str">
        <f aca="false">IF(U788="-","-",O788&amp;E788&amp;H788)</f>
        <v>-</v>
      </c>
      <c r="X788" s="85" t="str">
        <f aca="false">D788&amp;G788</f>
        <v>FT-CAND-EGSC-BASGD-LOW_IROQUOIS</v>
      </c>
      <c r="AF788" s="0" t="str">
        <f aca="false">D788&amp;V788</f>
        <v>FT-CAND-EGSC-BAS-</v>
      </c>
    </row>
    <row r="789" customFormat="false" ht="12.75" hidden="false" customHeight="false" outlineLevel="0" collapsed="false">
      <c r="A789" s="81" t="n">
        <v>36682</v>
      </c>
      <c r="B789" s="82" t="s">
        <v>55</v>
      </c>
      <c r="C789" s="82" t="s">
        <v>56</v>
      </c>
      <c r="D789" s="82" t="s">
        <v>57</v>
      </c>
      <c r="E789" s="82" t="s">
        <v>21</v>
      </c>
      <c r="F789" s="82"/>
      <c r="G789" s="82" t="s">
        <v>79</v>
      </c>
      <c r="H789" s="81" t="n">
        <v>37347</v>
      </c>
      <c r="I789" s="82" t="n">
        <v>0</v>
      </c>
      <c r="J789" s="82" t="n">
        <v>0</v>
      </c>
      <c r="K789" s="83" t="n">
        <f aca="false">IF(J789=0,0,J789/I789)</f>
        <v>0</v>
      </c>
      <c r="L789" s="83" t="n">
        <f aca="false">I789/UOM</f>
        <v>0</v>
      </c>
      <c r="M789" s="83" t="n">
        <f aca="false">J789/UOM</f>
        <v>0</v>
      </c>
      <c r="N789" s="84" t="str">
        <f aca="false">IF(F789="P","PHY",IF(F789="G","G",E789))</f>
        <v>D</v>
      </c>
      <c r="O789" s="84" t="str">
        <f aca="false">IF(ISNA(VLOOKUP(G789,BadCanCurves,1,FALSE())),VLOOKUP(D789,FOLIOS,6,FALSE()),"not used")</f>
        <v>not used</v>
      </c>
      <c r="P789" s="84" t="n">
        <f aca="false">IF($N789="P",VLOOKUP(H789,PrcBuckets,2,FALSE()),0)</f>
        <v>0</v>
      </c>
      <c r="Q789" s="84" t="n">
        <f aca="false">IF($N789="D",VLOOKUP(H789,BasisBuckets,2,FALSE()),0)</f>
        <v>10</v>
      </c>
      <c r="R789" s="84" t="n">
        <f aca="false">IF($N789="PHY",VLOOKUP(H789,PGDBuckets,2,FALSE()),0)</f>
        <v>0</v>
      </c>
      <c r="S789" s="84" t="n">
        <f aca="false">IF($N789="G",VLOOKUP(H789,PGDBuckets,2,FALSE()),0)</f>
        <v>0</v>
      </c>
      <c r="T789" s="84" t="n">
        <f aca="false">SUM(P789:S789)</f>
        <v>10</v>
      </c>
      <c r="U789" s="84" t="str">
        <f aca="false">IF(O789="not used","-",O789&amp;N789&amp;T789)</f>
        <v>-</v>
      </c>
      <c r="V789" s="84" t="str">
        <f aca="false">IF(O789="Not Used","-",VLOOKUP(D789,FOLIOS,7,FALSE())&amp;H789)</f>
        <v>-</v>
      </c>
      <c r="W789" s="84" t="str">
        <f aca="false">IF(U789="-","-",O789&amp;E789&amp;H789)</f>
        <v>-</v>
      </c>
      <c r="X789" s="85" t="str">
        <f aca="false">D789&amp;G789</f>
        <v>FT-CAND-EGSC-BASGD-LOW_IROQUOIS</v>
      </c>
      <c r="AF789" s="0" t="str">
        <f aca="false">D789&amp;V789</f>
        <v>FT-CAND-EGSC-BAS-</v>
      </c>
    </row>
    <row r="790" customFormat="false" ht="12.75" hidden="false" customHeight="false" outlineLevel="0" collapsed="false">
      <c r="A790" s="81" t="n">
        <v>36682</v>
      </c>
      <c r="B790" s="82" t="s">
        <v>55</v>
      </c>
      <c r="C790" s="82" t="s">
        <v>56</v>
      </c>
      <c r="D790" s="82" t="s">
        <v>57</v>
      </c>
      <c r="E790" s="82" t="s">
        <v>21</v>
      </c>
      <c r="F790" s="82"/>
      <c r="G790" s="82" t="s">
        <v>79</v>
      </c>
      <c r="H790" s="81" t="n">
        <v>37377</v>
      </c>
      <c r="I790" s="82" t="n">
        <v>0</v>
      </c>
      <c r="J790" s="82" t="n">
        <v>0</v>
      </c>
      <c r="K790" s="83" t="n">
        <f aca="false">IF(J790=0,0,J790/I790)</f>
        <v>0</v>
      </c>
      <c r="L790" s="83" t="n">
        <f aca="false">I790/UOM</f>
        <v>0</v>
      </c>
      <c r="M790" s="83" t="n">
        <f aca="false">J790/UOM</f>
        <v>0</v>
      </c>
      <c r="N790" s="84" t="str">
        <f aca="false">IF(F790="P","PHY",IF(F790="G","G",E790))</f>
        <v>D</v>
      </c>
      <c r="O790" s="84" t="str">
        <f aca="false">IF(ISNA(VLOOKUP(G790,BadCanCurves,1,FALSE())),VLOOKUP(D790,FOLIOS,6,FALSE()),"not used")</f>
        <v>not used</v>
      </c>
      <c r="P790" s="84" t="n">
        <f aca="false">IF($N790="P",VLOOKUP(H790,PrcBuckets,2,FALSE()),0)</f>
        <v>0</v>
      </c>
      <c r="Q790" s="84" t="n">
        <f aca="false">IF($N790="D",VLOOKUP(H790,BasisBuckets,2,FALSE()),0)</f>
        <v>10</v>
      </c>
      <c r="R790" s="84" t="n">
        <f aca="false">IF($N790="PHY",VLOOKUP(H790,PGDBuckets,2,FALSE()),0)</f>
        <v>0</v>
      </c>
      <c r="S790" s="84" t="n">
        <f aca="false">IF($N790="G",VLOOKUP(H790,PGDBuckets,2,FALSE()),0)</f>
        <v>0</v>
      </c>
      <c r="T790" s="84" t="n">
        <f aca="false">SUM(P790:S790)</f>
        <v>10</v>
      </c>
      <c r="U790" s="84" t="str">
        <f aca="false">IF(O790="not used","-",O790&amp;N790&amp;T790)</f>
        <v>-</v>
      </c>
      <c r="V790" s="84" t="str">
        <f aca="false">IF(O790="Not Used","-",VLOOKUP(D790,FOLIOS,7,FALSE())&amp;H790)</f>
        <v>-</v>
      </c>
      <c r="W790" s="84" t="str">
        <f aca="false">IF(U790="-","-",O790&amp;E790&amp;H790)</f>
        <v>-</v>
      </c>
      <c r="X790" s="85" t="str">
        <f aca="false">D790&amp;G790</f>
        <v>FT-CAND-EGSC-BASGD-LOW_IROQUOIS</v>
      </c>
      <c r="AF790" s="0" t="str">
        <f aca="false">D790&amp;V790</f>
        <v>FT-CAND-EGSC-BAS-</v>
      </c>
    </row>
    <row r="791" customFormat="false" ht="12.75" hidden="false" customHeight="false" outlineLevel="0" collapsed="false">
      <c r="A791" s="81" t="n">
        <v>36682</v>
      </c>
      <c r="B791" s="82" t="s">
        <v>55</v>
      </c>
      <c r="C791" s="82" t="s">
        <v>56</v>
      </c>
      <c r="D791" s="82" t="s">
        <v>57</v>
      </c>
      <c r="E791" s="82" t="s">
        <v>21</v>
      </c>
      <c r="F791" s="82"/>
      <c r="G791" s="82" t="s">
        <v>79</v>
      </c>
      <c r="H791" s="81" t="n">
        <v>37408</v>
      </c>
      <c r="I791" s="82" t="n">
        <v>0</v>
      </c>
      <c r="J791" s="82" t="n">
        <v>0</v>
      </c>
      <c r="K791" s="83" t="n">
        <f aca="false">IF(J791=0,0,J791/I791)</f>
        <v>0</v>
      </c>
      <c r="L791" s="83" t="n">
        <f aca="false">I791/UOM</f>
        <v>0</v>
      </c>
      <c r="M791" s="83" t="n">
        <f aca="false">J791/UOM</f>
        <v>0</v>
      </c>
      <c r="N791" s="84" t="str">
        <f aca="false">IF(F791="P","PHY",IF(F791="G","G",E791))</f>
        <v>D</v>
      </c>
      <c r="O791" s="84" t="str">
        <f aca="false">IF(ISNA(VLOOKUP(G791,BadCanCurves,1,FALSE())),VLOOKUP(D791,FOLIOS,6,FALSE()),"not used")</f>
        <v>not used</v>
      </c>
      <c r="P791" s="84" t="n">
        <f aca="false">IF($N791="P",VLOOKUP(H791,PrcBuckets,2,FALSE()),0)</f>
        <v>0</v>
      </c>
      <c r="Q791" s="84" t="n">
        <f aca="false">IF($N791="D",VLOOKUP(H791,BasisBuckets,2,FALSE()),0)</f>
        <v>10</v>
      </c>
      <c r="R791" s="84" t="n">
        <f aca="false">IF($N791="PHY",VLOOKUP(H791,PGDBuckets,2,FALSE()),0)</f>
        <v>0</v>
      </c>
      <c r="S791" s="84" t="n">
        <f aca="false">IF($N791="G",VLOOKUP(H791,PGDBuckets,2,FALSE()),0)</f>
        <v>0</v>
      </c>
      <c r="T791" s="84" t="n">
        <f aca="false">SUM(P791:S791)</f>
        <v>10</v>
      </c>
      <c r="U791" s="84" t="str">
        <f aca="false">IF(O791="not used","-",O791&amp;N791&amp;T791)</f>
        <v>-</v>
      </c>
      <c r="V791" s="84" t="str">
        <f aca="false">IF(O791="Not Used","-",VLOOKUP(D791,FOLIOS,7,FALSE())&amp;H791)</f>
        <v>-</v>
      </c>
      <c r="W791" s="84" t="str">
        <f aca="false">IF(U791="-","-",O791&amp;E791&amp;H791)</f>
        <v>-</v>
      </c>
      <c r="X791" s="85" t="str">
        <f aca="false">D791&amp;G791</f>
        <v>FT-CAND-EGSC-BASGD-LOW_IROQUOIS</v>
      </c>
      <c r="AF791" s="0" t="str">
        <f aca="false">D791&amp;V791</f>
        <v>FT-CAND-EGSC-BAS-</v>
      </c>
    </row>
    <row r="792" customFormat="false" ht="12.75" hidden="false" customHeight="false" outlineLevel="0" collapsed="false">
      <c r="A792" s="81" t="n">
        <v>36682</v>
      </c>
      <c r="B792" s="82" t="s">
        <v>55</v>
      </c>
      <c r="C792" s="82" t="s">
        <v>56</v>
      </c>
      <c r="D792" s="82" t="s">
        <v>57</v>
      </c>
      <c r="E792" s="82" t="s">
        <v>21</v>
      </c>
      <c r="F792" s="82"/>
      <c r="G792" s="82" t="s">
        <v>79</v>
      </c>
      <c r="H792" s="81" t="n">
        <v>37438</v>
      </c>
      <c r="I792" s="82" t="n">
        <v>0</v>
      </c>
      <c r="J792" s="82" t="n">
        <v>0</v>
      </c>
      <c r="K792" s="83" t="n">
        <f aca="false">IF(J792=0,0,J792/I792)</f>
        <v>0</v>
      </c>
      <c r="L792" s="83" t="n">
        <f aca="false">I792/UOM</f>
        <v>0</v>
      </c>
      <c r="M792" s="83" t="n">
        <f aca="false">J792/UOM</f>
        <v>0</v>
      </c>
      <c r="N792" s="84" t="str">
        <f aca="false">IF(F792="P","PHY",IF(F792="G","G",E792))</f>
        <v>D</v>
      </c>
      <c r="O792" s="84" t="str">
        <f aca="false">IF(ISNA(VLOOKUP(G792,BadCanCurves,1,FALSE())),VLOOKUP(D792,FOLIOS,6,FALSE()),"not used")</f>
        <v>not used</v>
      </c>
      <c r="P792" s="84" t="n">
        <f aca="false">IF($N792="P",VLOOKUP(H792,PrcBuckets,2,FALSE()),0)</f>
        <v>0</v>
      </c>
      <c r="Q792" s="84" t="n">
        <f aca="false">IF($N792="D",VLOOKUP(H792,BasisBuckets,2,FALSE()),0)</f>
        <v>10</v>
      </c>
      <c r="R792" s="84" t="n">
        <f aca="false">IF($N792="PHY",VLOOKUP(H792,PGDBuckets,2,FALSE()),0)</f>
        <v>0</v>
      </c>
      <c r="S792" s="84" t="n">
        <f aca="false">IF($N792="G",VLOOKUP(H792,PGDBuckets,2,FALSE()),0)</f>
        <v>0</v>
      </c>
      <c r="T792" s="84" t="n">
        <f aca="false">SUM(P792:S792)</f>
        <v>10</v>
      </c>
      <c r="U792" s="84" t="str">
        <f aca="false">IF(O792="not used","-",O792&amp;N792&amp;T792)</f>
        <v>-</v>
      </c>
      <c r="V792" s="84" t="str">
        <f aca="false">IF(O792="Not Used","-",VLOOKUP(D792,FOLIOS,7,FALSE())&amp;H792)</f>
        <v>-</v>
      </c>
      <c r="W792" s="84" t="str">
        <f aca="false">IF(U792="-","-",O792&amp;E792&amp;H792)</f>
        <v>-</v>
      </c>
      <c r="X792" s="85" t="str">
        <f aca="false">D792&amp;G792</f>
        <v>FT-CAND-EGSC-BASGD-LOW_IROQUOIS</v>
      </c>
      <c r="AF792" s="0" t="str">
        <f aca="false">D792&amp;V792</f>
        <v>FT-CAND-EGSC-BAS-</v>
      </c>
    </row>
    <row r="793" customFormat="false" ht="12.75" hidden="false" customHeight="false" outlineLevel="0" collapsed="false">
      <c r="A793" s="81" t="n">
        <v>36682</v>
      </c>
      <c r="B793" s="82" t="s">
        <v>55</v>
      </c>
      <c r="C793" s="82" t="s">
        <v>56</v>
      </c>
      <c r="D793" s="82" t="s">
        <v>57</v>
      </c>
      <c r="E793" s="82" t="s">
        <v>21</v>
      </c>
      <c r="F793" s="82"/>
      <c r="G793" s="82" t="s">
        <v>79</v>
      </c>
      <c r="H793" s="81" t="n">
        <v>37469</v>
      </c>
      <c r="I793" s="82" t="n">
        <v>0</v>
      </c>
      <c r="J793" s="82" t="n">
        <v>0</v>
      </c>
      <c r="K793" s="83" t="n">
        <f aca="false">IF(J793=0,0,J793/I793)</f>
        <v>0</v>
      </c>
      <c r="L793" s="83" t="n">
        <f aca="false">I793/UOM</f>
        <v>0</v>
      </c>
      <c r="M793" s="83" t="n">
        <f aca="false">J793/UOM</f>
        <v>0</v>
      </c>
      <c r="N793" s="84" t="str">
        <f aca="false">IF(F793="P","PHY",IF(F793="G","G",E793))</f>
        <v>D</v>
      </c>
      <c r="O793" s="84" t="str">
        <f aca="false">IF(ISNA(VLOOKUP(G793,BadCanCurves,1,FALSE())),VLOOKUP(D793,FOLIOS,6,FALSE()),"not used")</f>
        <v>not used</v>
      </c>
      <c r="P793" s="84" t="n">
        <f aca="false">IF($N793="P",VLOOKUP(H793,PrcBuckets,2,FALSE()),0)</f>
        <v>0</v>
      </c>
      <c r="Q793" s="84" t="n">
        <f aca="false">IF($N793="D",VLOOKUP(H793,BasisBuckets,2,FALSE()),0)</f>
        <v>10</v>
      </c>
      <c r="R793" s="84" t="n">
        <f aca="false">IF($N793="PHY",VLOOKUP(H793,PGDBuckets,2,FALSE()),0)</f>
        <v>0</v>
      </c>
      <c r="S793" s="84" t="n">
        <f aca="false">IF($N793="G",VLOOKUP(H793,PGDBuckets,2,FALSE()),0)</f>
        <v>0</v>
      </c>
      <c r="T793" s="84" t="n">
        <f aca="false">SUM(P793:S793)</f>
        <v>10</v>
      </c>
      <c r="U793" s="84" t="str">
        <f aca="false">IF(O793="not used","-",O793&amp;N793&amp;T793)</f>
        <v>-</v>
      </c>
      <c r="V793" s="84" t="str">
        <f aca="false">IF(O793="Not Used","-",VLOOKUP(D793,FOLIOS,7,FALSE())&amp;H793)</f>
        <v>-</v>
      </c>
      <c r="W793" s="84" t="str">
        <f aca="false">IF(U793="-","-",O793&amp;E793&amp;H793)</f>
        <v>-</v>
      </c>
      <c r="X793" s="85" t="str">
        <f aca="false">D793&amp;G793</f>
        <v>FT-CAND-EGSC-BASGD-LOW_IROQUOIS</v>
      </c>
      <c r="AF793" s="0" t="str">
        <f aca="false">D793&amp;V793</f>
        <v>FT-CAND-EGSC-BAS-</v>
      </c>
    </row>
    <row r="794" customFormat="false" ht="12.75" hidden="false" customHeight="false" outlineLevel="0" collapsed="false">
      <c r="A794" s="81" t="n">
        <v>36682</v>
      </c>
      <c r="B794" s="82" t="s">
        <v>55</v>
      </c>
      <c r="C794" s="82" t="s">
        <v>56</v>
      </c>
      <c r="D794" s="82" t="s">
        <v>57</v>
      </c>
      <c r="E794" s="82" t="s">
        <v>21</v>
      </c>
      <c r="F794" s="82"/>
      <c r="G794" s="82" t="s">
        <v>79</v>
      </c>
      <c r="H794" s="81" t="n">
        <v>37500</v>
      </c>
      <c r="I794" s="82" t="n">
        <v>0</v>
      </c>
      <c r="J794" s="82" t="n">
        <v>0</v>
      </c>
      <c r="K794" s="83" t="n">
        <f aca="false">IF(J794=0,0,J794/I794)</f>
        <v>0</v>
      </c>
      <c r="L794" s="83" t="n">
        <f aca="false">I794/UOM</f>
        <v>0</v>
      </c>
      <c r="M794" s="83" t="n">
        <f aca="false">J794/UOM</f>
        <v>0</v>
      </c>
      <c r="N794" s="84" t="str">
        <f aca="false">IF(F794="P","PHY",IF(F794="G","G",E794))</f>
        <v>D</v>
      </c>
      <c r="O794" s="84" t="str">
        <f aca="false">IF(ISNA(VLOOKUP(G794,BadCanCurves,1,FALSE())),VLOOKUP(D794,FOLIOS,6,FALSE()),"not used")</f>
        <v>not used</v>
      </c>
      <c r="P794" s="84" t="n">
        <f aca="false">IF($N794="P",VLOOKUP(H794,PrcBuckets,2,FALSE()),0)</f>
        <v>0</v>
      </c>
      <c r="Q794" s="84" t="n">
        <f aca="false">IF($N794="D",VLOOKUP(H794,BasisBuckets,2,FALSE()),0)</f>
        <v>10</v>
      </c>
      <c r="R794" s="84" t="n">
        <f aca="false">IF($N794="PHY",VLOOKUP(H794,PGDBuckets,2,FALSE()),0)</f>
        <v>0</v>
      </c>
      <c r="S794" s="84" t="n">
        <f aca="false">IF($N794="G",VLOOKUP(H794,PGDBuckets,2,FALSE()),0)</f>
        <v>0</v>
      </c>
      <c r="T794" s="84" t="n">
        <f aca="false">SUM(P794:S794)</f>
        <v>10</v>
      </c>
      <c r="U794" s="84" t="str">
        <f aca="false">IF(O794="not used","-",O794&amp;N794&amp;T794)</f>
        <v>-</v>
      </c>
      <c r="V794" s="84" t="str">
        <f aca="false">IF(O794="Not Used","-",VLOOKUP(D794,FOLIOS,7,FALSE())&amp;H794)</f>
        <v>-</v>
      </c>
      <c r="W794" s="84" t="str">
        <f aca="false">IF(U794="-","-",O794&amp;E794&amp;H794)</f>
        <v>-</v>
      </c>
      <c r="X794" s="85" t="str">
        <f aca="false">D794&amp;G794</f>
        <v>FT-CAND-EGSC-BASGD-LOW_IROQUOIS</v>
      </c>
      <c r="AF794" s="0" t="str">
        <f aca="false">D794&amp;V794</f>
        <v>FT-CAND-EGSC-BAS-</v>
      </c>
    </row>
    <row r="795" customFormat="false" ht="12.75" hidden="false" customHeight="false" outlineLevel="0" collapsed="false">
      <c r="A795" s="81" t="n">
        <v>36682</v>
      </c>
      <c r="B795" s="82" t="s">
        <v>55</v>
      </c>
      <c r="C795" s="82" t="s">
        <v>56</v>
      </c>
      <c r="D795" s="82" t="s">
        <v>57</v>
      </c>
      <c r="E795" s="82" t="s">
        <v>21</v>
      </c>
      <c r="F795" s="82"/>
      <c r="G795" s="82" t="s">
        <v>79</v>
      </c>
      <c r="H795" s="81" t="n">
        <v>37530</v>
      </c>
      <c r="I795" s="82" t="n">
        <v>0</v>
      </c>
      <c r="J795" s="82" t="n">
        <v>0</v>
      </c>
      <c r="K795" s="83" t="n">
        <f aca="false">IF(J795=0,0,J795/I795)</f>
        <v>0</v>
      </c>
      <c r="L795" s="83" t="n">
        <f aca="false">I795/UOM</f>
        <v>0</v>
      </c>
      <c r="M795" s="83" t="n">
        <f aca="false">J795/UOM</f>
        <v>0</v>
      </c>
      <c r="N795" s="84" t="str">
        <f aca="false">IF(F795="P","PHY",IF(F795="G","G",E795))</f>
        <v>D</v>
      </c>
      <c r="O795" s="84" t="str">
        <f aca="false">IF(ISNA(VLOOKUP(G795,BadCanCurves,1,FALSE())),VLOOKUP(D795,FOLIOS,6,FALSE()),"not used")</f>
        <v>not used</v>
      </c>
      <c r="P795" s="84" t="n">
        <f aca="false">IF($N795="P",VLOOKUP(H795,PrcBuckets,2,FALSE()),0)</f>
        <v>0</v>
      </c>
      <c r="Q795" s="84" t="n">
        <f aca="false">IF($N795="D",VLOOKUP(H795,BasisBuckets,2,FALSE()),0)</f>
        <v>10</v>
      </c>
      <c r="R795" s="84" t="n">
        <f aca="false">IF($N795="PHY",VLOOKUP(H795,PGDBuckets,2,FALSE()),0)</f>
        <v>0</v>
      </c>
      <c r="S795" s="84" t="n">
        <f aca="false">IF($N795="G",VLOOKUP(H795,PGDBuckets,2,FALSE()),0)</f>
        <v>0</v>
      </c>
      <c r="T795" s="84" t="n">
        <f aca="false">SUM(P795:S795)</f>
        <v>10</v>
      </c>
      <c r="U795" s="84" t="str">
        <f aca="false">IF(O795="not used","-",O795&amp;N795&amp;T795)</f>
        <v>-</v>
      </c>
      <c r="V795" s="84" t="str">
        <f aca="false">IF(O795="Not Used","-",VLOOKUP(D795,FOLIOS,7,FALSE())&amp;H795)</f>
        <v>-</v>
      </c>
      <c r="W795" s="84" t="str">
        <f aca="false">IF(U795="-","-",O795&amp;E795&amp;H795)</f>
        <v>-</v>
      </c>
      <c r="X795" s="85" t="str">
        <f aca="false">D795&amp;G795</f>
        <v>FT-CAND-EGSC-BASGD-LOW_IROQUOIS</v>
      </c>
      <c r="AF795" s="0" t="str">
        <f aca="false">D795&amp;V795</f>
        <v>FT-CAND-EGSC-BAS-</v>
      </c>
    </row>
    <row r="796" customFormat="false" ht="12.75" hidden="false" customHeight="false" outlineLevel="0" collapsed="false">
      <c r="A796" s="81" t="n">
        <v>36682</v>
      </c>
      <c r="B796" s="82" t="s">
        <v>55</v>
      </c>
      <c r="C796" s="82" t="s">
        <v>56</v>
      </c>
      <c r="D796" s="82" t="s">
        <v>57</v>
      </c>
      <c r="E796" s="82" t="s">
        <v>21</v>
      </c>
      <c r="F796" s="82"/>
      <c r="G796" s="82" t="s">
        <v>79</v>
      </c>
      <c r="H796" s="81" t="n">
        <v>37561</v>
      </c>
      <c r="I796" s="82" t="n">
        <v>0</v>
      </c>
      <c r="J796" s="82" t="n">
        <v>0</v>
      </c>
      <c r="K796" s="83" t="n">
        <f aca="false">IF(J796=0,0,J796/I796)</f>
        <v>0</v>
      </c>
      <c r="L796" s="83" t="n">
        <f aca="false">I796/UOM</f>
        <v>0</v>
      </c>
      <c r="M796" s="83" t="n">
        <f aca="false">J796/UOM</f>
        <v>0</v>
      </c>
      <c r="N796" s="84" t="str">
        <f aca="false">IF(F796="P","PHY",IF(F796="G","G",E796))</f>
        <v>D</v>
      </c>
      <c r="O796" s="84" t="str">
        <f aca="false">IF(ISNA(VLOOKUP(G796,BadCanCurves,1,FALSE())),VLOOKUP(D796,FOLIOS,6,FALSE()),"not used")</f>
        <v>not used</v>
      </c>
      <c r="P796" s="84" t="n">
        <f aca="false">IF($N796="P",VLOOKUP(H796,PrcBuckets,2,FALSE()),0)</f>
        <v>0</v>
      </c>
      <c r="Q796" s="84" t="n">
        <f aca="false">IF($N796="D",VLOOKUP(H796,BasisBuckets,2,FALSE()),0)</f>
        <v>10</v>
      </c>
      <c r="R796" s="84" t="n">
        <f aca="false">IF($N796="PHY",VLOOKUP(H796,PGDBuckets,2,FALSE()),0)</f>
        <v>0</v>
      </c>
      <c r="S796" s="84" t="n">
        <f aca="false">IF($N796="G",VLOOKUP(H796,PGDBuckets,2,FALSE()),0)</f>
        <v>0</v>
      </c>
      <c r="T796" s="84" t="n">
        <f aca="false">SUM(P796:S796)</f>
        <v>10</v>
      </c>
      <c r="U796" s="84" t="str">
        <f aca="false">IF(O796="not used","-",O796&amp;N796&amp;T796)</f>
        <v>-</v>
      </c>
      <c r="V796" s="84" t="str">
        <f aca="false">IF(O796="Not Used","-",VLOOKUP(D796,FOLIOS,7,FALSE())&amp;H796)</f>
        <v>-</v>
      </c>
      <c r="W796" s="84" t="str">
        <f aca="false">IF(U796="-","-",O796&amp;E796&amp;H796)</f>
        <v>-</v>
      </c>
      <c r="X796" s="85" t="str">
        <f aca="false">D796&amp;G796</f>
        <v>FT-CAND-EGSC-BASGD-LOW_IROQUOIS</v>
      </c>
      <c r="AF796" s="0" t="str">
        <f aca="false">D796&amp;V796</f>
        <v>FT-CAND-EGSC-BAS-</v>
      </c>
    </row>
    <row r="797" customFormat="false" ht="12.75" hidden="false" customHeight="false" outlineLevel="0" collapsed="false">
      <c r="A797" s="81" t="n">
        <v>36682</v>
      </c>
      <c r="B797" s="82" t="s">
        <v>55</v>
      </c>
      <c r="C797" s="82" t="s">
        <v>56</v>
      </c>
      <c r="D797" s="82" t="s">
        <v>57</v>
      </c>
      <c r="E797" s="82" t="s">
        <v>21</v>
      </c>
      <c r="F797" s="82"/>
      <c r="G797" s="82" t="s">
        <v>79</v>
      </c>
      <c r="H797" s="81" t="n">
        <v>37591</v>
      </c>
      <c r="I797" s="82" t="n">
        <v>0</v>
      </c>
      <c r="J797" s="82" t="n">
        <v>0</v>
      </c>
      <c r="K797" s="83" t="n">
        <f aca="false">IF(J797=0,0,J797/I797)</f>
        <v>0</v>
      </c>
      <c r="L797" s="83" t="n">
        <f aca="false">I797/UOM</f>
        <v>0</v>
      </c>
      <c r="M797" s="83" t="n">
        <f aca="false">J797/UOM</f>
        <v>0</v>
      </c>
      <c r="N797" s="84" t="str">
        <f aca="false">IF(F797="P","PHY",IF(F797="G","G",E797))</f>
        <v>D</v>
      </c>
      <c r="O797" s="84" t="str">
        <f aca="false">IF(ISNA(VLOOKUP(G797,BadCanCurves,1,FALSE())),VLOOKUP(D797,FOLIOS,6,FALSE()),"not used")</f>
        <v>not used</v>
      </c>
      <c r="P797" s="84" t="n">
        <f aca="false">IF($N797="P",VLOOKUP(H797,PrcBuckets,2,FALSE()),0)</f>
        <v>0</v>
      </c>
      <c r="Q797" s="84" t="n">
        <f aca="false">IF($N797="D",VLOOKUP(H797,BasisBuckets,2,FALSE()),0)</f>
        <v>10</v>
      </c>
      <c r="R797" s="84" t="n">
        <f aca="false">IF($N797="PHY",VLOOKUP(H797,PGDBuckets,2,FALSE()),0)</f>
        <v>0</v>
      </c>
      <c r="S797" s="84" t="n">
        <f aca="false">IF($N797="G",VLOOKUP(H797,PGDBuckets,2,FALSE()),0)</f>
        <v>0</v>
      </c>
      <c r="T797" s="84" t="n">
        <f aca="false">SUM(P797:S797)</f>
        <v>10</v>
      </c>
      <c r="U797" s="84" t="str">
        <f aca="false">IF(O797="not used","-",O797&amp;N797&amp;T797)</f>
        <v>-</v>
      </c>
      <c r="V797" s="84" t="str">
        <f aca="false">IF(O797="Not Used","-",VLOOKUP(D797,FOLIOS,7,FALSE())&amp;H797)</f>
        <v>-</v>
      </c>
      <c r="W797" s="84" t="str">
        <f aca="false">IF(U797="-","-",O797&amp;E797&amp;H797)</f>
        <v>-</v>
      </c>
      <c r="X797" s="85" t="str">
        <f aca="false">D797&amp;G797</f>
        <v>FT-CAND-EGSC-BASGD-LOW_IROQUOIS</v>
      </c>
      <c r="AF797" s="0" t="str">
        <f aca="false">D797&amp;V797</f>
        <v>FT-CAND-EGSC-BAS-</v>
      </c>
    </row>
    <row r="798" customFormat="false" ht="12.75" hidden="false" customHeight="false" outlineLevel="0" collapsed="false">
      <c r="A798" s="81" t="n">
        <v>36682</v>
      </c>
      <c r="B798" s="82" t="s">
        <v>55</v>
      </c>
      <c r="C798" s="82" t="s">
        <v>56</v>
      </c>
      <c r="D798" s="82" t="s">
        <v>57</v>
      </c>
      <c r="E798" s="82" t="s">
        <v>21</v>
      </c>
      <c r="F798" s="82"/>
      <c r="G798" s="82" t="s">
        <v>79</v>
      </c>
      <c r="H798" s="81" t="n">
        <v>37622</v>
      </c>
      <c r="I798" s="82" t="n">
        <v>0</v>
      </c>
      <c r="J798" s="82" t="n">
        <v>0</v>
      </c>
      <c r="K798" s="83" t="n">
        <f aca="false">IF(J798=0,0,J798/I798)</f>
        <v>0</v>
      </c>
      <c r="L798" s="83" t="n">
        <f aca="false">I798/UOM</f>
        <v>0</v>
      </c>
      <c r="M798" s="83" t="n">
        <f aca="false">J798/UOM</f>
        <v>0</v>
      </c>
      <c r="N798" s="84" t="str">
        <f aca="false">IF(F798="P","PHY",IF(F798="G","G",E798))</f>
        <v>D</v>
      </c>
      <c r="O798" s="84" t="str">
        <f aca="false">IF(ISNA(VLOOKUP(G798,BadCanCurves,1,FALSE())),VLOOKUP(D798,FOLIOS,6,FALSE()),"not used")</f>
        <v>not used</v>
      </c>
      <c r="P798" s="84" t="n">
        <f aca="false">IF($N798="P",VLOOKUP(H798,PrcBuckets,2,FALSE()),0)</f>
        <v>0</v>
      </c>
      <c r="Q798" s="84" t="n">
        <f aca="false">IF($N798="D",VLOOKUP(H798,BasisBuckets,2,FALSE()),0)</f>
        <v>11</v>
      </c>
      <c r="R798" s="84" t="n">
        <f aca="false">IF($N798="PHY",VLOOKUP(H798,PGDBuckets,2,FALSE()),0)</f>
        <v>0</v>
      </c>
      <c r="S798" s="84" t="n">
        <f aca="false">IF($N798="G",VLOOKUP(H798,PGDBuckets,2,FALSE()),0)</f>
        <v>0</v>
      </c>
      <c r="T798" s="84" t="n">
        <f aca="false">SUM(P798:S798)</f>
        <v>11</v>
      </c>
      <c r="U798" s="84" t="str">
        <f aca="false">IF(O798="not used","-",O798&amp;N798&amp;T798)</f>
        <v>-</v>
      </c>
      <c r="V798" s="84" t="str">
        <f aca="false">IF(O798="Not Used","-",VLOOKUP(D798,FOLIOS,7,FALSE())&amp;H798)</f>
        <v>-</v>
      </c>
      <c r="W798" s="84" t="str">
        <f aca="false">IF(U798="-","-",O798&amp;E798&amp;H798)</f>
        <v>-</v>
      </c>
      <c r="X798" s="85" t="str">
        <f aca="false">D798&amp;G798</f>
        <v>FT-CAND-EGSC-BASGD-LOW_IROQUOIS</v>
      </c>
      <c r="AF798" s="0" t="str">
        <f aca="false">D798&amp;V798</f>
        <v>FT-CAND-EGSC-BAS-</v>
      </c>
    </row>
    <row r="799" customFormat="false" ht="12.75" hidden="false" customHeight="false" outlineLevel="0" collapsed="false">
      <c r="A799" s="81" t="n">
        <v>36682</v>
      </c>
      <c r="B799" s="82" t="s">
        <v>55</v>
      </c>
      <c r="C799" s="82" t="s">
        <v>56</v>
      </c>
      <c r="D799" s="82" t="s">
        <v>57</v>
      </c>
      <c r="E799" s="82" t="s">
        <v>21</v>
      </c>
      <c r="F799" s="82"/>
      <c r="G799" s="82" t="s">
        <v>79</v>
      </c>
      <c r="H799" s="81" t="n">
        <v>37653</v>
      </c>
      <c r="I799" s="82" t="n">
        <v>0</v>
      </c>
      <c r="J799" s="82" t="n">
        <v>0</v>
      </c>
      <c r="K799" s="83" t="n">
        <f aca="false">IF(J799=0,0,J799/I799)</f>
        <v>0</v>
      </c>
      <c r="L799" s="83" t="n">
        <f aca="false">I799/UOM</f>
        <v>0</v>
      </c>
      <c r="M799" s="83" t="n">
        <f aca="false">J799/UOM</f>
        <v>0</v>
      </c>
      <c r="N799" s="84" t="str">
        <f aca="false">IF(F799="P","PHY",IF(F799="G","G",E799))</f>
        <v>D</v>
      </c>
      <c r="O799" s="84" t="str">
        <f aca="false">IF(ISNA(VLOOKUP(G799,BadCanCurves,1,FALSE())),VLOOKUP(D799,FOLIOS,6,FALSE()),"not used")</f>
        <v>not used</v>
      </c>
      <c r="P799" s="84" t="n">
        <f aca="false">IF($N799="P",VLOOKUP(H799,PrcBuckets,2,FALSE()),0)</f>
        <v>0</v>
      </c>
      <c r="Q799" s="84" t="n">
        <f aca="false">IF($N799="D",VLOOKUP(H799,BasisBuckets,2,FALSE()),0)</f>
        <v>11</v>
      </c>
      <c r="R799" s="84" t="n">
        <f aca="false">IF($N799="PHY",VLOOKUP(H799,PGDBuckets,2,FALSE()),0)</f>
        <v>0</v>
      </c>
      <c r="S799" s="84" t="n">
        <f aca="false">IF($N799="G",VLOOKUP(H799,PGDBuckets,2,FALSE()),0)</f>
        <v>0</v>
      </c>
      <c r="T799" s="84" t="n">
        <f aca="false">SUM(P799:S799)</f>
        <v>11</v>
      </c>
      <c r="U799" s="84" t="str">
        <f aca="false">IF(O799="not used","-",O799&amp;N799&amp;T799)</f>
        <v>-</v>
      </c>
      <c r="V799" s="84" t="str">
        <f aca="false">IF(O799="Not Used","-",VLOOKUP(D799,FOLIOS,7,FALSE())&amp;H799)</f>
        <v>-</v>
      </c>
      <c r="W799" s="84" t="str">
        <f aca="false">IF(U799="-","-",O799&amp;E799&amp;H799)</f>
        <v>-</v>
      </c>
      <c r="X799" s="85" t="str">
        <f aca="false">D799&amp;G799</f>
        <v>FT-CAND-EGSC-BASGD-LOW_IROQUOIS</v>
      </c>
      <c r="AF799" s="0" t="str">
        <f aca="false">D799&amp;V799</f>
        <v>FT-CAND-EGSC-BAS-</v>
      </c>
    </row>
    <row r="800" customFormat="false" ht="12.75" hidden="false" customHeight="false" outlineLevel="0" collapsed="false">
      <c r="A800" s="81" t="n">
        <v>36682</v>
      </c>
      <c r="B800" s="82" t="s">
        <v>55</v>
      </c>
      <c r="C800" s="82" t="s">
        <v>56</v>
      </c>
      <c r="D800" s="82" t="s">
        <v>57</v>
      </c>
      <c r="E800" s="82" t="s">
        <v>21</v>
      </c>
      <c r="F800" s="82"/>
      <c r="G800" s="82" t="s">
        <v>79</v>
      </c>
      <c r="H800" s="81" t="n">
        <v>37681</v>
      </c>
      <c r="I800" s="82" t="n">
        <v>0</v>
      </c>
      <c r="J800" s="82" t="n">
        <v>0</v>
      </c>
      <c r="K800" s="83" t="n">
        <f aca="false">IF(J800=0,0,J800/I800)</f>
        <v>0</v>
      </c>
      <c r="L800" s="83" t="n">
        <f aca="false">I800/UOM</f>
        <v>0</v>
      </c>
      <c r="M800" s="83" t="n">
        <f aca="false">J800/UOM</f>
        <v>0</v>
      </c>
      <c r="N800" s="84" t="str">
        <f aca="false">IF(F800="P","PHY",IF(F800="G","G",E800))</f>
        <v>D</v>
      </c>
      <c r="O800" s="84" t="str">
        <f aca="false">IF(ISNA(VLOOKUP(G800,BadCanCurves,1,FALSE())),VLOOKUP(D800,FOLIOS,6,FALSE()),"not used")</f>
        <v>not used</v>
      </c>
      <c r="P800" s="84" t="n">
        <f aca="false">IF($N800="P",VLOOKUP(H800,PrcBuckets,2,FALSE()),0)</f>
        <v>0</v>
      </c>
      <c r="Q800" s="84" t="n">
        <f aca="false">IF($N800="D",VLOOKUP(H800,BasisBuckets,2,FALSE()),0)</f>
        <v>11</v>
      </c>
      <c r="R800" s="84" t="n">
        <f aca="false">IF($N800="PHY",VLOOKUP(H800,PGDBuckets,2,FALSE()),0)</f>
        <v>0</v>
      </c>
      <c r="S800" s="84" t="n">
        <f aca="false">IF($N800="G",VLOOKUP(H800,PGDBuckets,2,FALSE()),0)</f>
        <v>0</v>
      </c>
      <c r="T800" s="84" t="n">
        <f aca="false">SUM(P800:S800)</f>
        <v>11</v>
      </c>
      <c r="U800" s="84" t="str">
        <f aca="false">IF(O800="not used","-",O800&amp;N800&amp;T800)</f>
        <v>-</v>
      </c>
      <c r="V800" s="84" t="str">
        <f aca="false">IF(O800="Not Used","-",VLOOKUP(D800,FOLIOS,7,FALSE())&amp;H800)</f>
        <v>-</v>
      </c>
      <c r="W800" s="84" t="str">
        <f aca="false">IF(U800="-","-",O800&amp;E800&amp;H800)</f>
        <v>-</v>
      </c>
      <c r="X800" s="85" t="str">
        <f aca="false">D800&amp;G800</f>
        <v>FT-CAND-EGSC-BASGD-LOW_IROQUOIS</v>
      </c>
      <c r="AF800" s="0" t="str">
        <f aca="false">D800&amp;V800</f>
        <v>FT-CAND-EGSC-BAS-</v>
      </c>
    </row>
    <row r="801" customFormat="false" ht="12.75" hidden="false" customHeight="false" outlineLevel="0" collapsed="false">
      <c r="A801" s="81" t="n">
        <v>36682</v>
      </c>
      <c r="B801" s="82" t="s">
        <v>55</v>
      </c>
      <c r="C801" s="82" t="s">
        <v>56</v>
      </c>
      <c r="D801" s="82" t="s">
        <v>57</v>
      </c>
      <c r="E801" s="82" t="s">
        <v>21</v>
      </c>
      <c r="F801" s="82"/>
      <c r="G801" s="82" t="s">
        <v>79</v>
      </c>
      <c r="H801" s="81" t="n">
        <v>37712</v>
      </c>
      <c r="I801" s="82" t="n">
        <v>0</v>
      </c>
      <c r="J801" s="82" t="n">
        <v>0</v>
      </c>
      <c r="K801" s="83" t="n">
        <f aca="false">IF(J801=0,0,J801/I801)</f>
        <v>0</v>
      </c>
      <c r="L801" s="83" t="n">
        <f aca="false">I801/UOM</f>
        <v>0</v>
      </c>
      <c r="M801" s="83" t="n">
        <f aca="false">J801/UOM</f>
        <v>0</v>
      </c>
      <c r="N801" s="84" t="str">
        <f aca="false">IF(F801="P","PHY",IF(F801="G","G",E801))</f>
        <v>D</v>
      </c>
      <c r="O801" s="84" t="str">
        <f aca="false">IF(ISNA(VLOOKUP(G801,BadCanCurves,1,FALSE())),VLOOKUP(D801,FOLIOS,6,FALSE()),"not used")</f>
        <v>not used</v>
      </c>
      <c r="P801" s="84" t="n">
        <f aca="false">IF($N801="P",VLOOKUP(H801,PrcBuckets,2,FALSE()),0)</f>
        <v>0</v>
      </c>
      <c r="Q801" s="84" t="n">
        <f aca="false">IF($N801="D",VLOOKUP(H801,BasisBuckets,2,FALSE()),0)</f>
        <v>11</v>
      </c>
      <c r="R801" s="84" t="n">
        <f aca="false">IF($N801="PHY",VLOOKUP(H801,PGDBuckets,2,FALSE()),0)</f>
        <v>0</v>
      </c>
      <c r="S801" s="84" t="n">
        <f aca="false">IF($N801="G",VLOOKUP(H801,PGDBuckets,2,FALSE()),0)</f>
        <v>0</v>
      </c>
      <c r="T801" s="84" t="n">
        <f aca="false">SUM(P801:S801)</f>
        <v>11</v>
      </c>
      <c r="U801" s="84" t="str">
        <f aca="false">IF(O801="not used","-",O801&amp;N801&amp;T801)</f>
        <v>-</v>
      </c>
      <c r="V801" s="84" t="str">
        <f aca="false">IF(O801="Not Used","-",VLOOKUP(D801,FOLIOS,7,FALSE())&amp;H801)</f>
        <v>-</v>
      </c>
      <c r="W801" s="84" t="str">
        <f aca="false">IF(U801="-","-",O801&amp;E801&amp;H801)</f>
        <v>-</v>
      </c>
      <c r="X801" s="85" t="str">
        <f aca="false">D801&amp;G801</f>
        <v>FT-CAND-EGSC-BASGD-LOW_IROQUOIS</v>
      </c>
      <c r="AF801" s="0" t="str">
        <f aca="false">D801&amp;V801</f>
        <v>FT-CAND-EGSC-BAS-</v>
      </c>
    </row>
    <row r="802" customFormat="false" ht="12.75" hidden="false" customHeight="false" outlineLevel="0" collapsed="false">
      <c r="A802" s="81" t="n">
        <v>36682</v>
      </c>
      <c r="B802" s="82" t="s">
        <v>55</v>
      </c>
      <c r="C802" s="82" t="s">
        <v>56</v>
      </c>
      <c r="D802" s="82" t="s">
        <v>57</v>
      </c>
      <c r="E802" s="82" t="s">
        <v>21</v>
      </c>
      <c r="F802" s="82"/>
      <c r="G802" s="82" t="s">
        <v>79</v>
      </c>
      <c r="H802" s="81" t="n">
        <v>37742</v>
      </c>
      <c r="I802" s="82" t="n">
        <v>0</v>
      </c>
      <c r="J802" s="82" t="n">
        <v>0</v>
      </c>
      <c r="K802" s="83" t="n">
        <f aca="false">IF(J802=0,0,J802/I802)</f>
        <v>0</v>
      </c>
      <c r="L802" s="83" t="n">
        <f aca="false">I802/UOM</f>
        <v>0</v>
      </c>
      <c r="M802" s="83" t="n">
        <f aca="false">J802/UOM</f>
        <v>0</v>
      </c>
      <c r="N802" s="84" t="str">
        <f aca="false">IF(F802="P","PHY",IF(F802="G","G",E802))</f>
        <v>D</v>
      </c>
      <c r="O802" s="84" t="str">
        <f aca="false">IF(ISNA(VLOOKUP(G802,BadCanCurves,1,FALSE())),VLOOKUP(D802,FOLIOS,6,FALSE()),"not used")</f>
        <v>not used</v>
      </c>
      <c r="P802" s="84" t="n">
        <f aca="false">IF($N802="P",VLOOKUP(H802,PrcBuckets,2,FALSE()),0)</f>
        <v>0</v>
      </c>
      <c r="Q802" s="84" t="n">
        <f aca="false">IF($N802="D",VLOOKUP(H802,BasisBuckets,2,FALSE()),0)</f>
        <v>11</v>
      </c>
      <c r="R802" s="84" t="n">
        <f aca="false">IF($N802="PHY",VLOOKUP(H802,PGDBuckets,2,FALSE()),0)</f>
        <v>0</v>
      </c>
      <c r="S802" s="84" t="n">
        <f aca="false">IF($N802="G",VLOOKUP(H802,PGDBuckets,2,FALSE()),0)</f>
        <v>0</v>
      </c>
      <c r="T802" s="84" t="n">
        <f aca="false">SUM(P802:S802)</f>
        <v>11</v>
      </c>
      <c r="U802" s="84" t="str">
        <f aca="false">IF(O802="not used","-",O802&amp;N802&amp;T802)</f>
        <v>-</v>
      </c>
      <c r="V802" s="84" t="str">
        <f aca="false">IF(O802="Not Used","-",VLOOKUP(D802,FOLIOS,7,FALSE())&amp;H802)</f>
        <v>-</v>
      </c>
      <c r="W802" s="84" t="str">
        <f aca="false">IF(U802="-","-",O802&amp;E802&amp;H802)</f>
        <v>-</v>
      </c>
      <c r="X802" s="85" t="str">
        <f aca="false">D802&amp;G802</f>
        <v>FT-CAND-EGSC-BASGD-LOW_IROQUOIS</v>
      </c>
      <c r="AF802" s="0" t="str">
        <f aca="false">D802&amp;V802</f>
        <v>FT-CAND-EGSC-BAS-</v>
      </c>
    </row>
    <row r="803" customFormat="false" ht="12.75" hidden="false" customHeight="false" outlineLevel="0" collapsed="false">
      <c r="A803" s="81" t="n">
        <v>36682</v>
      </c>
      <c r="B803" s="82" t="s">
        <v>55</v>
      </c>
      <c r="C803" s="82" t="s">
        <v>56</v>
      </c>
      <c r="D803" s="82" t="s">
        <v>57</v>
      </c>
      <c r="E803" s="82" t="s">
        <v>21</v>
      </c>
      <c r="F803" s="82"/>
      <c r="G803" s="82" t="s">
        <v>79</v>
      </c>
      <c r="H803" s="81" t="n">
        <v>37773</v>
      </c>
      <c r="I803" s="82" t="n">
        <v>0</v>
      </c>
      <c r="J803" s="82" t="n">
        <v>0</v>
      </c>
      <c r="K803" s="83" t="n">
        <f aca="false">IF(J803=0,0,J803/I803)</f>
        <v>0</v>
      </c>
      <c r="L803" s="83" t="n">
        <f aca="false">I803/UOM</f>
        <v>0</v>
      </c>
      <c r="M803" s="83" t="n">
        <f aca="false">J803/UOM</f>
        <v>0</v>
      </c>
      <c r="N803" s="84" t="str">
        <f aca="false">IF(F803="P","PHY",IF(F803="G","G",E803))</f>
        <v>D</v>
      </c>
      <c r="O803" s="84" t="str">
        <f aca="false">IF(ISNA(VLOOKUP(G803,BadCanCurves,1,FALSE())),VLOOKUP(D803,FOLIOS,6,FALSE()),"not used")</f>
        <v>not used</v>
      </c>
      <c r="P803" s="84" t="n">
        <f aca="false">IF($N803="P",VLOOKUP(H803,PrcBuckets,2,FALSE()),0)</f>
        <v>0</v>
      </c>
      <c r="Q803" s="84" t="n">
        <f aca="false">IF($N803="D",VLOOKUP(H803,BasisBuckets,2,FALSE()),0)</f>
        <v>11</v>
      </c>
      <c r="R803" s="84" t="n">
        <f aca="false">IF($N803="PHY",VLOOKUP(H803,PGDBuckets,2,FALSE()),0)</f>
        <v>0</v>
      </c>
      <c r="S803" s="84" t="n">
        <f aca="false">IF($N803="G",VLOOKUP(H803,PGDBuckets,2,FALSE()),0)</f>
        <v>0</v>
      </c>
      <c r="T803" s="84" t="n">
        <f aca="false">SUM(P803:S803)</f>
        <v>11</v>
      </c>
      <c r="U803" s="84" t="str">
        <f aca="false">IF(O803="not used","-",O803&amp;N803&amp;T803)</f>
        <v>-</v>
      </c>
      <c r="V803" s="84" t="str">
        <f aca="false">IF(O803="Not Used","-",VLOOKUP(D803,FOLIOS,7,FALSE())&amp;H803)</f>
        <v>-</v>
      </c>
      <c r="W803" s="84" t="str">
        <f aca="false">IF(U803="-","-",O803&amp;E803&amp;H803)</f>
        <v>-</v>
      </c>
      <c r="X803" s="85" t="str">
        <f aca="false">D803&amp;G803</f>
        <v>FT-CAND-EGSC-BASGD-LOW_IROQUOIS</v>
      </c>
      <c r="AF803" s="0" t="str">
        <f aca="false">D803&amp;V803</f>
        <v>FT-CAND-EGSC-BAS-</v>
      </c>
    </row>
    <row r="804" customFormat="false" ht="12.75" hidden="false" customHeight="false" outlineLevel="0" collapsed="false">
      <c r="A804" s="81" t="n">
        <v>36682</v>
      </c>
      <c r="B804" s="82" t="s">
        <v>55</v>
      </c>
      <c r="C804" s="82" t="s">
        <v>56</v>
      </c>
      <c r="D804" s="82" t="s">
        <v>57</v>
      </c>
      <c r="E804" s="82" t="s">
        <v>21</v>
      </c>
      <c r="F804" s="82"/>
      <c r="G804" s="82" t="s">
        <v>79</v>
      </c>
      <c r="H804" s="81" t="n">
        <v>37803</v>
      </c>
      <c r="I804" s="82" t="n">
        <v>0</v>
      </c>
      <c r="J804" s="82" t="n">
        <v>0</v>
      </c>
      <c r="K804" s="83" t="n">
        <f aca="false">IF(J804=0,0,J804/I804)</f>
        <v>0</v>
      </c>
      <c r="L804" s="83" t="n">
        <f aca="false">I804/UOM</f>
        <v>0</v>
      </c>
      <c r="M804" s="83" t="n">
        <f aca="false">J804/UOM</f>
        <v>0</v>
      </c>
      <c r="N804" s="84" t="str">
        <f aca="false">IF(F804="P","PHY",IF(F804="G","G",E804))</f>
        <v>D</v>
      </c>
      <c r="O804" s="84" t="str">
        <f aca="false">IF(ISNA(VLOOKUP(G804,BadCanCurves,1,FALSE())),VLOOKUP(D804,FOLIOS,6,FALSE()),"not used")</f>
        <v>not used</v>
      </c>
      <c r="P804" s="84" t="n">
        <f aca="false">IF($N804="P",VLOOKUP(H804,PrcBuckets,2,FALSE()),0)</f>
        <v>0</v>
      </c>
      <c r="Q804" s="84" t="n">
        <f aca="false">IF($N804="D",VLOOKUP(H804,BasisBuckets,2,FALSE()),0)</f>
        <v>11</v>
      </c>
      <c r="R804" s="84" t="n">
        <f aca="false">IF($N804="PHY",VLOOKUP(H804,PGDBuckets,2,FALSE()),0)</f>
        <v>0</v>
      </c>
      <c r="S804" s="84" t="n">
        <f aca="false">IF($N804="G",VLOOKUP(H804,PGDBuckets,2,FALSE()),0)</f>
        <v>0</v>
      </c>
      <c r="T804" s="84" t="n">
        <f aca="false">SUM(P804:S804)</f>
        <v>11</v>
      </c>
      <c r="U804" s="84" t="str">
        <f aca="false">IF(O804="not used","-",O804&amp;N804&amp;T804)</f>
        <v>-</v>
      </c>
      <c r="V804" s="84" t="str">
        <f aca="false">IF(O804="Not Used","-",VLOOKUP(D804,FOLIOS,7,FALSE())&amp;H804)</f>
        <v>-</v>
      </c>
      <c r="W804" s="84" t="str">
        <f aca="false">IF(U804="-","-",O804&amp;E804&amp;H804)</f>
        <v>-</v>
      </c>
      <c r="X804" s="85" t="str">
        <f aca="false">D804&amp;G804</f>
        <v>FT-CAND-EGSC-BASGD-LOW_IROQUOIS</v>
      </c>
      <c r="AF804" s="0" t="str">
        <f aca="false">D804&amp;V804</f>
        <v>FT-CAND-EGSC-BAS-</v>
      </c>
    </row>
    <row r="805" customFormat="false" ht="12.75" hidden="false" customHeight="false" outlineLevel="0" collapsed="false">
      <c r="A805" s="81" t="n">
        <v>36682</v>
      </c>
      <c r="B805" s="82" t="s">
        <v>55</v>
      </c>
      <c r="C805" s="82" t="s">
        <v>56</v>
      </c>
      <c r="D805" s="82" t="s">
        <v>57</v>
      </c>
      <c r="E805" s="82" t="s">
        <v>21</v>
      </c>
      <c r="F805" s="82"/>
      <c r="G805" s="82" t="s">
        <v>79</v>
      </c>
      <c r="H805" s="81" t="n">
        <v>37834</v>
      </c>
      <c r="I805" s="82" t="n">
        <v>0</v>
      </c>
      <c r="J805" s="82" t="n">
        <v>0</v>
      </c>
      <c r="K805" s="83" t="n">
        <f aca="false">IF(J805=0,0,J805/I805)</f>
        <v>0</v>
      </c>
      <c r="L805" s="83" t="n">
        <f aca="false">I805/UOM</f>
        <v>0</v>
      </c>
      <c r="M805" s="83" t="n">
        <f aca="false">J805/UOM</f>
        <v>0</v>
      </c>
      <c r="N805" s="84" t="str">
        <f aca="false">IF(F805="P","PHY",IF(F805="G","G",E805))</f>
        <v>D</v>
      </c>
      <c r="O805" s="84" t="str">
        <f aca="false">IF(ISNA(VLOOKUP(G805,BadCanCurves,1,FALSE())),VLOOKUP(D805,FOLIOS,6,FALSE()),"not used")</f>
        <v>not used</v>
      </c>
      <c r="P805" s="84" t="n">
        <f aca="false">IF($N805="P",VLOOKUP(H805,PrcBuckets,2,FALSE()),0)</f>
        <v>0</v>
      </c>
      <c r="Q805" s="84" t="n">
        <f aca="false">IF($N805="D",VLOOKUP(H805,BasisBuckets,2,FALSE()),0)</f>
        <v>11</v>
      </c>
      <c r="R805" s="84" t="n">
        <f aca="false">IF($N805="PHY",VLOOKUP(H805,PGDBuckets,2,FALSE()),0)</f>
        <v>0</v>
      </c>
      <c r="S805" s="84" t="n">
        <f aca="false">IF($N805="G",VLOOKUP(H805,PGDBuckets,2,FALSE()),0)</f>
        <v>0</v>
      </c>
      <c r="T805" s="84" t="n">
        <f aca="false">SUM(P805:S805)</f>
        <v>11</v>
      </c>
      <c r="U805" s="84" t="str">
        <f aca="false">IF(O805="not used","-",O805&amp;N805&amp;T805)</f>
        <v>-</v>
      </c>
      <c r="V805" s="84" t="str">
        <f aca="false">IF(O805="Not Used","-",VLOOKUP(D805,FOLIOS,7,FALSE())&amp;H805)</f>
        <v>-</v>
      </c>
      <c r="W805" s="84" t="str">
        <f aca="false">IF(U805="-","-",O805&amp;E805&amp;H805)</f>
        <v>-</v>
      </c>
      <c r="X805" s="85" t="str">
        <f aca="false">D805&amp;G805</f>
        <v>FT-CAND-EGSC-BASGD-LOW_IROQUOIS</v>
      </c>
      <c r="AF805" s="0" t="str">
        <f aca="false">D805&amp;V805</f>
        <v>FT-CAND-EGSC-BAS-</v>
      </c>
    </row>
    <row r="806" customFormat="false" ht="12.75" hidden="false" customHeight="false" outlineLevel="0" collapsed="false">
      <c r="A806" s="81" t="n">
        <v>36682</v>
      </c>
      <c r="B806" s="82" t="s">
        <v>55</v>
      </c>
      <c r="C806" s="82" t="s">
        <v>56</v>
      </c>
      <c r="D806" s="82" t="s">
        <v>57</v>
      </c>
      <c r="E806" s="82" t="s">
        <v>21</v>
      </c>
      <c r="F806" s="82"/>
      <c r="G806" s="82" t="s">
        <v>79</v>
      </c>
      <c r="H806" s="81" t="n">
        <v>37865</v>
      </c>
      <c r="I806" s="82" t="n">
        <v>0</v>
      </c>
      <c r="J806" s="82" t="n">
        <v>0</v>
      </c>
      <c r="K806" s="83" t="n">
        <f aca="false">IF(J806=0,0,J806/I806)</f>
        <v>0</v>
      </c>
      <c r="L806" s="83" t="n">
        <f aca="false">I806/UOM</f>
        <v>0</v>
      </c>
      <c r="M806" s="83" t="n">
        <f aca="false">J806/UOM</f>
        <v>0</v>
      </c>
      <c r="N806" s="84" t="str">
        <f aca="false">IF(F806="P","PHY",IF(F806="G","G",E806))</f>
        <v>D</v>
      </c>
      <c r="O806" s="84" t="str">
        <f aca="false">IF(ISNA(VLOOKUP(G806,BadCanCurves,1,FALSE())),VLOOKUP(D806,FOLIOS,6,FALSE()),"not used")</f>
        <v>not used</v>
      </c>
      <c r="P806" s="84" t="n">
        <f aca="false">IF($N806="P",VLOOKUP(H806,PrcBuckets,2,FALSE()),0)</f>
        <v>0</v>
      </c>
      <c r="Q806" s="84" t="n">
        <f aca="false">IF($N806="D",VLOOKUP(H806,BasisBuckets,2,FALSE()),0)</f>
        <v>11</v>
      </c>
      <c r="R806" s="84" t="n">
        <f aca="false">IF($N806="PHY",VLOOKUP(H806,PGDBuckets,2,FALSE()),0)</f>
        <v>0</v>
      </c>
      <c r="S806" s="84" t="n">
        <f aca="false">IF($N806="G",VLOOKUP(H806,PGDBuckets,2,FALSE()),0)</f>
        <v>0</v>
      </c>
      <c r="T806" s="84" t="n">
        <f aca="false">SUM(P806:S806)</f>
        <v>11</v>
      </c>
      <c r="U806" s="84" t="str">
        <f aca="false">IF(O806="not used","-",O806&amp;N806&amp;T806)</f>
        <v>-</v>
      </c>
      <c r="V806" s="84" t="str">
        <f aca="false">IF(O806="Not Used","-",VLOOKUP(D806,FOLIOS,7,FALSE())&amp;H806)</f>
        <v>-</v>
      </c>
      <c r="W806" s="84" t="str">
        <f aca="false">IF(U806="-","-",O806&amp;E806&amp;H806)</f>
        <v>-</v>
      </c>
      <c r="X806" s="85" t="str">
        <f aca="false">D806&amp;G806</f>
        <v>FT-CAND-EGSC-BASGD-LOW_IROQUOIS</v>
      </c>
      <c r="AF806" s="0" t="str">
        <f aca="false">D806&amp;V806</f>
        <v>FT-CAND-EGSC-BAS-</v>
      </c>
    </row>
    <row r="807" customFormat="false" ht="12.75" hidden="false" customHeight="false" outlineLevel="0" collapsed="false">
      <c r="A807" s="81" t="n">
        <v>36682</v>
      </c>
      <c r="B807" s="82" t="s">
        <v>55</v>
      </c>
      <c r="C807" s="82" t="s">
        <v>56</v>
      </c>
      <c r="D807" s="82" t="s">
        <v>57</v>
      </c>
      <c r="E807" s="82" t="s">
        <v>21</v>
      </c>
      <c r="F807" s="82"/>
      <c r="G807" s="82" t="s">
        <v>79</v>
      </c>
      <c r="H807" s="81" t="n">
        <v>37895</v>
      </c>
      <c r="I807" s="82" t="n">
        <v>0</v>
      </c>
      <c r="J807" s="82" t="n">
        <v>0</v>
      </c>
      <c r="K807" s="83" t="n">
        <f aca="false">IF(J807=0,0,J807/I807)</f>
        <v>0</v>
      </c>
      <c r="L807" s="83" t="n">
        <f aca="false">I807/UOM</f>
        <v>0</v>
      </c>
      <c r="M807" s="83" t="n">
        <f aca="false">J807/UOM</f>
        <v>0</v>
      </c>
      <c r="N807" s="84" t="str">
        <f aca="false">IF(F807="P","PHY",IF(F807="G","G",E807))</f>
        <v>D</v>
      </c>
      <c r="O807" s="84" t="str">
        <f aca="false">IF(ISNA(VLOOKUP(G807,BadCanCurves,1,FALSE())),VLOOKUP(D807,FOLIOS,6,FALSE()),"not used")</f>
        <v>not used</v>
      </c>
      <c r="P807" s="84" t="n">
        <f aca="false">IF($N807="P",VLOOKUP(H807,PrcBuckets,2,FALSE()),0)</f>
        <v>0</v>
      </c>
      <c r="Q807" s="84" t="n">
        <f aca="false">IF($N807="D",VLOOKUP(H807,BasisBuckets,2,FALSE()),0)</f>
        <v>11</v>
      </c>
      <c r="R807" s="84" t="n">
        <f aca="false">IF($N807="PHY",VLOOKUP(H807,PGDBuckets,2,FALSE()),0)</f>
        <v>0</v>
      </c>
      <c r="S807" s="84" t="n">
        <f aca="false">IF($N807="G",VLOOKUP(H807,PGDBuckets,2,FALSE()),0)</f>
        <v>0</v>
      </c>
      <c r="T807" s="84" t="n">
        <f aca="false">SUM(P807:S807)</f>
        <v>11</v>
      </c>
      <c r="U807" s="84" t="str">
        <f aca="false">IF(O807="not used","-",O807&amp;N807&amp;T807)</f>
        <v>-</v>
      </c>
      <c r="V807" s="84" t="str">
        <f aca="false">IF(O807="Not Used","-",VLOOKUP(D807,FOLIOS,7,FALSE())&amp;H807)</f>
        <v>-</v>
      </c>
      <c r="W807" s="84" t="str">
        <f aca="false">IF(U807="-","-",O807&amp;E807&amp;H807)</f>
        <v>-</v>
      </c>
      <c r="X807" s="85" t="str">
        <f aca="false">D807&amp;G807</f>
        <v>FT-CAND-EGSC-BASGD-LOW_IROQUOIS</v>
      </c>
      <c r="AF807" s="0" t="str">
        <f aca="false">D807&amp;V807</f>
        <v>FT-CAND-EGSC-BAS-</v>
      </c>
    </row>
    <row r="808" customFormat="false" ht="12.75" hidden="false" customHeight="false" outlineLevel="0" collapsed="false">
      <c r="A808" s="81" t="n">
        <v>36682</v>
      </c>
      <c r="B808" s="82" t="s">
        <v>55</v>
      </c>
      <c r="C808" s="82" t="s">
        <v>56</v>
      </c>
      <c r="D808" s="82" t="s">
        <v>57</v>
      </c>
      <c r="E808" s="82" t="s">
        <v>21</v>
      </c>
      <c r="F808" s="82"/>
      <c r="G808" s="82" t="s">
        <v>79</v>
      </c>
      <c r="H808" s="81" t="n">
        <v>37926</v>
      </c>
      <c r="I808" s="82" t="n">
        <v>0</v>
      </c>
      <c r="J808" s="82" t="n">
        <v>0</v>
      </c>
      <c r="K808" s="83" t="n">
        <f aca="false">IF(J808=0,0,J808/I808)</f>
        <v>0</v>
      </c>
      <c r="L808" s="83" t="n">
        <f aca="false">I808/UOM</f>
        <v>0</v>
      </c>
      <c r="M808" s="83" t="n">
        <f aca="false">J808/UOM</f>
        <v>0</v>
      </c>
      <c r="N808" s="84" t="str">
        <f aca="false">IF(F808="P","PHY",IF(F808="G","G",E808))</f>
        <v>D</v>
      </c>
      <c r="O808" s="84" t="str">
        <f aca="false">IF(ISNA(VLOOKUP(G808,BadCanCurves,1,FALSE())),VLOOKUP(D808,FOLIOS,6,FALSE()),"not used")</f>
        <v>not used</v>
      </c>
      <c r="P808" s="84" t="n">
        <f aca="false">IF($N808="P",VLOOKUP(H808,PrcBuckets,2,FALSE()),0)</f>
        <v>0</v>
      </c>
      <c r="Q808" s="84" t="n">
        <f aca="false">IF($N808="D",VLOOKUP(H808,BasisBuckets,2,FALSE()),0)</f>
        <v>11</v>
      </c>
      <c r="R808" s="84" t="n">
        <f aca="false">IF($N808="PHY",VLOOKUP(H808,PGDBuckets,2,FALSE()),0)</f>
        <v>0</v>
      </c>
      <c r="S808" s="84" t="n">
        <f aca="false">IF($N808="G",VLOOKUP(H808,PGDBuckets,2,FALSE()),0)</f>
        <v>0</v>
      </c>
      <c r="T808" s="84" t="n">
        <f aca="false">SUM(P808:S808)</f>
        <v>11</v>
      </c>
      <c r="U808" s="84" t="str">
        <f aca="false">IF(O808="not used","-",O808&amp;N808&amp;T808)</f>
        <v>-</v>
      </c>
      <c r="V808" s="84" t="str">
        <f aca="false">IF(O808="Not Used","-",VLOOKUP(D808,FOLIOS,7,FALSE())&amp;H808)</f>
        <v>-</v>
      </c>
      <c r="W808" s="84" t="str">
        <f aca="false">IF(U808="-","-",O808&amp;E808&amp;H808)</f>
        <v>-</v>
      </c>
      <c r="X808" s="85" t="str">
        <f aca="false">D808&amp;G808</f>
        <v>FT-CAND-EGSC-BASGD-LOW_IROQUOIS</v>
      </c>
      <c r="AF808" s="0" t="str">
        <f aca="false">D808&amp;V808</f>
        <v>FT-CAND-EGSC-BAS-</v>
      </c>
    </row>
    <row r="809" customFormat="false" ht="12.75" hidden="false" customHeight="false" outlineLevel="0" collapsed="false">
      <c r="A809" s="81" t="n">
        <v>36682</v>
      </c>
      <c r="B809" s="82" t="s">
        <v>55</v>
      </c>
      <c r="C809" s="82" t="s">
        <v>56</v>
      </c>
      <c r="D809" s="82" t="s">
        <v>57</v>
      </c>
      <c r="E809" s="82" t="s">
        <v>21</v>
      </c>
      <c r="F809" s="82"/>
      <c r="G809" s="82" t="s">
        <v>79</v>
      </c>
      <c r="H809" s="81" t="n">
        <v>37956</v>
      </c>
      <c r="I809" s="82" t="n">
        <v>0</v>
      </c>
      <c r="J809" s="82" t="n">
        <v>0</v>
      </c>
      <c r="K809" s="83" t="n">
        <f aca="false">IF(J809=0,0,J809/I809)</f>
        <v>0</v>
      </c>
      <c r="L809" s="83" t="n">
        <f aca="false">I809/UOM</f>
        <v>0</v>
      </c>
      <c r="M809" s="83" t="n">
        <f aca="false">J809/UOM</f>
        <v>0</v>
      </c>
      <c r="N809" s="84" t="str">
        <f aca="false">IF(F809="P","PHY",IF(F809="G","G",E809))</f>
        <v>D</v>
      </c>
      <c r="O809" s="84" t="str">
        <f aca="false">IF(ISNA(VLOOKUP(G809,BadCanCurves,1,FALSE())),VLOOKUP(D809,FOLIOS,6,FALSE()),"not used")</f>
        <v>not used</v>
      </c>
      <c r="P809" s="84" t="n">
        <f aca="false">IF($N809="P",VLOOKUP(H809,PrcBuckets,2,FALSE()),0)</f>
        <v>0</v>
      </c>
      <c r="Q809" s="84" t="n">
        <f aca="false">IF($N809="D",VLOOKUP(H809,BasisBuckets,2,FALSE()),0)</f>
        <v>11</v>
      </c>
      <c r="R809" s="84" t="n">
        <f aca="false">IF($N809="PHY",VLOOKUP(H809,PGDBuckets,2,FALSE()),0)</f>
        <v>0</v>
      </c>
      <c r="S809" s="84" t="n">
        <f aca="false">IF($N809="G",VLOOKUP(H809,PGDBuckets,2,FALSE()),0)</f>
        <v>0</v>
      </c>
      <c r="T809" s="84" t="n">
        <f aca="false">SUM(P809:S809)</f>
        <v>11</v>
      </c>
      <c r="U809" s="84" t="str">
        <f aca="false">IF(O809="not used","-",O809&amp;N809&amp;T809)</f>
        <v>-</v>
      </c>
      <c r="V809" s="84" t="str">
        <f aca="false">IF(O809="Not Used","-",VLOOKUP(D809,FOLIOS,7,FALSE())&amp;H809)</f>
        <v>-</v>
      </c>
      <c r="W809" s="84" t="str">
        <f aca="false">IF(U809="-","-",O809&amp;E809&amp;H809)</f>
        <v>-</v>
      </c>
      <c r="X809" s="85" t="str">
        <f aca="false">D809&amp;G809</f>
        <v>FT-CAND-EGSC-BASGD-LOW_IROQUOIS</v>
      </c>
      <c r="AF809" s="0" t="str">
        <f aca="false">D809&amp;V809</f>
        <v>FT-CAND-EGSC-BAS-</v>
      </c>
    </row>
    <row r="810" customFormat="false" ht="12.75" hidden="false" customHeight="false" outlineLevel="0" collapsed="false">
      <c r="A810" s="81" t="n">
        <v>36682</v>
      </c>
      <c r="B810" s="82" t="s">
        <v>55</v>
      </c>
      <c r="C810" s="82" t="s">
        <v>56</v>
      </c>
      <c r="D810" s="82" t="s">
        <v>57</v>
      </c>
      <c r="E810" s="82" t="s">
        <v>21</v>
      </c>
      <c r="F810" s="82"/>
      <c r="G810" s="82" t="s">
        <v>79</v>
      </c>
      <c r="H810" s="81" t="n">
        <v>37987</v>
      </c>
      <c r="I810" s="82" t="n">
        <v>0</v>
      </c>
      <c r="J810" s="82" t="n">
        <v>0</v>
      </c>
      <c r="K810" s="83" t="n">
        <f aca="false">IF(J810=0,0,J810/I810)</f>
        <v>0</v>
      </c>
      <c r="L810" s="83" t="n">
        <f aca="false">I810/UOM</f>
        <v>0</v>
      </c>
      <c r="M810" s="83" t="n">
        <f aca="false">J810/UOM</f>
        <v>0</v>
      </c>
      <c r="N810" s="84" t="str">
        <f aca="false">IF(F810="P","PHY",IF(F810="G","G",E810))</f>
        <v>D</v>
      </c>
      <c r="O810" s="84" t="str">
        <f aca="false">IF(ISNA(VLOOKUP(G810,BadCanCurves,1,FALSE())),VLOOKUP(D810,FOLIOS,6,FALSE()),"not used")</f>
        <v>not used</v>
      </c>
      <c r="P810" s="84" t="n">
        <f aca="false">IF($N810="P",VLOOKUP(H810,PrcBuckets,2,FALSE()),0)</f>
        <v>0</v>
      </c>
      <c r="Q810" s="84" t="n">
        <f aca="false">IF($N810="D",VLOOKUP(H810,BasisBuckets,2,FALSE()),0)</f>
        <v>12</v>
      </c>
      <c r="R810" s="84" t="n">
        <f aca="false">IF($N810="PHY",VLOOKUP(H810,PGDBuckets,2,FALSE()),0)</f>
        <v>0</v>
      </c>
      <c r="S810" s="84" t="n">
        <f aca="false">IF($N810="G",VLOOKUP(H810,PGDBuckets,2,FALSE()),0)</f>
        <v>0</v>
      </c>
      <c r="T810" s="84" t="n">
        <f aca="false">SUM(P810:S810)</f>
        <v>12</v>
      </c>
      <c r="U810" s="84" t="str">
        <f aca="false">IF(O810="not used","-",O810&amp;N810&amp;T810)</f>
        <v>-</v>
      </c>
      <c r="V810" s="84" t="str">
        <f aca="false">IF(O810="Not Used","-",VLOOKUP(D810,FOLIOS,7,FALSE())&amp;H810)</f>
        <v>-</v>
      </c>
      <c r="W810" s="84" t="str">
        <f aca="false">IF(U810="-","-",O810&amp;E810&amp;H810)</f>
        <v>-</v>
      </c>
      <c r="X810" s="85" t="str">
        <f aca="false">D810&amp;G810</f>
        <v>FT-CAND-EGSC-BASGD-LOW_IROQUOIS</v>
      </c>
      <c r="AF810" s="0" t="str">
        <f aca="false">D810&amp;V810</f>
        <v>FT-CAND-EGSC-BAS-</v>
      </c>
    </row>
    <row r="811" customFormat="false" ht="12.75" hidden="false" customHeight="false" outlineLevel="0" collapsed="false">
      <c r="A811" s="81" t="n">
        <v>36682</v>
      </c>
      <c r="B811" s="82" t="s">
        <v>55</v>
      </c>
      <c r="C811" s="82" t="s">
        <v>56</v>
      </c>
      <c r="D811" s="82" t="s">
        <v>57</v>
      </c>
      <c r="E811" s="82" t="s">
        <v>21</v>
      </c>
      <c r="F811" s="82"/>
      <c r="G811" s="82" t="s">
        <v>79</v>
      </c>
      <c r="H811" s="81" t="n">
        <v>38018</v>
      </c>
      <c r="I811" s="82" t="n">
        <v>0</v>
      </c>
      <c r="J811" s="82" t="n">
        <v>0</v>
      </c>
      <c r="K811" s="83" t="n">
        <f aca="false">IF(J811=0,0,J811/I811)</f>
        <v>0</v>
      </c>
      <c r="L811" s="83" t="n">
        <f aca="false">I811/UOM</f>
        <v>0</v>
      </c>
      <c r="M811" s="83" t="n">
        <f aca="false">J811/UOM</f>
        <v>0</v>
      </c>
      <c r="N811" s="84" t="str">
        <f aca="false">IF(F811="P","PHY",IF(F811="G","G",E811))</f>
        <v>D</v>
      </c>
      <c r="O811" s="84" t="str">
        <f aca="false">IF(ISNA(VLOOKUP(G811,BadCanCurves,1,FALSE())),VLOOKUP(D811,FOLIOS,6,FALSE()),"not used")</f>
        <v>not used</v>
      </c>
      <c r="P811" s="84" t="n">
        <f aca="false">IF($N811="P",VLOOKUP(H811,PrcBuckets,2,FALSE()),0)</f>
        <v>0</v>
      </c>
      <c r="Q811" s="84" t="n">
        <f aca="false">IF($N811="D",VLOOKUP(H811,BasisBuckets,2,FALSE()),0)</f>
        <v>12</v>
      </c>
      <c r="R811" s="84" t="n">
        <f aca="false">IF($N811="PHY",VLOOKUP(H811,PGDBuckets,2,FALSE()),0)</f>
        <v>0</v>
      </c>
      <c r="S811" s="84" t="n">
        <f aca="false">IF($N811="G",VLOOKUP(H811,PGDBuckets,2,FALSE()),0)</f>
        <v>0</v>
      </c>
      <c r="T811" s="84" t="n">
        <f aca="false">SUM(P811:S811)</f>
        <v>12</v>
      </c>
      <c r="U811" s="84" t="str">
        <f aca="false">IF(O811="not used","-",O811&amp;N811&amp;T811)</f>
        <v>-</v>
      </c>
      <c r="V811" s="84" t="str">
        <f aca="false">IF(O811="Not Used","-",VLOOKUP(D811,FOLIOS,7,FALSE())&amp;H811)</f>
        <v>-</v>
      </c>
      <c r="W811" s="84" t="str">
        <f aca="false">IF(U811="-","-",O811&amp;E811&amp;H811)</f>
        <v>-</v>
      </c>
      <c r="X811" s="85" t="str">
        <f aca="false">D811&amp;G811</f>
        <v>FT-CAND-EGSC-BASGD-LOW_IROQUOIS</v>
      </c>
      <c r="AF811" s="0" t="str">
        <f aca="false">D811&amp;V811</f>
        <v>FT-CAND-EGSC-BAS-</v>
      </c>
    </row>
    <row r="812" customFormat="false" ht="12.75" hidden="false" customHeight="false" outlineLevel="0" collapsed="false">
      <c r="A812" s="81" t="n">
        <v>36682</v>
      </c>
      <c r="B812" s="82" t="s">
        <v>55</v>
      </c>
      <c r="C812" s="82" t="s">
        <v>56</v>
      </c>
      <c r="D812" s="82" t="s">
        <v>57</v>
      </c>
      <c r="E812" s="82" t="s">
        <v>21</v>
      </c>
      <c r="F812" s="82"/>
      <c r="G812" s="82" t="s">
        <v>79</v>
      </c>
      <c r="H812" s="81" t="n">
        <v>38047</v>
      </c>
      <c r="I812" s="82" t="n">
        <v>0</v>
      </c>
      <c r="J812" s="82" t="n">
        <v>0</v>
      </c>
      <c r="K812" s="83" t="n">
        <f aca="false">IF(J812=0,0,J812/I812)</f>
        <v>0</v>
      </c>
      <c r="L812" s="83" t="n">
        <f aca="false">I812/UOM</f>
        <v>0</v>
      </c>
      <c r="M812" s="83" t="n">
        <f aca="false">J812/UOM</f>
        <v>0</v>
      </c>
      <c r="N812" s="84" t="str">
        <f aca="false">IF(F812="P","PHY",IF(F812="G","G",E812))</f>
        <v>D</v>
      </c>
      <c r="O812" s="84" t="str">
        <f aca="false">IF(ISNA(VLOOKUP(G812,BadCanCurves,1,FALSE())),VLOOKUP(D812,FOLIOS,6,FALSE()),"not used")</f>
        <v>not used</v>
      </c>
      <c r="P812" s="84" t="n">
        <f aca="false">IF($N812="P",VLOOKUP(H812,PrcBuckets,2,FALSE()),0)</f>
        <v>0</v>
      </c>
      <c r="Q812" s="84" t="n">
        <f aca="false">IF($N812="D",VLOOKUP(H812,BasisBuckets,2,FALSE()),0)</f>
        <v>12</v>
      </c>
      <c r="R812" s="84" t="n">
        <f aca="false">IF($N812="PHY",VLOOKUP(H812,PGDBuckets,2,FALSE()),0)</f>
        <v>0</v>
      </c>
      <c r="S812" s="84" t="n">
        <f aca="false">IF($N812="G",VLOOKUP(H812,PGDBuckets,2,FALSE()),0)</f>
        <v>0</v>
      </c>
      <c r="T812" s="84" t="n">
        <f aca="false">SUM(P812:S812)</f>
        <v>12</v>
      </c>
      <c r="U812" s="84" t="str">
        <f aca="false">IF(O812="not used","-",O812&amp;N812&amp;T812)</f>
        <v>-</v>
      </c>
      <c r="V812" s="84" t="str">
        <f aca="false">IF(O812="Not Used","-",VLOOKUP(D812,FOLIOS,7,FALSE())&amp;H812)</f>
        <v>-</v>
      </c>
      <c r="W812" s="84" t="str">
        <f aca="false">IF(U812="-","-",O812&amp;E812&amp;H812)</f>
        <v>-</v>
      </c>
      <c r="X812" s="85" t="str">
        <f aca="false">D812&amp;G812</f>
        <v>FT-CAND-EGSC-BASGD-LOW_IROQUOIS</v>
      </c>
      <c r="AF812" s="0" t="str">
        <f aca="false">D812&amp;V812</f>
        <v>FT-CAND-EGSC-BAS-</v>
      </c>
    </row>
    <row r="813" customFormat="false" ht="12.75" hidden="false" customHeight="false" outlineLevel="0" collapsed="false">
      <c r="A813" s="81" t="n">
        <v>36682</v>
      </c>
      <c r="B813" s="82" t="s">
        <v>55</v>
      </c>
      <c r="C813" s="82" t="s">
        <v>56</v>
      </c>
      <c r="D813" s="82" t="s">
        <v>57</v>
      </c>
      <c r="E813" s="82" t="s">
        <v>21</v>
      </c>
      <c r="F813" s="82"/>
      <c r="G813" s="82" t="s">
        <v>79</v>
      </c>
      <c r="H813" s="81" t="n">
        <v>38078</v>
      </c>
      <c r="I813" s="82" t="n">
        <v>0</v>
      </c>
      <c r="J813" s="82" t="n">
        <v>0</v>
      </c>
      <c r="K813" s="83" t="n">
        <f aca="false">IF(J813=0,0,J813/I813)</f>
        <v>0</v>
      </c>
      <c r="L813" s="83" t="n">
        <f aca="false">I813/UOM</f>
        <v>0</v>
      </c>
      <c r="M813" s="83" t="n">
        <f aca="false">J813/UOM</f>
        <v>0</v>
      </c>
      <c r="N813" s="84" t="str">
        <f aca="false">IF(F813="P","PHY",IF(F813="G","G",E813))</f>
        <v>D</v>
      </c>
      <c r="O813" s="84" t="str">
        <f aca="false">IF(ISNA(VLOOKUP(G813,BadCanCurves,1,FALSE())),VLOOKUP(D813,FOLIOS,6,FALSE()),"not used")</f>
        <v>not used</v>
      </c>
      <c r="P813" s="84" t="n">
        <f aca="false">IF($N813="P",VLOOKUP(H813,PrcBuckets,2,FALSE()),0)</f>
        <v>0</v>
      </c>
      <c r="Q813" s="84" t="n">
        <f aca="false">IF($N813="D",VLOOKUP(H813,BasisBuckets,2,FALSE()),0)</f>
        <v>12</v>
      </c>
      <c r="R813" s="84" t="n">
        <f aca="false">IF($N813="PHY",VLOOKUP(H813,PGDBuckets,2,FALSE()),0)</f>
        <v>0</v>
      </c>
      <c r="S813" s="84" t="n">
        <f aca="false">IF($N813="G",VLOOKUP(H813,PGDBuckets,2,FALSE()),0)</f>
        <v>0</v>
      </c>
      <c r="T813" s="84" t="n">
        <f aca="false">SUM(P813:S813)</f>
        <v>12</v>
      </c>
      <c r="U813" s="84" t="str">
        <f aca="false">IF(O813="not used","-",O813&amp;N813&amp;T813)</f>
        <v>-</v>
      </c>
      <c r="V813" s="84" t="str">
        <f aca="false">IF(O813="Not Used","-",VLOOKUP(D813,FOLIOS,7,FALSE())&amp;H813)</f>
        <v>-</v>
      </c>
      <c r="W813" s="84" t="str">
        <f aca="false">IF(U813="-","-",O813&amp;E813&amp;H813)</f>
        <v>-</v>
      </c>
      <c r="X813" s="85" t="str">
        <f aca="false">D813&amp;G813</f>
        <v>FT-CAND-EGSC-BASGD-LOW_IROQUOIS</v>
      </c>
      <c r="AF813" s="0" t="str">
        <f aca="false">D813&amp;V813</f>
        <v>FT-CAND-EGSC-BAS-</v>
      </c>
    </row>
    <row r="814" customFormat="false" ht="12.75" hidden="false" customHeight="false" outlineLevel="0" collapsed="false">
      <c r="A814" s="81" t="n">
        <v>36682</v>
      </c>
      <c r="B814" s="82" t="s">
        <v>55</v>
      </c>
      <c r="C814" s="82" t="s">
        <v>56</v>
      </c>
      <c r="D814" s="82" t="s">
        <v>57</v>
      </c>
      <c r="E814" s="82" t="s">
        <v>21</v>
      </c>
      <c r="F814" s="82"/>
      <c r="G814" s="82" t="s">
        <v>79</v>
      </c>
      <c r="H814" s="81" t="n">
        <v>38108</v>
      </c>
      <c r="I814" s="82" t="n">
        <v>0</v>
      </c>
      <c r="J814" s="82" t="n">
        <v>0</v>
      </c>
      <c r="K814" s="83" t="n">
        <f aca="false">IF(J814=0,0,J814/I814)</f>
        <v>0</v>
      </c>
      <c r="L814" s="83" t="n">
        <f aca="false">I814/UOM</f>
        <v>0</v>
      </c>
      <c r="M814" s="83" t="n">
        <f aca="false">J814/UOM</f>
        <v>0</v>
      </c>
      <c r="N814" s="84" t="str">
        <f aca="false">IF(F814="P","PHY",IF(F814="G","G",E814))</f>
        <v>D</v>
      </c>
      <c r="O814" s="84" t="str">
        <f aca="false">IF(ISNA(VLOOKUP(G814,BadCanCurves,1,FALSE())),VLOOKUP(D814,FOLIOS,6,FALSE()),"not used")</f>
        <v>not used</v>
      </c>
      <c r="P814" s="84" t="n">
        <f aca="false">IF($N814="P",VLOOKUP(H814,PrcBuckets,2,FALSE()),0)</f>
        <v>0</v>
      </c>
      <c r="Q814" s="84" t="n">
        <f aca="false">IF($N814="D",VLOOKUP(H814,BasisBuckets,2,FALSE()),0)</f>
        <v>12</v>
      </c>
      <c r="R814" s="84" t="n">
        <f aca="false">IF($N814="PHY",VLOOKUP(H814,PGDBuckets,2,FALSE()),0)</f>
        <v>0</v>
      </c>
      <c r="S814" s="84" t="n">
        <f aca="false">IF($N814="G",VLOOKUP(H814,PGDBuckets,2,FALSE()),0)</f>
        <v>0</v>
      </c>
      <c r="T814" s="84" t="n">
        <f aca="false">SUM(P814:S814)</f>
        <v>12</v>
      </c>
      <c r="U814" s="84" t="str">
        <f aca="false">IF(O814="not used","-",O814&amp;N814&amp;T814)</f>
        <v>-</v>
      </c>
      <c r="V814" s="84" t="str">
        <f aca="false">IF(O814="Not Used","-",VLOOKUP(D814,FOLIOS,7,FALSE())&amp;H814)</f>
        <v>-</v>
      </c>
      <c r="W814" s="84" t="str">
        <f aca="false">IF(U814="-","-",O814&amp;E814&amp;H814)</f>
        <v>-</v>
      </c>
      <c r="X814" s="85" t="str">
        <f aca="false">D814&amp;G814</f>
        <v>FT-CAND-EGSC-BASGD-LOW_IROQUOIS</v>
      </c>
      <c r="AF814" s="0" t="str">
        <f aca="false">D814&amp;V814</f>
        <v>FT-CAND-EGSC-BAS-</v>
      </c>
    </row>
    <row r="815" customFormat="false" ht="12.75" hidden="false" customHeight="false" outlineLevel="0" collapsed="false">
      <c r="A815" s="81" t="n">
        <v>36682</v>
      </c>
      <c r="B815" s="82" t="s">
        <v>55</v>
      </c>
      <c r="C815" s="82" t="s">
        <v>56</v>
      </c>
      <c r="D815" s="82" t="s">
        <v>57</v>
      </c>
      <c r="E815" s="82" t="s">
        <v>21</v>
      </c>
      <c r="F815" s="82"/>
      <c r="G815" s="82" t="s">
        <v>79</v>
      </c>
      <c r="H815" s="81" t="n">
        <v>38139</v>
      </c>
      <c r="I815" s="82" t="n">
        <v>0</v>
      </c>
      <c r="J815" s="82" t="n">
        <v>0</v>
      </c>
      <c r="K815" s="83" t="n">
        <f aca="false">IF(J815=0,0,J815/I815)</f>
        <v>0</v>
      </c>
      <c r="L815" s="83" t="n">
        <f aca="false">I815/UOM</f>
        <v>0</v>
      </c>
      <c r="M815" s="83" t="n">
        <f aca="false">J815/UOM</f>
        <v>0</v>
      </c>
      <c r="N815" s="84" t="str">
        <f aca="false">IF(F815="P","PHY",IF(F815="G","G",E815))</f>
        <v>D</v>
      </c>
      <c r="O815" s="84" t="str">
        <f aca="false">IF(ISNA(VLOOKUP(G815,BadCanCurves,1,FALSE())),VLOOKUP(D815,FOLIOS,6,FALSE()),"not used")</f>
        <v>not used</v>
      </c>
      <c r="P815" s="84" t="n">
        <f aca="false">IF($N815="P",VLOOKUP(H815,PrcBuckets,2,FALSE()),0)</f>
        <v>0</v>
      </c>
      <c r="Q815" s="84" t="n">
        <f aca="false">IF($N815="D",VLOOKUP(H815,BasisBuckets,2,FALSE()),0)</f>
        <v>12</v>
      </c>
      <c r="R815" s="84" t="n">
        <f aca="false">IF($N815="PHY",VLOOKUP(H815,PGDBuckets,2,FALSE()),0)</f>
        <v>0</v>
      </c>
      <c r="S815" s="84" t="n">
        <f aca="false">IF($N815="G",VLOOKUP(H815,PGDBuckets,2,FALSE()),0)</f>
        <v>0</v>
      </c>
      <c r="T815" s="84" t="n">
        <f aca="false">SUM(P815:S815)</f>
        <v>12</v>
      </c>
      <c r="U815" s="84" t="str">
        <f aca="false">IF(O815="not used","-",O815&amp;N815&amp;T815)</f>
        <v>-</v>
      </c>
      <c r="V815" s="84" t="str">
        <f aca="false">IF(O815="Not Used","-",VLOOKUP(D815,FOLIOS,7,FALSE())&amp;H815)</f>
        <v>-</v>
      </c>
      <c r="W815" s="84" t="str">
        <f aca="false">IF(U815="-","-",O815&amp;E815&amp;H815)</f>
        <v>-</v>
      </c>
      <c r="X815" s="85" t="str">
        <f aca="false">D815&amp;G815</f>
        <v>FT-CAND-EGSC-BASGD-LOW_IROQUOIS</v>
      </c>
      <c r="AF815" s="0" t="str">
        <f aca="false">D815&amp;V815</f>
        <v>FT-CAND-EGSC-BAS-</v>
      </c>
    </row>
    <row r="816" customFormat="false" ht="12.75" hidden="false" customHeight="false" outlineLevel="0" collapsed="false">
      <c r="A816" s="81" t="n">
        <v>36682</v>
      </c>
      <c r="B816" s="82" t="s">
        <v>55</v>
      </c>
      <c r="C816" s="82" t="s">
        <v>56</v>
      </c>
      <c r="D816" s="82" t="s">
        <v>57</v>
      </c>
      <c r="E816" s="82" t="s">
        <v>21</v>
      </c>
      <c r="F816" s="82"/>
      <c r="G816" s="82" t="s">
        <v>79</v>
      </c>
      <c r="H816" s="81" t="n">
        <v>38169</v>
      </c>
      <c r="I816" s="82" t="n">
        <v>0</v>
      </c>
      <c r="J816" s="82" t="n">
        <v>0</v>
      </c>
      <c r="K816" s="83" t="n">
        <f aca="false">IF(J816=0,0,J816/I816)</f>
        <v>0</v>
      </c>
      <c r="L816" s="83" t="n">
        <f aca="false">I816/UOM</f>
        <v>0</v>
      </c>
      <c r="M816" s="83" t="n">
        <f aca="false">J816/UOM</f>
        <v>0</v>
      </c>
      <c r="N816" s="84" t="str">
        <f aca="false">IF(F816="P","PHY",IF(F816="G","G",E816))</f>
        <v>D</v>
      </c>
      <c r="O816" s="84" t="str">
        <f aca="false">IF(ISNA(VLOOKUP(G816,BadCanCurves,1,FALSE())),VLOOKUP(D816,FOLIOS,6,FALSE()),"not used")</f>
        <v>not used</v>
      </c>
      <c r="P816" s="84" t="n">
        <f aca="false">IF($N816="P",VLOOKUP(H816,PrcBuckets,2,FALSE()),0)</f>
        <v>0</v>
      </c>
      <c r="Q816" s="84" t="n">
        <f aca="false">IF($N816="D",VLOOKUP(H816,BasisBuckets,2,FALSE()),0)</f>
        <v>12</v>
      </c>
      <c r="R816" s="84" t="n">
        <f aca="false">IF($N816="PHY",VLOOKUP(H816,PGDBuckets,2,FALSE()),0)</f>
        <v>0</v>
      </c>
      <c r="S816" s="84" t="n">
        <f aca="false">IF($N816="G",VLOOKUP(H816,PGDBuckets,2,FALSE()),0)</f>
        <v>0</v>
      </c>
      <c r="T816" s="84" t="n">
        <f aca="false">SUM(P816:S816)</f>
        <v>12</v>
      </c>
      <c r="U816" s="84" t="str">
        <f aca="false">IF(O816="not used","-",O816&amp;N816&amp;T816)</f>
        <v>-</v>
      </c>
      <c r="V816" s="84" t="str">
        <f aca="false">IF(O816="Not Used","-",VLOOKUP(D816,FOLIOS,7,FALSE())&amp;H816)</f>
        <v>-</v>
      </c>
      <c r="W816" s="84" t="str">
        <f aca="false">IF(U816="-","-",O816&amp;E816&amp;H816)</f>
        <v>-</v>
      </c>
      <c r="X816" s="85" t="str">
        <f aca="false">D816&amp;G816</f>
        <v>FT-CAND-EGSC-BASGD-LOW_IROQUOIS</v>
      </c>
      <c r="AF816" s="0" t="str">
        <f aca="false">D816&amp;V816</f>
        <v>FT-CAND-EGSC-BAS-</v>
      </c>
    </row>
    <row r="817" customFormat="false" ht="12.75" hidden="false" customHeight="false" outlineLevel="0" collapsed="false">
      <c r="A817" s="81" t="n">
        <v>36682</v>
      </c>
      <c r="B817" s="82" t="s">
        <v>55</v>
      </c>
      <c r="C817" s="82" t="s">
        <v>56</v>
      </c>
      <c r="D817" s="82" t="s">
        <v>57</v>
      </c>
      <c r="E817" s="82" t="s">
        <v>21</v>
      </c>
      <c r="F817" s="82"/>
      <c r="G817" s="82" t="s">
        <v>79</v>
      </c>
      <c r="H817" s="81" t="n">
        <v>38200</v>
      </c>
      <c r="I817" s="82" t="n">
        <v>0</v>
      </c>
      <c r="J817" s="82" t="n">
        <v>0</v>
      </c>
      <c r="K817" s="83" t="n">
        <f aca="false">IF(J817=0,0,J817/I817)</f>
        <v>0</v>
      </c>
      <c r="L817" s="83" t="n">
        <f aca="false">I817/UOM</f>
        <v>0</v>
      </c>
      <c r="M817" s="83" t="n">
        <f aca="false">J817/UOM</f>
        <v>0</v>
      </c>
      <c r="N817" s="84" t="str">
        <f aca="false">IF(F817="P","PHY",IF(F817="G","G",E817))</f>
        <v>D</v>
      </c>
      <c r="O817" s="84" t="str">
        <f aca="false">IF(ISNA(VLOOKUP(G817,BadCanCurves,1,FALSE())),VLOOKUP(D817,FOLIOS,6,FALSE()),"not used")</f>
        <v>not used</v>
      </c>
      <c r="P817" s="84" t="n">
        <f aca="false">IF($N817="P",VLOOKUP(H817,PrcBuckets,2,FALSE()),0)</f>
        <v>0</v>
      </c>
      <c r="Q817" s="84" t="n">
        <f aca="false">IF($N817="D",VLOOKUP(H817,BasisBuckets,2,FALSE()),0)</f>
        <v>12</v>
      </c>
      <c r="R817" s="84" t="n">
        <f aca="false">IF($N817="PHY",VLOOKUP(H817,PGDBuckets,2,FALSE()),0)</f>
        <v>0</v>
      </c>
      <c r="S817" s="84" t="n">
        <f aca="false">IF($N817="G",VLOOKUP(H817,PGDBuckets,2,FALSE()),0)</f>
        <v>0</v>
      </c>
      <c r="T817" s="84" t="n">
        <f aca="false">SUM(P817:S817)</f>
        <v>12</v>
      </c>
      <c r="U817" s="84" t="str">
        <f aca="false">IF(O817="not used","-",O817&amp;N817&amp;T817)</f>
        <v>-</v>
      </c>
      <c r="V817" s="84" t="str">
        <f aca="false">IF(O817="Not Used","-",VLOOKUP(D817,FOLIOS,7,FALSE())&amp;H817)</f>
        <v>-</v>
      </c>
      <c r="W817" s="84" t="str">
        <f aca="false">IF(U817="-","-",O817&amp;E817&amp;H817)</f>
        <v>-</v>
      </c>
      <c r="X817" s="85" t="str">
        <f aca="false">D817&amp;G817</f>
        <v>FT-CAND-EGSC-BASGD-LOW_IROQUOIS</v>
      </c>
      <c r="AF817" s="0" t="str">
        <f aca="false">D817&amp;V817</f>
        <v>FT-CAND-EGSC-BAS-</v>
      </c>
    </row>
    <row r="818" customFormat="false" ht="12.75" hidden="false" customHeight="false" outlineLevel="0" collapsed="false">
      <c r="A818" s="81" t="n">
        <v>36682</v>
      </c>
      <c r="B818" s="82" t="s">
        <v>55</v>
      </c>
      <c r="C818" s="82" t="s">
        <v>56</v>
      </c>
      <c r="D818" s="82" t="s">
        <v>57</v>
      </c>
      <c r="E818" s="82" t="s">
        <v>21</v>
      </c>
      <c r="F818" s="82"/>
      <c r="G818" s="82" t="s">
        <v>79</v>
      </c>
      <c r="H818" s="81" t="n">
        <v>38231</v>
      </c>
      <c r="I818" s="82" t="n">
        <v>0</v>
      </c>
      <c r="J818" s="82" t="n">
        <v>0</v>
      </c>
      <c r="K818" s="83" t="n">
        <f aca="false">IF(J818=0,0,J818/I818)</f>
        <v>0</v>
      </c>
      <c r="L818" s="83" t="n">
        <f aca="false">I818/UOM</f>
        <v>0</v>
      </c>
      <c r="M818" s="83" t="n">
        <f aca="false">J818/UOM</f>
        <v>0</v>
      </c>
      <c r="N818" s="84" t="str">
        <f aca="false">IF(F818="P","PHY",IF(F818="G","G",E818))</f>
        <v>D</v>
      </c>
      <c r="O818" s="84" t="str">
        <f aca="false">IF(ISNA(VLOOKUP(G818,BadCanCurves,1,FALSE())),VLOOKUP(D818,FOLIOS,6,FALSE()),"not used")</f>
        <v>not used</v>
      </c>
      <c r="P818" s="84" t="n">
        <f aca="false">IF($N818="P",VLOOKUP(H818,PrcBuckets,2,FALSE()),0)</f>
        <v>0</v>
      </c>
      <c r="Q818" s="84" t="n">
        <f aca="false">IF($N818="D",VLOOKUP(H818,BasisBuckets,2,FALSE()),0)</f>
        <v>12</v>
      </c>
      <c r="R818" s="84" t="n">
        <f aca="false">IF($N818="PHY",VLOOKUP(H818,PGDBuckets,2,FALSE()),0)</f>
        <v>0</v>
      </c>
      <c r="S818" s="84" t="n">
        <f aca="false">IF($N818="G",VLOOKUP(H818,PGDBuckets,2,FALSE()),0)</f>
        <v>0</v>
      </c>
      <c r="T818" s="84" t="n">
        <f aca="false">SUM(P818:S818)</f>
        <v>12</v>
      </c>
      <c r="U818" s="84" t="str">
        <f aca="false">IF(O818="not used","-",O818&amp;N818&amp;T818)</f>
        <v>-</v>
      </c>
      <c r="V818" s="84" t="str">
        <f aca="false">IF(O818="Not Used","-",VLOOKUP(D818,FOLIOS,7,FALSE())&amp;H818)</f>
        <v>-</v>
      </c>
      <c r="W818" s="84" t="str">
        <f aca="false">IF(U818="-","-",O818&amp;E818&amp;H818)</f>
        <v>-</v>
      </c>
      <c r="X818" s="85" t="str">
        <f aca="false">D818&amp;G818</f>
        <v>FT-CAND-EGSC-BASGD-LOW_IROQUOIS</v>
      </c>
      <c r="AF818" s="0" t="str">
        <f aca="false">D818&amp;V818</f>
        <v>FT-CAND-EGSC-BAS-</v>
      </c>
    </row>
    <row r="819" customFormat="false" ht="12.75" hidden="false" customHeight="false" outlineLevel="0" collapsed="false">
      <c r="A819" s="81" t="n">
        <v>36682</v>
      </c>
      <c r="B819" s="82" t="s">
        <v>55</v>
      </c>
      <c r="C819" s="82" t="s">
        <v>56</v>
      </c>
      <c r="D819" s="82" t="s">
        <v>57</v>
      </c>
      <c r="E819" s="82" t="s">
        <v>21</v>
      </c>
      <c r="F819" s="82"/>
      <c r="G819" s="82" t="s">
        <v>79</v>
      </c>
      <c r="H819" s="81" t="n">
        <v>38261</v>
      </c>
      <c r="I819" s="82" t="n">
        <v>0</v>
      </c>
      <c r="J819" s="82" t="n">
        <v>0</v>
      </c>
      <c r="K819" s="83" t="n">
        <f aca="false">IF(J819=0,0,J819/I819)</f>
        <v>0</v>
      </c>
      <c r="L819" s="83" t="n">
        <f aca="false">I819/UOM</f>
        <v>0</v>
      </c>
      <c r="M819" s="83" t="n">
        <f aca="false">J819/UOM</f>
        <v>0</v>
      </c>
      <c r="N819" s="84" t="str">
        <f aca="false">IF(F819="P","PHY",IF(F819="G","G",E819))</f>
        <v>D</v>
      </c>
      <c r="O819" s="84" t="str">
        <f aca="false">IF(ISNA(VLOOKUP(G819,BadCanCurves,1,FALSE())),VLOOKUP(D819,FOLIOS,6,FALSE()),"not used")</f>
        <v>not used</v>
      </c>
      <c r="P819" s="84" t="n">
        <f aca="false">IF($N819="P",VLOOKUP(H819,PrcBuckets,2,FALSE()),0)</f>
        <v>0</v>
      </c>
      <c r="Q819" s="84" t="n">
        <f aca="false">IF($N819="D",VLOOKUP(H819,BasisBuckets,2,FALSE()),0)</f>
        <v>12</v>
      </c>
      <c r="R819" s="84" t="n">
        <f aca="false">IF($N819="PHY",VLOOKUP(H819,PGDBuckets,2,FALSE()),0)</f>
        <v>0</v>
      </c>
      <c r="S819" s="84" t="n">
        <f aca="false">IF($N819="G",VLOOKUP(H819,PGDBuckets,2,FALSE()),0)</f>
        <v>0</v>
      </c>
      <c r="T819" s="84" t="n">
        <f aca="false">SUM(P819:S819)</f>
        <v>12</v>
      </c>
      <c r="U819" s="84" t="str">
        <f aca="false">IF(O819="not used","-",O819&amp;N819&amp;T819)</f>
        <v>-</v>
      </c>
      <c r="V819" s="84" t="str">
        <f aca="false">IF(O819="Not Used","-",VLOOKUP(D819,FOLIOS,7,FALSE())&amp;H819)</f>
        <v>-</v>
      </c>
      <c r="W819" s="84" t="str">
        <f aca="false">IF(U819="-","-",O819&amp;E819&amp;H819)</f>
        <v>-</v>
      </c>
      <c r="X819" s="85" t="str">
        <f aca="false">D819&amp;G819</f>
        <v>FT-CAND-EGSC-BASGD-LOW_IROQUOIS</v>
      </c>
      <c r="AF819" s="0" t="str">
        <f aca="false">D819&amp;V819</f>
        <v>FT-CAND-EGSC-BAS-</v>
      </c>
    </row>
    <row r="820" customFormat="false" ht="12.75" hidden="false" customHeight="false" outlineLevel="0" collapsed="false">
      <c r="A820" s="81" t="n">
        <v>36682</v>
      </c>
      <c r="B820" s="82" t="s">
        <v>55</v>
      </c>
      <c r="C820" s="82" t="s">
        <v>56</v>
      </c>
      <c r="D820" s="82" t="s">
        <v>57</v>
      </c>
      <c r="E820" s="82" t="s">
        <v>21</v>
      </c>
      <c r="F820" s="82"/>
      <c r="G820" s="82" t="s">
        <v>79</v>
      </c>
      <c r="H820" s="81" t="n">
        <v>38292</v>
      </c>
      <c r="I820" s="82" t="n">
        <v>0</v>
      </c>
      <c r="J820" s="82" t="n">
        <v>0</v>
      </c>
      <c r="K820" s="83" t="n">
        <f aca="false">IF(J820=0,0,J820/I820)</f>
        <v>0</v>
      </c>
      <c r="L820" s="83" t="n">
        <f aca="false">I820/UOM</f>
        <v>0</v>
      </c>
      <c r="M820" s="83" t="n">
        <f aca="false">J820/UOM</f>
        <v>0</v>
      </c>
      <c r="N820" s="84" t="str">
        <f aca="false">IF(F820="P","PHY",IF(F820="G","G",E820))</f>
        <v>D</v>
      </c>
      <c r="O820" s="84" t="str">
        <f aca="false">IF(ISNA(VLOOKUP(G820,BadCanCurves,1,FALSE())),VLOOKUP(D820,FOLIOS,6,FALSE()),"not used")</f>
        <v>not used</v>
      </c>
      <c r="P820" s="84" t="n">
        <f aca="false">IF($N820="P",VLOOKUP(H820,PrcBuckets,2,FALSE()),0)</f>
        <v>0</v>
      </c>
      <c r="Q820" s="84" t="n">
        <f aca="false">IF($N820="D",VLOOKUP(H820,BasisBuckets,2,FALSE()),0)</f>
        <v>12</v>
      </c>
      <c r="R820" s="84" t="n">
        <f aca="false">IF($N820="PHY",VLOOKUP(H820,PGDBuckets,2,FALSE()),0)</f>
        <v>0</v>
      </c>
      <c r="S820" s="84" t="n">
        <f aca="false">IF($N820="G",VLOOKUP(H820,PGDBuckets,2,FALSE()),0)</f>
        <v>0</v>
      </c>
      <c r="T820" s="84" t="n">
        <f aca="false">SUM(P820:S820)</f>
        <v>12</v>
      </c>
      <c r="U820" s="84" t="str">
        <f aca="false">IF(O820="not used","-",O820&amp;N820&amp;T820)</f>
        <v>-</v>
      </c>
      <c r="V820" s="84" t="str">
        <f aca="false">IF(O820="Not Used","-",VLOOKUP(D820,FOLIOS,7,FALSE())&amp;H820)</f>
        <v>-</v>
      </c>
      <c r="W820" s="84" t="str">
        <f aca="false">IF(U820="-","-",O820&amp;E820&amp;H820)</f>
        <v>-</v>
      </c>
      <c r="X820" s="85" t="str">
        <f aca="false">D820&amp;G820</f>
        <v>FT-CAND-EGSC-BASGD-LOW_IROQUOIS</v>
      </c>
      <c r="AF820" s="0" t="str">
        <f aca="false">D820&amp;V820</f>
        <v>FT-CAND-EGSC-BAS-</v>
      </c>
    </row>
    <row r="821" customFormat="false" ht="12.75" hidden="false" customHeight="false" outlineLevel="0" collapsed="false">
      <c r="A821" s="81" t="n">
        <v>36682</v>
      </c>
      <c r="B821" s="82" t="s">
        <v>55</v>
      </c>
      <c r="C821" s="82" t="s">
        <v>56</v>
      </c>
      <c r="D821" s="82" t="s">
        <v>57</v>
      </c>
      <c r="E821" s="82" t="s">
        <v>21</v>
      </c>
      <c r="F821" s="82"/>
      <c r="G821" s="82" t="s">
        <v>79</v>
      </c>
      <c r="H821" s="81" t="n">
        <v>38322</v>
      </c>
      <c r="I821" s="82" t="n">
        <v>0</v>
      </c>
      <c r="J821" s="82" t="n">
        <v>0</v>
      </c>
      <c r="K821" s="83" t="n">
        <f aca="false">IF(J821=0,0,J821/I821)</f>
        <v>0</v>
      </c>
      <c r="L821" s="83" t="n">
        <f aca="false">I821/UOM</f>
        <v>0</v>
      </c>
      <c r="M821" s="83" t="n">
        <f aca="false">J821/UOM</f>
        <v>0</v>
      </c>
      <c r="N821" s="84" t="str">
        <f aca="false">IF(F821="P","PHY",IF(F821="G","G",E821))</f>
        <v>D</v>
      </c>
      <c r="O821" s="84" t="str">
        <f aca="false">IF(ISNA(VLOOKUP(G821,BadCanCurves,1,FALSE())),VLOOKUP(D821,FOLIOS,6,FALSE()),"not used")</f>
        <v>not used</v>
      </c>
      <c r="P821" s="84" t="n">
        <f aca="false">IF($N821="P",VLOOKUP(H821,PrcBuckets,2,FALSE()),0)</f>
        <v>0</v>
      </c>
      <c r="Q821" s="84" t="n">
        <f aca="false">IF($N821="D",VLOOKUP(H821,BasisBuckets,2,FALSE()),0)</f>
        <v>12</v>
      </c>
      <c r="R821" s="84" t="n">
        <f aca="false">IF($N821="PHY",VLOOKUP(H821,PGDBuckets,2,FALSE()),0)</f>
        <v>0</v>
      </c>
      <c r="S821" s="84" t="n">
        <f aca="false">IF($N821="G",VLOOKUP(H821,PGDBuckets,2,FALSE()),0)</f>
        <v>0</v>
      </c>
      <c r="T821" s="84" t="n">
        <f aca="false">SUM(P821:S821)</f>
        <v>12</v>
      </c>
      <c r="U821" s="84" t="str">
        <f aca="false">IF(O821="not used","-",O821&amp;N821&amp;T821)</f>
        <v>-</v>
      </c>
      <c r="V821" s="84" t="str">
        <f aca="false">IF(O821="Not Used","-",VLOOKUP(D821,FOLIOS,7,FALSE())&amp;H821)</f>
        <v>-</v>
      </c>
      <c r="W821" s="84" t="str">
        <f aca="false">IF(U821="-","-",O821&amp;E821&amp;H821)</f>
        <v>-</v>
      </c>
      <c r="X821" s="85" t="str">
        <f aca="false">D821&amp;G821</f>
        <v>FT-CAND-EGSC-BASGD-LOW_IROQUOIS</v>
      </c>
      <c r="AF821" s="0" t="str">
        <f aca="false">D821&amp;V821</f>
        <v>FT-CAND-EGSC-BAS-</v>
      </c>
    </row>
    <row r="822" customFormat="false" ht="12.75" hidden="false" customHeight="false" outlineLevel="0" collapsed="false">
      <c r="A822" s="81" t="n">
        <v>36682</v>
      </c>
      <c r="B822" s="82" t="s">
        <v>55</v>
      </c>
      <c r="C822" s="82" t="s">
        <v>56</v>
      </c>
      <c r="D822" s="82" t="s">
        <v>57</v>
      </c>
      <c r="E822" s="82" t="s">
        <v>21</v>
      </c>
      <c r="F822" s="82"/>
      <c r="G822" s="82" t="s">
        <v>79</v>
      </c>
      <c r="H822" s="81" t="n">
        <v>38353</v>
      </c>
      <c r="I822" s="82" t="n">
        <v>0</v>
      </c>
      <c r="J822" s="82" t="n">
        <v>0</v>
      </c>
      <c r="K822" s="83" t="n">
        <f aca="false">IF(J822=0,0,J822/I822)</f>
        <v>0</v>
      </c>
      <c r="L822" s="83" t="n">
        <f aca="false">I822/UOM</f>
        <v>0</v>
      </c>
      <c r="M822" s="83" t="n">
        <f aca="false">J822/UOM</f>
        <v>0</v>
      </c>
      <c r="N822" s="84" t="str">
        <f aca="false">IF(F822="P","PHY",IF(F822="G","G",E822))</f>
        <v>D</v>
      </c>
      <c r="O822" s="84" t="str">
        <f aca="false">IF(ISNA(VLOOKUP(G822,BadCanCurves,1,FALSE())),VLOOKUP(D822,FOLIOS,6,FALSE()),"not used")</f>
        <v>not used</v>
      </c>
      <c r="P822" s="84" t="n">
        <f aca="false">IF($N822="P",VLOOKUP(H822,PrcBuckets,2,FALSE()),0)</f>
        <v>0</v>
      </c>
      <c r="Q822" s="84" t="n">
        <f aca="false">IF($N822="D",VLOOKUP(H822,BasisBuckets,2,FALSE()),0)</f>
        <v>13</v>
      </c>
      <c r="R822" s="84" t="n">
        <f aca="false">IF($N822="PHY",VLOOKUP(H822,PGDBuckets,2,FALSE()),0)</f>
        <v>0</v>
      </c>
      <c r="S822" s="84" t="n">
        <f aca="false">IF($N822="G",VLOOKUP(H822,PGDBuckets,2,FALSE()),0)</f>
        <v>0</v>
      </c>
      <c r="T822" s="84" t="n">
        <f aca="false">SUM(P822:S822)</f>
        <v>13</v>
      </c>
      <c r="U822" s="84" t="str">
        <f aca="false">IF(O822="not used","-",O822&amp;N822&amp;T822)</f>
        <v>-</v>
      </c>
      <c r="V822" s="84" t="str">
        <f aca="false">IF(O822="Not Used","-",VLOOKUP(D822,FOLIOS,7,FALSE())&amp;H822)</f>
        <v>-</v>
      </c>
      <c r="W822" s="84" t="str">
        <f aca="false">IF(U822="-","-",O822&amp;E822&amp;H822)</f>
        <v>-</v>
      </c>
      <c r="X822" s="85" t="str">
        <f aca="false">D822&amp;G822</f>
        <v>FT-CAND-EGSC-BASGD-LOW_IROQUOIS</v>
      </c>
      <c r="AF822" s="0" t="str">
        <f aca="false">D822&amp;V822</f>
        <v>FT-CAND-EGSC-BAS-</v>
      </c>
    </row>
    <row r="823" customFormat="false" ht="12.75" hidden="false" customHeight="false" outlineLevel="0" collapsed="false">
      <c r="A823" s="81" t="n">
        <v>36682</v>
      </c>
      <c r="B823" s="82" t="s">
        <v>55</v>
      </c>
      <c r="C823" s="82" t="s">
        <v>56</v>
      </c>
      <c r="D823" s="82" t="s">
        <v>57</v>
      </c>
      <c r="E823" s="82" t="s">
        <v>21</v>
      </c>
      <c r="F823" s="82"/>
      <c r="G823" s="82" t="s">
        <v>79</v>
      </c>
      <c r="H823" s="81" t="n">
        <v>38384</v>
      </c>
      <c r="I823" s="82" t="n">
        <v>0</v>
      </c>
      <c r="J823" s="82" t="n">
        <v>0</v>
      </c>
      <c r="K823" s="83" t="n">
        <f aca="false">IF(J823=0,0,J823/I823)</f>
        <v>0</v>
      </c>
      <c r="L823" s="83" t="n">
        <f aca="false">I823/UOM</f>
        <v>0</v>
      </c>
      <c r="M823" s="83" t="n">
        <f aca="false">J823/UOM</f>
        <v>0</v>
      </c>
      <c r="N823" s="84" t="str">
        <f aca="false">IF(F823="P","PHY",IF(F823="G","G",E823))</f>
        <v>D</v>
      </c>
      <c r="O823" s="84" t="str">
        <f aca="false">IF(ISNA(VLOOKUP(G823,BadCanCurves,1,FALSE())),VLOOKUP(D823,FOLIOS,6,FALSE()),"not used")</f>
        <v>not used</v>
      </c>
      <c r="P823" s="84" t="n">
        <f aca="false">IF($N823="P",VLOOKUP(H823,PrcBuckets,2,FALSE()),0)</f>
        <v>0</v>
      </c>
      <c r="Q823" s="84" t="n">
        <f aca="false">IF($N823="D",VLOOKUP(H823,BasisBuckets,2,FALSE()),0)</f>
        <v>13</v>
      </c>
      <c r="R823" s="84" t="n">
        <f aca="false">IF($N823="PHY",VLOOKUP(H823,PGDBuckets,2,FALSE()),0)</f>
        <v>0</v>
      </c>
      <c r="S823" s="84" t="n">
        <f aca="false">IF($N823="G",VLOOKUP(H823,PGDBuckets,2,FALSE()),0)</f>
        <v>0</v>
      </c>
      <c r="T823" s="84" t="n">
        <f aca="false">SUM(P823:S823)</f>
        <v>13</v>
      </c>
      <c r="U823" s="84" t="str">
        <f aca="false">IF(O823="not used","-",O823&amp;N823&amp;T823)</f>
        <v>-</v>
      </c>
      <c r="V823" s="84" t="str">
        <f aca="false">IF(O823="Not Used","-",VLOOKUP(D823,FOLIOS,7,FALSE())&amp;H823)</f>
        <v>-</v>
      </c>
      <c r="W823" s="84" t="str">
        <f aca="false">IF(U823="-","-",O823&amp;E823&amp;H823)</f>
        <v>-</v>
      </c>
      <c r="X823" s="85" t="str">
        <f aca="false">D823&amp;G823</f>
        <v>FT-CAND-EGSC-BASGD-LOW_IROQUOIS</v>
      </c>
      <c r="AF823" s="0" t="str">
        <f aca="false">D823&amp;V823</f>
        <v>FT-CAND-EGSC-BAS-</v>
      </c>
    </row>
    <row r="824" customFormat="false" ht="12.75" hidden="false" customHeight="false" outlineLevel="0" collapsed="false">
      <c r="A824" s="81" t="n">
        <v>36682</v>
      </c>
      <c r="B824" s="82" t="s">
        <v>55</v>
      </c>
      <c r="C824" s="82" t="s">
        <v>56</v>
      </c>
      <c r="D824" s="82" t="s">
        <v>57</v>
      </c>
      <c r="E824" s="82" t="s">
        <v>21</v>
      </c>
      <c r="F824" s="82"/>
      <c r="G824" s="82" t="s">
        <v>79</v>
      </c>
      <c r="H824" s="81" t="n">
        <v>38412</v>
      </c>
      <c r="I824" s="82" t="n">
        <v>0</v>
      </c>
      <c r="J824" s="82" t="n">
        <v>0</v>
      </c>
      <c r="K824" s="83" t="n">
        <f aca="false">IF(J824=0,0,J824/I824)</f>
        <v>0</v>
      </c>
      <c r="L824" s="83" t="n">
        <f aca="false">I824/UOM</f>
        <v>0</v>
      </c>
      <c r="M824" s="83" t="n">
        <f aca="false">J824/UOM</f>
        <v>0</v>
      </c>
      <c r="N824" s="84" t="str">
        <f aca="false">IF(F824="P","PHY",IF(F824="G","G",E824))</f>
        <v>D</v>
      </c>
      <c r="O824" s="84" t="str">
        <f aca="false">IF(ISNA(VLOOKUP(G824,BadCanCurves,1,FALSE())),VLOOKUP(D824,FOLIOS,6,FALSE()),"not used")</f>
        <v>not used</v>
      </c>
      <c r="P824" s="84" t="n">
        <f aca="false">IF($N824="P",VLOOKUP(H824,PrcBuckets,2,FALSE()),0)</f>
        <v>0</v>
      </c>
      <c r="Q824" s="84" t="n">
        <f aca="false">IF($N824="D",VLOOKUP(H824,BasisBuckets,2,FALSE()),0)</f>
        <v>13</v>
      </c>
      <c r="R824" s="84" t="n">
        <f aca="false">IF($N824="PHY",VLOOKUP(H824,PGDBuckets,2,FALSE()),0)</f>
        <v>0</v>
      </c>
      <c r="S824" s="84" t="n">
        <f aca="false">IF($N824="G",VLOOKUP(H824,PGDBuckets,2,FALSE()),0)</f>
        <v>0</v>
      </c>
      <c r="T824" s="84" t="n">
        <f aca="false">SUM(P824:S824)</f>
        <v>13</v>
      </c>
      <c r="U824" s="84" t="str">
        <f aca="false">IF(O824="not used","-",O824&amp;N824&amp;T824)</f>
        <v>-</v>
      </c>
      <c r="V824" s="84" t="str">
        <f aca="false">IF(O824="Not Used","-",VLOOKUP(D824,FOLIOS,7,FALSE())&amp;H824)</f>
        <v>-</v>
      </c>
      <c r="W824" s="84" t="str">
        <f aca="false">IF(U824="-","-",O824&amp;E824&amp;H824)</f>
        <v>-</v>
      </c>
      <c r="X824" s="85" t="str">
        <f aca="false">D824&amp;G824</f>
        <v>FT-CAND-EGSC-BASGD-LOW_IROQUOIS</v>
      </c>
      <c r="AF824" s="0" t="str">
        <f aca="false">D824&amp;V824</f>
        <v>FT-CAND-EGSC-BAS-</v>
      </c>
    </row>
    <row r="825" customFormat="false" ht="12.75" hidden="false" customHeight="false" outlineLevel="0" collapsed="false">
      <c r="A825" s="81" t="n">
        <v>36682</v>
      </c>
      <c r="B825" s="82" t="s">
        <v>55</v>
      </c>
      <c r="C825" s="82" t="s">
        <v>56</v>
      </c>
      <c r="D825" s="82" t="s">
        <v>57</v>
      </c>
      <c r="E825" s="82" t="s">
        <v>21</v>
      </c>
      <c r="F825" s="82"/>
      <c r="G825" s="82" t="s">
        <v>79</v>
      </c>
      <c r="H825" s="81" t="n">
        <v>38443</v>
      </c>
      <c r="I825" s="82" t="n">
        <v>0</v>
      </c>
      <c r="J825" s="82" t="n">
        <v>0</v>
      </c>
      <c r="K825" s="83" t="n">
        <f aca="false">IF(J825=0,0,J825/I825)</f>
        <v>0</v>
      </c>
      <c r="L825" s="83" t="n">
        <f aca="false">I825/UOM</f>
        <v>0</v>
      </c>
      <c r="M825" s="83" t="n">
        <f aca="false">J825/UOM</f>
        <v>0</v>
      </c>
      <c r="N825" s="84" t="str">
        <f aca="false">IF(F825="P","PHY",IF(F825="G","G",E825))</f>
        <v>D</v>
      </c>
      <c r="O825" s="84" t="str">
        <f aca="false">IF(ISNA(VLOOKUP(G825,BadCanCurves,1,FALSE())),VLOOKUP(D825,FOLIOS,6,FALSE()),"not used")</f>
        <v>not used</v>
      </c>
      <c r="P825" s="84" t="n">
        <f aca="false">IF($N825="P",VLOOKUP(H825,PrcBuckets,2,FALSE()),0)</f>
        <v>0</v>
      </c>
      <c r="Q825" s="84" t="n">
        <f aca="false">IF($N825="D",VLOOKUP(H825,BasisBuckets,2,FALSE()),0)</f>
        <v>13</v>
      </c>
      <c r="R825" s="84" t="n">
        <f aca="false">IF($N825="PHY",VLOOKUP(H825,PGDBuckets,2,FALSE()),0)</f>
        <v>0</v>
      </c>
      <c r="S825" s="84" t="n">
        <f aca="false">IF($N825="G",VLOOKUP(H825,PGDBuckets,2,FALSE()),0)</f>
        <v>0</v>
      </c>
      <c r="T825" s="84" t="n">
        <f aca="false">SUM(P825:S825)</f>
        <v>13</v>
      </c>
      <c r="U825" s="84" t="str">
        <f aca="false">IF(O825="not used","-",O825&amp;N825&amp;T825)</f>
        <v>-</v>
      </c>
      <c r="V825" s="84" t="str">
        <f aca="false">IF(O825="Not Used","-",VLOOKUP(D825,FOLIOS,7,FALSE())&amp;H825)</f>
        <v>-</v>
      </c>
      <c r="W825" s="84" t="str">
        <f aca="false">IF(U825="-","-",O825&amp;E825&amp;H825)</f>
        <v>-</v>
      </c>
      <c r="X825" s="85" t="str">
        <f aca="false">D825&amp;G825</f>
        <v>FT-CAND-EGSC-BASGD-LOW_IROQUOIS</v>
      </c>
      <c r="AF825" s="0" t="str">
        <f aca="false">D825&amp;V825</f>
        <v>FT-CAND-EGSC-BAS-</v>
      </c>
    </row>
    <row r="826" customFormat="false" ht="12.75" hidden="false" customHeight="false" outlineLevel="0" collapsed="false">
      <c r="A826" s="81" t="n">
        <v>36682</v>
      </c>
      <c r="B826" s="82" t="s">
        <v>55</v>
      </c>
      <c r="C826" s="82" t="s">
        <v>56</v>
      </c>
      <c r="D826" s="82" t="s">
        <v>57</v>
      </c>
      <c r="E826" s="82" t="s">
        <v>21</v>
      </c>
      <c r="F826" s="82"/>
      <c r="G826" s="82" t="s">
        <v>79</v>
      </c>
      <c r="H826" s="81" t="n">
        <v>38473</v>
      </c>
      <c r="I826" s="82" t="n">
        <v>0</v>
      </c>
      <c r="J826" s="82" t="n">
        <v>0</v>
      </c>
      <c r="K826" s="83" t="n">
        <f aca="false">IF(J826=0,0,J826/I826)</f>
        <v>0</v>
      </c>
      <c r="L826" s="83" t="n">
        <f aca="false">I826/UOM</f>
        <v>0</v>
      </c>
      <c r="M826" s="83" t="n">
        <f aca="false">J826/UOM</f>
        <v>0</v>
      </c>
      <c r="N826" s="84" t="str">
        <f aca="false">IF(F826="P","PHY",IF(F826="G","G",E826))</f>
        <v>D</v>
      </c>
      <c r="O826" s="84" t="str">
        <f aca="false">IF(ISNA(VLOOKUP(G826,BadCanCurves,1,FALSE())),VLOOKUP(D826,FOLIOS,6,FALSE()),"not used")</f>
        <v>not used</v>
      </c>
      <c r="P826" s="84" t="n">
        <f aca="false">IF($N826="P",VLOOKUP(H826,PrcBuckets,2,FALSE()),0)</f>
        <v>0</v>
      </c>
      <c r="Q826" s="84" t="n">
        <f aca="false">IF($N826="D",VLOOKUP(H826,BasisBuckets,2,FALSE()),0)</f>
        <v>13</v>
      </c>
      <c r="R826" s="84" t="n">
        <f aca="false">IF($N826="PHY",VLOOKUP(H826,PGDBuckets,2,FALSE()),0)</f>
        <v>0</v>
      </c>
      <c r="S826" s="84" t="n">
        <f aca="false">IF($N826="G",VLOOKUP(H826,PGDBuckets,2,FALSE()),0)</f>
        <v>0</v>
      </c>
      <c r="T826" s="84" t="n">
        <f aca="false">SUM(P826:S826)</f>
        <v>13</v>
      </c>
      <c r="U826" s="84" t="str">
        <f aca="false">IF(O826="not used","-",O826&amp;N826&amp;T826)</f>
        <v>-</v>
      </c>
      <c r="V826" s="84" t="str">
        <f aca="false">IF(O826="Not Used","-",VLOOKUP(D826,FOLIOS,7,FALSE())&amp;H826)</f>
        <v>-</v>
      </c>
      <c r="W826" s="84" t="str">
        <f aca="false">IF(U826="-","-",O826&amp;E826&amp;H826)</f>
        <v>-</v>
      </c>
      <c r="X826" s="85" t="str">
        <f aca="false">D826&amp;G826</f>
        <v>FT-CAND-EGSC-BASGD-LOW_IROQUOIS</v>
      </c>
      <c r="AF826" s="0" t="str">
        <f aca="false">D826&amp;V826</f>
        <v>FT-CAND-EGSC-BAS-</v>
      </c>
    </row>
    <row r="827" customFormat="false" ht="12.75" hidden="false" customHeight="false" outlineLevel="0" collapsed="false">
      <c r="A827" s="81" t="n">
        <v>36682</v>
      </c>
      <c r="B827" s="82" t="s">
        <v>55</v>
      </c>
      <c r="C827" s="82" t="s">
        <v>56</v>
      </c>
      <c r="D827" s="82" t="s">
        <v>57</v>
      </c>
      <c r="E827" s="82" t="s">
        <v>21</v>
      </c>
      <c r="F827" s="82"/>
      <c r="G827" s="82" t="s">
        <v>79</v>
      </c>
      <c r="H827" s="81" t="n">
        <v>38504</v>
      </c>
      <c r="I827" s="82" t="n">
        <v>0</v>
      </c>
      <c r="J827" s="82" t="n">
        <v>0</v>
      </c>
      <c r="K827" s="83" t="n">
        <f aca="false">IF(J827=0,0,J827/I827)</f>
        <v>0</v>
      </c>
      <c r="L827" s="83" t="n">
        <f aca="false">I827/UOM</f>
        <v>0</v>
      </c>
      <c r="M827" s="83" t="n">
        <f aca="false">J827/UOM</f>
        <v>0</v>
      </c>
      <c r="N827" s="84" t="str">
        <f aca="false">IF(F827="P","PHY",IF(F827="G","G",E827))</f>
        <v>D</v>
      </c>
      <c r="O827" s="84" t="str">
        <f aca="false">IF(ISNA(VLOOKUP(G827,BadCanCurves,1,FALSE())),VLOOKUP(D827,FOLIOS,6,FALSE()),"not used")</f>
        <v>not used</v>
      </c>
      <c r="P827" s="84" t="n">
        <f aca="false">IF($N827="P",VLOOKUP(H827,PrcBuckets,2,FALSE()),0)</f>
        <v>0</v>
      </c>
      <c r="Q827" s="84" t="n">
        <f aca="false">IF($N827="D",VLOOKUP(H827,BasisBuckets,2,FALSE()),0)</f>
        <v>13</v>
      </c>
      <c r="R827" s="84" t="n">
        <f aca="false">IF($N827="PHY",VLOOKUP(H827,PGDBuckets,2,FALSE()),0)</f>
        <v>0</v>
      </c>
      <c r="S827" s="84" t="n">
        <f aca="false">IF($N827="G",VLOOKUP(H827,PGDBuckets,2,FALSE()),0)</f>
        <v>0</v>
      </c>
      <c r="T827" s="84" t="n">
        <f aca="false">SUM(P827:S827)</f>
        <v>13</v>
      </c>
      <c r="U827" s="84" t="str">
        <f aca="false">IF(O827="not used","-",O827&amp;N827&amp;T827)</f>
        <v>-</v>
      </c>
      <c r="V827" s="84" t="str">
        <f aca="false">IF(O827="Not Used","-",VLOOKUP(D827,FOLIOS,7,FALSE())&amp;H827)</f>
        <v>-</v>
      </c>
      <c r="W827" s="84" t="str">
        <f aca="false">IF(U827="-","-",O827&amp;E827&amp;H827)</f>
        <v>-</v>
      </c>
      <c r="X827" s="85" t="str">
        <f aca="false">D827&amp;G827</f>
        <v>FT-CAND-EGSC-BASGD-LOW_IROQUOIS</v>
      </c>
      <c r="AF827" s="0" t="str">
        <f aca="false">D827&amp;V827</f>
        <v>FT-CAND-EGSC-BAS-</v>
      </c>
    </row>
    <row r="828" customFormat="false" ht="12.75" hidden="false" customHeight="false" outlineLevel="0" collapsed="false">
      <c r="A828" s="81" t="n">
        <v>36682</v>
      </c>
      <c r="B828" s="82" t="s">
        <v>55</v>
      </c>
      <c r="C828" s="82" t="s">
        <v>56</v>
      </c>
      <c r="D828" s="82" t="s">
        <v>57</v>
      </c>
      <c r="E828" s="82" t="s">
        <v>21</v>
      </c>
      <c r="F828" s="82"/>
      <c r="G828" s="82" t="s">
        <v>79</v>
      </c>
      <c r="H828" s="81" t="n">
        <v>38534</v>
      </c>
      <c r="I828" s="82" t="n">
        <v>0</v>
      </c>
      <c r="J828" s="82" t="n">
        <v>0</v>
      </c>
      <c r="K828" s="83" t="n">
        <f aca="false">IF(J828=0,0,J828/I828)</f>
        <v>0</v>
      </c>
      <c r="L828" s="83" t="n">
        <f aca="false">I828/UOM</f>
        <v>0</v>
      </c>
      <c r="M828" s="83" t="n">
        <f aca="false">J828/UOM</f>
        <v>0</v>
      </c>
      <c r="N828" s="84" t="str">
        <f aca="false">IF(F828="P","PHY",IF(F828="G","G",E828))</f>
        <v>D</v>
      </c>
      <c r="O828" s="84" t="str">
        <f aca="false">IF(ISNA(VLOOKUP(G828,BadCanCurves,1,FALSE())),VLOOKUP(D828,FOLIOS,6,FALSE()),"not used")</f>
        <v>not used</v>
      </c>
      <c r="P828" s="84" t="n">
        <f aca="false">IF($N828="P",VLOOKUP(H828,PrcBuckets,2,FALSE()),0)</f>
        <v>0</v>
      </c>
      <c r="Q828" s="84" t="n">
        <f aca="false">IF($N828="D",VLOOKUP(H828,BasisBuckets,2,FALSE()),0)</f>
        <v>13</v>
      </c>
      <c r="R828" s="84" t="n">
        <f aca="false">IF($N828="PHY",VLOOKUP(H828,PGDBuckets,2,FALSE()),0)</f>
        <v>0</v>
      </c>
      <c r="S828" s="84" t="n">
        <f aca="false">IF($N828="G",VLOOKUP(H828,PGDBuckets,2,FALSE()),0)</f>
        <v>0</v>
      </c>
      <c r="T828" s="84" t="n">
        <f aca="false">SUM(P828:S828)</f>
        <v>13</v>
      </c>
      <c r="U828" s="84" t="str">
        <f aca="false">IF(O828="not used","-",O828&amp;N828&amp;T828)</f>
        <v>-</v>
      </c>
      <c r="V828" s="84" t="str">
        <f aca="false">IF(O828="Not Used","-",VLOOKUP(D828,FOLIOS,7,FALSE())&amp;H828)</f>
        <v>-</v>
      </c>
      <c r="W828" s="84" t="str">
        <f aca="false">IF(U828="-","-",O828&amp;E828&amp;H828)</f>
        <v>-</v>
      </c>
      <c r="X828" s="85" t="str">
        <f aca="false">D828&amp;G828</f>
        <v>FT-CAND-EGSC-BASGD-LOW_IROQUOIS</v>
      </c>
      <c r="AF828" s="0" t="str">
        <f aca="false">D828&amp;V828</f>
        <v>FT-CAND-EGSC-BAS-</v>
      </c>
    </row>
    <row r="829" customFormat="false" ht="12.75" hidden="false" customHeight="false" outlineLevel="0" collapsed="false">
      <c r="A829" s="81" t="n">
        <v>36682</v>
      </c>
      <c r="B829" s="82" t="s">
        <v>55</v>
      </c>
      <c r="C829" s="82" t="s">
        <v>56</v>
      </c>
      <c r="D829" s="82" t="s">
        <v>57</v>
      </c>
      <c r="E829" s="82" t="s">
        <v>21</v>
      </c>
      <c r="F829" s="82"/>
      <c r="G829" s="82" t="s">
        <v>79</v>
      </c>
      <c r="H829" s="81" t="n">
        <v>38565</v>
      </c>
      <c r="I829" s="82" t="n">
        <v>0</v>
      </c>
      <c r="J829" s="82" t="n">
        <v>0</v>
      </c>
      <c r="K829" s="83" t="n">
        <f aca="false">IF(J829=0,0,J829/I829)</f>
        <v>0</v>
      </c>
      <c r="L829" s="83" t="n">
        <f aca="false">I829/UOM</f>
        <v>0</v>
      </c>
      <c r="M829" s="83" t="n">
        <f aca="false">J829/UOM</f>
        <v>0</v>
      </c>
      <c r="N829" s="84" t="str">
        <f aca="false">IF(F829="P","PHY",IF(F829="G","G",E829))</f>
        <v>D</v>
      </c>
      <c r="O829" s="84" t="str">
        <f aca="false">IF(ISNA(VLOOKUP(G829,BadCanCurves,1,FALSE())),VLOOKUP(D829,FOLIOS,6,FALSE()),"not used")</f>
        <v>not used</v>
      </c>
      <c r="P829" s="84" t="n">
        <f aca="false">IF($N829="P",VLOOKUP(H829,PrcBuckets,2,FALSE()),0)</f>
        <v>0</v>
      </c>
      <c r="Q829" s="84" t="n">
        <f aca="false">IF($N829="D",VLOOKUP(H829,BasisBuckets,2,FALSE()),0)</f>
        <v>13</v>
      </c>
      <c r="R829" s="84" t="n">
        <f aca="false">IF($N829="PHY",VLOOKUP(H829,PGDBuckets,2,FALSE()),0)</f>
        <v>0</v>
      </c>
      <c r="S829" s="84" t="n">
        <f aca="false">IF($N829="G",VLOOKUP(H829,PGDBuckets,2,FALSE()),0)</f>
        <v>0</v>
      </c>
      <c r="T829" s="84" t="n">
        <f aca="false">SUM(P829:S829)</f>
        <v>13</v>
      </c>
      <c r="U829" s="84" t="str">
        <f aca="false">IF(O829="not used","-",O829&amp;N829&amp;T829)</f>
        <v>-</v>
      </c>
      <c r="V829" s="84" t="str">
        <f aca="false">IF(O829="Not Used","-",VLOOKUP(D829,FOLIOS,7,FALSE())&amp;H829)</f>
        <v>-</v>
      </c>
      <c r="W829" s="84" t="str">
        <f aca="false">IF(U829="-","-",O829&amp;E829&amp;H829)</f>
        <v>-</v>
      </c>
      <c r="X829" s="85" t="str">
        <f aca="false">D829&amp;G829</f>
        <v>FT-CAND-EGSC-BASGD-LOW_IROQUOIS</v>
      </c>
      <c r="AF829" s="0" t="str">
        <f aca="false">D829&amp;V829</f>
        <v>FT-CAND-EGSC-BAS-</v>
      </c>
    </row>
    <row r="830" customFormat="false" ht="12.75" hidden="false" customHeight="false" outlineLevel="0" collapsed="false">
      <c r="A830" s="81" t="n">
        <v>36682</v>
      </c>
      <c r="B830" s="82" t="s">
        <v>55</v>
      </c>
      <c r="C830" s="82" t="s">
        <v>56</v>
      </c>
      <c r="D830" s="82" t="s">
        <v>57</v>
      </c>
      <c r="E830" s="82" t="s">
        <v>21</v>
      </c>
      <c r="F830" s="82"/>
      <c r="G830" s="82" t="s">
        <v>79</v>
      </c>
      <c r="H830" s="81" t="n">
        <v>38596</v>
      </c>
      <c r="I830" s="82" t="n">
        <v>0</v>
      </c>
      <c r="J830" s="82" t="n">
        <v>0</v>
      </c>
      <c r="K830" s="83" t="n">
        <f aca="false">IF(J830=0,0,J830/I830)</f>
        <v>0</v>
      </c>
      <c r="L830" s="83" t="n">
        <f aca="false">I830/UOM</f>
        <v>0</v>
      </c>
      <c r="M830" s="83" t="n">
        <f aca="false">J830/UOM</f>
        <v>0</v>
      </c>
      <c r="N830" s="84" t="str">
        <f aca="false">IF(F830="P","PHY",IF(F830="G","G",E830))</f>
        <v>D</v>
      </c>
      <c r="O830" s="84" t="str">
        <f aca="false">IF(ISNA(VLOOKUP(G830,BadCanCurves,1,FALSE())),VLOOKUP(D830,FOLIOS,6,FALSE()),"not used")</f>
        <v>not used</v>
      </c>
      <c r="P830" s="84" t="n">
        <f aca="false">IF($N830="P",VLOOKUP(H830,PrcBuckets,2,FALSE()),0)</f>
        <v>0</v>
      </c>
      <c r="Q830" s="84" t="n">
        <f aca="false">IF($N830="D",VLOOKUP(H830,BasisBuckets,2,FALSE()),0)</f>
        <v>13</v>
      </c>
      <c r="R830" s="84" t="n">
        <f aca="false">IF($N830="PHY",VLOOKUP(H830,PGDBuckets,2,FALSE()),0)</f>
        <v>0</v>
      </c>
      <c r="S830" s="84" t="n">
        <f aca="false">IF($N830="G",VLOOKUP(H830,PGDBuckets,2,FALSE()),0)</f>
        <v>0</v>
      </c>
      <c r="T830" s="84" t="n">
        <f aca="false">SUM(P830:S830)</f>
        <v>13</v>
      </c>
      <c r="U830" s="84" t="str">
        <f aca="false">IF(O830="not used","-",O830&amp;N830&amp;T830)</f>
        <v>-</v>
      </c>
      <c r="V830" s="84" t="str">
        <f aca="false">IF(O830="Not Used","-",VLOOKUP(D830,FOLIOS,7,FALSE())&amp;H830)</f>
        <v>-</v>
      </c>
      <c r="W830" s="84" t="str">
        <f aca="false">IF(U830="-","-",O830&amp;E830&amp;H830)</f>
        <v>-</v>
      </c>
      <c r="X830" s="85" t="str">
        <f aca="false">D830&amp;G830</f>
        <v>FT-CAND-EGSC-BASGD-LOW_IROQUOIS</v>
      </c>
      <c r="AF830" s="0" t="str">
        <f aca="false">D830&amp;V830</f>
        <v>FT-CAND-EGSC-BAS-</v>
      </c>
    </row>
    <row r="831" customFormat="false" ht="12.75" hidden="false" customHeight="false" outlineLevel="0" collapsed="false">
      <c r="A831" s="81" t="n">
        <v>36682</v>
      </c>
      <c r="B831" s="82" t="s">
        <v>55</v>
      </c>
      <c r="C831" s="82" t="s">
        <v>56</v>
      </c>
      <c r="D831" s="82" t="s">
        <v>57</v>
      </c>
      <c r="E831" s="82" t="s">
        <v>21</v>
      </c>
      <c r="F831" s="82"/>
      <c r="G831" s="82" t="s">
        <v>79</v>
      </c>
      <c r="H831" s="81" t="n">
        <v>38626</v>
      </c>
      <c r="I831" s="82" t="n">
        <v>0</v>
      </c>
      <c r="J831" s="82" t="n">
        <v>0</v>
      </c>
      <c r="K831" s="83" t="n">
        <f aca="false">IF(J831=0,0,J831/I831)</f>
        <v>0</v>
      </c>
      <c r="L831" s="83" t="n">
        <f aca="false">I831/UOM</f>
        <v>0</v>
      </c>
      <c r="M831" s="83" t="n">
        <f aca="false">J831/UOM</f>
        <v>0</v>
      </c>
      <c r="N831" s="84" t="str">
        <f aca="false">IF(F831="P","PHY",IF(F831="G","G",E831))</f>
        <v>D</v>
      </c>
      <c r="O831" s="84" t="str">
        <f aca="false">IF(ISNA(VLOOKUP(G831,BadCanCurves,1,FALSE())),VLOOKUP(D831,FOLIOS,6,FALSE()),"not used")</f>
        <v>not used</v>
      </c>
      <c r="P831" s="84" t="n">
        <f aca="false">IF($N831="P",VLOOKUP(H831,PrcBuckets,2,FALSE()),0)</f>
        <v>0</v>
      </c>
      <c r="Q831" s="84" t="n">
        <f aca="false">IF($N831="D",VLOOKUP(H831,BasisBuckets,2,FALSE()),0)</f>
        <v>13</v>
      </c>
      <c r="R831" s="84" t="n">
        <f aca="false">IF($N831="PHY",VLOOKUP(H831,PGDBuckets,2,FALSE()),0)</f>
        <v>0</v>
      </c>
      <c r="S831" s="84" t="n">
        <f aca="false">IF($N831="G",VLOOKUP(H831,PGDBuckets,2,FALSE()),0)</f>
        <v>0</v>
      </c>
      <c r="T831" s="84" t="n">
        <f aca="false">SUM(P831:S831)</f>
        <v>13</v>
      </c>
      <c r="U831" s="84" t="str">
        <f aca="false">IF(O831="not used","-",O831&amp;N831&amp;T831)</f>
        <v>-</v>
      </c>
      <c r="V831" s="84" t="str">
        <f aca="false">IF(O831="Not Used","-",VLOOKUP(D831,FOLIOS,7,FALSE())&amp;H831)</f>
        <v>-</v>
      </c>
      <c r="W831" s="84" t="str">
        <f aca="false">IF(U831="-","-",O831&amp;E831&amp;H831)</f>
        <v>-</v>
      </c>
      <c r="X831" s="85" t="str">
        <f aca="false">D831&amp;G831</f>
        <v>FT-CAND-EGSC-BASGD-LOW_IROQUOIS</v>
      </c>
      <c r="AF831" s="0" t="str">
        <f aca="false">D831&amp;V831</f>
        <v>FT-CAND-EGSC-BAS-</v>
      </c>
    </row>
    <row r="832" customFormat="false" ht="12.75" hidden="false" customHeight="false" outlineLevel="0" collapsed="false">
      <c r="A832" s="81" t="n">
        <v>36682</v>
      </c>
      <c r="B832" s="82" t="s">
        <v>55</v>
      </c>
      <c r="C832" s="82" t="s">
        <v>56</v>
      </c>
      <c r="D832" s="82" t="s">
        <v>57</v>
      </c>
      <c r="E832" s="82" t="s">
        <v>21</v>
      </c>
      <c r="F832" s="82"/>
      <c r="G832" s="82" t="s">
        <v>79</v>
      </c>
      <c r="H832" s="81" t="n">
        <v>38657</v>
      </c>
      <c r="I832" s="82" t="n">
        <v>0</v>
      </c>
      <c r="J832" s="82" t="n">
        <v>0</v>
      </c>
      <c r="K832" s="83" t="n">
        <f aca="false">IF(J832=0,0,J832/I832)</f>
        <v>0</v>
      </c>
      <c r="L832" s="83" t="n">
        <f aca="false">I832/UOM</f>
        <v>0</v>
      </c>
      <c r="M832" s="83" t="n">
        <f aca="false">J832/UOM</f>
        <v>0</v>
      </c>
      <c r="N832" s="84" t="str">
        <f aca="false">IF(F832="P","PHY",IF(F832="G","G",E832))</f>
        <v>D</v>
      </c>
      <c r="O832" s="84" t="str">
        <f aca="false">IF(ISNA(VLOOKUP(G832,BadCanCurves,1,FALSE())),VLOOKUP(D832,FOLIOS,6,FALSE()),"not used")</f>
        <v>not used</v>
      </c>
      <c r="P832" s="84" t="n">
        <f aca="false">IF($N832="P",VLOOKUP(H832,PrcBuckets,2,FALSE()),0)</f>
        <v>0</v>
      </c>
      <c r="Q832" s="84" t="n">
        <f aca="false">IF($N832="D",VLOOKUP(H832,BasisBuckets,2,FALSE()),0)</f>
        <v>13</v>
      </c>
      <c r="R832" s="84" t="n">
        <f aca="false">IF($N832="PHY",VLOOKUP(H832,PGDBuckets,2,FALSE()),0)</f>
        <v>0</v>
      </c>
      <c r="S832" s="84" t="n">
        <f aca="false">IF($N832="G",VLOOKUP(H832,PGDBuckets,2,FALSE()),0)</f>
        <v>0</v>
      </c>
      <c r="T832" s="84" t="n">
        <f aca="false">SUM(P832:S832)</f>
        <v>13</v>
      </c>
      <c r="U832" s="84" t="str">
        <f aca="false">IF(O832="not used","-",O832&amp;N832&amp;T832)</f>
        <v>-</v>
      </c>
      <c r="V832" s="84" t="str">
        <f aca="false">IF(O832="Not Used","-",VLOOKUP(D832,FOLIOS,7,FALSE())&amp;H832)</f>
        <v>-</v>
      </c>
      <c r="W832" s="84" t="str">
        <f aca="false">IF(U832="-","-",O832&amp;E832&amp;H832)</f>
        <v>-</v>
      </c>
      <c r="X832" s="85" t="str">
        <f aca="false">D832&amp;G832</f>
        <v>FT-CAND-EGSC-BASGD-LOW_IROQUOIS</v>
      </c>
      <c r="AF832" s="0" t="str">
        <f aca="false">D832&amp;V832</f>
        <v>FT-CAND-EGSC-BAS-</v>
      </c>
    </row>
    <row r="833" customFormat="false" ht="12.75" hidden="false" customHeight="false" outlineLevel="0" collapsed="false">
      <c r="A833" s="81" t="n">
        <v>36682</v>
      </c>
      <c r="B833" s="82" t="s">
        <v>55</v>
      </c>
      <c r="C833" s="82" t="s">
        <v>56</v>
      </c>
      <c r="D833" s="82" t="s">
        <v>57</v>
      </c>
      <c r="E833" s="82" t="s">
        <v>21</v>
      </c>
      <c r="F833" s="82"/>
      <c r="G833" s="82" t="s">
        <v>79</v>
      </c>
      <c r="H833" s="81" t="n">
        <v>38687</v>
      </c>
      <c r="I833" s="82" t="n">
        <v>0</v>
      </c>
      <c r="J833" s="82" t="n">
        <v>0</v>
      </c>
      <c r="K833" s="83" t="n">
        <f aca="false">IF(J833=0,0,J833/I833)</f>
        <v>0</v>
      </c>
      <c r="L833" s="83" t="n">
        <f aca="false">I833/UOM</f>
        <v>0</v>
      </c>
      <c r="M833" s="83" t="n">
        <f aca="false">J833/UOM</f>
        <v>0</v>
      </c>
      <c r="N833" s="84" t="str">
        <f aca="false">IF(F833="P","PHY",IF(F833="G","G",E833))</f>
        <v>D</v>
      </c>
      <c r="O833" s="84" t="str">
        <f aca="false">IF(ISNA(VLOOKUP(G833,BadCanCurves,1,FALSE())),VLOOKUP(D833,FOLIOS,6,FALSE()),"not used")</f>
        <v>not used</v>
      </c>
      <c r="P833" s="84" t="n">
        <f aca="false">IF($N833="P",VLOOKUP(H833,PrcBuckets,2,FALSE()),0)</f>
        <v>0</v>
      </c>
      <c r="Q833" s="84" t="n">
        <f aca="false">IF($N833="D",VLOOKUP(H833,BasisBuckets,2,FALSE()),0)</f>
        <v>13</v>
      </c>
      <c r="R833" s="84" t="n">
        <f aca="false">IF($N833="PHY",VLOOKUP(H833,PGDBuckets,2,FALSE()),0)</f>
        <v>0</v>
      </c>
      <c r="S833" s="84" t="n">
        <f aca="false">IF($N833="G",VLOOKUP(H833,PGDBuckets,2,FALSE()),0)</f>
        <v>0</v>
      </c>
      <c r="T833" s="84" t="n">
        <f aca="false">SUM(P833:S833)</f>
        <v>13</v>
      </c>
      <c r="U833" s="84" t="str">
        <f aca="false">IF(O833="not used","-",O833&amp;N833&amp;T833)</f>
        <v>-</v>
      </c>
      <c r="V833" s="84" t="str">
        <f aca="false">IF(O833="Not Used","-",VLOOKUP(D833,FOLIOS,7,FALSE())&amp;H833)</f>
        <v>-</v>
      </c>
      <c r="W833" s="84" t="str">
        <f aca="false">IF(U833="-","-",O833&amp;E833&amp;H833)</f>
        <v>-</v>
      </c>
      <c r="X833" s="85" t="str">
        <f aca="false">D833&amp;G833</f>
        <v>FT-CAND-EGSC-BASGD-LOW_IROQUOIS</v>
      </c>
      <c r="AF833" s="0" t="str">
        <f aca="false">D833&amp;V833</f>
        <v>FT-CAND-EGSC-BAS-</v>
      </c>
    </row>
    <row r="834" customFormat="false" ht="12.75" hidden="false" customHeight="false" outlineLevel="0" collapsed="false">
      <c r="A834" s="81" t="n">
        <v>36682</v>
      </c>
      <c r="B834" s="82" t="s">
        <v>55</v>
      </c>
      <c r="C834" s="82" t="s">
        <v>56</v>
      </c>
      <c r="D834" s="82" t="s">
        <v>57</v>
      </c>
      <c r="E834" s="82" t="s">
        <v>21</v>
      </c>
      <c r="F834" s="82"/>
      <c r="G834" s="82" t="s">
        <v>79</v>
      </c>
      <c r="H834" s="81" t="n">
        <v>38718</v>
      </c>
      <c r="I834" s="82" t="n">
        <v>0</v>
      </c>
      <c r="J834" s="82" t="n">
        <v>0</v>
      </c>
      <c r="K834" s="83" t="n">
        <f aca="false">IF(J834=0,0,J834/I834)</f>
        <v>0</v>
      </c>
      <c r="L834" s="83" t="n">
        <f aca="false">I834/UOM</f>
        <v>0</v>
      </c>
      <c r="M834" s="83" t="n">
        <f aca="false">J834/UOM</f>
        <v>0</v>
      </c>
      <c r="N834" s="84" t="str">
        <f aca="false">IF(F834="P","PHY",IF(F834="G","G",E834))</f>
        <v>D</v>
      </c>
      <c r="O834" s="84" t="str">
        <f aca="false">IF(ISNA(VLOOKUP(G834,BadCanCurves,1,FALSE())),VLOOKUP(D834,FOLIOS,6,FALSE()),"not used")</f>
        <v>not used</v>
      </c>
      <c r="P834" s="84" t="n">
        <f aca="false">IF($N834="P",VLOOKUP(H834,PrcBuckets,2,FALSE()),0)</f>
        <v>0</v>
      </c>
      <c r="Q834" s="84" t="n">
        <f aca="false">IF($N834="D",VLOOKUP(H834,BasisBuckets,2,FALSE()),0)</f>
        <v>13</v>
      </c>
      <c r="R834" s="84" t="n">
        <f aca="false">IF($N834="PHY",VLOOKUP(H834,PGDBuckets,2,FALSE()),0)</f>
        <v>0</v>
      </c>
      <c r="S834" s="84" t="n">
        <f aca="false">IF($N834="G",VLOOKUP(H834,PGDBuckets,2,FALSE()),0)</f>
        <v>0</v>
      </c>
      <c r="T834" s="84" t="n">
        <f aca="false">SUM(P834:S834)</f>
        <v>13</v>
      </c>
      <c r="U834" s="84" t="str">
        <f aca="false">IF(O834="not used","-",O834&amp;N834&amp;T834)</f>
        <v>-</v>
      </c>
      <c r="V834" s="84" t="str">
        <f aca="false">IF(O834="Not Used","-",VLOOKUP(D834,FOLIOS,7,FALSE())&amp;H834)</f>
        <v>-</v>
      </c>
      <c r="W834" s="84" t="str">
        <f aca="false">IF(U834="-","-",O834&amp;E834&amp;H834)</f>
        <v>-</v>
      </c>
      <c r="X834" s="85" t="str">
        <f aca="false">D834&amp;G834</f>
        <v>FT-CAND-EGSC-BASGD-LOW_IROQUOIS</v>
      </c>
      <c r="AF834" s="0" t="str">
        <f aca="false">D834&amp;V834</f>
        <v>FT-CAND-EGSC-BAS-</v>
      </c>
    </row>
    <row r="835" customFormat="false" ht="12.75" hidden="false" customHeight="false" outlineLevel="0" collapsed="false">
      <c r="A835" s="81" t="n">
        <v>36682</v>
      </c>
      <c r="B835" s="82" t="s">
        <v>55</v>
      </c>
      <c r="C835" s="82" t="s">
        <v>56</v>
      </c>
      <c r="D835" s="82" t="s">
        <v>57</v>
      </c>
      <c r="E835" s="82" t="s">
        <v>21</v>
      </c>
      <c r="F835" s="82"/>
      <c r="G835" s="82" t="s">
        <v>79</v>
      </c>
      <c r="H835" s="81" t="n">
        <v>38749</v>
      </c>
      <c r="I835" s="82" t="n">
        <v>0</v>
      </c>
      <c r="J835" s="82" t="n">
        <v>0</v>
      </c>
      <c r="K835" s="83" t="n">
        <f aca="false">IF(J835=0,0,J835/I835)</f>
        <v>0</v>
      </c>
      <c r="L835" s="83" t="n">
        <f aca="false">I835/UOM</f>
        <v>0</v>
      </c>
      <c r="M835" s="83" t="n">
        <f aca="false">J835/UOM</f>
        <v>0</v>
      </c>
      <c r="N835" s="84" t="str">
        <f aca="false">IF(F835="P","PHY",IF(F835="G","G",E835))</f>
        <v>D</v>
      </c>
      <c r="O835" s="84" t="str">
        <f aca="false">IF(ISNA(VLOOKUP(G835,BadCanCurves,1,FALSE())),VLOOKUP(D835,FOLIOS,6,FALSE()),"not used")</f>
        <v>not used</v>
      </c>
      <c r="P835" s="84" t="n">
        <f aca="false">IF($N835="P",VLOOKUP(H835,PrcBuckets,2,FALSE()),0)</f>
        <v>0</v>
      </c>
      <c r="Q835" s="84" t="n">
        <f aca="false">IF($N835="D",VLOOKUP(H835,BasisBuckets,2,FALSE()),0)</f>
        <v>13</v>
      </c>
      <c r="R835" s="84" t="n">
        <f aca="false">IF($N835="PHY",VLOOKUP(H835,PGDBuckets,2,FALSE()),0)</f>
        <v>0</v>
      </c>
      <c r="S835" s="84" t="n">
        <f aca="false">IF($N835="G",VLOOKUP(H835,PGDBuckets,2,FALSE()),0)</f>
        <v>0</v>
      </c>
      <c r="T835" s="84" t="n">
        <f aca="false">SUM(P835:S835)</f>
        <v>13</v>
      </c>
      <c r="U835" s="84" t="str">
        <f aca="false">IF(O835="not used","-",O835&amp;N835&amp;T835)</f>
        <v>-</v>
      </c>
      <c r="V835" s="84" t="str">
        <f aca="false">IF(O835="Not Used","-",VLOOKUP(D835,FOLIOS,7,FALSE())&amp;H835)</f>
        <v>-</v>
      </c>
      <c r="W835" s="84" t="str">
        <f aca="false">IF(U835="-","-",O835&amp;E835&amp;H835)</f>
        <v>-</v>
      </c>
      <c r="X835" s="85" t="str">
        <f aca="false">D835&amp;G835</f>
        <v>FT-CAND-EGSC-BASGD-LOW_IROQUOIS</v>
      </c>
      <c r="AF835" s="0" t="str">
        <f aca="false">D835&amp;V835</f>
        <v>FT-CAND-EGSC-BAS-</v>
      </c>
    </row>
    <row r="836" customFormat="false" ht="12.75" hidden="false" customHeight="false" outlineLevel="0" collapsed="false">
      <c r="A836" s="81" t="n">
        <v>36682</v>
      </c>
      <c r="B836" s="82" t="s">
        <v>55</v>
      </c>
      <c r="C836" s="82" t="s">
        <v>56</v>
      </c>
      <c r="D836" s="82" t="s">
        <v>57</v>
      </c>
      <c r="E836" s="82" t="s">
        <v>21</v>
      </c>
      <c r="F836" s="82"/>
      <c r="G836" s="82" t="s">
        <v>79</v>
      </c>
      <c r="H836" s="81" t="n">
        <v>38777</v>
      </c>
      <c r="I836" s="82" t="n">
        <v>0</v>
      </c>
      <c r="J836" s="82" t="n">
        <v>0</v>
      </c>
      <c r="K836" s="83" t="n">
        <f aca="false">IF(J836=0,0,J836/I836)</f>
        <v>0</v>
      </c>
      <c r="L836" s="83" t="n">
        <f aca="false">I836/UOM</f>
        <v>0</v>
      </c>
      <c r="M836" s="83" t="n">
        <f aca="false">J836/UOM</f>
        <v>0</v>
      </c>
      <c r="N836" s="84" t="str">
        <f aca="false">IF(F836="P","PHY",IF(F836="G","G",E836))</f>
        <v>D</v>
      </c>
      <c r="O836" s="84" t="str">
        <f aca="false">IF(ISNA(VLOOKUP(G836,BadCanCurves,1,FALSE())),VLOOKUP(D836,FOLIOS,6,FALSE()),"not used")</f>
        <v>not used</v>
      </c>
      <c r="P836" s="84" t="n">
        <f aca="false">IF($N836="P",VLOOKUP(H836,PrcBuckets,2,FALSE()),0)</f>
        <v>0</v>
      </c>
      <c r="Q836" s="84" t="n">
        <f aca="false">IF($N836="D",VLOOKUP(H836,BasisBuckets,2,FALSE()),0)</f>
        <v>13</v>
      </c>
      <c r="R836" s="84" t="n">
        <f aca="false">IF($N836="PHY",VLOOKUP(H836,PGDBuckets,2,FALSE()),0)</f>
        <v>0</v>
      </c>
      <c r="S836" s="84" t="n">
        <f aca="false">IF($N836="G",VLOOKUP(H836,PGDBuckets,2,FALSE()),0)</f>
        <v>0</v>
      </c>
      <c r="T836" s="84" t="n">
        <f aca="false">SUM(P836:S836)</f>
        <v>13</v>
      </c>
      <c r="U836" s="84" t="str">
        <f aca="false">IF(O836="not used","-",O836&amp;N836&amp;T836)</f>
        <v>-</v>
      </c>
      <c r="V836" s="84" t="str">
        <f aca="false">IF(O836="Not Used","-",VLOOKUP(D836,FOLIOS,7,FALSE())&amp;H836)</f>
        <v>-</v>
      </c>
      <c r="W836" s="84" t="str">
        <f aca="false">IF(U836="-","-",O836&amp;E836&amp;H836)</f>
        <v>-</v>
      </c>
      <c r="X836" s="85" t="str">
        <f aca="false">D836&amp;G836</f>
        <v>FT-CAND-EGSC-BASGD-LOW_IROQUOIS</v>
      </c>
      <c r="AF836" s="0" t="str">
        <f aca="false">D836&amp;V836</f>
        <v>FT-CAND-EGSC-BAS-</v>
      </c>
    </row>
    <row r="837" customFormat="false" ht="12.75" hidden="false" customHeight="false" outlineLevel="0" collapsed="false">
      <c r="A837" s="81" t="n">
        <v>36682</v>
      </c>
      <c r="B837" s="82" t="s">
        <v>55</v>
      </c>
      <c r="C837" s="82" t="s">
        <v>56</v>
      </c>
      <c r="D837" s="82" t="s">
        <v>57</v>
      </c>
      <c r="E837" s="82" t="s">
        <v>21</v>
      </c>
      <c r="F837" s="82"/>
      <c r="G837" s="82" t="s">
        <v>79</v>
      </c>
      <c r="H837" s="81" t="n">
        <v>38808</v>
      </c>
      <c r="I837" s="82" t="n">
        <v>0</v>
      </c>
      <c r="J837" s="82" t="n">
        <v>0</v>
      </c>
      <c r="K837" s="83" t="n">
        <f aca="false">IF(J837=0,0,J837/I837)</f>
        <v>0</v>
      </c>
      <c r="L837" s="83" t="n">
        <f aca="false">I837/UOM</f>
        <v>0</v>
      </c>
      <c r="M837" s="83" t="n">
        <f aca="false">J837/UOM</f>
        <v>0</v>
      </c>
      <c r="N837" s="84" t="str">
        <f aca="false">IF(F837="P","PHY",IF(F837="G","G",E837))</f>
        <v>D</v>
      </c>
      <c r="O837" s="84" t="str">
        <f aca="false">IF(ISNA(VLOOKUP(G837,BadCanCurves,1,FALSE())),VLOOKUP(D837,FOLIOS,6,FALSE()),"not used")</f>
        <v>not used</v>
      </c>
      <c r="P837" s="84" t="n">
        <f aca="false">IF($N837="P",VLOOKUP(H837,PrcBuckets,2,FALSE()),0)</f>
        <v>0</v>
      </c>
      <c r="Q837" s="84" t="n">
        <f aca="false">IF($N837="D",VLOOKUP(H837,BasisBuckets,2,FALSE()),0)</f>
        <v>13</v>
      </c>
      <c r="R837" s="84" t="n">
        <f aca="false">IF($N837="PHY",VLOOKUP(H837,PGDBuckets,2,FALSE()),0)</f>
        <v>0</v>
      </c>
      <c r="S837" s="84" t="n">
        <f aca="false">IF($N837="G",VLOOKUP(H837,PGDBuckets,2,FALSE()),0)</f>
        <v>0</v>
      </c>
      <c r="T837" s="84" t="n">
        <f aca="false">SUM(P837:S837)</f>
        <v>13</v>
      </c>
      <c r="U837" s="84" t="str">
        <f aca="false">IF(O837="not used","-",O837&amp;N837&amp;T837)</f>
        <v>-</v>
      </c>
      <c r="V837" s="84" t="str">
        <f aca="false">IF(O837="Not Used","-",VLOOKUP(D837,FOLIOS,7,FALSE())&amp;H837)</f>
        <v>-</v>
      </c>
      <c r="W837" s="84" t="str">
        <f aca="false">IF(U837="-","-",O837&amp;E837&amp;H837)</f>
        <v>-</v>
      </c>
      <c r="X837" s="85" t="str">
        <f aca="false">D837&amp;G837</f>
        <v>FT-CAND-EGSC-BASGD-LOW_IROQUOIS</v>
      </c>
      <c r="AF837" s="0" t="str">
        <f aca="false">D837&amp;V837</f>
        <v>FT-CAND-EGSC-BAS-</v>
      </c>
    </row>
    <row r="838" customFormat="false" ht="12.75" hidden="false" customHeight="false" outlineLevel="0" collapsed="false">
      <c r="A838" s="81" t="n">
        <v>36682</v>
      </c>
      <c r="B838" s="82" t="s">
        <v>55</v>
      </c>
      <c r="C838" s="82" t="s">
        <v>56</v>
      </c>
      <c r="D838" s="82" t="s">
        <v>57</v>
      </c>
      <c r="E838" s="82" t="s">
        <v>21</v>
      </c>
      <c r="F838" s="82"/>
      <c r="G838" s="82" t="s">
        <v>79</v>
      </c>
      <c r="H838" s="81" t="n">
        <v>38838</v>
      </c>
      <c r="I838" s="82" t="n">
        <v>0</v>
      </c>
      <c r="J838" s="82" t="n">
        <v>0</v>
      </c>
      <c r="K838" s="83" t="n">
        <f aca="false">IF(J838=0,0,J838/I838)</f>
        <v>0</v>
      </c>
      <c r="L838" s="83" t="n">
        <f aca="false">I838/UOM</f>
        <v>0</v>
      </c>
      <c r="M838" s="83" t="n">
        <f aca="false">J838/UOM</f>
        <v>0</v>
      </c>
      <c r="N838" s="84" t="str">
        <f aca="false">IF(F838="P","PHY",IF(F838="G","G",E838))</f>
        <v>D</v>
      </c>
      <c r="O838" s="84" t="str">
        <f aca="false">IF(ISNA(VLOOKUP(G838,BadCanCurves,1,FALSE())),VLOOKUP(D838,FOLIOS,6,FALSE()),"not used")</f>
        <v>not used</v>
      </c>
      <c r="P838" s="84" t="n">
        <f aca="false">IF($N838="P",VLOOKUP(H838,PrcBuckets,2,FALSE()),0)</f>
        <v>0</v>
      </c>
      <c r="Q838" s="84" t="n">
        <f aca="false">IF($N838="D",VLOOKUP(H838,BasisBuckets,2,FALSE()),0)</f>
        <v>13</v>
      </c>
      <c r="R838" s="84" t="n">
        <f aca="false">IF($N838="PHY",VLOOKUP(H838,PGDBuckets,2,FALSE()),0)</f>
        <v>0</v>
      </c>
      <c r="S838" s="84" t="n">
        <f aca="false">IF($N838="G",VLOOKUP(H838,PGDBuckets,2,FALSE()),0)</f>
        <v>0</v>
      </c>
      <c r="T838" s="84" t="n">
        <f aca="false">SUM(P838:S838)</f>
        <v>13</v>
      </c>
      <c r="U838" s="84" t="str">
        <f aca="false">IF(O838="not used","-",O838&amp;N838&amp;T838)</f>
        <v>-</v>
      </c>
      <c r="V838" s="84" t="str">
        <f aca="false">IF(O838="Not Used","-",VLOOKUP(D838,FOLIOS,7,FALSE())&amp;H838)</f>
        <v>-</v>
      </c>
      <c r="W838" s="84" t="str">
        <f aca="false">IF(U838="-","-",O838&amp;E838&amp;H838)</f>
        <v>-</v>
      </c>
      <c r="X838" s="85" t="str">
        <f aca="false">D838&amp;G838</f>
        <v>FT-CAND-EGSC-BASGD-LOW_IROQUOIS</v>
      </c>
      <c r="AF838" s="0" t="str">
        <f aca="false">D838&amp;V838</f>
        <v>FT-CAND-EGSC-BAS-</v>
      </c>
    </row>
    <row r="839" customFormat="false" ht="12.75" hidden="false" customHeight="false" outlineLevel="0" collapsed="false">
      <c r="A839" s="81" t="n">
        <v>36682</v>
      </c>
      <c r="B839" s="82" t="s">
        <v>55</v>
      </c>
      <c r="C839" s="82" t="s">
        <v>56</v>
      </c>
      <c r="D839" s="82" t="s">
        <v>57</v>
      </c>
      <c r="E839" s="82" t="s">
        <v>21</v>
      </c>
      <c r="F839" s="82"/>
      <c r="G839" s="82" t="s">
        <v>79</v>
      </c>
      <c r="H839" s="81" t="n">
        <v>38869</v>
      </c>
      <c r="I839" s="82" t="n">
        <v>0</v>
      </c>
      <c r="J839" s="82" t="n">
        <v>0</v>
      </c>
      <c r="K839" s="83" t="n">
        <f aca="false">IF(J839=0,0,J839/I839)</f>
        <v>0</v>
      </c>
      <c r="L839" s="83" t="n">
        <f aca="false">I839/UOM</f>
        <v>0</v>
      </c>
      <c r="M839" s="83" t="n">
        <f aca="false">J839/UOM</f>
        <v>0</v>
      </c>
      <c r="N839" s="84" t="str">
        <f aca="false">IF(F839="P","PHY",IF(F839="G","G",E839))</f>
        <v>D</v>
      </c>
      <c r="O839" s="84" t="str">
        <f aca="false">IF(ISNA(VLOOKUP(G839,BadCanCurves,1,FALSE())),VLOOKUP(D839,FOLIOS,6,FALSE()),"not used")</f>
        <v>not used</v>
      </c>
      <c r="P839" s="84" t="n">
        <f aca="false">IF($N839="P",VLOOKUP(H839,PrcBuckets,2,FALSE()),0)</f>
        <v>0</v>
      </c>
      <c r="Q839" s="84" t="n">
        <f aca="false">IF($N839="D",VLOOKUP(H839,BasisBuckets,2,FALSE()),0)</f>
        <v>13</v>
      </c>
      <c r="R839" s="84" t="n">
        <f aca="false">IF($N839="PHY",VLOOKUP(H839,PGDBuckets,2,FALSE()),0)</f>
        <v>0</v>
      </c>
      <c r="S839" s="84" t="n">
        <f aca="false">IF($N839="G",VLOOKUP(H839,PGDBuckets,2,FALSE()),0)</f>
        <v>0</v>
      </c>
      <c r="T839" s="84" t="n">
        <f aca="false">SUM(P839:S839)</f>
        <v>13</v>
      </c>
      <c r="U839" s="84" t="str">
        <f aca="false">IF(O839="not used","-",O839&amp;N839&amp;T839)</f>
        <v>-</v>
      </c>
      <c r="V839" s="84" t="str">
        <f aca="false">IF(O839="Not Used","-",VLOOKUP(D839,FOLIOS,7,FALSE())&amp;H839)</f>
        <v>-</v>
      </c>
      <c r="W839" s="84" t="str">
        <f aca="false">IF(U839="-","-",O839&amp;E839&amp;H839)</f>
        <v>-</v>
      </c>
      <c r="X839" s="85" t="str">
        <f aca="false">D839&amp;G839</f>
        <v>FT-CAND-EGSC-BASGD-LOW_IROQUOIS</v>
      </c>
      <c r="AF839" s="0" t="str">
        <f aca="false">D839&amp;V839</f>
        <v>FT-CAND-EGSC-BAS-</v>
      </c>
    </row>
    <row r="840" customFormat="false" ht="12.75" hidden="false" customHeight="false" outlineLevel="0" collapsed="false">
      <c r="A840" s="81" t="n">
        <v>36682</v>
      </c>
      <c r="B840" s="82" t="s">
        <v>55</v>
      </c>
      <c r="C840" s="82" t="s">
        <v>56</v>
      </c>
      <c r="D840" s="82" t="s">
        <v>57</v>
      </c>
      <c r="E840" s="82" t="s">
        <v>21</v>
      </c>
      <c r="F840" s="82"/>
      <c r="G840" s="82" t="s">
        <v>79</v>
      </c>
      <c r="H840" s="81" t="n">
        <v>38899</v>
      </c>
      <c r="I840" s="82" t="n">
        <v>0</v>
      </c>
      <c r="J840" s="82" t="n">
        <v>0</v>
      </c>
      <c r="K840" s="83" t="n">
        <f aca="false">IF(J840=0,0,J840/I840)</f>
        <v>0</v>
      </c>
      <c r="L840" s="83" t="n">
        <f aca="false">I840/UOM</f>
        <v>0</v>
      </c>
      <c r="M840" s="83" t="n">
        <f aca="false">J840/UOM</f>
        <v>0</v>
      </c>
      <c r="N840" s="84" t="str">
        <f aca="false">IF(F840="P","PHY",IF(F840="G","G",E840))</f>
        <v>D</v>
      </c>
      <c r="O840" s="84" t="str">
        <f aca="false">IF(ISNA(VLOOKUP(G840,BadCanCurves,1,FALSE())),VLOOKUP(D840,FOLIOS,6,FALSE()),"not used")</f>
        <v>not used</v>
      </c>
      <c r="P840" s="84" t="n">
        <f aca="false">IF($N840="P",VLOOKUP(H840,PrcBuckets,2,FALSE()),0)</f>
        <v>0</v>
      </c>
      <c r="Q840" s="84" t="n">
        <f aca="false">IF($N840="D",VLOOKUP(H840,BasisBuckets,2,FALSE()),0)</f>
        <v>13</v>
      </c>
      <c r="R840" s="84" t="n">
        <f aca="false">IF($N840="PHY",VLOOKUP(H840,PGDBuckets,2,FALSE()),0)</f>
        <v>0</v>
      </c>
      <c r="S840" s="84" t="n">
        <f aca="false">IF($N840="G",VLOOKUP(H840,PGDBuckets,2,FALSE()),0)</f>
        <v>0</v>
      </c>
      <c r="T840" s="84" t="n">
        <f aca="false">SUM(P840:S840)</f>
        <v>13</v>
      </c>
      <c r="U840" s="84" t="str">
        <f aca="false">IF(O840="not used","-",O840&amp;N840&amp;T840)</f>
        <v>-</v>
      </c>
      <c r="V840" s="84" t="str">
        <f aca="false">IF(O840="Not Used","-",VLOOKUP(D840,FOLIOS,7,FALSE())&amp;H840)</f>
        <v>-</v>
      </c>
      <c r="W840" s="84" t="str">
        <f aca="false">IF(U840="-","-",O840&amp;E840&amp;H840)</f>
        <v>-</v>
      </c>
      <c r="X840" s="85" t="str">
        <f aca="false">D840&amp;G840</f>
        <v>FT-CAND-EGSC-BASGD-LOW_IROQUOIS</v>
      </c>
      <c r="AF840" s="0" t="str">
        <f aca="false">D840&amp;V840</f>
        <v>FT-CAND-EGSC-BAS-</v>
      </c>
    </row>
    <row r="841" customFormat="false" ht="12.75" hidden="false" customHeight="false" outlineLevel="0" collapsed="false">
      <c r="A841" s="81" t="n">
        <v>36682</v>
      </c>
      <c r="B841" s="82" t="s">
        <v>55</v>
      </c>
      <c r="C841" s="82" t="s">
        <v>56</v>
      </c>
      <c r="D841" s="82" t="s">
        <v>57</v>
      </c>
      <c r="E841" s="82" t="s">
        <v>21</v>
      </c>
      <c r="F841" s="82"/>
      <c r="G841" s="82" t="s">
        <v>79</v>
      </c>
      <c r="H841" s="81" t="n">
        <v>38930</v>
      </c>
      <c r="I841" s="82" t="n">
        <v>0</v>
      </c>
      <c r="J841" s="82" t="n">
        <v>0</v>
      </c>
      <c r="K841" s="83" t="n">
        <f aca="false">IF(J841=0,0,J841/I841)</f>
        <v>0</v>
      </c>
      <c r="L841" s="83" t="n">
        <f aca="false">I841/UOM</f>
        <v>0</v>
      </c>
      <c r="M841" s="83" t="n">
        <f aca="false">J841/UOM</f>
        <v>0</v>
      </c>
      <c r="N841" s="84" t="str">
        <f aca="false">IF(F841="P","PHY",IF(F841="G","G",E841))</f>
        <v>D</v>
      </c>
      <c r="O841" s="84" t="str">
        <f aca="false">IF(ISNA(VLOOKUP(G841,BadCanCurves,1,FALSE())),VLOOKUP(D841,FOLIOS,6,FALSE()),"not used")</f>
        <v>not used</v>
      </c>
      <c r="P841" s="84" t="n">
        <f aca="false">IF($N841="P",VLOOKUP(H841,PrcBuckets,2,FALSE()),0)</f>
        <v>0</v>
      </c>
      <c r="Q841" s="84" t="n">
        <f aca="false">IF($N841="D",VLOOKUP(H841,BasisBuckets,2,FALSE()),0)</f>
        <v>13</v>
      </c>
      <c r="R841" s="84" t="n">
        <f aca="false">IF($N841="PHY",VLOOKUP(H841,PGDBuckets,2,FALSE()),0)</f>
        <v>0</v>
      </c>
      <c r="S841" s="84" t="n">
        <f aca="false">IF($N841="G",VLOOKUP(H841,PGDBuckets,2,FALSE()),0)</f>
        <v>0</v>
      </c>
      <c r="T841" s="84" t="n">
        <f aca="false">SUM(P841:S841)</f>
        <v>13</v>
      </c>
      <c r="U841" s="84" t="str">
        <f aca="false">IF(O841="not used","-",O841&amp;N841&amp;T841)</f>
        <v>-</v>
      </c>
      <c r="V841" s="84" t="str">
        <f aca="false">IF(O841="Not Used","-",VLOOKUP(D841,FOLIOS,7,FALSE())&amp;H841)</f>
        <v>-</v>
      </c>
      <c r="W841" s="84" t="str">
        <f aca="false">IF(U841="-","-",O841&amp;E841&amp;H841)</f>
        <v>-</v>
      </c>
      <c r="X841" s="85" t="str">
        <f aca="false">D841&amp;G841</f>
        <v>FT-CAND-EGSC-BASGD-LOW_IROQUOIS</v>
      </c>
      <c r="AF841" s="0" t="str">
        <f aca="false">D841&amp;V841</f>
        <v>FT-CAND-EGSC-BAS-</v>
      </c>
    </row>
    <row r="842" customFormat="false" ht="12.75" hidden="false" customHeight="false" outlineLevel="0" collapsed="false">
      <c r="A842" s="81" t="n">
        <v>36682</v>
      </c>
      <c r="B842" s="82" t="s">
        <v>55</v>
      </c>
      <c r="C842" s="82" t="s">
        <v>56</v>
      </c>
      <c r="D842" s="82" t="s">
        <v>57</v>
      </c>
      <c r="E842" s="82" t="s">
        <v>21</v>
      </c>
      <c r="F842" s="82"/>
      <c r="G842" s="82" t="s">
        <v>79</v>
      </c>
      <c r="H842" s="81" t="n">
        <v>38961</v>
      </c>
      <c r="I842" s="82" t="n">
        <v>0</v>
      </c>
      <c r="J842" s="82" t="n">
        <v>0</v>
      </c>
      <c r="K842" s="83" t="n">
        <f aca="false">IF(J842=0,0,J842/I842)</f>
        <v>0</v>
      </c>
      <c r="L842" s="83" t="n">
        <f aca="false">I842/UOM</f>
        <v>0</v>
      </c>
      <c r="M842" s="83" t="n">
        <f aca="false">J842/UOM</f>
        <v>0</v>
      </c>
      <c r="N842" s="84" t="str">
        <f aca="false">IF(F842="P","PHY",IF(F842="G","G",E842))</f>
        <v>D</v>
      </c>
      <c r="O842" s="84" t="str">
        <f aca="false">IF(ISNA(VLOOKUP(G842,BadCanCurves,1,FALSE())),VLOOKUP(D842,FOLIOS,6,FALSE()),"not used")</f>
        <v>not used</v>
      </c>
      <c r="P842" s="84" t="n">
        <f aca="false">IF($N842="P",VLOOKUP(H842,PrcBuckets,2,FALSE()),0)</f>
        <v>0</v>
      </c>
      <c r="Q842" s="84" t="n">
        <f aca="false">IF($N842="D",VLOOKUP(H842,BasisBuckets,2,FALSE()),0)</f>
        <v>13</v>
      </c>
      <c r="R842" s="84" t="n">
        <f aca="false">IF($N842="PHY",VLOOKUP(H842,PGDBuckets,2,FALSE()),0)</f>
        <v>0</v>
      </c>
      <c r="S842" s="84" t="n">
        <f aca="false">IF($N842="G",VLOOKUP(H842,PGDBuckets,2,FALSE()),0)</f>
        <v>0</v>
      </c>
      <c r="T842" s="84" t="n">
        <f aca="false">SUM(P842:S842)</f>
        <v>13</v>
      </c>
      <c r="U842" s="84" t="str">
        <f aca="false">IF(O842="not used","-",O842&amp;N842&amp;T842)</f>
        <v>-</v>
      </c>
      <c r="V842" s="84" t="str">
        <f aca="false">IF(O842="Not Used","-",VLOOKUP(D842,FOLIOS,7,FALSE())&amp;H842)</f>
        <v>-</v>
      </c>
      <c r="W842" s="84" t="str">
        <f aca="false">IF(U842="-","-",O842&amp;E842&amp;H842)</f>
        <v>-</v>
      </c>
      <c r="X842" s="85" t="str">
        <f aca="false">D842&amp;G842</f>
        <v>FT-CAND-EGSC-BASGD-LOW_IROQUOIS</v>
      </c>
      <c r="AF842" s="0" t="str">
        <f aca="false">D842&amp;V842</f>
        <v>FT-CAND-EGSC-BAS-</v>
      </c>
    </row>
    <row r="843" customFormat="false" ht="12.75" hidden="false" customHeight="false" outlineLevel="0" collapsed="false">
      <c r="A843" s="81" t="n">
        <v>36682</v>
      </c>
      <c r="B843" s="82" t="s">
        <v>55</v>
      </c>
      <c r="C843" s="82" t="s">
        <v>56</v>
      </c>
      <c r="D843" s="82" t="s">
        <v>57</v>
      </c>
      <c r="E843" s="82" t="s">
        <v>21</v>
      </c>
      <c r="F843" s="82"/>
      <c r="G843" s="82" t="s">
        <v>79</v>
      </c>
      <c r="H843" s="81" t="n">
        <v>38991</v>
      </c>
      <c r="I843" s="82" t="n">
        <v>0</v>
      </c>
      <c r="J843" s="82" t="n">
        <v>0</v>
      </c>
      <c r="K843" s="83" t="n">
        <f aca="false">IF(J843=0,0,J843/I843)</f>
        <v>0</v>
      </c>
      <c r="L843" s="83" t="n">
        <f aca="false">I843/UOM</f>
        <v>0</v>
      </c>
      <c r="M843" s="83" t="n">
        <f aca="false">J843/UOM</f>
        <v>0</v>
      </c>
      <c r="N843" s="84" t="str">
        <f aca="false">IF(F843="P","PHY",IF(F843="G","G",E843))</f>
        <v>D</v>
      </c>
      <c r="O843" s="84" t="str">
        <f aca="false">IF(ISNA(VLOOKUP(G843,BadCanCurves,1,FALSE())),VLOOKUP(D843,FOLIOS,6,FALSE()),"not used")</f>
        <v>not used</v>
      </c>
      <c r="P843" s="84" t="n">
        <f aca="false">IF($N843="P",VLOOKUP(H843,PrcBuckets,2,FALSE()),0)</f>
        <v>0</v>
      </c>
      <c r="Q843" s="84" t="n">
        <f aca="false">IF($N843="D",VLOOKUP(H843,BasisBuckets,2,FALSE()),0)</f>
        <v>13</v>
      </c>
      <c r="R843" s="84" t="n">
        <f aca="false">IF($N843="PHY",VLOOKUP(H843,PGDBuckets,2,FALSE()),0)</f>
        <v>0</v>
      </c>
      <c r="S843" s="84" t="n">
        <f aca="false">IF($N843="G",VLOOKUP(H843,PGDBuckets,2,FALSE()),0)</f>
        <v>0</v>
      </c>
      <c r="T843" s="84" t="n">
        <f aca="false">SUM(P843:S843)</f>
        <v>13</v>
      </c>
      <c r="U843" s="84" t="str">
        <f aca="false">IF(O843="not used","-",O843&amp;N843&amp;T843)</f>
        <v>-</v>
      </c>
      <c r="V843" s="84" t="str">
        <f aca="false">IF(O843="Not Used","-",VLOOKUP(D843,FOLIOS,7,FALSE())&amp;H843)</f>
        <v>-</v>
      </c>
      <c r="W843" s="84" t="str">
        <f aca="false">IF(U843="-","-",O843&amp;E843&amp;H843)</f>
        <v>-</v>
      </c>
      <c r="X843" s="85" t="str">
        <f aca="false">D843&amp;G843</f>
        <v>FT-CAND-EGSC-BASGD-LOW_IROQUOIS</v>
      </c>
      <c r="AF843" s="0" t="str">
        <f aca="false">D843&amp;V843</f>
        <v>FT-CAND-EGSC-BAS-</v>
      </c>
    </row>
    <row r="844" customFormat="false" ht="12.75" hidden="false" customHeight="false" outlineLevel="0" collapsed="false">
      <c r="A844" s="81" t="n">
        <v>36682</v>
      </c>
      <c r="B844" s="82" t="s">
        <v>55</v>
      </c>
      <c r="C844" s="82" t="s">
        <v>56</v>
      </c>
      <c r="D844" s="82" t="s">
        <v>57</v>
      </c>
      <c r="E844" s="82" t="s">
        <v>21</v>
      </c>
      <c r="F844" s="82"/>
      <c r="G844" s="82" t="s">
        <v>80</v>
      </c>
      <c r="H844" s="81" t="n">
        <v>36708</v>
      </c>
      <c r="I844" s="82" t="n">
        <v>0</v>
      </c>
      <c r="J844" s="82" t="n">
        <v>0</v>
      </c>
      <c r="K844" s="83" t="n">
        <f aca="false">IF(J844=0,0,J844/I844)</f>
        <v>0</v>
      </c>
      <c r="L844" s="83" t="n">
        <f aca="false">I844/UOM</f>
        <v>0</v>
      </c>
      <c r="M844" s="83" t="n">
        <f aca="false">J844/UOM</f>
        <v>0</v>
      </c>
      <c r="N844" s="84" t="str">
        <f aca="false">IF(F844="P","PHY",IF(F844="G","G",E844))</f>
        <v>D</v>
      </c>
      <c r="O844" s="84" t="str">
        <f aca="false">IF(ISNA(VLOOKUP(G844,BadCanCurves,1,FALSE())),VLOOKUP(D844,FOLIOS,6,FALSE()),"not used")</f>
        <v>not used</v>
      </c>
      <c r="P844" s="84" t="n">
        <f aca="false">IF($N844="P",VLOOKUP(H844,PrcBuckets,2,FALSE()),0)</f>
        <v>0</v>
      </c>
      <c r="Q844" s="84" t="n">
        <f aca="false">IF($N844="D",VLOOKUP(H844,BasisBuckets,2,FALSE()),0)</f>
        <v>4</v>
      </c>
      <c r="R844" s="84" t="n">
        <f aca="false">IF($N844="PHY",VLOOKUP(H844,PGDBuckets,2,FALSE()),0)</f>
        <v>0</v>
      </c>
      <c r="S844" s="84" t="n">
        <f aca="false">IF($N844="G",VLOOKUP(H844,PGDBuckets,2,FALSE()),0)</f>
        <v>0</v>
      </c>
      <c r="T844" s="84" t="n">
        <f aca="false">SUM(P844:S844)</f>
        <v>4</v>
      </c>
      <c r="U844" s="84" t="str">
        <f aca="false">IF(O844="not used","-",O844&amp;N844&amp;T844)</f>
        <v>-</v>
      </c>
      <c r="V844" s="84" t="str">
        <f aca="false">IF(O844="Not Used","-",VLOOKUP(D844,FOLIOS,7,FALSE())&amp;H844)</f>
        <v>-</v>
      </c>
      <c r="W844" s="84" t="str">
        <f aca="false">IF(U844="-","-",O844&amp;E844&amp;H844)</f>
        <v>-</v>
      </c>
      <c r="X844" s="85" t="str">
        <f aca="false">D844&amp;G844</f>
        <v>FT-CAND-EGSC-BASGDM-DAWN</v>
      </c>
      <c r="AF844" s="0" t="str">
        <f aca="false">D844&amp;V844</f>
        <v>FT-CAND-EGSC-BAS-</v>
      </c>
    </row>
    <row r="845" customFormat="false" ht="12.75" hidden="false" customHeight="false" outlineLevel="0" collapsed="false">
      <c r="A845" s="81" t="n">
        <v>36682</v>
      </c>
      <c r="B845" s="82" t="s">
        <v>55</v>
      </c>
      <c r="C845" s="82" t="s">
        <v>56</v>
      </c>
      <c r="D845" s="82" t="s">
        <v>57</v>
      </c>
      <c r="E845" s="82" t="s">
        <v>21</v>
      </c>
      <c r="F845" s="82"/>
      <c r="G845" s="82" t="s">
        <v>80</v>
      </c>
      <c r="H845" s="81" t="n">
        <v>36739</v>
      </c>
      <c r="I845" s="82" t="n">
        <v>0</v>
      </c>
      <c r="J845" s="82" t="n">
        <v>0</v>
      </c>
      <c r="K845" s="83" t="n">
        <f aca="false">IF(J845=0,0,J845/I845)</f>
        <v>0</v>
      </c>
      <c r="L845" s="83" t="n">
        <f aca="false">I845/UOM</f>
        <v>0</v>
      </c>
      <c r="M845" s="83" t="n">
        <f aca="false">J845/UOM</f>
        <v>0</v>
      </c>
      <c r="N845" s="84" t="str">
        <f aca="false">IF(F845="P","PHY",IF(F845="G","G",E845))</f>
        <v>D</v>
      </c>
      <c r="O845" s="84" t="str">
        <f aca="false">IF(ISNA(VLOOKUP(G845,BadCanCurves,1,FALSE())),VLOOKUP(D845,FOLIOS,6,FALSE()),"not used")</f>
        <v>not used</v>
      </c>
      <c r="P845" s="84" t="n">
        <f aca="false">IF($N845="P",VLOOKUP(H845,PrcBuckets,2,FALSE()),0)</f>
        <v>0</v>
      </c>
      <c r="Q845" s="84" t="n">
        <f aca="false">IF($N845="D",VLOOKUP(H845,BasisBuckets,2,FALSE()),0)</f>
        <v>5</v>
      </c>
      <c r="R845" s="84" t="n">
        <f aca="false">IF($N845="PHY",VLOOKUP(H845,PGDBuckets,2,FALSE()),0)</f>
        <v>0</v>
      </c>
      <c r="S845" s="84" t="n">
        <f aca="false">IF($N845="G",VLOOKUP(H845,PGDBuckets,2,FALSE()),0)</f>
        <v>0</v>
      </c>
      <c r="T845" s="84" t="n">
        <f aca="false">SUM(P845:S845)</f>
        <v>5</v>
      </c>
      <c r="U845" s="84" t="str">
        <f aca="false">IF(O845="not used","-",O845&amp;N845&amp;T845)</f>
        <v>-</v>
      </c>
      <c r="V845" s="84" t="str">
        <f aca="false">IF(O845="Not Used","-",VLOOKUP(D845,FOLIOS,7,FALSE())&amp;H845)</f>
        <v>-</v>
      </c>
      <c r="W845" s="84" t="str">
        <f aca="false">IF(U845="-","-",O845&amp;E845&amp;H845)</f>
        <v>-</v>
      </c>
      <c r="X845" s="85" t="str">
        <f aca="false">D845&amp;G845</f>
        <v>FT-CAND-EGSC-BASGDM-DAWN</v>
      </c>
      <c r="AF845" s="0" t="str">
        <f aca="false">D845&amp;V845</f>
        <v>FT-CAND-EGSC-BAS-</v>
      </c>
    </row>
    <row r="846" customFormat="false" ht="12.75" hidden="false" customHeight="false" outlineLevel="0" collapsed="false">
      <c r="A846" s="81" t="n">
        <v>36682</v>
      </c>
      <c r="B846" s="82" t="s">
        <v>55</v>
      </c>
      <c r="C846" s="82" t="s">
        <v>56</v>
      </c>
      <c r="D846" s="82" t="s">
        <v>57</v>
      </c>
      <c r="E846" s="82" t="s">
        <v>21</v>
      </c>
      <c r="F846" s="82"/>
      <c r="G846" s="82" t="s">
        <v>80</v>
      </c>
      <c r="H846" s="81" t="n">
        <v>36770</v>
      </c>
      <c r="I846" s="82" t="n">
        <v>0</v>
      </c>
      <c r="J846" s="82" t="n">
        <v>0</v>
      </c>
      <c r="K846" s="83" t="n">
        <f aca="false">IF(J846=0,0,J846/I846)</f>
        <v>0</v>
      </c>
      <c r="L846" s="83" t="n">
        <f aca="false">I846/UOM</f>
        <v>0</v>
      </c>
      <c r="M846" s="83" t="n">
        <f aca="false">J846/UOM</f>
        <v>0</v>
      </c>
      <c r="N846" s="84" t="str">
        <f aca="false">IF(F846="P","PHY",IF(F846="G","G",E846))</f>
        <v>D</v>
      </c>
      <c r="O846" s="84" t="str">
        <f aca="false">IF(ISNA(VLOOKUP(G846,BadCanCurves,1,FALSE())),VLOOKUP(D846,FOLIOS,6,FALSE()),"not used")</f>
        <v>not used</v>
      </c>
      <c r="P846" s="84" t="n">
        <f aca="false">IF($N846="P",VLOOKUP(H846,PrcBuckets,2,FALSE()),0)</f>
        <v>0</v>
      </c>
      <c r="Q846" s="84" t="n">
        <f aca="false">IF($N846="D",VLOOKUP(H846,BasisBuckets,2,FALSE()),0)</f>
        <v>6</v>
      </c>
      <c r="R846" s="84" t="n">
        <f aca="false">IF($N846="PHY",VLOOKUP(H846,PGDBuckets,2,FALSE()),0)</f>
        <v>0</v>
      </c>
      <c r="S846" s="84" t="n">
        <f aca="false">IF($N846="G",VLOOKUP(H846,PGDBuckets,2,FALSE()),0)</f>
        <v>0</v>
      </c>
      <c r="T846" s="84" t="n">
        <f aca="false">SUM(P846:S846)</f>
        <v>6</v>
      </c>
      <c r="U846" s="84" t="str">
        <f aca="false">IF(O846="not used","-",O846&amp;N846&amp;T846)</f>
        <v>-</v>
      </c>
      <c r="V846" s="84" t="str">
        <f aca="false">IF(O846="Not Used","-",VLOOKUP(D846,FOLIOS,7,FALSE())&amp;H846)</f>
        <v>-</v>
      </c>
      <c r="W846" s="84" t="str">
        <f aca="false">IF(U846="-","-",O846&amp;E846&amp;H846)</f>
        <v>-</v>
      </c>
      <c r="X846" s="85" t="str">
        <f aca="false">D846&amp;G846</f>
        <v>FT-CAND-EGSC-BASGDM-DAWN</v>
      </c>
      <c r="AF846" s="0" t="str">
        <f aca="false">D846&amp;V846</f>
        <v>FT-CAND-EGSC-BAS-</v>
      </c>
    </row>
    <row r="847" customFormat="false" ht="12.75" hidden="false" customHeight="false" outlineLevel="0" collapsed="false">
      <c r="A847" s="81" t="n">
        <v>36682</v>
      </c>
      <c r="B847" s="82" t="s">
        <v>55</v>
      </c>
      <c r="C847" s="82" t="s">
        <v>56</v>
      </c>
      <c r="D847" s="82" t="s">
        <v>57</v>
      </c>
      <c r="E847" s="82" t="s">
        <v>21</v>
      </c>
      <c r="F847" s="82"/>
      <c r="G847" s="82" t="s">
        <v>80</v>
      </c>
      <c r="H847" s="81" t="n">
        <v>36800</v>
      </c>
      <c r="I847" s="82" t="n">
        <v>0</v>
      </c>
      <c r="J847" s="82" t="n">
        <v>0</v>
      </c>
      <c r="K847" s="83" t="n">
        <f aca="false">IF(J847=0,0,J847/I847)</f>
        <v>0</v>
      </c>
      <c r="L847" s="83" t="n">
        <f aca="false">I847/UOM</f>
        <v>0</v>
      </c>
      <c r="M847" s="83" t="n">
        <f aca="false">J847/UOM</f>
        <v>0</v>
      </c>
      <c r="N847" s="84" t="str">
        <f aca="false">IF(F847="P","PHY",IF(F847="G","G",E847))</f>
        <v>D</v>
      </c>
      <c r="O847" s="84" t="str">
        <f aca="false">IF(ISNA(VLOOKUP(G847,BadCanCurves,1,FALSE())),VLOOKUP(D847,FOLIOS,6,FALSE()),"not used")</f>
        <v>not used</v>
      </c>
      <c r="P847" s="84" t="n">
        <f aca="false">IF($N847="P",VLOOKUP(H847,PrcBuckets,2,FALSE()),0)</f>
        <v>0</v>
      </c>
      <c r="Q847" s="84" t="n">
        <f aca="false">IF($N847="D",VLOOKUP(H847,BasisBuckets,2,FALSE()),0)</f>
        <v>7</v>
      </c>
      <c r="R847" s="84" t="n">
        <f aca="false">IF($N847="PHY",VLOOKUP(H847,PGDBuckets,2,FALSE()),0)</f>
        <v>0</v>
      </c>
      <c r="S847" s="84" t="n">
        <f aca="false">IF($N847="G",VLOOKUP(H847,PGDBuckets,2,FALSE()),0)</f>
        <v>0</v>
      </c>
      <c r="T847" s="84" t="n">
        <f aca="false">SUM(P847:S847)</f>
        <v>7</v>
      </c>
      <c r="U847" s="84" t="str">
        <f aca="false">IF(O847="not used","-",O847&amp;N847&amp;T847)</f>
        <v>-</v>
      </c>
      <c r="V847" s="84" t="str">
        <f aca="false">IF(O847="Not Used","-",VLOOKUP(D847,FOLIOS,7,FALSE())&amp;H847)</f>
        <v>-</v>
      </c>
      <c r="W847" s="84" t="str">
        <f aca="false">IF(U847="-","-",O847&amp;E847&amp;H847)</f>
        <v>-</v>
      </c>
      <c r="X847" s="85" t="str">
        <f aca="false">D847&amp;G847</f>
        <v>FT-CAND-EGSC-BASGDM-DAWN</v>
      </c>
      <c r="AF847" s="0" t="str">
        <f aca="false">D847&amp;V847</f>
        <v>FT-CAND-EGSC-BAS-</v>
      </c>
    </row>
    <row r="848" customFormat="false" ht="12.75" hidden="false" customHeight="false" outlineLevel="0" collapsed="false">
      <c r="A848" s="81" t="n">
        <v>36682</v>
      </c>
      <c r="B848" s="82" t="s">
        <v>55</v>
      </c>
      <c r="C848" s="82" t="s">
        <v>56</v>
      </c>
      <c r="D848" s="82" t="s">
        <v>57</v>
      </c>
      <c r="E848" s="82" t="s">
        <v>21</v>
      </c>
      <c r="F848" s="82"/>
      <c r="G848" s="82" t="s">
        <v>81</v>
      </c>
      <c r="H848" s="81" t="n">
        <v>36708</v>
      </c>
      <c r="I848" s="82" t="n">
        <v>0</v>
      </c>
      <c r="J848" s="82" t="n">
        <v>0</v>
      </c>
      <c r="K848" s="83" t="n">
        <f aca="false">IF(J848=0,0,J848/I848)</f>
        <v>0</v>
      </c>
      <c r="L848" s="83" t="n">
        <f aca="false">I848/UOM</f>
        <v>0</v>
      </c>
      <c r="M848" s="83" t="n">
        <f aca="false">J848/UOM</f>
        <v>0</v>
      </c>
      <c r="N848" s="84" t="str">
        <f aca="false">IF(F848="P","PHY",IF(F848="G","G",E848))</f>
        <v>D</v>
      </c>
      <c r="O848" s="84" t="str">
        <f aca="false">IF(ISNA(VLOOKUP(G848,BadCanCurves,1,FALSE())),VLOOKUP(D848,FOLIOS,6,FALSE()),"not used")</f>
        <v>not used</v>
      </c>
      <c r="P848" s="84" t="n">
        <f aca="false">IF($N848="P",VLOOKUP(H848,PrcBuckets,2,FALSE()),0)</f>
        <v>0</v>
      </c>
      <c r="Q848" s="84" t="n">
        <f aca="false">IF($N848="D",VLOOKUP(H848,BasisBuckets,2,FALSE()),0)</f>
        <v>4</v>
      </c>
      <c r="R848" s="84" t="n">
        <f aca="false">IF($N848="PHY",VLOOKUP(H848,PGDBuckets,2,FALSE()),0)</f>
        <v>0</v>
      </c>
      <c r="S848" s="84" t="n">
        <f aca="false">IF($N848="G",VLOOKUP(H848,PGDBuckets,2,FALSE()),0)</f>
        <v>0</v>
      </c>
      <c r="T848" s="84" t="n">
        <f aca="false">SUM(P848:S848)</f>
        <v>4</v>
      </c>
      <c r="U848" s="84" t="str">
        <f aca="false">IF(O848="not used","-",O848&amp;N848&amp;T848)</f>
        <v>-</v>
      </c>
      <c r="V848" s="84" t="str">
        <f aca="false">IF(O848="Not Used","-",VLOOKUP(D848,FOLIOS,7,FALSE())&amp;H848)</f>
        <v>-</v>
      </c>
      <c r="W848" s="84" t="str">
        <f aca="false">IF(U848="-","-",O848&amp;E848&amp;H848)</f>
        <v>-</v>
      </c>
      <c r="X848" s="85" t="str">
        <f aca="false">D848&amp;G848</f>
        <v>FT-CAND-EGSC-BASGDM-NIAGARA</v>
      </c>
      <c r="AF848" s="0" t="str">
        <f aca="false">D848&amp;V848</f>
        <v>FT-CAND-EGSC-BAS-</v>
      </c>
    </row>
    <row r="849" customFormat="false" ht="12.75" hidden="false" customHeight="false" outlineLevel="0" collapsed="false">
      <c r="A849" s="81" t="n">
        <v>36682</v>
      </c>
      <c r="B849" s="82" t="s">
        <v>55</v>
      </c>
      <c r="C849" s="82" t="s">
        <v>56</v>
      </c>
      <c r="D849" s="82" t="s">
        <v>57</v>
      </c>
      <c r="E849" s="82" t="s">
        <v>21</v>
      </c>
      <c r="F849" s="82"/>
      <c r="G849" s="82" t="s">
        <v>81</v>
      </c>
      <c r="H849" s="81" t="n">
        <v>36739</v>
      </c>
      <c r="I849" s="82" t="n">
        <v>0</v>
      </c>
      <c r="J849" s="82" t="n">
        <v>0</v>
      </c>
      <c r="K849" s="83" t="n">
        <f aca="false">IF(J849=0,0,J849/I849)</f>
        <v>0</v>
      </c>
      <c r="L849" s="83" t="n">
        <f aca="false">I849/UOM</f>
        <v>0</v>
      </c>
      <c r="M849" s="83" t="n">
        <f aca="false">J849/UOM</f>
        <v>0</v>
      </c>
      <c r="N849" s="84" t="str">
        <f aca="false">IF(F849="P","PHY",IF(F849="G","G",E849))</f>
        <v>D</v>
      </c>
      <c r="O849" s="84" t="str">
        <f aca="false">IF(ISNA(VLOOKUP(G849,BadCanCurves,1,FALSE())),VLOOKUP(D849,FOLIOS,6,FALSE()),"not used")</f>
        <v>not used</v>
      </c>
      <c r="P849" s="84" t="n">
        <f aca="false">IF($N849="P",VLOOKUP(H849,PrcBuckets,2,FALSE()),0)</f>
        <v>0</v>
      </c>
      <c r="Q849" s="84" t="n">
        <f aca="false">IF($N849="D",VLOOKUP(H849,BasisBuckets,2,FALSE()),0)</f>
        <v>5</v>
      </c>
      <c r="R849" s="84" t="n">
        <f aca="false">IF($N849="PHY",VLOOKUP(H849,PGDBuckets,2,FALSE()),0)</f>
        <v>0</v>
      </c>
      <c r="S849" s="84" t="n">
        <f aca="false">IF($N849="G",VLOOKUP(H849,PGDBuckets,2,FALSE()),0)</f>
        <v>0</v>
      </c>
      <c r="T849" s="84" t="n">
        <f aca="false">SUM(P849:S849)</f>
        <v>5</v>
      </c>
      <c r="U849" s="84" t="str">
        <f aca="false">IF(O849="not used","-",O849&amp;N849&amp;T849)</f>
        <v>-</v>
      </c>
      <c r="V849" s="84" t="str">
        <f aca="false">IF(O849="Not Used","-",VLOOKUP(D849,FOLIOS,7,FALSE())&amp;H849)</f>
        <v>-</v>
      </c>
      <c r="W849" s="84" t="str">
        <f aca="false">IF(U849="-","-",O849&amp;E849&amp;H849)</f>
        <v>-</v>
      </c>
      <c r="X849" s="85" t="str">
        <f aca="false">D849&amp;G849</f>
        <v>FT-CAND-EGSC-BASGDM-NIAGARA</v>
      </c>
      <c r="AF849" s="0" t="str">
        <f aca="false">D849&amp;V849</f>
        <v>FT-CAND-EGSC-BAS-</v>
      </c>
    </row>
    <row r="850" customFormat="false" ht="12.75" hidden="false" customHeight="false" outlineLevel="0" collapsed="false">
      <c r="A850" s="81" t="n">
        <v>36682</v>
      </c>
      <c r="B850" s="82" t="s">
        <v>55</v>
      </c>
      <c r="C850" s="82" t="s">
        <v>56</v>
      </c>
      <c r="D850" s="82" t="s">
        <v>57</v>
      </c>
      <c r="E850" s="82" t="s">
        <v>21</v>
      </c>
      <c r="F850" s="82"/>
      <c r="G850" s="82" t="s">
        <v>81</v>
      </c>
      <c r="H850" s="81" t="n">
        <v>36770</v>
      </c>
      <c r="I850" s="82" t="n">
        <v>0</v>
      </c>
      <c r="J850" s="82" t="n">
        <v>0</v>
      </c>
      <c r="K850" s="83" t="n">
        <f aca="false">IF(J850=0,0,J850/I850)</f>
        <v>0</v>
      </c>
      <c r="L850" s="83" t="n">
        <f aca="false">I850/UOM</f>
        <v>0</v>
      </c>
      <c r="M850" s="83" t="n">
        <f aca="false">J850/UOM</f>
        <v>0</v>
      </c>
      <c r="N850" s="84" t="str">
        <f aca="false">IF(F850="P","PHY",IF(F850="G","G",E850))</f>
        <v>D</v>
      </c>
      <c r="O850" s="84" t="str">
        <f aca="false">IF(ISNA(VLOOKUP(G850,BadCanCurves,1,FALSE())),VLOOKUP(D850,FOLIOS,6,FALSE()),"not used")</f>
        <v>not used</v>
      </c>
      <c r="P850" s="84" t="n">
        <f aca="false">IF($N850="P",VLOOKUP(H850,PrcBuckets,2,FALSE()),0)</f>
        <v>0</v>
      </c>
      <c r="Q850" s="84" t="n">
        <f aca="false">IF($N850="D",VLOOKUP(H850,BasisBuckets,2,FALSE()),0)</f>
        <v>6</v>
      </c>
      <c r="R850" s="84" t="n">
        <f aca="false">IF($N850="PHY",VLOOKUP(H850,PGDBuckets,2,FALSE()),0)</f>
        <v>0</v>
      </c>
      <c r="S850" s="84" t="n">
        <f aca="false">IF($N850="G",VLOOKUP(H850,PGDBuckets,2,FALSE()),0)</f>
        <v>0</v>
      </c>
      <c r="T850" s="84" t="n">
        <f aca="false">SUM(P850:S850)</f>
        <v>6</v>
      </c>
      <c r="U850" s="84" t="str">
        <f aca="false">IF(O850="not used","-",O850&amp;N850&amp;T850)</f>
        <v>-</v>
      </c>
      <c r="V850" s="84" t="str">
        <f aca="false">IF(O850="Not Used","-",VLOOKUP(D850,FOLIOS,7,FALSE())&amp;H850)</f>
        <v>-</v>
      </c>
      <c r="W850" s="84" t="str">
        <f aca="false">IF(U850="-","-",O850&amp;E850&amp;H850)</f>
        <v>-</v>
      </c>
      <c r="X850" s="85" t="str">
        <f aca="false">D850&amp;G850</f>
        <v>FT-CAND-EGSC-BASGDM-NIAGARA</v>
      </c>
      <c r="AF850" s="0" t="str">
        <f aca="false">D850&amp;V850</f>
        <v>FT-CAND-EGSC-BAS-</v>
      </c>
    </row>
    <row r="851" customFormat="false" ht="12.75" hidden="false" customHeight="false" outlineLevel="0" collapsed="false">
      <c r="A851" s="81" t="n">
        <v>36682</v>
      </c>
      <c r="B851" s="82" t="s">
        <v>55</v>
      </c>
      <c r="C851" s="82" t="s">
        <v>56</v>
      </c>
      <c r="D851" s="82" t="s">
        <v>57</v>
      </c>
      <c r="E851" s="82" t="s">
        <v>21</v>
      </c>
      <c r="F851" s="82"/>
      <c r="G851" s="82" t="s">
        <v>81</v>
      </c>
      <c r="H851" s="81" t="n">
        <v>36800</v>
      </c>
      <c r="I851" s="82" t="n">
        <v>0</v>
      </c>
      <c r="J851" s="82" t="n">
        <v>0</v>
      </c>
      <c r="K851" s="83" t="n">
        <f aca="false">IF(J851=0,0,J851/I851)</f>
        <v>0</v>
      </c>
      <c r="L851" s="83" t="n">
        <f aca="false">I851/UOM</f>
        <v>0</v>
      </c>
      <c r="M851" s="83" t="n">
        <f aca="false">J851/UOM</f>
        <v>0</v>
      </c>
      <c r="N851" s="84" t="str">
        <f aca="false">IF(F851="P","PHY",IF(F851="G","G",E851))</f>
        <v>D</v>
      </c>
      <c r="O851" s="84" t="str">
        <f aca="false">IF(ISNA(VLOOKUP(G851,BadCanCurves,1,FALSE())),VLOOKUP(D851,FOLIOS,6,FALSE()),"not used")</f>
        <v>not used</v>
      </c>
      <c r="P851" s="84" t="n">
        <f aca="false">IF($N851="P",VLOOKUP(H851,PrcBuckets,2,FALSE()),0)</f>
        <v>0</v>
      </c>
      <c r="Q851" s="84" t="n">
        <f aca="false">IF($N851="D",VLOOKUP(H851,BasisBuckets,2,FALSE()),0)</f>
        <v>7</v>
      </c>
      <c r="R851" s="84" t="n">
        <f aca="false">IF($N851="PHY",VLOOKUP(H851,PGDBuckets,2,FALSE()),0)</f>
        <v>0</v>
      </c>
      <c r="S851" s="84" t="n">
        <f aca="false">IF($N851="G",VLOOKUP(H851,PGDBuckets,2,FALSE()),0)</f>
        <v>0</v>
      </c>
      <c r="T851" s="84" t="n">
        <f aca="false">SUM(P851:S851)</f>
        <v>7</v>
      </c>
      <c r="U851" s="84" t="str">
        <f aca="false">IF(O851="not used","-",O851&amp;N851&amp;T851)</f>
        <v>-</v>
      </c>
      <c r="V851" s="84" t="str">
        <f aca="false">IF(O851="Not Used","-",VLOOKUP(D851,FOLIOS,7,FALSE())&amp;H851)</f>
        <v>-</v>
      </c>
      <c r="W851" s="84" t="str">
        <f aca="false">IF(U851="-","-",O851&amp;E851&amp;H851)</f>
        <v>-</v>
      </c>
      <c r="X851" s="85" t="str">
        <f aca="false">D851&amp;G851</f>
        <v>FT-CAND-EGSC-BASGDM-NIAGARA</v>
      </c>
      <c r="AF851" s="0" t="str">
        <f aca="false">D851&amp;V851</f>
        <v>FT-CAND-EGSC-BAS-</v>
      </c>
    </row>
    <row r="852" customFormat="false" ht="12.75" hidden="false" customHeight="false" outlineLevel="0" collapsed="false">
      <c r="A852" s="81" t="n">
        <v>36682</v>
      </c>
      <c r="B852" s="82" t="s">
        <v>55</v>
      </c>
      <c r="C852" s="82" t="s">
        <v>56</v>
      </c>
      <c r="D852" s="82" t="s">
        <v>57</v>
      </c>
      <c r="E852" s="82" t="s">
        <v>21</v>
      </c>
      <c r="F852" s="82"/>
      <c r="G852" s="82" t="s">
        <v>81</v>
      </c>
      <c r="H852" s="81" t="n">
        <v>36831</v>
      </c>
      <c r="I852" s="82" t="n">
        <v>0</v>
      </c>
      <c r="J852" s="82" t="n">
        <v>0</v>
      </c>
      <c r="K852" s="83" t="n">
        <f aca="false">IF(J852=0,0,J852/I852)</f>
        <v>0</v>
      </c>
      <c r="L852" s="83" t="n">
        <f aca="false">I852/UOM</f>
        <v>0</v>
      </c>
      <c r="M852" s="83" t="n">
        <f aca="false">J852/UOM</f>
        <v>0</v>
      </c>
      <c r="N852" s="84" t="str">
        <f aca="false">IF(F852="P","PHY",IF(F852="G","G",E852))</f>
        <v>D</v>
      </c>
      <c r="O852" s="84" t="str">
        <f aca="false">IF(ISNA(VLOOKUP(G852,BadCanCurves,1,FALSE())),VLOOKUP(D852,FOLIOS,6,FALSE()),"not used")</f>
        <v>not used</v>
      </c>
      <c r="P852" s="84" t="n">
        <f aca="false">IF($N852="P",VLOOKUP(H852,PrcBuckets,2,FALSE()),0)</f>
        <v>0</v>
      </c>
      <c r="Q852" s="84" t="n">
        <f aca="false">IF($N852="D",VLOOKUP(H852,BasisBuckets,2,FALSE()),0)</f>
        <v>8</v>
      </c>
      <c r="R852" s="84" t="n">
        <f aca="false">IF($N852="PHY",VLOOKUP(H852,PGDBuckets,2,FALSE()),0)</f>
        <v>0</v>
      </c>
      <c r="S852" s="84" t="n">
        <f aca="false">IF($N852="G",VLOOKUP(H852,PGDBuckets,2,FALSE()),0)</f>
        <v>0</v>
      </c>
      <c r="T852" s="84" t="n">
        <f aca="false">SUM(P852:S852)</f>
        <v>8</v>
      </c>
      <c r="U852" s="84" t="str">
        <f aca="false">IF(O852="not used","-",O852&amp;N852&amp;T852)</f>
        <v>-</v>
      </c>
      <c r="V852" s="84" t="str">
        <f aca="false">IF(O852="Not Used","-",VLOOKUP(D852,FOLIOS,7,FALSE())&amp;H852)</f>
        <v>-</v>
      </c>
      <c r="W852" s="84" t="str">
        <f aca="false">IF(U852="-","-",O852&amp;E852&amp;H852)</f>
        <v>-</v>
      </c>
      <c r="X852" s="85" t="str">
        <f aca="false">D852&amp;G852</f>
        <v>FT-CAND-EGSC-BASGDM-NIAGARA</v>
      </c>
      <c r="AF852" s="0" t="str">
        <f aca="false">D852&amp;V852</f>
        <v>FT-CAND-EGSC-BAS-</v>
      </c>
    </row>
    <row r="853" customFormat="false" ht="12.75" hidden="false" customHeight="false" outlineLevel="0" collapsed="false">
      <c r="A853" s="81" t="n">
        <v>36682</v>
      </c>
      <c r="B853" s="82" t="s">
        <v>55</v>
      </c>
      <c r="C853" s="82" t="s">
        <v>56</v>
      </c>
      <c r="D853" s="82" t="s">
        <v>57</v>
      </c>
      <c r="E853" s="82" t="s">
        <v>21</v>
      </c>
      <c r="F853" s="82"/>
      <c r="G853" s="82" t="s">
        <v>81</v>
      </c>
      <c r="H853" s="81" t="n">
        <v>36861</v>
      </c>
      <c r="I853" s="82" t="n">
        <v>0</v>
      </c>
      <c r="J853" s="82" t="n">
        <v>0</v>
      </c>
      <c r="K853" s="83" t="n">
        <f aca="false">IF(J853=0,0,J853/I853)</f>
        <v>0</v>
      </c>
      <c r="L853" s="83" t="n">
        <f aca="false">I853/UOM</f>
        <v>0</v>
      </c>
      <c r="M853" s="83" t="n">
        <f aca="false">J853/UOM</f>
        <v>0</v>
      </c>
      <c r="N853" s="84" t="str">
        <f aca="false">IF(F853="P","PHY",IF(F853="G","G",E853))</f>
        <v>D</v>
      </c>
      <c r="O853" s="84" t="str">
        <f aca="false">IF(ISNA(VLOOKUP(G853,BadCanCurves,1,FALSE())),VLOOKUP(D853,FOLIOS,6,FALSE()),"not used")</f>
        <v>not used</v>
      </c>
      <c r="P853" s="84" t="n">
        <f aca="false">IF($N853="P",VLOOKUP(H853,PrcBuckets,2,FALSE()),0)</f>
        <v>0</v>
      </c>
      <c r="Q853" s="84" t="n">
        <f aca="false">IF($N853="D",VLOOKUP(H853,BasisBuckets,2,FALSE()),0)</f>
        <v>8</v>
      </c>
      <c r="R853" s="84" t="n">
        <f aca="false">IF($N853="PHY",VLOOKUP(H853,PGDBuckets,2,FALSE()),0)</f>
        <v>0</v>
      </c>
      <c r="S853" s="84" t="n">
        <f aca="false">IF($N853="G",VLOOKUP(H853,PGDBuckets,2,FALSE()),0)</f>
        <v>0</v>
      </c>
      <c r="T853" s="84" t="n">
        <f aca="false">SUM(P853:S853)</f>
        <v>8</v>
      </c>
      <c r="U853" s="84" t="str">
        <f aca="false">IF(O853="not used","-",O853&amp;N853&amp;T853)</f>
        <v>-</v>
      </c>
      <c r="V853" s="84" t="str">
        <f aca="false">IF(O853="Not Used","-",VLOOKUP(D853,FOLIOS,7,FALSE())&amp;H853)</f>
        <v>-</v>
      </c>
      <c r="W853" s="84" t="str">
        <f aca="false">IF(U853="-","-",O853&amp;E853&amp;H853)</f>
        <v>-</v>
      </c>
      <c r="X853" s="85" t="str">
        <f aca="false">D853&amp;G853</f>
        <v>FT-CAND-EGSC-BASGDM-NIAGARA</v>
      </c>
      <c r="AF853" s="0" t="str">
        <f aca="false">D853&amp;V853</f>
        <v>FT-CAND-EGSC-BAS-</v>
      </c>
    </row>
    <row r="854" customFormat="false" ht="12.75" hidden="false" customHeight="false" outlineLevel="0" collapsed="false">
      <c r="A854" s="81" t="n">
        <v>36682</v>
      </c>
      <c r="B854" s="82" t="s">
        <v>55</v>
      </c>
      <c r="C854" s="82" t="s">
        <v>56</v>
      </c>
      <c r="D854" s="82" t="s">
        <v>57</v>
      </c>
      <c r="E854" s="82" t="s">
        <v>21</v>
      </c>
      <c r="F854" s="82"/>
      <c r="G854" s="82" t="s">
        <v>81</v>
      </c>
      <c r="H854" s="81" t="n">
        <v>36892</v>
      </c>
      <c r="I854" s="82" t="n">
        <v>0</v>
      </c>
      <c r="J854" s="82" t="n">
        <v>0</v>
      </c>
      <c r="K854" s="83" t="n">
        <f aca="false">IF(J854=0,0,J854/I854)</f>
        <v>0</v>
      </c>
      <c r="L854" s="83" t="n">
        <f aca="false">I854/UOM</f>
        <v>0</v>
      </c>
      <c r="M854" s="83" t="n">
        <f aca="false">J854/UOM</f>
        <v>0</v>
      </c>
      <c r="N854" s="84" t="str">
        <f aca="false">IF(F854="P","PHY",IF(F854="G","G",E854))</f>
        <v>D</v>
      </c>
      <c r="O854" s="84" t="str">
        <f aca="false">IF(ISNA(VLOOKUP(G854,BadCanCurves,1,FALSE())),VLOOKUP(D854,FOLIOS,6,FALSE()),"not used")</f>
        <v>not used</v>
      </c>
      <c r="P854" s="84" t="n">
        <f aca="false">IF($N854="P",VLOOKUP(H854,PrcBuckets,2,FALSE()),0)</f>
        <v>0</v>
      </c>
      <c r="Q854" s="84" t="n">
        <f aca="false">IF($N854="D",VLOOKUP(H854,BasisBuckets,2,FALSE()),0)</f>
        <v>9</v>
      </c>
      <c r="R854" s="84" t="n">
        <f aca="false">IF($N854="PHY",VLOOKUP(H854,PGDBuckets,2,FALSE()),0)</f>
        <v>0</v>
      </c>
      <c r="S854" s="84" t="n">
        <f aca="false">IF($N854="G",VLOOKUP(H854,PGDBuckets,2,FALSE()),0)</f>
        <v>0</v>
      </c>
      <c r="T854" s="84" t="n">
        <f aca="false">SUM(P854:S854)</f>
        <v>9</v>
      </c>
      <c r="U854" s="84" t="str">
        <f aca="false">IF(O854="not used","-",O854&amp;N854&amp;T854)</f>
        <v>-</v>
      </c>
      <c r="V854" s="84" t="str">
        <f aca="false">IF(O854="Not Used","-",VLOOKUP(D854,FOLIOS,7,FALSE())&amp;H854)</f>
        <v>-</v>
      </c>
      <c r="W854" s="84" t="str">
        <f aca="false">IF(U854="-","-",O854&amp;E854&amp;H854)</f>
        <v>-</v>
      </c>
      <c r="X854" s="85" t="str">
        <f aca="false">D854&amp;G854</f>
        <v>FT-CAND-EGSC-BASGDM-NIAGARA</v>
      </c>
      <c r="AF854" s="0" t="str">
        <f aca="false">D854&amp;V854</f>
        <v>FT-CAND-EGSC-BAS-</v>
      </c>
    </row>
    <row r="855" customFormat="false" ht="12.75" hidden="false" customHeight="false" outlineLevel="0" collapsed="false">
      <c r="A855" s="81" t="n">
        <v>36682</v>
      </c>
      <c r="B855" s="82" t="s">
        <v>55</v>
      </c>
      <c r="C855" s="82" t="s">
        <v>56</v>
      </c>
      <c r="D855" s="82" t="s">
        <v>57</v>
      </c>
      <c r="E855" s="82" t="s">
        <v>21</v>
      </c>
      <c r="F855" s="82"/>
      <c r="G855" s="82" t="s">
        <v>81</v>
      </c>
      <c r="H855" s="81" t="n">
        <v>36923</v>
      </c>
      <c r="I855" s="82" t="n">
        <v>0</v>
      </c>
      <c r="J855" s="82" t="n">
        <v>0</v>
      </c>
      <c r="K855" s="83" t="n">
        <f aca="false">IF(J855=0,0,J855/I855)</f>
        <v>0</v>
      </c>
      <c r="L855" s="83" t="n">
        <f aca="false">I855/UOM</f>
        <v>0</v>
      </c>
      <c r="M855" s="83" t="n">
        <f aca="false">J855/UOM</f>
        <v>0</v>
      </c>
      <c r="N855" s="84" t="str">
        <f aca="false">IF(F855="P","PHY",IF(F855="G","G",E855))</f>
        <v>D</v>
      </c>
      <c r="O855" s="84" t="str">
        <f aca="false">IF(ISNA(VLOOKUP(G855,BadCanCurves,1,FALSE())),VLOOKUP(D855,FOLIOS,6,FALSE()),"not used")</f>
        <v>not used</v>
      </c>
      <c r="P855" s="84" t="n">
        <f aca="false">IF($N855="P",VLOOKUP(H855,PrcBuckets,2,FALSE()),0)</f>
        <v>0</v>
      </c>
      <c r="Q855" s="84" t="n">
        <f aca="false">IF($N855="D",VLOOKUP(H855,BasisBuckets,2,FALSE()),0)</f>
        <v>9</v>
      </c>
      <c r="R855" s="84" t="n">
        <f aca="false">IF($N855="PHY",VLOOKUP(H855,PGDBuckets,2,FALSE()),0)</f>
        <v>0</v>
      </c>
      <c r="S855" s="84" t="n">
        <f aca="false">IF($N855="G",VLOOKUP(H855,PGDBuckets,2,FALSE()),0)</f>
        <v>0</v>
      </c>
      <c r="T855" s="84" t="n">
        <f aca="false">SUM(P855:S855)</f>
        <v>9</v>
      </c>
      <c r="U855" s="84" t="str">
        <f aca="false">IF(O855="not used","-",O855&amp;N855&amp;T855)</f>
        <v>-</v>
      </c>
      <c r="V855" s="84" t="str">
        <f aca="false">IF(O855="Not Used","-",VLOOKUP(D855,FOLIOS,7,FALSE())&amp;H855)</f>
        <v>-</v>
      </c>
      <c r="W855" s="84" t="str">
        <f aca="false">IF(U855="-","-",O855&amp;E855&amp;H855)</f>
        <v>-</v>
      </c>
      <c r="X855" s="85" t="str">
        <f aca="false">D855&amp;G855</f>
        <v>FT-CAND-EGSC-BASGDM-NIAGARA</v>
      </c>
      <c r="AF855" s="0" t="str">
        <f aca="false">D855&amp;V855</f>
        <v>FT-CAND-EGSC-BAS-</v>
      </c>
    </row>
    <row r="856" customFormat="false" ht="12.75" hidden="false" customHeight="false" outlineLevel="0" collapsed="false">
      <c r="A856" s="81" t="n">
        <v>36682</v>
      </c>
      <c r="B856" s="82" t="s">
        <v>55</v>
      </c>
      <c r="C856" s="82" t="s">
        <v>56</v>
      </c>
      <c r="D856" s="82" t="s">
        <v>57</v>
      </c>
      <c r="E856" s="82" t="s">
        <v>21</v>
      </c>
      <c r="F856" s="82"/>
      <c r="G856" s="82" t="s">
        <v>81</v>
      </c>
      <c r="H856" s="81" t="n">
        <v>36951</v>
      </c>
      <c r="I856" s="82" t="n">
        <v>0</v>
      </c>
      <c r="J856" s="82" t="n">
        <v>0</v>
      </c>
      <c r="K856" s="83" t="n">
        <f aca="false">IF(J856=0,0,J856/I856)</f>
        <v>0</v>
      </c>
      <c r="L856" s="83" t="n">
        <f aca="false">I856/UOM</f>
        <v>0</v>
      </c>
      <c r="M856" s="83" t="n">
        <f aca="false">J856/UOM</f>
        <v>0</v>
      </c>
      <c r="N856" s="84" t="str">
        <f aca="false">IF(F856="P","PHY",IF(F856="G","G",E856))</f>
        <v>D</v>
      </c>
      <c r="O856" s="84" t="str">
        <f aca="false">IF(ISNA(VLOOKUP(G856,BadCanCurves,1,FALSE())),VLOOKUP(D856,FOLIOS,6,FALSE()),"not used")</f>
        <v>not used</v>
      </c>
      <c r="P856" s="84" t="n">
        <f aca="false">IF($N856="P",VLOOKUP(H856,PrcBuckets,2,FALSE()),0)</f>
        <v>0</v>
      </c>
      <c r="Q856" s="84" t="n">
        <f aca="false">IF($N856="D",VLOOKUP(H856,BasisBuckets,2,FALSE()),0)</f>
        <v>9</v>
      </c>
      <c r="R856" s="84" t="n">
        <f aca="false">IF($N856="PHY",VLOOKUP(H856,PGDBuckets,2,FALSE()),0)</f>
        <v>0</v>
      </c>
      <c r="S856" s="84" t="n">
        <f aca="false">IF($N856="G",VLOOKUP(H856,PGDBuckets,2,FALSE()),0)</f>
        <v>0</v>
      </c>
      <c r="T856" s="84" t="n">
        <f aca="false">SUM(P856:S856)</f>
        <v>9</v>
      </c>
      <c r="U856" s="84" t="str">
        <f aca="false">IF(O856="not used","-",O856&amp;N856&amp;T856)</f>
        <v>-</v>
      </c>
      <c r="V856" s="84" t="str">
        <f aca="false">IF(O856="Not Used","-",VLOOKUP(D856,FOLIOS,7,FALSE())&amp;H856)</f>
        <v>-</v>
      </c>
      <c r="W856" s="84" t="str">
        <f aca="false">IF(U856="-","-",O856&amp;E856&amp;H856)</f>
        <v>-</v>
      </c>
      <c r="X856" s="85" t="str">
        <f aca="false">D856&amp;G856</f>
        <v>FT-CAND-EGSC-BASGDM-NIAGARA</v>
      </c>
      <c r="AF856" s="0" t="str">
        <f aca="false">D856&amp;V856</f>
        <v>FT-CAND-EGSC-BAS-</v>
      </c>
    </row>
    <row r="857" customFormat="false" ht="12.75" hidden="false" customHeight="false" outlineLevel="0" collapsed="false">
      <c r="A857" s="81" t="n">
        <v>36682</v>
      </c>
      <c r="B857" s="82" t="s">
        <v>55</v>
      </c>
      <c r="C857" s="82" t="s">
        <v>56</v>
      </c>
      <c r="D857" s="82" t="s">
        <v>57</v>
      </c>
      <c r="E857" s="82" t="s">
        <v>21</v>
      </c>
      <c r="F857" s="82"/>
      <c r="G857" s="82" t="s">
        <v>81</v>
      </c>
      <c r="H857" s="81" t="n">
        <v>36982</v>
      </c>
      <c r="I857" s="82" t="n">
        <v>0</v>
      </c>
      <c r="J857" s="82" t="n">
        <v>0</v>
      </c>
      <c r="K857" s="83" t="n">
        <f aca="false">IF(J857=0,0,J857/I857)</f>
        <v>0</v>
      </c>
      <c r="L857" s="83" t="n">
        <f aca="false">I857/UOM</f>
        <v>0</v>
      </c>
      <c r="M857" s="83" t="n">
        <f aca="false">J857/UOM</f>
        <v>0</v>
      </c>
      <c r="N857" s="84" t="str">
        <f aca="false">IF(F857="P","PHY",IF(F857="G","G",E857))</f>
        <v>D</v>
      </c>
      <c r="O857" s="84" t="str">
        <f aca="false">IF(ISNA(VLOOKUP(G857,BadCanCurves,1,FALSE())),VLOOKUP(D857,FOLIOS,6,FALSE()),"not used")</f>
        <v>not used</v>
      </c>
      <c r="P857" s="84" t="n">
        <f aca="false">IF($N857="P",VLOOKUP(H857,PrcBuckets,2,FALSE()),0)</f>
        <v>0</v>
      </c>
      <c r="Q857" s="84" t="n">
        <f aca="false">IF($N857="D",VLOOKUP(H857,BasisBuckets,2,FALSE()),0)</f>
        <v>9</v>
      </c>
      <c r="R857" s="84" t="n">
        <f aca="false">IF($N857="PHY",VLOOKUP(H857,PGDBuckets,2,FALSE()),0)</f>
        <v>0</v>
      </c>
      <c r="S857" s="84" t="n">
        <f aca="false">IF($N857="G",VLOOKUP(H857,PGDBuckets,2,FALSE()),0)</f>
        <v>0</v>
      </c>
      <c r="T857" s="84" t="n">
        <f aca="false">SUM(P857:S857)</f>
        <v>9</v>
      </c>
      <c r="U857" s="84" t="str">
        <f aca="false">IF(O857="not used","-",O857&amp;N857&amp;T857)</f>
        <v>-</v>
      </c>
      <c r="V857" s="84" t="str">
        <f aca="false">IF(O857="Not Used","-",VLOOKUP(D857,FOLIOS,7,FALSE())&amp;H857)</f>
        <v>-</v>
      </c>
      <c r="W857" s="84" t="str">
        <f aca="false">IF(U857="-","-",O857&amp;E857&amp;H857)</f>
        <v>-</v>
      </c>
      <c r="X857" s="85" t="str">
        <f aca="false">D857&amp;G857</f>
        <v>FT-CAND-EGSC-BASGDM-NIAGARA</v>
      </c>
      <c r="AF857" s="0" t="str">
        <f aca="false">D857&amp;V857</f>
        <v>FT-CAND-EGSC-BAS-</v>
      </c>
    </row>
    <row r="858" customFormat="false" ht="12.75" hidden="false" customHeight="false" outlineLevel="0" collapsed="false">
      <c r="A858" s="81" t="n">
        <v>36682</v>
      </c>
      <c r="B858" s="82" t="s">
        <v>55</v>
      </c>
      <c r="C858" s="82" t="s">
        <v>56</v>
      </c>
      <c r="D858" s="82" t="s">
        <v>57</v>
      </c>
      <c r="E858" s="82" t="s">
        <v>21</v>
      </c>
      <c r="F858" s="82"/>
      <c r="G858" s="82" t="s">
        <v>81</v>
      </c>
      <c r="H858" s="81" t="n">
        <v>37012</v>
      </c>
      <c r="I858" s="82" t="n">
        <v>0</v>
      </c>
      <c r="J858" s="82" t="n">
        <v>0</v>
      </c>
      <c r="K858" s="83" t="n">
        <f aca="false">IF(J858=0,0,J858/I858)</f>
        <v>0</v>
      </c>
      <c r="L858" s="83" t="n">
        <f aca="false">I858/UOM</f>
        <v>0</v>
      </c>
      <c r="M858" s="83" t="n">
        <f aca="false">J858/UOM</f>
        <v>0</v>
      </c>
      <c r="N858" s="84" t="str">
        <f aca="false">IF(F858="P","PHY",IF(F858="G","G",E858))</f>
        <v>D</v>
      </c>
      <c r="O858" s="84" t="str">
        <f aca="false">IF(ISNA(VLOOKUP(G858,BadCanCurves,1,FALSE())),VLOOKUP(D858,FOLIOS,6,FALSE()),"not used")</f>
        <v>not used</v>
      </c>
      <c r="P858" s="84" t="n">
        <f aca="false">IF($N858="P",VLOOKUP(H858,PrcBuckets,2,FALSE()),0)</f>
        <v>0</v>
      </c>
      <c r="Q858" s="84" t="n">
        <f aca="false">IF($N858="D",VLOOKUP(H858,BasisBuckets,2,FALSE()),0)</f>
        <v>9</v>
      </c>
      <c r="R858" s="84" t="n">
        <f aca="false">IF($N858="PHY",VLOOKUP(H858,PGDBuckets,2,FALSE()),0)</f>
        <v>0</v>
      </c>
      <c r="S858" s="84" t="n">
        <f aca="false">IF($N858="G",VLOOKUP(H858,PGDBuckets,2,FALSE()),0)</f>
        <v>0</v>
      </c>
      <c r="T858" s="84" t="n">
        <f aca="false">SUM(P858:S858)</f>
        <v>9</v>
      </c>
      <c r="U858" s="84" t="str">
        <f aca="false">IF(O858="not used","-",O858&amp;N858&amp;T858)</f>
        <v>-</v>
      </c>
      <c r="V858" s="84" t="str">
        <f aca="false">IF(O858="Not Used","-",VLOOKUP(D858,FOLIOS,7,FALSE())&amp;H858)</f>
        <v>-</v>
      </c>
      <c r="W858" s="84" t="str">
        <f aca="false">IF(U858="-","-",O858&amp;E858&amp;H858)</f>
        <v>-</v>
      </c>
      <c r="X858" s="85" t="str">
        <f aca="false">D858&amp;G858</f>
        <v>FT-CAND-EGSC-BASGDM-NIAGARA</v>
      </c>
      <c r="AF858" s="0" t="str">
        <f aca="false">D858&amp;V858</f>
        <v>FT-CAND-EGSC-BAS-</v>
      </c>
    </row>
    <row r="859" customFormat="false" ht="12.75" hidden="false" customHeight="false" outlineLevel="0" collapsed="false">
      <c r="A859" s="81" t="n">
        <v>36682</v>
      </c>
      <c r="B859" s="82" t="s">
        <v>55</v>
      </c>
      <c r="C859" s="82" t="s">
        <v>56</v>
      </c>
      <c r="D859" s="82" t="s">
        <v>57</v>
      </c>
      <c r="E859" s="82" t="s">
        <v>21</v>
      </c>
      <c r="F859" s="82"/>
      <c r="G859" s="82" t="s">
        <v>81</v>
      </c>
      <c r="H859" s="81" t="n">
        <v>37043</v>
      </c>
      <c r="I859" s="82" t="n">
        <v>0</v>
      </c>
      <c r="J859" s="82" t="n">
        <v>0</v>
      </c>
      <c r="K859" s="83" t="n">
        <f aca="false">IF(J859=0,0,J859/I859)</f>
        <v>0</v>
      </c>
      <c r="L859" s="83" t="n">
        <f aca="false">I859/UOM</f>
        <v>0</v>
      </c>
      <c r="M859" s="83" t="n">
        <f aca="false">J859/UOM</f>
        <v>0</v>
      </c>
      <c r="N859" s="84" t="str">
        <f aca="false">IF(F859="P","PHY",IF(F859="G","G",E859))</f>
        <v>D</v>
      </c>
      <c r="O859" s="84" t="str">
        <f aca="false">IF(ISNA(VLOOKUP(G859,BadCanCurves,1,FALSE())),VLOOKUP(D859,FOLIOS,6,FALSE()),"not used")</f>
        <v>not used</v>
      </c>
      <c r="P859" s="84" t="n">
        <f aca="false">IF($N859="P",VLOOKUP(H859,PrcBuckets,2,FALSE()),0)</f>
        <v>0</v>
      </c>
      <c r="Q859" s="84" t="n">
        <f aca="false">IF($N859="D",VLOOKUP(H859,BasisBuckets,2,FALSE()),0)</f>
        <v>9</v>
      </c>
      <c r="R859" s="84" t="n">
        <f aca="false">IF($N859="PHY",VLOOKUP(H859,PGDBuckets,2,FALSE()),0)</f>
        <v>0</v>
      </c>
      <c r="S859" s="84" t="n">
        <f aca="false">IF($N859="G",VLOOKUP(H859,PGDBuckets,2,FALSE()),0)</f>
        <v>0</v>
      </c>
      <c r="T859" s="84" t="n">
        <f aca="false">SUM(P859:S859)</f>
        <v>9</v>
      </c>
      <c r="U859" s="84" t="str">
        <f aca="false">IF(O859="not used","-",O859&amp;N859&amp;T859)</f>
        <v>-</v>
      </c>
      <c r="V859" s="84" t="str">
        <f aca="false">IF(O859="Not Used","-",VLOOKUP(D859,FOLIOS,7,FALSE())&amp;H859)</f>
        <v>-</v>
      </c>
      <c r="W859" s="84" t="str">
        <f aca="false">IF(U859="-","-",O859&amp;E859&amp;H859)</f>
        <v>-</v>
      </c>
      <c r="X859" s="85" t="str">
        <f aca="false">D859&amp;G859</f>
        <v>FT-CAND-EGSC-BASGDM-NIAGARA</v>
      </c>
      <c r="AF859" s="0" t="str">
        <f aca="false">D859&amp;V859</f>
        <v>FT-CAND-EGSC-BAS-</v>
      </c>
    </row>
    <row r="860" customFormat="false" ht="12.75" hidden="false" customHeight="false" outlineLevel="0" collapsed="false">
      <c r="A860" s="81" t="n">
        <v>36682</v>
      </c>
      <c r="B860" s="82" t="s">
        <v>55</v>
      </c>
      <c r="C860" s="82" t="s">
        <v>56</v>
      </c>
      <c r="D860" s="82" t="s">
        <v>57</v>
      </c>
      <c r="E860" s="82" t="s">
        <v>21</v>
      </c>
      <c r="F860" s="82"/>
      <c r="G860" s="82" t="s">
        <v>81</v>
      </c>
      <c r="H860" s="81" t="n">
        <v>37073</v>
      </c>
      <c r="I860" s="82" t="n">
        <v>0</v>
      </c>
      <c r="J860" s="82" t="n">
        <v>0</v>
      </c>
      <c r="K860" s="83" t="n">
        <f aca="false">IF(J860=0,0,J860/I860)</f>
        <v>0</v>
      </c>
      <c r="L860" s="83" t="n">
        <f aca="false">I860/UOM</f>
        <v>0</v>
      </c>
      <c r="M860" s="83" t="n">
        <f aca="false">J860/UOM</f>
        <v>0</v>
      </c>
      <c r="N860" s="84" t="str">
        <f aca="false">IF(F860="P","PHY",IF(F860="G","G",E860))</f>
        <v>D</v>
      </c>
      <c r="O860" s="84" t="str">
        <f aca="false">IF(ISNA(VLOOKUP(G860,BadCanCurves,1,FALSE())),VLOOKUP(D860,FOLIOS,6,FALSE()),"not used")</f>
        <v>not used</v>
      </c>
      <c r="P860" s="84" t="n">
        <f aca="false">IF($N860="P",VLOOKUP(H860,PrcBuckets,2,FALSE()),0)</f>
        <v>0</v>
      </c>
      <c r="Q860" s="84" t="n">
        <f aca="false">IF($N860="D",VLOOKUP(H860,BasisBuckets,2,FALSE()),0)</f>
        <v>9</v>
      </c>
      <c r="R860" s="84" t="n">
        <f aca="false">IF($N860="PHY",VLOOKUP(H860,PGDBuckets,2,FALSE()),0)</f>
        <v>0</v>
      </c>
      <c r="S860" s="84" t="n">
        <f aca="false">IF($N860="G",VLOOKUP(H860,PGDBuckets,2,FALSE()),0)</f>
        <v>0</v>
      </c>
      <c r="T860" s="84" t="n">
        <f aca="false">SUM(P860:S860)</f>
        <v>9</v>
      </c>
      <c r="U860" s="84" t="str">
        <f aca="false">IF(O860="not used","-",O860&amp;N860&amp;T860)</f>
        <v>-</v>
      </c>
      <c r="V860" s="84" t="str">
        <f aca="false">IF(O860="Not Used","-",VLOOKUP(D860,FOLIOS,7,FALSE())&amp;H860)</f>
        <v>-</v>
      </c>
      <c r="W860" s="84" t="str">
        <f aca="false">IF(U860="-","-",O860&amp;E860&amp;H860)</f>
        <v>-</v>
      </c>
      <c r="X860" s="85" t="str">
        <f aca="false">D860&amp;G860</f>
        <v>FT-CAND-EGSC-BASGDM-NIAGARA</v>
      </c>
      <c r="AF860" s="0" t="str">
        <f aca="false">D860&amp;V860</f>
        <v>FT-CAND-EGSC-BAS-</v>
      </c>
    </row>
    <row r="861" customFormat="false" ht="12.75" hidden="false" customHeight="false" outlineLevel="0" collapsed="false">
      <c r="A861" s="81" t="n">
        <v>36682</v>
      </c>
      <c r="B861" s="82" t="s">
        <v>55</v>
      </c>
      <c r="C861" s="82" t="s">
        <v>56</v>
      </c>
      <c r="D861" s="82" t="s">
        <v>57</v>
      </c>
      <c r="E861" s="82" t="s">
        <v>21</v>
      </c>
      <c r="F861" s="82"/>
      <c r="G861" s="82" t="s">
        <v>81</v>
      </c>
      <c r="H861" s="81" t="n">
        <v>37104</v>
      </c>
      <c r="I861" s="82" t="n">
        <v>0</v>
      </c>
      <c r="J861" s="82" t="n">
        <v>0</v>
      </c>
      <c r="K861" s="83" t="n">
        <f aca="false">IF(J861=0,0,J861/I861)</f>
        <v>0</v>
      </c>
      <c r="L861" s="83" t="n">
        <f aca="false">I861/UOM</f>
        <v>0</v>
      </c>
      <c r="M861" s="83" t="n">
        <f aca="false">J861/UOM</f>
        <v>0</v>
      </c>
      <c r="N861" s="84" t="str">
        <f aca="false">IF(F861="P","PHY",IF(F861="G","G",E861))</f>
        <v>D</v>
      </c>
      <c r="O861" s="84" t="str">
        <f aca="false">IF(ISNA(VLOOKUP(G861,BadCanCurves,1,FALSE())),VLOOKUP(D861,FOLIOS,6,FALSE()),"not used")</f>
        <v>not used</v>
      </c>
      <c r="P861" s="84" t="n">
        <f aca="false">IF($N861="P",VLOOKUP(H861,PrcBuckets,2,FALSE()),0)</f>
        <v>0</v>
      </c>
      <c r="Q861" s="84" t="n">
        <f aca="false">IF($N861="D",VLOOKUP(H861,BasisBuckets,2,FALSE()),0)</f>
        <v>9</v>
      </c>
      <c r="R861" s="84" t="n">
        <f aca="false">IF($N861="PHY",VLOOKUP(H861,PGDBuckets,2,FALSE()),0)</f>
        <v>0</v>
      </c>
      <c r="S861" s="84" t="n">
        <f aca="false">IF($N861="G",VLOOKUP(H861,PGDBuckets,2,FALSE()),0)</f>
        <v>0</v>
      </c>
      <c r="T861" s="84" t="n">
        <f aca="false">SUM(P861:S861)</f>
        <v>9</v>
      </c>
      <c r="U861" s="84" t="str">
        <f aca="false">IF(O861="not used","-",O861&amp;N861&amp;T861)</f>
        <v>-</v>
      </c>
      <c r="V861" s="84" t="str">
        <f aca="false">IF(O861="Not Used","-",VLOOKUP(D861,FOLIOS,7,FALSE())&amp;H861)</f>
        <v>-</v>
      </c>
      <c r="W861" s="84" t="str">
        <f aca="false">IF(U861="-","-",O861&amp;E861&amp;H861)</f>
        <v>-</v>
      </c>
      <c r="X861" s="85" t="str">
        <f aca="false">D861&amp;G861</f>
        <v>FT-CAND-EGSC-BASGDM-NIAGARA</v>
      </c>
      <c r="AF861" s="0" t="str">
        <f aca="false">D861&amp;V861</f>
        <v>FT-CAND-EGSC-BAS-</v>
      </c>
    </row>
    <row r="862" customFormat="false" ht="12.75" hidden="false" customHeight="false" outlineLevel="0" collapsed="false">
      <c r="A862" s="81" t="n">
        <v>36682</v>
      </c>
      <c r="B862" s="82" t="s">
        <v>55</v>
      </c>
      <c r="C862" s="82" t="s">
        <v>56</v>
      </c>
      <c r="D862" s="82" t="s">
        <v>57</v>
      </c>
      <c r="E862" s="82" t="s">
        <v>21</v>
      </c>
      <c r="F862" s="82"/>
      <c r="G862" s="82" t="s">
        <v>81</v>
      </c>
      <c r="H862" s="81" t="n">
        <v>37135</v>
      </c>
      <c r="I862" s="82" t="n">
        <v>0</v>
      </c>
      <c r="J862" s="82" t="n">
        <v>0</v>
      </c>
      <c r="K862" s="83" t="n">
        <f aca="false">IF(J862=0,0,J862/I862)</f>
        <v>0</v>
      </c>
      <c r="L862" s="83" t="n">
        <f aca="false">I862/UOM</f>
        <v>0</v>
      </c>
      <c r="M862" s="83" t="n">
        <f aca="false">J862/UOM</f>
        <v>0</v>
      </c>
      <c r="N862" s="84" t="str">
        <f aca="false">IF(F862="P","PHY",IF(F862="G","G",E862))</f>
        <v>D</v>
      </c>
      <c r="O862" s="84" t="str">
        <f aca="false">IF(ISNA(VLOOKUP(G862,BadCanCurves,1,FALSE())),VLOOKUP(D862,FOLIOS,6,FALSE()),"not used")</f>
        <v>not used</v>
      </c>
      <c r="P862" s="84" t="n">
        <f aca="false">IF($N862="P",VLOOKUP(H862,PrcBuckets,2,FALSE()),0)</f>
        <v>0</v>
      </c>
      <c r="Q862" s="84" t="n">
        <f aca="false">IF($N862="D",VLOOKUP(H862,BasisBuckets,2,FALSE()),0)</f>
        <v>9</v>
      </c>
      <c r="R862" s="84" t="n">
        <f aca="false">IF($N862="PHY",VLOOKUP(H862,PGDBuckets,2,FALSE()),0)</f>
        <v>0</v>
      </c>
      <c r="S862" s="84" t="n">
        <f aca="false">IF($N862="G",VLOOKUP(H862,PGDBuckets,2,FALSE()),0)</f>
        <v>0</v>
      </c>
      <c r="T862" s="84" t="n">
        <f aca="false">SUM(P862:S862)</f>
        <v>9</v>
      </c>
      <c r="U862" s="84" t="str">
        <f aca="false">IF(O862="not used","-",O862&amp;N862&amp;T862)</f>
        <v>-</v>
      </c>
      <c r="V862" s="84" t="str">
        <f aca="false">IF(O862="Not Used","-",VLOOKUP(D862,FOLIOS,7,FALSE())&amp;H862)</f>
        <v>-</v>
      </c>
      <c r="W862" s="84" t="str">
        <f aca="false">IF(U862="-","-",O862&amp;E862&amp;H862)</f>
        <v>-</v>
      </c>
      <c r="X862" s="85" t="str">
        <f aca="false">D862&amp;G862</f>
        <v>FT-CAND-EGSC-BASGDM-NIAGARA</v>
      </c>
      <c r="AF862" s="0" t="str">
        <f aca="false">D862&amp;V862</f>
        <v>FT-CAND-EGSC-BAS-</v>
      </c>
    </row>
    <row r="863" customFormat="false" ht="12.75" hidden="false" customHeight="false" outlineLevel="0" collapsed="false">
      <c r="A863" s="81" t="n">
        <v>36682</v>
      </c>
      <c r="B863" s="82" t="s">
        <v>55</v>
      </c>
      <c r="C863" s="82" t="s">
        <v>56</v>
      </c>
      <c r="D863" s="82" t="s">
        <v>57</v>
      </c>
      <c r="E863" s="82" t="s">
        <v>21</v>
      </c>
      <c r="F863" s="82"/>
      <c r="G863" s="82" t="s">
        <v>81</v>
      </c>
      <c r="H863" s="81" t="n">
        <v>37165</v>
      </c>
      <c r="I863" s="82" t="n">
        <v>0</v>
      </c>
      <c r="J863" s="82" t="n">
        <v>0</v>
      </c>
      <c r="K863" s="83" t="n">
        <f aca="false">IF(J863=0,0,J863/I863)</f>
        <v>0</v>
      </c>
      <c r="L863" s="83" t="n">
        <f aca="false">I863/UOM</f>
        <v>0</v>
      </c>
      <c r="M863" s="83" t="n">
        <f aca="false">J863/UOM</f>
        <v>0</v>
      </c>
      <c r="N863" s="84" t="str">
        <f aca="false">IF(F863="P","PHY",IF(F863="G","G",E863))</f>
        <v>D</v>
      </c>
      <c r="O863" s="84" t="str">
        <f aca="false">IF(ISNA(VLOOKUP(G863,BadCanCurves,1,FALSE())),VLOOKUP(D863,FOLIOS,6,FALSE()),"not used")</f>
        <v>not used</v>
      </c>
      <c r="P863" s="84" t="n">
        <f aca="false">IF($N863="P",VLOOKUP(H863,PrcBuckets,2,FALSE()),0)</f>
        <v>0</v>
      </c>
      <c r="Q863" s="84" t="n">
        <f aca="false">IF($N863="D",VLOOKUP(H863,BasisBuckets,2,FALSE()),0)</f>
        <v>9</v>
      </c>
      <c r="R863" s="84" t="n">
        <f aca="false">IF($N863="PHY",VLOOKUP(H863,PGDBuckets,2,FALSE()),0)</f>
        <v>0</v>
      </c>
      <c r="S863" s="84" t="n">
        <f aca="false">IF($N863="G",VLOOKUP(H863,PGDBuckets,2,FALSE()),0)</f>
        <v>0</v>
      </c>
      <c r="T863" s="84" t="n">
        <f aca="false">SUM(P863:S863)</f>
        <v>9</v>
      </c>
      <c r="U863" s="84" t="str">
        <f aca="false">IF(O863="not used","-",O863&amp;N863&amp;T863)</f>
        <v>-</v>
      </c>
      <c r="V863" s="84" t="str">
        <f aca="false">IF(O863="Not Used","-",VLOOKUP(D863,FOLIOS,7,FALSE())&amp;H863)</f>
        <v>-</v>
      </c>
      <c r="W863" s="84" t="str">
        <f aca="false">IF(U863="-","-",O863&amp;E863&amp;H863)</f>
        <v>-</v>
      </c>
      <c r="X863" s="85" t="str">
        <f aca="false">D863&amp;G863</f>
        <v>FT-CAND-EGSC-BASGDM-NIAGARA</v>
      </c>
      <c r="AF863" s="0" t="str">
        <f aca="false">D863&amp;V863</f>
        <v>FT-CAND-EGSC-BAS-</v>
      </c>
    </row>
    <row r="864" customFormat="false" ht="12.75" hidden="false" customHeight="false" outlineLevel="0" collapsed="false">
      <c r="A864" s="81" t="n">
        <v>36682</v>
      </c>
      <c r="B864" s="82" t="s">
        <v>55</v>
      </c>
      <c r="C864" s="82" t="s">
        <v>56</v>
      </c>
      <c r="D864" s="82" t="s">
        <v>57</v>
      </c>
      <c r="E864" s="82" t="s">
        <v>21</v>
      </c>
      <c r="F864" s="82"/>
      <c r="G864" s="82" t="s">
        <v>82</v>
      </c>
      <c r="H864" s="81" t="n">
        <v>36708</v>
      </c>
      <c r="I864" s="82" t="n">
        <v>23695</v>
      </c>
      <c r="J864" s="82" t="n">
        <v>0</v>
      </c>
      <c r="K864" s="83" t="n">
        <f aca="false">IF(J864=0,0,J864/I864)</f>
        <v>0</v>
      </c>
      <c r="L864" s="83" t="n">
        <f aca="false">I864/UOM</f>
        <v>2.3695</v>
      </c>
      <c r="M864" s="83" t="n">
        <f aca="false">J864/UOM</f>
        <v>0</v>
      </c>
      <c r="N864" s="84" t="str">
        <f aca="false">IF(F864="P","PHY",IF(F864="G","G",E864))</f>
        <v>D</v>
      </c>
      <c r="O864" s="84" t="str">
        <f aca="false">IF(ISNA(VLOOKUP(G864,BadCanCurves,1,FALSE())),VLOOKUP(D864,FOLIOS,6,FALSE()),"not used")</f>
        <v>not used</v>
      </c>
      <c r="P864" s="84" t="n">
        <f aca="false">IF($N864="P",VLOOKUP(H864,PrcBuckets,2,FALSE()),0)</f>
        <v>0</v>
      </c>
      <c r="Q864" s="84" t="n">
        <f aca="false">IF($N864="D",VLOOKUP(H864,BasisBuckets,2,FALSE()),0)</f>
        <v>4</v>
      </c>
      <c r="R864" s="84" t="n">
        <f aca="false">IF($N864="PHY",VLOOKUP(H864,PGDBuckets,2,FALSE()),0)</f>
        <v>0</v>
      </c>
      <c r="S864" s="84" t="n">
        <f aca="false">IF($N864="G",VLOOKUP(H864,PGDBuckets,2,FALSE()),0)</f>
        <v>0</v>
      </c>
      <c r="T864" s="84" t="n">
        <f aca="false">SUM(P864:S864)</f>
        <v>4</v>
      </c>
      <c r="U864" s="84" t="str">
        <f aca="false">IF(O864="not used","-",O864&amp;N864&amp;T864)</f>
        <v>-</v>
      </c>
      <c r="V864" s="84" t="str">
        <f aca="false">IF(O864="Not Used","-",VLOOKUP(D864,FOLIOS,7,FALSE())&amp;H864)</f>
        <v>-</v>
      </c>
      <c r="W864" s="84" t="str">
        <f aca="false">IF(U864="-","-",O864&amp;E864&amp;H864)</f>
        <v>-</v>
      </c>
      <c r="X864" s="85" t="str">
        <f aca="false">D864&amp;G864</f>
        <v>FT-CAND-EGSC-BASGDM-WADDINGTON</v>
      </c>
      <c r="AF864" s="0" t="str">
        <f aca="false">D864&amp;V864</f>
        <v>FT-CAND-EGSC-BAS-</v>
      </c>
    </row>
    <row r="865" customFormat="false" ht="12.75" hidden="false" customHeight="false" outlineLevel="0" collapsed="false">
      <c r="A865" s="81" t="n">
        <v>36682</v>
      </c>
      <c r="B865" s="82" t="s">
        <v>55</v>
      </c>
      <c r="C865" s="82" t="s">
        <v>56</v>
      </c>
      <c r="D865" s="82" t="s">
        <v>57</v>
      </c>
      <c r="E865" s="82" t="s">
        <v>21</v>
      </c>
      <c r="F865" s="82"/>
      <c r="G865" s="82" t="s">
        <v>82</v>
      </c>
      <c r="H865" s="81" t="n">
        <v>36739</v>
      </c>
      <c r="I865" s="82" t="n">
        <v>23558</v>
      </c>
      <c r="J865" s="82" t="n">
        <v>0</v>
      </c>
      <c r="K865" s="83" t="n">
        <f aca="false">IF(J865=0,0,J865/I865)</f>
        <v>0</v>
      </c>
      <c r="L865" s="83" t="n">
        <f aca="false">I865/UOM</f>
        <v>2.3558</v>
      </c>
      <c r="M865" s="83" t="n">
        <f aca="false">J865/UOM</f>
        <v>0</v>
      </c>
      <c r="N865" s="84" t="str">
        <f aca="false">IF(F865="P","PHY",IF(F865="G","G",E865))</f>
        <v>D</v>
      </c>
      <c r="O865" s="84" t="str">
        <f aca="false">IF(ISNA(VLOOKUP(G865,BadCanCurves,1,FALSE())),VLOOKUP(D865,FOLIOS,6,FALSE()),"not used")</f>
        <v>not used</v>
      </c>
      <c r="P865" s="84" t="n">
        <f aca="false">IF($N865="P",VLOOKUP(H865,PrcBuckets,2,FALSE()),0)</f>
        <v>0</v>
      </c>
      <c r="Q865" s="84" t="n">
        <f aca="false">IF($N865="D",VLOOKUP(H865,BasisBuckets,2,FALSE()),0)</f>
        <v>5</v>
      </c>
      <c r="R865" s="84" t="n">
        <f aca="false">IF($N865="PHY",VLOOKUP(H865,PGDBuckets,2,FALSE()),0)</f>
        <v>0</v>
      </c>
      <c r="S865" s="84" t="n">
        <f aca="false">IF($N865="G",VLOOKUP(H865,PGDBuckets,2,FALSE()),0)</f>
        <v>0</v>
      </c>
      <c r="T865" s="84" t="n">
        <f aca="false">SUM(P865:S865)</f>
        <v>5</v>
      </c>
      <c r="U865" s="84" t="str">
        <f aca="false">IF(O865="not used","-",O865&amp;N865&amp;T865)</f>
        <v>-</v>
      </c>
      <c r="V865" s="84" t="str">
        <f aca="false">IF(O865="Not Used","-",VLOOKUP(D865,FOLIOS,7,FALSE())&amp;H865)</f>
        <v>-</v>
      </c>
      <c r="W865" s="84" t="str">
        <f aca="false">IF(U865="-","-",O865&amp;E865&amp;H865)</f>
        <v>-</v>
      </c>
      <c r="X865" s="85" t="str">
        <f aca="false">D865&amp;G865</f>
        <v>FT-CAND-EGSC-BASGDM-WADDINGTON</v>
      </c>
      <c r="AF865" s="0" t="str">
        <f aca="false">D865&amp;V865</f>
        <v>FT-CAND-EGSC-BAS-</v>
      </c>
    </row>
    <row r="866" customFormat="false" ht="12.75" hidden="false" customHeight="false" outlineLevel="0" collapsed="false">
      <c r="A866" s="81" t="n">
        <v>36682</v>
      </c>
      <c r="B866" s="82" t="s">
        <v>55</v>
      </c>
      <c r="C866" s="82" t="s">
        <v>56</v>
      </c>
      <c r="D866" s="82" t="s">
        <v>57</v>
      </c>
      <c r="E866" s="82" t="s">
        <v>21</v>
      </c>
      <c r="F866" s="82"/>
      <c r="G866" s="82" t="s">
        <v>82</v>
      </c>
      <c r="H866" s="81" t="n">
        <v>36770</v>
      </c>
      <c r="I866" s="82" t="n">
        <v>22665</v>
      </c>
      <c r="J866" s="82" t="n">
        <v>0</v>
      </c>
      <c r="K866" s="83" t="n">
        <f aca="false">IF(J866=0,0,J866/I866)</f>
        <v>0</v>
      </c>
      <c r="L866" s="83" t="n">
        <f aca="false">I866/UOM</f>
        <v>2.2665</v>
      </c>
      <c r="M866" s="83" t="n">
        <f aca="false">J866/UOM</f>
        <v>0</v>
      </c>
      <c r="N866" s="84" t="str">
        <f aca="false">IF(F866="P","PHY",IF(F866="G","G",E866))</f>
        <v>D</v>
      </c>
      <c r="O866" s="84" t="str">
        <f aca="false">IF(ISNA(VLOOKUP(G866,BadCanCurves,1,FALSE())),VLOOKUP(D866,FOLIOS,6,FALSE()),"not used")</f>
        <v>not used</v>
      </c>
      <c r="P866" s="84" t="n">
        <f aca="false">IF($N866="P",VLOOKUP(H866,PrcBuckets,2,FALSE()),0)</f>
        <v>0</v>
      </c>
      <c r="Q866" s="84" t="n">
        <f aca="false">IF($N866="D",VLOOKUP(H866,BasisBuckets,2,FALSE()),0)</f>
        <v>6</v>
      </c>
      <c r="R866" s="84" t="n">
        <f aca="false">IF($N866="PHY",VLOOKUP(H866,PGDBuckets,2,FALSE()),0)</f>
        <v>0</v>
      </c>
      <c r="S866" s="84" t="n">
        <f aca="false">IF($N866="G",VLOOKUP(H866,PGDBuckets,2,FALSE()),0)</f>
        <v>0</v>
      </c>
      <c r="T866" s="84" t="n">
        <f aca="false">SUM(P866:S866)</f>
        <v>6</v>
      </c>
      <c r="U866" s="84" t="str">
        <f aca="false">IF(O866="not used","-",O866&amp;N866&amp;T866)</f>
        <v>-</v>
      </c>
      <c r="V866" s="84" t="str">
        <f aca="false">IF(O866="Not Used","-",VLOOKUP(D866,FOLIOS,7,FALSE())&amp;H866)</f>
        <v>-</v>
      </c>
      <c r="W866" s="84" t="str">
        <f aca="false">IF(U866="-","-",O866&amp;E866&amp;H866)</f>
        <v>-</v>
      </c>
      <c r="X866" s="85" t="str">
        <f aca="false">D866&amp;G866</f>
        <v>FT-CAND-EGSC-BASGDM-WADDINGTON</v>
      </c>
      <c r="AF866" s="0" t="str">
        <f aca="false">D866&amp;V866</f>
        <v>FT-CAND-EGSC-BAS-</v>
      </c>
    </row>
    <row r="867" customFormat="false" ht="12.75" hidden="false" customHeight="false" outlineLevel="0" collapsed="false">
      <c r="A867" s="81" t="n">
        <v>36682</v>
      </c>
      <c r="B867" s="82" t="s">
        <v>55</v>
      </c>
      <c r="C867" s="82" t="s">
        <v>56</v>
      </c>
      <c r="D867" s="82" t="s">
        <v>57</v>
      </c>
      <c r="E867" s="82" t="s">
        <v>21</v>
      </c>
      <c r="F867" s="82"/>
      <c r="G867" s="82" t="s">
        <v>82</v>
      </c>
      <c r="H867" s="81" t="n">
        <v>36800</v>
      </c>
      <c r="I867" s="82" t="n">
        <v>23288</v>
      </c>
      <c r="J867" s="82" t="n">
        <v>0</v>
      </c>
      <c r="K867" s="83" t="n">
        <f aca="false">IF(J867=0,0,J867/I867)</f>
        <v>0</v>
      </c>
      <c r="L867" s="83" t="n">
        <f aca="false">I867/UOM</f>
        <v>2.3288</v>
      </c>
      <c r="M867" s="83" t="n">
        <f aca="false">J867/UOM</f>
        <v>0</v>
      </c>
      <c r="N867" s="84" t="str">
        <f aca="false">IF(F867="P","PHY",IF(F867="G","G",E867))</f>
        <v>D</v>
      </c>
      <c r="O867" s="84" t="str">
        <f aca="false">IF(ISNA(VLOOKUP(G867,BadCanCurves,1,FALSE())),VLOOKUP(D867,FOLIOS,6,FALSE()),"not used")</f>
        <v>not used</v>
      </c>
      <c r="P867" s="84" t="n">
        <f aca="false">IF($N867="P",VLOOKUP(H867,PrcBuckets,2,FALSE()),0)</f>
        <v>0</v>
      </c>
      <c r="Q867" s="84" t="n">
        <f aca="false">IF($N867="D",VLOOKUP(H867,BasisBuckets,2,FALSE()),0)</f>
        <v>7</v>
      </c>
      <c r="R867" s="84" t="n">
        <f aca="false">IF($N867="PHY",VLOOKUP(H867,PGDBuckets,2,FALSE()),0)</f>
        <v>0</v>
      </c>
      <c r="S867" s="84" t="n">
        <f aca="false">IF($N867="G",VLOOKUP(H867,PGDBuckets,2,FALSE()),0)</f>
        <v>0</v>
      </c>
      <c r="T867" s="84" t="n">
        <f aca="false">SUM(P867:S867)</f>
        <v>7</v>
      </c>
      <c r="U867" s="84" t="str">
        <f aca="false">IF(O867="not used","-",O867&amp;N867&amp;T867)</f>
        <v>-</v>
      </c>
      <c r="V867" s="84" t="str">
        <f aca="false">IF(O867="Not Used","-",VLOOKUP(D867,FOLIOS,7,FALSE())&amp;H867)</f>
        <v>-</v>
      </c>
      <c r="W867" s="84" t="str">
        <f aca="false">IF(U867="-","-",O867&amp;E867&amp;H867)</f>
        <v>-</v>
      </c>
      <c r="X867" s="85" t="str">
        <f aca="false">D867&amp;G867</f>
        <v>FT-CAND-EGSC-BASGDM-WADDINGTON</v>
      </c>
      <c r="AF867" s="0" t="str">
        <f aca="false">D867&amp;V867</f>
        <v>FT-CAND-EGSC-BAS-</v>
      </c>
    </row>
    <row r="868" customFormat="false" ht="12.75" hidden="false" customHeight="false" outlineLevel="0" collapsed="false">
      <c r="A868" s="81" t="n">
        <v>36682</v>
      </c>
      <c r="B868" s="82" t="s">
        <v>55</v>
      </c>
      <c r="C868" s="82" t="s">
        <v>56</v>
      </c>
      <c r="D868" s="82" t="s">
        <v>57</v>
      </c>
      <c r="E868" s="82" t="s">
        <v>21</v>
      </c>
      <c r="F868" s="82"/>
      <c r="G868" s="82" t="s">
        <v>82</v>
      </c>
      <c r="H868" s="81" t="n">
        <v>36831</v>
      </c>
      <c r="I868" s="82" t="n">
        <v>0</v>
      </c>
      <c r="J868" s="82" t="n">
        <v>0</v>
      </c>
      <c r="K868" s="83" t="n">
        <f aca="false">IF(J868=0,0,J868/I868)</f>
        <v>0</v>
      </c>
      <c r="L868" s="83" t="n">
        <f aca="false">I868/UOM</f>
        <v>0</v>
      </c>
      <c r="M868" s="83" t="n">
        <f aca="false">J868/UOM</f>
        <v>0</v>
      </c>
      <c r="N868" s="84" t="str">
        <f aca="false">IF(F868="P","PHY",IF(F868="G","G",E868))</f>
        <v>D</v>
      </c>
      <c r="O868" s="84" t="str">
        <f aca="false">IF(ISNA(VLOOKUP(G868,BadCanCurves,1,FALSE())),VLOOKUP(D868,FOLIOS,6,FALSE()),"not used")</f>
        <v>not used</v>
      </c>
      <c r="P868" s="84" t="n">
        <f aca="false">IF($N868="P",VLOOKUP(H868,PrcBuckets,2,FALSE()),0)</f>
        <v>0</v>
      </c>
      <c r="Q868" s="84" t="n">
        <f aca="false">IF($N868="D",VLOOKUP(H868,BasisBuckets,2,FALSE()),0)</f>
        <v>8</v>
      </c>
      <c r="R868" s="84" t="n">
        <f aca="false">IF($N868="PHY",VLOOKUP(H868,PGDBuckets,2,FALSE()),0)</f>
        <v>0</v>
      </c>
      <c r="S868" s="84" t="n">
        <f aca="false">IF($N868="G",VLOOKUP(H868,PGDBuckets,2,FALSE()),0)</f>
        <v>0</v>
      </c>
      <c r="T868" s="84" t="n">
        <f aca="false">SUM(P868:S868)</f>
        <v>8</v>
      </c>
      <c r="U868" s="84" t="str">
        <f aca="false">IF(O868="not used","-",O868&amp;N868&amp;T868)</f>
        <v>-</v>
      </c>
      <c r="V868" s="84" t="str">
        <f aca="false">IF(O868="Not Used","-",VLOOKUP(D868,FOLIOS,7,FALSE())&amp;H868)</f>
        <v>-</v>
      </c>
      <c r="W868" s="84" t="str">
        <f aca="false">IF(U868="-","-",O868&amp;E868&amp;H868)</f>
        <v>-</v>
      </c>
      <c r="X868" s="85" t="str">
        <f aca="false">D868&amp;G868</f>
        <v>FT-CAND-EGSC-BASGDM-WADDINGTON</v>
      </c>
      <c r="AF868" s="0" t="str">
        <f aca="false">D868&amp;V868</f>
        <v>FT-CAND-EGSC-BAS-</v>
      </c>
    </row>
    <row r="869" customFormat="false" ht="12.75" hidden="false" customHeight="false" outlineLevel="0" collapsed="false">
      <c r="A869" s="81" t="n">
        <v>36682</v>
      </c>
      <c r="B869" s="82" t="s">
        <v>55</v>
      </c>
      <c r="C869" s="82" t="s">
        <v>56</v>
      </c>
      <c r="D869" s="82" t="s">
        <v>57</v>
      </c>
      <c r="E869" s="82" t="s">
        <v>21</v>
      </c>
      <c r="F869" s="82"/>
      <c r="G869" s="82" t="s">
        <v>82</v>
      </c>
      <c r="H869" s="81" t="n">
        <v>36861</v>
      </c>
      <c r="I869" s="82" t="n">
        <v>0</v>
      </c>
      <c r="J869" s="82" t="n">
        <v>0</v>
      </c>
      <c r="K869" s="83" t="n">
        <f aca="false">IF(J869=0,0,J869/I869)</f>
        <v>0</v>
      </c>
      <c r="L869" s="83" t="n">
        <f aca="false">I869/UOM</f>
        <v>0</v>
      </c>
      <c r="M869" s="83" t="n">
        <f aca="false">J869/UOM</f>
        <v>0</v>
      </c>
      <c r="N869" s="84" t="str">
        <f aca="false">IF(F869="P","PHY",IF(F869="G","G",E869))</f>
        <v>D</v>
      </c>
      <c r="O869" s="84" t="str">
        <f aca="false">IF(ISNA(VLOOKUP(G869,BadCanCurves,1,FALSE())),VLOOKUP(D869,FOLIOS,6,FALSE()),"not used")</f>
        <v>not used</v>
      </c>
      <c r="P869" s="84" t="n">
        <f aca="false">IF($N869="P",VLOOKUP(H869,PrcBuckets,2,FALSE()),0)</f>
        <v>0</v>
      </c>
      <c r="Q869" s="84" t="n">
        <f aca="false">IF($N869="D",VLOOKUP(H869,BasisBuckets,2,FALSE()),0)</f>
        <v>8</v>
      </c>
      <c r="R869" s="84" t="n">
        <f aca="false">IF($N869="PHY",VLOOKUP(H869,PGDBuckets,2,FALSE()),0)</f>
        <v>0</v>
      </c>
      <c r="S869" s="84" t="n">
        <f aca="false">IF($N869="G",VLOOKUP(H869,PGDBuckets,2,FALSE()),0)</f>
        <v>0</v>
      </c>
      <c r="T869" s="84" t="n">
        <f aca="false">SUM(P869:S869)</f>
        <v>8</v>
      </c>
      <c r="U869" s="84" t="str">
        <f aca="false">IF(O869="not used","-",O869&amp;N869&amp;T869)</f>
        <v>-</v>
      </c>
      <c r="V869" s="84" t="str">
        <f aca="false">IF(O869="Not Used","-",VLOOKUP(D869,FOLIOS,7,FALSE())&amp;H869)</f>
        <v>-</v>
      </c>
      <c r="W869" s="84" t="str">
        <f aca="false">IF(U869="-","-",O869&amp;E869&amp;H869)</f>
        <v>-</v>
      </c>
      <c r="X869" s="85" t="str">
        <f aca="false">D869&amp;G869</f>
        <v>FT-CAND-EGSC-BASGDM-WADDINGTON</v>
      </c>
      <c r="AF869" s="0" t="str">
        <f aca="false">D869&amp;V869</f>
        <v>FT-CAND-EGSC-BAS-</v>
      </c>
    </row>
    <row r="870" customFormat="false" ht="12.75" hidden="false" customHeight="false" outlineLevel="0" collapsed="false">
      <c r="A870" s="81" t="n">
        <v>36682</v>
      </c>
      <c r="B870" s="82" t="s">
        <v>55</v>
      </c>
      <c r="C870" s="82" t="s">
        <v>56</v>
      </c>
      <c r="D870" s="82" t="s">
        <v>57</v>
      </c>
      <c r="E870" s="82" t="s">
        <v>21</v>
      </c>
      <c r="F870" s="82"/>
      <c r="G870" s="82" t="s">
        <v>82</v>
      </c>
      <c r="H870" s="81" t="n">
        <v>36892</v>
      </c>
      <c r="I870" s="82" t="n">
        <v>0</v>
      </c>
      <c r="J870" s="82" t="n">
        <v>0</v>
      </c>
      <c r="K870" s="83" t="n">
        <f aca="false">IF(J870=0,0,J870/I870)</f>
        <v>0</v>
      </c>
      <c r="L870" s="83" t="n">
        <f aca="false">I870/UOM</f>
        <v>0</v>
      </c>
      <c r="M870" s="83" t="n">
        <f aca="false">J870/UOM</f>
        <v>0</v>
      </c>
      <c r="N870" s="84" t="str">
        <f aca="false">IF(F870="P","PHY",IF(F870="G","G",E870))</f>
        <v>D</v>
      </c>
      <c r="O870" s="84" t="str">
        <f aca="false">IF(ISNA(VLOOKUP(G870,BadCanCurves,1,FALSE())),VLOOKUP(D870,FOLIOS,6,FALSE()),"not used")</f>
        <v>not used</v>
      </c>
      <c r="P870" s="84" t="n">
        <f aca="false">IF($N870="P",VLOOKUP(H870,PrcBuckets,2,FALSE()),0)</f>
        <v>0</v>
      </c>
      <c r="Q870" s="84" t="n">
        <f aca="false">IF($N870="D",VLOOKUP(H870,BasisBuckets,2,FALSE()),0)</f>
        <v>9</v>
      </c>
      <c r="R870" s="84" t="n">
        <f aca="false">IF($N870="PHY",VLOOKUP(H870,PGDBuckets,2,FALSE()),0)</f>
        <v>0</v>
      </c>
      <c r="S870" s="84" t="n">
        <f aca="false">IF($N870="G",VLOOKUP(H870,PGDBuckets,2,FALSE()),0)</f>
        <v>0</v>
      </c>
      <c r="T870" s="84" t="n">
        <f aca="false">SUM(P870:S870)</f>
        <v>9</v>
      </c>
      <c r="U870" s="84" t="str">
        <f aca="false">IF(O870="not used","-",O870&amp;N870&amp;T870)</f>
        <v>-</v>
      </c>
      <c r="V870" s="84" t="str">
        <f aca="false">IF(O870="Not Used","-",VLOOKUP(D870,FOLIOS,7,FALSE())&amp;H870)</f>
        <v>-</v>
      </c>
      <c r="W870" s="84" t="str">
        <f aca="false">IF(U870="-","-",O870&amp;E870&amp;H870)</f>
        <v>-</v>
      </c>
      <c r="X870" s="85" t="str">
        <f aca="false">D870&amp;G870</f>
        <v>FT-CAND-EGSC-BASGDM-WADDINGTON</v>
      </c>
      <c r="AF870" s="0" t="str">
        <f aca="false">D870&amp;V870</f>
        <v>FT-CAND-EGSC-BAS-</v>
      </c>
    </row>
    <row r="871" customFormat="false" ht="12.75" hidden="false" customHeight="false" outlineLevel="0" collapsed="false">
      <c r="A871" s="81" t="n">
        <v>36682</v>
      </c>
      <c r="B871" s="82" t="s">
        <v>55</v>
      </c>
      <c r="C871" s="82" t="s">
        <v>56</v>
      </c>
      <c r="D871" s="82" t="s">
        <v>57</v>
      </c>
      <c r="E871" s="82" t="s">
        <v>21</v>
      </c>
      <c r="F871" s="82"/>
      <c r="G871" s="82" t="s">
        <v>82</v>
      </c>
      <c r="H871" s="81" t="n">
        <v>36923</v>
      </c>
      <c r="I871" s="82" t="n">
        <v>0</v>
      </c>
      <c r="J871" s="82" t="n">
        <v>0</v>
      </c>
      <c r="K871" s="83" t="n">
        <f aca="false">IF(J871=0,0,J871/I871)</f>
        <v>0</v>
      </c>
      <c r="L871" s="83" t="n">
        <f aca="false">I871/UOM</f>
        <v>0</v>
      </c>
      <c r="M871" s="83" t="n">
        <f aca="false">J871/UOM</f>
        <v>0</v>
      </c>
      <c r="N871" s="84" t="str">
        <f aca="false">IF(F871="P","PHY",IF(F871="G","G",E871))</f>
        <v>D</v>
      </c>
      <c r="O871" s="84" t="str">
        <f aca="false">IF(ISNA(VLOOKUP(G871,BadCanCurves,1,FALSE())),VLOOKUP(D871,FOLIOS,6,FALSE()),"not used")</f>
        <v>not used</v>
      </c>
      <c r="P871" s="84" t="n">
        <f aca="false">IF($N871="P",VLOOKUP(H871,PrcBuckets,2,FALSE()),0)</f>
        <v>0</v>
      </c>
      <c r="Q871" s="84" t="n">
        <f aca="false">IF($N871="D",VLOOKUP(H871,BasisBuckets,2,FALSE()),0)</f>
        <v>9</v>
      </c>
      <c r="R871" s="84" t="n">
        <f aca="false">IF($N871="PHY",VLOOKUP(H871,PGDBuckets,2,FALSE()),0)</f>
        <v>0</v>
      </c>
      <c r="S871" s="84" t="n">
        <f aca="false">IF($N871="G",VLOOKUP(H871,PGDBuckets,2,FALSE()),0)</f>
        <v>0</v>
      </c>
      <c r="T871" s="84" t="n">
        <f aca="false">SUM(P871:S871)</f>
        <v>9</v>
      </c>
      <c r="U871" s="84" t="str">
        <f aca="false">IF(O871="not used","-",O871&amp;N871&amp;T871)</f>
        <v>-</v>
      </c>
      <c r="V871" s="84" t="str">
        <f aca="false">IF(O871="Not Used","-",VLOOKUP(D871,FOLIOS,7,FALSE())&amp;H871)</f>
        <v>-</v>
      </c>
      <c r="W871" s="84" t="str">
        <f aca="false">IF(U871="-","-",O871&amp;E871&amp;H871)</f>
        <v>-</v>
      </c>
      <c r="X871" s="85" t="str">
        <f aca="false">D871&amp;G871</f>
        <v>FT-CAND-EGSC-BASGDM-WADDINGTON</v>
      </c>
      <c r="AF871" s="0" t="str">
        <f aca="false">D871&amp;V871</f>
        <v>FT-CAND-EGSC-BAS-</v>
      </c>
    </row>
    <row r="872" customFormat="false" ht="12.75" hidden="false" customHeight="false" outlineLevel="0" collapsed="false">
      <c r="A872" s="81" t="n">
        <v>36682</v>
      </c>
      <c r="B872" s="82" t="s">
        <v>55</v>
      </c>
      <c r="C872" s="82" t="s">
        <v>56</v>
      </c>
      <c r="D872" s="82" t="s">
        <v>57</v>
      </c>
      <c r="E872" s="82" t="s">
        <v>21</v>
      </c>
      <c r="F872" s="82"/>
      <c r="G872" s="82" t="s">
        <v>82</v>
      </c>
      <c r="H872" s="81" t="n">
        <v>36951</v>
      </c>
      <c r="I872" s="82" t="n">
        <v>0</v>
      </c>
      <c r="J872" s="82" t="n">
        <v>0</v>
      </c>
      <c r="K872" s="83" t="n">
        <f aca="false">IF(J872=0,0,J872/I872)</f>
        <v>0</v>
      </c>
      <c r="L872" s="83" t="n">
        <f aca="false">I872/UOM</f>
        <v>0</v>
      </c>
      <c r="M872" s="83" t="n">
        <f aca="false">J872/UOM</f>
        <v>0</v>
      </c>
      <c r="N872" s="84" t="str">
        <f aca="false">IF(F872="P","PHY",IF(F872="G","G",E872))</f>
        <v>D</v>
      </c>
      <c r="O872" s="84" t="str">
        <f aca="false">IF(ISNA(VLOOKUP(G872,BadCanCurves,1,FALSE())),VLOOKUP(D872,FOLIOS,6,FALSE()),"not used")</f>
        <v>not used</v>
      </c>
      <c r="P872" s="84" t="n">
        <f aca="false">IF($N872="P",VLOOKUP(H872,PrcBuckets,2,FALSE()),0)</f>
        <v>0</v>
      </c>
      <c r="Q872" s="84" t="n">
        <f aca="false">IF($N872="D",VLOOKUP(H872,BasisBuckets,2,FALSE()),0)</f>
        <v>9</v>
      </c>
      <c r="R872" s="84" t="n">
        <f aca="false">IF($N872="PHY",VLOOKUP(H872,PGDBuckets,2,FALSE()),0)</f>
        <v>0</v>
      </c>
      <c r="S872" s="84" t="n">
        <f aca="false">IF($N872="G",VLOOKUP(H872,PGDBuckets,2,FALSE()),0)</f>
        <v>0</v>
      </c>
      <c r="T872" s="84" t="n">
        <f aca="false">SUM(P872:S872)</f>
        <v>9</v>
      </c>
      <c r="U872" s="84" t="str">
        <f aca="false">IF(O872="not used","-",O872&amp;N872&amp;T872)</f>
        <v>-</v>
      </c>
      <c r="V872" s="84" t="str">
        <f aca="false">IF(O872="Not Used","-",VLOOKUP(D872,FOLIOS,7,FALSE())&amp;H872)</f>
        <v>-</v>
      </c>
      <c r="W872" s="84" t="str">
        <f aca="false">IF(U872="-","-",O872&amp;E872&amp;H872)</f>
        <v>-</v>
      </c>
      <c r="X872" s="85" t="str">
        <f aca="false">D872&amp;G872</f>
        <v>FT-CAND-EGSC-BASGDM-WADDINGTON</v>
      </c>
      <c r="AF872" s="0" t="str">
        <f aca="false">D872&amp;V872</f>
        <v>FT-CAND-EGSC-BAS-</v>
      </c>
    </row>
    <row r="873" customFormat="false" ht="12.75" hidden="false" customHeight="false" outlineLevel="0" collapsed="false">
      <c r="A873" s="81" t="n">
        <v>36682</v>
      </c>
      <c r="B873" s="82" t="s">
        <v>55</v>
      </c>
      <c r="C873" s="82" t="s">
        <v>56</v>
      </c>
      <c r="D873" s="82" t="s">
        <v>57</v>
      </c>
      <c r="E873" s="82" t="s">
        <v>21</v>
      </c>
      <c r="F873" s="82"/>
      <c r="G873" s="82" t="s">
        <v>82</v>
      </c>
      <c r="H873" s="81" t="n">
        <v>36982</v>
      </c>
      <c r="I873" s="82" t="n">
        <v>0</v>
      </c>
      <c r="J873" s="82" t="n">
        <v>0</v>
      </c>
      <c r="K873" s="83" t="n">
        <f aca="false">IF(J873=0,0,J873/I873)</f>
        <v>0</v>
      </c>
      <c r="L873" s="83" t="n">
        <f aca="false">I873/UOM</f>
        <v>0</v>
      </c>
      <c r="M873" s="83" t="n">
        <f aca="false">J873/UOM</f>
        <v>0</v>
      </c>
      <c r="N873" s="84" t="str">
        <f aca="false">IF(F873="P","PHY",IF(F873="G","G",E873))</f>
        <v>D</v>
      </c>
      <c r="O873" s="84" t="str">
        <f aca="false">IF(ISNA(VLOOKUP(G873,BadCanCurves,1,FALSE())),VLOOKUP(D873,FOLIOS,6,FALSE()),"not used")</f>
        <v>not used</v>
      </c>
      <c r="P873" s="84" t="n">
        <f aca="false">IF($N873="P",VLOOKUP(H873,PrcBuckets,2,FALSE()),0)</f>
        <v>0</v>
      </c>
      <c r="Q873" s="84" t="n">
        <f aca="false">IF($N873="D",VLOOKUP(H873,BasisBuckets,2,FALSE()),0)</f>
        <v>9</v>
      </c>
      <c r="R873" s="84" t="n">
        <f aca="false">IF($N873="PHY",VLOOKUP(H873,PGDBuckets,2,FALSE()),0)</f>
        <v>0</v>
      </c>
      <c r="S873" s="84" t="n">
        <f aca="false">IF($N873="G",VLOOKUP(H873,PGDBuckets,2,FALSE()),0)</f>
        <v>0</v>
      </c>
      <c r="T873" s="84" t="n">
        <f aca="false">SUM(P873:S873)</f>
        <v>9</v>
      </c>
      <c r="U873" s="84" t="str">
        <f aca="false">IF(O873="not used","-",O873&amp;N873&amp;T873)</f>
        <v>-</v>
      </c>
      <c r="V873" s="84" t="str">
        <f aca="false">IF(O873="Not Used","-",VLOOKUP(D873,FOLIOS,7,FALSE())&amp;H873)</f>
        <v>-</v>
      </c>
      <c r="W873" s="84" t="str">
        <f aca="false">IF(U873="-","-",O873&amp;E873&amp;H873)</f>
        <v>-</v>
      </c>
      <c r="X873" s="85" t="str">
        <f aca="false">D873&amp;G873</f>
        <v>FT-CAND-EGSC-BASGDM-WADDINGTON</v>
      </c>
      <c r="AF873" s="0" t="str">
        <f aca="false">D873&amp;V873</f>
        <v>FT-CAND-EGSC-BAS-</v>
      </c>
    </row>
    <row r="874" customFormat="false" ht="12.75" hidden="false" customHeight="false" outlineLevel="0" collapsed="false">
      <c r="A874" s="81" t="n">
        <v>36682</v>
      </c>
      <c r="B874" s="82" t="s">
        <v>55</v>
      </c>
      <c r="C874" s="82" t="s">
        <v>56</v>
      </c>
      <c r="D874" s="82" t="s">
        <v>57</v>
      </c>
      <c r="E874" s="82" t="s">
        <v>21</v>
      </c>
      <c r="F874" s="82"/>
      <c r="G874" s="82" t="s">
        <v>82</v>
      </c>
      <c r="H874" s="81" t="n">
        <v>37012</v>
      </c>
      <c r="I874" s="82" t="n">
        <v>0</v>
      </c>
      <c r="J874" s="82" t="n">
        <v>0</v>
      </c>
      <c r="K874" s="83" t="n">
        <f aca="false">IF(J874=0,0,J874/I874)</f>
        <v>0</v>
      </c>
      <c r="L874" s="83" t="n">
        <f aca="false">I874/UOM</f>
        <v>0</v>
      </c>
      <c r="M874" s="83" t="n">
        <f aca="false">J874/UOM</f>
        <v>0</v>
      </c>
      <c r="N874" s="84" t="str">
        <f aca="false">IF(F874="P","PHY",IF(F874="G","G",E874))</f>
        <v>D</v>
      </c>
      <c r="O874" s="84" t="str">
        <f aca="false">IF(ISNA(VLOOKUP(G874,BadCanCurves,1,FALSE())),VLOOKUP(D874,FOLIOS,6,FALSE()),"not used")</f>
        <v>not used</v>
      </c>
      <c r="P874" s="84" t="n">
        <f aca="false">IF($N874="P",VLOOKUP(H874,PrcBuckets,2,FALSE()),0)</f>
        <v>0</v>
      </c>
      <c r="Q874" s="84" t="n">
        <f aca="false">IF($N874="D",VLOOKUP(H874,BasisBuckets,2,FALSE()),0)</f>
        <v>9</v>
      </c>
      <c r="R874" s="84" t="n">
        <f aca="false">IF($N874="PHY",VLOOKUP(H874,PGDBuckets,2,FALSE()),0)</f>
        <v>0</v>
      </c>
      <c r="S874" s="84" t="n">
        <f aca="false">IF($N874="G",VLOOKUP(H874,PGDBuckets,2,FALSE()),0)</f>
        <v>0</v>
      </c>
      <c r="T874" s="84" t="n">
        <f aca="false">SUM(P874:S874)</f>
        <v>9</v>
      </c>
      <c r="U874" s="84" t="str">
        <f aca="false">IF(O874="not used","-",O874&amp;N874&amp;T874)</f>
        <v>-</v>
      </c>
      <c r="V874" s="84" t="str">
        <f aca="false">IF(O874="Not Used","-",VLOOKUP(D874,FOLIOS,7,FALSE())&amp;H874)</f>
        <v>-</v>
      </c>
      <c r="W874" s="84" t="str">
        <f aca="false">IF(U874="-","-",O874&amp;E874&amp;H874)</f>
        <v>-</v>
      </c>
      <c r="X874" s="85" t="str">
        <f aca="false">D874&amp;G874</f>
        <v>FT-CAND-EGSC-BASGDM-WADDINGTON</v>
      </c>
      <c r="AF874" s="0" t="str">
        <f aca="false">D874&amp;V874</f>
        <v>FT-CAND-EGSC-BAS-</v>
      </c>
    </row>
    <row r="875" customFormat="false" ht="12.75" hidden="false" customHeight="false" outlineLevel="0" collapsed="false">
      <c r="A875" s="81" t="n">
        <v>36682</v>
      </c>
      <c r="B875" s="82" t="s">
        <v>55</v>
      </c>
      <c r="C875" s="82" t="s">
        <v>56</v>
      </c>
      <c r="D875" s="82" t="s">
        <v>57</v>
      </c>
      <c r="E875" s="82" t="s">
        <v>21</v>
      </c>
      <c r="F875" s="82"/>
      <c r="G875" s="82" t="s">
        <v>82</v>
      </c>
      <c r="H875" s="81" t="n">
        <v>37043</v>
      </c>
      <c r="I875" s="82" t="n">
        <v>0</v>
      </c>
      <c r="J875" s="82" t="n">
        <v>0</v>
      </c>
      <c r="K875" s="83" t="n">
        <f aca="false">IF(J875=0,0,J875/I875)</f>
        <v>0</v>
      </c>
      <c r="L875" s="83" t="n">
        <f aca="false">I875/UOM</f>
        <v>0</v>
      </c>
      <c r="M875" s="83" t="n">
        <f aca="false">J875/UOM</f>
        <v>0</v>
      </c>
      <c r="N875" s="84" t="str">
        <f aca="false">IF(F875="P","PHY",IF(F875="G","G",E875))</f>
        <v>D</v>
      </c>
      <c r="O875" s="84" t="str">
        <f aca="false">IF(ISNA(VLOOKUP(G875,BadCanCurves,1,FALSE())),VLOOKUP(D875,FOLIOS,6,FALSE()),"not used")</f>
        <v>not used</v>
      </c>
      <c r="P875" s="84" t="n">
        <f aca="false">IF($N875="P",VLOOKUP(H875,PrcBuckets,2,FALSE()),0)</f>
        <v>0</v>
      </c>
      <c r="Q875" s="84" t="n">
        <f aca="false">IF($N875="D",VLOOKUP(H875,BasisBuckets,2,FALSE()),0)</f>
        <v>9</v>
      </c>
      <c r="R875" s="84" t="n">
        <f aca="false">IF($N875="PHY",VLOOKUP(H875,PGDBuckets,2,FALSE()),0)</f>
        <v>0</v>
      </c>
      <c r="S875" s="84" t="n">
        <f aca="false">IF($N875="G",VLOOKUP(H875,PGDBuckets,2,FALSE()),0)</f>
        <v>0</v>
      </c>
      <c r="T875" s="84" t="n">
        <f aca="false">SUM(P875:S875)</f>
        <v>9</v>
      </c>
      <c r="U875" s="84" t="str">
        <f aca="false">IF(O875="not used","-",O875&amp;N875&amp;T875)</f>
        <v>-</v>
      </c>
      <c r="V875" s="84" t="str">
        <f aca="false">IF(O875="Not Used","-",VLOOKUP(D875,FOLIOS,7,FALSE())&amp;H875)</f>
        <v>-</v>
      </c>
      <c r="W875" s="84" t="str">
        <f aca="false">IF(U875="-","-",O875&amp;E875&amp;H875)</f>
        <v>-</v>
      </c>
      <c r="X875" s="85" t="str">
        <f aca="false">D875&amp;G875</f>
        <v>FT-CAND-EGSC-BASGDM-WADDINGTON</v>
      </c>
      <c r="AF875" s="0" t="str">
        <f aca="false">D875&amp;V875</f>
        <v>FT-CAND-EGSC-BAS-</v>
      </c>
    </row>
    <row r="876" customFormat="false" ht="12.75" hidden="false" customHeight="false" outlineLevel="0" collapsed="false">
      <c r="A876" s="81" t="n">
        <v>36682</v>
      </c>
      <c r="B876" s="82" t="s">
        <v>55</v>
      </c>
      <c r="C876" s="82" t="s">
        <v>56</v>
      </c>
      <c r="D876" s="82" t="s">
        <v>57</v>
      </c>
      <c r="E876" s="82" t="s">
        <v>21</v>
      </c>
      <c r="F876" s="82"/>
      <c r="G876" s="82" t="s">
        <v>82</v>
      </c>
      <c r="H876" s="81" t="n">
        <v>37073</v>
      </c>
      <c r="I876" s="82" t="n">
        <v>0</v>
      </c>
      <c r="J876" s="82" t="n">
        <v>0</v>
      </c>
      <c r="K876" s="83" t="n">
        <f aca="false">IF(J876=0,0,J876/I876)</f>
        <v>0</v>
      </c>
      <c r="L876" s="83" t="n">
        <f aca="false">I876/UOM</f>
        <v>0</v>
      </c>
      <c r="M876" s="83" t="n">
        <f aca="false">J876/UOM</f>
        <v>0</v>
      </c>
      <c r="N876" s="84" t="str">
        <f aca="false">IF(F876="P","PHY",IF(F876="G","G",E876))</f>
        <v>D</v>
      </c>
      <c r="O876" s="84" t="str">
        <f aca="false">IF(ISNA(VLOOKUP(G876,BadCanCurves,1,FALSE())),VLOOKUP(D876,FOLIOS,6,FALSE()),"not used")</f>
        <v>not used</v>
      </c>
      <c r="P876" s="84" t="n">
        <f aca="false">IF($N876="P",VLOOKUP(H876,PrcBuckets,2,FALSE()),0)</f>
        <v>0</v>
      </c>
      <c r="Q876" s="84" t="n">
        <f aca="false">IF($N876="D",VLOOKUP(H876,BasisBuckets,2,FALSE()),0)</f>
        <v>9</v>
      </c>
      <c r="R876" s="84" t="n">
        <f aca="false">IF($N876="PHY",VLOOKUP(H876,PGDBuckets,2,FALSE()),0)</f>
        <v>0</v>
      </c>
      <c r="S876" s="84" t="n">
        <f aca="false">IF($N876="G",VLOOKUP(H876,PGDBuckets,2,FALSE()),0)</f>
        <v>0</v>
      </c>
      <c r="T876" s="84" t="n">
        <f aca="false">SUM(P876:S876)</f>
        <v>9</v>
      </c>
      <c r="U876" s="84" t="str">
        <f aca="false">IF(O876="not used","-",O876&amp;N876&amp;T876)</f>
        <v>-</v>
      </c>
      <c r="V876" s="84" t="str">
        <f aca="false">IF(O876="Not Used","-",VLOOKUP(D876,FOLIOS,7,FALSE())&amp;H876)</f>
        <v>-</v>
      </c>
      <c r="W876" s="84" t="str">
        <f aca="false">IF(U876="-","-",O876&amp;E876&amp;H876)</f>
        <v>-</v>
      </c>
      <c r="X876" s="85" t="str">
        <f aca="false">D876&amp;G876</f>
        <v>FT-CAND-EGSC-BASGDM-WADDINGTON</v>
      </c>
      <c r="AF876" s="0" t="str">
        <f aca="false">D876&amp;V876</f>
        <v>FT-CAND-EGSC-BAS-</v>
      </c>
    </row>
    <row r="877" customFormat="false" ht="12.75" hidden="false" customHeight="false" outlineLevel="0" collapsed="false">
      <c r="A877" s="81" t="n">
        <v>36682</v>
      </c>
      <c r="B877" s="82" t="s">
        <v>55</v>
      </c>
      <c r="C877" s="82" t="s">
        <v>56</v>
      </c>
      <c r="D877" s="82" t="s">
        <v>57</v>
      </c>
      <c r="E877" s="82" t="s">
        <v>21</v>
      </c>
      <c r="F877" s="82"/>
      <c r="G877" s="82" t="s">
        <v>82</v>
      </c>
      <c r="H877" s="81" t="n">
        <v>37104</v>
      </c>
      <c r="I877" s="82" t="n">
        <v>0</v>
      </c>
      <c r="J877" s="82" t="n">
        <v>0</v>
      </c>
      <c r="K877" s="83" t="n">
        <f aca="false">IF(J877=0,0,J877/I877)</f>
        <v>0</v>
      </c>
      <c r="L877" s="83" t="n">
        <f aca="false">I877/UOM</f>
        <v>0</v>
      </c>
      <c r="M877" s="83" t="n">
        <f aca="false">J877/UOM</f>
        <v>0</v>
      </c>
      <c r="N877" s="84" t="str">
        <f aca="false">IF(F877="P","PHY",IF(F877="G","G",E877))</f>
        <v>D</v>
      </c>
      <c r="O877" s="84" t="str">
        <f aca="false">IF(ISNA(VLOOKUP(G877,BadCanCurves,1,FALSE())),VLOOKUP(D877,FOLIOS,6,FALSE()),"not used")</f>
        <v>not used</v>
      </c>
      <c r="P877" s="84" t="n">
        <f aca="false">IF($N877="P",VLOOKUP(H877,PrcBuckets,2,FALSE()),0)</f>
        <v>0</v>
      </c>
      <c r="Q877" s="84" t="n">
        <f aca="false">IF($N877="D",VLOOKUP(H877,BasisBuckets,2,FALSE()),0)</f>
        <v>9</v>
      </c>
      <c r="R877" s="84" t="n">
        <f aca="false">IF($N877="PHY",VLOOKUP(H877,PGDBuckets,2,FALSE()),0)</f>
        <v>0</v>
      </c>
      <c r="S877" s="84" t="n">
        <f aca="false">IF($N877="G",VLOOKUP(H877,PGDBuckets,2,FALSE()),0)</f>
        <v>0</v>
      </c>
      <c r="T877" s="84" t="n">
        <f aca="false">SUM(P877:S877)</f>
        <v>9</v>
      </c>
      <c r="U877" s="84" t="str">
        <f aca="false">IF(O877="not used","-",O877&amp;N877&amp;T877)</f>
        <v>-</v>
      </c>
      <c r="V877" s="84" t="str">
        <f aca="false">IF(O877="Not Used","-",VLOOKUP(D877,FOLIOS,7,FALSE())&amp;H877)</f>
        <v>-</v>
      </c>
      <c r="W877" s="84" t="str">
        <f aca="false">IF(U877="-","-",O877&amp;E877&amp;H877)</f>
        <v>-</v>
      </c>
      <c r="X877" s="85" t="str">
        <f aca="false">D877&amp;G877</f>
        <v>FT-CAND-EGSC-BASGDM-WADDINGTON</v>
      </c>
      <c r="AF877" s="0" t="str">
        <f aca="false">D877&amp;V877</f>
        <v>FT-CAND-EGSC-BAS-</v>
      </c>
    </row>
    <row r="878" customFormat="false" ht="12.75" hidden="false" customHeight="false" outlineLevel="0" collapsed="false">
      <c r="A878" s="81" t="n">
        <v>36682</v>
      </c>
      <c r="B878" s="82" t="s">
        <v>55</v>
      </c>
      <c r="C878" s="82" t="s">
        <v>56</v>
      </c>
      <c r="D878" s="82" t="s">
        <v>57</v>
      </c>
      <c r="E878" s="82" t="s">
        <v>21</v>
      </c>
      <c r="F878" s="82"/>
      <c r="G878" s="82" t="s">
        <v>82</v>
      </c>
      <c r="H878" s="81" t="n">
        <v>37135</v>
      </c>
      <c r="I878" s="82" t="n">
        <v>0</v>
      </c>
      <c r="J878" s="82" t="n">
        <v>0</v>
      </c>
      <c r="K878" s="83" t="n">
        <f aca="false">IF(J878=0,0,J878/I878)</f>
        <v>0</v>
      </c>
      <c r="L878" s="83" t="n">
        <f aca="false">I878/UOM</f>
        <v>0</v>
      </c>
      <c r="M878" s="83" t="n">
        <f aca="false">J878/UOM</f>
        <v>0</v>
      </c>
      <c r="N878" s="84" t="str">
        <f aca="false">IF(F878="P","PHY",IF(F878="G","G",E878))</f>
        <v>D</v>
      </c>
      <c r="O878" s="84" t="str">
        <f aca="false">IF(ISNA(VLOOKUP(G878,BadCanCurves,1,FALSE())),VLOOKUP(D878,FOLIOS,6,FALSE()),"not used")</f>
        <v>not used</v>
      </c>
      <c r="P878" s="84" t="n">
        <f aca="false">IF($N878="P",VLOOKUP(H878,PrcBuckets,2,FALSE()),0)</f>
        <v>0</v>
      </c>
      <c r="Q878" s="84" t="n">
        <f aca="false">IF($N878="D",VLOOKUP(H878,BasisBuckets,2,FALSE()),0)</f>
        <v>9</v>
      </c>
      <c r="R878" s="84" t="n">
        <f aca="false">IF($N878="PHY",VLOOKUP(H878,PGDBuckets,2,FALSE()),0)</f>
        <v>0</v>
      </c>
      <c r="S878" s="84" t="n">
        <f aca="false">IF($N878="G",VLOOKUP(H878,PGDBuckets,2,FALSE()),0)</f>
        <v>0</v>
      </c>
      <c r="T878" s="84" t="n">
        <f aca="false">SUM(P878:S878)</f>
        <v>9</v>
      </c>
      <c r="U878" s="84" t="str">
        <f aca="false">IF(O878="not used","-",O878&amp;N878&amp;T878)</f>
        <v>-</v>
      </c>
      <c r="V878" s="84" t="str">
        <f aca="false">IF(O878="Not Used","-",VLOOKUP(D878,FOLIOS,7,FALSE())&amp;H878)</f>
        <v>-</v>
      </c>
      <c r="W878" s="84" t="str">
        <f aca="false">IF(U878="-","-",O878&amp;E878&amp;H878)</f>
        <v>-</v>
      </c>
      <c r="X878" s="85" t="str">
        <f aca="false">D878&amp;G878</f>
        <v>FT-CAND-EGSC-BASGDM-WADDINGTON</v>
      </c>
      <c r="AF878" s="0" t="str">
        <f aca="false">D878&amp;V878</f>
        <v>FT-CAND-EGSC-BAS-</v>
      </c>
    </row>
    <row r="879" customFormat="false" ht="12.75" hidden="false" customHeight="false" outlineLevel="0" collapsed="false">
      <c r="A879" s="81" t="n">
        <v>36682</v>
      </c>
      <c r="B879" s="82" t="s">
        <v>55</v>
      </c>
      <c r="C879" s="82" t="s">
        <v>56</v>
      </c>
      <c r="D879" s="82" t="s">
        <v>57</v>
      </c>
      <c r="E879" s="82" t="s">
        <v>21</v>
      </c>
      <c r="F879" s="82"/>
      <c r="G879" s="82" t="s">
        <v>82</v>
      </c>
      <c r="H879" s="81" t="n">
        <v>37165</v>
      </c>
      <c r="I879" s="82" t="n">
        <v>0</v>
      </c>
      <c r="J879" s="82" t="n">
        <v>0</v>
      </c>
      <c r="K879" s="83" t="n">
        <f aca="false">IF(J879=0,0,J879/I879)</f>
        <v>0</v>
      </c>
      <c r="L879" s="83" t="n">
        <f aca="false">I879/UOM</f>
        <v>0</v>
      </c>
      <c r="M879" s="83" t="n">
        <f aca="false">J879/UOM</f>
        <v>0</v>
      </c>
      <c r="N879" s="84" t="str">
        <f aca="false">IF(F879="P","PHY",IF(F879="G","G",E879))</f>
        <v>D</v>
      </c>
      <c r="O879" s="84" t="str">
        <f aca="false">IF(ISNA(VLOOKUP(G879,BadCanCurves,1,FALSE())),VLOOKUP(D879,FOLIOS,6,FALSE()),"not used")</f>
        <v>not used</v>
      </c>
      <c r="P879" s="84" t="n">
        <f aca="false">IF($N879="P",VLOOKUP(H879,PrcBuckets,2,FALSE()),0)</f>
        <v>0</v>
      </c>
      <c r="Q879" s="84" t="n">
        <f aca="false">IF($N879="D",VLOOKUP(H879,BasisBuckets,2,FALSE()),0)</f>
        <v>9</v>
      </c>
      <c r="R879" s="84" t="n">
        <f aca="false">IF($N879="PHY",VLOOKUP(H879,PGDBuckets,2,FALSE()),0)</f>
        <v>0</v>
      </c>
      <c r="S879" s="84" t="n">
        <f aca="false">IF($N879="G",VLOOKUP(H879,PGDBuckets,2,FALSE()),0)</f>
        <v>0</v>
      </c>
      <c r="T879" s="84" t="n">
        <f aca="false">SUM(P879:S879)</f>
        <v>9</v>
      </c>
      <c r="U879" s="84" t="str">
        <f aca="false">IF(O879="not used","-",O879&amp;N879&amp;T879)</f>
        <v>-</v>
      </c>
      <c r="V879" s="84" t="str">
        <f aca="false">IF(O879="Not Used","-",VLOOKUP(D879,FOLIOS,7,FALSE())&amp;H879)</f>
        <v>-</v>
      </c>
      <c r="W879" s="84" t="str">
        <f aca="false">IF(U879="-","-",O879&amp;E879&amp;H879)</f>
        <v>-</v>
      </c>
      <c r="X879" s="85" t="str">
        <f aca="false">D879&amp;G879</f>
        <v>FT-CAND-EGSC-BASGDM-WADDINGTON</v>
      </c>
      <c r="AF879" s="0" t="str">
        <f aca="false">D879&amp;V879</f>
        <v>FT-CAND-EGSC-BAS-</v>
      </c>
    </row>
    <row r="880" customFormat="false" ht="12.75" hidden="false" customHeight="false" outlineLevel="0" collapsed="false">
      <c r="A880" s="81" t="n">
        <v>36682</v>
      </c>
      <c r="B880" s="82" t="s">
        <v>55</v>
      </c>
      <c r="C880" s="82" t="s">
        <v>56</v>
      </c>
      <c r="D880" s="82" t="s">
        <v>57</v>
      </c>
      <c r="E880" s="82" t="s">
        <v>21</v>
      </c>
      <c r="F880" s="82"/>
      <c r="G880" s="82" t="s">
        <v>82</v>
      </c>
      <c r="H880" s="81" t="n">
        <v>37196</v>
      </c>
      <c r="I880" s="82" t="n">
        <v>0</v>
      </c>
      <c r="J880" s="82" t="n">
        <v>0</v>
      </c>
      <c r="K880" s="83" t="n">
        <f aca="false">IF(J880=0,0,J880/I880)</f>
        <v>0</v>
      </c>
      <c r="L880" s="83" t="n">
        <f aca="false">I880/UOM</f>
        <v>0</v>
      </c>
      <c r="M880" s="83" t="n">
        <f aca="false">J880/UOM</f>
        <v>0</v>
      </c>
      <c r="N880" s="84" t="str">
        <f aca="false">IF(F880="P","PHY",IF(F880="G","G",E880))</f>
        <v>D</v>
      </c>
      <c r="O880" s="84" t="str">
        <f aca="false">IF(ISNA(VLOOKUP(G880,BadCanCurves,1,FALSE())),VLOOKUP(D880,FOLIOS,6,FALSE()),"not used")</f>
        <v>not used</v>
      </c>
      <c r="P880" s="84" t="n">
        <f aca="false">IF($N880="P",VLOOKUP(H880,PrcBuckets,2,FALSE()),0)</f>
        <v>0</v>
      </c>
      <c r="Q880" s="84" t="n">
        <f aca="false">IF($N880="D",VLOOKUP(H880,BasisBuckets,2,FALSE()),0)</f>
        <v>9</v>
      </c>
      <c r="R880" s="84" t="n">
        <f aca="false">IF($N880="PHY",VLOOKUP(H880,PGDBuckets,2,FALSE()),0)</f>
        <v>0</v>
      </c>
      <c r="S880" s="84" t="n">
        <f aca="false">IF($N880="G",VLOOKUP(H880,PGDBuckets,2,FALSE()),0)</f>
        <v>0</v>
      </c>
      <c r="T880" s="84" t="n">
        <f aca="false">SUM(P880:S880)</f>
        <v>9</v>
      </c>
      <c r="U880" s="84" t="str">
        <f aca="false">IF(O880="not used","-",O880&amp;N880&amp;T880)</f>
        <v>-</v>
      </c>
      <c r="V880" s="84" t="str">
        <f aca="false">IF(O880="Not Used","-",VLOOKUP(D880,FOLIOS,7,FALSE())&amp;H880)</f>
        <v>-</v>
      </c>
      <c r="W880" s="84" t="str">
        <f aca="false">IF(U880="-","-",O880&amp;E880&amp;H880)</f>
        <v>-</v>
      </c>
      <c r="X880" s="85" t="str">
        <f aca="false">D880&amp;G880</f>
        <v>FT-CAND-EGSC-BASGDM-WADDINGTON</v>
      </c>
      <c r="AF880" s="0" t="str">
        <f aca="false">D880&amp;V880</f>
        <v>FT-CAND-EGSC-BAS-</v>
      </c>
    </row>
    <row r="881" customFormat="false" ht="12.75" hidden="false" customHeight="false" outlineLevel="0" collapsed="false">
      <c r="A881" s="81" t="n">
        <v>36682</v>
      </c>
      <c r="B881" s="82" t="s">
        <v>55</v>
      </c>
      <c r="C881" s="82" t="s">
        <v>56</v>
      </c>
      <c r="D881" s="82" t="s">
        <v>57</v>
      </c>
      <c r="E881" s="82" t="s">
        <v>21</v>
      </c>
      <c r="F881" s="82"/>
      <c r="G881" s="82" t="s">
        <v>82</v>
      </c>
      <c r="H881" s="81" t="n">
        <v>37226</v>
      </c>
      <c r="I881" s="82" t="n">
        <v>0</v>
      </c>
      <c r="J881" s="82" t="n">
        <v>0</v>
      </c>
      <c r="K881" s="83" t="n">
        <f aca="false">IF(J881=0,0,J881/I881)</f>
        <v>0</v>
      </c>
      <c r="L881" s="83" t="n">
        <f aca="false">I881/UOM</f>
        <v>0</v>
      </c>
      <c r="M881" s="83" t="n">
        <f aca="false">J881/UOM</f>
        <v>0</v>
      </c>
      <c r="N881" s="84" t="str">
        <f aca="false">IF(F881="P","PHY",IF(F881="G","G",E881))</f>
        <v>D</v>
      </c>
      <c r="O881" s="84" t="str">
        <f aca="false">IF(ISNA(VLOOKUP(G881,BadCanCurves,1,FALSE())),VLOOKUP(D881,FOLIOS,6,FALSE()),"not used")</f>
        <v>not used</v>
      </c>
      <c r="P881" s="84" t="n">
        <f aca="false">IF($N881="P",VLOOKUP(H881,PrcBuckets,2,FALSE()),0)</f>
        <v>0</v>
      </c>
      <c r="Q881" s="84" t="n">
        <f aca="false">IF($N881="D",VLOOKUP(H881,BasisBuckets,2,FALSE()),0)</f>
        <v>9</v>
      </c>
      <c r="R881" s="84" t="n">
        <f aca="false">IF($N881="PHY",VLOOKUP(H881,PGDBuckets,2,FALSE()),0)</f>
        <v>0</v>
      </c>
      <c r="S881" s="84" t="n">
        <f aca="false">IF($N881="G",VLOOKUP(H881,PGDBuckets,2,FALSE()),0)</f>
        <v>0</v>
      </c>
      <c r="T881" s="84" t="n">
        <f aca="false">SUM(P881:S881)</f>
        <v>9</v>
      </c>
      <c r="U881" s="84" t="str">
        <f aca="false">IF(O881="not used","-",O881&amp;N881&amp;T881)</f>
        <v>-</v>
      </c>
      <c r="V881" s="84" t="str">
        <f aca="false">IF(O881="Not Used","-",VLOOKUP(D881,FOLIOS,7,FALSE())&amp;H881)</f>
        <v>-</v>
      </c>
      <c r="W881" s="84" t="str">
        <f aca="false">IF(U881="-","-",O881&amp;E881&amp;H881)</f>
        <v>-</v>
      </c>
      <c r="X881" s="85" t="str">
        <f aca="false">D881&amp;G881</f>
        <v>FT-CAND-EGSC-BASGDM-WADDINGTON</v>
      </c>
      <c r="AF881" s="0" t="str">
        <f aca="false">D881&amp;V881</f>
        <v>FT-CAND-EGSC-BAS-</v>
      </c>
    </row>
    <row r="882" customFormat="false" ht="12.75" hidden="false" customHeight="false" outlineLevel="0" collapsed="false">
      <c r="A882" s="81" t="n">
        <v>36682</v>
      </c>
      <c r="B882" s="82" t="s">
        <v>55</v>
      </c>
      <c r="C882" s="82" t="s">
        <v>56</v>
      </c>
      <c r="D882" s="82" t="s">
        <v>57</v>
      </c>
      <c r="E882" s="82" t="s">
        <v>21</v>
      </c>
      <c r="F882" s="82"/>
      <c r="G882" s="82" t="s">
        <v>82</v>
      </c>
      <c r="H882" s="81" t="n">
        <v>37257</v>
      </c>
      <c r="I882" s="82" t="n">
        <v>0</v>
      </c>
      <c r="J882" s="82" t="n">
        <v>0</v>
      </c>
      <c r="K882" s="83" t="n">
        <f aca="false">IF(J882=0,0,J882/I882)</f>
        <v>0</v>
      </c>
      <c r="L882" s="83" t="n">
        <f aca="false">I882/UOM</f>
        <v>0</v>
      </c>
      <c r="M882" s="83" t="n">
        <f aca="false">J882/UOM</f>
        <v>0</v>
      </c>
      <c r="N882" s="84" t="str">
        <f aca="false">IF(F882="P","PHY",IF(F882="G","G",E882))</f>
        <v>D</v>
      </c>
      <c r="O882" s="84" t="str">
        <f aca="false">IF(ISNA(VLOOKUP(G882,BadCanCurves,1,FALSE())),VLOOKUP(D882,FOLIOS,6,FALSE()),"not used")</f>
        <v>not used</v>
      </c>
      <c r="P882" s="84" t="n">
        <f aca="false">IF($N882="P",VLOOKUP(H882,PrcBuckets,2,FALSE()),0)</f>
        <v>0</v>
      </c>
      <c r="Q882" s="84" t="n">
        <f aca="false">IF($N882="D",VLOOKUP(H882,BasisBuckets,2,FALSE()),0)</f>
        <v>10</v>
      </c>
      <c r="R882" s="84" t="n">
        <f aca="false">IF($N882="PHY",VLOOKUP(H882,PGDBuckets,2,FALSE()),0)</f>
        <v>0</v>
      </c>
      <c r="S882" s="84" t="n">
        <f aca="false">IF($N882="G",VLOOKUP(H882,PGDBuckets,2,FALSE()),0)</f>
        <v>0</v>
      </c>
      <c r="T882" s="84" t="n">
        <f aca="false">SUM(P882:S882)</f>
        <v>10</v>
      </c>
      <c r="U882" s="84" t="str">
        <f aca="false">IF(O882="not used","-",O882&amp;N882&amp;T882)</f>
        <v>-</v>
      </c>
      <c r="V882" s="84" t="str">
        <f aca="false">IF(O882="Not Used","-",VLOOKUP(D882,FOLIOS,7,FALSE())&amp;H882)</f>
        <v>-</v>
      </c>
      <c r="W882" s="84" t="str">
        <f aca="false">IF(U882="-","-",O882&amp;E882&amp;H882)</f>
        <v>-</v>
      </c>
      <c r="X882" s="85" t="str">
        <f aca="false">D882&amp;G882</f>
        <v>FT-CAND-EGSC-BASGDM-WADDINGTON</v>
      </c>
      <c r="AF882" s="0" t="str">
        <f aca="false">D882&amp;V882</f>
        <v>FT-CAND-EGSC-BAS-</v>
      </c>
    </row>
    <row r="883" customFormat="false" ht="12.75" hidden="false" customHeight="false" outlineLevel="0" collapsed="false">
      <c r="A883" s="81" t="n">
        <v>36682</v>
      </c>
      <c r="B883" s="82" t="s">
        <v>55</v>
      </c>
      <c r="C883" s="82" t="s">
        <v>56</v>
      </c>
      <c r="D883" s="82" t="s">
        <v>57</v>
      </c>
      <c r="E883" s="82" t="s">
        <v>21</v>
      </c>
      <c r="F883" s="82"/>
      <c r="G883" s="82" t="s">
        <v>82</v>
      </c>
      <c r="H883" s="81" t="n">
        <v>37288</v>
      </c>
      <c r="I883" s="82" t="n">
        <v>0</v>
      </c>
      <c r="J883" s="82" t="n">
        <v>0</v>
      </c>
      <c r="K883" s="83" t="n">
        <f aca="false">IF(J883=0,0,J883/I883)</f>
        <v>0</v>
      </c>
      <c r="L883" s="83" t="n">
        <f aca="false">I883/UOM</f>
        <v>0</v>
      </c>
      <c r="M883" s="83" t="n">
        <f aca="false">J883/UOM</f>
        <v>0</v>
      </c>
      <c r="N883" s="84" t="str">
        <f aca="false">IF(F883="P","PHY",IF(F883="G","G",E883))</f>
        <v>D</v>
      </c>
      <c r="O883" s="84" t="str">
        <f aca="false">IF(ISNA(VLOOKUP(G883,BadCanCurves,1,FALSE())),VLOOKUP(D883,FOLIOS,6,FALSE()),"not used")</f>
        <v>not used</v>
      </c>
      <c r="P883" s="84" t="n">
        <f aca="false">IF($N883="P",VLOOKUP(H883,PrcBuckets,2,FALSE()),0)</f>
        <v>0</v>
      </c>
      <c r="Q883" s="84" t="n">
        <f aca="false">IF($N883="D",VLOOKUP(H883,BasisBuckets,2,FALSE()),0)</f>
        <v>10</v>
      </c>
      <c r="R883" s="84" t="n">
        <f aca="false">IF($N883="PHY",VLOOKUP(H883,PGDBuckets,2,FALSE()),0)</f>
        <v>0</v>
      </c>
      <c r="S883" s="84" t="n">
        <f aca="false">IF($N883="G",VLOOKUP(H883,PGDBuckets,2,FALSE()),0)</f>
        <v>0</v>
      </c>
      <c r="T883" s="84" t="n">
        <f aca="false">SUM(P883:S883)</f>
        <v>10</v>
      </c>
      <c r="U883" s="84" t="str">
        <f aca="false">IF(O883="not used","-",O883&amp;N883&amp;T883)</f>
        <v>-</v>
      </c>
      <c r="V883" s="84" t="str">
        <f aca="false">IF(O883="Not Used","-",VLOOKUP(D883,FOLIOS,7,FALSE())&amp;H883)</f>
        <v>-</v>
      </c>
      <c r="W883" s="84" t="str">
        <f aca="false">IF(U883="-","-",O883&amp;E883&amp;H883)</f>
        <v>-</v>
      </c>
      <c r="X883" s="85" t="str">
        <f aca="false">D883&amp;G883</f>
        <v>FT-CAND-EGSC-BASGDM-WADDINGTON</v>
      </c>
      <c r="AF883" s="0" t="str">
        <f aca="false">D883&amp;V883</f>
        <v>FT-CAND-EGSC-BAS-</v>
      </c>
    </row>
    <row r="884" customFormat="false" ht="12.75" hidden="false" customHeight="false" outlineLevel="0" collapsed="false">
      <c r="A884" s="81" t="n">
        <v>36682</v>
      </c>
      <c r="B884" s="82" t="s">
        <v>55</v>
      </c>
      <c r="C884" s="82" t="s">
        <v>56</v>
      </c>
      <c r="D884" s="82" t="s">
        <v>57</v>
      </c>
      <c r="E884" s="82" t="s">
        <v>21</v>
      </c>
      <c r="F884" s="82"/>
      <c r="G884" s="82" t="s">
        <v>82</v>
      </c>
      <c r="H884" s="81" t="n">
        <v>37316</v>
      </c>
      <c r="I884" s="82" t="n">
        <v>0</v>
      </c>
      <c r="J884" s="82" t="n">
        <v>0</v>
      </c>
      <c r="K884" s="83" t="n">
        <f aca="false">IF(J884=0,0,J884/I884)</f>
        <v>0</v>
      </c>
      <c r="L884" s="83" t="n">
        <f aca="false">I884/UOM</f>
        <v>0</v>
      </c>
      <c r="M884" s="83" t="n">
        <f aca="false">J884/UOM</f>
        <v>0</v>
      </c>
      <c r="N884" s="84" t="str">
        <f aca="false">IF(F884="P","PHY",IF(F884="G","G",E884))</f>
        <v>D</v>
      </c>
      <c r="O884" s="84" t="str">
        <f aca="false">IF(ISNA(VLOOKUP(G884,BadCanCurves,1,FALSE())),VLOOKUP(D884,FOLIOS,6,FALSE()),"not used")</f>
        <v>not used</v>
      </c>
      <c r="P884" s="84" t="n">
        <f aca="false">IF($N884="P",VLOOKUP(H884,PrcBuckets,2,FALSE()),0)</f>
        <v>0</v>
      </c>
      <c r="Q884" s="84" t="n">
        <f aca="false">IF($N884="D",VLOOKUP(H884,BasisBuckets,2,FALSE()),0)</f>
        <v>10</v>
      </c>
      <c r="R884" s="84" t="n">
        <f aca="false">IF($N884="PHY",VLOOKUP(H884,PGDBuckets,2,FALSE()),0)</f>
        <v>0</v>
      </c>
      <c r="S884" s="84" t="n">
        <f aca="false">IF($N884="G",VLOOKUP(H884,PGDBuckets,2,FALSE()),0)</f>
        <v>0</v>
      </c>
      <c r="T884" s="84" t="n">
        <f aca="false">SUM(P884:S884)</f>
        <v>10</v>
      </c>
      <c r="U884" s="84" t="str">
        <f aca="false">IF(O884="not used","-",O884&amp;N884&amp;T884)</f>
        <v>-</v>
      </c>
      <c r="V884" s="84" t="str">
        <f aca="false">IF(O884="Not Used","-",VLOOKUP(D884,FOLIOS,7,FALSE())&amp;H884)</f>
        <v>-</v>
      </c>
      <c r="W884" s="84" t="str">
        <f aca="false">IF(U884="-","-",O884&amp;E884&amp;H884)</f>
        <v>-</v>
      </c>
      <c r="X884" s="85" t="str">
        <f aca="false">D884&amp;G884</f>
        <v>FT-CAND-EGSC-BASGDM-WADDINGTON</v>
      </c>
      <c r="AF884" s="0" t="str">
        <f aca="false">D884&amp;V884</f>
        <v>FT-CAND-EGSC-BAS-</v>
      </c>
    </row>
    <row r="885" customFormat="false" ht="12.75" hidden="false" customHeight="false" outlineLevel="0" collapsed="false">
      <c r="A885" s="81" t="n">
        <v>36682</v>
      </c>
      <c r="B885" s="82" t="s">
        <v>55</v>
      </c>
      <c r="C885" s="82" t="s">
        <v>56</v>
      </c>
      <c r="D885" s="82" t="s">
        <v>57</v>
      </c>
      <c r="E885" s="82" t="s">
        <v>21</v>
      </c>
      <c r="F885" s="82"/>
      <c r="G885" s="82" t="s">
        <v>82</v>
      </c>
      <c r="H885" s="81" t="n">
        <v>37347</v>
      </c>
      <c r="I885" s="82" t="n">
        <v>0</v>
      </c>
      <c r="J885" s="82" t="n">
        <v>0</v>
      </c>
      <c r="K885" s="83" t="n">
        <f aca="false">IF(J885=0,0,J885/I885)</f>
        <v>0</v>
      </c>
      <c r="L885" s="83" t="n">
        <f aca="false">I885/UOM</f>
        <v>0</v>
      </c>
      <c r="M885" s="83" t="n">
        <f aca="false">J885/UOM</f>
        <v>0</v>
      </c>
      <c r="N885" s="84" t="str">
        <f aca="false">IF(F885="P","PHY",IF(F885="G","G",E885))</f>
        <v>D</v>
      </c>
      <c r="O885" s="84" t="str">
        <f aca="false">IF(ISNA(VLOOKUP(G885,BadCanCurves,1,FALSE())),VLOOKUP(D885,FOLIOS,6,FALSE()),"not used")</f>
        <v>not used</v>
      </c>
      <c r="P885" s="84" t="n">
        <f aca="false">IF($N885="P",VLOOKUP(H885,PrcBuckets,2,FALSE()),0)</f>
        <v>0</v>
      </c>
      <c r="Q885" s="84" t="n">
        <f aca="false">IF($N885="D",VLOOKUP(H885,BasisBuckets,2,FALSE()),0)</f>
        <v>10</v>
      </c>
      <c r="R885" s="84" t="n">
        <f aca="false">IF($N885="PHY",VLOOKUP(H885,PGDBuckets,2,FALSE()),0)</f>
        <v>0</v>
      </c>
      <c r="S885" s="84" t="n">
        <f aca="false">IF($N885="G",VLOOKUP(H885,PGDBuckets,2,FALSE()),0)</f>
        <v>0</v>
      </c>
      <c r="T885" s="84" t="n">
        <f aca="false">SUM(P885:S885)</f>
        <v>10</v>
      </c>
      <c r="U885" s="84" t="str">
        <f aca="false">IF(O885="not used","-",O885&amp;N885&amp;T885)</f>
        <v>-</v>
      </c>
      <c r="V885" s="84" t="str">
        <f aca="false">IF(O885="Not Used","-",VLOOKUP(D885,FOLIOS,7,FALSE())&amp;H885)</f>
        <v>-</v>
      </c>
      <c r="W885" s="84" t="str">
        <f aca="false">IF(U885="-","-",O885&amp;E885&amp;H885)</f>
        <v>-</v>
      </c>
      <c r="X885" s="85" t="str">
        <f aca="false">D885&amp;G885</f>
        <v>FT-CAND-EGSC-BASGDM-WADDINGTON</v>
      </c>
      <c r="AF885" s="0" t="str">
        <f aca="false">D885&amp;V885</f>
        <v>FT-CAND-EGSC-BAS-</v>
      </c>
    </row>
    <row r="886" customFormat="false" ht="12.75" hidden="false" customHeight="false" outlineLevel="0" collapsed="false">
      <c r="A886" s="81" t="n">
        <v>36682</v>
      </c>
      <c r="B886" s="82" t="s">
        <v>55</v>
      </c>
      <c r="C886" s="82" t="s">
        <v>56</v>
      </c>
      <c r="D886" s="82" t="s">
        <v>57</v>
      </c>
      <c r="E886" s="82" t="s">
        <v>21</v>
      </c>
      <c r="F886" s="82"/>
      <c r="G886" s="82" t="s">
        <v>82</v>
      </c>
      <c r="H886" s="81" t="n">
        <v>37377</v>
      </c>
      <c r="I886" s="82" t="n">
        <v>0</v>
      </c>
      <c r="J886" s="82" t="n">
        <v>0</v>
      </c>
      <c r="K886" s="83" t="n">
        <f aca="false">IF(J886=0,0,J886/I886)</f>
        <v>0</v>
      </c>
      <c r="L886" s="83" t="n">
        <f aca="false">I886/UOM</f>
        <v>0</v>
      </c>
      <c r="M886" s="83" t="n">
        <f aca="false">J886/UOM</f>
        <v>0</v>
      </c>
      <c r="N886" s="84" t="str">
        <f aca="false">IF(F886="P","PHY",IF(F886="G","G",E886))</f>
        <v>D</v>
      </c>
      <c r="O886" s="84" t="str">
        <f aca="false">IF(ISNA(VLOOKUP(G886,BadCanCurves,1,FALSE())),VLOOKUP(D886,FOLIOS,6,FALSE()),"not used")</f>
        <v>not used</v>
      </c>
      <c r="P886" s="84" t="n">
        <f aca="false">IF($N886="P",VLOOKUP(H886,PrcBuckets,2,FALSE()),0)</f>
        <v>0</v>
      </c>
      <c r="Q886" s="84" t="n">
        <f aca="false">IF($N886="D",VLOOKUP(H886,BasisBuckets,2,FALSE()),0)</f>
        <v>10</v>
      </c>
      <c r="R886" s="84" t="n">
        <f aca="false">IF($N886="PHY",VLOOKUP(H886,PGDBuckets,2,FALSE()),0)</f>
        <v>0</v>
      </c>
      <c r="S886" s="84" t="n">
        <f aca="false">IF($N886="G",VLOOKUP(H886,PGDBuckets,2,FALSE()),0)</f>
        <v>0</v>
      </c>
      <c r="T886" s="84" t="n">
        <f aca="false">SUM(P886:S886)</f>
        <v>10</v>
      </c>
      <c r="U886" s="84" t="str">
        <f aca="false">IF(O886="not used","-",O886&amp;N886&amp;T886)</f>
        <v>-</v>
      </c>
      <c r="V886" s="84" t="str">
        <f aca="false">IF(O886="Not Used","-",VLOOKUP(D886,FOLIOS,7,FALSE())&amp;H886)</f>
        <v>-</v>
      </c>
      <c r="W886" s="84" t="str">
        <f aca="false">IF(U886="-","-",O886&amp;E886&amp;H886)</f>
        <v>-</v>
      </c>
      <c r="X886" s="85" t="str">
        <f aca="false">D886&amp;G886</f>
        <v>FT-CAND-EGSC-BASGDM-WADDINGTON</v>
      </c>
      <c r="AF886" s="0" t="str">
        <f aca="false">D886&amp;V886</f>
        <v>FT-CAND-EGSC-BAS-</v>
      </c>
    </row>
    <row r="887" customFormat="false" ht="12.75" hidden="false" customHeight="false" outlineLevel="0" collapsed="false">
      <c r="A887" s="81" t="n">
        <v>36682</v>
      </c>
      <c r="B887" s="82" t="s">
        <v>55</v>
      </c>
      <c r="C887" s="82" t="s">
        <v>56</v>
      </c>
      <c r="D887" s="82" t="s">
        <v>57</v>
      </c>
      <c r="E887" s="82" t="s">
        <v>21</v>
      </c>
      <c r="F887" s="82"/>
      <c r="G887" s="82" t="s">
        <v>82</v>
      </c>
      <c r="H887" s="81" t="n">
        <v>37408</v>
      </c>
      <c r="I887" s="82" t="n">
        <v>0</v>
      </c>
      <c r="J887" s="82" t="n">
        <v>0</v>
      </c>
      <c r="K887" s="83" t="n">
        <f aca="false">IF(J887=0,0,J887/I887)</f>
        <v>0</v>
      </c>
      <c r="L887" s="83" t="n">
        <f aca="false">I887/UOM</f>
        <v>0</v>
      </c>
      <c r="M887" s="83" t="n">
        <f aca="false">J887/UOM</f>
        <v>0</v>
      </c>
      <c r="N887" s="84" t="str">
        <f aca="false">IF(F887="P","PHY",IF(F887="G","G",E887))</f>
        <v>D</v>
      </c>
      <c r="O887" s="84" t="str">
        <f aca="false">IF(ISNA(VLOOKUP(G887,BadCanCurves,1,FALSE())),VLOOKUP(D887,FOLIOS,6,FALSE()),"not used")</f>
        <v>not used</v>
      </c>
      <c r="P887" s="84" t="n">
        <f aca="false">IF($N887="P",VLOOKUP(H887,PrcBuckets,2,FALSE()),0)</f>
        <v>0</v>
      </c>
      <c r="Q887" s="84" t="n">
        <f aca="false">IF($N887="D",VLOOKUP(H887,BasisBuckets,2,FALSE()),0)</f>
        <v>10</v>
      </c>
      <c r="R887" s="84" t="n">
        <f aca="false">IF($N887="PHY",VLOOKUP(H887,PGDBuckets,2,FALSE()),0)</f>
        <v>0</v>
      </c>
      <c r="S887" s="84" t="n">
        <f aca="false">IF($N887="G",VLOOKUP(H887,PGDBuckets,2,FALSE()),0)</f>
        <v>0</v>
      </c>
      <c r="T887" s="84" t="n">
        <f aca="false">SUM(P887:S887)</f>
        <v>10</v>
      </c>
      <c r="U887" s="84" t="str">
        <f aca="false">IF(O887="not used","-",O887&amp;N887&amp;T887)</f>
        <v>-</v>
      </c>
      <c r="V887" s="84" t="str">
        <f aca="false">IF(O887="Not Used","-",VLOOKUP(D887,FOLIOS,7,FALSE())&amp;H887)</f>
        <v>-</v>
      </c>
      <c r="W887" s="84" t="str">
        <f aca="false">IF(U887="-","-",O887&amp;E887&amp;H887)</f>
        <v>-</v>
      </c>
      <c r="X887" s="85" t="str">
        <f aca="false">D887&amp;G887</f>
        <v>FT-CAND-EGSC-BASGDM-WADDINGTON</v>
      </c>
      <c r="AF887" s="0" t="str">
        <f aca="false">D887&amp;V887</f>
        <v>FT-CAND-EGSC-BAS-</v>
      </c>
    </row>
    <row r="888" customFormat="false" ht="12.75" hidden="false" customHeight="false" outlineLevel="0" collapsed="false">
      <c r="A888" s="81" t="n">
        <v>36682</v>
      </c>
      <c r="B888" s="82" t="s">
        <v>55</v>
      </c>
      <c r="C888" s="82" t="s">
        <v>56</v>
      </c>
      <c r="D888" s="82" t="s">
        <v>57</v>
      </c>
      <c r="E888" s="82" t="s">
        <v>21</v>
      </c>
      <c r="F888" s="82"/>
      <c r="G888" s="82" t="s">
        <v>82</v>
      </c>
      <c r="H888" s="81" t="n">
        <v>37438</v>
      </c>
      <c r="I888" s="82" t="n">
        <v>0</v>
      </c>
      <c r="J888" s="82" t="n">
        <v>0</v>
      </c>
      <c r="K888" s="83" t="n">
        <f aca="false">IF(J888=0,0,J888/I888)</f>
        <v>0</v>
      </c>
      <c r="L888" s="83" t="n">
        <f aca="false">I888/UOM</f>
        <v>0</v>
      </c>
      <c r="M888" s="83" t="n">
        <f aca="false">J888/UOM</f>
        <v>0</v>
      </c>
      <c r="N888" s="84" t="str">
        <f aca="false">IF(F888="P","PHY",IF(F888="G","G",E888))</f>
        <v>D</v>
      </c>
      <c r="O888" s="84" t="str">
        <f aca="false">IF(ISNA(VLOOKUP(G888,BadCanCurves,1,FALSE())),VLOOKUP(D888,FOLIOS,6,FALSE()),"not used")</f>
        <v>not used</v>
      </c>
      <c r="P888" s="84" t="n">
        <f aca="false">IF($N888="P",VLOOKUP(H888,PrcBuckets,2,FALSE()),0)</f>
        <v>0</v>
      </c>
      <c r="Q888" s="84" t="n">
        <f aca="false">IF($N888="D",VLOOKUP(H888,BasisBuckets,2,FALSE()),0)</f>
        <v>10</v>
      </c>
      <c r="R888" s="84" t="n">
        <f aca="false">IF($N888="PHY",VLOOKUP(H888,PGDBuckets,2,FALSE()),0)</f>
        <v>0</v>
      </c>
      <c r="S888" s="84" t="n">
        <f aca="false">IF($N888="G",VLOOKUP(H888,PGDBuckets,2,FALSE()),0)</f>
        <v>0</v>
      </c>
      <c r="T888" s="84" t="n">
        <f aca="false">SUM(P888:S888)</f>
        <v>10</v>
      </c>
      <c r="U888" s="84" t="str">
        <f aca="false">IF(O888="not used","-",O888&amp;N888&amp;T888)</f>
        <v>-</v>
      </c>
      <c r="V888" s="84" t="str">
        <f aca="false">IF(O888="Not Used","-",VLOOKUP(D888,FOLIOS,7,FALSE())&amp;H888)</f>
        <v>-</v>
      </c>
      <c r="W888" s="84" t="str">
        <f aca="false">IF(U888="-","-",O888&amp;E888&amp;H888)</f>
        <v>-</v>
      </c>
      <c r="X888" s="85" t="str">
        <f aca="false">D888&amp;G888</f>
        <v>FT-CAND-EGSC-BASGDM-WADDINGTON</v>
      </c>
      <c r="AF888" s="0" t="str">
        <f aca="false">D888&amp;V888</f>
        <v>FT-CAND-EGSC-BAS-</v>
      </c>
    </row>
    <row r="889" customFormat="false" ht="12.75" hidden="false" customHeight="false" outlineLevel="0" collapsed="false">
      <c r="A889" s="81" t="n">
        <v>36682</v>
      </c>
      <c r="B889" s="82" t="s">
        <v>55</v>
      </c>
      <c r="C889" s="82" t="s">
        <v>56</v>
      </c>
      <c r="D889" s="82" t="s">
        <v>57</v>
      </c>
      <c r="E889" s="82" t="s">
        <v>21</v>
      </c>
      <c r="F889" s="82"/>
      <c r="G889" s="82" t="s">
        <v>82</v>
      </c>
      <c r="H889" s="81" t="n">
        <v>37469</v>
      </c>
      <c r="I889" s="82" t="n">
        <v>0</v>
      </c>
      <c r="J889" s="82" t="n">
        <v>0</v>
      </c>
      <c r="K889" s="83" t="n">
        <f aca="false">IF(J889=0,0,J889/I889)</f>
        <v>0</v>
      </c>
      <c r="L889" s="83" t="n">
        <f aca="false">I889/UOM</f>
        <v>0</v>
      </c>
      <c r="M889" s="83" t="n">
        <f aca="false">J889/UOM</f>
        <v>0</v>
      </c>
      <c r="N889" s="84" t="str">
        <f aca="false">IF(F889="P","PHY",IF(F889="G","G",E889))</f>
        <v>D</v>
      </c>
      <c r="O889" s="84" t="str">
        <f aca="false">IF(ISNA(VLOOKUP(G889,BadCanCurves,1,FALSE())),VLOOKUP(D889,FOLIOS,6,FALSE()),"not used")</f>
        <v>not used</v>
      </c>
      <c r="P889" s="84" t="n">
        <f aca="false">IF($N889="P",VLOOKUP(H889,PrcBuckets,2,FALSE()),0)</f>
        <v>0</v>
      </c>
      <c r="Q889" s="84" t="n">
        <f aca="false">IF($N889="D",VLOOKUP(H889,BasisBuckets,2,FALSE()),0)</f>
        <v>10</v>
      </c>
      <c r="R889" s="84" t="n">
        <f aca="false">IF($N889="PHY",VLOOKUP(H889,PGDBuckets,2,FALSE()),0)</f>
        <v>0</v>
      </c>
      <c r="S889" s="84" t="n">
        <f aca="false">IF($N889="G",VLOOKUP(H889,PGDBuckets,2,FALSE()),0)</f>
        <v>0</v>
      </c>
      <c r="T889" s="84" t="n">
        <f aca="false">SUM(P889:S889)</f>
        <v>10</v>
      </c>
      <c r="U889" s="84" t="str">
        <f aca="false">IF(O889="not used","-",O889&amp;N889&amp;T889)</f>
        <v>-</v>
      </c>
      <c r="V889" s="84" t="str">
        <f aca="false">IF(O889="Not Used","-",VLOOKUP(D889,FOLIOS,7,FALSE())&amp;H889)</f>
        <v>-</v>
      </c>
      <c r="W889" s="84" t="str">
        <f aca="false">IF(U889="-","-",O889&amp;E889&amp;H889)</f>
        <v>-</v>
      </c>
      <c r="X889" s="85" t="str">
        <f aca="false">D889&amp;G889</f>
        <v>FT-CAND-EGSC-BASGDM-WADDINGTON</v>
      </c>
      <c r="AF889" s="0" t="str">
        <f aca="false">D889&amp;V889</f>
        <v>FT-CAND-EGSC-BAS-</v>
      </c>
    </row>
    <row r="890" customFormat="false" ht="12.75" hidden="false" customHeight="false" outlineLevel="0" collapsed="false">
      <c r="A890" s="81" t="n">
        <v>36682</v>
      </c>
      <c r="B890" s="82" t="s">
        <v>55</v>
      </c>
      <c r="C890" s="82" t="s">
        <v>56</v>
      </c>
      <c r="D890" s="82" t="s">
        <v>57</v>
      </c>
      <c r="E890" s="82" t="s">
        <v>21</v>
      </c>
      <c r="F890" s="82"/>
      <c r="G890" s="82" t="s">
        <v>82</v>
      </c>
      <c r="H890" s="81" t="n">
        <v>37500</v>
      </c>
      <c r="I890" s="82" t="n">
        <v>0</v>
      </c>
      <c r="J890" s="82" t="n">
        <v>0</v>
      </c>
      <c r="K890" s="83" t="n">
        <f aca="false">IF(J890=0,0,J890/I890)</f>
        <v>0</v>
      </c>
      <c r="L890" s="83" t="n">
        <f aca="false">I890/UOM</f>
        <v>0</v>
      </c>
      <c r="M890" s="83" t="n">
        <f aca="false">J890/UOM</f>
        <v>0</v>
      </c>
      <c r="N890" s="84" t="str">
        <f aca="false">IF(F890="P","PHY",IF(F890="G","G",E890))</f>
        <v>D</v>
      </c>
      <c r="O890" s="84" t="str">
        <f aca="false">IF(ISNA(VLOOKUP(G890,BadCanCurves,1,FALSE())),VLOOKUP(D890,FOLIOS,6,FALSE()),"not used")</f>
        <v>not used</v>
      </c>
      <c r="P890" s="84" t="n">
        <f aca="false">IF($N890="P",VLOOKUP(H890,PrcBuckets,2,FALSE()),0)</f>
        <v>0</v>
      </c>
      <c r="Q890" s="84" t="n">
        <f aca="false">IF($N890="D",VLOOKUP(H890,BasisBuckets,2,FALSE()),0)</f>
        <v>10</v>
      </c>
      <c r="R890" s="84" t="n">
        <f aca="false">IF($N890="PHY",VLOOKUP(H890,PGDBuckets,2,FALSE()),0)</f>
        <v>0</v>
      </c>
      <c r="S890" s="84" t="n">
        <f aca="false">IF($N890="G",VLOOKUP(H890,PGDBuckets,2,FALSE()),0)</f>
        <v>0</v>
      </c>
      <c r="T890" s="84" t="n">
        <f aca="false">SUM(P890:S890)</f>
        <v>10</v>
      </c>
      <c r="U890" s="84" t="str">
        <f aca="false">IF(O890="not used","-",O890&amp;N890&amp;T890)</f>
        <v>-</v>
      </c>
      <c r="V890" s="84" t="str">
        <f aca="false">IF(O890="Not Used","-",VLOOKUP(D890,FOLIOS,7,FALSE())&amp;H890)</f>
        <v>-</v>
      </c>
      <c r="W890" s="84" t="str">
        <f aca="false">IF(U890="-","-",O890&amp;E890&amp;H890)</f>
        <v>-</v>
      </c>
      <c r="X890" s="85" t="str">
        <f aca="false">D890&amp;G890</f>
        <v>FT-CAND-EGSC-BASGDM-WADDINGTON</v>
      </c>
      <c r="AF890" s="0" t="str">
        <f aca="false">D890&amp;V890</f>
        <v>FT-CAND-EGSC-BAS-</v>
      </c>
    </row>
    <row r="891" customFormat="false" ht="12.75" hidden="false" customHeight="false" outlineLevel="0" collapsed="false">
      <c r="A891" s="81" t="n">
        <v>36682</v>
      </c>
      <c r="B891" s="82" t="s">
        <v>55</v>
      </c>
      <c r="C891" s="82" t="s">
        <v>56</v>
      </c>
      <c r="D891" s="82" t="s">
        <v>57</v>
      </c>
      <c r="E891" s="82" t="s">
        <v>21</v>
      </c>
      <c r="F891" s="82"/>
      <c r="G891" s="82" t="s">
        <v>82</v>
      </c>
      <c r="H891" s="81" t="n">
        <v>37530</v>
      </c>
      <c r="I891" s="82" t="n">
        <v>0</v>
      </c>
      <c r="J891" s="82" t="n">
        <v>0</v>
      </c>
      <c r="K891" s="83" t="n">
        <f aca="false">IF(J891=0,0,J891/I891)</f>
        <v>0</v>
      </c>
      <c r="L891" s="83" t="n">
        <f aca="false">I891/UOM</f>
        <v>0</v>
      </c>
      <c r="M891" s="83" t="n">
        <f aca="false">J891/UOM</f>
        <v>0</v>
      </c>
      <c r="N891" s="84" t="str">
        <f aca="false">IF(F891="P","PHY",IF(F891="G","G",E891))</f>
        <v>D</v>
      </c>
      <c r="O891" s="84" t="str">
        <f aca="false">IF(ISNA(VLOOKUP(G891,BadCanCurves,1,FALSE())),VLOOKUP(D891,FOLIOS,6,FALSE()),"not used")</f>
        <v>not used</v>
      </c>
      <c r="P891" s="84" t="n">
        <f aca="false">IF($N891="P",VLOOKUP(H891,PrcBuckets,2,FALSE()),0)</f>
        <v>0</v>
      </c>
      <c r="Q891" s="84" t="n">
        <f aca="false">IF($N891="D",VLOOKUP(H891,BasisBuckets,2,FALSE()),0)</f>
        <v>10</v>
      </c>
      <c r="R891" s="84" t="n">
        <f aca="false">IF($N891="PHY",VLOOKUP(H891,PGDBuckets,2,FALSE()),0)</f>
        <v>0</v>
      </c>
      <c r="S891" s="84" t="n">
        <f aca="false">IF($N891="G",VLOOKUP(H891,PGDBuckets,2,FALSE()),0)</f>
        <v>0</v>
      </c>
      <c r="T891" s="84" t="n">
        <f aca="false">SUM(P891:S891)</f>
        <v>10</v>
      </c>
      <c r="U891" s="84" t="str">
        <f aca="false">IF(O891="not used","-",O891&amp;N891&amp;T891)</f>
        <v>-</v>
      </c>
      <c r="V891" s="84" t="str">
        <f aca="false">IF(O891="Not Used","-",VLOOKUP(D891,FOLIOS,7,FALSE())&amp;H891)</f>
        <v>-</v>
      </c>
      <c r="W891" s="84" t="str">
        <f aca="false">IF(U891="-","-",O891&amp;E891&amp;H891)</f>
        <v>-</v>
      </c>
      <c r="X891" s="85" t="str">
        <f aca="false">D891&amp;G891</f>
        <v>FT-CAND-EGSC-BASGDM-WADDINGTON</v>
      </c>
      <c r="AF891" s="0" t="str">
        <f aca="false">D891&amp;V891</f>
        <v>FT-CAND-EGSC-BAS-</v>
      </c>
    </row>
    <row r="892" customFormat="false" ht="12.75" hidden="false" customHeight="false" outlineLevel="0" collapsed="false">
      <c r="A892" s="81" t="n">
        <v>36682</v>
      </c>
      <c r="B892" s="82" t="s">
        <v>55</v>
      </c>
      <c r="C892" s="82" t="s">
        <v>56</v>
      </c>
      <c r="D892" s="82" t="s">
        <v>57</v>
      </c>
      <c r="E892" s="82" t="s">
        <v>21</v>
      </c>
      <c r="F892" s="82"/>
      <c r="G892" s="82" t="s">
        <v>82</v>
      </c>
      <c r="H892" s="81" t="n">
        <v>37561</v>
      </c>
      <c r="I892" s="82" t="n">
        <v>0</v>
      </c>
      <c r="J892" s="82" t="n">
        <v>0</v>
      </c>
      <c r="K892" s="83" t="n">
        <f aca="false">IF(J892=0,0,J892/I892)</f>
        <v>0</v>
      </c>
      <c r="L892" s="83" t="n">
        <f aca="false">I892/UOM</f>
        <v>0</v>
      </c>
      <c r="M892" s="83" t="n">
        <f aca="false">J892/UOM</f>
        <v>0</v>
      </c>
      <c r="N892" s="84" t="str">
        <f aca="false">IF(F892="P","PHY",IF(F892="G","G",E892))</f>
        <v>D</v>
      </c>
      <c r="O892" s="84" t="str">
        <f aca="false">IF(ISNA(VLOOKUP(G892,BadCanCurves,1,FALSE())),VLOOKUP(D892,FOLIOS,6,FALSE()),"not used")</f>
        <v>not used</v>
      </c>
      <c r="P892" s="84" t="n">
        <f aca="false">IF($N892="P",VLOOKUP(H892,PrcBuckets,2,FALSE()),0)</f>
        <v>0</v>
      </c>
      <c r="Q892" s="84" t="n">
        <f aca="false">IF($N892="D",VLOOKUP(H892,BasisBuckets,2,FALSE()),0)</f>
        <v>10</v>
      </c>
      <c r="R892" s="84" t="n">
        <f aca="false">IF($N892="PHY",VLOOKUP(H892,PGDBuckets,2,FALSE()),0)</f>
        <v>0</v>
      </c>
      <c r="S892" s="84" t="n">
        <f aca="false">IF($N892="G",VLOOKUP(H892,PGDBuckets,2,FALSE()),0)</f>
        <v>0</v>
      </c>
      <c r="T892" s="84" t="n">
        <f aca="false">SUM(P892:S892)</f>
        <v>10</v>
      </c>
      <c r="U892" s="84" t="str">
        <f aca="false">IF(O892="not used","-",O892&amp;N892&amp;T892)</f>
        <v>-</v>
      </c>
      <c r="V892" s="84" t="str">
        <f aca="false">IF(O892="Not Used","-",VLOOKUP(D892,FOLIOS,7,FALSE())&amp;H892)</f>
        <v>-</v>
      </c>
      <c r="W892" s="84" t="str">
        <f aca="false">IF(U892="-","-",O892&amp;E892&amp;H892)</f>
        <v>-</v>
      </c>
      <c r="X892" s="85" t="str">
        <f aca="false">D892&amp;G892</f>
        <v>FT-CAND-EGSC-BASGDM-WADDINGTON</v>
      </c>
      <c r="AF892" s="0" t="str">
        <f aca="false">D892&amp;V892</f>
        <v>FT-CAND-EGSC-BAS-</v>
      </c>
    </row>
    <row r="893" customFormat="false" ht="12.75" hidden="false" customHeight="false" outlineLevel="0" collapsed="false">
      <c r="A893" s="81" t="n">
        <v>36682</v>
      </c>
      <c r="B893" s="82" t="s">
        <v>55</v>
      </c>
      <c r="C893" s="82" t="s">
        <v>56</v>
      </c>
      <c r="D893" s="82" t="s">
        <v>57</v>
      </c>
      <c r="E893" s="82" t="s">
        <v>21</v>
      </c>
      <c r="F893" s="82"/>
      <c r="G893" s="82" t="s">
        <v>82</v>
      </c>
      <c r="H893" s="81" t="n">
        <v>37591</v>
      </c>
      <c r="I893" s="82" t="n">
        <v>0</v>
      </c>
      <c r="J893" s="82" t="n">
        <v>0</v>
      </c>
      <c r="K893" s="83" t="n">
        <f aca="false">IF(J893=0,0,J893/I893)</f>
        <v>0</v>
      </c>
      <c r="L893" s="83" t="n">
        <f aca="false">I893/UOM</f>
        <v>0</v>
      </c>
      <c r="M893" s="83" t="n">
        <f aca="false">J893/UOM</f>
        <v>0</v>
      </c>
      <c r="N893" s="84" t="str">
        <f aca="false">IF(F893="P","PHY",IF(F893="G","G",E893))</f>
        <v>D</v>
      </c>
      <c r="O893" s="84" t="str">
        <f aca="false">IF(ISNA(VLOOKUP(G893,BadCanCurves,1,FALSE())),VLOOKUP(D893,FOLIOS,6,FALSE()),"not used")</f>
        <v>not used</v>
      </c>
      <c r="P893" s="84" t="n">
        <f aca="false">IF($N893="P",VLOOKUP(H893,PrcBuckets,2,FALSE()),0)</f>
        <v>0</v>
      </c>
      <c r="Q893" s="84" t="n">
        <f aca="false">IF($N893="D",VLOOKUP(H893,BasisBuckets,2,FALSE()),0)</f>
        <v>10</v>
      </c>
      <c r="R893" s="84" t="n">
        <f aca="false">IF($N893="PHY",VLOOKUP(H893,PGDBuckets,2,FALSE()),0)</f>
        <v>0</v>
      </c>
      <c r="S893" s="84" t="n">
        <f aca="false">IF($N893="G",VLOOKUP(H893,PGDBuckets,2,FALSE()),0)</f>
        <v>0</v>
      </c>
      <c r="T893" s="84" t="n">
        <f aca="false">SUM(P893:S893)</f>
        <v>10</v>
      </c>
      <c r="U893" s="84" t="str">
        <f aca="false">IF(O893="not used","-",O893&amp;N893&amp;T893)</f>
        <v>-</v>
      </c>
      <c r="V893" s="84" t="str">
        <f aca="false">IF(O893="Not Used","-",VLOOKUP(D893,FOLIOS,7,FALSE())&amp;H893)</f>
        <v>-</v>
      </c>
      <c r="W893" s="84" t="str">
        <f aca="false">IF(U893="-","-",O893&amp;E893&amp;H893)</f>
        <v>-</v>
      </c>
      <c r="X893" s="85" t="str">
        <f aca="false">D893&amp;G893</f>
        <v>FT-CAND-EGSC-BASGDM-WADDINGTON</v>
      </c>
      <c r="AF893" s="0" t="str">
        <f aca="false">D893&amp;V893</f>
        <v>FT-CAND-EGSC-BAS-</v>
      </c>
    </row>
    <row r="894" customFormat="false" ht="12.75" hidden="false" customHeight="false" outlineLevel="0" collapsed="false">
      <c r="A894" s="81" t="n">
        <v>36682</v>
      </c>
      <c r="B894" s="82" t="s">
        <v>55</v>
      </c>
      <c r="C894" s="82" t="s">
        <v>56</v>
      </c>
      <c r="D894" s="82" t="s">
        <v>57</v>
      </c>
      <c r="E894" s="82" t="s">
        <v>21</v>
      </c>
      <c r="F894" s="82"/>
      <c r="G894" s="82" t="s">
        <v>82</v>
      </c>
      <c r="H894" s="81" t="n">
        <v>37622</v>
      </c>
      <c r="I894" s="82" t="n">
        <v>0</v>
      </c>
      <c r="J894" s="82" t="n">
        <v>0</v>
      </c>
      <c r="K894" s="83" t="n">
        <f aca="false">IF(J894=0,0,J894/I894)</f>
        <v>0</v>
      </c>
      <c r="L894" s="83" t="n">
        <f aca="false">I894/UOM</f>
        <v>0</v>
      </c>
      <c r="M894" s="83" t="n">
        <f aca="false">J894/UOM</f>
        <v>0</v>
      </c>
      <c r="N894" s="84" t="str">
        <f aca="false">IF(F894="P","PHY",IF(F894="G","G",E894))</f>
        <v>D</v>
      </c>
      <c r="O894" s="84" t="str">
        <f aca="false">IF(ISNA(VLOOKUP(G894,BadCanCurves,1,FALSE())),VLOOKUP(D894,FOLIOS,6,FALSE()),"not used")</f>
        <v>not used</v>
      </c>
      <c r="P894" s="84" t="n">
        <f aca="false">IF($N894="P",VLOOKUP(H894,PrcBuckets,2,FALSE()),0)</f>
        <v>0</v>
      </c>
      <c r="Q894" s="84" t="n">
        <f aca="false">IF($N894="D",VLOOKUP(H894,BasisBuckets,2,FALSE()),0)</f>
        <v>11</v>
      </c>
      <c r="R894" s="84" t="n">
        <f aca="false">IF($N894="PHY",VLOOKUP(H894,PGDBuckets,2,FALSE()),0)</f>
        <v>0</v>
      </c>
      <c r="S894" s="84" t="n">
        <f aca="false">IF($N894="G",VLOOKUP(H894,PGDBuckets,2,FALSE()),0)</f>
        <v>0</v>
      </c>
      <c r="T894" s="84" t="n">
        <f aca="false">SUM(P894:S894)</f>
        <v>11</v>
      </c>
      <c r="U894" s="84" t="str">
        <f aca="false">IF(O894="not used","-",O894&amp;N894&amp;T894)</f>
        <v>-</v>
      </c>
      <c r="V894" s="84" t="str">
        <f aca="false">IF(O894="Not Used","-",VLOOKUP(D894,FOLIOS,7,FALSE())&amp;H894)</f>
        <v>-</v>
      </c>
      <c r="W894" s="84" t="str">
        <f aca="false">IF(U894="-","-",O894&amp;E894&amp;H894)</f>
        <v>-</v>
      </c>
      <c r="X894" s="85" t="str">
        <f aca="false">D894&amp;G894</f>
        <v>FT-CAND-EGSC-BASGDM-WADDINGTON</v>
      </c>
      <c r="AF894" s="0" t="str">
        <f aca="false">D894&amp;V894</f>
        <v>FT-CAND-EGSC-BAS-</v>
      </c>
    </row>
    <row r="895" customFormat="false" ht="12.75" hidden="false" customHeight="false" outlineLevel="0" collapsed="false">
      <c r="A895" s="81" t="n">
        <v>36682</v>
      </c>
      <c r="B895" s="82" t="s">
        <v>55</v>
      </c>
      <c r="C895" s="82" t="s">
        <v>56</v>
      </c>
      <c r="D895" s="82" t="s">
        <v>57</v>
      </c>
      <c r="E895" s="82" t="s">
        <v>21</v>
      </c>
      <c r="F895" s="82"/>
      <c r="G895" s="82" t="s">
        <v>82</v>
      </c>
      <c r="H895" s="81" t="n">
        <v>37653</v>
      </c>
      <c r="I895" s="82" t="n">
        <v>0</v>
      </c>
      <c r="J895" s="82" t="n">
        <v>0</v>
      </c>
      <c r="K895" s="83" t="n">
        <f aca="false">IF(J895=0,0,J895/I895)</f>
        <v>0</v>
      </c>
      <c r="L895" s="83" t="n">
        <f aca="false">I895/UOM</f>
        <v>0</v>
      </c>
      <c r="M895" s="83" t="n">
        <f aca="false">J895/UOM</f>
        <v>0</v>
      </c>
      <c r="N895" s="84" t="str">
        <f aca="false">IF(F895="P","PHY",IF(F895="G","G",E895))</f>
        <v>D</v>
      </c>
      <c r="O895" s="84" t="str">
        <f aca="false">IF(ISNA(VLOOKUP(G895,BadCanCurves,1,FALSE())),VLOOKUP(D895,FOLIOS,6,FALSE()),"not used")</f>
        <v>not used</v>
      </c>
      <c r="P895" s="84" t="n">
        <f aca="false">IF($N895="P",VLOOKUP(H895,PrcBuckets,2,FALSE()),0)</f>
        <v>0</v>
      </c>
      <c r="Q895" s="84" t="n">
        <f aca="false">IF($N895="D",VLOOKUP(H895,BasisBuckets,2,FALSE()),0)</f>
        <v>11</v>
      </c>
      <c r="R895" s="84" t="n">
        <f aca="false">IF($N895="PHY",VLOOKUP(H895,PGDBuckets,2,FALSE()),0)</f>
        <v>0</v>
      </c>
      <c r="S895" s="84" t="n">
        <f aca="false">IF($N895="G",VLOOKUP(H895,PGDBuckets,2,FALSE()),0)</f>
        <v>0</v>
      </c>
      <c r="T895" s="84" t="n">
        <f aca="false">SUM(P895:S895)</f>
        <v>11</v>
      </c>
      <c r="U895" s="84" t="str">
        <f aca="false">IF(O895="not used","-",O895&amp;N895&amp;T895)</f>
        <v>-</v>
      </c>
      <c r="V895" s="84" t="str">
        <f aca="false">IF(O895="Not Used","-",VLOOKUP(D895,FOLIOS,7,FALSE())&amp;H895)</f>
        <v>-</v>
      </c>
      <c r="W895" s="84" t="str">
        <f aca="false">IF(U895="-","-",O895&amp;E895&amp;H895)</f>
        <v>-</v>
      </c>
      <c r="X895" s="85" t="str">
        <f aca="false">D895&amp;G895</f>
        <v>FT-CAND-EGSC-BASGDM-WADDINGTON</v>
      </c>
      <c r="AF895" s="0" t="str">
        <f aca="false">D895&amp;V895</f>
        <v>FT-CAND-EGSC-BAS-</v>
      </c>
    </row>
    <row r="896" customFormat="false" ht="12.75" hidden="false" customHeight="false" outlineLevel="0" collapsed="false">
      <c r="A896" s="81" t="n">
        <v>36682</v>
      </c>
      <c r="B896" s="82" t="s">
        <v>55</v>
      </c>
      <c r="C896" s="82" t="s">
        <v>56</v>
      </c>
      <c r="D896" s="82" t="s">
        <v>57</v>
      </c>
      <c r="E896" s="82" t="s">
        <v>21</v>
      </c>
      <c r="F896" s="82"/>
      <c r="G896" s="82" t="s">
        <v>82</v>
      </c>
      <c r="H896" s="81" t="n">
        <v>37681</v>
      </c>
      <c r="I896" s="82" t="n">
        <v>0</v>
      </c>
      <c r="J896" s="82" t="n">
        <v>0</v>
      </c>
      <c r="K896" s="83" t="n">
        <f aca="false">IF(J896=0,0,J896/I896)</f>
        <v>0</v>
      </c>
      <c r="L896" s="83" t="n">
        <f aca="false">I896/UOM</f>
        <v>0</v>
      </c>
      <c r="M896" s="83" t="n">
        <f aca="false">J896/UOM</f>
        <v>0</v>
      </c>
      <c r="N896" s="84" t="str">
        <f aca="false">IF(F896="P","PHY",IF(F896="G","G",E896))</f>
        <v>D</v>
      </c>
      <c r="O896" s="84" t="str">
        <f aca="false">IF(ISNA(VLOOKUP(G896,BadCanCurves,1,FALSE())),VLOOKUP(D896,FOLIOS,6,FALSE()),"not used")</f>
        <v>not used</v>
      </c>
      <c r="P896" s="84" t="n">
        <f aca="false">IF($N896="P",VLOOKUP(H896,PrcBuckets,2,FALSE()),0)</f>
        <v>0</v>
      </c>
      <c r="Q896" s="84" t="n">
        <f aca="false">IF($N896="D",VLOOKUP(H896,BasisBuckets,2,FALSE()),0)</f>
        <v>11</v>
      </c>
      <c r="R896" s="84" t="n">
        <f aca="false">IF($N896="PHY",VLOOKUP(H896,PGDBuckets,2,FALSE()),0)</f>
        <v>0</v>
      </c>
      <c r="S896" s="84" t="n">
        <f aca="false">IF($N896="G",VLOOKUP(H896,PGDBuckets,2,FALSE()),0)</f>
        <v>0</v>
      </c>
      <c r="T896" s="84" t="n">
        <f aca="false">SUM(P896:S896)</f>
        <v>11</v>
      </c>
      <c r="U896" s="84" t="str">
        <f aca="false">IF(O896="not used","-",O896&amp;N896&amp;T896)</f>
        <v>-</v>
      </c>
      <c r="V896" s="84" t="str">
        <f aca="false">IF(O896="Not Used","-",VLOOKUP(D896,FOLIOS,7,FALSE())&amp;H896)</f>
        <v>-</v>
      </c>
      <c r="W896" s="84" t="str">
        <f aca="false">IF(U896="-","-",O896&amp;E896&amp;H896)</f>
        <v>-</v>
      </c>
      <c r="X896" s="85" t="str">
        <f aca="false">D896&amp;G896</f>
        <v>FT-CAND-EGSC-BASGDM-WADDINGTON</v>
      </c>
      <c r="AF896" s="0" t="str">
        <f aca="false">D896&amp;V896</f>
        <v>FT-CAND-EGSC-BAS-</v>
      </c>
    </row>
    <row r="897" customFormat="false" ht="12.75" hidden="false" customHeight="false" outlineLevel="0" collapsed="false">
      <c r="A897" s="81" t="n">
        <v>36682</v>
      </c>
      <c r="B897" s="82" t="s">
        <v>55</v>
      </c>
      <c r="C897" s="82" t="s">
        <v>56</v>
      </c>
      <c r="D897" s="82" t="s">
        <v>57</v>
      </c>
      <c r="E897" s="82" t="s">
        <v>21</v>
      </c>
      <c r="F897" s="82"/>
      <c r="G897" s="82" t="s">
        <v>82</v>
      </c>
      <c r="H897" s="81" t="n">
        <v>37712</v>
      </c>
      <c r="I897" s="82" t="n">
        <v>0</v>
      </c>
      <c r="J897" s="82" t="n">
        <v>0</v>
      </c>
      <c r="K897" s="83" t="n">
        <f aca="false">IF(J897=0,0,J897/I897)</f>
        <v>0</v>
      </c>
      <c r="L897" s="83" t="n">
        <f aca="false">I897/UOM</f>
        <v>0</v>
      </c>
      <c r="M897" s="83" t="n">
        <f aca="false">J897/UOM</f>
        <v>0</v>
      </c>
      <c r="N897" s="84" t="str">
        <f aca="false">IF(F897="P","PHY",IF(F897="G","G",E897))</f>
        <v>D</v>
      </c>
      <c r="O897" s="84" t="str">
        <f aca="false">IF(ISNA(VLOOKUP(G897,BadCanCurves,1,FALSE())),VLOOKUP(D897,FOLIOS,6,FALSE()),"not used")</f>
        <v>not used</v>
      </c>
      <c r="P897" s="84" t="n">
        <f aca="false">IF($N897="P",VLOOKUP(H897,PrcBuckets,2,FALSE()),0)</f>
        <v>0</v>
      </c>
      <c r="Q897" s="84" t="n">
        <f aca="false">IF($N897="D",VLOOKUP(H897,BasisBuckets,2,FALSE()),0)</f>
        <v>11</v>
      </c>
      <c r="R897" s="84" t="n">
        <f aca="false">IF($N897="PHY",VLOOKUP(H897,PGDBuckets,2,FALSE()),0)</f>
        <v>0</v>
      </c>
      <c r="S897" s="84" t="n">
        <f aca="false">IF($N897="G",VLOOKUP(H897,PGDBuckets,2,FALSE()),0)</f>
        <v>0</v>
      </c>
      <c r="T897" s="84" t="n">
        <f aca="false">SUM(P897:S897)</f>
        <v>11</v>
      </c>
      <c r="U897" s="84" t="str">
        <f aca="false">IF(O897="not used","-",O897&amp;N897&amp;T897)</f>
        <v>-</v>
      </c>
      <c r="V897" s="84" t="str">
        <f aca="false">IF(O897="Not Used","-",VLOOKUP(D897,FOLIOS,7,FALSE())&amp;H897)</f>
        <v>-</v>
      </c>
      <c r="W897" s="84" t="str">
        <f aca="false">IF(U897="-","-",O897&amp;E897&amp;H897)</f>
        <v>-</v>
      </c>
      <c r="X897" s="85" t="str">
        <f aca="false">D897&amp;G897</f>
        <v>FT-CAND-EGSC-BASGDM-WADDINGTON</v>
      </c>
      <c r="AF897" s="0" t="str">
        <f aca="false">D897&amp;V897</f>
        <v>FT-CAND-EGSC-BAS-</v>
      </c>
    </row>
    <row r="898" customFormat="false" ht="12.75" hidden="false" customHeight="false" outlineLevel="0" collapsed="false">
      <c r="A898" s="81" t="n">
        <v>36682</v>
      </c>
      <c r="B898" s="82" t="s">
        <v>55</v>
      </c>
      <c r="C898" s="82" t="s">
        <v>56</v>
      </c>
      <c r="D898" s="82" t="s">
        <v>57</v>
      </c>
      <c r="E898" s="82" t="s">
        <v>21</v>
      </c>
      <c r="F898" s="82"/>
      <c r="G898" s="82" t="s">
        <v>82</v>
      </c>
      <c r="H898" s="81" t="n">
        <v>37742</v>
      </c>
      <c r="I898" s="82" t="n">
        <v>0</v>
      </c>
      <c r="J898" s="82" t="n">
        <v>0</v>
      </c>
      <c r="K898" s="83" t="n">
        <f aca="false">IF(J898=0,0,J898/I898)</f>
        <v>0</v>
      </c>
      <c r="L898" s="83" t="n">
        <f aca="false">I898/UOM</f>
        <v>0</v>
      </c>
      <c r="M898" s="83" t="n">
        <f aca="false">J898/UOM</f>
        <v>0</v>
      </c>
      <c r="N898" s="84" t="str">
        <f aca="false">IF(F898="P","PHY",IF(F898="G","G",E898))</f>
        <v>D</v>
      </c>
      <c r="O898" s="84" t="str">
        <f aca="false">IF(ISNA(VLOOKUP(G898,BadCanCurves,1,FALSE())),VLOOKUP(D898,FOLIOS,6,FALSE()),"not used")</f>
        <v>not used</v>
      </c>
      <c r="P898" s="84" t="n">
        <f aca="false">IF($N898="P",VLOOKUP(H898,PrcBuckets,2,FALSE()),0)</f>
        <v>0</v>
      </c>
      <c r="Q898" s="84" t="n">
        <f aca="false">IF($N898="D",VLOOKUP(H898,BasisBuckets,2,FALSE()),0)</f>
        <v>11</v>
      </c>
      <c r="R898" s="84" t="n">
        <f aca="false">IF($N898="PHY",VLOOKUP(H898,PGDBuckets,2,FALSE()),0)</f>
        <v>0</v>
      </c>
      <c r="S898" s="84" t="n">
        <f aca="false">IF($N898="G",VLOOKUP(H898,PGDBuckets,2,FALSE()),0)</f>
        <v>0</v>
      </c>
      <c r="T898" s="84" t="n">
        <f aca="false">SUM(P898:S898)</f>
        <v>11</v>
      </c>
      <c r="U898" s="84" t="str">
        <f aca="false">IF(O898="not used","-",O898&amp;N898&amp;T898)</f>
        <v>-</v>
      </c>
      <c r="V898" s="84" t="str">
        <f aca="false">IF(O898="Not Used","-",VLOOKUP(D898,FOLIOS,7,FALSE())&amp;H898)</f>
        <v>-</v>
      </c>
      <c r="W898" s="84" t="str">
        <f aca="false">IF(U898="-","-",O898&amp;E898&amp;H898)</f>
        <v>-</v>
      </c>
      <c r="X898" s="85" t="str">
        <f aca="false">D898&amp;G898</f>
        <v>FT-CAND-EGSC-BASGDM-WADDINGTON</v>
      </c>
      <c r="AF898" s="0" t="str">
        <f aca="false">D898&amp;V898</f>
        <v>FT-CAND-EGSC-BAS-</v>
      </c>
    </row>
    <row r="899" customFormat="false" ht="12.75" hidden="false" customHeight="false" outlineLevel="0" collapsed="false">
      <c r="A899" s="81" t="n">
        <v>36682</v>
      </c>
      <c r="B899" s="82" t="s">
        <v>55</v>
      </c>
      <c r="C899" s="82" t="s">
        <v>56</v>
      </c>
      <c r="D899" s="82" t="s">
        <v>57</v>
      </c>
      <c r="E899" s="82" t="s">
        <v>21</v>
      </c>
      <c r="F899" s="82"/>
      <c r="G899" s="82" t="s">
        <v>82</v>
      </c>
      <c r="H899" s="81" t="n">
        <v>37773</v>
      </c>
      <c r="I899" s="82" t="n">
        <v>0</v>
      </c>
      <c r="J899" s="82" t="n">
        <v>0</v>
      </c>
      <c r="K899" s="83" t="n">
        <f aca="false">IF(J899=0,0,J899/I899)</f>
        <v>0</v>
      </c>
      <c r="L899" s="83" t="n">
        <f aca="false">I899/UOM</f>
        <v>0</v>
      </c>
      <c r="M899" s="83" t="n">
        <f aca="false">J899/UOM</f>
        <v>0</v>
      </c>
      <c r="N899" s="84" t="str">
        <f aca="false">IF(F899="P","PHY",IF(F899="G","G",E899))</f>
        <v>D</v>
      </c>
      <c r="O899" s="84" t="str">
        <f aca="false">IF(ISNA(VLOOKUP(G899,BadCanCurves,1,FALSE())),VLOOKUP(D899,FOLIOS,6,FALSE()),"not used")</f>
        <v>not used</v>
      </c>
      <c r="P899" s="84" t="n">
        <f aca="false">IF($N899="P",VLOOKUP(H899,PrcBuckets,2,FALSE()),0)</f>
        <v>0</v>
      </c>
      <c r="Q899" s="84" t="n">
        <f aca="false">IF($N899="D",VLOOKUP(H899,BasisBuckets,2,FALSE()),0)</f>
        <v>11</v>
      </c>
      <c r="R899" s="84" t="n">
        <f aca="false">IF($N899="PHY",VLOOKUP(H899,PGDBuckets,2,FALSE()),0)</f>
        <v>0</v>
      </c>
      <c r="S899" s="84" t="n">
        <f aca="false">IF($N899="G",VLOOKUP(H899,PGDBuckets,2,FALSE()),0)</f>
        <v>0</v>
      </c>
      <c r="T899" s="84" t="n">
        <f aca="false">SUM(P899:S899)</f>
        <v>11</v>
      </c>
      <c r="U899" s="84" t="str">
        <f aca="false">IF(O899="not used","-",O899&amp;N899&amp;T899)</f>
        <v>-</v>
      </c>
      <c r="V899" s="84" t="str">
        <f aca="false">IF(O899="Not Used","-",VLOOKUP(D899,FOLIOS,7,FALSE())&amp;H899)</f>
        <v>-</v>
      </c>
      <c r="W899" s="84" t="str">
        <f aca="false">IF(U899="-","-",O899&amp;E899&amp;H899)</f>
        <v>-</v>
      </c>
      <c r="X899" s="85" t="str">
        <f aca="false">D899&amp;G899</f>
        <v>FT-CAND-EGSC-BASGDM-WADDINGTON</v>
      </c>
      <c r="AF899" s="0" t="str">
        <f aca="false">D899&amp;V899</f>
        <v>FT-CAND-EGSC-BAS-</v>
      </c>
    </row>
    <row r="900" customFormat="false" ht="12.75" hidden="false" customHeight="false" outlineLevel="0" collapsed="false">
      <c r="A900" s="81" t="n">
        <v>36682</v>
      </c>
      <c r="B900" s="82" t="s">
        <v>55</v>
      </c>
      <c r="C900" s="82" t="s">
        <v>56</v>
      </c>
      <c r="D900" s="82" t="s">
        <v>57</v>
      </c>
      <c r="E900" s="82" t="s">
        <v>21</v>
      </c>
      <c r="F900" s="82"/>
      <c r="G900" s="82" t="s">
        <v>82</v>
      </c>
      <c r="H900" s="81" t="n">
        <v>37803</v>
      </c>
      <c r="I900" s="82" t="n">
        <v>0</v>
      </c>
      <c r="J900" s="82" t="n">
        <v>0</v>
      </c>
      <c r="K900" s="83" t="n">
        <f aca="false">IF(J900=0,0,J900/I900)</f>
        <v>0</v>
      </c>
      <c r="L900" s="83" t="n">
        <f aca="false">I900/UOM</f>
        <v>0</v>
      </c>
      <c r="M900" s="83" t="n">
        <f aca="false">J900/UOM</f>
        <v>0</v>
      </c>
      <c r="N900" s="84" t="str">
        <f aca="false">IF(F900="P","PHY",IF(F900="G","G",E900))</f>
        <v>D</v>
      </c>
      <c r="O900" s="84" t="str">
        <f aca="false">IF(ISNA(VLOOKUP(G900,BadCanCurves,1,FALSE())),VLOOKUP(D900,FOLIOS,6,FALSE()),"not used")</f>
        <v>not used</v>
      </c>
      <c r="P900" s="84" t="n">
        <f aca="false">IF($N900="P",VLOOKUP(H900,PrcBuckets,2,FALSE()),0)</f>
        <v>0</v>
      </c>
      <c r="Q900" s="84" t="n">
        <f aca="false">IF($N900="D",VLOOKUP(H900,BasisBuckets,2,FALSE()),0)</f>
        <v>11</v>
      </c>
      <c r="R900" s="84" t="n">
        <f aca="false">IF($N900="PHY",VLOOKUP(H900,PGDBuckets,2,FALSE()),0)</f>
        <v>0</v>
      </c>
      <c r="S900" s="84" t="n">
        <f aca="false">IF($N900="G",VLOOKUP(H900,PGDBuckets,2,FALSE()),0)</f>
        <v>0</v>
      </c>
      <c r="T900" s="84" t="n">
        <f aca="false">SUM(P900:S900)</f>
        <v>11</v>
      </c>
      <c r="U900" s="84" t="str">
        <f aca="false">IF(O900="not used","-",O900&amp;N900&amp;T900)</f>
        <v>-</v>
      </c>
      <c r="V900" s="84" t="str">
        <f aca="false">IF(O900="Not Used","-",VLOOKUP(D900,FOLIOS,7,FALSE())&amp;H900)</f>
        <v>-</v>
      </c>
      <c r="W900" s="84" t="str">
        <f aca="false">IF(U900="-","-",O900&amp;E900&amp;H900)</f>
        <v>-</v>
      </c>
      <c r="X900" s="85" t="str">
        <f aca="false">D900&amp;G900</f>
        <v>FT-CAND-EGSC-BASGDM-WADDINGTON</v>
      </c>
      <c r="AF900" s="0" t="str">
        <f aca="false">D900&amp;V900</f>
        <v>FT-CAND-EGSC-BAS-</v>
      </c>
    </row>
    <row r="901" customFormat="false" ht="12.75" hidden="false" customHeight="false" outlineLevel="0" collapsed="false">
      <c r="A901" s="81" t="n">
        <v>36682</v>
      </c>
      <c r="B901" s="82" t="s">
        <v>55</v>
      </c>
      <c r="C901" s="82" t="s">
        <v>56</v>
      </c>
      <c r="D901" s="82" t="s">
        <v>57</v>
      </c>
      <c r="E901" s="82" t="s">
        <v>21</v>
      </c>
      <c r="F901" s="82"/>
      <c r="G901" s="82" t="s">
        <v>82</v>
      </c>
      <c r="H901" s="81" t="n">
        <v>37834</v>
      </c>
      <c r="I901" s="82" t="n">
        <v>0</v>
      </c>
      <c r="J901" s="82" t="n">
        <v>0</v>
      </c>
      <c r="K901" s="83" t="n">
        <f aca="false">IF(J901=0,0,J901/I901)</f>
        <v>0</v>
      </c>
      <c r="L901" s="83" t="n">
        <f aca="false">I901/UOM</f>
        <v>0</v>
      </c>
      <c r="M901" s="83" t="n">
        <f aca="false">J901/UOM</f>
        <v>0</v>
      </c>
      <c r="N901" s="84" t="str">
        <f aca="false">IF(F901="P","PHY",IF(F901="G","G",E901))</f>
        <v>D</v>
      </c>
      <c r="O901" s="84" t="str">
        <f aca="false">IF(ISNA(VLOOKUP(G901,BadCanCurves,1,FALSE())),VLOOKUP(D901,FOLIOS,6,FALSE()),"not used")</f>
        <v>not used</v>
      </c>
      <c r="P901" s="84" t="n">
        <f aca="false">IF($N901="P",VLOOKUP(H901,PrcBuckets,2,FALSE()),0)</f>
        <v>0</v>
      </c>
      <c r="Q901" s="84" t="n">
        <f aca="false">IF($N901="D",VLOOKUP(H901,BasisBuckets,2,FALSE()),0)</f>
        <v>11</v>
      </c>
      <c r="R901" s="84" t="n">
        <f aca="false">IF($N901="PHY",VLOOKUP(H901,PGDBuckets,2,FALSE()),0)</f>
        <v>0</v>
      </c>
      <c r="S901" s="84" t="n">
        <f aca="false">IF($N901="G",VLOOKUP(H901,PGDBuckets,2,FALSE()),0)</f>
        <v>0</v>
      </c>
      <c r="T901" s="84" t="n">
        <f aca="false">SUM(P901:S901)</f>
        <v>11</v>
      </c>
      <c r="U901" s="84" t="str">
        <f aca="false">IF(O901="not used","-",O901&amp;N901&amp;T901)</f>
        <v>-</v>
      </c>
      <c r="V901" s="84" t="str">
        <f aca="false">IF(O901="Not Used","-",VLOOKUP(D901,FOLIOS,7,FALSE())&amp;H901)</f>
        <v>-</v>
      </c>
      <c r="W901" s="84" t="str">
        <f aca="false">IF(U901="-","-",O901&amp;E901&amp;H901)</f>
        <v>-</v>
      </c>
      <c r="X901" s="85" t="str">
        <f aca="false">D901&amp;G901</f>
        <v>FT-CAND-EGSC-BASGDM-WADDINGTON</v>
      </c>
      <c r="AF901" s="0" t="str">
        <f aca="false">D901&amp;V901</f>
        <v>FT-CAND-EGSC-BAS-</v>
      </c>
    </row>
    <row r="902" customFormat="false" ht="12.75" hidden="false" customHeight="false" outlineLevel="0" collapsed="false">
      <c r="A902" s="81" t="n">
        <v>36682</v>
      </c>
      <c r="B902" s="82" t="s">
        <v>55</v>
      </c>
      <c r="C902" s="82" t="s">
        <v>56</v>
      </c>
      <c r="D902" s="82" t="s">
        <v>57</v>
      </c>
      <c r="E902" s="82" t="s">
        <v>21</v>
      </c>
      <c r="F902" s="82"/>
      <c r="G902" s="82" t="s">
        <v>82</v>
      </c>
      <c r="H902" s="81" t="n">
        <v>37865</v>
      </c>
      <c r="I902" s="82" t="n">
        <v>0</v>
      </c>
      <c r="J902" s="82" t="n">
        <v>0</v>
      </c>
      <c r="K902" s="83" t="n">
        <f aca="false">IF(J902=0,0,J902/I902)</f>
        <v>0</v>
      </c>
      <c r="L902" s="83" t="n">
        <f aca="false">I902/UOM</f>
        <v>0</v>
      </c>
      <c r="M902" s="83" t="n">
        <f aca="false">J902/UOM</f>
        <v>0</v>
      </c>
      <c r="N902" s="84" t="str">
        <f aca="false">IF(F902="P","PHY",IF(F902="G","G",E902))</f>
        <v>D</v>
      </c>
      <c r="O902" s="84" t="str">
        <f aca="false">IF(ISNA(VLOOKUP(G902,BadCanCurves,1,FALSE())),VLOOKUP(D902,FOLIOS,6,FALSE()),"not used")</f>
        <v>not used</v>
      </c>
      <c r="P902" s="84" t="n">
        <f aca="false">IF($N902="P",VLOOKUP(H902,PrcBuckets,2,FALSE()),0)</f>
        <v>0</v>
      </c>
      <c r="Q902" s="84" t="n">
        <f aca="false">IF($N902="D",VLOOKUP(H902,BasisBuckets,2,FALSE()),0)</f>
        <v>11</v>
      </c>
      <c r="R902" s="84" t="n">
        <f aca="false">IF($N902="PHY",VLOOKUP(H902,PGDBuckets,2,FALSE()),0)</f>
        <v>0</v>
      </c>
      <c r="S902" s="84" t="n">
        <f aca="false">IF($N902="G",VLOOKUP(H902,PGDBuckets,2,FALSE()),0)</f>
        <v>0</v>
      </c>
      <c r="T902" s="84" t="n">
        <f aca="false">SUM(P902:S902)</f>
        <v>11</v>
      </c>
      <c r="U902" s="84" t="str">
        <f aca="false">IF(O902="not used","-",O902&amp;N902&amp;T902)</f>
        <v>-</v>
      </c>
      <c r="V902" s="84" t="str">
        <f aca="false">IF(O902="Not Used","-",VLOOKUP(D902,FOLIOS,7,FALSE())&amp;H902)</f>
        <v>-</v>
      </c>
      <c r="W902" s="84" t="str">
        <f aca="false">IF(U902="-","-",O902&amp;E902&amp;H902)</f>
        <v>-</v>
      </c>
      <c r="X902" s="85" t="str">
        <f aca="false">D902&amp;G902</f>
        <v>FT-CAND-EGSC-BASGDM-WADDINGTON</v>
      </c>
      <c r="AF902" s="0" t="str">
        <f aca="false">D902&amp;V902</f>
        <v>FT-CAND-EGSC-BAS-</v>
      </c>
    </row>
    <row r="903" customFormat="false" ht="12.75" hidden="false" customHeight="false" outlineLevel="0" collapsed="false">
      <c r="A903" s="81" t="n">
        <v>36682</v>
      </c>
      <c r="B903" s="82" t="s">
        <v>55</v>
      </c>
      <c r="C903" s="82" t="s">
        <v>56</v>
      </c>
      <c r="D903" s="82" t="s">
        <v>57</v>
      </c>
      <c r="E903" s="82" t="s">
        <v>21</v>
      </c>
      <c r="F903" s="82"/>
      <c r="G903" s="82" t="s">
        <v>82</v>
      </c>
      <c r="H903" s="81" t="n">
        <v>37895</v>
      </c>
      <c r="I903" s="82" t="n">
        <v>0</v>
      </c>
      <c r="J903" s="82" t="n">
        <v>0</v>
      </c>
      <c r="K903" s="83" t="n">
        <f aca="false">IF(J903=0,0,J903/I903)</f>
        <v>0</v>
      </c>
      <c r="L903" s="83" t="n">
        <f aca="false">I903/UOM</f>
        <v>0</v>
      </c>
      <c r="M903" s="83" t="n">
        <f aca="false">J903/UOM</f>
        <v>0</v>
      </c>
      <c r="N903" s="84" t="str">
        <f aca="false">IF(F903="P","PHY",IF(F903="G","G",E903))</f>
        <v>D</v>
      </c>
      <c r="O903" s="84" t="str">
        <f aca="false">IF(ISNA(VLOOKUP(G903,BadCanCurves,1,FALSE())),VLOOKUP(D903,FOLIOS,6,FALSE()),"not used")</f>
        <v>not used</v>
      </c>
      <c r="P903" s="84" t="n">
        <f aca="false">IF($N903="P",VLOOKUP(H903,PrcBuckets,2,FALSE()),0)</f>
        <v>0</v>
      </c>
      <c r="Q903" s="84" t="n">
        <f aca="false">IF($N903="D",VLOOKUP(H903,BasisBuckets,2,FALSE()),0)</f>
        <v>11</v>
      </c>
      <c r="R903" s="84" t="n">
        <f aca="false">IF($N903="PHY",VLOOKUP(H903,PGDBuckets,2,FALSE()),0)</f>
        <v>0</v>
      </c>
      <c r="S903" s="84" t="n">
        <f aca="false">IF($N903="G",VLOOKUP(H903,PGDBuckets,2,FALSE()),0)</f>
        <v>0</v>
      </c>
      <c r="T903" s="84" t="n">
        <f aca="false">SUM(P903:S903)</f>
        <v>11</v>
      </c>
      <c r="U903" s="84" t="str">
        <f aca="false">IF(O903="not used","-",O903&amp;N903&amp;T903)</f>
        <v>-</v>
      </c>
      <c r="V903" s="84" t="str">
        <f aca="false">IF(O903="Not Used","-",VLOOKUP(D903,FOLIOS,7,FALSE())&amp;H903)</f>
        <v>-</v>
      </c>
      <c r="W903" s="84" t="str">
        <f aca="false">IF(U903="-","-",O903&amp;E903&amp;H903)</f>
        <v>-</v>
      </c>
      <c r="X903" s="85" t="str">
        <f aca="false">D903&amp;G903</f>
        <v>FT-CAND-EGSC-BASGDM-WADDINGTON</v>
      </c>
      <c r="AF903" s="0" t="str">
        <f aca="false">D903&amp;V903</f>
        <v>FT-CAND-EGSC-BAS-</v>
      </c>
    </row>
    <row r="904" customFormat="false" ht="12.75" hidden="false" customHeight="false" outlineLevel="0" collapsed="false">
      <c r="A904" s="81" t="n">
        <v>36682</v>
      </c>
      <c r="B904" s="82" t="s">
        <v>55</v>
      </c>
      <c r="C904" s="82" t="s">
        <v>56</v>
      </c>
      <c r="D904" s="82" t="s">
        <v>57</v>
      </c>
      <c r="E904" s="82" t="s">
        <v>21</v>
      </c>
      <c r="F904" s="82"/>
      <c r="G904" s="82" t="s">
        <v>83</v>
      </c>
      <c r="H904" s="81" t="n">
        <v>36708</v>
      </c>
      <c r="I904" s="82" t="n">
        <v>-154265</v>
      </c>
      <c r="J904" s="82" t="n">
        <v>7713</v>
      </c>
      <c r="K904" s="83" t="n">
        <f aca="false">IF(J904=0,0,J904/I904)</f>
        <v>-0.0499983794120507</v>
      </c>
      <c r="L904" s="83" t="n">
        <f aca="false">I904/UOM</f>
        <v>-15.4265</v>
      </c>
      <c r="M904" s="83" t="n">
        <f aca="false">J904/UOM</f>
        <v>0.7713</v>
      </c>
      <c r="N904" s="84" t="str">
        <f aca="false">IF(F904="P","PHY",IF(F904="G","G",E904))</f>
        <v>D</v>
      </c>
      <c r="O904" s="84" t="str">
        <f aca="false">IF(ISNA(VLOOKUP(G904,BadCanCurves,1,FALSE())),VLOOKUP(D904,FOLIOS,6,FALSE()),"not used")</f>
        <v>not used</v>
      </c>
      <c r="P904" s="84" t="n">
        <f aca="false">IF($N904="P",VLOOKUP(H904,PrcBuckets,2,FALSE()),0)</f>
        <v>0</v>
      </c>
      <c r="Q904" s="84" t="n">
        <f aca="false">IF($N904="D",VLOOKUP(H904,BasisBuckets,2,FALSE()),0)</f>
        <v>4</v>
      </c>
      <c r="R904" s="84" t="n">
        <f aca="false">IF($N904="PHY",VLOOKUP(H904,PGDBuckets,2,FALSE()),0)</f>
        <v>0</v>
      </c>
      <c r="S904" s="84" t="n">
        <f aca="false">IF($N904="G",VLOOKUP(H904,PGDBuckets,2,FALSE()),0)</f>
        <v>0</v>
      </c>
      <c r="T904" s="84" t="n">
        <f aca="false">SUM(P904:S904)</f>
        <v>4</v>
      </c>
      <c r="U904" s="84" t="str">
        <f aca="false">IF(O904="not used","-",O904&amp;N904&amp;T904)</f>
        <v>-</v>
      </c>
      <c r="V904" s="84" t="str">
        <f aca="false">IF(O904="Not Used","-",VLOOKUP(D904,FOLIOS,7,FALSE())&amp;H904)</f>
        <v>-</v>
      </c>
      <c r="W904" s="84" t="str">
        <f aca="false">IF(U904="-","-",O904&amp;E904&amp;H904)</f>
        <v>-</v>
      </c>
      <c r="X904" s="85" t="str">
        <f aca="false">D904&amp;G904</f>
        <v>FT-CAND-EGSC-BASIF-ELPO/SJ</v>
      </c>
      <c r="AF904" s="0" t="str">
        <f aca="false">D904&amp;V904</f>
        <v>FT-CAND-EGSC-BAS-</v>
      </c>
    </row>
    <row r="905" customFormat="false" ht="12.75" hidden="false" customHeight="false" outlineLevel="0" collapsed="false">
      <c r="A905" s="81" t="n">
        <v>36682</v>
      </c>
      <c r="B905" s="82" t="s">
        <v>55</v>
      </c>
      <c r="C905" s="82" t="s">
        <v>56</v>
      </c>
      <c r="D905" s="82" t="s">
        <v>57</v>
      </c>
      <c r="E905" s="82" t="s">
        <v>21</v>
      </c>
      <c r="F905" s="82"/>
      <c r="G905" s="82" t="s">
        <v>83</v>
      </c>
      <c r="H905" s="81" t="n">
        <v>36739</v>
      </c>
      <c r="I905" s="82" t="n">
        <v>-153375</v>
      </c>
      <c r="J905" s="82" t="n">
        <v>7669</v>
      </c>
      <c r="K905" s="83" t="n">
        <f aca="false">IF(J905=0,0,J905/I905)</f>
        <v>-0.05000162999185</v>
      </c>
      <c r="L905" s="83" t="n">
        <f aca="false">I905/UOM</f>
        <v>-15.3375</v>
      </c>
      <c r="M905" s="83" t="n">
        <f aca="false">J905/UOM</f>
        <v>0.7669</v>
      </c>
      <c r="N905" s="84" t="str">
        <f aca="false">IF(F905="P","PHY",IF(F905="G","G",E905))</f>
        <v>D</v>
      </c>
      <c r="O905" s="84" t="str">
        <f aca="false">IF(ISNA(VLOOKUP(G905,BadCanCurves,1,FALSE())),VLOOKUP(D905,FOLIOS,6,FALSE()),"not used")</f>
        <v>not used</v>
      </c>
      <c r="P905" s="84" t="n">
        <f aca="false">IF($N905="P",VLOOKUP(H905,PrcBuckets,2,FALSE()),0)</f>
        <v>0</v>
      </c>
      <c r="Q905" s="84" t="n">
        <f aca="false">IF($N905="D",VLOOKUP(H905,BasisBuckets,2,FALSE()),0)</f>
        <v>5</v>
      </c>
      <c r="R905" s="84" t="n">
        <f aca="false">IF($N905="PHY",VLOOKUP(H905,PGDBuckets,2,FALSE()),0)</f>
        <v>0</v>
      </c>
      <c r="S905" s="84" t="n">
        <f aca="false">IF($N905="G",VLOOKUP(H905,PGDBuckets,2,FALSE()),0)</f>
        <v>0</v>
      </c>
      <c r="T905" s="84" t="n">
        <f aca="false">SUM(P905:S905)</f>
        <v>5</v>
      </c>
      <c r="U905" s="84" t="str">
        <f aca="false">IF(O905="not used","-",O905&amp;N905&amp;T905)</f>
        <v>-</v>
      </c>
      <c r="V905" s="84" t="str">
        <f aca="false">IF(O905="Not Used","-",VLOOKUP(D905,FOLIOS,7,FALSE())&amp;H905)</f>
        <v>-</v>
      </c>
      <c r="W905" s="84" t="str">
        <f aca="false">IF(U905="-","-",O905&amp;E905&amp;H905)</f>
        <v>-</v>
      </c>
      <c r="X905" s="85" t="str">
        <f aca="false">D905&amp;G905</f>
        <v>FT-CAND-EGSC-BASIF-ELPO/SJ</v>
      </c>
      <c r="AF905" s="0" t="str">
        <f aca="false">D905&amp;V905</f>
        <v>FT-CAND-EGSC-BAS-</v>
      </c>
    </row>
    <row r="906" customFormat="false" ht="12.75" hidden="false" customHeight="false" outlineLevel="0" collapsed="false">
      <c r="A906" s="81" t="n">
        <v>36682</v>
      </c>
      <c r="B906" s="82" t="s">
        <v>55</v>
      </c>
      <c r="C906" s="82" t="s">
        <v>56</v>
      </c>
      <c r="D906" s="82" t="s">
        <v>57</v>
      </c>
      <c r="E906" s="82" t="s">
        <v>21</v>
      </c>
      <c r="F906" s="82"/>
      <c r="G906" s="82" t="s">
        <v>83</v>
      </c>
      <c r="H906" s="81" t="n">
        <v>36770</v>
      </c>
      <c r="I906" s="82" t="n">
        <v>-147557</v>
      </c>
      <c r="J906" s="82" t="n">
        <v>7378</v>
      </c>
      <c r="K906" s="83" t="n">
        <f aca="false">IF(J906=0,0,J906/I906)</f>
        <v>-0.0500010165563138</v>
      </c>
      <c r="L906" s="83" t="n">
        <f aca="false">I906/UOM</f>
        <v>-14.7557</v>
      </c>
      <c r="M906" s="83" t="n">
        <f aca="false">J906/UOM</f>
        <v>0.7378</v>
      </c>
      <c r="N906" s="84" t="str">
        <f aca="false">IF(F906="P","PHY",IF(F906="G","G",E906))</f>
        <v>D</v>
      </c>
      <c r="O906" s="84" t="str">
        <f aca="false">IF(ISNA(VLOOKUP(G906,BadCanCurves,1,FALSE())),VLOOKUP(D906,FOLIOS,6,FALSE()),"not used")</f>
        <v>not used</v>
      </c>
      <c r="P906" s="84" t="n">
        <f aca="false">IF($N906="P",VLOOKUP(H906,PrcBuckets,2,FALSE()),0)</f>
        <v>0</v>
      </c>
      <c r="Q906" s="84" t="n">
        <f aca="false">IF($N906="D",VLOOKUP(H906,BasisBuckets,2,FALSE()),0)</f>
        <v>6</v>
      </c>
      <c r="R906" s="84" t="n">
        <f aca="false">IF($N906="PHY",VLOOKUP(H906,PGDBuckets,2,FALSE()),0)</f>
        <v>0</v>
      </c>
      <c r="S906" s="84" t="n">
        <f aca="false">IF($N906="G",VLOOKUP(H906,PGDBuckets,2,FALSE()),0)</f>
        <v>0</v>
      </c>
      <c r="T906" s="84" t="n">
        <f aca="false">SUM(P906:S906)</f>
        <v>6</v>
      </c>
      <c r="U906" s="84" t="str">
        <f aca="false">IF(O906="not used","-",O906&amp;N906&amp;T906)</f>
        <v>-</v>
      </c>
      <c r="V906" s="84" t="str">
        <f aca="false">IF(O906="Not Used","-",VLOOKUP(D906,FOLIOS,7,FALSE())&amp;H906)</f>
        <v>-</v>
      </c>
      <c r="W906" s="84" t="str">
        <f aca="false">IF(U906="-","-",O906&amp;E906&amp;H906)</f>
        <v>-</v>
      </c>
      <c r="X906" s="85" t="str">
        <f aca="false">D906&amp;G906</f>
        <v>FT-CAND-EGSC-BASIF-ELPO/SJ</v>
      </c>
      <c r="AF906" s="0" t="str">
        <f aca="false">D906&amp;V906</f>
        <v>FT-CAND-EGSC-BAS-</v>
      </c>
    </row>
    <row r="907" customFormat="false" ht="12.75" hidden="false" customHeight="false" outlineLevel="0" collapsed="false">
      <c r="A907" s="81" t="n">
        <v>36682</v>
      </c>
      <c r="B907" s="82" t="s">
        <v>55</v>
      </c>
      <c r="C907" s="82" t="s">
        <v>56</v>
      </c>
      <c r="D907" s="82" t="s">
        <v>57</v>
      </c>
      <c r="E907" s="82" t="s">
        <v>21</v>
      </c>
      <c r="F907" s="82"/>
      <c r="G907" s="82" t="s">
        <v>83</v>
      </c>
      <c r="H907" s="81" t="n">
        <v>36800</v>
      </c>
      <c r="I907" s="82" t="n">
        <v>-151617</v>
      </c>
      <c r="J907" s="82" t="n">
        <v>7581</v>
      </c>
      <c r="K907" s="83" t="n">
        <f aca="false">IF(J907=0,0,J907/I907)</f>
        <v>-0.050000989334969</v>
      </c>
      <c r="L907" s="83" t="n">
        <f aca="false">I907/UOM</f>
        <v>-15.1617</v>
      </c>
      <c r="M907" s="83" t="n">
        <f aca="false">J907/UOM</f>
        <v>0.7581</v>
      </c>
      <c r="N907" s="84" t="str">
        <f aca="false">IF(F907="P","PHY",IF(F907="G","G",E907))</f>
        <v>D</v>
      </c>
      <c r="O907" s="84" t="str">
        <f aca="false">IF(ISNA(VLOOKUP(G907,BadCanCurves,1,FALSE())),VLOOKUP(D907,FOLIOS,6,FALSE()),"not used")</f>
        <v>not used</v>
      </c>
      <c r="P907" s="84" t="n">
        <f aca="false">IF($N907="P",VLOOKUP(H907,PrcBuckets,2,FALSE()),0)</f>
        <v>0</v>
      </c>
      <c r="Q907" s="84" t="n">
        <f aca="false">IF($N907="D",VLOOKUP(H907,BasisBuckets,2,FALSE()),0)</f>
        <v>7</v>
      </c>
      <c r="R907" s="84" t="n">
        <f aca="false">IF($N907="PHY",VLOOKUP(H907,PGDBuckets,2,FALSE()),0)</f>
        <v>0</v>
      </c>
      <c r="S907" s="84" t="n">
        <f aca="false">IF($N907="G",VLOOKUP(H907,PGDBuckets,2,FALSE()),0)</f>
        <v>0</v>
      </c>
      <c r="T907" s="84" t="n">
        <f aca="false">SUM(P907:S907)</f>
        <v>7</v>
      </c>
      <c r="U907" s="84" t="str">
        <f aca="false">IF(O907="not used","-",O907&amp;N907&amp;T907)</f>
        <v>-</v>
      </c>
      <c r="V907" s="84" t="str">
        <f aca="false">IF(O907="Not Used","-",VLOOKUP(D907,FOLIOS,7,FALSE())&amp;H907)</f>
        <v>-</v>
      </c>
      <c r="W907" s="84" t="str">
        <f aca="false">IF(U907="-","-",O907&amp;E907&amp;H907)</f>
        <v>-</v>
      </c>
      <c r="X907" s="85" t="str">
        <f aca="false">D907&amp;G907</f>
        <v>FT-CAND-EGSC-BASIF-ELPO/SJ</v>
      </c>
      <c r="AF907" s="0" t="str">
        <f aca="false">D907&amp;V907</f>
        <v>FT-CAND-EGSC-BAS-</v>
      </c>
    </row>
    <row r="908" customFormat="false" ht="12.75" hidden="false" customHeight="false" outlineLevel="0" collapsed="false">
      <c r="A908" s="81" t="n">
        <v>36682</v>
      </c>
      <c r="B908" s="82" t="s">
        <v>55</v>
      </c>
      <c r="C908" s="82" t="s">
        <v>56</v>
      </c>
      <c r="D908" s="82" t="s">
        <v>57</v>
      </c>
      <c r="E908" s="82" t="s">
        <v>21</v>
      </c>
      <c r="F908" s="82"/>
      <c r="G908" s="82" t="s">
        <v>84</v>
      </c>
      <c r="H908" s="81" t="n">
        <v>36708</v>
      </c>
      <c r="I908" s="82" t="n">
        <v>0</v>
      </c>
      <c r="J908" s="82" t="n">
        <v>0</v>
      </c>
      <c r="K908" s="83" t="n">
        <f aca="false">IF(J908=0,0,J908/I908)</f>
        <v>0</v>
      </c>
      <c r="L908" s="83" t="n">
        <f aca="false">I908/UOM</f>
        <v>0</v>
      </c>
      <c r="M908" s="83" t="n">
        <f aca="false">J908/UOM</f>
        <v>0</v>
      </c>
      <c r="N908" s="84" t="str">
        <f aca="false">IF(F908="P","PHY",IF(F908="G","G",E908))</f>
        <v>D</v>
      </c>
      <c r="O908" s="84" t="str">
        <f aca="false">IF(ISNA(VLOOKUP(G908,BadCanCurves,1,FALSE())),VLOOKUP(D908,FOLIOS,6,FALSE()),"not used")</f>
        <v>not used</v>
      </c>
      <c r="P908" s="84" t="n">
        <f aca="false">IF($N908="P",VLOOKUP(H908,PrcBuckets,2,FALSE()),0)</f>
        <v>0</v>
      </c>
      <c r="Q908" s="84" t="n">
        <f aca="false">IF($N908="D",VLOOKUP(H908,BasisBuckets,2,FALSE()),0)</f>
        <v>4</v>
      </c>
      <c r="R908" s="84" t="n">
        <f aca="false">IF($N908="PHY",VLOOKUP(H908,PGDBuckets,2,FALSE()),0)</f>
        <v>0</v>
      </c>
      <c r="S908" s="84" t="n">
        <f aca="false">IF($N908="G",VLOOKUP(H908,PGDBuckets,2,FALSE()),0)</f>
        <v>0</v>
      </c>
      <c r="T908" s="84" t="n">
        <f aca="false">SUM(P908:S908)</f>
        <v>4</v>
      </c>
      <c r="U908" s="84" t="str">
        <f aca="false">IF(O908="not used","-",O908&amp;N908&amp;T908)</f>
        <v>-</v>
      </c>
      <c r="V908" s="84" t="str">
        <f aca="false">IF(O908="Not Used","-",VLOOKUP(D908,FOLIOS,7,FALSE())&amp;H908)</f>
        <v>-</v>
      </c>
      <c r="W908" s="84" t="str">
        <f aca="false">IF(U908="-","-",O908&amp;E908&amp;H908)</f>
        <v>-</v>
      </c>
      <c r="X908" s="85" t="str">
        <f aca="false">D908&amp;G908</f>
        <v>FT-CAND-EGSC-BASIF-MONCHY</v>
      </c>
      <c r="AF908" s="0" t="str">
        <f aca="false">D908&amp;V908</f>
        <v>FT-CAND-EGSC-BAS-</v>
      </c>
    </row>
    <row r="909" customFormat="false" ht="12.75" hidden="false" customHeight="false" outlineLevel="0" collapsed="false">
      <c r="A909" s="81" t="n">
        <v>36682</v>
      </c>
      <c r="B909" s="82" t="s">
        <v>55</v>
      </c>
      <c r="C909" s="82" t="s">
        <v>56</v>
      </c>
      <c r="D909" s="82" t="s">
        <v>57</v>
      </c>
      <c r="E909" s="82" t="s">
        <v>21</v>
      </c>
      <c r="F909" s="82"/>
      <c r="G909" s="82" t="s">
        <v>84</v>
      </c>
      <c r="H909" s="81" t="n">
        <v>36739</v>
      </c>
      <c r="I909" s="82" t="n">
        <v>0</v>
      </c>
      <c r="J909" s="82" t="n">
        <v>0</v>
      </c>
      <c r="K909" s="83" t="n">
        <f aca="false">IF(J909=0,0,J909/I909)</f>
        <v>0</v>
      </c>
      <c r="L909" s="83" t="n">
        <f aca="false">I909/UOM</f>
        <v>0</v>
      </c>
      <c r="M909" s="83" t="n">
        <f aca="false">J909/UOM</f>
        <v>0</v>
      </c>
      <c r="N909" s="84" t="str">
        <f aca="false">IF(F909="P","PHY",IF(F909="G","G",E909))</f>
        <v>D</v>
      </c>
      <c r="O909" s="84" t="str">
        <f aca="false">IF(ISNA(VLOOKUP(G909,BadCanCurves,1,FALSE())),VLOOKUP(D909,FOLIOS,6,FALSE()),"not used")</f>
        <v>not used</v>
      </c>
      <c r="P909" s="84" t="n">
        <f aca="false">IF($N909="P",VLOOKUP(H909,PrcBuckets,2,FALSE()),0)</f>
        <v>0</v>
      </c>
      <c r="Q909" s="84" t="n">
        <f aca="false">IF($N909="D",VLOOKUP(H909,BasisBuckets,2,FALSE()),0)</f>
        <v>5</v>
      </c>
      <c r="R909" s="84" t="n">
        <f aca="false">IF($N909="PHY",VLOOKUP(H909,PGDBuckets,2,FALSE()),0)</f>
        <v>0</v>
      </c>
      <c r="S909" s="84" t="n">
        <f aca="false">IF($N909="G",VLOOKUP(H909,PGDBuckets,2,FALSE()),0)</f>
        <v>0</v>
      </c>
      <c r="T909" s="84" t="n">
        <f aca="false">SUM(P909:S909)</f>
        <v>5</v>
      </c>
      <c r="U909" s="84" t="str">
        <f aca="false">IF(O909="not used","-",O909&amp;N909&amp;T909)</f>
        <v>-</v>
      </c>
      <c r="V909" s="84" t="str">
        <f aca="false">IF(O909="Not Used","-",VLOOKUP(D909,FOLIOS,7,FALSE())&amp;H909)</f>
        <v>-</v>
      </c>
      <c r="W909" s="84" t="str">
        <f aca="false">IF(U909="-","-",O909&amp;E909&amp;H909)</f>
        <v>-</v>
      </c>
      <c r="X909" s="85" t="str">
        <f aca="false">D909&amp;G909</f>
        <v>FT-CAND-EGSC-BASIF-MONCHY</v>
      </c>
      <c r="AF909" s="0" t="str">
        <f aca="false">D909&amp;V909</f>
        <v>FT-CAND-EGSC-BAS-</v>
      </c>
    </row>
    <row r="910" customFormat="false" ht="12.75" hidden="false" customHeight="false" outlineLevel="0" collapsed="false">
      <c r="A910" s="81" t="n">
        <v>36682</v>
      </c>
      <c r="B910" s="82" t="s">
        <v>55</v>
      </c>
      <c r="C910" s="82" t="s">
        <v>56</v>
      </c>
      <c r="D910" s="82" t="s">
        <v>57</v>
      </c>
      <c r="E910" s="82" t="s">
        <v>21</v>
      </c>
      <c r="F910" s="82"/>
      <c r="G910" s="82" t="s">
        <v>84</v>
      </c>
      <c r="H910" s="81" t="n">
        <v>36770</v>
      </c>
      <c r="I910" s="82" t="n">
        <v>0</v>
      </c>
      <c r="J910" s="82" t="n">
        <v>0</v>
      </c>
      <c r="K910" s="83" t="n">
        <f aca="false">IF(J910=0,0,J910/I910)</f>
        <v>0</v>
      </c>
      <c r="L910" s="83" t="n">
        <f aca="false">I910/UOM</f>
        <v>0</v>
      </c>
      <c r="M910" s="83" t="n">
        <f aca="false">J910/UOM</f>
        <v>0</v>
      </c>
      <c r="N910" s="84" t="str">
        <f aca="false">IF(F910="P","PHY",IF(F910="G","G",E910))</f>
        <v>D</v>
      </c>
      <c r="O910" s="84" t="str">
        <f aca="false">IF(ISNA(VLOOKUP(G910,BadCanCurves,1,FALSE())),VLOOKUP(D910,FOLIOS,6,FALSE()),"not used")</f>
        <v>not used</v>
      </c>
      <c r="P910" s="84" t="n">
        <f aca="false">IF($N910="P",VLOOKUP(H910,PrcBuckets,2,FALSE()),0)</f>
        <v>0</v>
      </c>
      <c r="Q910" s="84" t="n">
        <f aca="false">IF($N910="D",VLOOKUP(H910,BasisBuckets,2,FALSE()),0)</f>
        <v>6</v>
      </c>
      <c r="R910" s="84" t="n">
        <f aca="false">IF($N910="PHY",VLOOKUP(H910,PGDBuckets,2,FALSE()),0)</f>
        <v>0</v>
      </c>
      <c r="S910" s="84" t="n">
        <f aca="false">IF($N910="G",VLOOKUP(H910,PGDBuckets,2,FALSE()),0)</f>
        <v>0</v>
      </c>
      <c r="T910" s="84" t="n">
        <f aca="false">SUM(P910:S910)</f>
        <v>6</v>
      </c>
      <c r="U910" s="84" t="str">
        <f aca="false">IF(O910="not used","-",O910&amp;N910&amp;T910)</f>
        <v>-</v>
      </c>
      <c r="V910" s="84" t="str">
        <f aca="false">IF(O910="Not Used","-",VLOOKUP(D910,FOLIOS,7,FALSE())&amp;H910)</f>
        <v>-</v>
      </c>
      <c r="W910" s="84" t="str">
        <f aca="false">IF(U910="-","-",O910&amp;E910&amp;H910)</f>
        <v>-</v>
      </c>
      <c r="X910" s="85" t="str">
        <f aca="false">D910&amp;G910</f>
        <v>FT-CAND-EGSC-BASIF-MONCHY</v>
      </c>
      <c r="AF910" s="0" t="str">
        <f aca="false">D910&amp;V910</f>
        <v>FT-CAND-EGSC-BAS-</v>
      </c>
    </row>
    <row r="911" customFormat="false" ht="12.75" hidden="false" customHeight="false" outlineLevel="0" collapsed="false">
      <c r="A911" s="81" t="n">
        <v>36682</v>
      </c>
      <c r="B911" s="82" t="s">
        <v>55</v>
      </c>
      <c r="C911" s="82" t="s">
        <v>56</v>
      </c>
      <c r="D911" s="82" t="s">
        <v>57</v>
      </c>
      <c r="E911" s="82" t="s">
        <v>21</v>
      </c>
      <c r="F911" s="82"/>
      <c r="G911" s="82" t="s">
        <v>84</v>
      </c>
      <c r="H911" s="81" t="n">
        <v>36800</v>
      </c>
      <c r="I911" s="82" t="n">
        <v>0</v>
      </c>
      <c r="J911" s="82" t="n">
        <v>0</v>
      </c>
      <c r="K911" s="83" t="n">
        <f aca="false">IF(J911=0,0,J911/I911)</f>
        <v>0</v>
      </c>
      <c r="L911" s="83" t="n">
        <f aca="false">I911/UOM</f>
        <v>0</v>
      </c>
      <c r="M911" s="83" t="n">
        <f aca="false">J911/UOM</f>
        <v>0</v>
      </c>
      <c r="N911" s="84" t="str">
        <f aca="false">IF(F911="P","PHY",IF(F911="G","G",E911))</f>
        <v>D</v>
      </c>
      <c r="O911" s="84" t="str">
        <f aca="false">IF(ISNA(VLOOKUP(G911,BadCanCurves,1,FALSE())),VLOOKUP(D911,FOLIOS,6,FALSE()),"not used")</f>
        <v>not used</v>
      </c>
      <c r="P911" s="84" t="n">
        <f aca="false">IF($N911="P",VLOOKUP(H911,PrcBuckets,2,FALSE()),0)</f>
        <v>0</v>
      </c>
      <c r="Q911" s="84" t="n">
        <f aca="false">IF($N911="D",VLOOKUP(H911,BasisBuckets,2,FALSE()),0)</f>
        <v>7</v>
      </c>
      <c r="R911" s="84" t="n">
        <f aca="false">IF($N911="PHY",VLOOKUP(H911,PGDBuckets,2,FALSE()),0)</f>
        <v>0</v>
      </c>
      <c r="S911" s="84" t="n">
        <f aca="false">IF($N911="G",VLOOKUP(H911,PGDBuckets,2,FALSE()),0)</f>
        <v>0</v>
      </c>
      <c r="T911" s="84" t="n">
        <f aca="false">SUM(P911:S911)</f>
        <v>7</v>
      </c>
      <c r="U911" s="84" t="str">
        <f aca="false">IF(O911="not used","-",O911&amp;N911&amp;T911)</f>
        <v>-</v>
      </c>
      <c r="V911" s="84" t="str">
        <f aca="false">IF(O911="Not Used","-",VLOOKUP(D911,FOLIOS,7,FALSE())&amp;H911)</f>
        <v>-</v>
      </c>
      <c r="W911" s="84" t="str">
        <f aca="false">IF(U911="-","-",O911&amp;E911&amp;H911)</f>
        <v>-</v>
      </c>
      <c r="X911" s="85" t="str">
        <f aca="false">D911&amp;G911</f>
        <v>FT-CAND-EGSC-BASIF-MONCHY</v>
      </c>
      <c r="AF911" s="0" t="str">
        <f aca="false">D911&amp;V911</f>
        <v>FT-CAND-EGSC-BAS-</v>
      </c>
    </row>
    <row r="912" customFormat="false" ht="12.75" hidden="false" customHeight="false" outlineLevel="0" collapsed="false">
      <c r="A912" s="81" t="n">
        <v>36682</v>
      </c>
      <c r="B912" s="82" t="s">
        <v>55</v>
      </c>
      <c r="C912" s="82" t="s">
        <v>56</v>
      </c>
      <c r="D912" s="82" t="s">
        <v>57</v>
      </c>
      <c r="E912" s="82" t="s">
        <v>21</v>
      </c>
      <c r="F912" s="82"/>
      <c r="G912" s="82" t="s">
        <v>84</v>
      </c>
      <c r="H912" s="81" t="n">
        <v>36831</v>
      </c>
      <c r="I912" s="82" t="n">
        <v>0</v>
      </c>
      <c r="J912" s="82" t="n">
        <v>0</v>
      </c>
      <c r="K912" s="83" t="n">
        <f aca="false">IF(J912=0,0,J912/I912)</f>
        <v>0</v>
      </c>
      <c r="L912" s="83" t="n">
        <f aca="false">I912/UOM</f>
        <v>0</v>
      </c>
      <c r="M912" s="83" t="n">
        <f aca="false">J912/UOM</f>
        <v>0</v>
      </c>
      <c r="N912" s="84" t="str">
        <f aca="false">IF(F912="P","PHY",IF(F912="G","G",E912))</f>
        <v>D</v>
      </c>
      <c r="O912" s="84" t="str">
        <f aca="false">IF(ISNA(VLOOKUP(G912,BadCanCurves,1,FALSE())),VLOOKUP(D912,FOLIOS,6,FALSE()),"not used")</f>
        <v>not used</v>
      </c>
      <c r="P912" s="84" t="n">
        <f aca="false">IF($N912="P",VLOOKUP(H912,PrcBuckets,2,FALSE()),0)</f>
        <v>0</v>
      </c>
      <c r="Q912" s="84" t="n">
        <f aca="false">IF($N912="D",VLOOKUP(H912,BasisBuckets,2,FALSE()),0)</f>
        <v>8</v>
      </c>
      <c r="R912" s="84" t="n">
        <f aca="false">IF($N912="PHY",VLOOKUP(H912,PGDBuckets,2,FALSE()),0)</f>
        <v>0</v>
      </c>
      <c r="S912" s="84" t="n">
        <f aca="false">IF($N912="G",VLOOKUP(H912,PGDBuckets,2,FALSE()),0)</f>
        <v>0</v>
      </c>
      <c r="T912" s="84" t="n">
        <f aca="false">SUM(P912:S912)</f>
        <v>8</v>
      </c>
      <c r="U912" s="84" t="str">
        <f aca="false">IF(O912="not used","-",O912&amp;N912&amp;T912)</f>
        <v>-</v>
      </c>
      <c r="V912" s="84" t="str">
        <f aca="false">IF(O912="Not Used","-",VLOOKUP(D912,FOLIOS,7,FALSE())&amp;H912)</f>
        <v>-</v>
      </c>
      <c r="W912" s="84" t="str">
        <f aca="false">IF(U912="-","-",O912&amp;E912&amp;H912)</f>
        <v>-</v>
      </c>
      <c r="X912" s="85" t="str">
        <f aca="false">D912&amp;G912</f>
        <v>FT-CAND-EGSC-BASIF-MONCHY</v>
      </c>
      <c r="AF912" s="0" t="str">
        <f aca="false">D912&amp;V912</f>
        <v>FT-CAND-EGSC-BAS-</v>
      </c>
    </row>
    <row r="913" customFormat="false" ht="12.75" hidden="false" customHeight="false" outlineLevel="0" collapsed="false">
      <c r="A913" s="81" t="n">
        <v>36682</v>
      </c>
      <c r="B913" s="82" t="s">
        <v>55</v>
      </c>
      <c r="C913" s="82" t="s">
        <v>56</v>
      </c>
      <c r="D913" s="82" t="s">
        <v>57</v>
      </c>
      <c r="E913" s="82" t="s">
        <v>21</v>
      </c>
      <c r="F913" s="82"/>
      <c r="G913" s="82" t="s">
        <v>84</v>
      </c>
      <c r="H913" s="81" t="n">
        <v>36861</v>
      </c>
      <c r="I913" s="82" t="n">
        <v>0</v>
      </c>
      <c r="J913" s="82" t="n">
        <v>0</v>
      </c>
      <c r="K913" s="83" t="n">
        <f aca="false">IF(J913=0,0,J913/I913)</f>
        <v>0</v>
      </c>
      <c r="L913" s="83" t="n">
        <f aca="false">I913/UOM</f>
        <v>0</v>
      </c>
      <c r="M913" s="83" t="n">
        <f aca="false">J913/UOM</f>
        <v>0</v>
      </c>
      <c r="N913" s="84" t="str">
        <f aca="false">IF(F913="P","PHY",IF(F913="G","G",E913))</f>
        <v>D</v>
      </c>
      <c r="O913" s="84" t="str">
        <f aca="false">IF(ISNA(VLOOKUP(G913,BadCanCurves,1,FALSE())),VLOOKUP(D913,FOLIOS,6,FALSE()),"not used")</f>
        <v>not used</v>
      </c>
      <c r="P913" s="84" t="n">
        <f aca="false">IF($N913="P",VLOOKUP(H913,PrcBuckets,2,FALSE()),0)</f>
        <v>0</v>
      </c>
      <c r="Q913" s="84" t="n">
        <f aca="false">IF($N913="D",VLOOKUP(H913,BasisBuckets,2,FALSE()),0)</f>
        <v>8</v>
      </c>
      <c r="R913" s="84" t="n">
        <f aca="false">IF($N913="PHY",VLOOKUP(H913,PGDBuckets,2,FALSE()),0)</f>
        <v>0</v>
      </c>
      <c r="S913" s="84" t="n">
        <f aca="false">IF($N913="G",VLOOKUP(H913,PGDBuckets,2,FALSE()),0)</f>
        <v>0</v>
      </c>
      <c r="T913" s="84" t="n">
        <f aca="false">SUM(P913:S913)</f>
        <v>8</v>
      </c>
      <c r="U913" s="84" t="str">
        <f aca="false">IF(O913="not used","-",O913&amp;N913&amp;T913)</f>
        <v>-</v>
      </c>
      <c r="V913" s="84" t="str">
        <f aca="false">IF(O913="Not Used","-",VLOOKUP(D913,FOLIOS,7,FALSE())&amp;H913)</f>
        <v>-</v>
      </c>
      <c r="W913" s="84" t="str">
        <f aca="false">IF(U913="-","-",O913&amp;E913&amp;H913)</f>
        <v>-</v>
      </c>
      <c r="X913" s="85" t="str">
        <f aca="false">D913&amp;G913</f>
        <v>FT-CAND-EGSC-BASIF-MONCHY</v>
      </c>
      <c r="AF913" s="0" t="str">
        <f aca="false">D913&amp;V913</f>
        <v>FT-CAND-EGSC-BAS-</v>
      </c>
    </row>
    <row r="914" customFormat="false" ht="12.75" hidden="false" customHeight="false" outlineLevel="0" collapsed="false">
      <c r="A914" s="81" t="n">
        <v>36682</v>
      </c>
      <c r="B914" s="82" t="s">
        <v>55</v>
      </c>
      <c r="C914" s="82" t="s">
        <v>56</v>
      </c>
      <c r="D914" s="82" t="s">
        <v>57</v>
      </c>
      <c r="E914" s="82" t="s">
        <v>21</v>
      </c>
      <c r="F914" s="82"/>
      <c r="G914" s="82" t="s">
        <v>84</v>
      </c>
      <c r="H914" s="81" t="n">
        <v>36892</v>
      </c>
      <c r="I914" s="82" t="n">
        <v>0</v>
      </c>
      <c r="J914" s="82" t="n">
        <v>0</v>
      </c>
      <c r="K914" s="83" t="n">
        <f aca="false">IF(J914=0,0,J914/I914)</f>
        <v>0</v>
      </c>
      <c r="L914" s="83" t="n">
        <f aca="false">I914/UOM</f>
        <v>0</v>
      </c>
      <c r="M914" s="83" t="n">
        <f aca="false">J914/UOM</f>
        <v>0</v>
      </c>
      <c r="N914" s="84" t="str">
        <f aca="false">IF(F914="P","PHY",IF(F914="G","G",E914))</f>
        <v>D</v>
      </c>
      <c r="O914" s="84" t="str">
        <f aca="false">IF(ISNA(VLOOKUP(G914,BadCanCurves,1,FALSE())),VLOOKUP(D914,FOLIOS,6,FALSE()),"not used")</f>
        <v>not used</v>
      </c>
      <c r="P914" s="84" t="n">
        <f aca="false">IF($N914="P",VLOOKUP(H914,PrcBuckets,2,FALSE()),0)</f>
        <v>0</v>
      </c>
      <c r="Q914" s="84" t="n">
        <f aca="false">IF($N914="D",VLOOKUP(H914,BasisBuckets,2,FALSE()),0)</f>
        <v>9</v>
      </c>
      <c r="R914" s="84" t="n">
        <f aca="false">IF($N914="PHY",VLOOKUP(H914,PGDBuckets,2,FALSE()),0)</f>
        <v>0</v>
      </c>
      <c r="S914" s="84" t="n">
        <f aca="false">IF($N914="G",VLOOKUP(H914,PGDBuckets,2,FALSE()),0)</f>
        <v>0</v>
      </c>
      <c r="T914" s="84" t="n">
        <f aca="false">SUM(P914:S914)</f>
        <v>9</v>
      </c>
      <c r="U914" s="84" t="str">
        <f aca="false">IF(O914="not used","-",O914&amp;N914&amp;T914)</f>
        <v>-</v>
      </c>
      <c r="V914" s="84" t="str">
        <f aca="false">IF(O914="Not Used","-",VLOOKUP(D914,FOLIOS,7,FALSE())&amp;H914)</f>
        <v>-</v>
      </c>
      <c r="W914" s="84" t="str">
        <f aca="false">IF(U914="-","-",O914&amp;E914&amp;H914)</f>
        <v>-</v>
      </c>
      <c r="X914" s="85" t="str">
        <f aca="false">D914&amp;G914</f>
        <v>FT-CAND-EGSC-BASIF-MONCHY</v>
      </c>
      <c r="AF914" s="0" t="str">
        <f aca="false">D914&amp;V914</f>
        <v>FT-CAND-EGSC-BAS-</v>
      </c>
    </row>
    <row r="915" customFormat="false" ht="12.75" hidden="false" customHeight="false" outlineLevel="0" collapsed="false">
      <c r="A915" s="81" t="n">
        <v>36682</v>
      </c>
      <c r="B915" s="82" t="s">
        <v>55</v>
      </c>
      <c r="C915" s="82" t="s">
        <v>56</v>
      </c>
      <c r="D915" s="82" t="s">
        <v>57</v>
      </c>
      <c r="E915" s="82" t="s">
        <v>21</v>
      </c>
      <c r="F915" s="82"/>
      <c r="G915" s="82" t="s">
        <v>84</v>
      </c>
      <c r="H915" s="81" t="n">
        <v>36923</v>
      </c>
      <c r="I915" s="82" t="n">
        <v>0</v>
      </c>
      <c r="J915" s="82" t="n">
        <v>0</v>
      </c>
      <c r="K915" s="83" t="n">
        <f aca="false">IF(J915=0,0,J915/I915)</f>
        <v>0</v>
      </c>
      <c r="L915" s="83" t="n">
        <f aca="false">I915/UOM</f>
        <v>0</v>
      </c>
      <c r="M915" s="83" t="n">
        <f aca="false">J915/UOM</f>
        <v>0</v>
      </c>
      <c r="N915" s="84" t="str">
        <f aca="false">IF(F915="P","PHY",IF(F915="G","G",E915))</f>
        <v>D</v>
      </c>
      <c r="O915" s="84" t="str">
        <f aca="false">IF(ISNA(VLOOKUP(G915,BadCanCurves,1,FALSE())),VLOOKUP(D915,FOLIOS,6,FALSE()),"not used")</f>
        <v>not used</v>
      </c>
      <c r="P915" s="84" t="n">
        <f aca="false">IF($N915="P",VLOOKUP(H915,PrcBuckets,2,FALSE()),0)</f>
        <v>0</v>
      </c>
      <c r="Q915" s="84" t="n">
        <f aca="false">IF($N915="D",VLOOKUP(H915,BasisBuckets,2,FALSE()),0)</f>
        <v>9</v>
      </c>
      <c r="R915" s="84" t="n">
        <f aca="false">IF($N915="PHY",VLOOKUP(H915,PGDBuckets,2,FALSE()),0)</f>
        <v>0</v>
      </c>
      <c r="S915" s="84" t="n">
        <f aca="false">IF($N915="G",VLOOKUP(H915,PGDBuckets,2,FALSE()),0)</f>
        <v>0</v>
      </c>
      <c r="T915" s="84" t="n">
        <f aca="false">SUM(P915:S915)</f>
        <v>9</v>
      </c>
      <c r="U915" s="84" t="str">
        <f aca="false">IF(O915="not used","-",O915&amp;N915&amp;T915)</f>
        <v>-</v>
      </c>
      <c r="V915" s="84" t="str">
        <f aca="false">IF(O915="Not Used","-",VLOOKUP(D915,FOLIOS,7,FALSE())&amp;H915)</f>
        <v>-</v>
      </c>
      <c r="W915" s="84" t="str">
        <f aca="false">IF(U915="-","-",O915&amp;E915&amp;H915)</f>
        <v>-</v>
      </c>
      <c r="X915" s="85" t="str">
        <f aca="false">D915&amp;G915</f>
        <v>FT-CAND-EGSC-BASIF-MONCHY</v>
      </c>
      <c r="AF915" s="0" t="str">
        <f aca="false">D915&amp;V915</f>
        <v>FT-CAND-EGSC-BAS-</v>
      </c>
    </row>
    <row r="916" customFormat="false" ht="12.75" hidden="false" customHeight="false" outlineLevel="0" collapsed="false">
      <c r="A916" s="81" t="n">
        <v>36682</v>
      </c>
      <c r="B916" s="82" t="s">
        <v>55</v>
      </c>
      <c r="C916" s="82" t="s">
        <v>56</v>
      </c>
      <c r="D916" s="82" t="s">
        <v>57</v>
      </c>
      <c r="E916" s="82" t="s">
        <v>21</v>
      </c>
      <c r="F916" s="82"/>
      <c r="G916" s="82" t="s">
        <v>84</v>
      </c>
      <c r="H916" s="81" t="n">
        <v>36951</v>
      </c>
      <c r="I916" s="82" t="n">
        <v>0</v>
      </c>
      <c r="J916" s="82" t="n">
        <v>0</v>
      </c>
      <c r="K916" s="83" t="n">
        <f aca="false">IF(J916=0,0,J916/I916)</f>
        <v>0</v>
      </c>
      <c r="L916" s="83" t="n">
        <f aca="false">I916/UOM</f>
        <v>0</v>
      </c>
      <c r="M916" s="83" t="n">
        <f aca="false">J916/UOM</f>
        <v>0</v>
      </c>
      <c r="N916" s="84" t="str">
        <f aca="false">IF(F916="P","PHY",IF(F916="G","G",E916))</f>
        <v>D</v>
      </c>
      <c r="O916" s="84" t="str">
        <f aca="false">IF(ISNA(VLOOKUP(G916,BadCanCurves,1,FALSE())),VLOOKUP(D916,FOLIOS,6,FALSE()),"not used")</f>
        <v>not used</v>
      </c>
      <c r="P916" s="84" t="n">
        <f aca="false">IF($N916="P",VLOOKUP(H916,PrcBuckets,2,FALSE()),0)</f>
        <v>0</v>
      </c>
      <c r="Q916" s="84" t="n">
        <f aca="false">IF($N916="D",VLOOKUP(H916,BasisBuckets,2,FALSE()),0)</f>
        <v>9</v>
      </c>
      <c r="R916" s="84" t="n">
        <f aca="false">IF($N916="PHY",VLOOKUP(H916,PGDBuckets,2,FALSE()),0)</f>
        <v>0</v>
      </c>
      <c r="S916" s="84" t="n">
        <f aca="false">IF($N916="G",VLOOKUP(H916,PGDBuckets,2,FALSE()),0)</f>
        <v>0</v>
      </c>
      <c r="T916" s="84" t="n">
        <f aca="false">SUM(P916:S916)</f>
        <v>9</v>
      </c>
      <c r="U916" s="84" t="str">
        <f aca="false">IF(O916="not used","-",O916&amp;N916&amp;T916)</f>
        <v>-</v>
      </c>
      <c r="V916" s="84" t="str">
        <f aca="false">IF(O916="Not Used","-",VLOOKUP(D916,FOLIOS,7,FALSE())&amp;H916)</f>
        <v>-</v>
      </c>
      <c r="W916" s="84" t="str">
        <f aca="false">IF(U916="-","-",O916&amp;E916&amp;H916)</f>
        <v>-</v>
      </c>
      <c r="X916" s="85" t="str">
        <f aca="false">D916&amp;G916</f>
        <v>FT-CAND-EGSC-BASIF-MONCHY</v>
      </c>
      <c r="AF916" s="0" t="str">
        <f aca="false">D916&amp;V916</f>
        <v>FT-CAND-EGSC-BAS-</v>
      </c>
    </row>
    <row r="917" customFormat="false" ht="12.75" hidden="false" customHeight="false" outlineLevel="0" collapsed="false">
      <c r="A917" s="81" t="n">
        <v>36682</v>
      </c>
      <c r="B917" s="82" t="s">
        <v>55</v>
      </c>
      <c r="C917" s="82" t="s">
        <v>56</v>
      </c>
      <c r="D917" s="82" t="s">
        <v>57</v>
      </c>
      <c r="E917" s="82" t="s">
        <v>21</v>
      </c>
      <c r="F917" s="82"/>
      <c r="G917" s="82" t="s">
        <v>84</v>
      </c>
      <c r="H917" s="81" t="n">
        <v>36982</v>
      </c>
      <c r="I917" s="82" t="n">
        <v>0</v>
      </c>
      <c r="J917" s="82" t="n">
        <v>0</v>
      </c>
      <c r="K917" s="83" t="n">
        <f aca="false">IF(J917=0,0,J917/I917)</f>
        <v>0</v>
      </c>
      <c r="L917" s="83" t="n">
        <f aca="false">I917/UOM</f>
        <v>0</v>
      </c>
      <c r="M917" s="83" t="n">
        <f aca="false">J917/UOM</f>
        <v>0</v>
      </c>
      <c r="N917" s="84" t="str">
        <f aca="false">IF(F917="P","PHY",IF(F917="G","G",E917))</f>
        <v>D</v>
      </c>
      <c r="O917" s="84" t="str">
        <f aca="false">IF(ISNA(VLOOKUP(G917,BadCanCurves,1,FALSE())),VLOOKUP(D917,FOLIOS,6,FALSE()),"not used")</f>
        <v>not used</v>
      </c>
      <c r="P917" s="84" t="n">
        <f aca="false">IF($N917="P",VLOOKUP(H917,PrcBuckets,2,FALSE()),0)</f>
        <v>0</v>
      </c>
      <c r="Q917" s="84" t="n">
        <f aca="false">IF($N917="D",VLOOKUP(H917,BasisBuckets,2,FALSE()),0)</f>
        <v>9</v>
      </c>
      <c r="R917" s="84" t="n">
        <f aca="false">IF($N917="PHY",VLOOKUP(H917,PGDBuckets,2,FALSE()),0)</f>
        <v>0</v>
      </c>
      <c r="S917" s="84" t="n">
        <f aca="false">IF($N917="G",VLOOKUP(H917,PGDBuckets,2,FALSE()),0)</f>
        <v>0</v>
      </c>
      <c r="T917" s="84" t="n">
        <f aca="false">SUM(P917:S917)</f>
        <v>9</v>
      </c>
      <c r="U917" s="84" t="str">
        <f aca="false">IF(O917="not used","-",O917&amp;N917&amp;T917)</f>
        <v>-</v>
      </c>
      <c r="V917" s="84" t="str">
        <f aca="false">IF(O917="Not Used","-",VLOOKUP(D917,FOLIOS,7,FALSE())&amp;H917)</f>
        <v>-</v>
      </c>
      <c r="W917" s="84" t="str">
        <f aca="false">IF(U917="-","-",O917&amp;E917&amp;H917)</f>
        <v>-</v>
      </c>
      <c r="X917" s="85" t="str">
        <f aca="false">D917&amp;G917</f>
        <v>FT-CAND-EGSC-BASIF-MONCHY</v>
      </c>
      <c r="AF917" s="0" t="str">
        <f aca="false">D917&amp;V917</f>
        <v>FT-CAND-EGSC-BAS-</v>
      </c>
    </row>
    <row r="918" customFormat="false" ht="12.75" hidden="false" customHeight="false" outlineLevel="0" collapsed="false">
      <c r="A918" s="81" t="n">
        <v>36682</v>
      </c>
      <c r="B918" s="82" t="s">
        <v>55</v>
      </c>
      <c r="C918" s="82" t="s">
        <v>56</v>
      </c>
      <c r="D918" s="82" t="s">
        <v>57</v>
      </c>
      <c r="E918" s="82" t="s">
        <v>21</v>
      </c>
      <c r="F918" s="82"/>
      <c r="G918" s="82" t="s">
        <v>84</v>
      </c>
      <c r="H918" s="81" t="n">
        <v>37012</v>
      </c>
      <c r="I918" s="82" t="n">
        <v>0</v>
      </c>
      <c r="J918" s="82" t="n">
        <v>0</v>
      </c>
      <c r="K918" s="83" t="n">
        <f aca="false">IF(J918=0,0,J918/I918)</f>
        <v>0</v>
      </c>
      <c r="L918" s="83" t="n">
        <f aca="false">I918/UOM</f>
        <v>0</v>
      </c>
      <c r="M918" s="83" t="n">
        <f aca="false">J918/UOM</f>
        <v>0</v>
      </c>
      <c r="N918" s="84" t="str">
        <f aca="false">IF(F918="P","PHY",IF(F918="G","G",E918))</f>
        <v>D</v>
      </c>
      <c r="O918" s="84" t="str">
        <f aca="false">IF(ISNA(VLOOKUP(G918,BadCanCurves,1,FALSE())),VLOOKUP(D918,FOLIOS,6,FALSE()),"not used")</f>
        <v>not used</v>
      </c>
      <c r="P918" s="84" t="n">
        <f aca="false">IF($N918="P",VLOOKUP(H918,PrcBuckets,2,FALSE()),0)</f>
        <v>0</v>
      </c>
      <c r="Q918" s="84" t="n">
        <f aca="false">IF($N918="D",VLOOKUP(H918,BasisBuckets,2,FALSE()),0)</f>
        <v>9</v>
      </c>
      <c r="R918" s="84" t="n">
        <f aca="false">IF($N918="PHY",VLOOKUP(H918,PGDBuckets,2,FALSE()),0)</f>
        <v>0</v>
      </c>
      <c r="S918" s="84" t="n">
        <f aca="false">IF($N918="G",VLOOKUP(H918,PGDBuckets,2,FALSE()),0)</f>
        <v>0</v>
      </c>
      <c r="T918" s="84" t="n">
        <f aca="false">SUM(P918:S918)</f>
        <v>9</v>
      </c>
      <c r="U918" s="84" t="str">
        <f aca="false">IF(O918="not used","-",O918&amp;N918&amp;T918)</f>
        <v>-</v>
      </c>
      <c r="V918" s="84" t="str">
        <f aca="false">IF(O918="Not Used","-",VLOOKUP(D918,FOLIOS,7,FALSE())&amp;H918)</f>
        <v>-</v>
      </c>
      <c r="W918" s="84" t="str">
        <f aca="false">IF(U918="-","-",O918&amp;E918&amp;H918)</f>
        <v>-</v>
      </c>
      <c r="X918" s="85" t="str">
        <f aca="false">D918&amp;G918</f>
        <v>FT-CAND-EGSC-BASIF-MONCHY</v>
      </c>
      <c r="AF918" s="0" t="str">
        <f aca="false">D918&amp;V918</f>
        <v>FT-CAND-EGSC-BAS-</v>
      </c>
    </row>
    <row r="919" customFormat="false" ht="12.75" hidden="false" customHeight="false" outlineLevel="0" collapsed="false">
      <c r="A919" s="81" t="n">
        <v>36682</v>
      </c>
      <c r="B919" s="82" t="s">
        <v>55</v>
      </c>
      <c r="C919" s="82" t="s">
        <v>56</v>
      </c>
      <c r="D919" s="82" t="s">
        <v>57</v>
      </c>
      <c r="E919" s="82" t="s">
        <v>21</v>
      </c>
      <c r="F919" s="82"/>
      <c r="G919" s="82" t="s">
        <v>84</v>
      </c>
      <c r="H919" s="81" t="n">
        <v>37043</v>
      </c>
      <c r="I919" s="82" t="n">
        <v>0</v>
      </c>
      <c r="J919" s="82" t="n">
        <v>0</v>
      </c>
      <c r="K919" s="83" t="n">
        <f aca="false">IF(J919=0,0,J919/I919)</f>
        <v>0</v>
      </c>
      <c r="L919" s="83" t="n">
        <f aca="false">I919/UOM</f>
        <v>0</v>
      </c>
      <c r="M919" s="83" t="n">
        <f aca="false">J919/UOM</f>
        <v>0</v>
      </c>
      <c r="N919" s="84" t="str">
        <f aca="false">IF(F919="P","PHY",IF(F919="G","G",E919))</f>
        <v>D</v>
      </c>
      <c r="O919" s="84" t="str">
        <f aca="false">IF(ISNA(VLOOKUP(G919,BadCanCurves,1,FALSE())),VLOOKUP(D919,FOLIOS,6,FALSE()),"not used")</f>
        <v>not used</v>
      </c>
      <c r="P919" s="84" t="n">
        <f aca="false">IF($N919="P",VLOOKUP(H919,PrcBuckets,2,FALSE()),0)</f>
        <v>0</v>
      </c>
      <c r="Q919" s="84" t="n">
        <f aca="false">IF($N919="D",VLOOKUP(H919,BasisBuckets,2,FALSE()),0)</f>
        <v>9</v>
      </c>
      <c r="R919" s="84" t="n">
        <f aca="false">IF($N919="PHY",VLOOKUP(H919,PGDBuckets,2,FALSE()),0)</f>
        <v>0</v>
      </c>
      <c r="S919" s="84" t="n">
        <f aca="false">IF($N919="G",VLOOKUP(H919,PGDBuckets,2,FALSE()),0)</f>
        <v>0</v>
      </c>
      <c r="T919" s="84" t="n">
        <f aca="false">SUM(P919:S919)</f>
        <v>9</v>
      </c>
      <c r="U919" s="84" t="str">
        <f aca="false">IF(O919="not used","-",O919&amp;N919&amp;T919)</f>
        <v>-</v>
      </c>
      <c r="V919" s="84" t="str">
        <f aca="false">IF(O919="Not Used","-",VLOOKUP(D919,FOLIOS,7,FALSE())&amp;H919)</f>
        <v>-</v>
      </c>
      <c r="W919" s="84" t="str">
        <f aca="false">IF(U919="-","-",O919&amp;E919&amp;H919)</f>
        <v>-</v>
      </c>
      <c r="X919" s="85" t="str">
        <f aca="false">D919&amp;G919</f>
        <v>FT-CAND-EGSC-BASIF-MONCHY</v>
      </c>
      <c r="AF919" s="0" t="str">
        <f aca="false">D919&amp;V919</f>
        <v>FT-CAND-EGSC-BAS-</v>
      </c>
    </row>
    <row r="920" customFormat="false" ht="12.75" hidden="false" customHeight="false" outlineLevel="0" collapsed="false">
      <c r="A920" s="81" t="n">
        <v>36682</v>
      </c>
      <c r="B920" s="82" t="s">
        <v>55</v>
      </c>
      <c r="C920" s="82" t="s">
        <v>56</v>
      </c>
      <c r="D920" s="82" t="s">
        <v>57</v>
      </c>
      <c r="E920" s="82" t="s">
        <v>21</v>
      </c>
      <c r="F920" s="82"/>
      <c r="G920" s="82" t="s">
        <v>84</v>
      </c>
      <c r="H920" s="81" t="n">
        <v>37073</v>
      </c>
      <c r="I920" s="82" t="n">
        <v>0</v>
      </c>
      <c r="J920" s="82" t="n">
        <v>0</v>
      </c>
      <c r="K920" s="83" t="n">
        <f aca="false">IF(J920=0,0,J920/I920)</f>
        <v>0</v>
      </c>
      <c r="L920" s="83" t="n">
        <f aca="false">I920/UOM</f>
        <v>0</v>
      </c>
      <c r="M920" s="83" t="n">
        <f aca="false">J920/UOM</f>
        <v>0</v>
      </c>
      <c r="N920" s="84" t="str">
        <f aca="false">IF(F920="P","PHY",IF(F920="G","G",E920))</f>
        <v>D</v>
      </c>
      <c r="O920" s="84" t="str">
        <f aca="false">IF(ISNA(VLOOKUP(G920,BadCanCurves,1,FALSE())),VLOOKUP(D920,FOLIOS,6,FALSE()),"not used")</f>
        <v>not used</v>
      </c>
      <c r="P920" s="84" t="n">
        <f aca="false">IF($N920="P",VLOOKUP(H920,PrcBuckets,2,FALSE()),0)</f>
        <v>0</v>
      </c>
      <c r="Q920" s="84" t="n">
        <f aca="false">IF($N920="D",VLOOKUP(H920,BasisBuckets,2,FALSE()),0)</f>
        <v>9</v>
      </c>
      <c r="R920" s="84" t="n">
        <f aca="false">IF($N920="PHY",VLOOKUP(H920,PGDBuckets,2,FALSE()),0)</f>
        <v>0</v>
      </c>
      <c r="S920" s="84" t="n">
        <f aca="false">IF($N920="G",VLOOKUP(H920,PGDBuckets,2,FALSE()),0)</f>
        <v>0</v>
      </c>
      <c r="T920" s="84" t="n">
        <f aca="false">SUM(P920:S920)</f>
        <v>9</v>
      </c>
      <c r="U920" s="84" t="str">
        <f aca="false">IF(O920="not used","-",O920&amp;N920&amp;T920)</f>
        <v>-</v>
      </c>
      <c r="V920" s="84" t="str">
        <f aca="false">IF(O920="Not Used","-",VLOOKUP(D920,FOLIOS,7,FALSE())&amp;H920)</f>
        <v>-</v>
      </c>
      <c r="W920" s="84" t="str">
        <f aca="false">IF(U920="-","-",O920&amp;E920&amp;H920)</f>
        <v>-</v>
      </c>
      <c r="X920" s="85" t="str">
        <f aca="false">D920&amp;G920</f>
        <v>FT-CAND-EGSC-BASIF-MONCHY</v>
      </c>
      <c r="AF920" s="0" t="str">
        <f aca="false">D920&amp;V920</f>
        <v>FT-CAND-EGSC-BAS-</v>
      </c>
    </row>
    <row r="921" customFormat="false" ht="12.75" hidden="false" customHeight="false" outlineLevel="0" collapsed="false">
      <c r="A921" s="81" t="n">
        <v>36682</v>
      </c>
      <c r="B921" s="82" t="s">
        <v>55</v>
      </c>
      <c r="C921" s="82" t="s">
        <v>56</v>
      </c>
      <c r="D921" s="82" t="s">
        <v>57</v>
      </c>
      <c r="E921" s="82" t="s">
        <v>21</v>
      </c>
      <c r="F921" s="82"/>
      <c r="G921" s="82" t="s">
        <v>84</v>
      </c>
      <c r="H921" s="81" t="n">
        <v>37104</v>
      </c>
      <c r="I921" s="82" t="n">
        <v>0</v>
      </c>
      <c r="J921" s="82" t="n">
        <v>0</v>
      </c>
      <c r="K921" s="83" t="n">
        <f aca="false">IF(J921=0,0,J921/I921)</f>
        <v>0</v>
      </c>
      <c r="L921" s="83" t="n">
        <f aca="false">I921/UOM</f>
        <v>0</v>
      </c>
      <c r="M921" s="83" t="n">
        <f aca="false">J921/UOM</f>
        <v>0</v>
      </c>
      <c r="N921" s="84" t="str">
        <f aca="false">IF(F921="P","PHY",IF(F921="G","G",E921))</f>
        <v>D</v>
      </c>
      <c r="O921" s="84" t="str">
        <f aca="false">IF(ISNA(VLOOKUP(G921,BadCanCurves,1,FALSE())),VLOOKUP(D921,FOLIOS,6,FALSE()),"not used")</f>
        <v>not used</v>
      </c>
      <c r="P921" s="84" t="n">
        <f aca="false">IF($N921="P",VLOOKUP(H921,PrcBuckets,2,FALSE()),0)</f>
        <v>0</v>
      </c>
      <c r="Q921" s="84" t="n">
        <f aca="false">IF($N921="D",VLOOKUP(H921,BasisBuckets,2,FALSE()),0)</f>
        <v>9</v>
      </c>
      <c r="R921" s="84" t="n">
        <f aca="false">IF($N921="PHY",VLOOKUP(H921,PGDBuckets,2,FALSE()),0)</f>
        <v>0</v>
      </c>
      <c r="S921" s="84" t="n">
        <f aca="false">IF($N921="G",VLOOKUP(H921,PGDBuckets,2,FALSE()),0)</f>
        <v>0</v>
      </c>
      <c r="T921" s="84" t="n">
        <f aca="false">SUM(P921:S921)</f>
        <v>9</v>
      </c>
      <c r="U921" s="84" t="str">
        <f aca="false">IF(O921="not used","-",O921&amp;N921&amp;T921)</f>
        <v>-</v>
      </c>
      <c r="V921" s="84" t="str">
        <f aca="false">IF(O921="Not Used","-",VLOOKUP(D921,FOLIOS,7,FALSE())&amp;H921)</f>
        <v>-</v>
      </c>
      <c r="W921" s="84" t="str">
        <f aca="false">IF(U921="-","-",O921&amp;E921&amp;H921)</f>
        <v>-</v>
      </c>
      <c r="X921" s="85" t="str">
        <f aca="false">D921&amp;G921</f>
        <v>FT-CAND-EGSC-BASIF-MONCHY</v>
      </c>
      <c r="AF921" s="0" t="str">
        <f aca="false">D921&amp;V921</f>
        <v>FT-CAND-EGSC-BAS-</v>
      </c>
    </row>
    <row r="922" customFormat="false" ht="12.75" hidden="false" customHeight="false" outlineLevel="0" collapsed="false">
      <c r="A922" s="81" t="n">
        <v>36682</v>
      </c>
      <c r="B922" s="82" t="s">
        <v>55</v>
      </c>
      <c r="C922" s="82" t="s">
        <v>56</v>
      </c>
      <c r="D922" s="82" t="s">
        <v>57</v>
      </c>
      <c r="E922" s="82" t="s">
        <v>21</v>
      </c>
      <c r="F922" s="82"/>
      <c r="G922" s="82" t="s">
        <v>84</v>
      </c>
      <c r="H922" s="81" t="n">
        <v>37135</v>
      </c>
      <c r="I922" s="82" t="n">
        <v>0</v>
      </c>
      <c r="J922" s="82" t="n">
        <v>0</v>
      </c>
      <c r="K922" s="83" t="n">
        <f aca="false">IF(J922=0,0,J922/I922)</f>
        <v>0</v>
      </c>
      <c r="L922" s="83" t="n">
        <f aca="false">I922/UOM</f>
        <v>0</v>
      </c>
      <c r="M922" s="83" t="n">
        <f aca="false">J922/UOM</f>
        <v>0</v>
      </c>
      <c r="N922" s="84" t="str">
        <f aca="false">IF(F922="P","PHY",IF(F922="G","G",E922))</f>
        <v>D</v>
      </c>
      <c r="O922" s="84" t="str">
        <f aca="false">IF(ISNA(VLOOKUP(G922,BadCanCurves,1,FALSE())),VLOOKUP(D922,FOLIOS,6,FALSE()),"not used")</f>
        <v>not used</v>
      </c>
      <c r="P922" s="84" t="n">
        <f aca="false">IF($N922="P",VLOOKUP(H922,PrcBuckets,2,FALSE()),0)</f>
        <v>0</v>
      </c>
      <c r="Q922" s="84" t="n">
        <f aca="false">IF($N922="D",VLOOKUP(H922,BasisBuckets,2,FALSE()),0)</f>
        <v>9</v>
      </c>
      <c r="R922" s="84" t="n">
        <f aca="false">IF($N922="PHY",VLOOKUP(H922,PGDBuckets,2,FALSE()),0)</f>
        <v>0</v>
      </c>
      <c r="S922" s="84" t="n">
        <f aca="false">IF($N922="G",VLOOKUP(H922,PGDBuckets,2,FALSE()),0)</f>
        <v>0</v>
      </c>
      <c r="T922" s="84" t="n">
        <f aca="false">SUM(P922:S922)</f>
        <v>9</v>
      </c>
      <c r="U922" s="84" t="str">
        <f aca="false">IF(O922="not used","-",O922&amp;N922&amp;T922)</f>
        <v>-</v>
      </c>
      <c r="V922" s="84" t="str">
        <f aca="false">IF(O922="Not Used","-",VLOOKUP(D922,FOLIOS,7,FALSE())&amp;H922)</f>
        <v>-</v>
      </c>
      <c r="W922" s="84" t="str">
        <f aca="false">IF(U922="-","-",O922&amp;E922&amp;H922)</f>
        <v>-</v>
      </c>
      <c r="X922" s="85" t="str">
        <f aca="false">D922&amp;G922</f>
        <v>FT-CAND-EGSC-BASIF-MONCHY</v>
      </c>
      <c r="AF922" s="0" t="str">
        <f aca="false">D922&amp;V922</f>
        <v>FT-CAND-EGSC-BAS-</v>
      </c>
    </row>
    <row r="923" customFormat="false" ht="12.75" hidden="false" customHeight="false" outlineLevel="0" collapsed="false">
      <c r="A923" s="81" t="n">
        <v>36682</v>
      </c>
      <c r="B923" s="82" t="s">
        <v>55</v>
      </c>
      <c r="C923" s="82" t="s">
        <v>56</v>
      </c>
      <c r="D923" s="82" t="s">
        <v>57</v>
      </c>
      <c r="E923" s="82" t="s">
        <v>21</v>
      </c>
      <c r="F923" s="82"/>
      <c r="G923" s="82" t="s">
        <v>84</v>
      </c>
      <c r="H923" s="81" t="n">
        <v>37165</v>
      </c>
      <c r="I923" s="82" t="n">
        <v>0</v>
      </c>
      <c r="J923" s="82" t="n">
        <v>0</v>
      </c>
      <c r="K923" s="83" t="n">
        <f aca="false">IF(J923=0,0,J923/I923)</f>
        <v>0</v>
      </c>
      <c r="L923" s="83" t="n">
        <f aca="false">I923/UOM</f>
        <v>0</v>
      </c>
      <c r="M923" s="83" t="n">
        <f aca="false">J923/UOM</f>
        <v>0</v>
      </c>
      <c r="N923" s="84" t="str">
        <f aca="false">IF(F923="P","PHY",IF(F923="G","G",E923))</f>
        <v>D</v>
      </c>
      <c r="O923" s="84" t="str">
        <f aca="false">IF(ISNA(VLOOKUP(G923,BadCanCurves,1,FALSE())),VLOOKUP(D923,FOLIOS,6,FALSE()),"not used")</f>
        <v>not used</v>
      </c>
      <c r="P923" s="84" t="n">
        <f aca="false">IF($N923="P",VLOOKUP(H923,PrcBuckets,2,FALSE()),0)</f>
        <v>0</v>
      </c>
      <c r="Q923" s="84" t="n">
        <f aca="false">IF($N923="D",VLOOKUP(H923,BasisBuckets,2,FALSE()),0)</f>
        <v>9</v>
      </c>
      <c r="R923" s="84" t="n">
        <f aca="false">IF($N923="PHY",VLOOKUP(H923,PGDBuckets,2,FALSE()),0)</f>
        <v>0</v>
      </c>
      <c r="S923" s="84" t="n">
        <f aca="false">IF($N923="G",VLOOKUP(H923,PGDBuckets,2,FALSE()),0)</f>
        <v>0</v>
      </c>
      <c r="T923" s="84" t="n">
        <f aca="false">SUM(P923:S923)</f>
        <v>9</v>
      </c>
      <c r="U923" s="84" t="str">
        <f aca="false">IF(O923="not used","-",O923&amp;N923&amp;T923)</f>
        <v>-</v>
      </c>
      <c r="V923" s="84" t="str">
        <f aca="false">IF(O923="Not Used","-",VLOOKUP(D923,FOLIOS,7,FALSE())&amp;H923)</f>
        <v>-</v>
      </c>
      <c r="W923" s="84" t="str">
        <f aca="false">IF(U923="-","-",O923&amp;E923&amp;H923)</f>
        <v>-</v>
      </c>
      <c r="X923" s="85" t="str">
        <f aca="false">D923&amp;G923</f>
        <v>FT-CAND-EGSC-BASIF-MONCHY</v>
      </c>
      <c r="AF923" s="0" t="str">
        <f aca="false">D923&amp;V923</f>
        <v>FT-CAND-EGSC-BAS-</v>
      </c>
    </row>
    <row r="924" customFormat="false" ht="12.75" hidden="false" customHeight="false" outlineLevel="0" collapsed="false">
      <c r="A924" s="81" t="n">
        <v>36682</v>
      </c>
      <c r="B924" s="82" t="s">
        <v>55</v>
      </c>
      <c r="C924" s="82" t="s">
        <v>56</v>
      </c>
      <c r="D924" s="82" t="s">
        <v>57</v>
      </c>
      <c r="E924" s="82" t="s">
        <v>21</v>
      </c>
      <c r="F924" s="82"/>
      <c r="G924" s="82" t="s">
        <v>84</v>
      </c>
      <c r="H924" s="81" t="n">
        <v>37196</v>
      </c>
      <c r="I924" s="82" t="n">
        <v>0</v>
      </c>
      <c r="J924" s="82" t="n">
        <v>0</v>
      </c>
      <c r="K924" s="83" t="n">
        <f aca="false">IF(J924=0,0,J924/I924)</f>
        <v>0</v>
      </c>
      <c r="L924" s="83" t="n">
        <f aca="false">I924/UOM</f>
        <v>0</v>
      </c>
      <c r="M924" s="83" t="n">
        <f aca="false">J924/UOM</f>
        <v>0</v>
      </c>
      <c r="N924" s="84" t="str">
        <f aca="false">IF(F924="P","PHY",IF(F924="G","G",E924))</f>
        <v>D</v>
      </c>
      <c r="O924" s="84" t="str">
        <f aca="false">IF(ISNA(VLOOKUP(G924,BadCanCurves,1,FALSE())),VLOOKUP(D924,FOLIOS,6,FALSE()),"not used")</f>
        <v>not used</v>
      </c>
      <c r="P924" s="84" t="n">
        <f aca="false">IF($N924="P",VLOOKUP(H924,PrcBuckets,2,FALSE()),0)</f>
        <v>0</v>
      </c>
      <c r="Q924" s="84" t="n">
        <f aca="false">IF($N924="D",VLOOKUP(H924,BasisBuckets,2,FALSE()),0)</f>
        <v>9</v>
      </c>
      <c r="R924" s="84" t="n">
        <f aca="false">IF($N924="PHY",VLOOKUP(H924,PGDBuckets,2,FALSE()),0)</f>
        <v>0</v>
      </c>
      <c r="S924" s="84" t="n">
        <f aca="false">IF($N924="G",VLOOKUP(H924,PGDBuckets,2,FALSE()),0)</f>
        <v>0</v>
      </c>
      <c r="T924" s="84" t="n">
        <f aca="false">SUM(P924:S924)</f>
        <v>9</v>
      </c>
      <c r="U924" s="84" t="str">
        <f aca="false">IF(O924="not used","-",O924&amp;N924&amp;T924)</f>
        <v>-</v>
      </c>
      <c r="V924" s="84" t="str">
        <f aca="false">IF(O924="Not Used","-",VLOOKUP(D924,FOLIOS,7,FALSE())&amp;H924)</f>
        <v>-</v>
      </c>
      <c r="W924" s="84" t="str">
        <f aca="false">IF(U924="-","-",O924&amp;E924&amp;H924)</f>
        <v>-</v>
      </c>
      <c r="X924" s="85" t="str">
        <f aca="false">D924&amp;G924</f>
        <v>FT-CAND-EGSC-BASIF-MONCHY</v>
      </c>
      <c r="AF924" s="0" t="str">
        <f aca="false">D924&amp;V924</f>
        <v>FT-CAND-EGSC-BAS-</v>
      </c>
    </row>
    <row r="925" customFormat="false" ht="12.75" hidden="false" customHeight="false" outlineLevel="0" collapsed="false">
      <c r="A925" s="81" t="n">
        <v>36682</v>
      </c>
      <c r="B925" s="82" t="s">
        <v>55</v>
      </c>
      <c r="C925" s="82" t="s">
        <v>56</v>
      </c>
      <c r="D925" s="82" t="s">
        <v>57</v>
      </c>
      <c r="E925" s="82" t="s">
        <v>21</v>
      </c>
      <c r="F925" s="82"/>
      <c r="G925" s="82" t="s">
        <v>84</v>
      </c>
      <c r="H925" s="81" t="n">
        <v>37226</v>
      </c>
      <c r="I925" s="82" t="n">
        <v>0</v>
      </c>
      <c r="J925" s="82" t="n">
        <v>0</v>
      </c>
      <c r="K925" s="83" t="n">
        <f aca="false">IF(J925=0,0,J925/I925)</f>
        <v>0</v>
      </c>
      <c r="L925" s="83" t="n">
        <f aca="false">I925/UOM</f>
        <v>0</v>
      </c>
      <c r="M925" s="83" t="n">
        <f aca="false">J925/UOM</f>
        <v>0</v>
      </c>
      <c r="N925" s="84" t="str">
        <f aca="false">IF(F925="P","PHY",IF(F925="G","G",E925))</f>
        <v>D</v>
      </c>
      <c r="O925" s="84" t="str">
        <f aca="false">IF(ISNA(VLOOKUP(G925,BadCanCurves,1,FALSE())),VLOOKUP(D925,FOLIOS,6,FALSE()),"not used")</f>
        <v>not used</v>
      </c>
      <c r="P925" s="84" t="n">
        <f aca="false">IF($N925="P",VLOOKUP(H925,PrcBuckets,2,FALSE()),0)</f>
        <v>0</v>
      </c>
      <c r="Q925" s="84" t="n">
        <f aca="false">IF($N925="D",VLOOKUP(H925,BasisBuckets,2,FALSE()),0)</f>
        <v>9</v>
      </c>
      <c r="R925" s="84" t="n">
        <f aca="false">IF($N925="PHY",VLOOKUP(H925,PGDBuckets,2,FALSE()),0)</f>
        <v>0</v>
      </c>
      <c r="S925" s="84" t="n">
        <f aca="false">IF($N925="G",VLOOKUP(H925,PGDBuckets,2,FALSE()),0)</f>
        <v>0</v>
      </c>
      <c r="T925" s="84" t="n">
        <f aca="false">SUM(P925:S925)</f>
        <v>9</v>
      </c>
      <c r="U925" s="84" t="str">
        <f aca="false">IF(O925="not used","-",O925&amp;N925&amp;T925)</f>
        <v>-</v>
      </c>
      <c r="V925" s="84" t="str">
        <f aca="false">IF(O925="Not Used","-",VLOOKUP(D925,FOLIOS,7,FALSE())&amp;H925)</f>
        <v>-</v>
      </c>
      <c r="W925" s="84" t="str">
        <f aca="false">IF(U925="-","-",O925&amp;E925&amp;H925)</f>
        <v>-</v>
      </c>
      <c r="X925" s="85" t="str">
        <f aca="false">D925&amp;G925</f>
        <v>FT-CAND-EGSC-BASIF-MONCHY</v>
      </c>
      <c r="AF925" s="0" t="str">
        <f aca="false">D925&amp;V925</f>
        <v>FT-CAND-EGSC-BAS-</v>
      </c>
    </row>
    <row r="926" customFormat="false" ht="12.75" hidden="false" customHeight="false" outlineLevel="0" collapsed="false">
      <c r="A926" s="81" t="n">
        <v>36682</v>
      </c>
      <c r="B926" s="82" t="s">
        <v>55</v>
      </c>
      <c r="C926" s="82" t="s">
        <v>56</v>
      </c>
      <c r="D926" s="82" t="s">
        <v>57</v>
      </c>
      <c r="E926" s="82" t="s">
        <v>21</v>
      </c>
      <c r="F926" s="82"/>
      <c r="G926" s="82" t="s">
        <v>84</v>
      </c>
      <c r="H926" s="81" t="n">
        <v>37257</v>
      </c>
      <c r="I926" s="82" t="n">
        <v>0</v>
      </c>
      <c r="J926" s="82" t="n">
        <v>0</v>
      </c>
      <c r="K926" s="83" t="n">
        <f aca="false">IF(J926=0,0,J926/I926)</f>
        <v>0</v>
      </c>
      <c r="L926" s="83" t="n">
        <f aca="false">I926/UOM</f>
        <v>0</v>
      </c>
      <c r="M926" s="83" t="n">
        <f aca="false">J926/UOM</f>
        <v>0</v>
      </c>
      <c r="N926" s="84" t="str">
        <f aca="false">IF(F926="P","PHY",IF(F926="G","G",E926))</f>
        <v>D</v>
      </c>
      <c r="O926" s="84" t="str">
        <f aca="false">IF(ISNA(VLOOKUP(G926,BadCanCurves,1,FALSE())),VLOOKUP(D926,FOLIOS,6,FALSE()),"not used")</f>
        <v>not used</v>
      </c>
      <c r="P926" s="84" t="n">
        <f aca="false">IF($N926="P",VLOOKUP(H926,PrcBuckets,2,FALSE()),0)</f>
        <v>0</v>
      </c>
      <c r="Q926" s="84" t="n">
        <f aca="false">IF($N926="D",VLOOKUP(H926,BasisBuckets,2,FALSE()),0)</f>
        <v>10</v>
      </c>
      <c r="R926" s="84" t="n">
        <f aca="false">IF($N926="PHY",VLOOKUP(H926,PGDBuckets,2,FALSE()),0)</f>
        <v>0</v>
      </c>
      <c r="S926" s="84" t="n">
        <f aca="false">IF($N926="G",VLOOKUP(H926,PGDBuckets,2,FALSE()),0)</f>
        <v>0</v>
      </c>
      <c r="T926" s="84" t="n">
        <f aca="false">SUM(P926:S926)</f>
        <v>10</v>
      </c>
      <c r="U926" s="84" t="str">
        <f aca="false">IF(O926="not used","-",O926&amp;N926&amp;T926)</f>
        <v>-</v>
      </c>
      <c r="V926" s="84" t="str">
        <f aca="false">IF(O926="Not Used","-",VLOOKUP(D926,FOLIOS,7,FALSE())&amp;H926)</f>
        <v>-</v>
      </c>
      <c r="W926" s="84" t="str">
        <f aca="false">IF(U926="-","-",O926&amp;E926&amp;H926)</f>
        <v>-</v>
      </c>
      <c r="X926" s="85" t="str">
        <f aca="false">D926&amp;G926</f>
        <v>FT-CAND-EGSC-BASIF-MONCHY</v>
      </c>
      <c r="AF926" s="0" t="str">
        <f aca="false">D926&amp;V926</f>
        <v>FT-CAND-EGSC-BAS-</v>
      </c>
    </row>
    <row r="927" customFormat="false" ht="12.75" hidden="false" customHeight="false" outlineLevel="0" collapsed="false">
      <c r="A927" s="81" t="n">
        <v>36682</v>
      </c>
      <c r="B927" s="82" t="s">
        <v>55</v>
      </c>
      <c r="C927" s="82" t="s">
        <v>56</v>
      </c>
      <c r="D927" s="82" t="s">
        <v>57</v>
      </c>
      <c r="E927" s="82" t="s">
        <v>21</v>
      </c>
      <c r="F927" s="82"/>
      <c r="G927" s="82" t="s">
        <v>84</v>
      </c>
      <c r="H927" s="81" t="n">
        <v>37288</v>
      </c>
      <c r="I927" s="82" t="n">
        <v>0</v>
      </c>
      <c r="J927" s="82" t="n">
        <v>0</v>
      </c>
      <c r="K927" s="83" t="n">
        <f aca="false">IF(J927=0,0,J927/I927)</f>
        <v>0</v>
      </c>
      <c r="L927" s="83" t="n">
        <f aca="false">I927/UOM</f>
        <v>0</v>
      </c>
      <c r="M927" s="83" t="n">
        <f aca="false">J927/UOM</f>
        <v>0</v>
      </c>
      <c r="N927" s="84" t="str">
        <f aca="false">IF(F927="P","PHY",IF(F927="G","G",E927))</f>
        <v>D</v>
      </c>
      <c r="O927" s="84" t="str">
        <f aca="false">IF(ISNA(VLOOKUP(G927,BadCanCurves,1,FALSE())),VLOOKUP(D927,FOLIOS,6,FALSE()),"not used")</f>
        <v>not used</v>
      </c>
      <c r="P927" s="84" t="n">
        <f aca="false">IF($N927="P",VLOOKUP(H927,PrcBuckets,2,FALSE()),0)</f>
        <v>0</v>
      </c>
      <c r="Q927" s="84" t="n">
        <f aca="false">IF($N927="D",VLOOKUP(H927,BasisBuckets,2,FALSE()),0)</f>
        <v>10</v>
      </c>
      <c r="R927" s="84" t="n">
        <f aca="false">IF($N927="PHY",VLOOKUP(H927,PGDBuckets,2,FALSE()),0)</f>
        <v>0</v>
      </c>
      <c r="S927" s="84" t="n">
        <f aca="false">IF($N927="G",VLOOKUP(H927,PGDBuckets,2,FALSE()),0)</f>
        <v>0</v>
      </c>
      <c r="T927" s="84" t="n">
        <f aca="false">SUM(P927:S927)</f>
        <v>10</v>
      </c>
      <c r="U927" s="84" t="str">
        <f aca="false">IF(O927="not used","-",O927&amp;N927&amp;T927)</f>
        <v>-</v>
      </c>
      <c r="V927" s="84" t="str">
        <f aca="false">IF(O927="Not Used","-",VLOOKUP(D927,FOLIOS,7,FALSE())&amp;H927)</f>
        <v>-</v>
      </c>
      <c r="W927" s="84" t="str">
        <f aca="false">IF(U927="-","-",O927&amp;E927&amp;H927)</f>
        <v>-</v>
      </c>
      <c r="X927" s="85" t="str">
        <f aca="false">D927&amp;G927</f>
        <v>FT-CAND-EGSC-BASIF-MONCHY</v>
      </c>
      <c r="AF927" s="0" t="str">
        <f aca="false">D927&amp;V927</f>
        <v>FT-CAND-EGSC-BAS-</v>
      </c>
    </row>
    <row r="928" customFormat="false" ht="12.75" hidden="false" customHeight="false" outlineLevel="0" collapsed="false">
      <c r="A928" s="81" t="n">
        <v>36682</v>
      </c>
      <c r="B928" s="82" t="s">
        <v>55</v>
      </c>
      <c r="C928" s="82" t="s">
        <v>56</v>
      </c>
      <c r="D928" s="82" t="s">
        <v>57</v>
      </c>
      <c r="E928" s="82" t="s">
        <v>21</v>
      </c>
      <c r="F928" s="82"/>
      <c r="G928" s="82" t="s">
        <v>84</v>
      </c>
      <c r="H928" s="81" t="n">
        <v>37316</v>
      </c>
      <c r="I928" s="82" t="n">
        <v>0</v>
      </c>
      <c r="J928" s="82" t="n">
        <v>0</v>
      </c>
      <c r="K928" s="83" t="n">
        <f aca="false">IF(J928=0,0,J928/I928)</f>
        <v>0</v>
      </c>
      <c r="L928" s="83" t="n">
        <f aca="false">I928/UOM</f>
        <v>0</v>
      </c>
      <c r="M928" s="83" t="n">
        <f aca="false">J928/UOM</f>
        <v>0</v>
      </c>
      <c r="N928" s="84" t="str">
        <f aca="false">IF(F928="P","PHY",IF(F928="G","G",E928))</f>
        <v>D</v>
      </c>
      <c r="O928" s="84" t="str">
        <f aca="false">IF(ISNA(VLOOKUP(G928,BadCanCurves,1,FALSE())),VLOOKUP(D928,FOLIOS,6,FALSE()),"not used")</f>
        <v>not used</v>
      </c>
      <c r="P928" s="84" t="n">
        <f aca="false">IF($N928="P",VLOOKUP(H928,PrcBuckets,2,FALSE()),0)</f>
        <v>0</v>
      </c>
      <c r="Q928" s="84" t="n">
        <f aca="false">IF($N928="D",VLOOKUP(H928,BasisBuckets,2,FALSE()),0)</f>
        <v>10</v>
      </c>
      <c r="R928" s="84" t="n">
        <f aca="false">IF($N928="PHY",VLOOKUP(H928,PGDBuckets,2,FALSE()),0)</f>
        <v>0</v>
      </c>
      <c r="S928" s="84" t="n">
        <f aca="false">IF($N928="G",VLOOKUP(H928,PGDBuckets,2,FALSE()),0)</f>
        <v>0</v>
      </c>
      <c r="T928" s="84" t="n">
        <f aca="false">SUM(P928:S928)</f>
        <v>10</v>
      </c>
      <c r="U928" s="84" t="str">
        <f aca="false">IF(O928="not used","-",O928&amp;N928&amp;T928)</f>
        <v>-</v>
      </c>
      <c r="V928" s="84" t="str">
        <f aca="false">IF(O928="Not Used","-",VLOOKUP(D928,FOLIOS,7,FALSE())&amp;H928)</f>
        <v>-</v>
      </c>
      <c r="W928" s="84" t="str">
        <f aca="false">IF(U928="-","-",O928&amp;E928&amp;H928)</f>
        <v>-</v>
      </c>
      <c r="X928" s="85" t="str">
        <f aca="false">D928&amp;G928</f>
        <v>FT-CAND-EGSC-BASIF-MONCHY</v>
      </c>
      <c r="AF928" s="0" t="str">
        <f aca="false">D928&amp;V928</f>
        <v>FT-CAND-EGSC-BAS-</v>
      </c>
    </row>
    <row r="929" customFormat="false" ht="12.75" hidden="false" customHeight="false" outlineLevel="0" collapsed="false">
      <c r="A929" s="81" t="n">
        <v>36682</v>
      </c>
      <c r="B929" s="82" t="s">
        <v>55</v>
      </c>
      <c r="C929" s="82" t="s">
        <v>56</v>
      </c>
      <c r="D929" s="82" t="s">
        <v>57</v>
      </c>
      <c r="E929" s="82" t="s">
        <v>21</v>
      </c>
      <c r="F929" s="82"/>
      <c r="G929" s="82" t="s">
        <v>84</v>
      </c>
      <c r="H929" s="81" t="n">
        <v>37347</v>
      </c>
      <c r="I929" s="82" t="n">
        <v>0</v>
      </c>
      <c r="J929" s="82" t="n">
        <v>0</v>
      </c>
      <c r="K929" s="83" t="n">
        <f aca="false">IF(J929=0,0,J929/I929)</f>
        <v>0</v>
      </c>
      <c r="L929" s="83" t="n">
        <f aca="false">I929/UOM</f>
        <v>0</v>
      </c>
      <c r="M929" s="83" t="n">
        <f aca="false">J929/UOM</f>
        <v>0</v>
      </c>
      <c r="N929" s="84" t="str">
        <f aca="false">IF(F929="P","PHY",IF(F929="G","G",E929))</f>
        <v>D</v>
      </c>
      <c r="O929" s="84" t="str">
        <f aca="false">IF(ISNA(VLOOKUP(G929,BadCanCurves,1,FALSE())),VLOOKUP(D929,FOLIOS,6,FALSE()),"not used")</f>
        <v>not used</v>
      </c>
      <c r="P929" s="84" t="n">
        <f aca="false">IF($N929="P",VLOOKUP(H929,PrcBuckets,2,FALSE()),0)</f>
        <v>0</v>
      </c>
      <c r="Q929" s="84" t="n">
        <f aca="false">IF($N929="D",VLOOKUP(H929,BasisBuckets,2,FALSE()),0)</f>
        <v>10</v>
      </c>
      <c r="R929" s="84" t="n">
        <f aca="false">IF($N929="PHY",VLOOKUP(H929,PGDBuckets,2,FALSE()),0)</f>
        <v>0</v>
      </c>
      <c r="S929" s="84" t="n">
        <f aca="false">IF($N929="G",VLOOKUP(H929,PGDBuckets,2,FALSE()),0)</f>
        <v>0</v>
      </c>
      <c r="T929" s="84" t="n">
        <f aca="false">SUM(P929:S929)</f>
        <v>10</v>
      </c>
      <c r="U929" s="84" t="str">
        <f aca="false">IF(O929="not used","-",O929&amp;N929&amp;T929)</f>
        <v>-</v>
      </c>
      <c r="V929" s="84" t="str">
        <f aca="false">IF(O929="Not Used","-",VLOOKUP(D929,FOLIOS,7,FALSE())&amp;H929)</f>
        <v>-</v>
      </c>
      <c r="W929" s="84" t="str">
        <f aca="false">IF(U929="-","-",O929&amp;E929&amp;H929)</f>
        <v>-</v>
      </c>
      <c r="X929" s="85" t="str">
        <f aca="false">D929&amp;G929</f>
        <v>FT-CAND-EGSC-BASIF-MONCHY</v>
      </c>
      <c r="AF929" s="0" t="str">
        <f aca="false">D929&amp;V929</f>
        <v>FT-CAND-EGSC-BAS-</v>
      </c>
    </row>
    <row r="930" customFormat="false" ht="12.75" hidden="false" customHeight="false" outlineLevel="0" collapsed="false">
      <c r="A930" s="81" t="n">
        <v>36682</v>
      </c>
      <c r="B930" s="82" t="s">
        <v>55</v>
      </c>
      <c r="C930" s="82" t="s">
        <v>56</v>
      </c>
      <c r="D930" s="82" t="s">
        <v>57</v>
      </c>
      <c r="E930" s="82" t="s">
        <v>21</v>
      </c>
      <c r="F930" s="82"/>
      <c r="G930" s="82" t="s">
        <v>84</v>
      </c>
      <c r="H930" s="81" t="n">
        <v>37377</v>
      </c>
      <c r="I930" s="82" t="n">
        <v>0</v>
      </c>
      <c r="J930" s="82" t="n">
        <v>0</v>
      </c>
      <c r="K930" s="83" t="n">
        <f aca="false">IF(J930=0,0,J930/I930)</f>
        <v>0</v>
      </c>
      <c r="L930" s="83" t="n">
        <f aca="false">I930/UOM</f>
        <v>0</v>
      </c>
      <c r="M930" s="83" t="n">
        <f aca="false">J930/UOM</f>
        <v>0</v>
      </c>
      <c r="N930" s="84" t="str">
        <f aca="false">IF(F930="P","PHY",IF(F930="G","G",E930))</f>
        <v>D</v>
      </c>
      <c r="O930" s="84" t="str">
        <f aca="false">IF(ISNA(VLOOKUP(G930,BadCanCurves,1,FALSE())),VLOOKUP(D930,FOLIOS,6,FALSE()),"not used")</f>
        <v>not used</v>
      </c>
      <c r="P930" s="84" t="n">
        <f aca="false">IF($N930="P",VLOOKUP(H930,PrcBuckets,2,FALSE()),0)</f>
        <v>0</v>
      </c>
      <c r="Q930" s="84" t="n">
        <f aca="false">IF($N930="D",VLOOKUP(H930,BasisBuckets,2,FALSE()),0)</f>
        <v>10</v>
      </c>
      <c r="R930" s="84" t="n">
        <f aca="false">IF($N930="PHY",VLOOKUP(H930,PGDBuckets,2,FALSE()),0)</f>
        <v>0</v>
      </c>
      <c r="S930" s="84" t="n">
        <f aca="false">IF($N930="G",VLOOKUP(H930,PGDBuckets,2,FALSE()),0)</f>
        <v>0</v>
      </c>
      <c r="T930" s="84" t="n">
        <f aca="false">SUM(P930:S930)</f>
        <v>10</v>
      </c>
      <c r="U930" s="84" t="str">
        <f aca="false">IF(O930="not used","-",O930&amp;N930&amp;T930)</f>
        <v>-</v>
      </c>
      <c r="V930" s="84" t="str">
        <f aca="false">IF(O930="Not Used","-",VLOOKUP(D930,FOLIOS,7,FALSE())&amp;H930)</f>
        <v>-</v>
      </c>
      <c r="W930" s="84" t="str">
        <f aca="false">IF(U930="-","-",O930&amp;E930&amp;H930)</f>
        <v>-</v>
      </c>
      <c r="X930" s="85" t="str">
        <f aca="false">D930&amp;G930</f>
        <v>FT-CAND-EGSC-BASIF-MONCHY</v>
      </c>
      <c r="AF930" s="0" t="str">
        <f aca="false">D930&amp;V930</f>
        <v>FT-CAND-EGSC-BAS-</v>
      </c>
    </row>
    <row r="931" customFormat="false" ht="12.75" hidden="false" customHeight="false" outlineLevel="0" collapsed="false">
      <c r="A931" s="81" t="n">
        <v>36682</v>
      </c>
      <c r="B931" s="82" t="s">
        <v>55</v>
      </c>
      <c r="C931" s="82" t="s">
        <v>56</v>
      </c>
      <c r="D931" s="82" t="s">
        <v>57</v>
      </c>
      <c r="E931" s="82" t="s">
        <v>21</v>
      </c>
      <c r="F931" s="82"/>
      <c r="G931" s="82" t="s">
        <v>84</v>
      </c>
      <c r="H931" s="81" t="n">
        <v>37408</v>
      </c>
      <c r="I931" s="82" t="n">
        <v>0</v>
      </c>
      <c r="J931" s="82" t="n">
        <v>0</v>
      </c>
      <c r="K931" s="83" t="n">
        <f aca="false">IF(J931=0,0,J931/I931)</f>
        <v>0</v>
      </c>
      <c r="L931" s="83" t="n">
        <f aca="false">I931/UOM</f>
        <v>0</v>
      </c>
      <c r="M931" s="83" t="n">
        <f aca="false">J931/UOM</f>
        <v>0</v>
      </c>
      <c r="N931" s="84" t="str">
        <f aca="false">IF(F931="P","PHY",IF(F931="G","G",E931))</f>
        <v>D</v>
      </c>
      <c r="O931" s="84" t="str">
        <f aca="false">IF(ISNA(VLOOKUP(G931,BadCanCurves,1,FALSE())),VLOOKUP(D931,FOLIOS,6,FALSE()),"not used")</f>
        <v>not used</v>
      </c>
      <c r="P931" s="84" t="n">
        <f aca="false">IF($N931="P",VLOOKUP(H931,PrcBuckets,2,FALSE()),0)</f>
        <v>0</v>
      </c>
      <c r="Q931" s="84" t="n">
        <f aca="false">IF($N931="D",VLOOKUP(H931,BasisBuckets,2,FALSE()),0)</f>
        <v>10</v>
      </c>
      <c r="R931" s="84" t="n">
        <f aca="false">IF($N931="PHY",VLOOKUP(H931,PGDBuckets,2,FALSE()),0)</f>
        <v>0</v>
      </c>
      <c r="S931" s="84" t="n">
        <f aca="false">IF($N931="G",VLOOKUP(H931,PGDBuckets,2,FALSE()),0)</f>
        <v>0</v>
      </c>
      <c r="T931" s="84" t="n">
        <f aca="false">SUM(P931:S931)</f>
        <v>10</v>
      </c>
      <c r="U931" s="84" t="str">
        <f aca="false">IF(O931="not used","-",O931&amp;N931&amp;T931)</f>
        <v>-</v>
      </c>
      <c r="V931" s="84" t="str">
        <f aca="false">IF(O931="Not Used","-",VLOOKUP(D931,FOLIOS,7,FALSE())&amp;H931)</f>
        <v>-</v>
      </c>
      <c r="W931" s="84" t="str">
        <f aca="false">IF(U931="-","-",O931&amp;E931&amp;H931)</f>
        <v>-</v>
      </c>
      <c r="X931" s="85" t="str">
        <f aca="false">D931&amp;G931</f>
        <v>FT-CAND-EGSC-BASIF-MONCHY</v>
      </c>
      <c r="AF931" s="0" t="str">
        <f aca="false">D931&amp;V931</f>
        <v>FT-CAND-EGSC-BAS-</v>
      </c>
    </row>
    <row r="932" customFormat="false" ht="12.75" hidden="false" customHeight="false" outlineLevel="0" collapsed="false">
      <c r="A932" s="81" t="n">
        <v>36682</v>
      </c>
      <c r="B932" s="82" t="s">
        <v>55</v>
      </c>
      <c r="C932" s="82" t="s">
        <v>56</v>
      </c>
      <c r="D932" s="82" t="s">
        <v>57</v>
      </c>
      <c r="E932" s="82" t="s">
        <v>21</v>
      </c>
      <c r="F932" s="82"/>
      <c r="G932" s="82" t="s">
        <v>84</v>
      </c>
      <c r="H932" s="81" t="n">
        <v>37438</v>
      </c>
      <c r="I932" s="82" t="n">
        <v>0</v>
      </c>
      <c r="J932" s="82" t="n">
        <v>0</v>
      </c>
      <c r="K932" s="83" t="n">
        <f aca="false">IF(J932=0,0,J932/I932)</f>
        <v>0</v>
      </c>
      <c r="L932" s="83" t="n">
        <f aca="false">I932/UOM</f>
        <v>0</v>
      </c>
      <c r="M932" s="83" t="n">
        <f aca="false">J932/UOM</f>
        <v>0</v>
      </c>
      <c r="N932" s="84" t="str">
        <f aca="false">IF(F932="P","PHY",IF(F932="G","G",E932))</f>
        <v>D</v>
      </c>
      <c r="O932" s="84" t="str">
        <f aca="false">IF(ISNA(VLOOKUP(G932,BadCanCurves,1,FALSE())),VLOOKUP(D932,FOLIOS,6,FALSE()),"not used")</f>
        <v>not used</v>
      </c>
      <c r="P932" s="84" t="n">
        <f aca="false">IF($N932="P",VLOOKUP(H932,PrcBuckets,2,FALSE()),0)</f>
        <v>0</v>
      </c>
      <c r="Q932" s="84" t="n">
        <f aca="false">IF($N932="D",VLOOKUP(H932,BasisBuckets,2,FALSE()),0)</f>
        <v>10</v>
      </c>
      <c r="R932" s="84" t="n">
        <f aca="false">IF($N932="PHY",VLOOKUP(H932,PGDBuckets,2,FALSE()),0)</f>
        <v>0</v>
      </c>
      <c r="S932" s="84" t="n">
        <f aca="false">IF($N932="G",VLOOKUP(H932,PGDBuckets,2,FALSE()),0)</f>
        <v>0</v>
      </c>
      <c r="T932" s="84" t="n">
        <f aca="false">SUM(P932:S932)</f>
        <v>10</v>
      </c>
      <c r="U932" s="84" t="str">
        <f aca="false">IF(O932="not used","-",O932&amp;N932&amp;T932)</f>
        <v>-</v>
      </c>
      <c r="V932" s="84" t="str">
        <f aca="false">IF(O932="Not Used","-",VLOOKUP(D932,FOLIOS,7,FALSE())&amp;H932)</f>
        <v>-</v>
      </c>
      <c r="W932" s="84" t="str">
        <f aca="false">IF(U932="-","-",O932&amp;E932&amp;H932)</f>
        <v>-</v>
      </c>
      <c r="X932" s="85" t="str">
        <f aca="false">D932&amp;G932</f>
        <v>FT-CAND-EGSC-BASIF-MONCHY</v>
      </c>
      <c r="AF932" s="0" t="str">
        <f aca="false">D932&amp;V932</f>
        <v>FT-CAND-EGSC-BAS-</v>
      </c>
    </row>
    <row r="933" customFormat="false" ht="12.75" hidden="false" customHeight="false" outlineLevel="0" collapsed="false">
      <c r="A933" s="81" t="n">
        <v>36682</v>
      </c>
      <c r="B933" s="82" t="s">
        <v>55</v>
      </c>
      <c r="C933" s="82" t="s">
        <v>56</v>
      </c>
      <c r="D933" s="82" t="s">
        <v>57</v>
      </c>
      <c r="E933" s="82" t="s">
        <v>21</v>
      </c>
      <c r="F933" s="82"/>
      <c r="G933" s="82" t="s">
        <v>84</v>
      </c>
      <c r="H933" s="81" t="n">
        <v>37469</v>
      </c>
      <c r="I933" s="82" t="n">
        <v>0</v>
      </c>
      <c r="J933" s="82" t="n">
        <v>0</v>
      </c>
      <c r="K933" s="83" t="n">
        <f aca="false">IF(J933=0,0,J933/I933)</f>
        <v>0</v>
      </c>
      <c r="L933" s="83" t="n">
        <f aca="false">I933/UOM</f>
        <v>0</v>
      </c>
      <c r="M933" s="83" t="n">
        <f aca="false">J933/UOM</f>
        <v>0</v>
      </c>
      <c r="N933" s="84" t="str">
        <f aca="false">IF(F933="P","PHY",IF(F933="G","G",E933))</f>
        <v>D</v>
      </c>
      <c r="O933" s="84" t="str">
        <f aca="false">IF(ISNA(VLOOKUP(G933,BadCanCurves,1,FALSE())),VLOOKUP(D933,FOLIOS,6,FALSE()),"not used")</f>
        <v>not used</v>
      </c>
      <c r="P933" s="84" t="n">
        <f aca="false">IF($N933="P",VLOOKUP(H933,PrcBuckets,2,FALSE()),0)</f>
        <v>0</v>
      </c>
      <c r="Q933" s="84" t="n">
        <f aca="false">IF($N933="D",VLOOKUP(H933,BasisBuckets,2,FALSE()),0)</f>
        <v>10</v>
      </c>
      <c r="R933" s="84" t="n">
        <f aca="false">IF($N933="PHY",VLOOKUP(H933,PGDBuckets,2,FALSE()),0)</f>
        <v>0</v>
      </c>
      <c r="S933" s="84" t="n">
        <f aca="false">IF($N933="G",VLOOKUP(H933,PGDBuckets,2,FALSE()),0)</f>
        <v>0</v>
      </c>
      <c r="T933" s="84" t="n">
        <f aca="false">SUM(P933:S933)</f>
        <v>10</v>
      </c>
      <c r="U933" s="84" t="str">
        <f aca="false">IF(O933="not used","-",O933&amp;N933&amp;T933)</f>
        <v>-</v>
      </c>
      <c r="V933" s="84" t="str">
        <f aca="false">IF(O933="Not Used","-",VLOOKUP(D933,FOLIOS,7,FALSE())&amp;H933)</f>
        <v>-</v>
      </c>
      <c r="W933" s="84" t="str">
        <f aca="false">IF(U933="-","-",O933&amp;E933&amp;H933)</f>
        <v>-</v>
      </c>
      <c r="X933" s="85" t="str">
        <f aca="false">D933&amp;G933</f>
        <v>FT-CAND-EGSC-BASIF-MONCHY</v>
      </c>
      <c r="AF933" s="0" t="str">
        <f aca="false">D933&amp;V933</f>
        <v>FT-CAND-EGSC-BAS-</v>
      </c>
    </row>
    <row r="934" customFormat="false" ht="12.75" hidden="false" customHeight="false" outlineLevel="0" collapsed="false">
      <c r="A934" s="81" t="n">
        <v>36682</v>
      </c>
      <c r="B934" s="82" t="s">
        <v>55</v>
      </c>
      <c r="C934" s="82" t="s">
        <v>56</v>
      </c>
      <c r="D934" s="82" t="s">
        <v>57</v>
      </c>
      <c r="E934" s="82" t="s">
        <v>21</v>
      </c>
      <c r="F934" s="82"/>
      <c r="G934" s="82" t="s">
        <v>84</v>
      </c>
      <c r="H934" s="81" t="n">
        <v>37500</v>
      </c>
      <c r="I934" s="82" t="n">
        <v>0</v>
      </c>
      <c r="J934" s="82" t="n">
        <v>0</v>
      </c>
      <c r="K934" s="83" t="n">
        <f aca="false">IF(J934=0,0,J934/I934)</f>
        <v>0</v>
      </c>
      <c r="L934" s="83" t="n">
        <f aca="false">I934/UOM</f>
        <v>0</v>
      </c>
      <c r="M934" s="83" t="n">
        <f aca="false">J934/UOM</f>
        <v>0</v>
      </c>
      <c r="N934" s="84" t="str">
        <f aca="false">IF(F934="P","PHY",IF(F934="G","G",E934))</f>
        <v>D</v>
      </c>
      <c r="O934" s="84" t="str">
        <f aca="false">IF(ISNA(VLOOKUP(G934,BadCanCurves,1,FALSE())),VLOOKUP(D934,FOLIOS,6,FALSE()),"not used")</f>
        <v>not used</v>
      </c>
      <c r="P934" s="84" t="n">
        <f aca="false">IF($N934="P",VLOOKUP(H934,PrcBuckets,2,FALSE()),0)</f>
        <v>0</v>
      </c>
      <c r="Q934" s="84" t="n">
        <f aca="false">IF($N934="D",VLOOKUP(H934,BasisBuckets,2,FALSE()),0)</f>
        <v>10</v>
      </c>
      <c r="R934" s="84" t="n">
        <f aca="false">IF($N934="PHY",VLOOKUP(H934,PGDBuckets,2,FALSE()),0)</f>
        <v>0</v>
      </c>
      <c r="S934" s="84" t="n">
        <f aca="false">IF($N934="G",VLOOKUP(H934,PGDBuckets,2,FALSE()),0)</f>
        <v>0</v>
      </c>
      <c r="T934" s="84" t="n">
        <f aca="false">SUM(P934:S934)</f>
        <v>10</v>
      </c>
      <c r="U934" s="84" t="str">
        <f aca="false">IF(O934="not used","-",O934&amp;N934&amp;T934)</f>
        <v>-</v>
      </c>
      <c r="V934" s="84" t="str">
        <f aca="false">IF(O934="Not Used","-",VLOOKUP(D934,FOLIOS,7,FALSE())&amp;H934)</f>
        <v>-</v>
      </c>
      <c r="W934" s="84" t="str">
        <f aca="false">IF(U934="-","-",O934&amp;E934&amp;H934)</f>
        <v>-</v>
      </c>
      <c r="X934" s="85" t="str">
        <f aca="false">D934&amp;G934</f>
        <v>FT-CAND-EGSC-BASIF-MONCHY</v>
      </c>
      <c r="AF934" s="0" t="str">
        <f aca="false">D934&amp;V934</f>
        <v>FT-CAND-EGSC-BAS-</v>
      </c>
    </row>
    <row r="935" customFormat="false" ht="12.75" hidden="false" customHeight="false" outlineLevel="0" collapsed="false">
      <c r="A935" s="81" t="n">
        <v>36682</v>
      </c>
      <c r="B935" s="82" t="s">
        <v>55</v>
      </c>
      <c r="C935" s="82" t="s">
        <v>56</v>
      </c>
      <c r="D935" s="82" t="s">
        <v>57</v>
      </c>
      <c r="E935" s="82" t="s">
        <v>21</v>
      </c>
      <c r="F935" s="82"/>
      <c r="G935" s="82" t="s">
        <v>84</v>
      </c>
      <c r="H935" s="81" t="n">
        <v>37530</v>
      </c>
      <c r="I935" s="82" t="n">
        <v>0</v>
      </c>
      <c r="J935" s="82" t="n">
        <v>0</v>
      </c>
      <c r="K935" s="83" t="n">
        <f aca="false">IF(J935=0,0,J935/I935)</f>
        <v>0</v>
      </c>
      <c r="L935" s="83" t="n">
        <f aca="false">I935/UOM</f>
        <v>0</v>
      </c>
      <c r="M935" s="83" t="n">
        <f aca="false">J935/UOM</f>
        <v>0</v>
      </c>
      <c r="N935" s="84" t="str">
        <f aca="false">IF(F935="P","PHY",IF(F935="G","G",E935))</f>
        <v>D</v>
      </c>
      <c r="O935" s="84" t="str">
        <f aca="false">IF(ISNA(VLOOKUP(G935,BadCanCurves,1,FALSE())),VLOOKUP(D935,FOLIOS,6,FALSE()),"not used")</f>
        <v>not used</v>
      </c>
      <c r="P935" s="84" t="n">
        <f aca="false">IF($N935="P",VLOOKUP(H935,PrcBuckets,2,FALSE()),0)</f>
        <v>0</v>
      </c>
      <c r="Q935" s="84" t="n">
        <f aca="false">IF($N935="D",VLOOKUP(H935,BasisBuckets,2,FALSE()),0)</f>
        <v>10</v>
      </c>
      <c r="R935" s="84" t="n">
        <f aca="false">IF($N935="PHY",VLOOKUP(H935,PGDBuckets,2,FALSE()),0)</f>
        <v>0</v>
      </c>
      <c r="S935" s="84" t="n">
        <f aca="false">IF($N935="G",VLOOKUP(H935,PGDBuckets,2,FALSE()),0)</f>
        <v>0</v>
      </c>
      <c r="T935" s="84" t="n">
        <f aca="false">SUM(P935:S935)</f>
        <v>10</v>
      </c>
      <c r="U935" s="84" t="str">
        <f aca="false">IF(O935="not used","-",O935&amp;N935&amp;T935)</f>
        <v>-</v>
      </c>
      <c r="V935" s="84" t="str">
        <f aca="false">IF(O935="Not Used","-",VLOOKUP(D935,FOLIOS,7,FALSE())&amp;H935)</f>
        <v>-</v>
      </c>
      <c r="W935" s="84" t="str">
        <f aca="false">IF(U935="-","-",O935&amp;E935&amp;H935)</f>
        <v>-</v>
      </c>
      <c r="X935" s="85" t="str">
        <f aca="false">D935&amp;G935</f>
        <v>FT-CAND-EGSC-BASIF-MONCHY</v>
      </c>
      <c r="AF935" s="0" t="str">
        <f aca="false">D935&amp;V935</f>
        <v>FT-CAND-EGSC-BAS-</v>
      </c>
    </row>
    <row r="936" customFormat="false" ht="12.75" hidden="false" customHeight="false" outlineLevel="0" collapsed="false">
      <c r="A936" s="81" t="n">
        <v>36682</v>
      </c>
      <c r="B936" s="82" t="s">
        <v>55</v>
      </c>
      <c r="C936" s="82" t="s">
        <v>56</v>
      </c>
      <c r="D936" s="82" t="s">
        <v>57</v>
      </c>
      <c r="E936" s="82" t="s">
        <v>21</v>
      </c>
      <c r="F936" s="82"/>
      <c r="G936" s="82" t="s">
        <v>84</v>
      </c>
      <c r="H936" s="81" t="n">
        <v>37561</v>
      </c>
      <c r="I936" s="82" t="n">
        <v>0</v>
      </c>
      <c r="J936" s="82" t="n">
        <v>0</v>
      </c>
      <c r="K936" s="83" t="n">
        <f aca="false">IF(J936=0,0,J936/I936)</f>
        <v>0</v>
      </c>
      <c r="L936" s="83" t="n">
        <f aca="false">I936/UOM</f>
        <v>0</v>
      </c>
      <c r="M936" s="83" t="n">
        <f aca="false">J936/UOM</f>
        <v>0</v>
      </c>
      <c r="N936" s="84" t="str">
        <f aca="false">IF(F936="P","PHY",IF(F936="G","G",E936))</f>
        <v>D</v>
      </c>
      <c r="O936" s="84" t="str">
        <f aca="false">IF(ISNA(VLOOKUP(G936,BadCanCurves,1,FALSE())),VLOOKUP(D936,FOLIOS,6,FALSE()),"not used")</f>
        <v>not used</v>
      </c>
      <c r="P936" s="84" t="n">
        <f aca="false">IF($N936="P",VLOOKUP(H936,PrcBuckets,2,FALSE()),0)</f>
        <v>0</v>
      </c>
      <c r="Q936" s="84" t="n">
        <f aca="false">IF($N936="D",VLOOKUP(H936,BasisBuckets,2,FALSE()),0)</f>
        <v>10</v>
      </c>
      <c r="R936" s="84" t="n">
        <f aca="false">IF($N936="PHY",VLOOKUP(H936,PGDBuckets,2,FALSE()),0)</f>
        <v>0</v>
      </c>
      <c r="S936" s="84" t="n">
        <f aca="false">IF($N936="G",VLOOKUP(H936,PGDBuckets,2,FALSE()),0)</f>
        <v>0</v>
      </c>
      <c r="T936" s="84" t="n">
        <f aca="false">SUM(P936:S936)</f>
        <v>10</v>
      </c>
      <c r="U936" s="84" t="str">
        <f aca="false">IF(O936="not used","-",O936&amp;N936&amp;T936)</f>
        <v>-</v>
      </c>
      <c r="V936" s="84" t="str">
        <f aca="false">IF(O936="Not Used","-",VLOOKUP(D936,FOLIOS,7,FALSE())&amp;H936)</f>
        <v>-</v>
      </c>
      <c r="W936" s="84" t="str">
        <f aca="false">IF(U936="-","-",O936&amp;E936&amp;H936)</f>
        <v>-</v>
      </c>
      <c r="X936" s="85" t="str">
        <f aca="false">D936&amp;G936</f>
        <v>FT-CAND-EGSC-BASIF-MONCHY</v>
      </c>
      <c r="AF936" s="0" t="str">
        <f aca="false">D936&amp;V936</f>
        <v>FT-CAND-EGSC-BAS-</v>
      </c>
    </row>
    <row r="937" customFormat="false" ht="12.75" hidden="false" customHeight="false" outlineLevel="0" collapsed="false">
      <c r="A937" s="81" t="n">
        <v>36682</v>
      </c>
      <c r="B937" s="82" t="s">
        <v>55</v>
      </c>
      <c r="C937" s="82" t="s">
        <v>56</v>
      </c>
      <c r="D937" s="82" t="s">
        <v>57</v>
      </c>
      <c r="E937" s="82" t="s">
        <v>21</v>
      </c>
      <c r="F937" s="82"/>
      <c r="G937" s="82" t="s">
        <v>84</v>
      </c>
      <c r="H937" s="81" t="n">
        <v>37591</v>
      </c>
      <c r="I937" s="82" t="n">
        <v>0</v>
      </c>
      <c r="J937" s="82" t="n">
        <v>0</v>
      </c>
      <c r="K937" s="83" t="n">
        <f aca="false">IF(J937=0,0,J937/I937)</f>
        <v>0</v>
      </c>
      <c r="L937" s="83" t="n">
        <f aca="false">I937/UOM</f>
        <v>0</v>
      </c>
      <c r="M937" s="83" t="n">
        <f aca="false">J937/UOM</f>
        <v>0</v>
      </c>
      <c r="N937" s="84" t="str">
        <f aca="false">IF(F937="P","PHY",IF(F937="G","G",E937))</f>
        <v>D</v>
      </c>
      <c r="O937" s="84" t="str">
        <f aca="false">IF(ISNA(VLOOKUP(G937,BadCanCurves,1,FALSE())),VLOOKUP(D937,FOLIOS,6,FALSE()),"not used")</f>
        <v>not used</v>
      </c>
      <c r="P937" s="84" t="n">
        <f aca="false">IF($N937="P",VLOOKUP(H937,PrcBuckets,2,FALSE()),0)</f>
        <v>0</v>
      </c>
      <c r="Q937" s="84" t="n">
        <f aca="false">IF($N937="D",VLOOKUP(H937,BasisBuckets,2,FALSE()),0)</f>
        <v>10</v>
      </c>
      <c r="R937" s="84" t="n">
        <f aca="false">IF($N937="PHY",VLOOKUP(H937,PGDBuckets,2,FALSE()),0)</f>
        <v>0</v>
      </c>
      <c r="S937" s="84" t="n">
        <f aca="false">IF($N937="G",VLOOKUP(H937,PGDBuckets,2,FALSE()),0)</f>
        <v>0</v>
      </c>
      <c r="T937" s="84" t="n">
        <f aca="false">SUM(P937:S937)</f>
        <v>10</v>
      </c>
      <c r="U937" s="84" t="str">
        <f aca="false">IF(O937="not used","-",O937&amp;N937&amp;T937)</f>
        <v>-</v>
      </c>
      <c r="V937" s="84" t="str">
        <f aca="false">IF(O937="Not Used","-",VLOOKUP(D937,FOLIOS,7,FALSE())&amp;H937)</f>
        <v>-</v>
      </c>
      <c r="W937" s="84" t="str">
        <f aca="false">IF(U937="-","-",O937&amp;E937&amp;H937)</f>
        <v>-</v>
      </c>
      <c r="X937" s="85" t="str">
        <f aca="false">D937&amp;G937</f>
        <v>FT-CAND-EGSC-BASIF-MONCHY</v>
      </c>
      <c r="AF937" s="0" t="str">
        <f aca="false">D937&amp;V937</f>
        <v>FT-CAND-EGSC-BAS-</v>
      </c>
    </row>
    <row r="938" customFormat="false" ht="12.75" hidden="false" customHeight="false" outlineLevel="0" collapsed="false">
      <c r="A938" s="81" t="n">
        <v>36682</v>
      </c>
      <c r="B938" s="82" t="s">
        <v>55</v>
      </c>
      <c r="C938" s="82" t="s">
        <v>56</v>
      </c>
      <c r="D938" s="82" t="s">
        <v>57</v>
      </c>
      <c r="E938" s="82" t="s">
        <v>21</v>
      </c>
      <c r="F938" s="82"/>
      <c r="G938" s="82" t="s">
        <v>84</v>
      </c>
      <c r="H938" s="81" t="n">
        <v>37622</v>
      </c>
      <c r="I938" s="82" t="n">
        <v>0</v>
      </c>
      <c r="J938" s="82" t="n">
        <v>0</v>
      </c>
      <c r="K938" s="83" t="n">
        <f aca="false">IF(J938=0,0,J938/I938)</f>
        <v>0</v>
      </c>
      <c r="L938" s="83" t="n">
        <f aca="false">I938/UOM</f>
        <v>0</v>
      </c>
      <c r="M938" s="83" t="n">
        <f aca="false">J938/UOM</f>
        <v>0</v>
      </c>
      <c r="N938" s="84" t="str">
        <f aca="false">IF(F938="P","PHY",IF(F938="G","G",E938))</f>
        <v>D</v>
      </c>
      <c r="O938" s="84" t="str">
        <f aca="false">IF(ISNA(VLOOKUP(G938,BadCanCurves,1,FALSE())),VLOOKUP(D938,FOLIOS,6,FALSE()),"not used")</f>
        <v>not used</v>
      </c>
      <c r="P938" s="84" t="n">
        <f aca="false">IF($N938="P",VLOOKUP(H938,PrcBuckets,2,FALSE()),0)</f>
        <v>0</v>
      </c>
      <c r="Q938" s="84" t="n">
        <f aca="false">IF($N938="D",VLOOKUP(H938,BasisBuckets,2,FALSE()),0)</f>
        <v>11</v>
      </c>
      <c r="R938" s="84" t="n">
        <f aca="false">IF($N938="PHY",VLOOKUP(H938,PGDBuckets,2,FALSE()),0)</f>
        <v>0</v>
      </c>
      <c r="S938" s="84" t="n">
        <f aca="false">IF($N938="G",VLOOKUP(H938,PGDBuckets,2,FALSE()),0)</f>
        <v>0</v>
      </c>
      <c r="T938" s="84" t="n">
        <f aca="false">SUM(P938:S938)</f>
        <v>11</v>
      </c>
      <c r="U938" s="84" t="str">
        <f aca="false">IF(O938="not used","-",O938&amp;N938&amp;T938)</f>
        <v>-</v>
      </c>
      <c r="V938" s="84" t="str">
        <f aca="false">IF(O938="Not Used","-",VLOOKUP(D938,FOLIOS,7,FALSE())&amp;H938)</f>
        <v>-</v>
      </c>
      <c r="W938" s="84" t="str">
        <f aca="false">IF(U938="-","-",O938&amp;E938&amp;H938)</f>
        <v>-</v>
      </c>
      <c r="X938" s="85" t="str">
        <f aca="false">D938&amp;G938</f>
        <v>FT-CAND-EGSC-BASIF-MONCHY</v>
      </c>
      <c r="AF938" s="0" t="str">
        <f aca="false">D938&amp;V938</f>
        <v>FT-CAND-EGSC-BAS-</v>
      </c>
    </row>
    <row r="939" customFormat="false" ht="12.75" hidden="false" customHeight="false" outlineLevel="0" collapsed="false">
      <c r="A939" s="81" t="n">
        <v>36682</v>
      </c>
      <c r="B939" s="82" t="s">
        <v>55</v>
      </c>
      <c r="C939" s="82" t="s">
        <v>56</v>
      </c>
      <c r="D939" s="82" t="s">
        <v>57</v>
      </c>
      <c r="E939" s="82" t="s">
        <v>21</v>
      </c>
      <c r="F939" s="82"/>
      <c r="G939" s="82" t="s">
        <v>84</v>
      </c>
      <c r="H939" s="81" t="n">
        <v>37653</v>
      </c>
      <c r="I939" s="82" t="n">
        <v>0</v>
      </c>
      <c r="J939" s="82" t="n">
        <v>0</v>
      </c>
      <c r="K939" s="83" t="n">
        <f aca="false">IF(J939=0,0,J939/I939)</f>
        <v>0</v>
      </c>
      <c r="L939" s="83" t="n">
        <f aca="false">I939/UOM</f>
        <v>0</v>
      </c>
      <c r="M939" s="83" t="n">
        <f aca="false">J939/UOM</f>
        <v>0</v>
      </c>
      <c r="N939" s="84" t="str">
        <f aca="false">IF(F939="P","PHY",IF(F939="G","G",E939))</f>
        <v>D</v>
      </c>
      <c r="O939" s="84" t="str">
        <f aca="false">IF(ISNA(VLOOKUP(G939,BadCanCurves,1,FALSE())),VLOOKUP(D939,FOLIOS,6,FALSE()),"not used")</f>
        <v>not used</v>
      </c>
      <c r="P939" s="84" t="n">
        <f aca="false">IF($N939="P",VLOOKUP(H939,PrcBuckets,2,FALSE()),0)</f>
        <v>0</v>
      </c>
      <c r="Q939" s="84" t="n">
        <f aca="false">IF($N939="D",VLOOKUP(H939,BasisBuckets,2,FALSE()),0)</f>
        <v>11</v>
      </c>
      <c r="R939" s="84" t="n">
        <f aca="false">IF($N939="PHY",VLOOKUP(H939,PGDBuckets,2,FALSE()),0)</f>
        <v>0</v>
      </c>
      <c r="S939" s="84" t="n">
        <f aca="false">IF($N939="G",VLOOKUP(H939,PGDBuckets,2,FALSE()),0)</f>
        <v>0</v>
      </c>
      <c r="T939" s="84" t="n">
        <f aca="false">SUM(P939:S939)</f>
        <v>11</v>
      </c>
      <c r="U939" s="84" t="str">
        <f aca="false">IF(O939="not used","-",O939&amp;N939&amp;T939)</f>
        <v>-</v>
      </c>
      <c r="V939" s="84" t="str">
        <f aca="false">IF(O939="Not Used","-",VLOOKUP(D939,FOLIOS,7,FALSE())&amp;H939)</f>
        <v>-</v>
      </c>
      <c r="W939" s="84" t="str">
        <f aca="false">IF(U939="-","-",O939&amp;E939&amp;H939)</f>
        <v>-</v>
      </c>
      <c r="X939" s="85" t="str">
        <f aca="false">D939&amp;G939</f>
        <v>FT-CAND-EGSC-BASIF-MONCHY</v>
      </c>
      <c r="AF939" s="0" t="str">
        <f aca="false">D939&amp;V939</f>
        <v>FT-CAND-EGSC-BAS-</v>
      </c>
    </row>
    <row r="940" customFormat="false" ht="12.75" hidden="false" customHeight="false" outlineLevel="0" collapsed="false">
      <c r="A940" s="81" t="n">
        <v>36682</v>
      </c>
      <c r="B940" s="82" t="s">
        <v>55</v>
      </c>
      <c r="C940" s="82" t="s">
        <v>56</v>
      </c>
      <c r="D940" s="82" t="s">
        <v>57</v>
      </c>
      <c r="E940" s="82" t="s">
        <v>21</v>
      </c>
      <c r="F940" s="82"/>
      <c r="G940" s="82" t="s">
        <v>84</v>
      </c>
      <c r="H940" s="81" t="n">
        <v>37681</v>
      </c>
      <c r="I940" s="82" t="n">
        <v>0</v>
      </c>
      <c r="J940" s="82" t="n">
        <v>0</v>
      </c>
      <c r="K940" s="83" t="n">
        <f aca="false">IF(J940=0,0,J940/I940)</f>
        <v>0</v>
      </c>
      <c r="L940" s="83" t="n">
        <f aca="false">I940/UOM</f>
        <v>0</v>
      </c>
      <c r="M940" s="83" t="n">
        <f aca="false">J940/UOM</f>
        <v>0</v>
      </c>
      <c r="N940" s="84" t="str">
        <f aca="false">IF(F940="P","PHY",IF(F940="G","G",E940))</f>
        <v>D</v>
      </c>
      <c r="O940" s="84" t="str">
        <f aca="false">IF(ISNA(VLOOKUP(G940,BadCanCurves,1,FALSE())),VLOOKUP(D940,FOLIOS,6,FALSE()),"not used")</f>
        <v>not used</v>
      </c>
      <c r="P940" s="84" t="n">
        <f aca="false">IF($N940="P",VLOOKUP(H940,PrcBuckets,2,FALSE()),0)</f>
        <v>0</v>
      </c>
      <c r="Q940" s="84" t="n">
        <f aca="false">IF($N940="D",VLOOKUP(H940,BasisBuckets,2,FALSE()),0)</f>
        <v>11</v>
      </c>
      <c r="R940" s="84" t="n">
        <f aca="false">IF($N940="PHY",VLOOKUP(H940,PGDBuckets,2,FALSE()),0)</f>
        <v>0</v>
      </c>
      <c r="S940" s="84" t="n">
        <f aca="false">IF($N940="G",VLOOKUP(H940,PGDBuckets,2,FALSE()),0)</f>
        <v>0</v>
      </c>
      <c r="T940" s="84" t="n">
        <f aca="false">SUM(P940:S940)</f>
        <v>11</v>
      </c>
      <c r="U940" s="84" t="str">
        <f aca="false">IF(O940="not used","-",O940&amp;N940&amp;T940)</f>
        <v>-</v>
      </c>
      <c r="V940" s="84" t="str">
        <f aca="false">IF(O940="Not Used","-",VLOOKUP(D940,FOLIOS,7,FALSE())&amp;H940)</f>
        <v>-</v>
      </c>
      <c r="W940" s="84" t="str">
        <f aca="false">IF(U940="-","-",O940&amp;E940&amp;H940)</f>
        <v>-</v>
      </c>
      <c r="X940" s="85" t="str">
        <f aca="false">D940&amp;G940</f>
        <v>FT-CAND-EGSC-BASIF-MONCHY</v>
      </c>
      <c r="AF940" s="0" t="str">
        <f aca="false">D940&amp;V940</f>
        <v>FT-CAND-EGSC-BAS-</v>
      </c>
    </row>
    <row r="941" customFormat="false" ht="12.75" hidden="false" customHeight="false" outlineLevel="0" collapsed="false">
      <c r="A941" s="81" t="n">
        <v>36682</v>
      </c>
      <c r="B941" s="82" t="s">
        <v>55</v>
      </c>
      <c r="C941" s="82" t="s">
        <v>56</v>
      </c>
      <c r="D941" s="82" t="s">
        <v>57</v>
      </c>
      <c r="E941" s="82" t="s">
        <v>21</v>
      </c>
      <c r="F941" s="82"/>
      <c r="G941" s="82" t="s">
        <v>84</v>
      </c>
      <c r="H941" s="81" t="n">
        <v>37712</v>
      </c>
      <c r="I941" s="82" t="n">
        <v>0</v>
      </c>
      <c r="J941" s="82" t="n">
        <v>0</v>
      </c>
      <c r="K941" s="83" t="n">
        <f aca="false">IF(J941=0,0,J941/I941)</f>
        <v>0</v>
      </c>
      <c r="L941" s="83" t="n">
        <f aca="false">I941/UOM</f>
        <v>0</v>
      </c>
      <c r="M941" s="83" t="n">
        <f aca="false">J941/UOM</f>
        <v>0</v>
      </c>
      <c r="N941" s="84" t="str">
        <f aca="false">IF(F941="P","PHY",IF(F941="G","G",E941))</f>
        <v>D</v>
      </c>
      <c r="O941" s="84" t="str">
        <f aca="false">IF(ISNA(VLOOKUP(G941,BadCanCurves,1,FALSE())),VLOOKUP(D941,FOLIOS,6,FALSE()),"not used")</f>
        <v>not used</v>
      </c>
      <c r="P941" s="84" t="n">
        <f aca="false">IF($N941="P",VLOOKUP(H941,PrcBuckets,2,FALSE()),0)</f>
        <v>0</v>
      </c>
      <c r="Q941" s="84" t="n">
        <f aca="false">IF($N941="D",VLOOKUP(H941,BasisBuckets,2,FALSE()),0)</f>
        <v>11</v>
      </c>
      <c r="R941" s="84" t="n">
        <f aca="false">IF($N941="PHY",VLOOKUP(H941,PGDBuckets,2,FALSE()),0)</f>
        <v>0</v>
      </c>
      <c r="S941" s="84" t="n">
        <f aca="false">IF($N941="G",VLOOKUP(H941,PGDBuckets,2,FALSE()),0)</f>
        <v>0</v>
      </c>
      <c r="T941" s="84" t="n">
        <f aca="false">SUM(P941:S941)</f>
        <v>11</v>
      </c>
      <c r="U941" s="84" t="str">
        <f aca="false">IF(O941="not used","-",O941&amp;N941&amp;T941)</f>
        <v>-</v>
      </c>
      <c r="V941" s="84" t="str">
        <f aca="false">IF(O941="Not Used","-",VLOOKUP(D941,FOLIOS,7,FALSE())&amp;H941)</f>
        <v>-</v>
      </c>
      <c r="W941" s="84" t="str">
        <f aca="false">IF(U941="-","-",O941&amp;E941&amp;H941)</f>
        <v>-</v>
      </c>
      <c r="X941" s="85" t="str">
        <f aca="false">D941&amp;G941</f>
        <v>FT-CAND-EGSC-BASIF-MONCHY</v>
      </c>
      <c r="AF941" s="0" t="str">
        <f aca="false">D941&amp;V941</f>
        <v>FT-CAND-EGSC-BAS-</v>
      </c>
    </row>
    <row r="942" customFormat="false" ht="12.75" hidden="false" customHeight="false" outlineLevel="0" collapsed="false">
      <c r="A942" s="81" t="n">
        <v>36682</v>
      </c>
      <c r="B942" s="82" t="s">
        <v>55</v>
      </c>
      <c r="C942" s="82" t="s">
        <v>56</v>
      </c>
      <c r="D942" s="82" t="s">
        <v>57</v>
      </c>
      <c r="E942" s="82" t="s">
        <v>21</v>
      </c>
      <c r="F942" s="82"/>
      <c r="G942" s="82" t="s">
        <v>84</v>
      </c>
      <c r="H942" s="81" t="n">
        <v>37742</v>
      </c>
      <c r="I942" s="82" t="n">
        <v>0</v>
      </c>
      <c r="J942" s="82" t="n">
        <v>0</v>
      </c>
      <c r="K942" s="83" t="n">
        <f aca="false">IF(J942=0,0,J942/I942)</f>
        <v>0</v>
      </c>
      <c r="L942" s="83" t="n">
        <f aca="false">I942/UOM</f>
        <v>0</v>
      </c>
      <c r="M942" s="83" t="n">
        <f aca="false">J942/UOM</f>
        <v>0</v>
      </c>
      <c r="N942" s="84" t="str">
        <f aca="false">IF(F942="P","PHY",IF(F942="G","G",E942))</f>
        <v>D</v>
      </c>
      <c r="O942" s="84" t="str">
        <f aca="false">IF(ISNA(VLOOKUP(G942,BadCanCurves,1,FALSE())),VLOOKUP(D942,FOLIOS,6,FALSE()),"not used")</f>
        <v>not used</v>
      </c>
      <c r="P942" s="84" t="n">
        <f aca="false">IF($N942="P",VLOOKUP(H942,PrcBuckets,2,FALSE()),0)</f>
        <v>0</v>
      </c>
      <c r="Q942" s="84" t="n">
        <f aca="false">IF($N942="D",VLOOKUP(H942,BasisBuckets,2,FALSE()),0)</f>
        <v>11</v>
      </c>
      <c r="R942" s="84" t="n">
        <f aca="false">IF($N942="PHY",VLOOKUP(H942,PGDBuckets,2,FALSE()),0)</f>
        <v>0</v>
      </c>
      <c r="S942" s="84" t="n">
        <f aca="false">IF($N942="G",VLOOKUP(H942,PGDBuckets,2,FALSE()),0)</f>
        <v>0</v>
      </c>
      <c r="T942" s="84" t="n">
        <f aca="false">SUM(P942:S942)</f>
        <v>11</v>
      </c>
      <c r="U942" s="84" t="str">
        <f aca="false">IF(O942="not used","-",O942&amp;N942&amp;T942)</f>
        <v>-</v>
      </c>
      <c r="V942" s="84" t="str">
        <f aca="false">IF(O942="Not Used","-",VLOOKUP(D942,FOLIOS,7,FALSE())&amp;H942)</f>
        <v>-</v>
      </c>
      <c r="W942" s="84" t="str">
        <f aca="false">IF(U942="-","-",O942&amp;E942&amp;H942)</f>
        <v>-</v>
      </c>
      <c r="X942" s="85" t="str">
        <f aca="false">D942&amp;G942</f>
        <v>FT-CAND-EGSC-BASIF-MONCHY</v>
      </c>
      <c r="AF942" s="0" t="str">
        <f aca="false">D942&amp;V942</f>
        <v>FT-CAND-EGSC-BAS-</v>
      </c>
    </row>
    <row r="943" customFormat="false" ht="12.75" hidden="false" customHeight="false" outlineLevel="0" collapsed="false">
      <c r="A943" s="81" t="n">
        <v>36682</v>
      </c>
      <c r="B943" s="82" t="s">
        <v>55</v>
      </c>
      <c r="C943" s="82" t="s">
        <v>56</v>
      </c>
      <c r="D943" s="82" t="s">
        <v>57</v>
      </c>
      <c r="E943" s="82" t="s">
        <v>21</v>
      </c>
      <c r="F943" s="82"/>
      <c r="G943" s="82" t="s">
        <v>84</v>
      </c>
      <c r="H943" s="81" t="n">
        <v>37773</v>
      </c>
      <c r="I943" s="82" t="n">
        <v>0</v>
      </c>
      <c r="J943" s="82" t="n">
        <v>0</v>
      </c>
      <c r="K943" s="83" t="n">
        <f aca="false">IF(J943=0,0,J943/I943)</f>
        <v>0</v>
      </c>
      <c r="L943" s="83" t="n">
        <f aca="false">I943/UOM</f>
        <v>0</v>
      </c>
      <c r="M943" s="83" t="n">
        <f aca="false">J943/UOM</f>
        <v>0</v>
      </c>
      <c r="N943" s="84" t="str">
        <f aca="false">IF(F943="P","PHY",IF(F943="G","G",E943))</f>
        <v>D</v>
      </c>
      <c r="O943" s="84" t="str">
        <f aca="false">IF(ISNA(VLOOKUP(G943,BadCanCurves,1,FALSE())),VLOOKUP(D943,FOLIOS,6,FALSE()),"not used")</f>
        <v>not used</v>
      </c>
      <c r="P943" s="84" t="n">
        <f aca="false">IF($N943="P",VLOOKUP(H943,PrcBuckets,2,FALSE()),0)</f>
        <v>0</v>
      </c>
      <c r="Q943" s="84" t="n">
        <f aca="false">IF($N943="D",VLOOKUP(H943,BasisBuckets,2,FALSE()),0)</f>
        <v>11</v>
      </c>
      <c r="R943" s="84" t="n">
        <f aca="false">IF($N943="PHY",VLOOKUP(H943,PGDBuckets,2,FALSE()),0)</f>
        <v>0</v>
      </c>
      <c r="S943" s="84" t="n">
        <f aca="false">IF($N943="G",VLOOKUP(H943,PGDBuckets,2,FALSE()),0)</f>
        <v>0</v>
      </c>
      <c r="T943" s="84" t="n">
        <f aca="false">SUM(P943:S943)</f>
        <v>11</v>
      </c>
      <c r="U943" s="84" t="str">
        <f aca="false">IF(O943="not used","-",O943&amp;N943&amp;T943)</f>
        <v>-</v>
      </c>
      <c r="V943" s="84" t="str">
        <f aca="false">IF(O943="Not Used","-",VLOOKUP(D943,FOLIOS,7,FALSE())&amp;H943)</f>
        <v>-</v>
      </c>
      <c r="W943" s="84" t="str">
        <f aca="false">IF(U943="-","-",O943&amp;E943&amp;H943)</f>
        <v>-</v>
      </c>
      <c r="X943" s="85" t="str">
        <f aca="false">D943&amp;G943</f>
        <v>FT-CAND-EGSC-BASIF-MONCHY</v>
      </c>
      <c r="AF943" s="0" t="str">
        <f aca="false">D943&amp;V943</f>
        <v>FT-CAND-EGSC-BAS-</v>
      </c>
    </row>
    <row r="944" customFormat="false" ht="12.75" hidden="false" customHeight="false" outlineLevel="0" collapsed="false">
      <c r="A944" s="81" t="n">
        <v>36682</v>
      </c>
      <c r="B944" s="82" t="s">
        <v>55</v>
      </c>
      <c r="C944" s="82" t="s">
        <v>56</v>
      </c>
      <c r="D944" s="82" t="s">
        <v>57</v>
      </c>
      <c r="E944" s="82" t="s">
        <v>21</v>
      </c>
      <c r="F944" s="82"/>
      <c r="G944" s="82" t="s">
        <v>84</v>
      </c>
      <c r="H944" s="81" t="n">
        <v>37803</v>
      </c>
      <c r="I944" s="82" t="n">
        <v>0</v>
      </c>
      <c r="J944" s="82" t="n">
        <v>0</v>
      </c>
      <c r="K944" s="83" t="n">
        <f aca="false">IF(J944=0,0,J944/I944)</f>
        <v>0</v>
      </c>
      <c r="L944" s="83" t="n">
        <f aca="false">I944/UOM</f>
        <v>0</v>
      </c>
      <c r="M944" s="83" t="n">
        <f aca="false">J944/UOM</f>
        <v>0</v>
      </c>
      <c r="N944" s="84" t="str">
        <f aca="false">IF(F944="P","PHY",IF(F944="G","G",E944))</f>
        <v>D</v>
      </c>
      <c r="O944" s="84" t="str">
        <f aca="false">IF(ISNA(VLOOKUP(G944,BadCanCurves,1,FALSE())),VLOOKUP(D944,FOLIOS,6,FALSE()),"not used")</f>
        <v>not used</v>
      </c>
      <c r="P944" s="84" t="n">
        <f aca="false">IF($N944="P",VLOOKUP(H944,PrcBuckets,2,FALSE()),0)</f>
        <v>0</v>
      </c>
      <c r="Q944" s="84" t="n">
        <f aca="false">IF($N944="D",VLOOKUP(H944,BasisBuckets,2,FALSE()),0)</f>
        <v>11</v>
      </c>
      <c r="R944" s="84" t="n">
        <f aca="false">IF($N944="PHY",VLOOKUP(H944,PGDBuckets,2,FALSE()),0)</f>
        <v>0</v>
      </c>
      <c r="S944" s="84" t="n">
        <f aca="false">IF($N944="G",VLOOKUP(H944,PGDBuckets,2,FALSE()),0)</f>
        <v>0</v>
      </c>
      <c r="T944" s="84" t="n">
        <f aca="false">SUM(P944:S944)</f>
        <v>11</v>
      </c>
      <c r="U944" s="84" t="str">
        <f aca="false">IF(O944="not used","-",O944&amp;N944&amp;T944)</f>
        <v>-</v>
      </c>
      <c r="V944" s="84" t="str">
        <f aca="false">IF(O944="Not Used","-",VLOOKUP(D944,FOLIOS,7,FALSE())&amp;H944)</f>
        <v>-</v>
      </c>
      <c r="W944" s="84" t="str">
        <f aca="false">IF(U944="-","-",O944&amp;E944&amp;H944)</f>
        <v>-</v>
      </c>
      <c r="X944" s="85" t="str">
        <f aca="false">D944&amp;G944</f>
        <v>FT-CAND-EGSC-BASIF-MONCHY</v>
      </c>
      <c r="AF944" s="0" t="str">
        <f aca="false">D944&amp;V944</f>
        <v>FT-CAND-EGSC-BAS-</v>
      </c>
    </row>
    <row r="945" customFormat="false" ht="12.75" hidden="false" customHeight="false" outlineLevel="0" collapsed="false">
      <c r="A945" s="81" t="n">
        <v>36682</v>
      </c>
      <c r="B945" s="82" t="s">
        <v>55</v>
      </c>
      <c r="C945" s="82" t="s">
        <v>56</v>
      </c>
      <c r="D945" s="82" t="s">
        <v>57</v>
      </c>
      <c r="E945" s="82" t="s">
        <v>21</v>
      </c>
      <c r="F945" s="82"/>
      <c r="G945" s="82" t="s">
        <v>84</v>
      </c>
      <c r="H945" s="81" t="n">
        <v>37834</v>
      </c>
      <c r="I945" s="82" t="n">
        <v>0</v>
      </c>
      <c r="J945" s="82" t="n">
        <v>0</v>
      </c>
      <c r="K945" s="83" t="n">
        <f aca="false">IF(J945=0,0,J945/I945)</f>
        <v>0</v>
      </c>
      <c r="L945" s="83" t="n">
        <f aca="false">I945/UOM</f>
        <v>0</v>
      </c>
      <c r="M945" s="83" t="n">
        <f aca="false">J945/UOM</f>
        <v>0</v>
      </c>
      <c r="N945" s="84" t="str">
        <f aca="false">IF(F945="P","PHY",IF(F945="G","G",E945))</f>
        <v>D</v>
      </c>
      <c r="O945" s="84" t="str">
        <f aca="false">IF(ISNA(VLOOKUP(G945,BadCanCurves,1,FALSE())),VLOOKUP(D945,FOLIOS,6,FALSE()),"not used")</f>
        <v>not used</v>
      </c>
      <c r="P945" s="84" t="n">
        <f aca="false">IF($N945="P",VLOOKUP(H945,PrcBuckets,2,FALSE()),0)</f>
        <v>0</v>
      </c>
      <c r="Q945" s="84" t="n">
        <f aca="false">IF($N945="D",VLOOKUP(H945,BasisBuckets,2,FALSE()),0)</f>
        <v>11</v>
      </c>
      <c r="R945" s="84" t="n">
        <f aca="false">IF($N945="PHY",VLOOKUP(H945,PGDBuckets,2,FALSE()),0)</f>
        <v>0</v>
      </c>
      <c r="S945" s="84" t="n">
        <f aca="false">IF($N945="G",VLOOKUP(H945,PGDBuckets,2,FALSE()),0)</f>
        <v>0</v>
      </c>
      <c r="T945" s="84" t="n">
        <f aca="false">SUM(P945:S945)</f>
        <v>11</v>
      </c>
      <c r="U945" s="84" t="str">
        <f aca="false">IF(O945="not used","-",O945&amp;N945&amp;T945)</f>
        <v>-</v>
      </c>
      <c r="V945" s="84" t="str">
        <f aca="false">IF(O945="Not Used","-",VLOOKUP(D945,FOLIOS,7,FALSE())&amp;H945)</f>
        <v>-</v>
      </c>
      <c r="W945" s="84" t="str">
        <f aca="false">IF(U945="-","-",O945&amp;E945&amp;H945)</f>
        <v>-</v>
      </c>
      <c r="X945" s="85" t="str">
        <f aca="false">D945&amp;G945</f>
        <v>FT-CAND-EGSC-BASIF-MONCHY</v>
      </c>
      <c r="AF945" s="0" t="str">
        <f aca="false">D945&amp;V945</f>
        <v>FT-CAND-EGSC-BAS-</v>
      </c>
    </row>
    <row r="946" customFormat="false" ht="12.75" hidden="false" customHeight="false" outlineLevel="0" collapsed="false">
      <c r="A946" s="81" t="n">
        <v>36682</v>
      </c>
      <c r="B946" s="82" t="s">
        <v>55</v>
      </c>
      <c r="C946" s="82" t="s">
        <v>56</v>
      </c>
      <c r="D946" s="82" t="s">
        <v>57</v>
      </c>
      <c r="E946" s="82" t="s">
        <v>21</v>
      </c>
      <c r="F946" s="82"/>
      <c r="G946" s="82" t="s">
        <v>84</v>
      </c>
      <c r="H946" s="81" t="n">
        <v>37865</v>
      </c>
      <c r="I946" s="82" t="n">
        <v>0</v>
      </c>
      <c r="J946" s="82" t="n">
        <v>0</v>
      </c>
      <c r="K946" s="83" t="n">
        <f aca="false">IF(J946=0,0,J946/I946)</f>
        <v>0</v>
      </c>
      <c r="L946" s="83" t="n">
        <f aca="false">I946/UOM</f>
        <v>0</v>
      </c>
      <c r="M946" s="83" t="n">
        <f aca="false">J946/UOM</f>
        <v>0</v>
      </c>
      <c r="N946" s="84" t="str">
        <f aca="false">IF(F946="P","PHY",IF(F946="G","G",E946))</f>
        <v>D</v>
      </c>
      <c r="O946" s="84" t="str">
        <f aca="false">IF(ISNA(VLOOKUP(G946,BadCanCurves,1,FALSE())),VLOOKUP(D946,FOLIOS,6,FALSE()),"not used")</f>
        <v>not used</v>
      </c>
      <c r="P946" s="84" t="n">
        <f aca="false">IF($N946="P",VLOOKUP(H946,PrcBuckets,2,FALSE()),0)</f>
        <v>0</v>
      </c>
      <c r="Q946" s="84" t="n">
        <f aca="false">IF($N946="D",VLOOKUP(H946,BasisBuckets,2,FALSE()),0)</f>
        <v>11</v>
      </c>
      <c r="R946" s="84" t="n">
        <f aca="false">IF($N946="PHY",VLOOKUP(H946,PGDBuckets,2,FALSE()),0)</f>
        <v>0</v>
      </c>
      <c r="S946" s="84" t="n">
        <f aca="false">IF($N946="G",VLOOKUP(H946,PGDBuckets,2,FALSE()),0)</f>
        <v>0</v>
      </c>
      <c r="T946" s="84" t="n">
        <f aca="false">SUM(P946:S946)</f>
        <v>11</v>
      </c>
      <c r="U946" s="84" t="str">
        <f aca="false">IF(O946="not used","-",O946&amp;N946&amp;T946)</f>
        <v>-</v>
      </c>
      <c r="V946" s="84" t="str">
        <f aca="false">IF(O946="Not Used","-",VLOOKUP(D946,FOLIOS,7,FALSE())&amp;H946)</f>
        <v>-</v>
      </c>
      <c r="W946" s="84" t="str">
        <f aca="false">IF(U946="-","-",O946&amp;E946&amp;H946)</f>
        <v>-</v>
      </c>
      <c r="X946" s="85" t="str">
        <f aca="false">D946&amp;G946</f>
        <v>FT-CAND-EGSC-BASIF-MONCHY</v>
      </c>
      <c r="AF946" s="0" t="str">
        <f aca="false">D946&amp;V946</f>
        <v>FT-CAND-EGSC-BAS-</v>
      </c>
    </row>
    <row r="947" customFormat="false" ht="12.75" hidden="false" customHeight="false" outlineLevel="0" collapsed="false">
      <c r="A947" s="81" t="n">
        <v>36682</v>
      </c>
      <c r="B947" s="82" t="s">
        <v>55</v>
      </c>
      <c r="C947" s="82" t="s">
        <v>56</v>
      </c>
      <c r="D947" s="82" t="s">
        <v>57</v>
      </c>
      <c r="E947" s="82" t="s">
        <v>21</v>
      </c>
      <c r="F947" s="82"/>
      <c r="G947" s="82" t="s">
        <v>84</v>
      </c>
      <c r="H947" s="81" t="n">
        <v>37895</v>
      </c>
      <c r="I947" s="82" t="n">
        <v>0</v>
      </c>
      <c r="J947" s="82" t="n">
        <v>0</v>
      </c>
      <c r="K947" s="83" t="n">
        <f aca="false">IF(J947=0,0,J947/I947)</f>
        <v>0</v>
      </c>
      <c r="L947" s="83" t="n">
        <f aca="false">I947/UOM</f>
        <v>0</v>
      </c>
      <c r="M947" s="83" t="n">
        <f aca="false">J947/UOM</f>
        <v>0</v>
      </c>
      <c r="N947" s="84" t="str">
        <f aca="false">IF(F947="P","PHY",IF(F947="G","G",E947))</f>
        <v>D</v>
      </c>
      <c r="O947" s="84" t="str">
        <f aca="false">IF(ISNA(VLOOKUP(G947,BadCanCurves,1,FALSE())),VLOOKUP(D947,FOLIOS,6,FALSE()),"not used")</f>
        <v>not used</v>
      </c>
      <c r="P947" s="84" t="n">
        <f aca="false">IF($N947="P",VLOOKUP(H947,PrcBuckets,2,FALSE()),0)</f>
        <v>0</v>
      </c>
      <c r="Q947" s="84" t="n">
        <f aca="false">IF($N947="D",VLOOKUP(H947,BasisBuckets,2,FALSE()),0)</f>
        <v>11</v>
      </c>
      <c r="R947" s="84" t="n">
        <f aca="false">IF($N947="PHY",VLOOKUP(H947,PGDBuckets,2,FALSE()),0)</f>
        <v>0</v>
      </c>
      <c r="S947" s="84" t="n">
        <f aca="false">IF($N947="G",VLOOKUP(H947,PGDBuckets,2,FALSE()),0)</f>
        <v>0</v>
      </c>
      <c r="T947" s="84" t="n">
        <f aca="false">SUM(P947:S947)</f>
        <v>11</v>
      </c>
      <c r="U947" s="84" t="str">
        <f aca="false">IF(O947="not used","-",O947&amp;N947&amp;T947)</f>
        <v>-</v>
      </c>
      <c r="V947" s="84" t="str">
        <f aca="false">IF(O947="Not Used","-",VLOOKUP(D947,FOLIOS,7,FALSE())&amp;H947)</f>
        <v>-</v>
      </c>
      <c r="W947" s="84" t="str">
        <f aca="false">IF(U947="-","-",O947&amp;E947&amp;H947)</f>
        <v>-</v>
      </c>
      <c r="X947" s="85" t="str">
        <f aca="false">D947&amp;G947</f>
        <v>FT-CAND-EGSC-BASIF-MONCHY</v>
      </c>
      <c r="AF947" s="0" t="str">
        <f aca="false">D947&amp;V947</f>
        <v>FT-CAND-EGSC-BAS-</v>
      </c>
    </row>
    <row r="948" customFormat="false" ht="12.75" hidden="false" customHeight="false" outlineLevel="0" collapsed="false">
      <c r="A948" s="81" t="n">
        <v>36682</v>
      </c>
      <c r="B948" s="82" t="s">
        <v>55</v>
      </c>
      <c r="C948" s="82" t="s">
        <v>56</v>
      </c>
      <c r="D948" s="82" t="s">
        <v>57</v>
      </c>
      <c r="E948" s="82" t="s">
        <v>21</v>
      </c>
      <c r="F948" s="82"/>
      <c r="G948" s="82" t="s">
        <v>84</v>
      </c>
      <c r="H948" s="81" t="n">
        <v>37926</v>
      </c>
      <c r="I948" s="82" t="n">
        <v>0</v>
      </c>
      <c r="J948" s="82" t="n">
        <v>0</v>
      </c>
      <c r="K948" s="83" t="n">
        <f aca="false">IF(J948=0,0,J948/I948)</f>
        <v>0</v>
      </c>
      <c r="L948" s="83" t="n">
        <f aca="false">I948/UOM</f>
        <v>0</v>
      </c>
      <c r="M948" s="83" t="n">
        <f aca="false">J948/UOM</f>
        <v>0</v>
      </c>
      <c r="N948" s="84" t="str">
        <f aca="false">IF(F948="P","PHY",IF(F948="G","G",E948))</f>
        <v>D</v>
      </c>
      <c r="O948" s="84" t="str">
        <f aca="false">IF(ISNA(VLOOKUP(G948,BadCanCurves,1,FALSE())),VLOOKUP(D948,FOLIOS,6,FALSE()),"not used")</f>
        <v>not used</v>
      </c>
      <c r="P948" s="84" t="n">
        <f aca="false">IF($N948="P",VLOOKUP(H948,PrcBuckets,2,FALSE()),0)</f>
        <v>0</v>
      </c>
      <c r="Q948" s="84" t="n">
        <f aca="false">IF($N948="D",VLOOKUP(H948,BasisBuckets,2,FALSE()),0)</f>
        <v>11</v>
      </c>
      <c r="R948" s="84" t="n">
        <f aca="false">IF($N948="PHY",VLOOKUP(H948,PGDBuckets,2,FALSE()),0)</f>
        <v>0</v>
      </c>
      <c r="S948" s="84" t="n">
        <f aca="false">IF($N948="G",VLOOKUP(H948,PGDBuckets,2,FALSE()),0)</f>
        <v>0</v>
      </c>
      <c r="T948" s="84" t="n">
        <f aca="false">SUM(P948:S948)</f>
        <v>11</v>
      </c>
      <c r="U948" s="84" t="str">
        <f aca="false">IF(O948="not used","-",O948&amp;N948&amp;T948)</f>
        <v>-</v>
      </c>
      <c r="V948" s="84" t="str">
        <f aca="false">IF(O948="Not Used","-",VLOOKUP(D948,FOLIOS,7,FALSE())&amp;H948)</f>
        <v>-</v>
      </c>
      <c r="W948" s="84" t="str">
        <f aca="false">IF(U948="-","-",O948&amp;E948&amp;H948)</f>
        <v>-</v>
      </c>
      <c r="X948" s="85" t="str">
        <f aca="false">D948&amp;G948</f>
        <v>FT-CAND-EGSC-BASIF-MONCHY</v>
      </c>
      <c r="AF948" s="0" t="str">
        <f aca="false">D948&amp;V948</f>
        <v>FT-CAND-EGSC-BAS-</v>
      </c>
    </row>
    <row r="949" customFormat="false" ht="12.75" hidden="false" customHeight="false" outlineLevel="0" collapsed="false">
      <c r="A949" s="81" t="n">
        <v>36682</v>
      </c>
      <c r="B949" s="82" t="s">
        <v>55</v>
      </c>
      <c r="C949" s="82" t="s">
        <v>56</v>
      </c>
      <c r="D949" s="82" t="s">
        <v>57</v>
      </c>
      <c r="E949" s="82" t="s">
        <v>21</v>
      </c>
      <c r="F949" s="82"/>
      <c r="G949" s="82" t="s">
        <v>84</v>
      </c>
      <c r="H949" s="81" t="n">
        <v>37956</v>
      </c>
      <c r="I949" s="82" t="n">
        <v>0</v>
      </c>
      <c r="J949" s="82" t="n">
        <v>0</v>
      </c>
      <c r="K949" s="83" t="n">
        <f aca="false">IF(J949=0,0,J949/I949)</f>
        <v>0</v>
      </c>
      <c r="L949" s="83" t="n">
        <f aca="false">I949/UOM</f>
        <v>0</v>
      </c>
      <c r="M949" s="83" t="n">
        <f aca="false">J949/UOM</f>
        <v>0</v>
      </c>
      <c r="N949" s="84" t="str">
        <f aca="false">IF(F949="P","PHY",IF(F949="G","G",E949))</f>
        <v>D</v>
      </c>
      <c r="O949" s="84" t="str">
        <f aca="false">IF(ISNA(VLOOKUP(G949,BadCanCurves,1,FALSE())),VLOOKUP(D949,FOLIOS,6,FALSE()),"not used")</f>
        <v>not used</v>
      </c>
      <c r="P949" s="84" t="n">
        <f aca="false">IF($N949="P",VLOOKUP(H949,PrcBuckets,2,FALSE()),0)</f>
        <v>0</v>
      </c>
      <c r="Q949" s="84" t="n">
        <f aca="false">IF($N949="D",VLOOKUP(H949,BasisBuckets,2,FALSE()),0)</f>
        <v>11</v>
      </c>
      <c r="R949" s="84" t="n">
        <f aca="false">IF($N949="PHY",VLOOKUP(H949,PGDBuckets,2,FALSE()),0)</f>
        <v>0</v>
      </c>
      <c r="S949" s="84" t="n">
        <f aca="false">IF($N949="G",VLOOKUP(H949,PGDBuckets,2,FALSE()),0)</f>
        <v>0</v>
      </c>
      <c r="T949" s="84" t="n">
        <f aca="false">SUM(P949:S949)</f>
        <v>11</v>
      </c>
      <c r="U949" s="84" t="str">
        <f aca="false">IF(O949="not used","-",O949&amp;N949&amp;T949)</f>
        <v>-</v>
      </c>
      <c r="V949" s="84" t="str">
        <f aca="false">IF(O949="Not Used","-",VLOOKUP(D949,FOLIOS,7,FALSE())&amp;H949)</f>
        <v>-</v>
      </c>
      <c r="W949" s="84" t="str">
        <f aca="false">IF(U949="-","-",O949&amp;E949&amp;H949)</f>
        <v>-</v>
      </c>
      <c r="X949" s="85" t="str">
        <f aca="false">D949&amp;G949</f>
        <v>FT-CAND-EGSC-BASIF-MONCHY</v>
      </c>
      <c r="AF949" s="0" t="str">
        <f aca="false">D949&amp;V949</f>
        <v>FT-CAND-EGSC-BAS-</v>
      </c>
    </row>
    <row r="950" customFormat="false" ht="12.75" hidden="false" customHeight="false" outlineLevel="0" collapsed="false">
      <c r="A950" s="81" t="n">
        <v>36682</v>
      </c>
      <c r="B950" s="82" t="s">
        <v>55</v>
      </c>
      <c r="C950" s="82" t="s">
        <v>56</v>
      </c>
      <c r="D950" s="82" t="s">
        <v>57</v>
      </c>
      <c r="E950" s="82" t="s">
        <v>21</v>
      </c>
      <c r="F950" s="82"/>
      <c r="G950" s="82" t="s">
        <v>84</v>
      </c>
      <c r="H950" s="81" t="n">
        <v>37987</v>
      </c>
      <c r="I950" s="82" t="n">
        <v>0</v>
      </c>
      <c r="J950" s="82" t="n">
        <v>0</v>
      </c>
      <c r="K950" s="83" t="n">
        <f aca="false">IF(J950=0,0,J950/I950)</f>
        <v>0</v>
      </c>
      <c r="L950" s="83" t="n">
        <f aca="false">I950/UOM</f>
        <v>0</v>
      </c>
      <c r="M950" s="83" t="n">
        <f aca="false">J950/UOM</f>
        <v>0</v>
      </c>
      <c r="N950" s="84" t="str">
        <f aca="false">IF(F950="P","PHY",IF(F950="G","G",E950))</f>
        <v>D</v>
      </c>
      <c r="O950" s="84" t="str">
        <f aca="false">IF(ISNA(VLOOKUP(G950,BadCanCurves,1,FALSE())),VLOOKUP(D950,FOLIOS,6,FALSE()),"not used")</f>
        <v>not used</v>
      </c>
      <c r="P950" s="84" t="n">
        <f aca="false">IF($N950="P",VLOOKUP(H950,PrcBuckets,2,FALSE()),0)</f>
        <v>0</v>
      </c>
      <c r="Q950" s="84" t="n">
        <f aca="false">IF($N950="D",VLOOKUP(H950,BasisBuckets,2,FALSE()),0)</f>
        <v>12</v>
      </c>
      <c r="R950" s="84" t="n">
        <f aca="false">IF($N950="PHY",VLOOKUP(H950,PGDBuckets,2,FALSE()),0)</f>
        <v>0</v>
      </c>
      <c r="S950" s="84" t="n">
        <f aca="false">IF($N950="G",VLOOKUP(H950,PGDBuckets,2,FALSE()),0)</f>
        <v>0</v>
      </c>
      <c r="T950" s="84" t="n">
        <f aca="false">SUM(P950:S950)</f>
        <v>12</v>
      </c>
      <c r="U950" s="84" t="str">
        <f aca="false">IF(O950="not used","-",O950&amp;N950&amp;T950)</f>
        <v>-</v>
      </c>
      <c r="V950" s="84" t="str">
        <f aca="false">IF(O950="Not Used","-",VLOOKUP(D950,FOLIOS,7,FALSE())&amp;H950)</f>
        <v>-</v>
      </c>
      <c r="W950" s="84" t="str">
        <f aca="false">IF(U950="-","-",O950&amp;E950&amp;H950)</f>
        <v>-</v>
      </c>
      <c r="X950" s="85" t="str">
        <f aca="false">D950&amp;G950</f>
        <v>FT-CAND-EGSC-BASIF-MONCHY</v>
      </c>
      <c r="AF950" s="0" t="str">
        <f aca="false">D950&amp;V950</f>
        <v>FT-CAND-EGSC-BAS-</v>
      </c>
    </row>
    <row r="951" customFormat="false" ht="12.75" hidden="false" customHeight="false" outlineLevel="0" collapsed="false">
      <c r="A951" s="81" t="n">
        <v>36682</v>
      </c>
      <c r="B951" s="82" t="s">
        <v>55</v>
      </c>
      <c r="C951" s="82" t="s">
        <v>56</v>
      </c>
      <c r="D951" s="82" t="s">
        <v>57</v>
      </c>
      <c r="E951" s="82" t="s">
        <v>21</v>
      </c>
      <c r="F951" s="82"/>
      <c r="G951" s="82" t="s">
        <v>84</v>
      </c>
      <c r="H951" s="81" t="n">
        <v>38018</v>
      </c>
      <c r="I951" s="82" t="n">
        <v>0</v>
      </c>
      <c r="J951" s="82" t="n">
        <v>0</v>
      </c>
      <c r="K951" s="83" t="n">
        <f aca="false">IF(J951=0,0,J951/I951)</f>
        <v>0</v>
      </c>
      <c r="L951" s="83" t="n">
        <f aca="false">I951/UOM</f>
        <v>0</v>
      </c>
      <c r="M951" s="83" t="n">
        <f aca="false">J951/UOM</f>
        <v>0</v>
      </c>
      <c r="N951" s="84" t="str">
        <f aca="false">IF(F951="P","PHY",IF(F951="G","G",E951))</f>
        <v>D</v>
      </c>
      <c r="O951" s="84" t="str">
        <f aca="false">IF(ISNA(VLOOKUP(G951,BadCanCurves,1,FALSE())),VLOOKUP(D951,FOLIOS,6,FALSE()),"not used")</f>
        <v>not used</v>
      </c>
      <c r="P951" s="84" t="n">
        <f aca="false">IF($N951="P",VLOOKUP(H951,PrcBuckets,2,FALSE()),0)</f>
        <v>0</v>
      </c>
      <c r="Q951" s="84" t="n">
        <f aca="false">IF($N951="D",VLOOKUP(H951,BasisBuckets,2,FALSE()),0)</f>
        <v>12</v>
      </c>
      <c r="R951" s="84" t="n">
        <f aca="false">IF($N951="PHY",VLOOKUP(H951,PGDBuckets,2,FALSE()),0)</f>
        <v>0</v>
      </c>
      <c r="S951" s="84" t="n">
        <f aca="false">IF($N951="G",VLOOKUP(H951,PGDBuckets,2,FALSE()),0)</f>
        <v>0</v>
      </c>
      <c r="T951" s="84" t="n">
        <f aca="false">SUM(P951:S951)</f>
        <v>12</v>
      </c>
      <c r="U951" s="84" t="str">
        <f aca="false">IF(O951="not used","-",O951&amp;N951&amp;T951)</f>
        <v>-</v>
      </c>
      <c r="V951" s="84" t="str">
        <f aca="false">IF(O951="Not Used","-",VLOOKUP(D951,FOLIOS,7,FALSE())&amp;H951)</f>
        <v>-</v>
      </c>
      <c r="W951" s="84" t="str">
        <f aca="false">IF(U951="-","-",O951&amp;E951&amp;H951)</f>
        <v>-</v>
      </c>
      <c r="X951" s="85" t="str">
        <f aca="false">D951&amp;G951</f>
        <v>FT-CAND-EGSC-BASIF-MONCHY</v>
      </c>
      <c r="AF951" s="0" t="str">
        <f aca="false">D951&amp;V951</f>
        <v>FT-CAND-EGSC-BAS-</v>
      </c>
    </row>
    <row r="952" customFormat="false" ht="12.75" hidden="false" customHeight="false" outlineLevel="0" collapsed="false">
      <c r="A952" s="81" t="n">
        <v>36682</v>
      </c>
      <c r="B952" s="82" t="s">
        <v>55</v>
      </c>
      <c r="C952" s="82" t="s">
        <v>56</v>
      </c>
      <c r="D952" s="82" t="s">
        <v>57</v>
      </c>
      <c r="E952" s="82" t="s">
        <v>21</v>
      </c>
      <c r="F952" s="82"/>
      <c r="G952" s="82" t="s">
        <v>84</v>
      </c>
      <c r="H952" s="81" t="n">
        <v>38047</v>
      </c>
      <c r="I952" s="82" t="n">
        <v>0</v>
      </c>
      <c r="J952" s="82" t="n">
        <v>0</v>
      </c>
      <c r="K952" s="83" t="n">
        <f aca="false">IF(J952=0,0,J952/I952)</f>
        <v>0</v>
      </c>
      <c r="L952" s="83" t="n">
        <f aca="false">I952/UOM</f>
        <v>0</v>
      </c>
      <c r="M952" s="83" t="n">
        <f aca="false">J952/UOM</f>
        <v>0</v>
      </c>
      <c r="N952" s="84" t="str">
        <f aca="false">IF(F952="P","PHY",IF(F952="G","G",E952))</f>
        <v>D</v>
      </c>
      <c r="O952" s="84" t="str">
        <f aca="false">IF(ISNA(VLOOKUP(G952,BadCanCurves,1,FALSE())),VLOOKUP(D952,FOLIOS,6,FALSE()),"not used")</f>
        <v>not used</v>
      </c>
      <c r="P952" s="84" t="n">
        <f aca="false">IF($N952="P",VLOOKUP(H952,PrcBuckets,2,FALSE()),0)</f>
        <v>0</v>
      </c>
      <c r="Q952" s="84" t="n">
        <f aca="false">IF($N952="D",VLOOKUP(H952,BasisBuckets,2,FALSE()),0)</f>
        <v>12</v>
      </c>
      <c r="R952" s="84" t="n">
        <f aca="false">IF($N952="PHY",VLOOKUP(H952,PGDBuckets,2,FALSE()),0)</f>
        <v>0</v>
      </c>
      <c r="S952" s="84" t="n">
        <f aca="false">IF($N952="G",VLOOKUP(H952,PGDBuckets,2,FALSE()),0)</f>
        <v>0</v>
      </c>
      <c r="T952" s="84" t="n">
        <f aca="false">SUM(P952:S952)</f>
        <v>12</v>
      </c>
      <c r="U952" s="84" t="str">
        <f aca="false">IF(O952="not used","-",O952&amp;N952&amp;T952)</f>
        <v>-</v>
      </c>
      <c r="V952" s="84" t="str">
        <f aca="false">IF(O952="Not Used","-",VLOOKUP(D952,FOLIOS,7,FALSE())&amp;H952)</f>
        <v>-</v>
      </c>
      <c r="W952" s="84" t="str">
        <f aca="false">IF(U952="-","-",O952&amp;E952&amp;H952)</f>
        <v>-</v>
      </c>
      <c r="X952" s="85" t="str">
        <f aca="false">D952&amp;G952</f>
        <v>FT-CAND-EGSC-BASIF-MONCHY</v>
      </c>
      <c r="AF952" s="0" t="str">
        <f aca="false">D952&amp;V952</f>
        <v>FT-CAND-EGSC-BAS-</v>
      </c>
    </row>
    <row r="953" customFormat="false" ht="12.75" hidden="false" customHeight="false" outlineLevel="0" collapsed="false">
      <c r="A953" s="81" t="n">
        <v>36682</v>
      </c>
      <c r="B953" s="82" t="s">
        <v>55</v>
      </c>
      <c r="C953" s="82" t="s">
        <v>56</v>
      </c>
      <c r="D953" s="82" t="s">
        <v>57</v>
      </c>
      <c r="E953" s="82" t="s">
        <v>21</v>
      </c>
      <c r="F953" s="82"/>
      <c r="G953" s="82" t="s">
        <v>84</v>
      </c>
      <c r="H953" s="81" t="n">
        <v>38078</v>
      </c>
      <c r="I953" s="82" t="n">
        <v>0</v>
      </c>
      <c r="J953" s="82" t="n">
        <v>0</v>
      </c>
      <c r="K953" s="83" t="n">
        <f aca="false">IF(J953=0,0,J953/I953)</f>
        <v>0</v>
      </c>
      <c r="L953" s="83" t="n">
        <f aca="false">I953/UOM</f>
        <v>0</v>
      </c>
      <c r="M953" s="83" t="n">
        <f aca="false">J953/UOM</f>
        <v>0</v>
      </c>
      <c r="N953" s="84" t="str">
        <f aca="false">IF(F953="P","PHY",IF(F953="G","G",E953))</f>
        <v>D</v>
      </c>
      <c r="O953" s="84" t="str">
        <f aca="false">IF(ISNA(VLOOKUP(G953,BadCanCurves,1,FALSE())),VLOOKUP(D953,FOLIOS,6,FALSE()),"not used")</f>
        <v>not used</v>
      </c>
      <c r="P953" s="84" t="n">
        <f aca="false">IF($N953="P",VLOOKUP(H953,PrcBuckets,2,FALSE()),0)</f>
        <v>0</v>
      </c>
      <c r="Q953" s="84" t="n">
        <f aca="false">IF($N953="D",VLOOKUP(H953,BasisBuckets,2,FALSE()),0)</f>
        <v>12</v>
      </c>
      <c r="R953" s="84" t="n">
        <f aca="false">IF($N953="PHY",VLOOKUP(H953,PGDBuckets,2,FALSE()),0)</f>
        <v>0</v>
      </c>
      <c r="S953" s="84" t="n">
        <f aca="false">IF($N953="G",VLOOKUP(H953,PGDBuckets,2,FALSE()),0)</f>
        <v>0</v>
      </c>
      <c r="T953" s="84" t="n">
        <f aca="false">SUM(P953:S953)</f>
        <v>12</v>
      </c>
      <c r="U953" s="84" t="str">
        <f aca="false">IF(O953="not used","-",O953&amp;N953&amp;T953)</f>
        <v>-</v>
      </c>
      <c r="V953" s="84" t="str">
        <f aca="false">IF(O953="Not Used","-",VLOOKUP(D953,FOLIOS,7,FALSE())&amp;H953)</f>
        <v>-</v>
      </c>
      <c r="W953" s="84" t="str">
        <f aca="false">IF(U953="-","-",O953&amp;E953&amp;H953)</f>
        <v>-</v>
      </c>
      <c r="X953" s="85" t="str">
        <f aca="false">D953&amp;G953</f>
        <v>FT-CAND-EGSC-BASIF-MONCHY</v>
      </c>
      <c r="AF953" s="0" t="str">
        <f aca="false">D953&amp;V953</f>
        <v>FT-CAND-EGSC-BAS-</v>
      </c>
    </row>
    <row r="954" customFormat="false" ht="12.75" hidden="false" customHeight="false" outlineLevel="0" collapsed="false">
      <c r="A954" s="81" t="n">
        <v>36682</v>
      </c>
      <c r="B954" s="82" t="s">
        <v>55</v>
      </c>
      <c r="C954" s="82" t="s">
        <v>56</v>
      </c>
      <c r="D954" s="82" t="s">
        <v>57</v>
      </c>
      <c r="E954" s="82" t="s">
        <v>21</v>
      </c>
      <c r="F954" s="82"/>
      <c r="G954" s="82" t="s">
        <v>84</v>
      </c>
      <c r="H954" s="81" t="n">
        <v>38108</v>
      </c>
      <c r="I954" s="82" t="n">
        <v>0</v>
      </c>
      <c r="J954" s="82" t="n">
        <v>0</v>
      </c>
      <c r="K954" s="83" t="n">
        <f aca="false">IF(J954=0,0,J954/I954)</f>
        <v>0</v>
      </c>
      <c r="L954" s="83" t="n">
        <f aca="false">I954/UOM</f>
        <v>0</v>
      </c>
      <c r="M954" s="83" t="n">
        <f aca="false">J954/UOM</f>
        <v>0</v>
      </c>
      <c r="N954" s="84" t="str">
        <f aca="false">IF(F954="P","PHY",IF(F954="G","G",E954))</f>
        <v>D</v>
      </c>
      <c r="O954" s="84" t="str">
        <f aca="false">IF(ISNA(VLOOKUP(G954,BadCanCurves,1,FALSE())),VLOOKUP(D954,FOLIOS,6,FALSE()),"not used")</f>
        <v>not used</v>
      </c>
      <c r="P954" s="84" t="n">
        <f aca="false">IF($N954="P",VLOOKUP(H954,PrcBuckets,2,FALSE()),0)</f>
        <v>0</v>
      </c>
      <c r="Q954" s="84" t="n">
        <f aca="false">IF($N954="D",VLOOKUP(H954,BasisBuckets,2,FALSE()),0)</f>
        <v>12</v>
      </c>
      <c r="R954" s="84" t="n">
        <f aca="false">IF($N954="PHY",VLOOKUP(H954,PGDBuckets,2,FALSE()),0)</f>
        <v>0</v>
      </c>
      <c r="S954" s="84" t="n">
        <f aca="false">IF($N954="G",VLOOKUP(H954,PGDBuckets,2,FALSE()),0)</f>
        <v>0</v>
      </c>
      <c r="T954" s="84" t="n">
        <f aca="false">SUM(P954:S954)</f>
        <v>12</v>
      </c>
      <c r="U954" s="84" t="str">
        <f aca="false">IF(O954="not used","-",O954&amp;N954&amp;T954)</f>
        <v>-</v>
      </c>
      <c r="V954" s="84" t="str">
        <f aca="false">IF(O954="Not Used","-",VLOOKUP(D954,FOLIOS,7,FALSE())&amp;H954)</f>
        <v>-</v>
      </c>
      <c r="W954" s="84" t="str">
        <f aca="false">IF(U954="-","-",O954&amp;E954&amp;H954)</f>
        <v>-</v>
      </c>
      <c r="X954" s="85" t="str">
        <f aca="false">D954&amp;G954</f>
        <v>FT-CAND-EGSC-BASIF-MONCHY</v>
      </c>
      <c r="AF954" s="0" t="str">
        <f aca="false">D954&amp;V954</f>
        <v>FT-CAND-EGSC-BAS-</v>
      </c>
    </row>
    <row r="955" customFormat="false" ht="12.75" hidden="false" customHeight="false" outlineLevel="0" collapsed="false">
      <c r="A955" s="81" t="n">
        <v>36682</v>
      </c>
      <c r="B955" s="82" t="s">
        <v>55</v>
      </c>
      <c r="C955" s="82" t="s">
        <v>56</v>
      </c>
      <c r="D955" s="82" t="s">
        <v>57</v>
      </c>
      <c r="E955" s="82" t="s">
        <v>21</v>
      </c>
      <c r="F955" s="82"/>
      <c r="G955" s="82" t="s">
        <v>84</v>
      </c>
      <c r="H955" s="81" t="n">
        <v>38139</v>
      </c>
      <c r="I955" s="82" t="n">
        <v>0</v>
      </c>
      <c r="J955" s="82" t="n">
        <v>0</v>
      </c>
      <c r="K955" s="83" t="n">
        <f aca="false">IF(J955=0,0,J955/I955)</f>
        <v>0</v>
      </c>
      <c r="L955" s="83" t="n">
        <f aca="false">I955/UOM</f>
        <v>0</v>
      </c>
      <c r="M955" s="83" t="n">
        <f aca="false">J955/UOM</f>
        <v>0</v>
      </c>
      <c r="N955" s="84" t="str">
        <f aca="false">IF(F955="P","PHY",IF(F955="G","G",E955))</f>
        <v>D</v>
      </c>
      <c r="O955" s="84" t="str">
        <f aca="false">IF(ISNA(VLOOKUP(G955,BadCanCurves,1,FALSE())),VLOOKUP(D955,FOLIOS,6,FALSE()),"not used")</f>
        <v>not used</v>
      </c>
      <c r="P955" s="84" t="n">
        <f aca="false">IF($N955="P",VLOOKUP(H955,PrcBuckets,2,FALSE()),0)</f>
        <v>0</v>
      </c>
      <c r="Q955" s="84" t="n">
        <f aca="false">IF($N955="D",VLOOKUP(H955,BasisBuckets,2,FALSE()),0)</f>
        <v>12</v>
      </c>
      <c r="R955" s="84" t="n">
        <f aca="false">IF($N955="PHY",VLOOKUP(H955,PGDBuckets,2,FALSE()),0)</f>
        <v>0</v>
      </c>
      <c r="S955" s="84" t="n">
        <f aca="false">IF($N955="G",VLOOKUP(H955,PGDBuckets,2,FALSE()),0)</f>
        <v>0</v>
      </c>
      <c r="T955" s="84" t="n">
        <f aca="false">SUM(P955:S955)</f>
        <v>12</v>
      </c>
      <c r="U955" s="84" t="str">
        <f aca="false">IF(O955="not used","-",O955&amp;N955&amp;T955)</f>
        <v>-</v>
      </c>
      <c r="V955" s="84" t="str">
        <f aca="false">IF(O955="Not Used","-",VLOOKUP(D955,FOLIOS,7,FALSE())&amp;H955)</f>
        <v>-</v>
      </c>
      <c r="W955" s="84" t="str">
        <f aca="false">IF(U955="-","-",O955&amp;E955&amp;H955)</f>
        <v>-</v>
      </c>
      <c r="X955" s="85" t="str">
        <f aca="false">D955&amp;G955</f>
        <v>FT-CAND-EGSC-BASIF-MONCHY</v>
      </c>
      <c r="AF955" s="0" t="str">
        <f aca="false">D955&amp;V955</f>
        <v>FT-CAND-EGSC-BAS-</v>
      </c>
    </row>
    <row r="956" customFormat="false" ht="12.75" hidden="false" customHeight="false" outlineLevel="0" collapsed="false">
      <c r="A956" s="81" t="n">
        <v>36682</v>
      </c>
      <c r="B956" s="82" t="s">
        <v>55</v>
      </c>
      <c r="C956" s="82" t="s">
        <v>56</v>
      </c>
      <c r="D956" s="82" t="s">
        <v>57</v>
      </c>
      <c r="E956" s="82" t="s">
        <v>21</v>
      </c>
      <c r="F956" s="82"/>
      <c r="G956" s="82" t="s">
        <v>84</v>
      </c>
      <c r="H956" s="81" t="n">
        <v>38169</v>
      </c>
      <c r="I956" s="82" t="n">
        <v>0</v>
      </c>
      <c r="J956" s="82" t="n">
        <v>0</v>
      </c>
      <c r="K956" s="83" t="n">
        <f aca="false">IF(J956=0,0,J956/I956)</f>
        <v>0</v>
      </c>
      <c r="L956" s="83" t="n">
        <f aca="false">I956/UOM</f>
        <v>0</v>
      </c>
      <c r="M956" s="83" t="n">
        <f aca="false">J956/UOM</f>
        <v>0</v>
      </c>
      <c r="N956" s="84" t="str">
        <f aca="false">IF(F956="P","PHY",IF(F956="G","G",E956))</f>
        <v>D</v>
      </c>
      <c r="O956" s="84" t="str">
        <f aca="false">IF(ISNA(VLOOKUP(G956,BadCanCurves,1,FALSE())),VLOOKUP(D956,FOLIOS,6,FALSE()),"not used")</f>
        <v>not used</v>
      </c>
      <c r="P956" s="84" t="n">
        <f aca="false">IF($N956="P",VLOOKUP(H956,PrcBuckets,2,FALSE()),0)</f>
        <v>0</v>
      </c>
      <c r="Q956" s="84" t="n">
        <f aca="false">IF($N956="D",VLOOKUP(H956,BasisBuckets,2,FALSE()),0)</f>
        <v>12</v>
      </c>
      <c r="R956" s="84" t="n">
        <f aca="false">IF($N956="PHY",VLOOKUP(H956,PGDBuckets,2,FALSE()),0)</f>
        <v>0</v>
      </c>
      <c r="S956" s="84" t="n">
        <f aca="false">IF($N956="G",VLOOKUP(H956,PGDBuckets,2,FALSE()),0)</f>
        <v>0</v>
      </c>
      <c r="T956" s="84" t="n">
        <f aca="false">SUM(P956:S956)</f>
        <v>12</v>
      </c>
      <c r="U956" s="84" t="str">
        <f aca="false">IF(O956="not used","-",O956&amp;N956&amp;T956)</f>
        <v>-</v>
      </c>
      <c r="V956" s="84" t="str">
        <f aca="false">IF(O956="Not Used","-",VLOOKUP(D956,FOLIOS,7,FALSE())&amp;H956)</f>
        <v>-</v>
      </c>
      <c r="W956" s="84" t="str">
        <f aca="false">IF(U956="-","-",O956&amp;E956&amp;H956)</f>
        <v>-</v>
      </c>
      <c r="X956" s="85" t="str">
        <f aca="false">D956&amp;G956</f>
        <v>FT-CAND-EGSC-BASIF-MONCHY</v>
      </c>
      <c r="AF956" s="0" t="str">
        <f aca="false">D956&amp;V956</f>
        <v>FT-CAND-EGSC-BAS-</v>
      </c>
    </row>
    <row r="957" customFormat="false" ht="12.75" hidden="false" customHeight="false" outlineLevel="0" collapsed="false">
      <c r="A957" s="81" t="n">
        <v>36682</v>
      </c>
      <c r="B957" s="82" t="s">
        <v>55</v>
      </c>
      <c r="C957" s="82" t="s">
        <v>56</v>
      </c>
      <c r="D957" s="82" t="s">
        <v>57</v>
      </c>
      <c r="E957" s="82" t="s">
        <v>21</v>
      </c>
      <c r="F957" s="82"/>
      <c r="G957" s="82" t="s">
        <v>84</v>
      </c>
      <c r="H957" s="81" t="n">
        <v>38200</v>
      </c>
      <c r="I957" s="82" t="n">
        <v>0</v>
      </c>
      <c r="J957" s="82" t="n">
        <v>0</v>
      </c>
      <c r="K957" s="83" t="n">
        <f aca="false">IF(J957=0,0,J957/I957)</f>
        <v>0</v>
      </c>
      <c r="L957" s="83" t="n">
        <f aca="false">I957/UOM</f>
        <v>0</v>
      </c>
      <c r="M957" s="83" t="n">
        <f aca="false">J957/UOM</f>
        <v>0</v>
      </c>
      <c r="N957" s="84" t="str">
        <f aca="false">IF(F957="P","PHY",IF(F957="G","G",E957))</f>
        <v>D</v>
      </c>
      <c r="O957" s="84" t="str">
        <f aca="false">IF(ISNA(VLOOKUP(G957,BadCanCurves,1,FALSE())),VLOOKUP(D957,FOLIOS,6,FALSE()),"not used")</f>
        <v>not used</v>
      </c>
      <c r="P957" s="84" t="n">
        <f aca="false">IF($N957="P",VLOOKUP(H957,PrcBuckets,2,FALSE()),0)</f>
        <v>0</v>
      </c>
      <c r="Q957" s="84" t="n">
        <f aca="false">IF($N957="D",VLOOKUP(H957,BasisBuckets,2,FALSE()),0)</f>
        <v>12</v>
      </c>
      <c r="R957" s="84" t="n">
        <f aca="false">IF($N957="PHY",VLOOKUP(H957,PGDBuckets,2,FALSE()),0)</f>
        <v>0</v>
      </c>
      <c r="S957" s="84" t="n">
        <f aca="false">IF($N957="G",VLOOKUP(H957,PGDBuckets,2,FALSE()),0)</f>
        <v>0</v>
      </c>
      <c r="T957" s="84" t="n">
        <f aca="false">SUM(P957:S957)</f>
        <v>12</v>
      </c>
      <c r="U957" s="84" t="str">
        <f aca="false">IF(O957="not used","-",O957&amp;N957&amp;T957)</f>
        <v>-</v>
      </c>
      <c r="V957" s="84" t="str">
        <f aca="false">IF(O957="Not Used","-",VLOOKUP(D957,FOLIOS,7,FALSE())&amp;H957)</f>
        <v>-</v>
      </c>
      <c r="W957" s="84" t="str">
        <f aca="false">IF(U957="-","-",O957&amp;E957&amp;H957)</f>
        <v>-</v>
      </c>
      <c r="X957" s="85" t="str">
        <f aca="false">D957&amp;G957</f>
        <v>FT-CAND-EGSC-BASIF-MONCHY</v>
      </c>
      <c r="AF957" s="0" t="str">
        <f aca="false">D957&amp;V957</f>
        <v>FT-CAND-EGSC-BAS-</v>
      </c>
    </row>
    <row r="958" customFormat="false" ht="12.75" hidden="false" customHeight="false" outlineLevel="0" collapsed="false">
      <c r="A958" s="81" t="n">
        <v>36682</v>
      </c>
      <c r="B958" s="82" t="s">
        <v>55</v>
      </c>
      <c r="C958" s="82" t="s">
        <v>56</v>
      </c>
      <c r="D958" s="82" t="s">
        <v>57</v>
      </c>
      <c r="E958" s="82" t="s">
        <v>21</v>
      </c>
      <c r="F958" s="82"/>
      <c r="G958" s="82" t="s">
        <v>84</v>
      </c>
      <c r="H958" s="81" t="n">
        <v>38231</v>
      </c>
      <c r="I958" s="82" t="n">
        <v>0</v>
      </c>
      <c r="J958" s="82" t="n">
        <v>0</v>
      </c>
      <c r="K958" s="83" t="n">
        <f aca="false">IF(J958=0,0,J958/I958)</f>
        <v>0</v>
      </c>
      <c r="L958" s="83" t="n">
        <f aca="false">I958/UOM</f>
        <v>0</v>
      </c>
      <c r="M958" s="83" t="n">
        <f aca="false">J958/UOM</f>
        <v>0</v>
      </c>
      <c r="N958" s="84" t="str">
        <f aca="false">IF(F958="P","PHY",IF(F958="G","G",E958))</f>
        <v>D</v>
      </c>
      <c r="O958" s="84" t="str">
        <f aca="false">IF(ISNA(VLOOKUP(G958,BadCanCurves,1,FALSE())),VLOOKUP(D958,FOLIOS,6,FALSE()),"not used")</f>
        <v>not used</v>
      </c>
      <c r="P958" s="84" t="n">
        <f aca="false">IF($N958="P",VLOOKUP(H958,PrcBuckets,2,FALSE()),0)</f>
        <v>0</v>
      </c>
      <c r="Q958" s="84" t="n">
        <f aca="false">IF($N958="D",VLOOKUP(H958,BasisBuckets,2,FALSE()),0)</f>
        <v>12</v>
      </c>
      <c r="R958" s="84" t="n">
        <f aca="false">IF($N958="PHY",VLOOKUP(H958,PGDBuckets,2,FALSE()),0)</f>
        <v>0</v>
      </c>
      <c r="S958" s="84" t="n">
        <f aca="false">IF($N958="G",VLOOKUP(H958,PGDBuckets,2,FALSE()),0)</f>
        <v>0</v>
      </c>
      <c r="T958" s="84" t="n">
        <f aca="false">SUM(P958:S958)</f>
        <v>12</v>
      </c>
      <c r="U958" s="84" t="str">
        <f aca="false">IF(O958="not used","-",O958&amp;N958&amp;T958)</f>
        <v>-</v>
      </c>
      <c r="V958" s="84" t="str">
        <f aca="false">IF(O958="Not Used","-",VLOOKUP(D958,FOLIOS,7,FALSE())&amp;H958)</f>
        <v>-</v>
      </c>
      <c r="W958" s="84" t="str">
        <f aca="false">IF(U958="-","-",O958&amp;E958&amp;H958)</f>
        <v>-</v>
      </c>
      <c r="X958" s="85" t="str">
        <f aca="false">D958&amp;G958</f>
        <v>FT-CAND-EGSC-BASIF-MONCHY</v>
      </c>
      <c r="AF958" s="0" t="str">
        <f aca="false">D958&amp;V958</f>
        <v>FT-CAND-EGSC-BAS-</v>
      </c>
    </row>
    <row r="959" customFormat="false" ht="12.75" hidden="false" customHeight="false" outlineLevel="0" collapsed="false">
      <c r="A959" s="81" t="n">
        <v>36682</v>
      </c>
      <c r="B959" s="82" t="s">
        <v>55</v>
      </c>
      <c r="C959" s="82" t="s">
        <v>56</v>
      </c>
      <c r="D959" s="82" t="s">
        <v>57</v>
      </c>
      <c r="E959" s="82" t="s">
        <v>21</v>
      </c>
      <c r="F959" s="82"/>
      <c r="G959" s="82" t="s">
        <v>84</v>
      </c>
      <c r="H959" s="81" t="n">
        <v>38261</v>
      </c>
      <c r="I959" s="82" t="n">
        <v>0</v>
      </c>
      <c r="J959" s="82" t="n">
        <v>0</v>
      </c>
      <c r="K959" s="83" t="n">
        <f aca="false">IF(J959=0,0,J959/I959)</f>
        <v>0</v>
      </c>
      <c r="L959" s="83" t="n">
        <f aca="false">I959/UOM</f>
        <v>0</v>
      </c>
      <c r="M959" s="83" t="n">
        <f aca="false">J959/UOM</f>
        <v>0</v>
      </c>
      <c r="N959" s="84" t="str">
        <f aca="false">IF(F959="P","PHY",IF(F959="G","G",E959))</f>
        <v>D</v>
      </c>
      <c r="O959" s="84" t="str">
        <f aca="false">IF(ISNA(VLOOKUP(G959,BadCanCurves,1,FALSE())),VLOOKUP(D959,FOLIOS,6,FALSE()),"not used")</f>
        <v>not used</v>
      </c>
      <c r="P959" s="84" t="n">
        <f aca="false">IF($N959="P",VLOOKUP(H959,PrcBuckets,2,FALSE()),0)</f>
        <v>0</v>
      </c>
      <c r="Q959" s="84" t="n">
        <f aca="false">IF($N959="D",VLOOKUP(H959,BasisBuckets,2,FALSE()),0)</f>
        <v>12</v>
      </c>
      <c r="R959" s="84" t="n">
        <f aca="false">IF($N959="PHY",VLOOKUP(H959,PGDBuckets,2,FALSE()),0)</f>
        <v>0</v>
      </c>
      <c r="S959" s="84" t="n">
        <f aca="false">IF($N959="G",VLOOKUP(H959,PGDBuckets,2,FALSE()),0)</f>
        <v>0</v>
      </c>
      <c r="T959" s="84" t="n">
        <f aca="false">SUM(P959:S959)</f>
        <v>12</v>
      </c>
      <c r="U959" s="84" t="str">
        <f aca="false">IF(O959="not used","-",O959&amp;N959&amp;T959)</f>
        <v>-</v>
      </c>
      <c r="V959" s="84" t="str">
        <f aca="false">IF(O959="Not Used","-",VLOOKUP(D959,FOLIOS,7,FALSE())&amp;H959)</f>
        <v>-</v>
      </c>
      <c r="W959" s="84" t="str">
        <f aca="false">IF(U959="-","-",O959&amp;E959&amp;H959)</f>
        <v>-</v>
      </c>
      <c r="X959" s="85" t="str">
        <f aca="false">D959&amp;G959</f>
        <v>FT-CAND-EGSC-BASIF-MONCHY</v>
      </c>
      <c r="AF959" s="0" t="str">
        <f aca="false">D959&amp;V959</f>
        <v>FT-CAND-EGSC-BAS-</v>
      </c>
    </row>
    <row r="960" customFormat="false" ht="12.75" hidden="false" customHeight="false" outlineLevel="0" collapsed="false">
      <c r="A960" s="81" t="n">
        <v>36682</v>
      </c>
      <c r="B960" s="82" t="s">
        <v>55</v>
      </c>
      <c r="C960" s="82" t="s">
        <v>56</v>
      </c>
      <c r="D960" s="82" t="s">
        <v>57</v>
      </c>
      <c r="E960" s="82" t="s">
        <v>21</v>
      </c>
      <c r="F960" s="82"/>
      <c r="G960" s="82" t="s">
        <v>84</v>
      </c>
      <c r="H960" s="81" t="n">
        <v>38292</v>
      </c>
      <c r="I960" s="82" t="n">
        <v>0</v>
      </c>
      <c r="J960" s="82" t="n">
        <v>0</v>
      </c>
      <c r="K960" s="83" t="n">
        <f aca="false">IF(J960=0,0,J960/I960)</f>
        <v>0</v>
      </c>
      <c r="L960" s="83" t="n">
        <f aca="false">I960/UOM</f>
        <v>0</v>
      </c>
      <c r="M960" s="83" t="n">
        <f aca="false">J960/UOM</f>
        <v>0</v>
      </c>
      <c r="N960" s="84" t="str">
        <f aca="false">IF(F960="P","PHY",IF(F960="G","G",E960))</f>
        <v>D</v>
      </c>
      <c r="O960" s="84" t="str">
        <f aca="false">IF(ISNA(VLOOKUP(G960,BadCanCurves,1,FALSE())),VLOOKUP(D960,FOLIOS,6,FALSE()),"not used")</f>
        <v>not used</v>
      </c>
      <c r="P960" s="84" t="n">
        <f aca="false">IF($N960="P",VLOOKUP(H960,PrcBuckets,2,FALSE()),0)</f>
        <v>0</v>
      </c>
      <c r="Q960" s="84" t="n">
        <f aca="false">IF($N960="D",VLOOKUP(H960,BasisBuckets,2,FALSE()),0)</f>
        <v>12</v>
      </c>
      <c r="R960" s="84" t="n">
        <f aca="false">IF($N960="PHY",VLOOKUP(H960,PGDBuckets,2,FALSE()),0)</f>
        <v>0</v>
      </c>
      <c r="S960" s="84" t="n">
        <f aca="false">IF($N960="G",VLOOKUP(H960,PGDBuckets,2,FALSE()),0)</f>
        <v>0</v>
      </c>
      <c r="T960" s="84" t="n">
        <f aca="false">SUM(P960:S960)</f>
        <v>12</v>
      </c>
      <c r="U960" s="84" t="str">
        <f aca="false">IF(O960="not used","-",O960&amp;N960&amp;T960)</f>
        <v>-</v>
      </c>
      <c r="V960" s="84" t="str">
        <f aca="false">IF(O960="Not Used","-",VLOOKUP(D960,FOLIOS,7,FALSE())&amp;H960)</f>
        <v>-</v>
      </c>
      <c r="W960" s="84" t="str">
        <f aca="false">IF(U960="-","-",O960&amp;E960&amp;H960)</f>
        <v>-</v>
      </c>
      <c r="X960" s="85" t="str">
        <f aca="false">D960&amp;G960</f>
        <v>FT-CAND-EGSC-BASIF-MONCHY</v>
      </c>
      <c r="AF960" s="0" t="str">
        <f aca="false">D960&amp;V960</f>
        <v>FT-CAND-EGSC-BAS-</v>
      </c>
    </row>
    <row r="961" customFormat="false" ht="12.75" hidden="false" customHeight="false" outlineLevel="0" collapsed="false">
      <c r="A961" s="81" t="n">
        <v>36682</v>
      </c>
      <c r="B961" s="82" t="s">
        <v>55</v>
      </c>
      <c r="C961" s="82" t="s">
        <v>56</v>
      </c>
      <c r="D961" s="82" t="s">
        <v>57</v>
      </c>
      <c r="E961" s="82" t="s">
        <v>21</v>
      </c>
      <c r="F961" s="82"/>
      <c r="G961" s="82" t="s">
        <v>84</v>
      </c>
      <c r="H961" s="81" t="n">
        <v>38322</v>
      </c>
      <c r="I961" s="82" t="n">
        <v>0</v>
      </c>
      <c r="J961" s="82" t="n">
        <v>0</v>
      </c>
      <c r="K961" s="83" t="n">
        <f aca="false">IF(J961=0,0,J961/I961)</f>
        <v>0</v>
      </c>
      <c r="L961" s="83" t="n">
        <f aca="false">I961/UOM</f>
        <v>0</v>
      </c>
      <c r="M961" s="83" t="n">
        <f aca="false">J961/UOM</f>
        <v>0</v>
      </c>
      <c r="N961" s="84" t="str">
        <f aca="false">IF(F961="P","PHY",IF(F961="G","G",E961))</f>
        <v>D</v>
      </c>
      <c r="O961" s="84" t="str">
        <f aca="false">IF(ISNA(VLOOKUP(G961,BadCanCurves,1,FALSE())),VLOOKUP(D961,FOLIOS,6,FALSE()),"not used")</f>
        <v>not used</v>
      </c>
      <c r="P961" s="84" t="n">
        <f aca="false">IF($N961="P",VLOOKUP(H961,PrcBuckets,2,FALSE()),0)</f>
        <v>0</v>
      </c>
      <c r="Q961" s="84" t="n">
        <f aca="false">IF($N961="D",VLOOKUP(H961,BasisBuckets,2,FALSE()),0)</f>
        <v>12</v>
      </c>
      <c r="R961" s="84" t="n">
        <f aca="false">IF($N961="PHY",VLOOKUP(H961,PGDBuckets,2,FALSE()),0)</f>
        <v>0</v>
      </c>
      <c r="S961" s="84" t="n">
        <f aca="false">IF($N961="G",VLOOKUP(H961,PGDBuckets,2,FALSE()),0)</f>
        <v>0</v>
      </c>
      <c r="T961" s="84" t="n">
        <f aca="false">SUM(P961:S961)</f>
        <v>12</v>
      </c>
      <c r="U961" s="84" t="str">
        <f aca="false">IF(O961="not used","-",O961&amp;N961&amp;T961)</f>
        <v>-</v>
      </c>
      <c r="V961" s="84" t="str">
        <f aca="false">IF(O961="Not Used","-",VLOOKUP(D961,FOLIOS,7,FALSE())&amp;H961)</f>
        <v>-</v>
      </c>
      <c r="W961" s="84" t="str">
        <f aca="false">IF(U961="-","-",O961&amp;E961&amp;H961)</f>
        <v>-</v>
      </c>
      <c r="X961" s="85" t="str">
        <f aca="false">D961&amp;G961</f>
        <v>FT-CAND-EGSC-BASIF-MONCHY</v>
      </c>
      <c r="AF961" s="0" t="str">
        <f aca="false">D961&amp;V961</f>
        <v>FT-CAND-EGSC-BAS-</v>
      </c>
    </row>
    <row r="962" customFormat="false" ht="12.75" hidden="false" customHeight="false" outlineLevel="0" collapsed="false">
      <c r="A962" s="81" t="n">
        <v>36682</v>
      </c>
      <c r="B962" s="82" t="s">
        <v>55</v>
      </c>
      <c r="C962" s="82" t="s">
        <v>56</v>
      </c>
      <c r="D962" s="82" t="s">
        <v>57</v>
      </c>
      <c r="E962" s="82" t="s">
        <v>21</v>
      </c>
      <c r="F962" s="82"/>
      <c r="G962" s="82" t="s">
        <v>84</v>
      </c>
      <c r="H962" s="81" t="n">
        <v>38353</v>
      </c>
      <c r="I962" s="82" t="n">
        <v>0</v>
      </c>
      <c r="J962" s="82" t="n">
        <v>0</v>
      </c>
      <c r="K962" s="83" t="n">
        <f aca="false">IF(J962=0,0,J962/I962)</f>
        <v>0</v>
      </c>
      <c r="L962" s="83" t="n">
        <f aca="false">I962/UOM</f>
        <v>0</v>
      </c>
      <c r="M962" s="83" t="n">
        <f aca="false">J962/UOM</f>
        <v>0</v>
      </c>
      <c r="N962" s="84" t="str">
        <f aca="false">IF(F962="P","PHY",IF(F962="G","G",E962))</f>
        <v>D</v>
      </c>
      <c r="O962" s="84" t="str">
        <f aca="false">IF(ISNA(VLOOKUP(G962,BadCanCurves,1,FALSE())),VLOOKUP(D962,FOLIOS,6,FALSE()),"not used")</f>
        <v>not used</v>
      </c>
      <c r="P962" s="84" t="n">
        <f aca="false">IF($N962="P",VLOOKUP(H962,PrcBuckets,2,FALSE()),0)</f>
        <v>0</v>
      </c>
      <c r="Q962" s="84" t="n">
        <f aca="false">IF($N962="D",VLOOKUP(H962,BasisBuckets,2,FALSE()),0)</f>
        <v>13</v>
      </c>
      <c r="R962" s="84" t="n">
        <f aca="false">IF($N962="PHY",VLOOKUP(H962,PGDBuckets,2,FALSE()),0)</f>
        <v>0</v>
      </c>
      <c r="S962" s="84" t="n">
        <f aca="false">IF($N962="G",VLOOKUP(H962,PGDBuckets,2,FALSE()),0)</f>
        <v>0</v>
      </c>
      <c r="T962" s="84" t="n">
        <f aca="false">SUM(P962:S962)</f>
        <v>13</v>
      </c>
      <c r="U962" s="84" t="str">
        <f aca="false">IF(O962="not used","-",O962&amp;N962&amp;T962)</f>
        <v>-</v>
      </c>
      <c r="V962" s="84" t="str">
        <f aca="false">IF(O962="Not Used","-",VLOOKUP(D962,FOLIOS,7,FALSE())&amp;H962)</f>
        <v>-</v>
      </c>
      <c r="W962" s="84" t="str">
        <f aca="false">IF(U962="-","-",O962&amp;E962&amp;H962)</f>
        <v>-</v>
      </c>
      <c r="X962" s="85" t="str">
        <f aca="false">D962&amp;G962</f>
        <v>FT-CAND-EGSC-BASIF-MONCHY</v>
      </c>
      <c r="AF962" s="0" t="str">
        <f aca="false">D962&amp;V962</f>
        <v>FT-CAND-EGSC-BAS-</v>
      </c>
    </row>
    <row r="963" customFormat="false" ht="12.75" hidden="false" customHeight="false" outlineLevel="0" collapsed="false">
      <c r="A963" s="81" t="n">
        <v>36682</v>
      </c>
      <c r="B963" s="82" t="s">
        <v>55</v>
      </c>
      <c r="C963" s="82" t="s">
        <v>56</v>
      </c>
      <c r="D963" s="82" t="s">
        <v>57</v>
      </c>
      <c r="E963" s="82" t="s">
        <v>21</v>
      </c>
      <c r="F963" s="82"/>
      <c r="G963" s="82" t="s">
        <v>84</v>
      </c>
      <c r="H963" s="81" t="n">
        <v>38384</v>
      </c>
      <c r="I963" s="82" t="n">
        <v>0</v>
      </c>
      <c r="J963" s="82" t="n">
        <v>0</v>
      </c>
      <c r="K963" s="83" t="n">
        <f aca="false">IF(J963=0,0,J963/I963)</f>
        <v>0</v>
      </c>
      <c r="L963" s="83" t="n">
        <f aca="false">I963/UOM</f>
        <v>0</v>
      </c>
      <c r="M963" s="83" t="n">
        <f aca="false">J963/UOM</f>
        <v>0</v>
      </c>
      <c r="N963" s="84" t="str">
        <f aca="false">IF(F963="P","PHY",IF(F963="G","G",E963))</f>
        <v>D</v>
      </c>
      <c r="O963" s="84" t="str">
        <f aca="false">IF(ISNA(VLOOKUP(G963,BadCanCurves,1,FALSE())),VLOOKUP(D963,FOLIOS,6,FALSE()),"not used")</f>
        <v>not used</v>
      </c>
      <c r="P963" s="84" t="n">
        <f aca="false">IF($N963="P",VLOOKUP(H963,PrcBuckets,2,FALSE()),0)</f>
        <v>0</v>
      </c>
      <c r="Q963" s="84" t="n">
        <f aca="false">IF($N963="D",VLOOKUP(H963,BasisBuckets,2,FALSE()),0)</f>
        <v>13</v>
      </c>
      <c r="R963" s="84" t="n">
        <f aca="false">IF($N963="PHY",VLOOKUP(H963,PGDBuckets,2,FALSE()),0)</f>
        <v>0</v>
      </c>
      <c r="S963" s="84" t="n">
        <f aca="false">IF($N963="G",VLOOKUP(H963,PGDBuckets,2,FALSE()),0)</f>
        <v>0</v>
      </c>
      <c r="T963" s="84" t="n">
        <f aca="false">SUM(P963:S963)</f>
        <v>13</v>
      </c>
      <c r="U963" s="84" t="str">
        <f aca="false">IF(O963="not used","-",O963&amp;N963&amp;T963)</f>
        <v>-</v>
      </c>
      <c r="V963" s="84" t="str">
        <f aca="false">IF(O963="Not Used","-",VLOOKUP(D963,FOLIOS,7,FALSE())&amp;H963)</f>
        <v>-</v>
      </c>
      <c r="W963" s="84" t="str">
        <f aca="false">IF(U963="-","-",O963&amp;E963&amp;H963)</f>
        <v>-</v>
      </c>
      <c r="X963" s="85" t="str">
        <f aca="false">D963&amp;G963</f>
        <v>FT-CAND-EGSC-BASIF-MONCHY</v>
      </c>
      <c r="AF963" s="0" t="str">
        <f aca="false">D963&amp;V963</f>
        <v>FT-CAND-EGSC-BAS-</v>
      </c>
    </row>
    <row r="964" customFormat="false" ht="12.75" hidden="false" customHeight="false" outlineLevel="0" collapsed="false">
      <c r="A964" s="81" t="n">
        <v>36682</v>
      </c>
      <c r="B964" s="82" t="s">
        <v>55</v>
      </c>
      <c r="C964" s="82" t="s">
        <v>56</v>
      </c>
      <c r="D964" s="82" t="s">
        <v>57</v>
      </c>
      <c r="E964" s="82" t="s">
        <v>21</v>
      </c>
      <c r="F964" s="82"/>
      <c r="G964" s="82" t="s">
        <v>84</v>
      </c>
      <c r="H964" s="81" t="n">
        <v>38412</v>
      </c>
      <c r="I964" s="82" t="n">
        <v>0</v>
      </c>
      <c r="J964" s="82" t="n">
        <v>0</v>
      </c>
      <c r="K964" s="83" t="n">
        <f aca="false">IF(J964=0,0,J964/I964)</f>
        <v>0</v>
      </c>
      <c r="L964" s="83" t="n">
        <f aca="false">I964/UOM</f>
        <v>0</v>
      </c>
      <c r="M964" s="83" t="n">
        <f aca="false">J964/UOM</f>
        <v>0</v>
      </c>
      <c r="N964" s="84" t="str">
        <f aca="false">IF(F964="P","PHY",IF(F964="G","G",E964))</f>
        <v>D</v>
      </c>
      <c r="O964" s="84" t="str">
        <f aca="false">IF(ISNA(VLOOKUP(G964,BadCanCurves,1,FALSE())),VLOOKUP(D964,FOLIOS,6,FALSE()),"not used")</f>
        <v>not used</v>
      </c>
      <c r="P964" s="84" t="n">
        <f aca="false">IF($N964="P",VLOOKUP(H964,PrcBuckets,2,FALSE()),0)</f>
        <v>0</v>
      </c>
      <c r="Q964" s="84" t="n">
        <f aca="false">IF($N964="D",VLOOKUP(H964,BasisBuckets,2,FALSE()),0)</f>
        <v>13</v>
      </c>
      <c r="R964" s="84" t="n">
        <f aca="false">IF($N964="PHY",VLOOKUP(H964,PGDBuckets,2,FALSE()),0)</f>
        <v>0</v>
      </c>
      <c r="S964" s="84" t="n">
        <f aca="false">IF($N964="G",VLOOKUP(H964,PGDBuckets,2,FALSE()),0)</f>
        <v>0</v>
      </c>
      <c r="T964" s="84" t="n">
        <f aca="false">SUM(P964:S964)</f>
        <v>13</v>
      </c>
      <c r="U964" s="84" t="str">
        <f aca="false">IF(O964="not used","-",O964&amp;N964&amp;T964)</f>
        <v>-</v>
      </c>
      <c r="V964" s="84" t="str">
        <f aca="false">IF(O964="Not Used","-",VLOOKUP(D964,FOLIOS,7,FALSE())&amp;H964)</f>
        <v>-</v>
      </c>
      <c r="W964" s="84" t="str">
        <f aca="false">IF(U964="-","-",O964&amp;E964&amp;H964)</f>
        <v>-</v>
      </c>
      <c r="X964" s="85" t="str">
        <f aca="false">D964&amp;G964</f>
        <v>FT-CAND-EGSC-BASIF-MONCHY</v>
      </c>
      <c r="AF964" s="0" t="str">
        <f aca="false">D964&amp;V964</f>
        <v>FT-CAND-EGSC-BAS-</v>
      </c>
    </row>
    <row r="965" customFormat="false" ht="12.75" hidden="false" customHeight="false" outlineLevel="0" collapsed="false">
      <c r="A965" s="81" t="n">
        <v>36682</v>
      </c>
      <c r="B965" s="82" t="s">
        <v>55</v>
      </c>
      <c r="C965" s="82" t="s">
        <v>56</v>
      </c>
      <c r="D965" s="82" t="s">
        <v>57</v>
      </c>
      <c r="E965" s="82" t="s">
        <v>21</v>
      </c>
      <c r="F965" s="82"/>
      <c r="G965" s="82" t="s">
        <v>84</v>
      </c>
      <c r="H965" s="81" t="n">
        <v>38443</v>
      </c>
      <c r="I965" s="82" t="n">
        <v>0</v>
      </c>
      <c r="J965" s="82" t="n">
        <v>0</v>
      </c>
      <c r="K965" s="83" t="n">
        <f aca="false">IF(J965=0,0,J965/I965)</f>
        <v>0</v>
      </c>
      <c r="L965" s="83" t="n">
        <f aca="false">I965/UOM</f>
        <v>0</v>
      </c>
      <c r="M965" s="83" t="n">
        <f aca="false">J965/UOM</f>
        <v>0</v>
      </c>
      <c r="N965" s="84" t="str">
        <f aca="false">IF(F965="P","PHY",IF(F965="G","G",E965))</f>
        <v>D</v>
      </c>
      <c r="O965" s="84" t="str">
        <f aca="false">IF(ISNA(VLOOKUP(G965,BadCanCurves,1,FALSE())),VLOOKUP(D965,FOLIOS,6,FALSE()),"not used")</f>
        <v>not used</v>
      </c>
      <c r="P965" s="84" t="n">
        <f aca="false">IF($N965="P",VLOOKUP(H965,PrcBuckets,2,FALSE()),0)</f>
        <v>0</v>
      </c>
      <c r="Q965" s="84" t="n">
        <f aca="false">IF($N965="D",VLOOKUP(H965,BasisBuckets,2,FALSE()),0)</f>
        <v>13</v>
      </c>
      <c r="R965" s="84" t="n">
        <f aca="false">IF($N965="PHY",VLOOKUP(H965,PGDBuckets,2,FALSE()),0)</f>
        <v>0</v>
      </c>
      <c r="S965" s="84" t="n">
        <f aca="false">IF($N965="G",VLOOKUP(H965,PGDBuckets,2,FALSE()),0)</f>
        <v>0</v>
      </c>
      <c r="T965" s="84" t="n">
        <f aca="false">SUM(P965:S965)</f>
        <v>13</v>
      </c>
      <c r="U965" s="84" t="str">
        <f aca="false">IF(O965="not used","-",O965&amp;N965&amp;T965)</f>
        <v>-</v>
      </c>
      <c r="V965" s="84" t="str">
        <f aca="false">IF(O965="Not Used","-",VLOOKUP(D965,FOLIOS,7,FALSE())&amp;H965)</f>
        <v>-</v>
      </c>
      <c r="W965" s="84" t="str">
        <f aca="false">IF(U965="-","-",O965&amp;E965&amp;H965)</f>
        <v>-</v>
      </c>
      <c r="X965" s="85" t="str">
        <f aca="false">D965&amp;G965</f>
        <v>FT-CAND-EGSC-BASIF-MONCHY</v>
      </c>
      <c r="AF965" s="0" t="str">
        <f aca="false">D965&amp;V965</f>
        <v>FT-CAND-EGSC-BAS-</v>
      </c>
    </row>
    <row r="966" customFormat="false" ht="12.75" hidden="false" customHeight="false" outlineLevel="0" collapsed="false">
      <c r="A966" s="81" t="n">
        <v>36682</v>
      </c>
      <c r="B966" s="82" t="s">
        <v>55</v>
      </c>
      <c r="C966" s="82" t="s">
        <v>56</v>
      </c>
      <c r="D966" s="82" t="s">
        <v>57</v>
      </c>
      <c r="E966" s="82" t="s">
        <v>21</v>
      </c>
      <c r="F966" s="82"/>
      <c r="G966" s="82" t="s">
        <v>84</v>
      </c>
      <c r="H966" s="81" t="n">
        <v>38473</v>
      </c>
      <c r="I966" s="82" t="n">
        <v>0</v>
      </c>
      <c r="J966" s="82" t="n">
        <v>0</v>
      </c>
      <c r="K966" s="83" t="n">
        <f aca="false">IF(J966=0,0,J966/I966)</f>
        <v>0</v>
      </c>
      <c r="L966" s="83" t="n">
        <f aca="false">I966/UOM</f>
        <v>0</v>
      </c>
      <c r="M966" s="83" t="n">
        <f aca="false">J966/UOM</f>
        <v>0</v>
      </c>
      <c r="N966" s="84" t="str">
        <f aca="false">IF(F966="P","PHY",IF(F966="G","G",E966))</f>
        <v>D</v>
      </c>
      <c r="O966" s="84" t="str">
        <f aca="false">IF(ISNA(VLOOKUP(G966,BadCanCurves,1,FALSE())),VLOOKUP(D966,FOLIOS,6,FALSE()),"not used")</f>
        <v>not used</v>
      </c>
      <c r="P966" s="84" t="n">
        <f aca="false">IF($N966="P",VLOOKUP(H966,PrcBuckets,2,FALSE()),0)</f>
        <v>0</v>
      </c>
      <c r="Q966" s="84" t="n">
        <f aca="false">IF($N966="D",VLOOKUP(H966,BasisBuckets,2,FALSE()),0)</f>
        <v>13</v>
      </c>
      <c r="R966" s="84" t="n">
        <f aca="false">IF($N966="PHY",VLOOKUP(H966,PGDBuckets,2,FALSE()),0)</f>
        <v>0</v>
      </c>
      <c r="S966" s="84" t="n">
        <f aca="false">IF($N966="G",VLOOKUP(H966,PGDBuckets,2,FALSE()),0)</f>
        <v>0</v>
      </c>
      <c r="T966" s="84" t="n">
        <f aca="false">SUM(P966:S966)</f>
        <v>13</v>
      </c>
      <c r="U966" s="84" t="str">
        <f aca="false">IF(O966="not used","-",O966&amp;N966&amp;T966)</f>
        <v>-</v>
      </c>
      <c r="V966" s="84" t="str">
        <f aca="false">IF(O966="Not Used","-",VLOOKUP(D966,FOLIOS,7,FALSE())&amp;H966)</f>
        <v>-</v>
      </c>
      <c r="W966" s="84" t="str">
        <f aca="false">IF(U966="-","-",O966&amp;E966&amp;H966)</f>
        <v>-</v>
      </c>
      <c r="X966" s="85" t="str">
        <f aca="false">D966&amp;G966</f>
        <v>FT-CAND-EGSC-BASIF-MONCHY</v>
      </c>
      <c r="AF966" s="0" t="str">
        <f aca="false">D966&amp;V966</f>
        <v>FT-CAND-EGSC-BAS-</v>
      </c>
    </row>
    <row r="967" customFormat="false" ht="12.75" hidden="false" customHeight="false" outlineLevel="0" collapsed="false">
      <c r="A967" s="81" t="n">
        <v>36682</v>
      </c>
      <c r="B967" s="82" t="s">
        <v>55</v>
      </c>
      <c r="C967" s="82" t="s">
        <v>56</v>
      </c>
      <c r="D967" s="82" t="s">
        <v>57</v>
      </c>
      <c r="E967" s="82" t="s">
        <v>21</v>
      </c>
      <c r="F967" s="82"/>
      <c r="G967" s="82" t="s">
        <v>84</v>
      </c>
      <c r="H967" s="81" t="n">
        <v>38504</v>
      </c>
      <c r="I967" s="82" t="n">
        <v>0</v>
      </c>
      <c r="J967" s="82" t="n">
        <v>0</v>
      </c>
      <c r="K967" s="83" t="n">
        <f aca="false">IF(J967=0,0,J967/I967)</f>
        <v>0</v>
      </c>
      <c r="L967" s="83" t="n">
        <f aca="false">I967/UOM</f>
        <v>0</v>
      </c>
      <c r="M967" s="83" t="n">
        <f aca="false">J967/UOM</f>
        <v>0</v>
      </c>
      <c r="N967" s="84" t="str">
        <f aca="false">IF(F967="P","PHY",IF(F967="G","G",E967))</f>
        <v>D</v>
      </c>
      <c r="O967" s="84" t="str">
        <f aca="false">IF(ISNA(VLOOKUP(G967,BadCanCurves,1,FALSE())),VLOOKUP(D967,FOLIOS,6,FALSE()),"not used")</f>
        <v>not used</v>
      </c>
      <c r="P967" s="84" t="n">
        <f aca="false">IF($N967="P",VLOOKUP(H967,PrcBuckets,2,FALSE()),0)</f>
        <v>0</v>
      </c>
      <c r="Q967" s="84" t="n">
        <f aca="false">IF($N967="D",VLOOKUP(H967,BasisBuckets,2,FALSE()),0)</f>
        <v>13</v>
      </c>
      <c r="R967" s="84" t="n">
        <f aca="false">IF($N967="PHY",VLOOKUP(H967,PGDBuckets,2,FALSE()),0)</f>
        <v>0</v>
      </c>
      <c r="S967" s="84" t="n">
        <f aca="false">IF($N967="G",VLOOKUP(H967,PGDBuckets,2,FALSE()),0)</f>
        <v>0</v>
      </c>
      <c r="T967" s="84" t="n">
        <f aca="false">SUM(P967:S967)</f>
        <v>13</v>
      </c>
      <c r="U967" s="84" t="str">
        <f aca="false">IF(O967="not used","-",O967&amp;N967&amp;T967)</f>
        <v>-</v>
      </c>
      <c r="V967" s="84" t="str">
        <f aca="false">IF(O967="Not Used","-",VLOOKUP(D967,FOLIOS,7,FALSE())&amp;H967)</f>
        <v>-</v>
      </c>
      <c r="W967" s="84" t="str">
        <f aca="false">IF(U967="-","-",O967&amp;E967&amp;H967)</f>
        <v>-</v>
      </c>
      <c r="X967" s="85" t="str">
        <f aca="false">D967&amp;G967</f>
        <v>FT-CAND-EGSC-BASIF-MONCHY</v>
      </c>
      <c r="AF967" s="0" t="str">
        <f aca="false">D967&amp;V967</f>
        <v>FT-CAND-EGSC-BAS-</v>
      </c>
    </row>
    <row r="968" customFormat="false" ht="12.75" hidden="false" customHeight="false" outlineLevel="0" collapsed="false">
      <c r="A968" s="81" t="n">
        <v>36682</v>
      </c>
      <c r="B968" s="82" t="s">
        <v>55</v>
      </c>
      <c r="C968" s="82" t="s">
        <v>56</v>
      </c>
      <c r="D968" s="82" t="s">
        <v>57</v>
      </c>
      <c r="E968" s="82" t="s">
        <v>21</v>
      </c>
      <c r="F968" s="82"/>
      <c r="G968" s="82" t="s">
        <v>84</v>
      </c>
      <c r="H968" s="81" t="n">
        <v>38534</v>
      </c>
      <c r="I968" s="82" t="n">
        <v>0</v>
      </c>
      <c r="J968" s="82" t="n">
        <v>0</v>
      </c>
      <c r="K968" s="83" t="n">
        <f aca="false">IF(J968=0,0,J968/I968)</f>
        <v>0</v>
      </c>
      <c r="L968" s="83" t="n">
        <f aca="false">I968/UOM</f>
        <v>0</v>
      </c>
      <c r="M968" s="83" t="n">
        <f aca="false">J968/UOM</f>
        <v>0</v>
      </c>
      <c r="N968" s="84" t="str">
        <f aca="false">IF(F968="P","PHY",IF(F968="G","G",E968))</f>
        <v>D</v>
      </c>
      <c r="O968" s="84" t="str">
        <f aca="false">IF(ISNA(VLOOKUP(G968,BadCanCurves,1,FALSE())),VLOOKUP(D968,FOLIOS,6,FALSE()),"not used")</f>
        <v>not used</v>
      </c>
      <c r="P968" s="84" t="n">
        <f aca="false">IF($N968="P",VLOOKUP(H968,PrcBuckets,2,FALSE()),0)</f>
        <v>0</v>
      </c>
      <c r="Q968" s="84" t="n">
        <f aca="false">IF($N968="D",VLOOKUP(H968,BasisBuckets,2,FALSE()),0)</f>
        <v>13</v>
      </c>
      <c r="R968" s="84" t="n">
        <f aca="false">IF($N968="PHY",VLOOKUP(H968,PGDBuckets,2,FALSE()),0)</f>
        <v>0</v>
      </c>
      <c r="S968" s="84" t="n">
        <f aca="false">IF($N968="G",VLOOKUP(H968,PGDBuckets,2,FALSE()),0)</f>
        <v>0</v>
      </c>
      <c r="T968" s="84" t="n">
        <f aca="false">SUM(P968:S968)</f>
        <v>13</v>
      </c>
      <c r="U968" s="84" t="str">
        <f aca="false">IF(O968="not used","-",O968&amp;N968&amp;T968)</f>
        <v>-</v>
      </c>
      <c r="V968" s="84" t="str">
        <f aca="false">IF(O968="Not Used","-",VLOOKUP(D968,FOLIOS,7,FALSE())&amp;H968)</f>
        <v>-</v>
      </c>
      <c r="W968" s="84" t="str">
        <f aca="false">IF(U968="-","-",O968&amp;E968&amp;H968)</f>
        <v>-</v>
      </c>
      <c r="X968" s="85" t="str">
        <f aca="false">D968&amp;G968</f>
        <v>FT-CAND-EGSC-BASIF-MONCHY</v>
      </c>
      <c r="AF968" s="0" t="str">
        <f aca="false">D968&amp;V968</f>
        <v>FT-CAND-EGSC-BAS-</v>
      </c>
    </row>
    <row r="969" customFormat="false" ht="12.75" hidden="false" customHeight="false" outlineLevel="0" collapsed="false">
      <c r="A969" s="81" t="n">
        <v>36682</v>
      </c>
      <c r="B969" s="82" t="s">
        <v>55</v>
      </c>
      <c r="C969" s="82" t="s">
        <v>56</v>
      </c>
      <c r="D969" s="82" t="s">
        <v>57</v>
      </c>
      <c r="E969" s="82" t="s">
        <v>21</v>
      </c>
      <c r="F969" s="82"/>
      <c r="G969" s="82" t="s">
        <v>84</v>
      </c>
      <c r="H969" s="81" t="n">
        <v>38565</v>
      </c>
      <c r="I969" s="82" t="n">
        <v>0</v>
      </c>
      <c r="J969" s="82" t="n">
        <v>0</v>
      </c>
      <c r="K969" s="83" t="n">
        <f aca="false">IF(J969=0,0,J969/I969)</f>
        <v>0</v>
      </c>
      <c r="L969" s="83" t="n">
        <f aca="false">I969/UOM</f>
        <v>0</v>
      </c>
      <c r="M969" s="83" t="n">
        <f aca="false">J969/UOM</f>
        <v>0</v>
      </c>
      <c r="N969" s="84" t="str">
        <f aca="false">IF(F969="P","PHY",IF(F969="G","G",E969))</f>
        <v>D</v>
      </c>
      <c r="O969" s="84" t="str">
        <f aca="false">IF(ISNA(VLOOKUP(G969,BadCanCurves,1,FALSE())),VLOOKUP(D969,FOLIOS,6,FALSE()),"not used")</f>
        <v>not used</v>
      </c>
      <c r="P969" s="84" t="n">
        <f aca="false">IF($N969="P",VLOOKUP(H969,PrcBuckets,2,FALSE()),0)</f>
        <v>0</v>
      </c>
      <c r="Q969" s="84" t="n">
        <f aca="false">IF($N969="D",VLOOKUP(H969,BasisBuckets,2,FALSE()),0)</f>
        <v>13</v>
      </c>
      <c r="R969" s="84" t="n">
        <f aca="false">IF($N969="PHY",VLOOKUP(H969,PGDBuckets,2,FALSE()),0)</f>
        <v>0</v>
      </c>
      <c r="S969" s="84" t="n">
        <f aca="false">IF($N969="G",VLOOKUP(H969,PGDBuckets,2,FALSE()),0)</f>
        <v>0</v>
      </c>
      <c r="T969" s="84" t="n">
        <f aca="false">SUM(P969:S969)</f>
        <v>13</v>
      </c>
      <c r="U969" s="84" t="str">
        <f aca="false">IF(O969="not used","-",O969&amp;N969&amp;T969)</f>
        <v>-</v>
      </c>
      <c r="V969" s="84" t="str">
        <f aca="false">IF(O969="Not Used","-",VLOOKUP(D969,FOLIOS,7,FALSE())&amp;H969)</f>
        <v>-</v>
      </c>
      <c r="W969" s="84" t="str">
        <f aca="false">IF(U969="-","-",O969&amp;E969&amp;H969)</f>
        <v>-</v>
      </c>
      <c r="X969" s="85" t="str">
        <f aca="false">D969&amp;G969</f>
        <v>FT-CAND-EGSC-BASIF-MONCHY</v>
      </c>
      <c r="AF969" s="0" t="str">
        <f aca="false">D969&amp;V969</f>
        <v>FT-CAND-EGSC-BAS-</v>
      </c>
    </row>
    <row r="970" customFormat="false" ht="12.75" hidden="false" customHeight="false" outlineLevel="0" collapsed="false">
      <c r="A970" s="81" t="n">
        <v>36682</v>
      </c>
      <c r="B970" s="82" t="s">
        <v>55</v>
      </c>
      <c r="C970" s="82" t="s">
        <v>56</v>
      </c>
      <c r="D970" s="82" t="s">
        <v>57</v>
      </c>
      <c r="E970" s="82" t="s">
        <v>21</v>
      </c>
      <c r="F970" s="82"/>
      <c r="G970" s="82" t="s">
        <v>84</v>
      </c>
      <c r="H970" s="81" t="n">
        <v>38596</v>
      </c>
      <c r="I970" s="82" t="n">
        <v>0</v>
      </c>
      <c r="J970" s="82" t="n">
        <v>0</v>
      </c>
      <c r="K970" s="83" t="n">
        <f aca="false">IF(J970=0,0,J970/I970)</f>
        <v>0</v>
      </c>
      <c r="L970" s="83" t="n">
        <f aca="false">I970/UOM</f>
        <v>0</v>
      </c>
      <c r="M970" s="83" t="n">
        <f aca="false">J970/UOM</f>
        <v>0</v>
      </c>
      <c r="N970" s="84" t="str">
        <f aca="false">IF(F970="P","PHY",IF(F970="G","G",E970))</f>
        <v>D</v>
      </c>
      <c r="O970" s="84" t="str">
        <f aca="false">IF(ISNA(VLOOKUP(G970,BadCanCurves,1,FALSE())),VLOOKUP(D970,FOLIOS,6,FALSE()),"not used")</f>
        <v>not used</v>
      </c>
      <c r="P970" s="84" t="n">
        <f aca="false">IF($N970="P",VLOOKUP(H970,PrcBuckets,2,FALSE()),0)</f>
        <v>0</v>
      </c>
      <c r="Q970" s="84" t="n">
        <f aca="false">IF($N970="D",VLOOKUP(H970,BasisBuckets,2,FALSE()),0)</f>
        <v>13</v>
      </c>
      <c r="R970" s="84" t="n">
        <f aca="false">IF($N970="PHY",VLOOKUP(H970,PGDBuckets,2,FALSE()),0)</f>
        <v>0</v>
      </c>
      <c r="S970" s="84" t="n">
        <f aca="false">IF($N970="G",VLOOKUP(H970,PGDBuckets,2,FALSE()),0)</f>
        <v>0</v>
      </c>
      <c r="T970" s="84" t="n">
        <f aca="false">SUM(P970:S970)</f>
        <v>13</v>
      </c>
      <c r="U970" s="84" t="str">
        <f aca="false">IF(O970="not used","-",O970&amp;N970&amp;T970)</f>
        <v>-</v>
      </c>
      <c r="V970" s="84" t="str">
        <f aca="false">IF(O970="Not Used","-",VLOOKUP(D970,FOLIOS,7,FALSE())&amp;H970)</f>
        <v>-</v>
      </c>
      <c r="W970" s="84" t="str">
        <f aca="false">IF(U970="-","-",O970&amp;E970&amp;H970)</f>
        <v>-</v>
      </c>
      <c r="X970" s="85" t="str">
        <f aca="false">D970&amp;G970</f>
        <v>FT-CAND-EGSC-BASIF-MONCHY</v>
      </c>
      <c r="AF970" s="0" t="str">
        <f aca="false">D970&amp;V970</f>
        <v>FT-CAND-EGSC-BAS-</v>
      </c>
    </row>
    <row r="971" customFormat="false" ht="12.75" hidden="false" customHeight="false" outlineLevel="0" collapsed="false">
      <c r="A971" s="81" t="n">
        <v>36682</v>
      </c>
      <c r="B971" s="82" t="s">
        <v>55</v>
      </c>
      <c r="C971" s="82" t="s">
        <v>56</v>
      </c>
      <c r="D971" s="82" t="s">
        <v>57</v>
      </c>
      <c r="E971" s="82" t="s">
        <v>21</v>
      </c>
      <c r="F971" s="82"/>
      <c r="G971" s="82" t="s">
        <v>84</v>
      </c>
      <c r="H971" s="81" t="n">
        <v>38626</v>
      </c>
      <c r="I971" s="82" t="n">
        <v>0</v>
      </c>
      <c r="J971" s="82" t="n">
        <v>0</v>
      </c>
      <c r="K971" s="83" t="n">
        <f aca="false">IF(J971=0,0,J971/I971)</f>
        <v>0</v>
      </c>
      <c r="L971" s="83" t="n">
        <f aca="false">I971/UOM</f>
        <v>0</v>
      </c>
      <c r="M971" s="83" t="n">
        <f aca="false">J971/UOM</f>
        <v>0</v>
      </c>
      <c r="N971" s="84" t="str">
        <f aca="false">IF(F971="P","PHY",IF(F971="G","G",E971))</f>
        <v>D</v>
      </c>
      <c r="O971" s="84" t="str">
        <f aca="false">IF(ISNA(VLOOKUP(G971,BadCanCurves,1,FALSE())),VLOOKUP(D971,FOLIOS,6,FALSE()),"not used")</f>
        <v>not used</v>
      </c>
      <c r="P971" s="84" t="n">
        <f aca="false">IF($N971="P",VLOOKUP(H971,PrcBuckets,2,FALSE()),0)</f>
        <v>0</v>
      </c>
      <c r="Q971" s="84" t="n">
        <f aca="false">IF($N971="D",VLOOKUP(H971,BasisBuckets,2,FALSE()),0)</f>
        <v>13</v>
      </c>
      <c r="R971" s="84" t="n">
        <f aca="false">IF($N971="PHY",VLOOKUP(H971,PGDBuckets,2,FALSE()),0)</f>
        <v>0</v>
      </c>
      <c r="S971" s="84" t="n">
        <f aca="false">IF($N971="G",VLOOKUP(H971,PGDBuckets,2,FALSE()),0)</f>
        <v>0</v>
      </c>
      <c r="T971" s="84" t="n">
        <f aca="false">SUM(P971:S971)</f>
        <v>13</v>
      </c>
      <c r="U971" s="84" t="str">
        <f aca="false">IF(O971="not used","-",O971&amp;N971&amp;T971)</f>
        <v>-</v>
      </c>
      <c r="V971" s="84" t="str">
        <f aca="false">IF(O971="Not Used","-",VLOOKUP(D971,FOLIOS,7,FALSE())&amp;H971)</f>
        <v>-</v>
      </c>
      <c r="W971" s="84" t="str">
        <f aca="false">IF(U971="-","-",O971&amp;E971&amp;H971)</f>
        <v>-</v>
      </c>
      <c r="X971" s="85" t="str">
        <f aca="false">D971&amp;G971</f>
        <v>FT-CAND-EGSC-BASIF-MONCHY</v>
      </c>
      <c r="AF971" s="0" t="str">
        <f aca="false">D971&amp;V971</f>
        <v>FT-CAND-EGSC-BAS-</v>
      </c>
    </row>
    <row r="972" customFormat="false" ht="12.75" hidden="false" customHeight="false" outlineLevel="0" collapsed="false">
      <c r="A972" s="81" t="n">
        <v>36682</v>
      </c>
      <c r="B972" s="82" t="s">
        <v>55</v>
      </c>
      <c r="C972" s="82" t="s">
        <v>56</v>
      </c>
      <c r="D972" s="82" t="s">
        <v>57</v>
      </c>
      <c r="E972" s="82" t="s">
        <v>21</v>
      </c>
      <c r="F972" s="82"/>
      <c r="G972" s="82" t="s">
        <v>84</v>
      </c>
      <c r="H972" s="81" t="n">
        <v>38657</v>
      </c>
      <c r="I972" s="82" t="n">
        <v>0</v>
      </c>
      <c r="J972" s="82" t="n">
        <v>0</v>
      </c>
      <c r="K972" s="83" t="n">
        <f aca="false">IF(J972=0,0,J972/I972)</f>
        <v>0</v>
      </c>
      <c r="L972" s="83" t="n">
        <f aca="false">I972/UOM</f>
        <v>0</v>
      </c>
      <c r="M972" s="83" t="n">
        <f aca="false">J972/UOM</f>
        <v>0</v>
      </c>
      <c r="N972" s="84" t="str">
        <f aca="false">IF(F972="P","PHY",IF(F972="G","G",E972))</f>
        <v>D</v>
      </c>
      <c r="O972" s="84" t="str">
        <f aca="false">IF(ISNA(VLOOKUP(G972,BadCanCurves,1,FALSE())),VLOOKUP(D972,FOLIOS,6,FALSE()),"not used")</f>
        <v>not used</v>
      </c>
      <c r="P972" s="84" t="n">
        <f aca="false">IF($N972="P",VLOOKUP(H972,PrcBuckets,2,FALSE()),0)</f>
        <v>0</v>
      </c>
      <c r="Q972" s="84" t="n">
        <f aca="false">IF($N972="D",VLOOKUP(H972,BasisBuckets,2,FALSE()),0)</f>
        <v>13</v>
      </c>
      <c r="R972" s="84" t="n">
        <f aca="false">IF($N972="PHY",VLOOKUP(H972,PGDBuckets,2,FALSE()),0)</f>
        <v>0</v>
      </c>
      <c r="S972" s="84" t="n">
        <f aca="false">IF($N972="G",VLOOKUP(H972,PGDBuckets,2,FALSE()),0)</f>
        <v>0</v>
      </c>
      <c r="T972" s="84" t="n">
        <f aca="false">SUM(P972:S972)</f>
        <v>13</v>
      </c>
      <c r="U972" s="84" t="str">
        <f aca="false">IF(O972="not used","-",O972&amp;N972&amp;T972)</f>
        <v>-</v>
      </c>
      <c r="V972" s="84" t="str">
        <f aca="false">IF(O972="Not Used","-",VLOOKUP(D972,FOLIOS,7,FALSE())&amp;H972)</f>
        <v>-</v>
      </c>
      <c r="W972" s="84" t="str">
        <f aca="false">IF(U972="-","-",O972&amp;E972&amp;H972)</f>
        <v>-</v>
      </c>
      <c r="X972" s="85" t="str">
        <f aca="false">D972&amp;G972</f>
        <v>FT-CAND-EGSC-BASIF-MONCHY</v>
      </c>
      <c r="AF972" s="0" t="str">
        <f aca="false">D972&amp;V972</f>
        <v>FT-CAND-EGSC-BAS-</v>
      </c>
    </row>
    <row r="973" customFormat="false" ht="12.75" hidden="false" customHeight="false" outlineLevel="0" collapsed="false">
      <c r="A973" s="81" t="n">
        <v>36682</v>
      </c>
      <c r="B973" s="82" t="s">
        <v>55</v>
      </c>
      <c r="C973" s="82" t="s">
        <v>56</v>
      </c>
      <c r="D973" s="82" t="s">
        <v>57</v>
      </c>
      <c r="E973" s="82" t="s">
        <v>21</v>
      </c>
      <c r="F973" s="82"/>
      <c r="G973" s="82" t="s">
        <v>84</v>
      </c>
      <c r="H973" s="81" t="n">
        <v>38687</v>
      </c>
      <c r="I973" s="82" t="n">
        <v>0</v>
      </c>
      <c r="J973" s="82" t="n">
        <v>0</v>
      </c>
      <c r="K973" s="83" t="n">
        <f aca="false">IF(J973=0,0,J973/I973)</f>
        <v>0</v>
      </c>
      <c r="L973" s="83" t="n">
        <f aca="false">I973/UOM</f>
        <v>0</v>
      </c>
      <c r="M973" s="83" t="n">
        <f aca="false">J973/UOM</f>
        <v>0</v>
      </c>
      <c r="N973" s="84" t="str">
        <f aca="false">IF(F973="P","PHY",IF(F973="G","G",E973))</f>
        <v>D</v>
      </c>
      <c r="O973" s="84" t="str">
        <f aca="false">IF(ISNA(VLOOKUP(G973,BadCanCurves,1,FALSE())),VLOOKUP(D973,FOLIOS,6,FALSE()),"not used")</f>
        <v>not used</v>
      </c>
      <c r="P973" s="84" t="n">
        <f aca="false">IF($N973="P",VLOOKUP(H973,PrcBuckets,2,FALSE()),0)</f>
        <v>0</v>
      </c>
      <c r="Q973" s="84" t="n">
        <f aca="false">IF($N973="D",VLOOKUP(H973,BasisBuckets,2,FALSE()),0)</f>
        <v>13</v>
      </c>
      <c r="R973" s="84" t="n">
        <f aca="false">IF($N973="PHY",VLOOKUP(H973,PGDBuckets,2,FALSE()),0)</f>
        <v>0</v>
      </c>
      <c r="S973" s="84" t="n">
        <f aca="false">IF($N973="G",VLOOKUP(H973,PGDBuckets,2,FALSE()),0)</f>
        <v>0</v>
      </c>
      <c r="T973" s="84" t="n">
        <f aca="false">SUM(P973:S973)</f>
        <v>13</v>
      </c>
      <c r="U973" s="84" t="str">
        <f aca="false">IF(O973="not used","-",O973&amp;N973&amp;T973)</f>
        <v>-</v>
      </c>
      <c r="V973" s="84" t="str">
        <f aca="false">IF(O973="Not Used","-",VLOOKUP(D973,FOLIOS,7,FALSE())&amp;H973)</f>
        <v>-</v>
      </c>
      <c r="W973" s="84" t="str">
        <f aca="false">IF(U973="-","-",O973&amp;E973&amp;H973)</f>
        <v>-</v>
      </c>
      <c r="X973" s="85" t="str">
        <f aca="false">D973&amp;G973</f>
        <v>FT-CAND-EGSC-BASIF-MONCHY</v>
      </c>
      <c r="AF973" s="0" t="str">
        <f aca="false">D973&amp;V973</f>
        <v>FT-CAND-EGSC-BAS-</v>
      </c>
    </row>
    <row r="974" customFormat="false" ht="12.75" hidden="false" customHeight="false" outlineLevel="0" collapsed="false">
      <c r="A974" s="81" t="n">
        <v>36682</v>
      </c>
      <c r="B974" s="82" t="s">
        <v>55</v>
      </c>
      <c r="C974" s="82" t="s">
        <v>56</v>
      </c>
      <c r="D974" s="82" t="s">
        <v>57</v>
      </c>
      <c r="E974" s="82" t="s">
        <v>21</v>
      </c>
      <c r="F974" s="82"/>
      <c r="G974" s="82" t="s">
        <v>84</v>
      </c>
      <c r="H974" s="81" t="n">
        <v>38718</v>
      </c>
      <c r="I974" s="82" t="n">
        <v>0</v>
      </c>
      <c r="J974" s="82" t="n">
        <v>0</v>
      </c>
      <c r="K974" s="83" t="n">
        <f aca="false">IF(J974=0,0,J974/I974)</f>
        <v>0</v>
      </c>
      <c r="L974" s="83" t="n">
        <f aca="false">I974/UOM</f>
        <v>0</v>
      </c>
      <c r="M974" s="83" t="n">
        <f aca="false">J974/UOM</f>
        <v>0</v>
      </c>
      <c r="N974" s="84" t="str">
        <f aca="false">IF(F974="P","PHY",IF(F974="G","G",E974))</f>
        <v>D</v>
      </c>
      <c r="O974" s="84" t="str">
        <f aca="false">IF(ISNA(VLOOKUP(G974,BadCanCurves,1,FALSE())),VLOOKUP(D974,FOLIOS,6,FALSE()),"not used")</f>
        <v>not used</v>
      </c>
      <c r="P974" s="84" t="n">
        <f aca="false">IF($N974="P",VLOOKUP(H974,PrcBuckets,2,FALSE()),0)</f>
        <v>0</v>
      </c>
      <c r="Q974" s="84" t="n">
        <f aca="false">IF($N974="D",VLOOKUP(H974,BasisBuckets,2,FALSE()),0)</f>
        <v>13</v>
      </c>
      <c r="R974" s="84" t="n">
        <f aca="false">IF($N974="PHY",VLOOKUP(H974,PGDBuckets,2,FALSE()),0)</f>
        <v>0</v>
      </c>
      <c r="S974" s="84" t="n">
        <f aca="false">IF($N974="G",VLOOKUP(H974,PGDBuckets,2,FALSE()),0)</f>
        <v>0</v>
      </c>
      <c r="T974" s="84" t="n">
        <f aca="false">SUM(P974:S974)</f>
        <v>13</v>
      </c>
      <c r="U974" s="84" t="str">
        <f aca="false">IF(O974="not used","-",O974&amp;N974&amp;T974)</f>
        <v>-</v>
      </c>
      <c r="V974" s="84" t="str">
        <f aca="false">IF(O974="Not Used","-",VLOOKUP(D974,FOLIOS,7,FALSE())&amp;H974)</f>
        <v>-</v>
      </c>
      <c r="W974" s="84" t="str">
        <f aca="false">IF(U974="-","-",O974&amp;E974&amp;H974)</f>
        <v>-</v>
      </c>
      <c r="X974" s="85" t="str">
        <f aca="false">D974&amp;G974</f>
        <v>FT-CAND-EGSC-BASIF-MONCHY</v>
      </c>
      <c r="AF974" s="0" t="str">
        <f aca="false">D974&amp;V974</f>
        <v>FT-CAND-EGSC-BAS-</v>
      </c>
    </row>
    <row r="975" customFormat="false" ht="12.75" hidden="false" customHeight="false" outlineLevel="0" collapsed="false">
      <c r="A975" s="81" t="n">
        <v>36682</v>
      </c>
      <c r="B975" s="82" t="s">
        <v>55</v>
      </c>
      <c r="C975" s="82" t="s">
        <v>56</v>
      </c>
      <c r="D975" s="82" t="s">
        <v>57</v>
      </c>
      <c r="E975" s="82" t="s">
        <v>21</v>
      </c>
      <c r="F975" s="82"/>
      <c r="G975" s="82" t="s">
        <v>84</v>
      </c>
      <c r="H975" s="81" t="n">
        <v>38749</v>
      </c>
      <c r="I975" s="82" t="n">
        <v>0</v>
      </c>
      <c r="J975" s="82" t="n">
        <v>0</v>
      </c>
      <c r="K975" s="83" t="n">
        <f aca="false">IF(J975=0,0,J975/I975)</f>
        <v>0</v>
      </c>
      <c r="L975" s="83" t="n">
        <f aca="false">I975/UOM</f>
        <v>0</v>
      </c>
      <c r="M975" s="83" t="n">
        <f aca="false">J975/UOM</f>
        <v>0</v>
      </c>
      <c r="N975" s="84" t="str">
        <f aca="false">IF(F975="P","PHY",IF(F975="G","G",E975))</f>
        <v>D</v>
      </c>
      <c r="O975" s="84" t="str">
        <f aca="false">IF(ISNA(VLOOKUP(G975,BadCanCurves,1,FALSE())),VLOOKUP(D975,FOLIOS,6,FALSE()),"not used")</f>
        <v>not used</v>
      </c>
      <c r="P975" s="84" t="n">
        <f aca="false">IF($N975="P",VLOOKUP(H975,PrcBuckets,2,FALSE()),0)</f>
        <v>0</v>
      </c>
      <c r="Q975" s="84" t="n">
        <f aca="false">IF($N975="D",VLOOKUP(H975,BasisBuckets,2,FALSE()),0)</f>
        <v>13</v>
      </c>
      <c r="R975" s="84" t="n">
        <f aca="false">IF($N975="PHY",VLOOKUP(H975,PGDBuckets,2,FALSE()),0)</f>
        <v>0</v>
      </c>
      <c r="S975" s="84" t="n">
        <f aca="false">IF($N975="G",VLOOKUP(H975,PGDBuckets,2,FALSE()),0)</f>
        <v>0</v>
      </c>
      <c r="T975" s="84" t="n">
        <f aca="false">SUM(P975:S975)</f>
        <v>13</v>
      </c>
      <c r="U975" s="84" t="str">
        <f aca="false">IF(O975="not used","-",O975&amp;N975&amp;T975)</f>
        <v>-</v>
      </c>
      <c r="V975" s="84" t="str">
        <f aca="false">IF(O975="Not Used","-",VLOOKUP(D975,FOLIOS,7,FALSE())&amp;H975)</f>
        <v>-</v>
      </c>
      <c r="W975" s="84" t="str">
        <f aca="false">IF(U975="-","-",O975&amp;E975&amp;H975)</f>
        <v>-</v>
      </c>
      <c r="X975" s="85" t="str">
        <f aca="false">D975&amp;G975</f>
        <v>FT-CAND-EGSC-BASIF-MONCHY</v>
      </c>
      <c r="AF975" s="0" t="str">
        <f aca="false">D975&amp;V975</f>
        <v>FT-CAND-EGSC-BAS-</v>
      </c>
    </row>
    <row r="976" customFormat="false" ht="12.75" hidden="false" customHeight="false" outlineLevel="0" collapsed="false">
      <c r="A976" s="81" t="n">
        <v>36682</v>
      </c>
      <c r="B976" s="82" t="s">
        <v>55</v>
      </c>
      <c r="C976" s="82" t="s">
        <v>56</v>
      </c>
      <c r="D976" s="82" t="s">
        <v>57</v>
      </c>
      <c r="E976" s="82" t="s">
        <v>21</v>
      </c>
      <c r="F976" s="82"/>
      <c r="G976" s="82" t="s">
        <v>84</v>
      </c>
      <c r="H976" s="81" t="n">
        <v>38777</v>
      </c>
      <c r="I976" s="82" t="n">
        <v>0</v>
      </c>
      <c r="J976" s="82" t="n">
        <v>0</v>
      </c>
      <c r="K976" s="83" t="n">
        <f aca="false">IF(J976=0,0,J976/I976)</f>
        <v>0</v>
      </c>
      <c r="L976" s="83" t="n">
        <f aca="false">I976/UOM</f>
        <v>0</v>
      </c>
      <c r="M976" s="83" t="n">
        <f aca="false">J976/UOM</f>
        <v>0</v>
      </c>
      <c r="N976" s="84" t="str">
        <f aca="false">IF(F976="P","PHY",IF(F976="G","G",E976))</f>
        <v>D</v>
      </c>
      <c r="O976" s="84" t="str">
        <f aca="false">IF(ISNA(VLOOKUP(G976,BadCanCurves,1,FALSE())),VLOOKUP(D976,FOLIOS,6,FALSE()),"not used")</f>
        <v>not used</v>
      </c>
      <c r="P976" s="84" t="n">
        <f aca="false">IF($N976="P",VLOOKUP(H976,PrcBuckets,2,FALSE()),0)</f>
        <v>0</v>
      </c>
      <c r="Q976" s="84" t="n">
        <f aca="false">IF($N976="D",VLOOKUP(H976,BasisBuckets,2,FALSE()),0)</f>
        <v>13</v>
      </c>
      <c r="R976" s="84" t="n">
        <f aca="false">IF($N976="PHY",VLOOKUP(H976,PGDBuckets,2,FALSE()),0)</f>
        <v>0</v>
      </c>
      <c r="S976" s="84" t="n">
        <f aca="false">IF($N976="G",VLOOKUP(H976,PGDBuckets,2,FALSE()),0)</f>
        <v>0</v>
      </c>
      <c r="T976" s="84" t="n">
        <f aca="false">SUM(P976:S976)</f>
        <v>13</v>
      </c>
      <c r="U976" s="84" t="str">
        <f aca="false">IF(O976="not used","-",O976&amp;N976&amp;T976)</f>
        <v>-</v>
      </c>
      <c r="V976" s="84" t="str">
        <f aca="false">IF(O976="Not Used","-",VLOOKUP(D976,FOLIOS,7,FALSE())&amp;H976)</f>
        <v>-</v>
      </c>
      <c r="W976" s="84" t="str">
        <f aca="false">IF(U976="-","-",O976&amp;E976&amp;H976)</f>
        <v>-</v>
      </c>
      <c r="X976" s="85" t="str">
        <f aca="false">D976&amp;G976</f>
        <v>FT-CAND-EGSC-BASIF-MONCHY</v>
      </c>
      <c r="AF976" s="0" t="str">
        <f aca="false">D976&amp;V976</f>
        <v>FT-CAND-EGSC-BAS-</v>
      </c>
    </row>
    <row r="977" customFormat="false" ht="12.75" hidden="false" customHeight="false" outlineLevel="0" collapsed="false">
      <c r="A977" s="81" t="n">
        <v>36682</v>
      </c>
      <c r="B977" s="82" t="s">
        <v>55</v>
      </c>
      <c r="C977" s="82" t="s">
        <v>56</v>
      </c>
      <c r="D977" s="82" t="s">
        <v>57</v>
      </c>
      <c r="E977" s="82" t="s">
        <v>21</v>
      </c>
      <c r="F977" s="82"/>
      <c r="G977" s="82" t="s">
        <v>84</v>
      </c>
      <c r="H977" s="81" t="n">
        <v>38808</v>
      </c>
      <c r="I977" s="82" t="n">
        <v>0</v>
      </c>
      <c r="J977" s="82" t="n">
        <v>0</v>
      </c>
      <c r="K977" s="83" t="n">
        <f aca="false">IF(J977=0,0,J977/I977)</f>
        <v>0</v>
      </c>
      <c r="L977" s="83" t="n">
        <f aca="false">I977/UOM</f>
        <v>0</v>
      </c>
      <c r="M977" s="83" t="n">
        <f aca="false">J977/UOM</f>
        <v>0</v>
      </c>
      <c r="N977" s="84" t="str">
        <f aca="false">IF(F977="P","PHY",IF(F977="G","G",E977))</f>
        <v>D</v>
      </c>
      <c r="O977" s="84" t="str">
        <f aca="false">IF(ISNA(VLOOKUP(G977,BadCanCurves,1,FALSE())),VLOOKUP(D977,FOLIOS,6,FALSE()),"not used")</f>
        <v>not used</v>
      </c>
      <c r="P977" s="84" t="n">
        <f aca="false">IF($N977="P",VLOOKUP(H977,PrcBuckets,2,FALSE()),0)</f>
        <v>0</v>
      </c>
      <c r="Q977" s="84" t="n">
        <f aca="false">IF($N977="D",VLOOKUP(H977,BasisBuckets,2,FALSE()),0)</f>
        <v>13</v>
      </c>
      <c r="R977" s="84" t="n">
        <f aca="false">IF($N977="PHY",VLOOKUP(H977,PGDBuckets,2,FALSE()),0)</f>
        <v>0</v>
      </c>
      <c r="S977" s="84" t="n">
        <f aca="false">IF($N977="G",VLOOKUP(H977,PGDBuckets,2,FALSE()),0)</f>
        <v>0</v>
      </c>
      <c r="T977" s="84" t="n">
        <f aca="false">SUM(P977:S977)</f>
        <v>13</v>
      </c>
      <c r="U977" s="84" t="str">
        <f aca="false">IF(O977="not used","-",O977&amp;N977&amp;T977)</f>
        <v>-</v>
      </c>
      <c r="V977" s="84" t="str">
        <f aca="false">IF(O977="Not Used","-",VLOOKUP(D977,FOLIOS,7,FALSE())&amp;H977)</f>
        <v>-</v>
      </c>
      <c r="W977" s="84" t="str">
        <f aca="false">IF(U977="-","-",O977&amp;E977&amp;H977)</f>
        <v>-</v>
      </c>
      <c r="X977" s="85" t="str">
        <f aca="false">D977&amp;G977</f>
        <v>FT-CAND-EGSC-BASIF-MONCHY</v>
      </c>
      <c r="AF977" s="0" t="str">
        <f aca="false">D977&amp;V977</f>
        <v>FT-CAND-EGSC-BAS-</v>
      </c>
    </row>
    <row r="978" customFormat="false" ht="12.75" hidden="false" customHeight="false" outlineLevel="0" collapsed="false">
      <c r="A978" s="81" t="n">
        <v>36682</v>
      </c>
      <c r="B978" s="82" t="s">
        <v>55</v>
      </c>
      <c r="C978" s="82" t="s">
        <v>56</v>
      </c>
      <c r="D978" s="82" t="s">
        <v>57</v>
      </c>
      <c r="E978" s="82" t="s">
        <v>21</v>
      </c>
      <c r="F978" s="82"/>
      <c r="G978" s="82" t="s">
        <v>84</v>
      </c>
      <c r="H978" s="81" t="n">
        <v>38838</v>
      </c>
      <c r="I978" s="82" t="n">
        <v>0</v>
      </c>
      <c r="J978" s="82" t="n">
        <v>0</v>
      </c>
      <c r="K978" s="83" t="n">
        <f aca="false">IF(J978=0,0,J978/I978)</f>
        <v>0</v>
      </c>
      <c r="L978" s="83" t="n">
        <f aca="false">I978/UOM</f>
        <v>0</v>
      </c>
      <c r="M978" s="83" t="n">
        <f aca="false">J978/UOM</f>
        <v>0</v>
      </c>
      <c r="N978" s="84" t="str">
        <f aca="false">IF(F978="P","PHY",IF(F978="G","G",E978))</f>
        <v>D</v>
      </c>
      <c r="O978" s="84" t="str">
        <f aca="false">IF(ISNA(VLOOKUP(G978,BadCanCurves,1,FALSE())),VLOOKUP(D978,FOLIOS,6,FALSE()),"not used")</f>
        <v>not used</v>
      </c>
      <c r="P978" s="84" t="n">
        <f aca="false">IF($N978="P",VLOOKUP(H978,PrcBuckets,2,FALSE()),0)</f>
        <v>0</v>
      </c>
      <c r="Q978" s="84" t="n">
        <f aca="false">IF($N978="D",VLOOKUP(H978,BasisBuckets,2,FALSE()),0)</f>
        <v>13</v>
      </c>
      <c r="R978" s="84" t="n">
        <f aca="false">IF($N978="PHY",VLOOKUP(H978,PGDBuckets,2,FALSE()),0)</f>
        <v>0</v>
      </c>
      <c r="S978" s="84" t="n">
        <f aca="false">IF($N978="G",VLOOKUP(H978,PGDBuckets,2,FALSE()),0)</f>
        <v>0</v>
      </c>
      <c r="T978" s="84" t="n">
        <f aca="false">SUM(P978:S978)</f>
        <v>13</v>
      </c>
      <c r="U978" s="84" t="str">
        <f aca="false">IF(O978="not used","-",O978&amp;N978&amp;T978)</f>
        <v>-</v>
      </c>
      <c r="V978" s="84" t="str">
        <f aca="false">IF(O978="Not Used","-",VLOOKUP(D978,FOLIOS,7,FALSE())&amp;H978)</f>
        <v>-</v>
      </c>
      <c r="W978" s="84" t="str">
        <f aca="false">IF(U978="-","-",O978&amp;E978&amp;H978)</f>
        <v>-</v>
      </c>
      <c r="X978" s="85" t="str">
        <f aca="false">D978&amp;G978</f>
        <v>FT-CAND-EGSC-BASIF-MONCHY</v>
      </c>
      <c r="AF978" s="0" t="str">
        <f aca="false">D978&amp;V978</f>
        <v>FT-CAND-EGSC-BAS-</v>
      </c>
    </row>
    <row r="979" customFormat="false" ht="12.75" hidden="false" customHeight="false" outlineLevel="0" collapsed="false">
      <c r="A979" s="81" t="n">
        <v>36682</v>
      </c>
      <c r="B979" s="82" t="s">
        <v>55</v>
      </c>
      <c r="C979" s="82" t="s">
        <v>56</v>
      </c>
      <c r="D979" s="82" t="s">
        <v>57</v>
      </c>
      <c r="E979" s="82" t="s">
        <v>21</v>
      </c>
      <c r="F979" s="82"/>
      <c r="G979" s="82" t="s">
        <v>84</v>
      </c>
      <c r="H979" s="81" t="n">
        <v>38869</v>
      </c>
      <c r="I979" s="82" t="n">
        <v>0</v>
      </c>
      <c r="J979" s="82" t="n">
        <v>0</v>
      </c>
      <c r="K979" s="83" t="n">
        <f aca="false">IF(J979=0,0,J979/I979)</f>
        <v>0</v>
      </c>
      <c r="L979" s="83" t="n">
        <f aca="false">I979/UOM</f>
        <v>0</v>
      </c>
      <c r="M979" s="83" t="n">
        <f aca="false">J979/UOM</f>
        <v>0</v>
      </c>
      <c r="N979" s="84" t="str">
        <f aca="false">IF(F979="P","PHY",IF(F979="G","G",E979))</f>
        <v>D</v>
      </c>
      <c r="O979" s="84" t="str">
        <f aca="false">IF(ISNA(VLOOKUP(G979,BadCanCurves,1,FALSE())),VLOOKUP(D979,FOLIOS,6,FALSE()),"not used")</f>
        <v>not used</v>
      </c>
      <c r="P979" s="84" t="n">
        <f aca="false">IF($N979="P",VLOOKUP(H979,PrcBuckets,2,FALSE()),0)</f>
        <v>0</v>
      </c>
      <c r="Q979" s="84" t="n">
        <f aca="false">IF($N979="D",VLOOKUP(H979,BasisBuckets,2,FALSE()),0)</f>
        <v>13</v>
      </c>
      <c r="R979" s="84" t="n">
        <f aca="false">IF($N979="PHY",VLOOKUP(H979,PGDBuckets,2,FALSE()),0)</f>
        <v>0</v>
      </c>
      <c r="S979" s="84" t="n">
        <f aca="false">IF($N979="G",VLOOKUP(H979,PGDBuckets,2,FALSE()),0)</f>
        <v>0</v>
      </c>
      <c r="T979" s="84" t="n">
        <f aca="false">SUM(P979:S979)</f>
        <v>13</v>
      </c>
      <c r="U979" s="84" t="str">
        <f aca="false">IF(O979="not used","-",O979&amp;N979&amp;T979)</f>
        <v>-</v>
      </c>
      <c r="V979" s="84" t="str">
        <f aca="false">IF(O979="Not Used","-",VLOOKUP(D979,FOLIOS,7,FALSE())&amp;H979)</f>
        <v>-</v>
      </c>
      <c r="W979" s="84" t="str">
        <f aca="false">IF(U979="-","-",O979&amp;E979&amp;H979)</f>
        <v>-</v>
      </c>
      <c r="X979" s="85" t="str">
        <f aca="false">D979&amp;G979</f>
        <v>FT-CAND-EGSC-BASIF-MONCHY</v>
      </c>
      <c r="AF979" s="0" t="str">
        <f aca="false">D979&amp;V979</f>
        <v>FT-CAND-EGSC-BAS-</v>
      </c>
    </row>
    <row r="980" customFormat="false" ht="12.75" hidden="false" customHeight="false" outlineLevel="0" collapsed="false">
      <c r="A980" s="81" t="n">
        <v>36682</v>
      </c>
      <c r="B980" s="82" t="s">
        <v>55</v>
      </c>
      <c r="C980" s="82" t="s">
        <v>56</v>
      </c>
      <c r="D980" s="82" t="s">
        <v>57</v>
      </c>
      <c r="E980" s="82" t="s">
        <v>21</v>
      </c>
      <c r="F980" s="82"/>
      <c r="G980" s="82" t="s">
        <v>84</v>
      </c>
      <c r="H980" s="81" t="n">
        <v>38899</v>
      </c>
      <c r="I980" s="82" t="n">
        <v>0</v>
      </c>
      <c r="J980" s="82" t="n">
        <v>0</v>
      </c>
      <c r="K980" s="83" t="n">
        <f aca="false">IF(J980=0,0,J980/I980)</f>
        <v>0</v>
      </c>
      <c r="L980" s="83" t="n">
        <f aca="false">I980/UOM</f>
        <v>0</v>
      </c>
      <c r="M980" s="83" t="n">
        <f aca="false">J980/UOM</f>
        <v>0</v>
      </c>
      <c r="N980" s="84" t="str">
        <f aca="false">IF(F980="P","PHY",IF(F980="G","G",E980))</f>
        <v>D</v>
      </c>
      <c r="O980" s="84" t="str">
        <f aca="false">IF(ISNA(VLOOKUP(G980,BadCanCurves,1,FALSE())),VLOOKUP(D980,FOLIOS,6,FALSE()),"not used")</f>
        <v>not used</v>
      </c>
      <c r="P980" s="84" t="n">
        <f aca="false">IF($N980="P",VLOOKUP(H980,PrcBuckets,2,FALSE()),0)</f>
        <v>0</v>
      </c>
      <c r="Q980" s="84" t="n">
        <f aca="false">IF($N980="D",VLOOKUP(H980,BasisBuckets,2,FALSE()),0)</f>
        <v>13</v>
      </c>
      <c r="R980" s="84" t="n">
        <f aca="false">IF($N980="PHY",VLOOKUP(H980,PGDBuckets,2,FALSE()),0)</f>
        <v>0</v>
      </c>
      <c r="S980" s="84" t="n">
        <f aca="false">IF($N980="G",VLOOKUP(H980,PGDBuckets,2,FALSE()),0)</f>
        <v>0</v>
      </c>
      <c r="T980" s="84" t="n">
        <f aca="false">SUM(P980:S980)</f>
        <v>13</v>
      </c>
      <c r="U980" s="84" t="str">
        <f aca="false">IF(O980="not used","-",O980&amp;N980&amp;T980)</f>
        <v>-</v>
      </c>
      <c r="V980" s="84" t="str">
        <f aca="false">IF(O980="Not Used","-",VLOOKUP(D980,FOLIOS,7,FALSE())&amp;H980)</f>
        <v>-</v>
      </c>
      <c r="W980" s="84" t="str">
        <f aca="false">IF(U980="-","-",O980&amp;E980&amp;H980)</f>
        <v>-</v>
      </c>
      <c r="X980" s="85" t="str">
        <f aca="false">D980&amp;G980</f>
        <v>FT-CAND-EGSC-BASIF-MONCHY</v>
      </c>
      <c r="AF980" s="0" t="str">
        <f aca="false">D980&amp;V980</f>
        <v>FT-CAND-EGSC-BAS-</v>
      </c>
    </row>
    <row r="981" customFormat="false" ht="12.75" hidden="false" customHeight="false" outlineLevel="0" collapsed="false">
      <c r="A981" s="81" t="n">
        <v>36682</v>
      </c>
      <c r="B981" s="82" t="s">
        <v>55</v>
      </c>
      <c r="C981" s="82" t="s">
        <v>56</v>
      </c>
      <c r="D981" s="82" t="s">
        <v>57</v>
      </c>
      <c r="E981" s="82" t="s">
        <v>21</v>
      </c>
      <c r="F981" s="82"/>
      <c r="G981" s="82" t="s">
        <v>84</v>
      </c>
      <c r="H981" s="81" t="n">
        <v>38930</v>
      </c>
      <c r="I981" s="82" t="n">
        <v>0</v>
      </c>
      <c r="J981" s="82" t="n">
        <v>0</v>
      </c>
      <c r="K981" s="83" t="n">
        <f aca="false">IF(J981=0,0,J981/I981)</f>
        <v>0</v>
      </c>
      <c r="L981" s="83" t="n">
        <f aca="false">I981/UOM</f>
        <v>0</v>
      </c>
      <c r="M981" s="83" t="n">
        <f aca="false">J981/UOM</f>
        <v>0</v>
      </c>
      <c r="N981" s="84" t="str">
        <f aca="false">IF(F981="P","PHY",IF(F981="G","G",E981))</f>
        <v>D</v>
      </c>
      <c r="O981" s="84" t="str">
        <f aca="false">IF(ISNA(VLOOKUP(G981,BadCanCurves,1,FALSE())),VLOOKUP(D981,FOLIOS,6,FALSE()),"not used")</f>
        <v>not used</v>
      </c>
      <c r="P981" s="84" t="n">
        <f aca="false">IF($N981="P",VLOOKUP(H981,PrcBuckets,2,FALSE()),0)</f>
        <v>0</v>
      </c>
      <c r="Q981" s="84" t="n">
        <f aca="false">IF($N981="D",VLOOKUP(H981,BasisBuckets,2,FALSE()),0)</f>
        <v>13</v>
      </c>
      <c r="R981" s="84" t="n">
        <f aca="false">IF($N981="PHY",VLOOKUP(H981,PGDBuckets,2,FALSE()),0)</f>
        <v>0</v>
      </c>
      <c r="S981" s="84" t="n">
        <f aca="false">IF($N981="G",VLOOKUP(H981,PGDBuckets,2,FALSE()),0)</f>
        <v>0</v>
      </c>
      <c r="T981" s="84" t="n">
        <f aca="false">SUM(P981:S981)</f>
        <v>13</v>
      </c>
      <c r="U981" s="84" t="str">
        <f aca="false">IF(O981="not used","-",O981&amp;N981&amp;T981)</f>
        <v>-</v>
      </c>
      <c r="V981" s="84" t="str">
        <f aca="false">IF(O981="Not Used","-",VLOOKUP(D981,FOLIOS,7,FALSE())&amp;H981)</f>
        <v>-</v>
      </c>
      <c r="W981" s="84" t="str">
        <f aca="false">IF(U981="-","-",O981&amp;E981&amp;H981)</f>
        <v>-</v>
      </c>
      <c r="X981" s="85" t="str">
        <f aca="false">D981&amp;G981</f>
        <v>FT-CAND-EGSC-BASIF-MONCHY</v>
      </c>
      <c r="AF981" s="0" t="str">
        <f aca="false">D981&amp;V981</f>
        <v>FT-CAND-EGSC-BAS-</v>
      </c>
    </row>
    <row r="982" customFormat="false" ht="12.75" hidden="false" customHeight="false" outlineLevel="0" collapsed="false">
      <c r="A982" s="81" t="n">
        <v>36682</v>
      </c>
      <c r="B982" s="82" t="s">
        <v>55</v>
      </c>
      <c r="C982" s="82" t="s">
        <v>56</v>
      </c>
      <c r="D982" s="82" t="s">
        <v>57</v>
      </c>
      <c r="E982" s="82" t="s">
        <v>21</v>
      </c>
      <c r="F982" s="82"/>
      <c r="G982" s="82" t="s">
        <v>84</v>
      </c>
      <c r="H982" s="81" t="n">
        <v>38961</v>
      </c>
      <c r="I982" s="82" t="n">
        <v>0</v>
      </c>
      <c r="J982" s="82" t="n">
        <v>0</v>
      </c>
      <c r="K982" s="83" t="n">
        <f aca="false">IF(J982=0,0,J982/I982)</f>
        <v>0</v>
      </c>
      <c r="L982" s="83" t="n">
        <f aca="false">I982/UOM</f>
        <v>0</v>
      </c>
      <c r="M982" s="83" t="n">
        <f aca="false">J982/UOM</f>
        <v>0</v>
      </c>
      <c r="N982" s="84" t="str">
        <f aca="false">IF(F982="P","PHY",IF(F982="G","G",E982))</f>
        <v>D</v>
      </c>
      <c r="O982" s="84" t="str">
        <f aca="false">IF(ISNA(VLOOKUP(G982,BadCanCurves,1,FALSE())),VLOOKUP(D982,FOLIOS,6,FALSE()),"not used")</f>
        <v>not used</v>
      </c>
      <c r="P982" s="84" t="n">
        <f aca="false">IF($N982="P",VLOOKUP(H982,PrcBuckets,2,FALSE()),0)</f>
        <v>0</v>
      </c>
      <c r="Q982" s="84" t="n">
        <f aca="false">IF($N982="D",VLOOKUP(H982,BasisBuckets,2,FALSE()),0)</f>
        <v>13</v>
      </c>
      <c r="R982" s="84" t="n">
        <f aca="false">IF($N982="PHY",VLOOKUP(H982,PGDBuckets,2,FALSE()),0)</f>
        <v>0</v>
      </c>
      <c r="S982" s="84" t="n">
        <f aca="false">IF($N982="G",VLOOKUP(H982,PGDBuckets,2,FALSE()),0)</f>
        <v>0</v>
      </c>
      <c r="T982" s="84" t="n">
        <f aca="false">SUM(P982:S982)</f>
        <v>13</v>
      </c>
      <c r="U982" s="84" t="str">
        <f aca="false">IF(O982="not used","-",O982&amp;N982&amp;T982)</f>
        <v>-</v>
      </c>
      <c r="V982" s="84" t="str">
        <f aca="false">IF(O982="Not Used","-",VLOOKUP(D982,FOLIOS,7,FALSE())&amp;H982)</f>
        <v>-</v>
      </c>
      <c r="W982" s="84" t="str">
        <f aca="false">IF(U982="-","-",O982&amp;E982&amp;H982)</f>
        <v>-</v>
      </c>
      <c r="X982" s="85" t="str">
        <f aca="false">D982&amp;G982</f>
        <v>FT-CAND-EGSC-BASIF-MONCHY</v>
      </c>
      <c r="AF982" s="0" t="str">
        <f aca="false">D982&amp;V982</f>
        <v>FT-CAND-EGSC-BAS-</v>
      </c>
    </row>
    <row r="983" customFormat="false" ht="12.75" hidden="false" customHeight="false" outlineLevel="0" collapsed="false">
      <c r="A983" s="81" t="n">
        <v>36682</v>
      </c>
      <c r="B983" s="82" t="s">
        <v>55</v>
      </c>
      <c r="C983" s="82" t="s">
        <v>56</v>
      </c>
      <c r="D983" s="82" t="s">
        <v>57</v>
      </c>
      <c r="E983" s="82" t="s">
        <v>21</v>
      </c>
      <c r="F983" s="82"/>
      <c r="G983" s="82" t="s">
        <v>84</v>
      </c>
      <c r="H983" s="81" t="n">
        <v>38991</v>
      </c>
      <c r="I983" s="82" t="n">
        <v>0</v>
      </c>
      <c r="J983" s="82" t="n">
        <v>0</v>
      </c>
      <c r="K983" s="83" t="n">
        <f aca="false">IF(J983=0,0,J983/I983)</f>
        <v>0</v>
      </c>
      <c r="L983" s="83" t="n">
        <f aca="false">I983/UOM</f>
        <v>0</v>
      </c>
      <c r="M983" s="83" t="n">
        <f aca="false">J983/UOM</f>
        <v>0</v>
      </c>
      <c r="N983" s="84" t="str">
        <f aca="false">IF(F983="P","PHY",IF(F983="G","G",E983))</f>
        <v>D</v>
      </c>
      <c r="O983" s="84" t="str">
        <f aca="false">IF(ISNA(VLOOKUP(G983,BadCanCurves,1,FALSE())),VLOOKUP(D983,FOLIOS,6,FALSE()),"not used")</f>
        <v>not used</v>
      </c>
      <c r="P983" s="84" t="n">
        <f aca="false">IF($N983="P",VLOOKUP(H983,PrcBuckets,2,FALSE()),0)</f>
        <v>0</v>
      </c>
      <c r="Q983" s="84" t="n">
        <f aca="false">IF($N983="D",VLOOKUP(H983,BasisBuckets,2,FALSE()),0)</f>
        <v>13</v>
      </c>
      <c r="R983" s="84" t="n">
        <f aca="false">IF($N983="PHY",VLOOKUP(H983,PGDBuckets,2,FALSE()),0)</f>
        <v>0</v>
      </c>
      <c r="S983" s="84" t="n">
        <f aca="false">IF($N983="G",VLOOKUP(H983,PGDBuckets,2,FALSE()),0)</f>
        <v>0</v>
      </c>
      <c r="T983" s="84" t="n">
        <f aca="false">SUM(P983:S983)</f>
        <v>13</v>
      </c>
      <c r="U983" s="84" t="str">
        <f aca="false">IF(O983="not used","-",O983&amp;N983&amp;T983)</f>
        <v>-</v>
      </c>
      <c r="V983" s="84" t="str">
        <f aca="false">IF(O983="Not Used","-",VLOOKUP(D983,FOLIOS,7,FALSE())&amp;H983)</f>
        <v>-</v>
      </c>
      <c r="W983" s="84" t="str">
        <f aca="false">IF(U983="-","-",O983&amp;E983&amp;H983)</f>
        <v>-</v>
      </c>
      <c r="X983" s="85" t="str">
        <f aca="false">D983&amp;G983</f>
        <v>FT-CAND-EGSC-BASIF-MONCHY</v>
      </c>
      <c r="AF983" s="0" t="str">
        <f aca="false">D983&amp;V983</f>
        <v>FT-CAND-EGSC-BAS-</v>
      </c>
    </row>
    <row r="984" customFormat="false" ht="12.75" hidden="false" customHeight="false" outlineLevel="0" collapsed="false">
      <c r="A984" s="81" t="n">
        <v>36682</v>
      </c>
      <c r="B984" s="82" t="s">
        <v>55</v>
      </c>
      <c r="C984" s="82" t="s">
        <v>56</v>
      </c>
      <c r="D984" s="82" t="s">
        <v>57</v>
      </c>
      <c r="E984" s="82" t="s">
        <v>21</v>
      </c>
      <c r="F984" s="82"/>
      <c r="G984" s="82" t="s">
        <v>84</v>
      </c>
      <c r="H984" s="81" t="n">
        <v>39022</v>
      </c>
      <c r="I984" s="82" t="n">
        <v>0</v>
      </c>
      <c r="J984" s="82" t="n">
        <v>0</v>
      </c>
      <c r="K984" s="83" t="n">
        <f aca="false">IF(J984=0,0,J984/I984)</f>
        <v>0</v>
      </c>
      <c r="L984" s="83" t="n">
        <f aca="false">I984/UOM</f>
        <v>0</v>
      </c>
      <c r="M984" s="83" t="n">
        <f aca="false">J984/UOM</f>
        <v>0</v>
      </c>
      <c r="N984" s="84" t="str">
        <f aca="false">IF(F984="P","PHY",IF(F984="G","G",E984))</f>
        <v>D</v>
      </c>
      <c r="O984" s="84" t="str">
        <f aca="false">IF(ISNA(VLOOKUP(G984,BadCanCurves,1,FALSE())),VLOOKUP(D984,FOLIOS,6,FALSE()),"not used")</f>
        <v>not used</v>
      </c>
      <c r="P984" s="84" t="n">
        <f aca="false">IF($N984="P",VLOOKUP(H984,PrcBuckets,2,FALSE()),0)</f>
        <v>0</v>
      </c>
      <c r="Q984" s="84" t="n">
        <f aca="false">IF($N984="D",VLOOKUP(H984,BasisBuckets,2,FALSE()),0)</f>
        <v>13</v>
      </c>
      <c r="R984" s="84" t="n">
        <f aca="false">IF($N984="PHY",VLOOKUP(H984,PGDBuckets,2,FALSE()),0)</f>
        <v>0</v>
      </c>
      <c r="S984" s="84" t="n">
        <f aca="false">IF($N984="G",VLOOKUP(H984,PGDBuckets,2,FALSE()),0)</f>
        <v>0</v>
      </c>
      <c r="T984" s="84" t="n">
        <f aca="false">SUM(P984:S984)</f>
        <v>13</v>
      </c>
      <c r="U984" s="84" t="str">
        <f aca="false">IF(O984="not used","-",O984&amp;N984&amp;T984)</f>
        <v>-</v>
      </c>
      <c r="V984" s="84" t="str">
        <f aca="false">IF(O984="Not Used","-",VLOOKUP(D984,FOLIOS,7,FALSE())&amp;H984)</f>
        <v>-</v>
      </c>
      <c r="W984" s="84" t="str">
        <f aca="false">IF(U984="-","-",O984&amp;E984&amp;H984)</f>
        <v>-</v>
      </c>
      <c r="X984" s="85" t="str">
        <f aca="false">D984&amp;G984</f>
        <v>FT-CAND-EGSC-BASIF-MONCHY</v>
      </c>
      <c r="AF984" s="0" t="str">
        <f aca="false">D984&amp;V984</f>
        <v>FT-CAND-EGSC-BAS-</v>
      </c>
    </row>
    <row r="985" customFormat="false" ht="12.75" hidden="false" customHeight="false" outlineLevel="0" collapsed="false">
      <c r="A985" s="81" t="n">
        <v>36682</v>
      </c>
      <c r="B985" s="82" t="s">
        <v>55</v>
      </c>
      <c r="C985" s="82" t="s">
        <v>56</v>
      </c>
      <c r="D985" s="82" t="s">
        <v>57</v>
      </c>
      <c r="E985" s="82" t="s">
        <v>21</v>
      </c>
      <c r="F985" s="82"/>
      <c r="G985" s="82" t="s">
        <v>84</v>
      </c>
      <c r="H985" s="81" t="n">
        <v>39052</v>
      </c>
      <c r="I985" s="82" t="n">
        <v>0</v>
      </c>
      <c r="J985" s="82" t="n">
        <v>0</v>
      </c>
      <c r="K985" s="83" t="n">
        <f aca="false">IF(J985=0,0,J985/I985)</f>
        <v>0</v>
      </c>
      <c r="L985" s="83" t="n">
        <f aca="false">I985/UOM</f>
        <v>0</v>
      </c>
      <c r="M985" s="83" t="n">
        <f aca="false">J985/UOM</f>
        <v>0</v>
      </c>
      <c r="N985" s="84" t="str">
        <f aca="false">IF(F985="P","PHY",IF(F985="G","G",E985))</f>
        <v>D</v>
      </c>
      <c r="O985" s="84" t="str">
        <f aca="false">IF(ISNA(VLOOKUP(G985,BadCanCurves,1,FALSE())),VLOOKUP(D985,FOLIOS,6,FALSE()),"not used")</f>
        <v>not used</v>
      </c>
      <c r="P985" s="84" t="n">
        <f aca="false">IF($N985="P",VLOOKUP(H985,PrcBuckets,2,FALSE()),0)</f>
        <v>0</v>
      </c>
      <c r="Q985" s="84" t="n">
        <f aca="false">IF($N985="D",VLOOKUP(H985,BasisBuckets,2,FALSE()),0)</f>
        <v>13</v>
      </c>
      <c r="R985" s="84" t="n">
        <f aca="false">IF($N985="PHY",VLOOKUP(H985,PGDBuckets,2,FALSE()),0)</f>
        <v>0</v>
      </c>
      <c r="S985" s="84" t="n">
        <f aca="false">IF($N985="G",VLOOKUP(H985,PGDBuckets,2,FALSE()),0)</f>
        <v>0</v>
      </c>
      <c r="T985" s="84" t="n">
        <f aca="false">SUM(P985:S985)</f>
        <v>13</v>
      </c>
      <c r="U985" s="84" t="str">
        <f aca="false">IF(O985="not used","-",O985&amp;N985&amp;T985)</f>
        <v>-</v>
      </c>
      <c r="V985" s="84" t="str">
        <f aca="false">IF(O985="Not Used","-",VLOOKUP(D985,FOLIOS,7,FALSE())&amp;H985)</f>
        <v>-</v>
      </c>
      <c r="W985" s="84" t="str">
        <f aca="false">IF(U985="-","-",O985&amp;E985&amp;H985)</f>
        <v>-</v>
      </c>
      <c r="X985" s="85" t="str">
        <f aca="false">D985&amp;G985</f>
        <v>FT-CAND-EGSC-BASIF-MONCHY</v>
      </c>
      <c r="AF985" s="0" t="str">
        <f aca="false">D985&amp;V985</f>
        <v>FT-CAND-EGSC-BAS-</v>
      </c>
    </row>
    <row r="986" customFormat="false" ht="12.75" hidden="false" customHeight="false" outlineLevel="0" collapsed="false">
      <c r="A986" s="81" t="n">
        <v>36682</v>
      </c>
      <c r="B986" s="82" t="s">
        <v>55</v>
      </c>
      <c r="C986" s="82" t="s">
        <v>56</v>
      </c>
      <c r="D986" s="82" t="s">
        <v>57</v>
      </c>
      <c r="E986" s="82" t="s">
        <v>21</v>
      </c>
      <c r="F986" s="82"/>
      <c r="G986" s="82" t="s">
        <v>84</v>
      </c>
      <c r="H986" s="81" t="n">
        <v>39083</v>
      </c>
      <c r="I986" s="82" t="n">
        <v>0</v>
      </c>
      <c r="J986" s="82" t="n">
        <v>0</v>
      </c>
      <c r="K986" s="83" t="n">
        <f aca="false">IF(J986=0,0,J986/I986)</f>
        <v>0</v>
      </c>
      <c r="L986" s="83" t="n">
        <f aca="false">I986/UOM</f>
        <v>0</v>
      </c>
      <c r="M986" s="83" t="n">
        <f aca="false">J986/UOM</f>
        <v>0</v>
      </c>
      <c r="N986" s="84" t="str">
        <f aca="false">IF(F986="P","PHY",IF(F986="G","G",E986))</f>
        <v>D</v>
      </c>
      <c r="O986" s="84" t="str">
        <f aca="false">IF(ISNA(VLOOKUP(G986,BadCanCurves,1,FALSE())),VLOOKUP(D986,FOLIOS,6,FALSE()),"not used")</f>
        <v>not used</v>
      </c>
      <c r="P986" s="84" t="n">
        <f aca="false">IF($N986="P",VLOOKUP(H986,PrcBuckets,2,FALSE()),0)</f>
        <v>0</v>
      </c>
      <c r="Q986" s="84" t="n">
        <f aca="false">IF($N986="D",VLOOKUP(H986,BasisBuckets,2,FALSE()),0)</f>
        <v>13</v>
      </c>
      <c r="R986" s="84" t="n">
        <f aca="false">IF($N986="PHY",VLOOKUP(H986,PGDBuckets,2,FALSE()),0)</f>
        <v>0</v>
      </c>
      <c r="S986" s="84" t="n">
        <f aca="false">IF($N986="G",VLOOKUP(H986,PGDBuckets,2,FALSE()),0)</f>
        <v>0</v>
      </c>
      <c r="T986" s="84" t="n">
        <f aca="false">SUM(P986:S986)</f>
        <v>13</v>
      </c>
      <c r="U986" s="84" t="str">
        <f aca="false">IF(O986="not used","-",O986&amp;N986&amp;T986)</f>
        <v>-</v>
      </c>
      <c r="V986" s="84" t="str">
        <f aca="false">IF(O986="Not Used","-",VLOOKUP(D986,FOLIOS,7,FALSE())&amp;H986)</f>
        <v>-</v>
      </c>
      <c r="W986" s="84" t="str">
        <f aca="false">IF(U986="-","-",O986&amp;E986&amp;H986)</f>
        <v>-</v>
      </c>
      <c r="X986" s="85" t="str">
        <f aca="false">D986&amp;G986</f>
        <v>FT-CAND-EGSC-BASIF-MONCHY</v>
      </c>
      <c r="AF986" s="0" t="str">
        <f aca="false">D986&amp;V986</f>
        <v>FT-CAND-EGSC-BAS-</v>
      </c>
    </row>
    <row r="987" customFormat="false" ht="12.75" hidden="false" customHeight="false" outlineLevel="0" collapsed="false">
      <c r="A987" s="81" t="n">
        <v>36682</v>
      </c>
      <c r="B987" s="82" t="s">
        <v>55</v>
      </c>
      <c r="C987" s="82" t="s">
        <v>56</v>
      </c>
      <c r="D987" s="82" t="s">
        <v>57</v>
      </c>
      <c r="E987" s="82" t="s">
        <v>21</v>
      </c>
      <c r="F987" s="82"/>
      <c r="G987" s="82" t="s">
        <v>84</v>
      </c>
      <c r="H987" s="81" t="n">
        <v>39114</v>
      </c>
      <c r="I987" s="82" t="n">
        <v>0</v>
      </c>
      <c r="J987" s="82" t="n">
        <v>0</v>
      </c>
      <c r="K987" s="83" t="n">
        <f aca="false">IF(J987=0,0,J987/I987)</f>
        <v>0</v>
      </c>
      <c r="L987" s="83" t="n">
        <f aca="false">I987/UOM</f>
        <v>0</v>
      </c>
      <c r="M987" s="83" t="n">
        <f aca="false">J987/UOM</f>
        <v>0</v>
      </c>
      <c r="N987" s="84" t="str">
        <f aca="false">IF(F987="P","PHY",IF(F987="G","G",E987))</f>
        <v>D</v>
      </c>
      <c r="O987" s="84" t="str">
        <f aca="false">IF(ISNA(VLOOKUP(G987,BadCanCurves,1,FALSE())),VLOOKUP(D987,FOLIOS,6,FALSE()),"not used")</f>
        <v>not used</v>
      </c>
      <c r="P987" s="84" t="n">
        <f aca="false">IF($N987="P",VLOOKUP(H987,PrcBuckets,2,FALSE()),0)</f>
        <v>0</v>
      </c>
      <c r="Q987" s="84" t="n">
        <f aca="false">IF($N987="D",VLOOKUP(H987,BasisBuckets,2,FALSE()),0)</f>
        <v>13</v>
      </c>
      <c r="R987" s="84" t="n">
        <f aca="false">IF($N987="PHY",VLOOKUP(H987,PGDBuckets,2,FALSE()),0)</f>
        <v>0</v>
      </c>
      <c r="S987" s="84" t="n">
        <f aca="false">IF($N987="G",VLOOKUP(H987,PGDBuckets,2,FALSE()),0)</f>
        <v>0</v>
      </c>
      <c r="T987" s="84" t="n">
        <f aca="false">SUM(P987:S987)</f>
        <v>13</v>
      </c>
      <c r="U987" s="84" t="str">
        <f aca="false">IF(O987="not used","-",O987&amp;N987&amp;T987)</f>
        <v>-</v>
      </c>
      <c r="V987" s="84" t="str">
        <f aca="false">IF(O987="Not Used","-",VLOOKUP(D987,FOLIOS,7,FALSE())&amp;H987)</f>
        <v>-</v>
      </c>
      <c r="W987" s="84" t="str">
        <f aca="false">IF(U987="-","-",O987&amp;E987&amp;H987)</f>
        <v>-</v>
      </c>
      <c r="X987" s="85" t="str">
        <f aca="false">D987&amp;G987</f>
        <v>FT-CAND-EGSC-BASIF-MONCHY</v>
      </c>
      <c r="AF987" s="0" t="str">
        <f aca="false">D987&amp;V987</f>
        <v>FT-CAND-EGSC-BAS-</v>
      </c>
    </row>
    <row r="988" customFormat="false" ht="12.75" hidden="false" customHeight="false" outlineLevel="0" collapsed="false">
      <c r="A988" s="81" t="n">
        <v>36682</v>
      </c>
      <c r="B988" s="82" t="s">
        <v>55</v>
      </c>
      <c r="C988" s="82" t="s">
        <v>56</v>
      </c>
      <c r="D988" s="82" t="s">
        <v>57</v>
      </c>
      <c r="E988" s="82" t="s">
        <v>21</v>
      </c>
      <c r="F988" s="82"/>
      <c r="G988" s="82" t="s">
        <v>84</v>
      </c>
      <c r="H988" s="81" t="n">
        <v>39142</v>
      </c>
      <c r="I988" s="82" t="n">
        <v>0</v>
      </c>
      <c r="J988" s="82" t="n">
        <v>0</v>
      </c>
      <c r="K988" s="83" t="n">
        <f aca="false">IF(J988=0,0,J988/I988)</f>
        <v>0</v>
      </c>
      <c r="L988" s="83" t="n">
        <f aca="false">I988/UOM</f>
        <v>0</v>
      </c>
      <c r="M988" s="83" t="n">
        <f aca="false">J988/UOM</f>
        <v>0</v>
      </c>
      <c r="N988" s="84" t="str">
        <f aca="false">IF(F988="P","PHY",IF(F988="G","G",E988))</f>
        <v>D</v>
      </c>
      <c r="O988" s="84" t="str">
        <f aca="false">IF(ISNA(VLOOKUP(G988,BadCanCurves,1,FALSE())),VLOOKUP(D988,FOLIOS,6,FALSE()),"not used")</f>
        <v>not used</v>
      </c>
      <c r="P988" s="84" t="n">
        <f aca="false">IF($N988="P",VLOOKUP(H988,PrcBuckets,2,FALSE()),0)</f>
        <v>0</v>
      </c>
      <c r="Q988" s="84" t="n">
        <f aca="false">IF($N988="D",VLOOKUP(H988,BasisBuckets,2,FALSE()),0)</f>
        <v>13</v>
      </c>
      <c r="R988" s="84" t="n">
        <f aca="false">IF($N988="PHY",VLOOKUP(H988,PGDBuckets,2,FALSE()),0)</f>
        <v>0</v>
      </c>
      <c r="S988" s="84" t="n">
        <f aca="false">IF($N988="G",VLOOKUP(H988,PGDBuckets,2,FALSE()),0)</f>
        <v>0</v>
      </c>
      <c r="T988" s="84" t="n">
        <f aca="false">SUM(P988:S988)</f>
        <v>13</v>
      </c>
      <c r="U988" s="84" t="str">
        <f aca="false">IF(O988="not used","-",O988&amp;N988&amp;T988)</f>
        <v>-</v>
      </c>
      <c r="V988" s="84" t="str">
        <f aca="false">IF(O988="Not Used","-",VLOOKUP(D988,FOLIOS,7,FALSE())&amp;H988)</f>
        <v>-</v>
      </c>
      <c r="W988" s="84" t="str">
        <f aca="false">IF(U988="-","-",O988&amp;E988&amp;H988)</f>
        <v>-</v>
      </c>
      <c r="X988" s="85" t="str">
        <f aca="false">D988&amp;G988</f>
        <v>FT-CAND-EGSC-BASIF-MONCHY</v>
      </c>
      <c r="AF988" s="0" t="str">
        <f aca="false">D988&amp;V988</f>
        <v>FT-CAND-EGSC-BAS-</v>
      </c>
    </row>
    <row r="989" customFormat="false" ht="12.75" hidden="false" customHeight="false" outlineLevel="0" collapsed="false">
      <c r="A989" s="81" t="n">
        <v>36682</v>
      </c>
      <c r="B989" s="82" t="s">
        <v>55</v>
      </c>
      <c r="C989" s="82" t="s">
        <v>56</v>
      </c>
      <c r="D989" s="82" t="s">
        <v>57</v>
      </c>
      <c r="E989" s="82" t="s">
        <v>21</v>
      </c>
      <c r="F989" s="82"/>
      <c r="G989" s="82" t="s">
        <v>84</v>
      </c>
      <c r="H989" s="81" t="n">
        <v>39173</v>
      </c>
      <c r="I989" s="82" t="n">
        <v>0</v>
      </c>
      <c r="J989" s="82" t="n">
        <v>0</v>
      </c>
      <c r="K989" s="83" t="n">
        <f aca="false">IF(J989=0,0,J989/I989)</f>
        <v>0</v>
      </c>
      <c r="L989" s="83" t="n">
        <f aca="false">I989/UOM</f>
        <v>0</v>
      </c>
      <c r="M989" s="83" t="n">
        <f aca="false">J989/UOM</f>
        <v>0</v>
      </c>
      <c r="N989" s="84" t="str">
        <f aca="false">IF(F989="P","PHY",IF(F989="G","G",E989))</f>
        <v>D</v>
      </c>
      <c r="O989" s="84" t="str">
        <f aca="false">IF(ISNA(VLOOKUP(G989,BadCanCurves,1,FALSE())),VLOOKUP(D989,FOLIOS,6,FALSE()),"not used")</f>
        <v>not used</v>
      </c>
      <c r="P989" s="84" t="n">
        <f aca="false">IF($N989="P",VLOOKUP(H989,PrcBuckets,2,FALSE()),0)</f>
        <v>0</v>
      </c>
      <c r="Q989" s="84" t="n">
        <f aca="false">IF($N989="D",VLOOKUP(H989,BasisBuckets,2,FALSE()),0)</f>
        <v>13</v>
      </c>
      <c r="R989" s="84" t="n">
        <f aca="false">IF($N989="PHY",VLOOKUP(H989,PGDBuckets,2,FALSE()),0)</f>
        <v>0</v>
      </c>
      <c r="S989" s="84" t="n">
        <f aca="false">IF($N989="G",VLOOKUP(H989,PGDBuckets,2,FALSE()),0)</f>
        <v>0</v>
      </c>
      <c r="T989" s="84" t="n">
        <f aca="false">SUM(P989:S989)</f>
        <v>13</v>
      </c>
      <c r="U989" s="84" t="str">
        <f aca="false">IF(O989="not used","-",O989&amp;N989&amp;T989)</f>
        <v>-</v>
      </c>
      <c r="V989" s="84" t="str">
        <f aca="false">IF(O989="Not Used","-",VLOOKUP(D989,FOLIOS,7,FALSE())&amp;H989)</f>
        <v>-</v>
      </c>
      <c r="W989" s="84" t="str">
        <f aca="false">IF(U989="-","-",O989&amp;E989&amp;H989)</f>
        <v>-</v>
      </c>
      <c r="X989" s="85" t="str">
        <f aca="false">D989&amp;G989</f>
        <v>FT-CAND-EGSC-BASIF-MONCHY</v>
      </c>
      <c r="AF989" s="0" t="str">
        <f aca="false">D989&amp;V989</f>
        <v>FT-CAND-EGSC-BAS-</v>
      </c>
    </row>
    <row r="990" customFormat="false" ht="12.75" hidden="false" customHeight="false" outlineLevel="0" collapsed="false">
      <c r="A990" s="81" t="n">
        <v>36682</v>
      </c>
      <c r="B990" s="82" t="s">
        <v>55</v>
      </c>
      <c r="C990" s="82" t="s">
        <v>56</v>
      </c>
      <c r="D990" s="82" t="s">
        <v>57</v>
      </c>
      <c r="E990" s="82" t="s">
        <v>21</v>
      </c>
      <c r="F990" s="82"/>
      <c r="G990" s="82" t="s">
        <v>84</v>
      </c>
      <c r="H990" s="81" t="n">
        <v>39203</v>
      </c>
      <c r="I990" s="82" t="n">
        <v>0</v>
      </c>
      <c r="J990" s="82" t="n">
        <v>0</v>
      </c>
      <c r="K990" s="83" t="n">
        <f aca="false">IF(J990=0,0,J990/I990)</f>
        <v>0</v>
      </c>
      <c r="L990" s="83" t="n">
        <f aca="false">I990/UOM</f>
        <v>0</v>
      </c>
      <c r="M990" s="83" t="n">
        <f aca="false">J990/UOM</f>
        <v>0</v>
      </c>
      <c r="N990" s="84" t="str">
        <f aca="false">IF(F990="P","PHY",IF(F990="G","G",E990))</f>
        <v>D</v>
      </c>
      <c r="O990" s="84" t="str">
        <f aca="false">IF(ISNA(VLOOKUP(G990,BadCanCurves,1,FALSE())),VLOOKUP(D990,FOLIOS,6,FALSE()),"not used")</f>
        <v>not used</v>
      </c>
      <c r="P990" s="84" t="n">
        <f aca="false">IF($N990="P",VLOOKUP(H990,PrcBuckets,2,FALSE()),0)</f>
        <v>0</v>
      </c>
      <c r="Q990" s="84" t="n">
        <f aca="false">IF($N990="D",VLOOKUP(H990,BasisBuckets,2,FALSE()),0)</f>
        <v>13</v>
      </c>
      <c r="R990" s="84" t="n">
        <f aca="false">IF($N990="PHY",VLOOKUP(H990,PGDBuckets,2,FALSE()),0)</f>
        <v>0</v>
      </c>
      <c r="S990" s="84" t="n">
        <f aca="false">IF($N990="G",VLOOKUP(H990,PGDBuckets,2,FALSE()),0)</f>
        <v>0</v>
      </c>
      <c r="T990" s="84" t="n">
        <f aca="false">SUM(P990:S990)</f>
        <v>13</v>
      </c>
      <c r="U990" s="84" t="str">
        <f aca="false">IF(O990="not used","-",O990&amp;N990&amp;T990)</f>
        <v>-</v>
      </c>
      <c r="V990" s="84" t="str">
        <f aca="false">IF(O990="Not Used","-",VLOOKUP(D990,FOLIOS,7,FALSE())&amp;H990)</f>
        <v>-</v>
      </c>
      <c r="W990" s="84" t="str">
        <f aca="false">IF(U990="-","-",O990&amp;E990&amp;H990)</f>
        <v>-</v>
      </c>
      <c r="X990" s="85" t="str">
        <f aca="false">D990&amp;G990</f>
        <v>FT-CAND-EGSC-BASIF-MONCHY</v>
      </c>
      <c r="AF990" s="0" t="str">
        <f aca="false">D990&amp;V990</f>
        <v>FT-CAND-EGSC-BAS-</v>
      </c>
    </row>
    <row r="991" customFormat="false" ht="12.75" hidden="false" customHeight="false" outlineLevel="0" collapsed="false">
      <c r="A991" s="81" t="n">
        <v>36682</v>
      </c>
      <c r="B991" s="82" t="s">
        <v>55</v>
      </c>
      <c r="C991" s="82" t="s">
        <v>56</v>
      </c>
      <c r="D991" s="82" t="s">
        <v>57</v>
      </c>
      <c r="E991" s="82" t="s">
        <v>21</v>
      </c>
      <c r="F991" s="82"/>
      <c r="G991" s="82" t="s">
        <v>84</v>
      </c>
      <c r="H991" s="81" t="n">
        <v>39234</v>
      </c>
      <c r="I991" s="82" t="n">
        <v>0</v>
      </c>
      <c r="J991" s="82" t="n">
        <v>0</v>
      </c>
      <c r="K991" s="83" t="n">
        <f aca="false">IF(J991=0,0,J991/I991)</f>
        <v>0</v>
      </c>
      <c r="L991" s="83" t="n">
        <f aca="false">I991/UOM</f>
        <v>0</v>
      </c>
      <c r="M991" s="83" t="n">
        <f aca="false">J991/UOM</f>
        <v>0</v>
      </c>
      <c r="N991" s="84" t="str">
        <f aca="false">IF(F991="P","PHY",IF(F991="G","G",E991))</f>
        <v>D</v>
      </c>
      <c r="O991" s="84" t="str">
        <f aca="false">IF(ISNA(VLOOKUP(G991,BadCanCurves,1,FALSE())),VLOOKUP(D991,FOLIOS,6,FALSE()),"not used")</f>
        <v>not used</v>
      </c>
      <c r="P991" s="84" t="n">
        <f aca="false">IF($N991="P",VLOOKUP(H991,PrcBuckets,2,FALSE()),0)</f>
        <v>0</v>
      </c>
      <c r="Q991" s="84" t="n">
        <f aca="false">IF($N991="D",VLOOKUP(H991,BasisBuckets,2,FALSE()),0)</f>
        <v>13</v>
      </c>
      <c r="R991" s="84" t="n">
        <f aca="false">IF($N991="PHY",VLOOKUP(H991,PGDBuckets,2,FALSE()),0)</f>
        <v>0</v>
      </c>
      <c r="S991" s="84" t="n">
        <f aca="false">IF($N991="G",VLOOKUP(H991,PGDBuckets,2,FALSE()),0)</f>
        <v>0</v>
      </c>
      <c r="T991" s="84" t="n">
        <f aca="false">SUM(P991:S991)</f>
        <v>13</v>
      </c>
      <c r="U991" s="84" t="str">
        <f aca="false">IF(O991="not used","-",O991&amp;N991&amp;T991)</f>
        <v>-</v>
      </c>
      <c r="V991" s="84" t="str">
        <f aca="false">IF(O991="Not Used","-",VLOOKUP(D991,FOLIOS,7,FALSE())&amp;H991)</f>
        <v>-</v>
      </c>
      <c r="W991" s="84" t="str">
        <f aca="false">IF(U991="-","-",O991&amp;E991&amp;H991)</f>
        <v>-</v>
      </c>
      <c r="X991" s="85" t="str">
        <f aca="false">D991&amp;G991</f>
        <v>FT-CAND-EGSC-BASIF-MONCHY</v>
      </c>
      <c r="AF991" s="0" t="str">
        <f aca="false">D991&amp;V991</f>
        <v>FT-CAND-EGSC-BAS-</v>
      </c>
    </row>
    <row r="992" customFormat="false" ht="12.75" hidden="false" customHeight="false" outlineLevel="0" collapsed="false">
      <c r="A992" s="81" t="n">
        <v>36682</v>
      </c>
      <c r="B992" s="82" t="s">
        <v>55</v>
      </c>
      <c r="C992" s="82" t="s">
        <v>56</v>
      </c>
      <c r="D992" s="82" t="s">
        <v>57</v>
      </c>
      <c r="E992" s="82" t="s">
        <v>21</v>
      </c>
      <c r="F992" s="82"/>
      <c r="G992" s="82" t="s">
        <v>84</v>
      </c>
      <c r="H992" s="81" t="n">
        <v>39264</v>
      </c>
      <c r="I992" s="82" t="n">
        <v>0</v>
      </c>
      <c r="J992" s="82" t="n">
        <v>0</v>
      </c>
      <c r="K992" s="83" t="n">
        <f aca="false">IF(J992=0,0,J992/I992)</f>
        <v>0</v>
      </c>
      <c r="L992" s="83" t="n">
        <f aca="false">I992/UOM</f>
        <v>0</v>
      </c>
      <c r="M992" s="83" t="n">
        <f aca="false">J992/UOM</f>
        <v>0</v>
      </c>
      <c r="N992" s="84" t="str">
        <f aca="false">IF(F992="P","PHY",IF(F992="G","G",E992))</f>
        <v>D</v>
      </c>
      <c r="O992" s="84" t="str">
        <f aca="false">IF(ISNA(VLOOKUP(G992,BadCanCurves,1,FALSE())),VLOOKUP(D992,FOLIOS,6,FALSE()),"not used")</f>
        <v>not used</v>
      </c>
      <c r="P992" s="84" t="n">
        <f aca="false">IF($N992="P",VLOOKUP(H992,PrcBuckets,2,FALSE()),0)</f>
        <v>0</v>
      </c>
      <c r="Q992" s="84" t="n">
        <f aca="false">IF($N992="D",VLOOKUP(H992,BasisBuckets,2,FALSE()),0)</f>
        <v>13</v>
      </c>
      <c r="R992" s="84" t="n">
        <f aca="false">IF($N992="PHY",VLOOKUP(H992,PGDBuckets,2,FALSE()),0)</f>
        <v>0</v>
      </c>
      <c r="S992" s="84" t="n">
        <f aca="false">IF($N992="G",VLOOKUP(H992,PGDBuckets,2,FALSE()),0)</f>
        <v>0</v>
      </c>
      <c r="T992" s="84" t="n">
        <f aca="false">SUM(P992:S992)</f>
        <v>13</v>
      </c>
      <c r="U992" s="84" t="str">
        <f aca="false">IF(O992="not used","-",O992&amp;N992&amp;T992)</f>
        <v>-</v>
      </c>
      <c r="V992" s="84" t="str">
        <f aca="false">IF(O992="Not Used","-",VLOOKUP(D992,FOLIOS,7,FALSE())&amp;H992)</f>
        <v>-</v>
      </c>
      <c r="W992" s="84" t="str">
        <f aca="false">IF(U992="-","-",O992&amp;E992&amp;H992)</f>
        <v>-</v>
      </c>
      <c r="X992" s="85" t="str">
        <f aca="false">D992&amp;G992</f>
        <v>FT-CAND-EGSC-BASIF-MONCHY</v>
      </c>
      <c r="AF992" s="0" t="str">
        <f aca="false">D992&amp;V992</f>
        <v>FT-CAND-EGSC-BAS-</v>
      </c>
    </row>
    <row r="993" customFormat="false" ht="12.75" hidden="false" customHeight="false" outlineLevel="0" collapsed="false">
      <c r="A993" s="81" t="n">
        <v>36682</v>
      </c>
      <c r="B993" s="82" t="s">
        <v>55</v>
      </c>
      <c r="C993" s="82" t="s">
        <v>56</v>
      </c>
      <c r="D993" s="82" t="s">
        <v>57</v>
      </c>
      <c r="E993" s="82" t="s">
        <v>21</v>
      </c>
      <c r="F993" s="82"/>
      <c r="G993" s="82" t="s">
        <v>84</v>
      </c>
      <c r="H993" s="81" t="n">
        <v>39295</v>
      </c>
      <c r="I993" s="82" t="n">
        <v>0</v>
      </c>
      <c r="J993" s="82" t="n">
        <v>0</v>
      </c>
      <c r="K993" s="83" t="n">
        <f aca="false">IF(J993=0,0,J993/I993)</f>
        <v>0</v>
      </c>
      <c r="L993" s="83" t="n">
        <f aca="false">I993/UOM</f>
        <v>0</v>
      </c>
      <c r="M993" s="83" t="n">
        <f aca="false">J993/UOM</f>
        <v>0</v>
      </c>
      <c r="N993" s="84" t="str">
        <f aca="false">IF(F993="P","PHY",IF(F993="G","G",E993))</f>
        <v>D</v>
      </c>
      <c r="O993" s="84" t="str">
        <f aca="false">IF(ISNA(VLOOKUP(G993,BadCanCurves,1,FALSE())),VLOOKUP(D993,FOLIOS,6,FALSE()),"not used")</f>
        <v>not used</v>
      </c>
      <c r="P993" s="84" t="n">
        <f aca="false">IF($N993="P",VLOOKUP(H993,PrcBuckets,2,FALSE()),0)</f>
        <v>0</v>
      </c>
      <c r="Q993" s="84" t="n">
        <f aca="false">IF($N993="D",VLOOKUP(H993,BasisBuckets,2,FALSE()),0)</f>
        <v>13</v>
      </c>
      <c r="R993" s="84" t="n">
        <f aca="false">IF($N993="PHY",VLOOKUP(H993,PGDBuckets,2,FALSE()),0)</f>
        <v>0</v>
      </c>
      <c r="S993" s="84" t="n">
        <f aca="false">IF($N993="G",VLOOKUP(H993,PGDBuckets,2,FALSE()),0)</f>
        <v>0</v>
      </c>
      <c r="T993" s="84" t="n">
        <f aca="false">SUM(P993:S993)</f>
        <v>13</v>
      </c>
      <c r="U993" s="84" t="str">
        <f aca="false">IF(O993="not used","-",O993&amp;N993&amp;T993)</f>
        <v>-</v>
      </c>
      <c r="V993" s="84" t="str">
        <f aca="false">IF(O993="Not Used","-",VLOOKUP(D993,FOLIOS,7,FALSE())&amp;H993)</f>
        <v>-</v>
      </c>
      <c r="W993" s="84" t="str">
        <f aca="false">IF(U993="-","-",O993&amp;E993&amp;H993)</f>
        <v>-</v>
      </c>
      <c r="X993" s="85" t="str">
        <f aca="false">D993&amp;G993</f>
        <v>FT-CAND-EGSC-BASIF-MONCHY</v>
      </c>
      <c r="AF993" s="0" t="str">
        <f aca="false">D993&amp;V993</f>
        <v>FT-CAND-EGSC-BAS-</v>
      </c>
    </row>
    <row r="994" customFormat="false" ht="12.75" hidden="false" customHeight="false" outlineLevel="0" collapsed="false">
      <c r="A994" s="81" t="n">
        <v>36682</v>
      </c>
      <c r="B994" s="82" t="s">
        <v>55</v>
      </c>
      <c r="C994" s="82" t="s">
        <v>56</v>
      </c>
      <c r="D994" s="82" t="s">
        <v>57</v>
      </c>
      <c r="E994" s="82" t="s">
        <v>21</v>
      </c>
      <c r="F994" s="82"/>
      <c r="G994" s="82" t="s">
        <v>84</v>
      </c>
      <c r="H994" s="81" t="n">
        <v>39326</v>
      </c>
      <c r="I994" s="82" t="n">
        <v>0</v>
      </c>
      <c r="J994" s="82" t="n">
        <v>0</v>
      </c>
      <c r="K994" s="83" t="n">
        <f aca="false">IF(J994=0,0,J994/I994)</f>
        <v>0</v>
      </c>
      <c r="L994" s="83" t="n">
        <f aca="false">I994/UOM</f>
        <v>0</v>
      </c>
      <c r="M994" s="83" t="n">
        <f aca="false">J994/UOM</f>
        <v>0</v>
      </c>
      <c r="N994" s="84" t="str">
        <f aca="false">IF(F994="P","PHY",IF(F994="G","G",E994))</f>
        <v>D</v>
      </c>
      <c r="O994" s="84" t="str">
        <f aca="false">IF(ISNA(VLOOKUP(G994,BadCanCurves,1,FALSE())),VLOOKUP(D994,FOLIOS,6,FALSE()),"not used")</f>
        <v>not used</v>
      </c>
      <c r="P994" s="84" t="n">
        <f aca="false">IF($N994="P",VLOOKUP(H994,PrcBuckets,2,FALSE()),0)</f>
        <v>0</v>
      </c>
      <c r="Q994" s="84" t="n">
        <f aca="false">IF($N994="D",VLOOKUP(H994,BasisBuckets,2,FALSE()),0)</f>
        <v>13</v>
      </c>
      <c r="R994" s="84" t="n">
        <f aca="false">IF($N994="PHY",VLOOKUP(H994,PGDBuckets,2,FALSE()),0)</f>
        <v>0</v>
      </c>
      <c r="S994" s="84" t="n">
        <f aca="false">IF($N994="G",VLOOKUP(H994,PGDBuckets,2,FALSE()),0)</f>
        <v>0</v>
      </c>
      <c r="T994" s="84" t="n">
        <f aca="false">SUM(P994:S994)</f>
        <v>13</v>
      </c>
      <c r="U994" s="84" t="str">
        <f aca="false">IF(O994="not used","-",O994&amp;N994&amp;T994)</f>
        <v>-</v>
      </c>
      <c r="V994" s="84" t="str">
        <f aca="false">IF(O994="Not Used","-",VLOOKUP(D994,FOLIOS,7,FALSE())&amp;H994)</f>
        <v>-</v>
      </c>
      <c r="W994" s="84" t="str">
        <f aca="false">IF(U994="-","-",O994&amp;E994&amp;H994)</f>
        <v>-</v>
      </c>
      <c r="X994" s="85" t="str">
        <f aca="false">D994&amp;G994</f>
        <v>FT-CAND-EGSC-BASIF-MONCHY</v>
      </c>
      <c r="AF994" s="0" t="str">
        <f aca="false">D994&amp;V994</f>
        <v>FT-CAND-EGSC-BAS-</v>
      </c>
    </row>
    <row r="995" customFormat="false" ht="12.75" hidden="false" customHeight="false" outlineLevel="0" collapsed="false">
      <c r="A995" s="81" t="n">
        <v>36682</v>
      </c>
      <c r="B995" s="82" t="s">
        <v>55</v>
      </c>
      <c r="C995" s="82" t="s">
        <v>56</v>
      </c>
      <c r="D995" s="82" t="s">
        <v>57</v>
      </c>
      <c r="E995" s="82" t="s">
        <v>21</v>
      </c>
      <c r="F995" s="82"/>
      <c r="G995" s="82" t="s">
        <v>84</v>
      </c>
      <c r="H995" s="81" t="n">
        <v>39356</v>
      </c>
      <c r="I995" s="82" t="n">
        <v>0</v>
      </c>
      <c r="J995" s="82" t="n">
        <v>0</v>
      </c>
      <c r="K995" s="83" t="n">
        <f aca="false">IF(J995=0,0,J995/I995)</f>
        <v>0</v>
      </c>
      <c r="L995" s="83" t="n">
        <f aca="false">I995/UOM</f>
        <v>0</v>
      </c>
      <c r="M995" s="83" t="n">
        <f aca="false">J995/UOM</f>
        <v>0</v>
      </c>
      <c r="N995" s="84" t="str">
        <f aca="false">IF(F995="P","PHY",IF(F995="G","G",E995))</f>
        <v>D</v>
      </c>
      <c r="O995" s="84" t="str">
        <f aca="false">IF(ISNA(VLOOKUP(G995,BadCanCurves,1,FALSE())),VLOOKUP(D995,FOLIOS,6,FALSE()),"not used")</f>
        <v>not used</v>
      </c>
      <c r="P995" s="84" t="n">
        <f aca="false">IF($N995="P",VLOOKUP(H995,PrcBuckets,2,FALSE()),0)</f>
        <v>0</v>
      </c>
      <c r="Q995" s="84" t="n">
        <f aca="false">IF($N995="D",VLOOKUP(H995,BasisBuckets,2,FALSE()),0)</f>
        <v>13</v>
      </c>
      <c r="R995" s="84" t="n">
        <f aca="false">IF($N995="PHY",VLOOKUP(H995,PGDBuckets,2,FALSE()),0)</f>
        <v>0</v>
      </c>
      <c r="S995" s="84" t="n">
        <f aca="false">IF($N995="G",VLOOKUP(H995,PGDBuckets,2,FALSE()),0)</f>
        <v>0</v>
      </c>
      <c r="T995" s="84" t="n">
        <f aca="false">SUM(P995:S995)</f>
        <v>13</v>
      </c>
      <c r="U995" s="84" t="str">
        <f aca="false">IF(O995="not used","-",O995&amp;N995&amp;T995)</f>
        <v>-</v>
      </c>
      <c r="V995" s="84" t="str">
        <f aca="false">IF(O995="Not Used","-",VLOOKUP(D995,FOLIOS,7,FALSE())&amp;H995)</f>
        <v>-</v>
      </c>
      <c r="W995" s="84" t="str">
        <f aca="false">IF(U995="-","-",O995&amp;E995&amp;H995)</f>
        <v>-</v>
      </c>
      <c r="X995" s="85" t="str">
        <f aca="false">D995&amp;G995</f>
        <v>FT-CAND-EGSC-BASIF-MONCHY</v>
      </c>
      <c r="AF995" s="0" t="str">
        <f aca="false">D995&amp;V995</f>
        <v>FT-CAND-EGSC-BAS-</v>
      </c>
    </row>
    <row r="996" customFormat="false" ht="12.75" hidden="false" customHeight="false" outlineLevel="0" collapsed="false">
      <c r="A996" s="81" t="n">
        <v>36682</v>
      </c>
      <c r="B996" s="82" t="s">
        <v>55</v>
      </c>
      <c r="C996" s="82" t="s">
        <v>56</v>
      </c>
      <c r="D996" s="82" t="s">
        <v>57</v>
      </c>
      <c r="E996" s="82" t="s">
        <v>21</v>
      </c>
      <c r="F996" s="82"/>
      <c r="G996" s="82" t="s">
        <v>84</v>
      </c>
      <c r="H996" s="81" t="n">
        <v>39387</v>
      </c>
      <c r="I996" s="82" t="n">
        <v>0</v>
      </c>
      <c r="J996" s="82" t="n">
        <v>0</v>
      </c>
      <c r="K996" s="83" t="n">
        <f aca="false">IF(J996=0,0,J996/I996)</f>
        <v>0</v>
      </c>
      <c r="L996" s="83" t="n">
        <f aca="false">I996/UOM</f>
        <v>0</v>
      </c>
      <c r="M996" s="83" t="n">
        <f aca="false">J996/UOM</f>
        <v>0</v>
      </c>
      <c r="N996" s="84" t="str">
        <f aca="false">IF(F996="P","PHY",IF(F996="G","G",E996))</f>
        <v>D</v>
      </c>
      <c r="O996" s="84" t="str">
        <f aca="false">IF(ISNA(VLOOKUP(G996,BadCanCurves,1,FALSE())),VLOOKUP(D996,FOLIOS,6,FALSE()),"not used")</f>
        <v>not used</v>
      </c>
      <c r="P996" s="84" t="n">
        <f aca="false">IF($N996="P",VLOOKUP(H996,PrcBuckets,2,FALSE()),0)</f>
        <v>0</v>
      </c>
      <c r="Q996" s="84" t="n">
        <f aca="false">IF($N996="D",VLOOKUP(H996,BasisBuckets,2,FALSE()),0)</f>
        <v>13</v>
      </c>
      <c r="R996" s="84" t="n">
        <f aca="false">IF($N996="PHY",VLOOKUP(H996,PGDBuckets,2,FALSE()),0)</f>
        <v>0</v>
      </c>
      <c r="S996" s="84" t="n">
        <f aca="false">IF($N996="G",VLOOKUP(H996,PGDBuckets,2,FALSE()),0)</f>
        <v>0</v>
      </c>
      <c r="T996" s="84" t="n">
        <f aca="false">SUM(P996:S996)</f>
        <v>13</v>
      </c>
      <c r="U996" s="84" t="str">
        <f aca="false">IF(O996="not used","-",O996&amp;N996&amp;T996)</f>
        <v>-</v>
      </c>
      <c r="V996" s="84" t="str">
        <f aca="false">IF(O996="Not Used","-",VLOOKUP(D996,FOLIOS,7,FALSE())&amp;H996)</f>
        <v>-</v>
      </c>
      <c r="W996" s="84" t="str">
        <f aca="false">IF(U996="-","-",O996&amp;E996&amp;H996)</f>
        <v>-</v>
      </c>
      <c r="X996" s="85" t="str">
        <f aca="false">D996&amp;G996</f>
        <v>FT-CAND-EGSC-BASIF-MONCHY</v>
      </c>
      <c r="AF996" s="0" t="str">
        <f aca="false">D996&amp;V996</f>
        <v>FT-CAND-EGSC-BAS-</v>
      </c>
    </row>
    <row r="997" customFormat="false" ht="12.75" hidden="false" customHeight="false" outlineLevel="0" collapsed="false">
      <c r="A997" s="81" t="n">
        <v>36682</v>
      </c>
      <c r="B997" s="82" t="s">
        <v>55</v>
      </c>
      <c r="C997" s="82" t="s">
        <v>56</v>
      </c>
      <c r="D997" s="82" t="s">
        <v>57</v>
      </c>
      <c r="E997" s="82" t="s">
        <v>21</v>
      </c>
      <c r="F997" s="82"/>
      <c r="G997" s="82" t="s">
        <v>84</v>
      </c>
      <c r="H997" s="81" t="n">
        <v>39417</v>
      </c>
      <c r="I997" s="82" t="n">
        <v>0</v>
      </c>
      <c r="J997" s="82" t="n">
        <v>0</v>
      </c>
      <c r="K997" s="83" t="n">
        <f aca="false">IF(J997=0,0,J997/I997)</f>
        <v>0</v>
      </c>
      <c r="L997" s="83" t="n">
        <f aca="false">I997/UOM</f>
        <v>0</v>
      </c>
      <c r="M997" s="83" t="n">
        <f aca="false">J997/UOM</f>
        <v>0</v>
      </c>
      <c r="N997" s="84" t="str">
        <f aca="false">IF(F997="P","PHY",IF(F997="G","G",E997))</f>
        <v>D</v>
      </c>
      <c r="O997" s="84" t="str">
        <f aca="false">IF(ISNA(VLOOKUP(G997,BadCanCurves,1,FALSE())),VLOOKUP(D997,FOLIOS,6,FALSE()),"not used")</f>
        <v>not used</v>
      </c>
      <c r="P997" s="84" t="n">
        <f aca="false">IF($N997="P",VLOOKUP(H997,PrcBuckets,2,FALSE()),0)</f>
        <v>0</v>
      </c>
      <c r="Q997" s="84" t="n">
        <f aca="false">IF($N997="D",VLOOKUP(H997,BasisBuckets,2,FALSE()),0)</f>
        <v>13</v>
      </c>
      <c r="R997" s="84" t="n">
        <f aca="false">IF($N997="PHY",VLOOKUP(H997,PGDBuckets,2,FALSE()),0)</f>
        <v>0</v>
      </c>
      <c r="S997" s="84" t="n">
        <f aca="false">IF($N997="G",VLOOKUP(H997,PGDBuckets,2,FALSE()),0)</f>
        <v>0</v>
      </c>
      <c r="T997" s="84" t="n">
        <f aca="false">SUM(P997:S997)</f>
        <v>13</v>
      </c>
      <c r="U997" s="84" t="str">
        <f aca="false">IF(O997="not used","-",O997&amp;N997&amp;T997)</f>
        <v>-</v>
      </c>
      <c r="V997" s="84" t="str">
        <f aca="false">IF(O997="Not Used","-",VLOOKUP(D997,FOLIOS,7,FALSE())&amp;H997)</f>
        <v>-</v>
      </c>
      <c r="W997" s="84" t="str">
        <f aca="false">IF(U997="-","-",O997&amp;E997&amp;H997)</f>
        <v>-</v>
      </c>
      <c r="X997" s="85" t="str">
        <f aca="false">D997&amp;G997</f>
        <v>FT-CAND-EGSC-BASIF-MONCHY</v>
      </c>
      <c r="AF997" s="0" t="str">
        <f aca="false">D997&amp;V997</f>
        <v>FT-CAND-EGSC-BAS-</v>
      </c>
    </row>
    <row r="998" customFormat="false" ht="12.75" hidden="false" customHeight="false" outlineLevel="0" collapsed="false">
      <c r="A998" s="81" t="n">
        <v>36682</v>
      </c>
      <c r="B998" s="82" t="s">
        <v>55</v>
      </c>
      <c r="C998" s="82" t="s">
        <v>56</v>
      </c>
      <c r="D998" s="82" t="s">
        <v>57</v>
      </c>
      <c r="E998" s="82" t="s">
        <v>21</v>
      </c>
      <c r="F998" s="82"/>
      <c r="G998" s="82" t="s">
        <v>84</v>
      </c>
      <c r="H998" s="81" t="n">
        <v>39448</v>
      </c>
      <c r="I998" s="82" t="n">
        <v>0</v>
      </c>
      <c r="J998" s="82" t="n">
        <v>0</v>
      </c>
      <c r="K998" s="83" t="n">
        <f aca="false">IF(J998=0,0,J998/I998)</f>
        <v>0</v>
      </c>
      <c r="L998" s="83" t="n">
        <f aca="false">I998/UOM</f>
        <v>0</v>
      </c>
      <c r="M998" s="83" t="n">
        <f aca="false">J998/UOM</f>
        <v>0</v>
      </c>
      <c r="N998" s="84" t="str">
        <f aca="false">IF(F998="P","PHY",IF(F998="G","G",E998))</f>
        <v>D</v>
      </c>
      <c r="O998" s="84" t="str">
        <f aca="false">IF(ISNA(VLOOKUP(G998,BadCanCurves,1,FALSE())),VLOOKUP(D998,FOLIOS,6,FALSE()),"not used")</f>
        <v>not used</v>
      </c>
      <c r="P998" s="84" t="n">
        <f aca="false">IF($N998="P",VLOOKUP(H998,PrcBuckets,2,FALSE()),0)</f>
        <v>0</v>
      </c>
      <c r="Q998" s="84" t="n">
        <f aca="false">IF($N998="D",VLOOKUP(H998,BasisBuckets,2,FALSE()),0)</f>
        <v>13</v>
      </c>
      <c r="R998" s="84" t="n">
        <f aca="false">IF($N998="PHY",VLOOKUP(H998,PGDBuckets,2,FALSE()),0)</f>
        <v>0</v>
      </c>
      <c r="S998" s="84" t="n">
        <f aca="false">IF($N998="G",VLOOKUP(H998,PGDBuckets,2,FALSE()),0)</f>
        <v>0</v>
      </c>
      <c r="T998" s="84" t="n">
        <f aca="false">SUM(P998:S998)</f>
        <v>13</v>
      </c>
      <c r="U998" s="84" t="str">
        <f aca="false">IF(O998="not used","-",O998&amp;N998&amp;T998)</f>
        <v>-</v>
      </c>
      <c r="V998" s="84" t="str">
        <f aca="false">IF(O998="Not Used","-",VLOOKUP(D998,FOLIOS,7,FALSE())&amp;H998)</f>
        <v>-</v>
      </c>
      <c r="W998" s="84" t="str">
        <f aca="false">IF(U998="-","-",O998&amp;E998&amp;H998)</f>
        <v>-</v>
      </c>
      <c r="X998" s="85" t="str">
        <f aca="false">D998&amp;G998</f>
        <v>FT-CAND-EGSC-BASIF-MONCHY</v>
      </c>
      <c r="AF998" s="0" t="str">
        <f aca="false">D998&amp;V998</f>
        <v>FT-CAND-EGSC-BAS-</v>
      </c>
    </row>
    <row r="999" customFormat="false" ht="12.75" hidden="false" customHeight="false" outlineLevel="0" collapsed="false">
      <c r="A999" s="81" t="n">
        <v>36682</v>
      </c>
      <c r="B999" s="82" t="s">
        <v>55</v>
      </c>
      <c r="C999" s="82" t="s">
        <v>56</v>
      </c>
      <c r="D999" s="82" t="s">
        <v>57</v>
      </c>
      <c r="E999" s="82" t="s">
        <v>21</v>
      </c>
      <c r="F999" s="82"/>
      <c r="G999" s="82" t="s">
        <v>84</v>
      </c>
      <c r="H999" s="81" t="n">
        <v>39479</v>
      </c>
      <c r="I999" s="82" t="n">
        <v>0</v>
      </c>
      <c r="J999" s="82" t="n">
        <v>0</v>
      </c>
      <c r="K999" s="83" t="n">
        <f aca="false">IF(J999=0,0,J999/I999)</f>
        <v>0</v>
      </c>
      <c r="L999" s="83" t="n">
        <f aca="false">I999/UOM</f>
        <v>0</v>
      </c>
      <c r="M999" s="83" t="n">
        <f aca="false">J999/UOM</f>
        <v>0</v>
      </c>
      <c r="N999" s="84" t="str">
        <f aca="false">IF(F999="P","PHY",IF(F999="G","G",E999))</f>
        <v>D</v>
      </c>
      <c r="O999" s="84" t="str">
        <f aca="false">IF(ISNA(VLOOKUP(G999,BadCanCurves,1,FALSE())),VLOOKUP(D999,FOLIOS,6,FALSE()),"not used")</f>
        <v>not used</v>
      </c>
      <c r="P999" s="84" t="n">
        <f aca="false">IF($N999="P",VLOOKUP(H999,PrcBuckets,2,FALSE()),0)</f>
        <v>0</v>
      </c>
      <c r="Q999" s="84" t="n">
        <f aca="false">IF($N999="D",VLOOKUP(H999,BasisBuckets,2,FALSE()),0)</f>
        <v>13</v>
      </c>
      <c r="R999" s="84" t="n">
        <f aca="false">IF($N999="PHY",VLOOKUP(H999,PGDBuckets,2,FALSE()),0)</f>
        <v>0</v>
      </c>
      <c r="S999" s="84" t="n">
        <f aca="false">IF($N999="G",VLOOKUP(H999,PGDBuckets,2,FALSE()),0)</f>
        <v>0</v>
      </c>
      <c r="T999" s="84" t="n">
        <f aca="false">SUM(P999:S999)</f>
        <v>13</v>
      </c>
      <c r="U999" s="84" t="str">
        <f aca="false">IF(O999="not used","-",O999&amp;N999&amp;T999)</f>
        <v>-</v>
      </c>
      <c r="V999" s="84" t="str">
        <f aca="false">IF(O999="Not Used","-",VLOOKUP(D999,FOLIOS,7,FALSE())&amp;H999)</f>
        <v>-</v>
      </c>
      <c r="W999" s="84" t="str">
        <f aca="false">IF(U999="-","-",O999&amp;E999&amp;H999)</f>
        <v>-</v>
      </c>
      <c r="X999" s="85" t="str">
        <f aca="false">D999&amp;G999</f>
        <v>FT-CAND-EGSC-BASIF-MONCHY</v>
      </c>
      <c r="AF999" s="0" t="str">
        <f aca="false">D999&amp;V999</f>
        <v>FT-CAND-EGSC-BAS-</v>
      </c>
    </row>
    <row r="1000" customFormat="false" ht="12.75" hidden="false" customHeight="false" outlineLevel="0" collapsed="false">
      <c r="A1000" s="81" t="n">
        <v>36682</v>
      </c>
      <c r="B1000" s="82" t="s">
        <v>55</v>
      </c>
      <c r="C1000" s="82" t="s">
        <v>56</v>
      </c>
      <c r="D1000" s="82" t="s">
        <v>57</v>
      </c>
      <c r="E1000" s="82" t="s">
        <v>21</v>
      </c>
      <c r="F1000" s="82"/>
      <c r="G1000" s="82" t="s">
        <v>84</v>
      </c>
      <c r="H1000" s="81" t="n">
        <v>39508</v>
      </c>
      <c r="I1000" s="82" t="n">
        <v>0</v>
      </c>
      <c r="J1000" s="82" t="n">
        <v>0</v>
      </c>
      <c r="K1000" s="83" t="n">
        <f aca="false">IF(J1000=0,0,J1000/I1000)</f>
        <v>0</v>
      </c>
      <c r="L1000" s="83" t="n">
        <f aca="false">I1000/UOM</f>
        <v>0</v>
      </c>
      <c r="M1000" s="83" t="n">
        <f aca="false">J1000/UOM</f>
        <v>0</v>
      </c>
      <c r="N1000" s="84" t="str">
        <f aca="false">IF(F1000="P","PHY",IF(F1000="G","G",E1000))</f>
        <v>D</v>
      </c>
      <c r="O1000" s="84" t="str">
        <f aca="false">IF(ISNA(VLOOKUP(G1000,BadCanCurves,1,FALSE())),VLOOKUP(D1000,FOLIOS,6,FALSE()),"not used")</f>
        <v>not used</v>
      </c>
      <c r="P1000" s="84" t="n">
        <f aca="false">IF($N1000="P",VLOOKUP(H1000,PrcBuckets,2,FALSE()),0)</f>
        <v>0</v>
      </c>
      <c r="Q1000" s="84" t="n">
        <f aca="false">IF($N1000="D",VLOOKUP(H1000,BasisBuckets,2,FALSE()),0)</f>
        <v>13</v>
      </c>
      <c r="R1000" s="84" t="n">
        <f aca="false">IF($N1000="PHY",VLOOKUP(H1000,PGDBuckets,2,FALSE()),0)</f>
        <v>0</v>
      </c>
      <c r="S1000" s="84" t="n">
        <f aca="false">IF($N1000="G",VLOOKUP(H1000,PGDBuckets,2,FALSE()),0)</f>
        <v>0</v>
      </c>
      <c r="T1000" s="84" t="n">
        <f aca="false">SUM(P1000:S1000)</f>
        <v>13</v>
      </c>
      <c r="U1000" s="84" t="str">
        <f aca="false">IF(O1000="not used","-",O1000&amp;N1000&amp;T1000)</f>
        <v>-</v>
      </c>
      <c r="V1000" s="84" t="str">
        <f aca="false">IF(O1000="Not Used","-",VLOOKUP(D1000,FOLIOS,7,FALSE())&amp;H1000)</f>
        <v>-</v>
      </c>
      <c r="W1000" s="84" t="str">
        <f aca="false">IF(U1000="-","-",O1000&amp;E1000&amp;H1000)</f>
        <v>-</v>
      </c>
      <c r="X1000" s="85" t="str">
        <f aca="false">D1000&amp;G1000</f>
        <v>FT-CAND-EGSC-BASIF-MONCHY</v>
      </c>
      <c r="AF1000" s="0" t="str">
        <f aca="false">D1000&amp;V1000</f>
        <v>FT-CAND-EGSC-BAS-</v>
      </c>
    </row>
    <row r="1001" customFormat="false" ht="12.75" hidden="false" customHeight="false" outlineLevel="0" collapsed="false">
      <c r="A1001" s="81" t="n">
        <v>36682</v>
      </c>
      <c r="B1001" s="82" t="s">
        <v>55</v>
      </c>
      <c r="C1001" s="82" t="s">
        <v>56</v>
      </c>
      <c r="D1001" s="82" t="s">
        <v>57</v>
      </c>
      <c r="E1001" s="82" t="s">
        <v>21</v>
      </c>
      <c r="F1001" s="82"/>
      <c r="G1001" s="82" t="s">
        <v>84</v>
      </c>
      <c r="H1001" s="81" t="n">
        <v>39539</v>
      </c>
      <c r="I1001" s="82" t="n">
        <v>0</v>
      </c>
      <c r="J1001" s="82" t="n">
        <v>0</v>
      </c>
      <c r="K1001" s="83" t="n">
        <f aca="false">IF(J1001=0,0,J1001/I1001)</f>
        <v>0</v>
      </c>
      <c r="L1001" s="83" t="n">
        <f aca="false">I1001/UOM</f>
        <v>0</v>
      </c>
      <c r="M1001" s="83" t="n">
        <f aca="false">J1001/UOM</f>
        <v>0</v>
      </c>
      <c r="N1001" s="84" t="str">
        <f aca="false">IF(F1001="P","PHY",IF(F1001="G","G",E1001))</f>
        <v>D</v>
      </c>
      <c r="O1001" s="84" t="str">
        <f aca="false">IF(ISNA(VLOOKUP(G1001,BadCanCurves,1,FALSE())),VLOOKUP(D1001,FOLIOS,6,FALSE()),"not used")</f>
        <v>not used</v>
      </c>
      <c r="P1001" s="84" t="n">
        <f aca="false">IF($N1001="P",VLOOKUP(H1001,PrcBuckets,2,FALSE()),0)</f>
        <v>0</v>
      </c>
      <c r="Q1001" s="84" t="n">
        <f aca="false">IF($N1001="D",VLOOKUP(H1001,BasisBuckets,2,FALSE()),0)</f>
        <v>13</v>
      </c>
      <c r="R1001" s="84" t="n">
        <f aca="false">IF($N1001="PHY",VLOOKUP(H1001,PGDBuckets,2,FALSE()),0)</f>
        <v>0</v>
      </c>
      <c r="S1001" s="84" t="n">
        <f aca="false">IF($N1001="G",VLOOKUP(H1001,PGDBuckets,2,FALSE()),0)</f>
        <v>0</v>
      </c>
      <c r="T1001" s="84" t="n">
        <f aca="false">SUM(P1001:S1001)</f>
        <v>13</v>
      </c>
      <c r="U1001" s="84" t="str">
        <f aca="false">IF(O1001="not used","-",O1001&amp;N1001&amp;T1001)</f>
        <v>-</v>
      </c>
      <c r="V1001" s="84" t="str">
        <f aca="false">IF(O1001="Not Used","-",VLOOKUP(D1001,FOLIOS,7,FALSE())&amp;H1001)</f>
        <v>-</v>
      </c>
      <c r="W1001" s="84" t="str">
        <f aca="false">IF(U1001="-","-",O1001&amp;E1001&amp;H1001)</f>
        <v>-</v>
      </c>
      <c r="X1001" s="85" t="str">
        <f aca="false">D1001&amp;G1001</f>
        <v>FT-CAND-EGSC-BASIF-MONCHY</v>
      </c>
      <c r="AF1001" s="0" t="str">
        <f aca="false">D1001&amp;V1001</f>
        <v>FT-CAND-EGSC-BAS-</v>
      </c>
    </row>
    <row r="1002" customFormat="false" ht="12.75" hidden="false" customHeight="false" outlineLevel="0" collapsed="false">
      <c r="A1002" s="81" t="n">
        <v>36682</v>
      </c>
      <c r="B1002" s="82" t="s">
        <v>55</v>
      </c>
      <c r="C1002" s="82" t="s">
        <v>56</v>
      </c>
      <c r="D1002" s="82" t="s">
        <v>57</v>
      </c>
      <c r="E1002" s="82" t="s">
        <v>21</v>
      </c>
      <c r="F1002" s="82"/>
      <c r="G1002" s="82" t="s">
        <v>84</v>
      </c>
      <c r="H1002" s="81" t="n">
        <v>39569</v>
      </c>
      <c r="I1002" s="82" t="n">
        <v>0</v>
      </c>
      <c r="J1002" s="82" t="n">
        <v>0</v>
      </c>
      <c r="K1002" s="83" t="n">
        <f aca="false">IF(J1002=0,0,J1002/I1002)</f>
        <v>0</v>
      </c>
      <c r="L1002" s="83" t="n">
        <f aca="false">I1002/UOM</f>
        <v>0</v>
      </c>
      <c r="M1002" s="83" t="n">
        <f aca="false">J1002/UOM</f>
        <v>0</v>
      </c>
      <c r="N1002" s="84" t="str">
        <f aca="false">IF(F1002="P","PHY",IF(F1002="G","G",E1002))</f>
        <v>D</v>
      </c>
      <c r="O1002" s="84" t="str">
        <f aca="false">IF(ISNA(VLOOKUP(G1002,BadCanCurves,1,FALSE())),VLOOKUP(D1002,FOLIOS,6,FALSE()),"not used")</f>
        <v>not used</v>
      </c>
      <c r="P1002" s="84" t="n">
        <f aca="false">IF($N1002="P",VLOOKUP(H1002,PrcBuckets,2,FALSE()),0)</f>
        <v>0</v>
      </c>
      <c r="Q1002" s="84" t="n">
        <f aca="false">IF($N1002="D",VLOOKUP(H1002,BasisBuckets,2,FALSE()),0)</f>
        <v>13</v>
      </c>
      <c r="R1002" s="84" t="n">
        <f aca="false">IF($N1002="PHY",VLOOKUP(H1002,PGDBuckets,2,FALSE()),0)</f>
        <v>0</v>
      </c>
      <c r="S1002" s="84" t="n">
        <f aca="false">IF($N1002="G",VLOOKUP(H1002,PGDBuckets,2,FALSE()),0)</f>
        <v>0</v>
      </c>
      <c r="T1002" s="84" t="n">
        <f aca="false">SUM(P1002:S1002)</f>
        <v>13</v>
      </c>
      <c r="U1002" s="84" t="str">
        <f aca="false">IF(O1002="not used","-",O1002&amp;N1002&amp;T1002)</f>
        <v>-</v>
      </c>
      <c r="V1002" s="84" t="str">
        <f aca="false">IF(O1002="Not Used","-",VLOOKUP(D1002,FOLIOS,7,FALSE())&amp;H1002)</f>
        <v>-</v>
      </c>
      <c r="W1002" s="84" t="str">
        <f aca="false">IF(U1002="-","-",O1002&amp;E1002&amp;H1002)</f>
        <v>-</v>
      </c>
      <c r="X1002" s="85" t="str">
        <f aca="false">D1002&amp;G1002</f>
        <v>FT-CAND-EGSC-BASIF-MONCHY</v>
      </c>
      <c r="AF1002" s="0" t="str">
        <f aca="false">D1002&amp;V1002</f>
        <v>FT-CAND-EGSC-BAS-</v>
      </c>
    </row>
    <row r="1003" customFormat="false" ht="12.75" hidden="false" customHeight="false" outlineLevel="0" collapsed="false">
      <c r="A1003" s="81" t="n">
        <v>36682</v>
      </c>
      <c r="B1003" s="82" t="s">
        <v>55</v>
      </c>
      <c r="C1003" s="82" t="s">
        <v>56</v>
      </c>
      <c r="D1003" s="82" t="s">
        <v>57</v>
      </c>
      <c r="E1003" s="82" t="s">
        <v>21</v>
      </c>
      <c r="F1003" s="82"/>
      <c r="G1003" s="82" t="s">
        <v>84</v>
      </c>
      <c r="H1003" s="81" t="n">
        <v>39600</v>
      </c>
      <c r="I1003" s="82" t="n">
        <v>0</v>
      </c>
      <c r="J1003" s="82" t="n">
        <v>0</v>
      </c>
      <c r="K1003" s="83" t="n">
        <f aca="false">IF(J1003=0,0,J1003/I1003)</f>
        <v>0</v>
      </c>
      <c r="L1003" s="83" t="n">
        <f aca="false">I1003/UOM</f>
        <v>0</v>
      </c>
      <c r="M1003" s="83" t="n">
        <f aca="false">J1003/UOM</f>
        <v>0</v>
      </c>
      <c r="N1003" s="84" t="str">
        <f aca="false">IF(F1003="P","PHY",IF(F1003="G","G",E1003))</f>
        <v>D</v>
      </c>
      <c r="O1003" s="84" t="str">
        <f aca="false">IF(ISNA(VLOOKUP(G1003,BadCanCurves,1,FALSE())),VLOOKUP(D1003,FOLIOS,6,FALSE()),"not used")</f>
        <v>not used</v>
      </c>
      <c r="P1003" s="84" t="n">
        <f aca="false">IF($N1003="P",VLOOKUP(H1003,PrcBuckets,2,FALSE()),0)</f>
        <v>0</v>
      </c>
      <c r="Q1003" s="84" t="n">
        <f aca="false">IF($N1003="D",VLOOKUP(H1003,BasisBuckets,2,FALSE()),0)</f>
        <v>13</v>
      </c>
      <c r="R1003" s="84" t="n">
        <f aca="false">IF($N1003="PHY",VLOOKUP(H1003,PGDBuckets,2,FALSE()),0)</f>
        <v>0</v>
      </c>
      <c r="S1003" s="84" t="n">
        <f aca="false">IF($N1003="G",VLOOKUP(H1003,PGDBuckets,2,FALSE()),0)</f>
        <v>0</v>
      </c>
      <c r="T1003" s="84" t="n">
        <f aca="false">SUM(P1003:S1003)</f>
        <v>13</v>
      </c>
      <c r="U1003" s="84" t="str">
        <f aca="false">IF(O1003="not used","-",O1003&amp;N1003&amp;T1003)</f>
        <v>-</v>
      </c>
      <c r="V1003" s="84" t="str">
        <f aca="false">IF(O1003="Not Used","-",VLOOKUP(D1003,FOLIOS,7,FALSE())&amp;H1003)</f>
        <v>-</v>
      </c>
      <c r="W1003" s="84" t="str">
        <f aca="false">IF(U1003="-","-",O1003&amp;E1003&amp;H1003)</f>
        <v>-</v>
      </c>
      <c r="X1003" s="85" t="str">
        <f aca="false">D1003&amp;G1003</f>
        <v>FT-CAND-EGSC-BASIF-MONCHY</v>
      </c>
      <c r="AF1003" s="0" t="str">
        <f aca="false">D1003&amp;V1003</f>
        <v>FT-CAND-EGSC-BAS-</v>
      </c>
    </row>
    <row r="1004" customFormat="false" ht="12.75" hidden="false" customHeight="false" outlineLevel="0" collapsed="false">
      <c r="A1004" s="81" t="n">
        <v>36682</v>
      </c>
      <c r="B1004" s="82" t="s">
        <v>55</v>
      </c>
      <c r="C1004" s="82" t="s">
        <v>56</v>
      </c>
      <c r="D1004" s="82" t="s">
        <v>57</v>
      </c>
      <c r="E1004" s="82" t="s">
        <v>21</v>
      </c>
      <c r="F1004" s="82"/>
      <c r="G1004" s="82" t="s">
        <v>84</v>
      </c>
      <c r="H1004" s="81" t="n">
        <v>39630</v>
      </c>
      <c r="I1004" s="82" t="n">
        <v>0</v>
      </c>
      <c r="J1004" s="82" t="n">
        <v>0</v>
      </c>
      <c r="K1004" s="83" t="n">
        <f aca="false">IF(J1004=0,0,J1004/I1004)</f>
        <v>0</v>
      </c>
      <c r="L1004" s="83" t="n">
        <f aca="false">I1004/UOM</f>
        <v>0</v>
      </c>
      <c r="M1004" s="83" t="n">
        <f aca="false">J1004/UOM</f>
        <v>0</v>
      </c>
      <c r="N1004" s="84" t="str">
        <f aca="false">IF(F1004="P","PHY",IF(F1004="G","G",E1004))</f>
        <v>D</v>
      </c>
      <c r="O1004" s="84" t="str">
        <f aca="false">IF(ISNA(VLOOKUP(G1004,BadCanCurves,1,FALSE())),VLOOKUP(D1004,FOLIOS,6,FALSE()),"not used")</f>
        <v>not used</v>
      </c>
      <c r="P1004" s="84" t="n">
        <f aca="false">IF($N1004="P",VLOOKUP(H1004,PrcBuckets,2,FALSE()),0)</f>
        <v>0</v>
      </c>
      <c r="Q1004" s="84" t="n">
        <f aca="false">IF($N1004="D",VLOOKUP(H1004,BasisBuckets,2,FALSE()),0)</f>
        <v>13</v>
      </c>
      <c r="R1004" s="84" t="n">
        <f aca="false">IF($N1004="PHY",VLOOKUP(H1004,PGDBuckets,2,FALSE()),0)</f>
        <v>0</v>
      </c>
      <c r="S1004" s="84" t="n">
        <f aca="false">IF($N1004="G",VLOOKUP(H1004,PGDBuckets,2,FALSE()),0)</f>
        <v>0</v>
      </c>
      <c r="T1004" s="84" t="n">
        <f aca="false">SUM(P1004:S1004)</f>
        <v>13</v>
      </c>
      <c r="U1004" s="84" t="str">
        <f aca="false">IF(O1004="not used","-",O1004&amp;N1004&amp;T1004)</f>
        <v>-</v>
      </c>
      <c r="V1004" s="84" t="str">
        <f aca="false">IF(O1004="Not Used","-",VLOOKUP(D1004,FOLIOS,7,FALSE())&amp;H1004)</f>
        <v>-</v>
      </c>
      <c r="W1004" s="84" t="str">
        <f aca="false">IF(U1004="-","-",O1004&amp;E1004&amp;H1004)</f>
        <v>-</v>
      </c>
      <c r="X1004" s="85" t="str">
        <f aca="false">D1004&amp;G1004</f>
        <v>FT-CAND-EGSC-BASIF-MONCHY</v>
      </c>
      <c r="AF1004" s="0" t="str">
        <f aca="false">D1004&amp;V1004</f>
        <v>FT-CAND-EGSC-BAS-</v>
      </c>
    </row>
    <row r="1005" customFormat="false" ht="12.75" hidden="false" customHeight="false" outlineLevel="0" collapsed="false">
      <c r="A1005" s="81" t="n">
        <v>36682</v>
      </c>
      <c r="B1005" s="82" t="s">
        <v>55</v>
      </c>
      <c r="C1005" s="82" t="s">
        <v>56</v>
      </c>
      <c r="D1005" s="82" t="s">
        <v>57</v>
      </c>
      <c r="E1005" s="82" t="s">
        <v>21</v>
      </c>
      <c r="F1005" s="82"/>
      <c r="G1005" s="82" t="s">
        <v>84</v>
      </c>
      <c r="H1005" s="81" t="n">
        <v>39661</v>
      </c>
      <c r="I1005" s="82" t="n">
        <v>0</v>
      </c>
      <c r="J1005" s="82" t="n">
        <v>0</v>
      </c>
      <c r="K1005" s="83" t="n">
        <f aca="false">IF(J1005=0,0,J1005/I1005)</f>
        <v>0</v>
      </c>
      <c r="L1005" s="83" t="n">
        <f aca="false">I1005/UOM</f>
        <v>0</v>
      </c>
      <c r="M1005" s="83" t="n">
        <f aca="false">J1005/UOM</f>
        <v>0</v>
      </c>
      <c r="N1005" s="84" t="str">
        <f aca="false">IF(F1005="P","PHY",IF(F1005="G","G",E1005))</f>
        <v>D</v>
      </c>
      <c r="O1005" s="84" t="str">
        <f aca="false">IF(ISNA(VLOOKUP(G1005,BadCanCurves,1,FALSE())),VLOOKUP(D1005,FOLIOS,6,FALSE()),"not used")</f>
        <v>not used</v>
      </c>
      <c r="P1005" s="84" t="n">
        <f aca="false">IF($N1005="P",VLOOKUP(H1005,PrcBuckets,2,FALSE()),0)</f>
        <v>0</v>
      </c>
      <c r="Q1005" s="84" t="n">
        <f aca="false">IF($N1005="D",VLOOKUP(H1005,BasisBuckets,2,FALSE()),0)</f>
        <v>13</v>
      </c>
      <c r="R1005" s="84" t="n">
        <f aca="false">IF($N1005="PHY",VLOOKUP(H1005,PGDBuckets,2,FALSE()),0)</f>
        <v>0</v>
      </c>
      <c r="S1005" s="84" t="n">
        <f aca="false">IF($N1005="G",VLOOKUP(H1005,PGDBuckets,2,FALSE()),0)</f>
        <v>0</v>
      </c>
      <c r="T1005" s="84" t="n">
        <f aca="false">SUM(P1005:S1005)</f>
        <v>13</v>
      </c>
      <c r="U1005" s="84" t="str">
        <f aca="false">IF(O1005="not used","-",O1005&amp;N1005&amp;T1005)</f>
        <v>-</v>
      </c>
      <c r="V1005" s="84" t="str">
        <f aca="false">IF(O1005="Not Used","-",VLOOKUP(D1005,FOLIOS,7,FALSE())&amp;H1005)</f>
        <v>-</v>
      </c>
      <c r="W1005" s="84" t="str">
        <f aca="false">IF(U1005="-","-",O1005&amp;E1005&amp;H1005)</f>
        <v>-</v>
      </c>
      <c r="X1005" s="85" t="str">
        <f aca="false">D1005&amp;G1005</f>
        <v>FT-CAND-EGSC-BASIF-MONCHY</v>
      </c>
      <c r="AF1005" s="0" t="str">
        <f aca="false">D1005&amp;V1005</f>
        <v>FT-CAND-EGSC-BAS-</v>
      </c>
    </row>
    <row r="1006" customFormat="false" ht="12.75" hidden="false" customHeight="false" outlineLevel="0" collapsed="false">
      <c r="A1006" s="81" t="n">
        <v>36682</v>
      </c>
      <c r="B1006" s="82" t="s">
        <v>55</v>
      </c>
      <c r="C1006" s="82" t="s">
        <v>56</v>
      </c>
      <c r="D1006" s="82" t="s">
        <v>57</v>
      </c>
      <c r="E1006" s="82" t="s">
        <v>21</v>
      </c>
      <c r="F1006" s="82"/>
      <c r="G1006" s="82" t="s">
        <v>84</v>
      </c>
      <c r="H1006" s="81" t="n">
        <v>39692</v>
      </c>
      <c r="I1006" s="82" t="n">
        <v>0</v>
      </c>
      <c r="J1006" s="82" t="n">
        <v>0</v>
      </c>
      <c r="K1006" s="83" t="n">
        <f aca="false">IF(J1006=0,0,J1006/I1006)</f>
        <v>0</v>
      </c>
      <c r="L1006" s="83" t="n">
        <f aca="false">I1006/UOM</f>
        <v>0</v>
      </c>
      <c r="M1006" s="83" t="n">
        <f aca="false">J1006/UOM</f>
        <v>0</v>
      </c>
      <c r="N1006" s="84" t="str">
        <f aca="false">IF(F1006="P","PHY",IF(F1006="G","G",E1006))</f>
        <v>D</v>
      </c>
      <c r="O1006" s="84" t="str">
        <f aca="false">IF(ISNA(VLOOKUP(G1006,BadCanCurves,1,FALSE())),VLOOKUP(D1006,FOLIOS,6,FALSE()),"not used")</f>
        <v>not used</v>
      </c>
      <c r="P1006" s="84" t="n">
        <f aca="false">IF($N1006="P",VLOOKUP(H1006,PrcBuckets,2,FALSE()),0)</f>
        <v>0</v>
      </c>
      <c r="Q1006" s="84" t="n">
        <f aca="false">IF($N1006="D",VLOOKUP(H1006,BasisBuckets,2,FALSE()),0)</f>
        <v>13</v>
      </c>
      <c r="R1006" s="84" t="n">
        <f aca="false">IF($N1006="PHY",VLOOKUP(H1006,PGDBuckets,2,FALSE()),0)</f>
        <v>0</v>
      </c>
      <c r="S1006" s="84" t="n">
        <f aca="false">IF($N1006="G",VLOOKUP(H1006,PGDBuckets,2,FALSE()),0)</f>
        <v>0</v>
      </c>
      <c r="T1006" s="84" t="n">
        <f aca="false">SUM(P1006:S1006)</f>
        <v>13</v>
      </c>
      <c r="U1006" s="84" t="str">
        <f aca="false">IF(O1006="not used","-",O1006&amp;N1006&amp;T1006)</f>
        <v>-</v>
      </c>
      <c r="V1006" s="84" t="str">
        <f aca="false">IF(O1006="Not Used","-",VLOOKUP(D1006,FOLIOS,7,FALSE())&amp;H1006)</f>
        <v>-</v>
      </c>
      <c r="W1006" s="84" t="str">
        <f aca="false">IF(U1006="-","-",O1006&amp;E1006&amp;H1006)</f>
        <v>-</v>
      </c>
      <c r="X1006" s="85" t="str">
        <f aca="false">D1006&amp;G1006</f>
        <v>FT-CAND-EGSC-BASIF-MONCHY</v>
      </c>
      <c r="AF1006" s="0" t="str">
        <f aca="false">D1006&amp;V1006</f>
        <v>FT-CAND-EGSC-BAS-</v>
      </c>
    </row>
    <row r="1007" customFormat="false" ht="12.75" hidden="false" customHeight="false" outlineLevel="0" collapsed="false">
      <c r="A1007" s="81" t="n">
        <v>36682</v>
      </c>
      <c r="B1007" s="82" t="s">
        <v>55</v>
      </c>
      <c r="C1007" s="82" t="s">
        <v>56</v>
      </c>
      <c r="D1007" s="82" t="s">
        <v>57</v>
      </c>
      <c r="E1007" s="82" t="s">
        <v>21</v>
      </c>
      <c r="F1007" s="82"/>
      <c r="G1007" s="82" t="s">
        <v>84</v>
      </c>
      <c r="H1007" s="81" t="n">
        <v>39722</v>
      </c>
      <c r="I1007" s="82" t="n">
        <v>0</v>
      </c>
      <c r="J1007" s="82" t="n">
        <v>0</v>
      </c>
      <c r="K1007" s="83" t="n">
        <f aca="false">IF(J1007=0,0,J1007/I1007)</f>
        <v>0</v>
      </c>
      <c r="L1007" s="83" t="n">
        <f aca="false">I1007/UOM</f>
        <v>0</v>
      </c>
      <c r="M1007" s="83" t="n">
        <f aca="false">J1007/UOM</f>
        <v>0</v>
      </c>
      <c r="N1007" s="84" t="str">
        <f aca="false">IF(F1007="P","PHY",IF(F1007="G","G",E1007))</f>
        <v>D</v>
      </c>
      <c r="O1007" s="84" t="str">
        <f aca="false">IF(ISNA(VLOOKUP(G1007,BadCanCurves,1,FALSE())),VLOOKUP(D1007,FOLIOS,6,FALSE()),"not used")</f>
        <v>not used</v>
      </c>
      <c r="P1007" s="84" t="n">
        <f aca="false">IF($N1007="P",VLOOKUP(H1007,PrcBuckets,2,FALSE()),0)</f>
        <v>0</v>
      </c>
      <c r="Q1007" s="84" t="n">
        <f aca="false">IF($N1007="D",VLOOKUP(H1007,BasisBuckets,2,FALSE()),0)</f>
        <v>13</v>
      </c>
      <c r="R1007" s="84" t="n">
        <f aca="false">IF($N1007="PHY",VLOOKUP(H1007,PGDBuckets,2,FALSE()),0)</f>
        <v>0</v>
      </c>
      <c r="S1007" s="84" t="n">
        <f aca="false">IF($N1007="G",VLOOKUP(H1007,PGDBuckets,2,FALSE()),0)</f>
        <v>0</v>
      </c>
      <c r="T1007" s="84" t="n">
        <f aca="false">SUM(P1007:S1007)</f>
        <v>13</v>
      </c>
      <c r="U1007" s="84" t="str">
        <f aca="false">IF(O1007="not used","-",O1007&amp;N1007&amp;T1007)</f>
        <v>-</v>
      </c>
      <c r="V1007" s="84" t="str">
        <f aca="false">IF(O1007="Not Used","-",VLOOKUP(D1007,FOLIOS,7,FALSE())&amp;H1007)</f>
        <v>-</v>
      </c>
      <c r="W1007" s="84" t="str">
        <f aca="false">IF(U1007="-","-",O1007&amp;E1007&amp;H1007)</f>
        <v>-</v>
      </c>
      <c r="X1007" s="85" t="str">
        <f aca="false">D1007&amp;G1007</f>
        <v>FT-CAND-EGSC-BASIF-MONCHY</v>
      </c>
      <c r="AF1007" s="0" t="str">
        <f aca="false">D1007&amp;V1007</f>
        <v>FT-CAND-EGSC-BAS-</v>
      </c>
    </row>
    <row r="1008" customFormat="false" ht="12.75" hidden="false" customHeight="false" outlineLevel="0" collapsed="false">
      <c r="A1008" s="81" t="n">
        <v>36682</v>
      </c>
      <c r="B1008" s="82" t="s">
        <v>55</v>
      </c>
      <c r="C1008" s="82" t="s">
        <v>56</v>
      </c>
      <c r="D1008" s="82" t="s">
        <v>57</v>
      </c>
      <c r="E1008" s="82" t="s">
        <v>21</v>
      </c>
      <c r="F1008" s="82"/>
      <c r="G1008" s="82" t="s">
        <v>84</v>
      </c>
      <c r="H1008" s="81" t="n">
        <v>39753</v>
      </c>
      <c r="I1008" s="82" t="n">
        <v>0</v>
      </c>
      <c r="J1008" s="82" t="n">
        <v>0</v>
      </c>
      <c r="K1008" s="83" t="n">
        <f aca="false">IF(J1008=0,0,J1008/I1008)</f>
        <v>0</v>
      </c>
      <c r="L1008" s="83" t="n">
        <f aca="false">I1008/UOM</f>
        <v>0</v>
      </c>
      <c r="M1008" s="83" t="n">
        <f aca="false">J1008/UOM</f>
        <v>0</v>
      </c>
      <c r="N1008" s="84" t="str">
        <f aca="false">IF(F1008="P","PHY",IF(F1008="G","G",E1008))</f>
        <v>D</v>
      </c>
      <c r="O1008" s="84" t="str">
        <f aca="false">IF(ISNA(VLOOKUP(G1008,BadCanCurves,1,FALSE())),VLOOKUP(D1008,FOLIOS,6,FALSE()),"not used")</f>
        <v>not used</v>
      </c>
      <c r="P1008" s="84" t="n">
        <f aca="false">IF($N1008="P",VLOOKUP(H1008,PrcBuckets,2,FALSE()),0)</f>
        <v>0</v>
      </c>
      <c r="Q1008" s="84" t="n">
        <f aca="false">IF($N1008="D",VLOOKUP(H1008,BasisBuckets,2,FALSE()),0)</f>
        <v>13</v>
      </c>
      <c r="R1008" s="84" t="n">
        <f aca="false">IF($N1008="PHY",VLOOKUP(H1008,PGDBuckets,2,FALSE()),0)</f>
        <v>0</v>
      </c>
      <c r="S1008" s="84" t="n">
        <f aca="false">IF($N1008="G",VLOOKUP(H1008,PGDBuckets,2,FALSE()),0)</f>
        <v>0</v>
      </c>
      <c r="T1008" s="84" t="n">
        <f aca="false">SUM(P1008:S1008)</f>
        <v>13</v>
      </c>
      <c r="U1008" s="84" t="str">
        <f aca="false">IF(O1008="not used","-",O1008&amp;N1008&amp;T1008)</f>
        <v>-</v>
      </c>
      <c r="V1008" s="84" t="str">
        <f aca="false">IF(O1008="Not Used","-",VLOOKUP(D1008,FOLIOS,7,FALSE())&amp;H1008)</f>
        <v>-</v>
      </c>
      <c r="W1008" s="84" t="str">
        <f aca="false">IF(U1008="-","-",O1008&amp;E1008&amp;H1008)</f>
        <v>-</v>
      </c>
      <c r="X1008" s="85" t="str">
        <f aca="false">D1008&amp;G1008</f>
        <v>FT-CAND-EGSC-BASIF-MONCHY</v>
      </c>
      <c r="AF1008" s="0" t="str">
        <f aca="false">D1008&amp;V1008</f>
        <v>FT-CAND-EGSC-BAS-</v>
      </c>
    </row>
    <row r="1009" customFormat="false" ht="12.75" hidden="false" customHeight="false" outlineLevel="0" collapsed="false">
      <c r="A1009" s="81" t="n">
        <v>36682</v>
      </c>
      <c r="B1009" s="82" t="s">
        <v>55</v>
      </c>
      <c r="C1009" s="82" t="s">
        <v>56</v>
      </c>
      <c r="D1009" s="82" t="s">
        <v>57</v>
      </c>
      <c r="E1009" s="82" t="s">
        <v>21</v>
      </c>
      <c r="F1009" s="82"/>
      <c r="G1009" s="82" t="s">
        <v>84</v>
      </c>
      <c r="H1009" s="81" t="n">
        <v>39783</v>
      </c>
      <c r="I1009" s="82" t="n">
        <v>0</v>
      </c>
      <c r="J1009" s="82" t="n">
        <v>0</v>
      </c>
      <c r="K1009" s="83" t="n">
        <f aca="false">IF(J1009=0,0,J1009/I1009)</f>
        <v>0</v>
      </c>
      <c r="L1009" s="83" t="n">
        <f aca="false">I1009/UOM</f>
        <v>0</v>
      </c>
      <c r="M1009" s="83" t="n">
        <f aca="false">J1009/UOM</f>
        <v>0</v>
      </c>
      <c r="N1009" s="84" t="str">
        <f aca="false">IF(F1009="P","PHY",IF(F1009="G","G",E1009))</f>
        <v>D</v>
      </c>
      <c r="O1009" s="84" t="str">
        <f aca="false">IF(ISNA(VLOOKUP(G1009,BadCanCurves,1,FALSE())),VLOOKUP(D1009,FOLIOS,6,FALSE()),"not used")</f>
        <v>not used</v>
      </c>
      <c r="P1009" s="84" t="n">
        <f aca="false">IF($N1009="P",VLOOKUP(H1009,PrcBuckets,2,FALSE()),0)</f>
        <v>0</v>
      </c>
      <c r="Q1009" s="84" t="n">
        <f aca="false">IF($N1009="D",VLOOKUP(H1009,BasisBuckets,2,FALSE()),0)</f>
        <v>13</v>
      </c>
      <c r="R1009" s="84" t="n">
        <f aca="false">IF($N1009="PHY",VLOOKUP(H1009,PGDBuckets,2,FALSE()),0)</f>
        <v>0</v>
      </c>
      <c r="S1009" s="84" t="n">
        <f aca="false">IF($N1009="G",VLOOKUP(H1009,PGDBuckets,2,FALSE()),0)</f>
        <v>0</v>
      </c>
      <c r="T1009" s="84" t="n">
        <f aca="false">SUM(P1009:S1009)</f>
        <v>13</v>
      </c>
      <c r="U1009" s="84" t="str">
        <f aca="false">IF(O1009="not used","-",O1009&amp;N1009&amp;T1009)</f>
        <v>-</v>
      </c>
      <c r="V1009" s="84" t="str">
        <f aca="false">IF(O1009="Not Used","-",VLOOKUP(D1009,FOLIOS,7,FALSE())&amp;H1009)</f>
        <v>-</v>
      </c>
      <c r="W1009" s="84" t="str">
        <f aca="false">IF(U1009="-","-",O1009&amp;E1009&amp;H1009)</f>
        <v>-</v>
      </c>
      <c r="X1009" s="85" t="str">
        <f aca="false">D1009&amp;G1009</f>
        <v>FT-CAND-EGSC-BASIF-MONCHY</v>
      </c>
      <c r="AF1009" s="0" t="str">
        <f aca="false">D1009&amp;V1009</f>
        <v>FT-CAND-EGSC-BAS-</v>
      </c>
    </row>
    <row r="1010" customFormat="false" ht="12.75" hidden="false" customHeight="false" outlineLevel="0" collapsed="false">
      <c r="A1010" s="81" t="n">
        <v>36682</v>
      </c>
      <c r="B1010" s="82" t="s">
        <v>55</v>
      </c>
      <c r="C1010" s="82" t="s">
        <v>56</v>
      </c>
      <c r="D1010" s="82" t="s">
        <v>57</v>
      </c>
      <c r="E1010" s="82" t="s">
        <v>21</v>
      </c>
      <c r="F1010" s="82"/>
      <c r="G1010" s="82" t="s">
        <v>85</v>
      </c>
      <c r="H1010" s="81" t="n">
        <v>36708</v>
      </c>
      <c r="I1010" s="82" t="n">
        <v>0</v>
      </c>
      <c r="J1010" s="82" t="n">
        <v>0</v>
      </c>
      <c r="K1010" s="83" t="n">
        <f aca="false">IF(J1010=0,0,J1010/I1010)</f>
        <v>0</v>
      </c>
      <c r="L1010" s="83" t="n">
        <f aca="false">I1010/UOM</f>
        <v>0</v>
      </c>
      <c r="M1010" s="83" t="n">
        <f aca="false">J1010/UOM</f>
        <v>0</v>
      </c>
      <c r="N1010" s="84" t="str">
        <f aca="false">IF(F1010="P","PHY",IF(F1010="G","G",E1010))</f>
        <v>D</v>
      </c>
      <c r="O1010" s="84" t="str">
        <f aca="false">IF(ISNA(VLOOKUP(G1010,BadCanCurves,1,FALSE())),VLOOKUP(D1010,FOLIOS,6,FALSE()),"not used")</f>
        <v>not used</v>
      </c>
      <c r="P1010" s="84" t="n">
        <f aca="false">IF($N1010="P",VLOOKUP(H1010,PrcBuckets,2,FALSE()),0)</f>
        <v>0</v>
      </c>
      <c r="Q1010" s="84" t="n">
        <f aca="false">IF($N1010="D",VLOOKUP(H1010,BasisBuckets,2,FALSE()),0)</f>
        <v>4</v>
      </c>
      <c r="R1010" s="84" t="n">
        <f aca="false">IF($N1010="PHY",VLOOKUP(H1010,PGDBuckets,2,FALSE()),0)</f>
        <v>0</v>
      </c>
      <c r="S1010" s="84" t="n">
        <f aca="false">IF($N1010="G",VLOOKUP(H1010,PGDBuckets,2,FALSE()),0)</f>
        <v>0</v>
      </c>
      <c r="T1010" s="84" t="n">
        <f aca="false">SUM(P1010:S1010)</f>
        <v>4</v>
      </c>
      <c r="U1010" s="84" t="str">
        <f aca="false">IF(O1010="not used","-",O1010&amp;N1010&amp;T1010)</f>
        <v>-</v>
      </c>
      <c r="V1010" s="84" t="str">
        <f aca="false">IF(O1010="Not Used","-",VLOOKUP(D1010,FOLIOS,7,FALSE())&amp;H1010)</f>
        <v>-</v>
      </c>
      <c r="W1010" s="84" t="str">
        <f aca="false">IF(U1010="-","-",O1010&amp;E1010&amp;H1010)</f>
        <v>-</v>
      </c>
      <c r="X1010" s="85" t="str">
        <f aca="false">D1010&amp;G1010</f>
        <v>FT-CAND-EGSC-BASIF-NNG/VENT</v>
      </c>
      <c r="AF1010" s="0" t="str">
        <f aca="false">D1010&amp;V1010</f>
        <v>FT-CAND-EGSC-BAS-</v>
      </c>
    </row>
    <row r="1011" customFormat="false" ht="12.75" hidden="false" customHeight="false" outlineLevel="0" collapsed="false">
      <c r="A1011" s="81" t="n">
        <v>36682</v>
      </c>
      <c r="B1011" s="82" t="s">
        <v>55</v>
      </c>
      <c r="C1011" s="82" t="s">
        <v>56</v>
      </c>
      <c r="D1011" s="82" t="s">
        <v>57</v>
      </c>
      <c r="E1011" s="82" t="s">
        <v>21</v>
      </c>
      <c r="F1011" s="82"/>
      <c r="G1011" s="82" t="s">
        <v>85</v>
      </c>
      <c r="H1011" s="81" t="n">
        <v>36739</v>
      </c>
      <c r="I1011" s="82" t="n">
        <v>0</v>
      </c>
      <c r="J1011" s="82" t="n">
        <v>0</v>
      </c>
      <c r="K1011" s="83" t="n">
        <f aca="false">IF(J1011=0,0,J1011/I1011)</f>
        <v>0</v>
      </c>
      <c r="L1011" s="83" t="n">
        <f aca="false">I1011/UOM</f>
        <v>0</v>
      </c>
      <c r="M1011" s="83" t="n">
        <f aca="false">J1011/UOM</f>
        <v>0</v>
      </c>
      <c r="N1011" s="84" t="str">
        <f aca="false">IF(F1011="P","PHY",IF(F1011="G","G",E1011))</f>
        <v>D</v>
      </c>
      <c r="O1011" s="84" t="str">
        <f aca="false">IF(ISNA(VLOOKUP(G1011,BadCanCurves,1,FALSE())),VLOOKUP(D1011,FOLIOS,6,FALSE()),"not used")</f>
        <v>not used</v>
      </c>
      <c r="P1011" s="84" t="n">
        <f aca="false">IF($N1011="P",VLOOKUP(H1011,PrcBuckets,2,FALSE()),0)</f>
        <v>0</v>
      </c>
      <c r="Q1011" s="84" t="n">
        <f aca="false">IF($N1011="D",VLOOKUP(H1011,BasisBuckets,2,FALSE()),0)</f>
        <v>5</v>
      </c>
      <c r="R1011" s="84" t="n">
        <f aca="false">IF($N1011="PHY",VLOOKUP(H1011,PGDBuckets,2,FALSE()),0)</f>
        <v>0</v>
      </c>
      <c r="S1011" s="84" t="n">
        <f aca="false">IF($N1011="G",VLOOKUP(H1011,PGDBuckets,2,FALSE()),0)</f>
        <v>0</v>
      </c>
      <c r="T1011" s="84" t="n">
        <f aca="false">SUM(P1011:S1011)</f>
        <v>5</v>
      </c>
      <c r="U1011" s="84" t="str">
        <f aca="false">IF(O1011="not used","-",O1011&amp;N1011&amp;T1011)</f>
        <v>-</v>
      </c>
      <c r="V1011" s="84" t="str">
        <f aca="false">IF(O1011="Not Used","-",VLOOKUP(D1011,FOLIOS,7,FALSE())&amp;H1011)</f>
        <v>-</v>
      </c>
      <c r="W1011" s="84" t="str">
        <f aca="false">IF(U1011="-","-",O1011&amp;E1011&amp;H1011)</f>
        <v>-</v>
      </c>
      <c r="X1011" s="85" t="str">
        <f aca="false">D1011&amp;G1011</f>
        <v>FT-CAND-EGSC-BASIF-NNG/VENT</v>
      </c>
      <c r="AF1011" s="0" t="str">
        <f aca="false">D1011&amp;V1011</f>
        <v>FT-CAND-EGSC-BAS-</v>
      </c>
    </row>
    <row r="1012" customFormat="false" ht="12.75" hidden="false" customHeight="false" outlineLevel="0" collapsed="false">
      <c r="A1012" s="81" t="n">
        <v>36682</v>
      </c>
      <c r="B1012" s="82" t="s">
        <v>55</v>
      </c>
      <c r="C1012" s="82" t="s">
        <v>56</v>
      </c>
      <c r="D1012" s="82" t="s">
        <v>57</v>
      </c>
      <c r="E1012" s="82" t="s">
        <v>21</v>
      </c>
      <c r="F1012" s="82"/>
      <c r="G1012" s="82" t="s">
        <v>85</v>
      </c>
      <c r="H1012" s="81" t="n">
        <v>36770</v>
      </c>
      <c r="I1012" s="82" t="n">
        <v>0</v>
      </c>
      <c r="J1012" s="82" t="n">
        <v>0</v>
      </c>
      <c r="K1012" s="83" t="n">
        <f aca="false">IF(J1012=0,0,J1012/I1012)</f>
        <v>0</v>
      </c>
      <c r="L1012" s="83" t="n">
        <f aca="false">I1012/UOM</f>
        <v>0</v>
      </c>
      <c r="M1012" s="83" t="n">
        <f aca="false">J1012/UOM</f>
        <v>0</v>
      </c>
      <c r="N1012" s="84" t="str">
        <f aca="false">IF(F1012="P","PHY",IF(F1012="G","G",E1012))</f>
        <v>D</v>
      </c>
      <c r="O1012" s="84" t="str">
        <f aca="false">IF(ISNA(VLOOKUP(G1012,BadCanCurves,1,FALSE())),VLOOKUP(D1012,FOLIOS,6,FALSE()),"not used")</f>
        <v>not used</v>
      </c>
      <c r="P1012" s="84" t="n">
        <f aca="false">IF($N1012="P",VLOOKUP(H1012,PrcBuckets,2,FALSE()),0)</f>
        <v>0</v>
      </c>
      <c r="Q1012" s="84" t="n">
        <f aca="false">IF($N1012="D",VLOOKUP(H1012,BasisBuckets,2,FALSE()),0)</f>
        <v>6</v>
      </c>
      <c r="R1012" s="84" t="n">
        <f aca="false">IF($N1012="PHY",VLOOKUP(H1012,PGDBuckets,2,FALSE()),0)</f>
        <v>0</v>
      </c>
      <c r="S1012" s="84" t="n">
        <f aca="false">IF($N1012="G",VLOOKUP(H1012,PGDBuckets,2,FALSE()),0)</f>
        <v>0</v>
      </c>
      <c r="T1012" s="84" t="n">
        <f aca="false">SUM(P1012:S1012)</f>
        <v>6</v>
      </c>
      <c r="U1012" s="84" t="str">
        <f aca="false">IF(O1012="not used","-",O1012&amp;N1012&amp;T1012)</f>
        <v>-</v>
      </c>
      <c r="V1012" s="84" t="str">
        <f aca="false">IF(O1012="Not Used","-",VLOOKUP(D1012,FOLIOS,7,FALSE())&amp;H1012)</f>
        <v>-</v>
      </c>
      <c r="W1012" s="84" t="str">
        <f aca="false">IF(U1012="-","-",O1012&amp;E1012&amp;H1012)</f>
        <v>-</v>
      </c>
      <c r="X1012" s="85" t="str">
        <f aca="false">D1012&amp;G1012</f>
        <v>FT-CAND-EGSC-BASIF-NNG/VENT</v>
      </c>
      <c r="AF1012" s="0" t="str">
        <f aca="false">D1012&amp;V1012</f>
        <v>FT-CAND-EGSC-BAS-</v>
      </c>
    </row>
    <row r="1013" customFormat="false" ht="12.75" hidden="false" customHeight="false" outlineLevel="0" collapsed="false">
      <c r="A1013" s="81" t="n">
        <v>36682</v>
      </c>
      <c r="B1013" s="82" t="s">
        <v>55</v>
      </c>
      <c r="C1013" s="82" t="s">
        <v>56</v>
      </c>
      <c r="D1013" s="82" t="s">
        <v>57</v>
      </c>
      <c r="E1013" s="82" t="s">
        <v>21</v>
      </c>
      <c r="F1013" s="82"/>
      <c r="G1013" s="82" t="s">
        <v>85</v>
      </c>
      <c r="H1013" s="81" t="n">
        <v>36800</v>
      </c>
      <c r="I1013" s="82" t="n">
        <v>0</v>
      </c>
      <c r="J1013" s="82" t="n">
        <v>0</v>
      </c>
      <c r="K1013" s="83" t="n">
        <f aca="false">IF(J1013=0,0,J1013/I1013)</f>
        <v>0</v>
      </c>
      <c r="L1013" s="83" t="n">
        <f aca="false">I1013/UOM</f>
        <v>0</v>
      </c>
      <c r="M1013" s="83" t="n">
        <f aca="false">J1013/UOM</f>
        <v>0</v>
      </c>
      <c r="N1013" s="84" t="str">
        <f aca="false">IF(F1013="P","PHY",IF(F1013="G","G",E1013))</f>
        <v>D</v>
      </c>
      <c r="O1013" s="84" t="str">
        <f aca="false">IF(ISNA(VLOOKUP(G1013,BadCanCurves,1,FALSE())),VLOOKUP(D1013,FOLIOS,6,FALSE()),"not used")</f>
        <v>not used</v>
      </c>
      <c r="P1013" s="84" t="n">
        <f aca="false">IF($N1013="P",VLOOKUP(H1013,PrcBuckets,2,FALSE()),0)</f>
        <v>0</v>
      </c>
      <c r="Q1013" s="84" t="n">
        <f aca="false">IF($N1013="D",VLOOKUP(H1013,BasisBuckets,2,FALSE()),0)</f>
        <v>7</v>
      </c>
      <c r="R1013" s="84" t="n">
        <f aca="false">IF($N1013="PHY",VLOOKUP(H1013,PGDBuckets,2,FALSE()),0)</f>
        <v>0</v>
      </c>
      <c r="S1013" s="84" t="n">
        <f aca="false">IF($N1013="G",VLOOKUP(H1013,PGDBuckets,2,FALSE()),0)</f>
        <v>0</v>
      </c>
      <c r="T1013" s="84" t="n">
        <f aca="false">SUM(P1013:S1013)</f>
        <v>7</v>
      </c>
      <c r="U1013" s="84" t="str">
        <f aca="false">IF(O1013="not used","-",O1013&amp;N1013&amp;T1013)</f>
        <v>-</v>
      </c>
      <c r="V1013" s="84" t="str">
        <f aca="false">IF(O1013="Not Used","-",VLOOKUP(D1013,FOLIOS,7,FALSE())&amp;H1013)</f>
        <v>-</v>
      </c>
      <c r="W1013" s="84" t="str">
        <f aca="false">IF(U1013="-","-",O1013&amp;E1013&amp;H1013)</f>
        <v>-</v>
      </c>
      <c r="X1013" s="85" t="str">
        <f aca="false">D1013&amp;G1013</f>
        <v>FT-CAND-EGSC-BASIF-NNG/VENT</v>
      </c>
      <c r="AF1013" s="0" t="str">
        <f aca="false">D1013&amp;V1013</f>
        <v>FT-CAND-EGSC-BAS-</v>
      </c>
    </row>
    <row r="1014" customFormat="false" ht="12.75" hidden="false" customHeight="false" outlineLevel="0" collapsed="false">
      <c r="A1014" s="81" t="n">
        <v>36682</v>
      </c>
      <c r="B1014" s="82" t="s">
        <v>55</v>
      </c>
      <c r="C1014" s="82" t="s">
        <v>56</v>
      </c>
      <c r="D1014" s="82" t="s">
        <v>57</v>
      </c>
      <c r="E1014" s="82" t="s">
        <v>21</v>
      </c>
      <c r="F1014" s="82"/>
      <c r="G1014" s="82" t="s">
        <v>85</v>
      </c>
      <c r="H1014" s="81" t="n">
        <v>36831</v>
      </c>
      <c r="I1014" s="82" t="n">
        <v>0</v>
      </c>
      <c r="J1014" s="82" t="n">
        <v>0</v>
      </c>
      <c r="K1014" s="83" t="n">
        <f aca="false">IF(J1014=0,0,J1014/I1014)</f>
        <v>0</v>
      </c>
      <c r="L1014" s="83" t="n">
        <f aca="false">I1014/UOM</f>
        <v>0</v>
      </c>
      <c r="M1014" s="83" t="n">
        <f aca="false">J1014/UOM</f>
        <v>0</v>
      </c>
      <c r="N1014" s="84" t="str">
        <f aca="false">IF(F1014="P","PHY",IF(F1014="G","G",E1014))</f>
        <v>D</v>
      </c>
      <c r="O1014" s="84" t="str">
        <f aca="false">IF(ISNA(VLOOKUP(G1014,BadCanCurves,1,FALSE())),VLOOKUP(D1014,FOLIOS,6,FALSE()),"not used")</f>
        <v>not used</v>
      </c>
      <c r="P1014" s="84" t="n">
        <f aca="false">IF($N1014="P",VLOOKUP(H1014,PrcBuckets,2,FALSE()),0)</f>
        <v>0</v>
      </c>
      <c r="Q1014" s="84" t="n">
        <f aca="false">IF($N1014="D",VLOOKUP(H1014,BasisBuckets,2,FALSE()),0)</f>
        <v>8</v>
      </c>
      <c r="R1014" s="84" t="n">
        <f aca="false">IF($N1014="PHY",VLOOKUP(H1014,PGDBuckets,2,FALSE()),0)</f>
        <v>0</v>
      </c>
      <c r="S1014" s="84" t="n">
        <f aca="false">IF($N1014="G",VLOOKUP(H1014,PGDBuckets,2,FALSE()),0)</f>
        <v>0</v>
      </c>
      <c r="T1014" s="84" t="n">
        <f aca="false">SUM(P1014:S1014)</f>
        <v>8</v>
      </c>
      <c r="U1014" s="84" t="str">
        <f aca="false">IF(O1014="not used","-",O1014&amp;N1014&amp;T1014)</f>
        <v>-</v>
      </c>
      <c r="V1014" s="84" t="str">
        <f aca="false">IF(O1014="Not Used","-",VLOOKUP(D1014,FOLIOS,7,FALSE())&amp;H1014)</f>
        <v>-</v>
      </c>
      <c r="W1014" s="84" t="str">
        <f aca="false">IF(U1014="-","-",O1014&amp;E1014&amp;H1014)</f>
        <v>-</v>
      </c>
      <c r="X1014" s="85" t="str">
        <f aca="false">D1014&amp;G1014</f>
        <v>FT-CAND-EGSC-BASIF-NNG/VENT</v>
      </c>
      <c r="AF1014" s="0" t="str">
        <f aca="false">D1014&amp;V1014</f>
        <v>FT-CAND-EGSC-BAS-</v>
      </c>
    </row>
    <row r="1015" customFormat="false" ht="12.75" hidden="false" customHeight="false" outlineLevel="0" collapsed="false">
      <c r="A1015" s="81" t="n">
        <v>36682</v>
      </c>
      <c r="B1015" s="82" t="s">
        <v>55</v>
      </c>
      <c r="C1015" s="82" t="s">
        <v>56</v>
      </c>
      <c r="D1015" s="82" t="s">
        <v>57</v>
      </c>
      <c r="E1015" s="82" t="s">
        <v>21</v>
      </c>
      <c r="F1015" s="82"/>
      <c r="G1015" s="82" t="s">
        <v>85</v>
      </c>
      <c r="H1015" s="81" t="n">
        <v>36861</v>
      </c>
      <c r="I1015" s="82" t="n">
        <v>0</v>
      </c>
      <c r="J1015" s="82" t="n">
        <v>0</v>
      </c>
      <c r="K1015" s="83" t="n">
        <f aca="false">IF(J1015=0,0,J1015/I1015)</f>
        <v>0</v>
      </c>
      <c r="L1015" s="83" t="n">
        <f aca="false">I1015/UOM</f>
        <v>0</v>
      </c>
      <c r="M1015" s="83" t="n">
        <f aca="false">J1015/UOM</f>
        <v>0</v>
      </c>
      <c r="N1015" s="84" t="str">
        <f aca="false">IF(F1015="P","PHY",IF(F1015="G","G",E1015))</f>
        <v>D</v>
      </c>
      <c r="O1015" s="84" t="str">
        <f aca="false">IF(ISNA(VLOOKUP(G1015,BadCanCurves,1,FALSE())),VLOOKUP(D1015,FOLIOS,6,FALSE()),"not used")</f>
        <v>not used</v>
      </c>
      <c r="P1015" s="84" t="n">
        <f aca="false">IF($N1015="P",VLOOKUP(H1015,PrcBuckets,2,FALSE()),0)</f>
        <v>0</v>
      </c>
      <c r="Q1015" s="84" t="n">
        <f aca="false">IF($N1015="D",VLOOKUP(H1015,BasisBuckets,2,FALSE()),0)</f>
        <v>8</v>
      </c>
      <c r="R1015" s="84" t="n">
        <f aca="false">IF($N1015="PHY",VLOOKUP(H1015,PGDBuckets,2,FALSE()),0)</f>
        <v>0</v>
      </c>
      <c r="S1015" s="84" t="n">
        <f aca="false">IF($N1015="G",VLOOKUP(H1015,PGDBuckets,2,FALSE()),0)</f>
        <v>0</v>
      </c>
      <c r="T1015" s="84" t="n">
        <f aca="false">SUM(P1015:S1015)</f>
        <v>8</v>
      </c>
      <c r="U1015" s="84" t="str">
        <f aca="false">IF(O1015="not used","-",O1015&amp;N1015&amp;T1015)</f>
        <v>-</v>
      </c>
      <c r="V1015" s="84" t="str">
        <f aca="false">IF(O1015="Not Used","-",VLOOKUP(D1015,FOLIOS,7,FALSE())&amp;H1015)</f>
        <v>-</v>
      </c>
      <c r="W1015" s="84" t="str">
        <f aca="false">IF(U1015="-","-",O1015&amp;E1015&amp;H1015)</f>
        <v>-</v>
      </c>
      <c r="X1015" s="85" t="str">
        <f aca="false">D1015&amp;G1015</f>
        <v>FT-CAND-EGSC-BASIF-NNG/VENT</v>
      </c>
      <c r="AF1015" s="0" t="str">
        <f aca="false">D1015&amp;V1015</f>
        <v>FT-CAND-EGSC-BAS-</v>
      </c>
    </row>
    <row r="1016" customFormat="false" ht="12.75" hidden="false" customHeight="false" outlineLevel="0" collapsed="false">
      <c r="A1016" s="81" t="n">
        <v>36682</v>
      </c>
      <c r="B1016" s="82" t="s">
        <v>55</v>
      </c>
      <c r="C1016" s="82" t="s">
        <v>56</v>
      </c>
      <c r="D1016" s="82" t="s">
        <v>57</v>
      </c>
      <c r="E1016" s="82" t="s">
        <v>21</v>
      </c>
      <c r="F1016" s="82"/>
      <c r="G1016" s="82" t="s">
        <v>85</v>
      </c>
      <c r="H1016" s="81" t="n">
        <v>36892</v>
      </c>
      <c r="I1016" s="82" t="n">
        <v>0</v>
      </c>
      <c r="J1016" s="82" t="n">
        <v>0</v>
      </c>
      <c r="K1016" s="83" t="n">
        <f aca="false">IF(J1016=0,0,J1016/I1016)</f>
        <v>0</v>
      </c>
      <c r="L1016" s="83" t="n">
        <f aca="false">I1016/UOM</f>
        <v>0</v>
      </c>
      <c r="M1016" s="83" t="n">
        <f aca="false">J1016/UOM</f>
        <v>0</v>
      </c>
      <c r="N1016" s="84" t="str">
        <f aca="false">IF(F1016="P","PHY",IF(F1016="G","G",E1016))</f>
        <v>D</v>
      </c>
      <c r="O1016" s="84" t="str">
        <f aca="false">IF(ISNA(VLOOKUP(G1016,BadCanCurves,1,FALSE())),VLOOKUP(D1016,FOLIOS,6,FALSE()),"not used")</f>
        <v>not used</v>
      </c>
      <c r="P1016" s="84" t="n">
        <f aca="false">IF($N1016="P",VLOOKUP(H1016,PrcBuckets,2,FALSE()),0)</f>
        <v>0</v>
      </c>
      <c r="Q1016" s="84" t="n">
        <f aca="false">IF($N1016="D",VLOOKUP(H1016,BasisBuckets,2,FALSE()),0)</f>
        <v>9</v>
      </c>
      <c r="R1016" s="84" t="n">
        <f aca="false">IF($N1016="PHY",VLOOKUP(H1016,PGDBuckets,2,FALSE()),0)</f>
        <v>0</v>
      </c>
      <c r="S1016" s="84" t="n">
        <f aca="false">IF($N1016="G",VLOOKUP(H1016,PGDBuckets,2,FALSE()),0)</f>
        <v>0</v>
      </c>
      <c r="T1016" s="84" t="n">
        <f aca="false">SUM(P1016:S1016)</f>
        <v>9</v>
      </c>
      <c r="U1016" s="84" t="str">
        <f aca="false">IF(O1016="not used","-",O1016&amp;N1016&amp;T1016)</f>
        <v>-</v>
      </c>
      <c r="V1016" s="84" t="str">
        <f aca="false">IF(O1016="Not Used","-",VLOOKUP(D1016,FOLIOS,7,FALSE())&amp;H1016)</f>
        <v>-</v>
      </c>
      <c r="W1016" s="84" t="str">
        <f aca="false">IF(U1016="-","-",O1016&amp;E1016&amp;H1016)</f>
        <v>-</v>
      </c>
      <c r="X1016" s="85" t="str">
        <f aca="false">D1016&amp;G1016</f>
        <v>FT-CAND-EGSC-BASIF-NNG/VENT</v>
      </c>
      <c r="AF1016" s="0" t="str">
        <f aca="false">D1016&amp;V1016</f>
        <v>FT-CAND-EGSC-BAS-</v>
      </c>
    </row>
    <row r="1017" customFormat="false" ht="12.75" hidden="false" customHeight="false" outlineLevel="0" collapsed="false">
      <c r="A1017" s="81" t="n">
        <v>36682</v>
      </c>
      <c r="B1017" s="82" t="s">
        <v>55</v>
      </c>
      <c r="C1017" s="82" t="s">
        <v>56</v>
      </c>
      <c r="D1017" s="82" t="s">
        <v>57</v>
      </c>
      <c r="E1017" s="82" t="s">
        <v>21</v>
      </c>
      <c r="F1017" s="82"/>
      <c r="G1017" s="82" t="s">
        <v>85</v>
      </c>
      <c r="H1017" s="81" t="n">
        <v>36923</v>
      </c>
      <c r="I1017" s="82" t="n">
        <v>0</v>
      </c>
      <c r="J1017" s="82" t="n">
        <v>0</v>
      </c>
      <c r="K1017" s="83" t="n">
        <f aca="false">IF(J1017=0,0,J1017/I1017)</f>
        <v>0</v>
      </c>
      <c r="L1017" s="83" t="n">
        <f aca="false">I1017/UOM</f>
        <v>0</v>
      </c>
      <c r="M1017" s="83" t="n">
        <f aca="false">J1017/UOM</f>
        <v>0</v>
      </c>
      <c r="N1017" s="84" t="str">
        <f aca="false">IF(F1017="P","PHY",IF(F1017="G","G",E1017))</f>
        <v>D</v>
      </c>
      <c r="O1017" s="84" t="str">
        <f aca="false">IF(ISNA(VLOOKUP(G1017,BadCanCurves,1,FALSE())),VLOOKUP(D1017,FOLIOS,6,FALSE()),"not used")</f>
        <v>not used</v>
      </c>
      <c r="P1017" s="84" t="n">
        <f aca="false">IF($N1017="P",VLOOKUP(H1017,PrcBuckets,2,FALSE()),0)</f>
        <v>0</v>
      </c>
      <c r="Q1017" s="84" t="n">
        <f aca="false">IF($N1017="D",VLOOKUP(H1017,BasisBuckets,2,FALSE()),0)</f>
        <v>9</v>
      </c>
      <c r="R1017" s="84" t="n">
        <f aca="false">IF($N1017="PHY",VLOOKUP(H1017,PGDBuckets,2,FALSE()),0)</f>
        <v>0</v>
      </c>
      <c r="S1017" s="84" t="n">
        <f aca="false">IF($N1017="G",VLOOKUP(H1017,PGDBuckets,2,FALSE()),0)</f>
        <v>0</v>
      </c>
      <c r="T1017" s="84" t="n">
        <f aca="false">SUM(P1017:S1017)</f>
        <v>9</v>
      </c>
      <c r="U1017" s="84" t="str">
        <f aca="false">IF(O1017="not used","-",O1017&amp;N1017&amp;T1017)</f>
        <v>-</v>
      </c>
      <c r="V1017" s="84" t="str">
        <f aca="false">IF(O1017="Not Used","-",VLOOKUP(D1017,FOLIOS,7,FALSE())&amp;H1017)</f>
        <v>-</v>
      </c>
      <c r="W1017" s="84" t="str">
        <f aca="false">IF(U1017="-","-",O1017&amp;E1017&amp;H1017)</f>
        <v>-</v>
      </c>
      <c r="X1017" s="85" t="str">
        <f aca="false">D1017&amp;G1017</f>
        <v>FT-CAND-EGSC-BASIF-NNG/VENT</v>
      </c>
      <c r="AF1017" s="0" t="str">
        <f aca="false">D1017&amp;V1017</f>
        <v>FT-CAND-EGSC-BAS-</v>
      </c>
    </row>
    <row r="1018" customFormat="false" ht="12.75" hidden="false" customHeight="false" outlineLevel="0" collapsed="false">
      <c r="A1018" s="81" t="n">
        <v>36682</v>
      </c>
      <c r="B1018" s="82" t="s">
        <v>55</v>
      </c>
      <c r="C1018" s="82" t="s">
        <v>56</v>
      </c>
      <c r="D1018" s="82" t="s">
        <v>57</v>
      </c>
      <c r="E1018" s="82" t="s">
        <v>21</v>
      </c>
      <c r="F1018" s="82"/>
      <c r="G1018" s="82" t="s">
        <v>85</v>
      </c>
      <c r="H1018" s="81" t="n">
        <v>36951</v>
      </c>
      <c r="I1018" s="82" t="n">
        <v>0</v>
      </c>
      <c r="J1018" s="82" t="n">
        <v>0</v>
      </c>
      <c r="K1018" s="83" t="n">
        <f aca="false">IF(J1018=0,0,J1018/I1018)</f>
        <v>0</v>
      </c>
      <c r="L1018" s="83" t="n">
        <f aca="false">I1018/UOM</f>
        <v>0</v>
      </c>
      <c r="M1018" s="83" t="n">
        <f aca="false">J1018/UOM</f>
        <v>0</v>
      </c>
      <c r="N1018" s="84" t="str">
        <f aca="false">IF(F1018="P","PHY",IF(F1018="G","G",E1018))</f>
        <v>D</v>
      </c>
      <c r="O1018" s="84" t="str">
        <f aca="false">IF(ISNA(VLOOKUP(G1018,BadCanCurves,1,FALSE())),VLOOKUP(D1018,FOLIOS,6,FALSE()),"not used")</f>
        <v>not used</v>
      </c>
      <c r="P1018" s="84" t="n">
        <f aca="false">IF($N1018="P",VLOOKUP(H1018,PrcBuckets,2,FALSE()),0)</f>
        <v>0</v>
      </c>
      <c r="Q1018" s="84" t="n">
        <f aca="false">IF($N1018="D",VLOOKUP(H1018,BasisBuckets,2,FALSE()),0)</f>
        <v>9</v>
      </c>
      <c r="R1018" s="84" t="n">
        <f aca="false">IF($N1018="PHY",VLOOKUP(H1018,PGDBuckets,2,FALSE()),0)</f>
        <v>0</v>
      </c>
      <c r="S1018" s="84" t="n">
        <f aca="false">IF($N1018="G",VLOOKUP(H1018,PGDBuckets,2,FALSE()),0)</f>
        <v>0</v>
      </c>
      <c r="T1018" s="84" t="n">
        <f aca="false">SUM(P1018:S1018)</f>
        <v>9</v>
      </c>
      <c r="U1018" s="84" t="str">
        <f aca="false">IF(O1018="not used","-",O1018&amp;N1018&amp;T1018)</f>
        <v>-</v>
      </c>
      <c r="V1018" s="84" t="str">
        <f aca="false">IF(O1018="Not Used","-",VLOOKUP(D1018,FOLIOS,7,FALSE())&amp;H1018)</f>
        <v>-</v>
      </c>
      <c r="W1018" s="84" t="str">
        <f aca="false">IF(U1018="-","-",O1018&amp;E1018&amp;H1018)</f>
        <v>-</v>
      </c>
      <c r="X1018" s="85" t="str">
        <f aca="false">D1018&amp;G1018</f>
        <v>FT-CAND-EGSC-BASIF-NNG/VENT</v>
      </c>
      <c r="AF1018" s="0" t="str">
        <f aca="false">D1018&amp;V1018</f>
        <v>FT-CAND-EGSC-BAS-</v>
      </c>
    </row>
    <row r="1019" customFormat="false" ht="12.75" hidden="false" customHeight="false" outlineLevel="0" collapsed="false">
      <c r="A1019" s="81" t="n">
        <v>36682</v>
      </c>
      <c r="B1019" s="82" t="s">
        <v>55</v>
      </c>
      <c r="C1019" s="82" t="s">
        <v>56</v>
      </c>
      <c r="D1019" s="82" t="s">
        <v>57</v>
      </c>
      <c r="E1019" s="82" t="s">
        <v>21</v>
      </c>
      <c r="F1019" s="82"/>
      <c r="G1019" s="82" t="s">
        <v>85</v>
      </c>
      <c r="H1019" s="81" t="n">
        <v>36982</v>
      </c>
      <c r="I1019" s="82" t="n">
        <v>0</v>
      </c>
      <c r="J1019" s="82" t="n">
        <v>0</v>
      </c>
      <c r="K1019" s="83" t="n">
        <f aca="false">IF(J1019=0,0,J1019/I1019)</f>
        <v>0</v>
      </c>
      <c r="L1019" s="83" t="n">
        <f aca="false">I1019/UOM</f>
        <v>0</v>
      </c>
      <c r="M1019" s="83" t="n">
        <f aca="false">J1019/UOM</f>
        <v>0</v>
      </c>
      <c r="N1019" s="84" t="str">
        <f aca="false">IF(F1019="P","PHY",IF(F1019="G","G",E1019))</f>
        <v>D</v>
      </c>
      <c r="O1019" s="84" t="str">
        <f aca="false">IF(ISNA(VLOOKUP(G1019,BadCanCurves,1,FALSE())),VLOOKUP(D1019,FOLIOS,6,FALSE()),"not used")</f>
        <v>not used</v>
      </c>
      <c r="P1019" s="84" t="n">
        <f aca="false">IF($N1019="P",VLOOKUP(H1019,PrcBuckets,2,FALSE()),0)</f>
        <v>0</v>
      </c>
      <c r="Q1019" s="84" t="n">
        <f aca="false">IF($N1019="D",VLOOKUP(H1019,BasisBuckets,2,FALSE()),0)</f>
        <v>9</v>
      </c>
      <c r="R1019" s="84" t="n">
        <f aca="false">IF($N1019="PHY",VLOOKUP(H1019,PGDBuckets,2,FALSE()),0)</f>
        <v>0</v>
      </c>
      <c r="S1019" s="84" t="n">
        <f aca="false">IF($N1019="G",VLOOKUP(H1019,PGDBuckets,2,FALSE()),0)</f>
        <v>0</v>
      </c>
      <c r="T1019" s="84" t="n">
        <f aca="false">SUM(P1019:S1019)</f>
        <v>9</v>
      </c>
      <c r="U1019" s="84" t="str">
        <f aca="false">IF(O1019="not used","-",O1019&amp;N1019&amp;T1019)</f>
        <v>-</v>
      </c>
      <c r="V1019" s="84" t="str">
        <f aca="false">IF(O1019="Not Used","-",VLOOKUP(D1019,FOLIOS,7,FALSE())&amp;H1019)</f>
        <v>-</v>
      </c>
      <c r="W1019" s="84" t="str">
        <f aca="false">IF(U1019="-","-",O1019&amp;E1019&amp;H1019)</f>
        <v>-</v>
      </c>
      <c r="X1019" s="85" t="str">
        <f aca="false">D1019&amp;G1019</f>
        <v>FT-CAND-EGSC-BASIF-NNG/VENT</v>
      </c>
      <c r="AF1019" s="0" t="str">
        <f aca="false">D1019&amp;V1019</f>
        <v>FT-CAND-EGSC-BAS-</v>
      </c>
    </row>
    <row r="1020" customFormat="false" ht="12.75" hidden="false" customHeight="false" outlineLevel="0" collapsed="false">
      <c r="A1020" s="81" t="n">
        <v>36682</v>
      </c>
      <c r="B1020" s="82" t="s">
        <v>55</v>
      </c>
      <c r="C1020" s="82" t="s">
        <v>56</v>
      </c>
      <c r="D1020" s="82" t="s">
        <v>57</v>
      </c>
      <c r="E1020" s="82" t="s">
        <v>21</v>
      </c>
      <c r="F1020" s="82"/>
      <c r="G1020" s="82" t="s">
        <v>85</v>
      </c>
      <c r="H1020" s="81" t="n">
        <v>37012</v>
      </c>
      <c r="I1020" s="82" t="n">
        <v>0</v>
      </c>
      <c r="J1020" s="82" t="n">
        <v>0</v>
      </c>
      <c r="K1020" s="83" t="n">
        <f aca="false">IF(J1020=0,0,J1020/I1020)</f>
        <v>0</v>
      </c>
      <c r="L1020" s="83" t="n">
        <f aca="false">I1020/UOM</f>
        <v>0</v>
      </c>
      <c r="M1020" s="83" t="n">
        <f aca="false">J1020/UOM</f>
        <v>0</v>
      </c>
      <c r="N1020" s="84" t="str">
        <f aca="false">IF(F1020="P","PHY",IF(F1020="G","G",E1020))</f>
        <v>D</v>
      </c>
      <c r="O1020" s="84" t="str">
        <f aca="false">IF(ISNA(VLOOKUP(G1020,BadCanCurves,1,FALSE())),VLOOKUP(D1020,FOLIOS,6,FALSE()),"not used")</f>
        <v>not used</v>
      </c>
      <c r="P1020" s="84" t="n">
        <f aca="false">IF($N1020="P",VLOOKUP(H1020,PrcBuckets,2,FALSE()),0)</f>
        <v>0</v>
      </c>
      <c r="Q1020" s="84" t="n">
        <f aca="false">IF($N1020="D",VLOOKUP(H1020,BasisBuckets,2,FALSE()),0)</f>
        <v>9</v>
      </c>
      <c r="R1020" s="84" t="n">
        <f aca="false">IF($N1020="PHY",VLOOKUP(H1020,PGDBuckets,2,FALSE()),0)</f>
        <v>0</v>
      </c>
      <c r="S1020" s="84" t="n">
        <f aca="false">IF($N1020="G",VLOOKUP(H1020,PGDBuckets,2,FALSE()),0)</f>
        <v>0</v>
      </c>
      <c r="T1020" s="84" t="n">
        <f aca="false">SUM(P1020:S1020)</f>
        <v>9</v>
      </c>
      <c r="U1020" s="84" t="str">
        <f aca="false">IF(O1020="not used","-",O1020&amp;N1020&amp;T1020)</f>
        <v>-</v>
      </c>
      <c r="V1020" s="84" t="str">
        <f aca="false">IF(O1020="Not Used","-",VLOOKUP(D1020,FOLIOS,7,FALSE())&amp;H1020)</f>
        <v>-</v>
      </c>
      <c r="W1020" s="84" t="str">
        <f aca="false">IF(U1020="-","-",O1020&amp;E1020&amp;H1020)</f>
        <v>-</v>
      </c>
      <c r="X1020" s="85" t="str">
        <f aca="false">D1020&amp;G1020</f>
        <v>FT-CAND-EGSC-BASIF-NNG/VENT</v>
      </c>
      <c r="AF1020" s="0" t="str">
        <f aca="false">D1020&amp;V1020</f>
        <v>FT-CAND-EGSC-BAS-</v>
      </c>
    </row>
    <row r="1021" customFormat="false" ht="12.75" hidden="false" customHeight="false" outlineLevel="0" collapsed="false">
      <c r="A1021" s="81" t="n">
        <v>36682</v>
      </c>
      <c r="B1021" s="82" t="s">
        <v>55</v>
      </c>
      <c r="C1021" s="82" t="s">
        <v>56</v>
      </c>
      <c r="D1021" s="82" t="s">
        <v>57</v>
      </c>
      <c r="E1021" s="82" t="s">
        <v>21</v>
      </c>
      <c r="F1021" s="82"/>
      <c r="G1021" s="82" t="s">
        <v>85</v>
      </c>
      <c r="H1021" s="81" t="n">
        <v>37043</v>
      </c>
      <c r="I1021" s="82" t="n">
        <v>0</v>
      </c>
      <c r="J1021" s="82" t="n">
        <v>0</v>
      </c>
      <c r="K1021" s="83" t="n">
        <f aca="false">IF(J1021=0,0,J1021/I1021)</f>
        <v>0</v>
      </c>
      <c r="L1021" s="83" t="n">
        <f aca="false">I1021/UOM</f>
        <v>0</v>
      </c>
      <c r="M1021" s="83" t="n">
        <f aca="false">J1021/UOM</f>
        <v>0</v>
      </c>
      <c r="N1021" s="84" t="str">
        <f aca="false">IF(F1021="P","PHY",IF(F1021="G","G",E1021))</f>
        <v>D</v>
      </c>
      <c r="O1021" s="84" t="str">
        <f aca="false">IF(ISNA(VLOOKUP(G1021,BadCanCurves,1,FALSE())),VLOOKUP(D1021,FOLIOS,6,FALSE()),"not used")</f>
        <v>not used</v>
      </c>
      <c r="P1021" s="84" t="n">
        <f aca="false">IF($N1021="P",VLOOKUP(H1021,PrcBuckets,2,FALSE()),0)</f>
        <v>0</v>
      </c>
      <c r="Q1021" s="84" t="n">
        <f aca="false">IF($N1021="D",VLOOKUP(H1021,BasisBuckets,2,FALSE()),0)</f>
        <v>9</v>
      </c>
      <c r="R1021" s="84" t="n">
        <f aca="false">IF($N1021="PHY",VLOOKUP(H1021,PGDBuckets,2,FALSE()),0)</f>
        <v>0</v>
      </c>
      <c r="S1021" s="84" t="n">
        <f aca="false">IF($N1021="G",VLOOKUP(H1021,PGDBuckets,2,FALSE()),0)</f>
        <v>0</v>
      </c>
      <c r="T1021" s="84" t="n">
        <f aca="false">SUM(P1021:S1021)</f>
        <v>9</v>
      </c>
      <c r="U1021" s="84" t="str">
        <f aca="false">IF(O1021="not used","-",O1021&amp;N1021&amp;T1021)</f>
        <v>-</v>
      </c>
      <c r="V1021" s="84" t="str">
        <f aca="false">IF(O1021="Not Used","-",VLOOKUP(D1021,FOLIOS,7,FALSE())&amp;H1021)</f>
        <v>-</v>
      </c>
      <c r="W1021" s="84" t="str">
        <f aca="false">IF(U1021="-","-",O1021&amp;E1021&amp;H1021)</f>
        <v>-</v>
      </c>
      <c r="X1021" s="85" t="str">
        <f aca="false">D1021&amp;G1021</f>
        <v>FT-CAND-EGSC-BASIF-NNG/VENT</v>
      </c>
      <c r="AF1021" s="0" t="str">
        <f aca="false">D1021&amp;V1021</f>
        <v>FT-CAND-EGSC-BAS-</v>
      </c>
    </row>
    <row r="1022" customFormat="false" ht="12.75" hidden="false" customHeight="false" outlineLevel="0" collapsed="false">
      <c r="A1022" s="81" t="n">
        <v>36682</v>
      </c>
      <c r="B1022" s="82" t="s">
        <v>55</v>
      </c>
      <c r="C1022" s="82" t="s">
        <v>56</v>
      </c>
      <c r="D1022" s="82" t="s">
        <v>57</v>
      </c>
      <c r="E1022" s="82" t="s">
        <v>21</v>
      </c>
      <c r="F1022" s="82"/>
      <c r="G1022" s="82" t="s">
        <v>85</v>
      </c>
      <c r="H1022" s="81" t="n">
        <v>37073</v>
      </c>
      <c r="I1022" s="82" t="n">
        <v>0</v>
      </c>
      <c r="J1022" s="82" t="n">
        <v>0</v>
      </c>
      <c r="K1022" s="83" t="n">
        <f aca="false">IF(J1022=0,0,J1022/I1022)</f>
        <v>0</v>
      </c>
      <c r="L1022" s="83" t="n">
        <f aca="false">I1022/UOM</f>
        <v>0</v>
      </c>
      <c r="M1022" s="83" t="n">
        <f aca="false">J1022/UOM</f>
        <v>0</v>
      </c>
      <c r="N1022" s="84" t="str">
        <f aca="false">IF(F1022="P","PHY",IF(F1022="G","G",E1022))</f>
        <v>D</v>
      </c>
      <c r="O1022" s="84" t="str">
        <f aca="false">IF(ISNA(VLOOKUP(G1022,BadCanCurves,1,FALSE())),VLOOKUP(D1022,FOLIOS,6,FALSE()),"not used")</f>
        <v>not used</v>
      </c>
      <c r="P1022" s="84" t="n">
        <f aca="false">IF($N1022="P",VLOOKUP(H1022,PrcBuckets,2,FALSE()),0)</f>
        <v>0</v>
      </c>
      <c r="Q1022" s="84" t="n">
        <f aca="false">IF($N1022="D",VLOOKUP(H1022,BasisBuckets,2,FALSE()),0)</f>
        <v>9</v>
      </c>
      <c r="R1022" s="84" t="n">
        <f aca="false">IF($N1022="PHY",VLOOKUP(H1022,PGDBuckets,2,FALSE()),0)</f>
        <v>0</v>
      </c>
      <c r="S1022" s="84" t="n">
        <f aca="false">IF($N1022="G",VLOOKUP(H1022,PGDBuckets,2,FALSE()),0)</f>
        <v>0</v>
      </c>
      <c r="T1022" s="84" t="n">
        <f aca="false">SUM(P1022:S1022)</f>
        <v>9</v>
      </c>
      <c r="U1022" s="84" t="str">
        <f aca="false">IF(O1022="not used","-",O1022&amp;N1022&amp;T1022)</f>
        <v>-</v>
      </c>
      <c r="V1022" s="84" t="str">
        <f aca="false">IF(O1022="Not Used","-",VLOOKUP(D1022,FOLIOS,7,FALSE())&amp;H1022)</f>
        <v>-</v>
      </c>
      <c r="W1022" s="84" t="str">
        <f aca="false">IF(U1022="-","-",O1022&amp;E1022&amp;H1022)</f>
        <v>-</v>
      </c>
      <c r="X1022" s="85" t="str">
        <f aca="false">D1022&amp;G1022</f>
        <v>FT-CAND-EGSC-BASIF-NNG/VENT</v>
      </c>
      <c r="AF1022" s="0" t="str">
        <f aca="false">D1022&amp;V1022</f>
        <v>FT-CAND-EGSC-BAS-</v>
      </c>
    </row>
    <row r="1023" customFormat="false" ht="12.75" hidden="false" customHeight="false" outlineLevel="0" collapsed="false">
      <c r="A1023" s="81" t="n">
        <v>36682</v>
      </c>
      <c r="B1023" s="82" t="s">
        <v>55</v>
      </c>
      <c r="C1023" s="82" t="s">
        <v>56</v>
      </c>
      <c r="D1023" s="82" t="s">
        <v>57</v>
      </c>
      <c r="E1023" s="82" t="s">
        <v>21</v>
      </c>
      <c r="F1023" s="82"/>
      <c r="G1023" s="82" t="s">
        <v>85</v>
      </c>
      <c r="H1023" s="81" t="n">
        <v>37104</v>
      </c>
      <c r="I1023" s="82" t="n">
        <v>0</v>
      </c>
      <c r="J1023" s="82" t="n">
        <v>0</v>
      </c>
      <c r="K1023" s="83" t="n">
        <f aca="false">IF(J1023=0,0,J1023/I1023)</f>
        <v>0</v>
      </c>
      <c r="L1023" s="83" t="n">
        <f aca="false">I1023/UOM</f>
        <v>0</v>
      </c>
      <c r="M1023" s="83" t="n">
        <f aca="false">J1023/UOM</f>
        <v>0</v>
      </c>
      <c r="N1023" s="84" t="str">
        <f aca="false">IF(F1023="P","PHY",IF(F1023="G","G",E1023))</f>
        <v>D</v>
      </c>
      <c r="O1023" s="84" t="str">
        <f aca="false">IF(ISNA(VLOOKUP(G1023,BadCanCurves,1,FALSE())),VLOOKUP(D1023,FOLIOS,6,FALSE()),"not used")</f>
        <v>not used</v>
      </c>
      <c r="P1023" s="84" t="n">
        <f aca="false">IF($N1023="P",VLOOKUP(H1023,PrcBuckets,2,FALSE()),0)</f>
        <v>0</v>
      </c>
      <c r="Q1023" s="84" t="n">
        <f aca="false">IF($N1023="D",VLOOKUP(H1023,BasisBuckets,2,FALSE()),0)</f>
        <v>9</v>
      </c>
      <c r="R1023" s="84" t="n">
        <f aca="false">IF($N1023="PHY",VLOOKUP(H1023,PGDBuckets,2,FALSE()),0)</f>
        <v>0</v>
      </c>
      <c r="S1023" s="84" t="n">
        <f aca="false">IF($N1023="G",VLOOKUP(H1023,PGDBuckets,2,FALSE()),0)</f>
        <v>0</v>
      </c>
      <c r="T1023" s="84" t="n">
        <f aca="false">SUM(P1023:S1023)</f>
        <v>9</v>
      </c>
      <c r="U1023" s="84" t="str">
        <f aca="false">IF(O1023="not used","-",O1023&amp;N1023&amp;T1023)</f>
        <v>-</v>
      </c>
      <c r="V1023" s="84" t="str">
        <f aca="false">IF(O1023="Not Used","-",VLOOKUP(D1023,FOLIOS,7,FALSE())&amp;H1023)</f>
        <v>-</v>
      </c>
      <c r="W1023" s="84" t="str">
        <f aca="false">IF(U1023="-","-",O1023&amp;E1023&amp;H1023)</f>
        <v>-</v>
      </c>
      <c r="X1023" s="85" t="str">
        <f aca="false">D1023&amp;G1023</f>
        <v>FT-CAND-EGSC-BASIF-NNG/VENT</v>
      </c>
      <c r="AF1023" s="0" t="str">
        <f aca="false">D1023&amp;V1023</f>
        <v>FT-CAND-EGSC-BAS-</v>
      </c>
    </row>
    <row r="1024" customFormat="false" ht="12.75" hidden="false" customHeight="false" outlineLevel="0" collapsed="false">
      <c r="A1024" s="81" t="n">
        <v>36682</v>
      </c>
      <c r="B1024" s="82" t="s">
        <v>55</v>
      </c>
      <c r="C1024" s="82" t="s">
        <v>56</v>
      </c>
      <c r="D1024" s="82" t="s">
        <v>57</v>
      </c>
      <c r="E1024" s="82" t="s">
        <v>21</v>
      </c>
      <c r="F1024" s="82"/>
      <c r="G1024" s="82" t="s">
        <v>85</v>
      </c>
      <c r="H1024" s="81" t="n">
        <v>37135</v>
      </c>
      <c r="I1024" s="82" t="n">
        <v>0</v>
      </c>
      <c r="J1024" s="82" t="n">
        <v>0</v>
      </c>
      <c r="K1024" s="83" t="n">
        <f aca="false">IF(J1024=0,0,J1024/I1024)</f>
        <v>0</v>
      </c>
      <c r="L1024" s="83" t="n">
        <f aca="false">I1024/UOM</f>
        <v>0</v>
      </c>
      <c r="M1024" s="83" t="n">
        <f aca="false">J1024/UOM</f>
        <v>0</v>
      </c>
      <c r="N1024" s="84" t="str">
        <f aca="false">IF(F1024="P","PHY",IF(F1024="G","G",E1024))</f>
        <v>D</v>
      </c>
      <c r="O1024" s="84" t="str">
        <f aca="false">IF(ISNA(VLOOKUP(G1024,BadCanCurves,1,FALSE())),VLOOKUP(D1024,FOLIOS,6,FALSE()),"not used")</f>
        <v>not used</v>
      </c>
      <c r="P1024" s="84" t="n">
        <f aca="false">IF($N1024="P",VLOOKUP(H1024,PrcBuckets,2,FALSE()),0)</f>
        <v>0</v>
      </c>
      <c r="Q1024" s="84" t="n">
        <f aca="false">IF($N1024="D",VLOOKUP(H1024,BasisBuckets,2,FALSE()),0)</f>
        <v>9</v>
      </c>
      <c r="R1024" s="84" t="n">
        <f aca="false">IF($N1024="PHY",VLOOKUP(H1024,PGDBuckets,2,FALSE()),0)</f>
        <v>0</v>
      </c>
      <c r="S1024" s="84" t="n">
        <f aca="false">IF($N1024="G",VLOOKUP(H1024,PGDBuckets,2,FALSE()),0)</f>
        <v>0</v>
      </c>
      <c r="T1024" s="84" t="n">
        <f aca="false">SUM(P1024:S1024)</f>
        <v>9</v>
      </c>
      <c r="U1024" s="84" t="str">
        <f aca="false">IF(O1024="not used","-",O1024&amp;N1024&amp;T1024)</f>
        <v>-</v>
      </c>
      <c r="V1024" s="84" t="str">
        <f aca="false">IF(O1024="Not Used","-",VLOOKUP(D1024,FOLIOS,7,FALSE())&amp;H1024)</f>
        <v>-</v>
      </c>
      <c r="W1024" s="84" t="str">
        <f aca="false">IF(U1024="-","-",O1024&amp;E1024&amp;H1024)</f>
        <v>-</v>
      </c>
      <c r="X1024" s="85" t="str">
        <f aca="false">D1024&amp;G1024</f>
        <v>FT-CAND-EGSC-BASIF-NNG/VENT</v>
      </c>
      <c r="AF1024" s="0" t="str">
        <f aca="false">D1024&amp;V1024</f>
        <v>FT-CAND-EGSC-BAS-</v>
      </c>
    </row>
    <row r="1025" customFormat="false" ht="12.75" hidden="false" customHeight="false" outlineLevel="0" collapsed="false">
      <c r="A1025" s="81" t="n">
        <v>36682</v>
      </c>
      <c r="B1025" s="82" t="s">
        <v>55</v>
      </c>
      <c r="C1025" s="82" t="s">
        <v>56</v>
      </c>
      <c r="D1025" s="82" t="s">
        <v>57</v>
      </c>
      <c r="E1025" s="82" t="s">
        <v>21</v>
      </c>
      <c r="F1025" s="82"/>
      <c r="G1025" s="82" t="s">
        <v>85</v>
      </c>
      <c r="H1025" s="81" t="n">
        <v>37165</v>
      </c>
      <c r="I1025" s="82" t="n">
        <v>0</v>
      </c>
      <c r="J1025" s="82" t="n">
        <v>0</v>
      </c>
      <c r="K1025" s="83" t="n">
        <f aca="false">IF(J1025=0,0,J1025/I1025)</f>
        <v>0</v>
      </c>
      <c r="L1025" s="83" t="n">
        <f aca="false">I1025/UOM</f>
        <v>0</v>
      </c>
      <c r="M1025" s="83" t="n">
        <f aca="false">J1025/UOM</f>
        <v>0</v>
      </c>
      <c r="N1025" s="84" t="str">
        <f aca="false">IF(F1025="P","PHY",IF(F1025="G","G",E1025))</f>
        <v>D</v>
      </c>
      <c r="O1025" s="84" t="str">
        <f aca="false">IF(ISNA(VLOOKUP(G1025,BadCanCurves,1,FALSE())),VLOOKUP(D1025,FOLIOS,6,FALSE()),"not used")</f>
        <v>not used</v>
      </c>
      <c r="P1025" s="84" t="n">
        <f aca="false">IF($N1025="P",VLOOKUP(H1025,PrcBuckets,2,FALSE()),0)</f>
        <v>0</v>
      </c>
      <c r="Q1025" s="84" t="n">
        <f aca="false">IF($N1025="D",VLOOKUP(H1025,BasisBuckets,2,FALSE()),0)</f>
        <v>9</v>
      </c>
      <c r="R1025" s="84" t="n">
        <f aca="false">IF($N1025="PHY",VLOOKUP(H1025,PGDBuckets,2,FALSE()),0)</f>
        <v>0</v>
      </c>
      <c r="S1025" s="84" t="n">
        <f aca="false">IF($N1025="G",VLOOKUP(H1025,PGDBuckets,2,FALSE()),0)</f>
        <v>0</v>
      </c>
      <c r="T1025" s="84" t="n">
        <f aca="false">SUM(P1025:S1025)</f>
        <v>9</v>
      </c>
      <c r="U1025" s="84" t="str">
        <f aca="false">IF(O1025="not used","-",O1025&amp;N1025&amp;T1025)</f>
        <v>-</v>
      </c>
      <c r="V1025" s="84" t="str">
        <f aca="false">IF(O1025="Not Used","-",VLOOKUP(D1025,FOLIOS,7,FALSE())&amp;H1025)</f>
        <v>-</v>
      </c>
      <c r="W1025" s="84" t="str">
        <f aca="false">IF(U1025="-","-",O1025&amp;E1025&amp;H1025)</f>
        <v>-</v>
      </c>
      <c r="X1025" s="85" t="str">
        <f aca="false">D1025&amp;G1025</f>
        <v>FT-CAND-EGSC-BASIF-NNG/VENT</v>
      </c>
      <c r="AF1025" s="0" t="str">
        <f aca="false">D1025&amp;V1025</f>
        <v>FT-CAND-EGSC-BAS-</v>
      </c>
    </row>
    <row r="1026" customFormat="false" ht="12.75" hidden="false" customHeight="false" outlineLevel="0" collapsed="false">
      <c r="A1026" s="81" t="n">
        <v>36682</v>
      </c>
      <c r="B1026" s="82" t="s">
        <v>55</v>
      </c>
      <c r="C1026" s="82" t="s">
        <v>56</v>
      </c>
      <c r="D1026" s="82" t="s">
        <v>57</v>
      </c>
      <c r="E1026" s="82" t="s">
        <v>21</v>
      </c>
      <c r="F1026" s="82"/>
      <c r="G1026" s="82" t="s">
        <v>85</v>
      </c>
      <c r="H1026" s="81" t="n">
        <v>37196</v>
      </c>
      <c r="I1026" s="82" t="n">
        <v>0</v>
      </c>
      <c r="J1026" s="82" t="n">
        <v>0</v>
      </c>
      <c r="K1026" s="83" t="n">
        <f aca="false">IF(J1026=0,0,J1026/I1026)</f>
        <v>0</v>
      </c>
      <c r="L1026" s="83" t="n">
        <f aca="false">I1026/UOM</f>
        <v>0</v>
      </c>
      <c r="M1026" s="83" t="n">
        <f aca="false">J1026/UOM</f>
        <v>0</v>
      </c>
      <c r="N1026" s="84" t="str">
        <f aca="false">IF(F1026="P","PHY",IF(F1026="G","G",E1026))</f>
        <v>D</v>
      </c>
      <c r="O1026" s="84" t="str">
        <f aca="false">IF(ISNA(VLOOKUP(G1026,BadCanCurves,1,FALSE())),VLOOKUP(D1026,FOLIOS,6,FALSE()),"not used")</f>
        <v>not used</v>
      </c>
      <c r="P1026" s="84" t="n">
        <f aca="false">IF($N1026="P",VLOOKUP(H1026,PrcBuckets,2,FALSE()),0)</f>
        <v>0</v>
      </c>
      <c r="Q1026" s="84" t="n">
        <f aca="false">IF($N1026="D",VLOOKUP(H1026,BasisBuckets,2,FALSE()),0)</f>
        <v>9</v>
      </c>
      <c r="R1026" s="84" t="n">
        <f aca="false">IF($N1026="PHY",VLOOKUP(H1026,PGDBuckets,2,FALSE()),0)</f>
        <v>0</v>
      </c>
      <c r="S1026" s="84" t="n">
        <f aca="false">IF($N1026="G",VLOOKUP(H1026,PGDBuckets,2,FALSE()),0)</f>
        <v>0</v>
      </c>
      <c r="T1026" s="84" t="n">
        <f aca="false">SUM(P1026:S1026)</f>
        <v>9</v>
      </c>
      <c r="U1026" s="84" t="str">
        <f aca="false">IF(O1026="not used","-",O1026&amp;N1026&amp;T1026)</f>
        <v>-</v>
      </c>
      <c r="V1026" s="84" t="str">
        <f aca="false">IF(O1026="Not Used","-",VLOOKUP(D1026,FOLIOS,7,FALSE())&amp;H1026)</f>
        <v>-</v>
      </c>
      <c r="W1026" s="84" t="str">
        <f aca="false">IF(U1026="-","-",O1026&amp;E1026&amp;H1026)</f>
        <v>-</v>
      </c>
      <c r="X1026" s="85" t="str">
        <f aca="false">D1026&amp;G1026</f>
        <v>FT-CAND-EGSC-BASIF-NNG/VENT</v>
      </c>
      <c r="AF1026" s="0" t="str">
        <f aca="false">D1026&amp;V1026</f>
        <v>FT-CAND-EGSC-BAS-</v>
      </c>
    </row>
    <row r="1027" customFormat="false" ht="12.75" hidden="false" customHeight="false" outlineLevel="0" collapsed="false">
      <c r="A1027" s="81" t="n">
        <v>36682</v>
      </c>
      <c r="B1027" s="82" t="s">
        <v>55</v>
      </c>
      <c r="C1027" s="82" t="s">
        <v>56</v>
      </c>
      <c r="D1027" s="82" t="s">
        <v>57</v>
      </c>
      <c r="E1027" s="82" t="s">
        <v>21</v>
      </c>
      <c r="F1027" s="82"/>
      <c r="G1027" s="82" t="s">
        <v>85</v>
      </c>
      <c r="H1027" s="81" t="n">
        <v>37226</v>
      </c>
      <c r="I1027" s="82" t="n">
        <v>0</v>
      </c>
      <c r="J1027" s="82" t="n">
        <v>0</v>
      </c>
      <c r="K1027" s="83" t="n">
        <f aca="false">IF(J1027=0,0,J1027/I1027)</f>
        <v>0</v>
      </c>
      <c r="L1027" s="83" t="n">
        <f aca="false">I1027/UOM</f>
        <v>0</v>
      </c>
      <c r="M1027" s="83" t="n">
        <f aca="false">J1027/UOM</f>
        <v>0</v>
      </c>
      <c r="N1027" s="84" t="str">
        <f aca="false">IF(F1027="P","PHY",IF(F1027="G","G",E1027))</f>
        <v>D</v>
      </c>
      <c r="O1027" s="84" t="str">
        <f aca="false">IF(ISNA(VLOOKUP(G1027,BadCanCurves,1,FALSE())),VLOOKUP(D1027,FOLIOS,6,FALSE()),"not used")</f>
        <v>not used</v>
      </c>
      <c r="P1027" s="84" t="n">
        <f aca="false">IF($N1027="P",VLOOKUP(H1027,PrcBuckets,2,FALSE()),0)</f>
        <v>0</v>
      </c>
      <c r="Q1027" s="84" t="n">
        <f aca="false">IF($N1027="D",VLOOKUP(H1027,BasisBuckets,2,FALSE()),0)</f>
        <v>9</v>
      </c>
      <c r="R1027" s="84" t="n">
        <f aca="false">IF($N1027="PHY",VLOOKUP(H1027,PGDBuckets,2,FALSE()),0)</f>
        <v>0</v>
      </c>
      <c r="S1027" s="84" t="n">
        <f aca="false">IF($N1027="G",VLOOKUP(H1027,PGDBuckets,2,FALSE()),0)</f>
        <v>0</v>
      </c>
      <c r="T1027" s="84" t="n">
        <f aca="false">SUM(P1027:S1027)</f>
        <v>9</v>
      </c>
      <c r="U1027" s="84" t="str">
        <f aca="false">IF(O1027="not used","-",O1027&amp;N1027&amp;T1027)</f>
        <v>-</v>
      </c>
      <c r="V1027" s="84" t="str">
        <f aca="false">IF(O1027="Not Used","-",VLOOKUP(D1027,FOLIOS,7,FALSE())&amp;H1027)</f>
        <v>-</v>
      </c>
      <c r="W1027" s="84" t="str">
        <f aca="false">IF(U1027="-","-",O1027&amp;E1027&amp;H1027)</f>
        <v>-</v>
      </c>
      <c r="X1027" s="85" t="str">
        <f aca="false">D1027&amp;G1027</f>
        <v>FT-CAND-EGSC-BASIF-NNG/VENT</v>
      </c>
      <c r="AF1027" s="0" t="str">
        <f aca="false">D1027&amp;V1027</f>
        <v>FT-CAND-EGSC-BAS-</v>
      </c>
    </row>
    <row r="1028" customFormat="false" ht="12.75" hidden="false" customHeight="false" outlineLevel="0" collapsed="false">
      <c r="A1028" s="81" t="n">
        <v>36682</v>
      </c>
      <c r="B1028" s="82" t="s">
        <v>55</v>
      </c>
      <c r="C1028" s="82" t="s">
        <v>56</v>
      </c>
      <c r="D1028" s="82" t="s">
        <v>57</v>
      </c>
      <c r="E1028" s="82" t="s">
        <v>21</v>
      </c>
      <c r="F1028" s="82"/>
      <c r="G1028" s="82" t="s">
        <v>85</v>
      </c>
      <c r="H1028" s="81" t="n">
        <v>37257</v>
      </c>
      <c r="I1028" s="82" t="n">
        <v>0</v>
      </c>
      <c r="J1028" s="82" t="n">
        <v>0</v>
      </c>
      <c r="K1028" s="83" t="n">
        <f aca="false">IF(J1028=0,0,J1028/I1028)</f>
        <v>0</v>
      </c>
      <c r="L1028" s="83" t="n">
        <f aca="false">I1028/UOM</f>
        <v>0</v>
      </c>
      <c r="M1028" s="83" t="n">
        <f aca="false">J1028/UOM</f>
        <v>0</v>
      </c>
      <c r="N1028" s="84" t="str">
        <f aca="false">IF(F1028="P","PHY",IF(F1028="G","G",E1028))</f>
        <v>D</v>
      </c>
      <c r="O1028" s="84" t="str">
        <f aca="false">IF(ISNA(VLOOKUP(G1028,BadCanCurves,1,FALSE())),VLOOKUP(D1028,FOLIOS,6,FALSE()),"not used")</f>
        <v>not used</v>
      </c>
      <c r="P1028" s="84" t="n">
        <f aca="false">IF($N1028="P",VLOOKUP(H1028,PrcBuckets,2,FALSE()),0)</f>
        <v>0</v>
      </c>
      <c r="Q1028" s="84" t="n">
        <f aca="false">IF($N1028="D",VLOOKUP(H1028,BasisBuckets,2,FALSE()),0)</f>
        <v>10</v>
      </c>
      <c r="R1028" s="84" t="n">
        <f aca="false">IF($N1028="PHY",VLOOKUP(H1028,PGDBuckets,2,FALSE()),0)</f>
        <v>0</v>
      </c>
      <c r="S1028" s="84" t="n">
        <f aca="false">IF($N1028="G",VLOOKUP(H1028,PGDBuckets,2,FALSE()),0)</f>
        <v>0</v>
      </c>
      <c r="T1028" s="84" t="n">
        <f aca="false">SUM(P1028:S1028)</f>
        <v>10</v>
      </c>
      <c r="U1028" s="84" t="str">
        <f aca="false">IF(O1028="not used","-",O1028&amp;N1028&amp;T1028)</f>
        <v>-</v>
      </c>
      <c r="V1028" s="84" t="str">
        <f aca="false">IF(O1028="Not Used","-",VLOOKUP(D1028,FOLIOS,7,FALSE())&amp;H1028)</f>
        <v>-</v>
      </c>
      <c r="W1028" s="84" t="str">
        <f aca="false">IF(U1028="-","-",O1028&amp;E1028&amp;H1028)</f>
        <v>-</v>
      </c>
      <c r="X1028" s="85" t="str">
        <f aca="false">D1028&amp;G1028</f>
        <v>FT-CAND-EGSC-BASIF-NNG/VENT</v>
      </c>
      <c r="AF1028" s="0" t="str">
        <f aca="false">D1028&amp;V1028</f>
        <v>FT-CAND-EGSC-BAS-</v>
      </c>
    </row>
    <row r="1029" customFormat="false" ht="12.75" hidden="false" customHeight="false" outlineLevel="0" collapsed="false">
      <c r="A1029" s="81" t="n">
        <v>36682</v>
      </c>
      <c r="B1029" s="82" t="s">
        <v>55</v>
      </c>
      <c r="C1029" s="82" t="s">
        <v>56</v>
      </c>
      <c r="D1029" s="82" t="s">
        <v>57</v>
      </c>
      <c r="E1029" s="82" t="s">
        <v>21</v>
      </c>
      <c r="F1029" s="82"/>
      <c r="G1029" s="82" t="s">
        <v>85</v>
      </c>
      <c r="H1029" s="81" t="n">
        <v>37288</v>
      </c>
      <c r="I1029" s="82" t="n">
        <v>0</v>
      </c>
      <c r="J1029" s="82" t="n">
        <v>0</v>
      </c>
      <c r="K1029" s="83" t="n">
        <f aca="false">IF(J1029=0,0,J1029/I1029)</f>
        <v>0</v>
      </c>
      <c r="L1029" s="83" t="n">
        <f aca="false">I1029/UOM</f>
        <v>0</v>
      </c>
      <c r="M1029" s="83" t="n">
        <f aca="false">J1029/UOM</f>
        <v>0</v>
      </c>
      <c r="N1029" s="84" t="str">
        <f aca="false">IF(F1029="P","PHY",IF(F1029="G","G",E1029))</f>
        <v>D</v>
      </c>
      <c r="O1029" s="84" t="str">
        <f aca="false">IF(ISNA(VLOOKUP(G1029,BadCanCurves,1,FALSE())),VLOOKUP(D1029,FOLIOS,6,FALSE()),"not used")</f>
        <v>not used</v>
      </c>
      <c r="P1029" s="84" t="n">
        <f aca="false">IF($N1029="P",VLOOKUP(H1029,PrcBuckets,2,FALSE()),0)</f>
        <v>0</v>
      </c>
      <c r="Q1029" s="84" t="n">
        <f aca="false">IF($N1029="D",VLOOKUP(H1029,BasisBuckets,2,FALSE()),0)</f>
        <v>10</v>
      </c>
      <c r="R1029" s="84" t="n">
        <f aca="false">IF($N1029="PHY",VLOOKUP(H1029,PGDBuckets,2,FALSE()),0)</f>
        <v>0</v>
      </c>
      <c r="S1029" s="84" t="n">
        <f aca="false">IF($N1029="G",VLOOKUP(H1029,PGDBuckets,2,FALSE()),0)</f>
        <v>0</v>
      </c>
      <c r="T1029" s="84" t="n">
        <f aca="false">SUM(P1029:S1029)</f>
        <v>10</v>
      </c>
      <c r="U1029" s="84" t="str">
        <f aca="false">IF(O1029="not used","-",O1029&amp;N1029&amp;T1029)</f>
        <v>-</v>
      </c>
      <c r="V1029" s="84" t="str">
        <f aca="false">IF(O1029="Not Used","-",VLOOKUP(D1029,FOLIOS,7,FALSE())&amp;H1029)</f>
        <v>-</v>
      </c>
      <c r="W1029" s="84" t="str">
        <f aca="false">IF(U1029="-","-",O1029&amp;E1029&amp;H1029)</f>
        <v>-</v>
      </c>
      <c r="X1029" s="85" t="str">
        <f aca="false">D1029&amp;G1029</f>
        <v>FT-CAND-EGSC-BASIF-NNG/VENT</v>
      </c>
      <c r="AF1029" s="0" t="str">
        <f aca="false">D1029&amp;V1029</f>
        <v>FT-CAND-EGSC-BAS-</v>
      </c>
    </row>
    <row r="1030" customFormat="false" ht="12.75" hidden="false" customHeight="false" outlineLevel="0" collapsed="false">
      <c r="A1030" s="81" t="n">
        <v>36682</v>
      </c>
      <c r="B1030" s="82" t="s">
        <v>55</v>
      </c>
      <c r="C1030" s="82" t="s">
        <v>56</v>
      </c>
      <c r="D1030" s="82" t="s">
        <v>57</v>
      </c>
      <c r="E1030" s="82" t="s">
        <v>21</v>
      </c>
      <c r="F1030" s="82"/>
      <c r="G1030" s="82" t="s">
        <v>85</v>
      </c>
      <c r="H1030" s="81" t="n">
        <v>37316</v>
      </c>
      <c r="I1030" s="82" t="n">
        <v>0</v>
      </c>
      <c r="J1030" s="82" t="n">
        <v>0</v>
      </c>
      <c r="K1030" s="83" t="n">
        <f aca="false">IF(J1030=0,0,J1030/I1030)</f>
        <v>0</v>
      </c>
      <c r="L1030" s="83" t="n">
        <f aca="false">I1030/UOM</f>
        <v>0</v>
      </c>
      <c r="M1030" s="83" t="n">
        <f aca="false">J1030/UOM</f>
        <v>0</v>
      </c>
      <c r="N1030" s="84" t="str">
        <f aca="false">IF(F1030="P","PHY",IF(F1030="G","G",E1030))</f>
        <v>D</v>
      </c>
      <c r="O1030" s="84" t="str">
        <f aca="false">IF(ISNA(VLOOKUP(G1030,BadCanCurves,1,FALSE())),VLOOKUP(D1030,FOLIOS,6,FALSE()),"not used")</f>
        <v>not used</v>
      </c>
      <c r="P1030" s="84" t="n">
        <f aca="false">IF($N1030="P",VLOOKUP(H1030,PrcBuckets,2,FALSE()),0)</f>
        <v>0</v>
      </c>
      <c r="Q1030" s="84" t="n">
        <f aca="false">IF($N1030="D",VLOOKUP(H1030,BasisBuckets,2,FALSE()),0)</f>
        <v>10</v>
      </c>
      <c r="R1030" s="84" t="n">
        <f aca="false">IF($N1030="PHY",VLOOKUP(H1030,PGDBuckets,2,FALSE()),0)</f>
        <v>0</v>
      </c>
      <c r="S1030" s="84" t="n">
        <f aca="false">IF($N1030="G",VLOOKUP(H1030,PGDBuckets,2,FALSE()),0)</f>
        <v>0</v>
      </c>
      <c r="T1030" s="84" t="n">
        <f aca="false">SUM(P1030:S1030)</f>
        <v>10</v>
      </c>
      <c r="U1030" s="84" t="str">
        <f aca="false">IF(O1030="not used","-",O1030&amp;N1030&amp;T1030)</f>
        <v>-</v>
      </c>
      <c r="V1030" s="84" t="str">
        <f aca="false">IF(O1030="Not Used","-",VLOOKUP(D1030,FOLIOS,7,FALSE())&amp;H1030)</f>
        <v>-</v>
      </c>
      <c r="W1030" s="84" t="str">
        <f aca="false">IF(U1030="-","-",O1030&amp;E1030&amp;H1030)</f>
        <v>-</v>
      </c>
      <c r="X1030" s="85" t="str">
        <f aca="false">D1030&amp;G1030</f>
        <v>FT-CAND-EGSC-BASIF-NNG/VENT</v>
      </c>
      <c r="AF1030" s="0" t="str">
        <f aca="false">D1030&amp;V1030</f>
        <v>FT-CAND-EGSC-BAS-</v>
      </c>
    </row>
    <row r="1031" customFormat="false" ht="12.75" hidden="false" customHeight="false" outlineLevel="0" collapsed="false">
      <c r="A1031" s="81" t="n">
        <v>36682</v>
      </c>
      <c r="B1031" s="82" t="s">
        <v>55</v>
      </c>
      <c r="C1031" s="82" t="s">
        <v>56</v>
      </c>
      <c r="D1031" s="82" t="s">
        <v>57</v>
      </c>
      <c r="E1031" s="82" t="s">
        <v>21</v>
      </c>
      <c r="F1031" s="82"/>
      <c r="G1031" s="82" t="s">
        <v>85</v>
      </c>
      <c r="H1031" s="81" t="n">
        <v>37347</v>
      </c>
      <c r="I1031" s="82" t="n">
        <v>0</v>
      </c>
      <c r="J1031" s="82" t="n">
        <v>0</v>
      </c>
      <c r="K1031" s="83" t="n">
        <f aca="false">IF(J1031=0,0,J1031/I1031)</f>
        <v>0</v>
      </c>
      <c r="L1031" s="83" t="n">
        <f aca="false">I1031/UOM</f>
        <v>0</v>
      </c>
      <c r="M1031" s="83" t="n">
        <f aca="false">J1031/UOM</f>
        <v>0</v>
      </c>
      <c r="N1031" s="84" t="str">
        <f aca="false">IF(F1031="P","PHY",IF(F1031="G","G",E1031))</f>
        <v>D</v>
      </c>
      <c r="O1031" s="84" t="str">
        <f aca="false">IF(ISNA(VLOOKUP(G1031,BadCanCurves,1,FALSE())),VLOOKUP(D1031,FOLIOS,6,FALSE()),"not used")</f>
        <v>not used</v>
      </c>
      <c r="P1031" s="84" t="n">
        <f aca="false">IF($N1031="P",VLOOKUP(H1031,PrcBuckets,2,FALSE()),0)</f>
        <v>0</v>
      </c>
      <c r="Q1031" s="84" t="n">
        <f aca="false">IF($N1031="D",VLOOKUP(H1031,BasisBuckets,2,FALSE()),0)</f>
        <v>10</v>
      </c>
      <c r="R1031" s="84" t="n">
        <f aca="false">IF($N1031="PHY",VLOOKUP(H1031,PGDBuckets,2,FALSE()),0)</f>
        <v>0</v>
      </c>
      <c r="S1031" s="84" t="n">
        <f aca="false">IF($N1031="G",VLOOKUP(H1031,PGDBuckets,2,FALSE()),0)</f>
        <v>0</v>
      </c>
      <c r="T1031" s="84" t="n">
        <f aca="false">SUM(P1031:S1031)</f>
        <v>10</v>
      </c>
      <c r="U1031" s="84" t="str">
        <f aca="false">IF(O1031="not used","-",O1031&amp;N1031&amp;T1031)</f>
        <v>-</v>
      </c>
      <c r="V1031" s="84" t="str">
        <f aca="false">IF(O1031="Not Used","-",VLOOKUP(D1031,FOLIOS,7,FALSE())&amp;H1031)</f>
        <v>-</v>
      </c>
      <c r="W1031" s="84" t="str">
        <f aca="false">IF(U1031="-","-",O1031&amp;E1031&amp;H1031)</f>
        <v>-</v>
      </c>
      <c r="X1031" s="85" t="str">
        <f aca="false">D1031&amp;G1031</f>
        <v>FT-CAND-EGSC-BASIF-NNG/VENT</v>
      </c>
      <c r="AF1031" s="0" t="str">
        <f aca="false">D1031&amp;V1031</f>
        <v>FT-CAND-EGSC-BAS-</v>
      </c>
    </row>
    <row r="1032" customFormat="false" ht="12.75" hidden="false" customHeight="false" outlineLevel="0" collapsed="false">
      <c r="A1032" s="81" t="n">
        <v>36682</v>
      </c>
      <c r="B1032" s="82" t="s">
        <v>55</v>
      </c>
      <c r="C1032" s="82" t="s">
        <v>56</v>
      </c>
      <c r="D1032" s="82" t="s">
        <v>57</v>
      </c>
      <c r="E1032" s="82" t="s">
        <v>21</v>
      </c>
      <c r="F1032" s="82"/>
      <c r="G1032" s="82" t="s">
        <v>85</v>
      </c>
      <c r="H1032" s="81" t="n">
        <v>37377</v>
      </c>
      <c r="I1032" s="82" t="n">
        <v>0</v>
      </c>
      <c r="J1032" s="82" t="n">
        <v>0</v>
      </c>
      <c r="K1032" s="83" t="n">
        <f aca="false">IF(J1032=0,0,J1032/I1032)</f>
        <v>0</v>
      </c>
      <c r="L1032" s="83" t="n">
        <f aca="false">I1032/UOM</f>
        <v>0</v>
      </c>
      <c r="M1032" s="83" t="n">
        <f aca="false">J1032/UOM</f>
        <v>0</v>
      </c>
      <c r="N1032" s="84" t="str">
        <f aca="false">IF(F1032="P","PHY",IF(F1032="G","G",E1032))</f>
        <v>D</v>
      </c>
      <c r="O1032" s="84" t="str">
        <f aca="false">IF(ISNA(VLOOKUP(G1032,BadCanCurves,1,FALSE())),VLOOKUP(D1032,FOLIOS,6,FALSE()),"not used")</f>
        <v>not used</v>
      </c>
      <c r="P1032" s="84" t="n">
        <f aca="false">IF($N1032="P",VLOOKUP(H1032,PrcBuckets,2,FALSE()),0)</f>
        <v>0</v>
      </c>
      <c r="Q1032" s="84" t="n">
        <f aca="false">IF($N1032="D",VLOOKUP(H1032,BasisBuckets,2,FALSE()),0)</f>
        <v>10</v>
      </c>
      <c r="R1032" s="84" t="n">
        <f aca="false">IF($N1032="PHY",VLOOKUP(H1032,PGDBuckets,2,FALSE()),0)</f>
        <v>0</v>
      </c>
      <c r="S1032" s="84" t="n">
        <f aca="false">IF($N1032="G",VLOOKUP(H1032,PGDBuckets,2,FALSE()),0)</f>
        <v>0</v>
      </c>
      <c r="T1032" s="84" t="n">
        <f aca="false">SUM(P1032:S1032)</f>
        <v>10</v>
      </c>
      <c r="U1032" s="84" t="str">
        <f aca="false">IF(O1032="not used","-",O1032&amp;N1032&amp;T1032)</f>
        <v>-</v>
      </c>
      <c r="V1032" s="84" t="str">
        <f aca="false">IF(O1032="Not Used","-",VLOOKUP(D1032,FOLIOS,7,FALSE())&amp;H1032)</f>
        <v>-</v>
      </c>
      <c r="W1032" s="84" t="str">
        <f aca="false">IF(U1032="-","-",O1032&amp;E1032&amp;H1032)</f>
        <v>-</v>
      </c>
      <c r="X1032" s="85" t="str">
        <f aca="false">D1032&amp;G1032</f>
        <v>FT-CAND-EGSC-BASIF-NNG/VENT</v>
      </c>
      <c r="AF1032" s="0" t="str">
        <f aca="false">D1032&amp;V1032</f>
        <v>FT-CAND-EGSC-BAS-</v>
      </c>
    </row>
    <row r="1033" customFormat="false" ht="12.75" hidden="false" customHeight="false" outlineLevel="0" collapsed="false">
      <c r="A1033" s="81" t="n">
        <v>36682</v>
      </c>
      <c r="B1033" s="82" t="s">
        <v>55</v>
      </c>
      <c r="C1033" s="82" t="s">
        <v>56</v>
      </c>
      <c r="D1033" s="82" t="s">
        <v>57</v>
      </c>
      <c r="E1033" s="82" t="s">
        <v>21</v>
      </c>
      <c r="F1033" s="82"/>
      <c r="G1033" s="82" t="s">
        <v>85</v>
      </c>
      <c r="H1033" s="81" t="n">
        <v>37408</v>
      </c>
      <c r="I1033" s="82" t="n">
        <v>0</v>
      </c>
      <c r="J1033" s="82" t="n">
        <v>0</v>
      </c>
      <c r="K1033" s="83" t="n">
        <f aca="false">IF(J1033=0,0,J1033/I1033)</f>
        <v>0</v>
      </c>
      <c r="L1033" s="83" t="n">
        <f aca="false">I1033/UOM</f>
        <v>0</v>
      </c>
      <c r="M1033" s="83" t="n">
        <f aca="false">J1033/UOM</f>
        <v>0</v>
      </c>
      <c r="N1033" s="84" t="str">
        <f aca="false">IF(F1033="P","PHY",IF(F1033="G","G",E1033))</f>
        <v>D</v>
      </c>
      <c r="O1033" s="84" t="str">
        <f aca="false">IF(ISNA(VLOOKUP(G1033,BadCanCurves,1,FALSE())),VLOOKUP(D1033,FOLIOS,6,FALSE()),"not used")</f>
        <v>not used</v>
      </c>
      <c r="P1033" s="84" t="n">
        <f aca="false">IF($N1033="P",VLOOKUP(H1033,PrcBuckets,2,FALSE()),0)</f>
        <v>0</v>
      </c>
      <c r="Q1033" s="84" t="n">
        <f aca="false">IF($N1033="D",VLOOKUP(H1033,BasisBuckets,2,FALSE()),0)</f>
        <v>10</v>
      </c>
      <c r="R1033" s="84" t="n">
        <f aca="false">IF($N1033="PHY",VLOOKUP(H1033,PGDBuckets,2,FALSE()),0)</f>
        <v>0</v>
      </c>
      <c r="S1033" s="84" t="n">
        <f aca="false">IF($N1033="G",VLOOKUP(H1033,PGDBuckets,2,FALSE()),0)</f>
        <v>0</v>
      </c>
      <c r="T1033" s="84" t="n">
        <f aca="false">SUM(P1033:S1033)</f>
        <v>10</v>
      </c>
      <c r="U1033" s="84" t="str">
        <f aca="false">IF(O1033="not used","-",O1033&amp;N1033&amp;T1033)</f>
        <v>-</v>
      </c>
      <c r="V1033" s="84" t="str">
        <f aca="false">IF(O1033="Not Used","-",VLOOKUP(D1033,FOLIOS,7,FALSE())&amp;H1033)</f>
        <v>-</v>
      </c>
      <c r="W1033" s="84" t="str">
        <f aca="false">IF(U1033="-","-",O1033&amp;E1033&amp;H1033)</f>
        <v>-</v>
      </c>
      <c r="X1033" s="85" t="str">
        <f aca="false">D1033&amp;G1033</f>
        <v>FT-CAND-EGSC-BASIF-NNG/VENT</v>
      </c>
      <c r="AF1033" s="0" t="str">
        <f aca="false">D1033&amp;V1033</f>
        <v>FT-CAND-EGSC-BAS-</v>
      </c>
    </row>
    <row r="1034" customFormat="false" ht="12.75" hidden="false" customHeight="false" outlineLevel="0" collapsed="false">
      <c r="A1034" s="81" t="n">
        <v>36682</v>
      </c>
      <c r="B1034" s="82" t="s">
        <v>55</v>
      </c>
      <c r="C1034" s="82" t="s">
        <v>56</v>
      </c>
      <c r="D1034" s="82" t="s">
        <v>57</v>
      </c>
      <c r="E1034" s="82" t="s">
        <v>21</v>
      </c>
      <c r="F1034" s="82"/>
      <c r="G1034" s="82" t="s">
        <v>85</v>
      </c>
      <c r="H1034" s="81" t="n">
        <v>37438</v>
      </c>
      <c r="I1034" s="82" t="n">
        <v>0</v>
      </c>
      <c r="J1034" s="82" t="n">
        <v>0</v>
      </c>
      <c r="K1034" s="83" t="n">
        <f aca="false">IF(J1034=0,0,J1034/I1034)</f>
        <v>0</v>
      </c>
      <c r="L1034" s="83" t="n">
        <f aca="false">I1034/UOM</f>
        <v>0</v>
      </c>
      <c r="M1034" s="83" t="n">
        <f aca="false">J1034/UOM</f>
        <v>0</v>
      </c>
      <c r="N1034" s="84" t="str">
        <f aca="false">IF(F1034="P","PHY",IF(F1034="G","G",E1034))</f>
        <v>D</v>
      </c>
      <c r="O1034" s="84" t="str">
        <f aca="false">IF(ISNA(VLOOKUP(G1034,BadCanCurves,1,FALSE())),VLOOKUP(D1034,FOLIOS,6,FALSE()),"not used")</f>
        <v>not used</v>
      </c>
      <c r="P1034" s="84" t="n">
        <f aca="false">IF($N1034="P",VLOOKUP(H1034,PrcBuckets,2,FALSE()),0)</f>
        <v>0</v>
      </c>
      <c r="Q1034" s="84" t="n">
        <f aca="false">IF($N1034="D",VLOOKUP(H1034,BasisBuckets,2,FALSE()),0)</f>
        <v>10</v>
      </c>
      <c r="R1034" s="84" t="n">
        <f aca="false">IF($N1034="PHY",VLOOKUP(H1034,PGDBuckets,2,FALSE()),0)</f>
        <v>0</v>
      </c>
      <c r="S1034" s="84" t="n">
        <f aca="false">IF($N1034="G",VLOOKUP(H1034,PGDBuckets,2,FALSE()),0)</f>
        <v>0</v>
      </c>
      <c r="T1034" s="84" t="n">
        <f aca="false">SUM(P1034:S1034)</f>
        <v>10</v>
      </c>
      <c r="U1034" s="84" t="str">
        <f aca="false">IF(O1034="not used","-",O1034&amp;N1034&amp;T1034)</f>
        <v>-</v>
      </c>
      <c r="V1034" s="84" t="str">
        <f aca="false">IF(O1034="Not Used","-",VLOOKUP(D1034,FOLIOS,7,FALSE())&amp;H1034)</f>
        <v>-</v>
      </c>
      <c r="W1034" s="84" t="str">
        <f aca="false">IF(U1034="-","-",O1034&amp;E1034&amp;H1034)</f>
        <v>-</v>
      </c>
      <c r="X1034" s="85" t="str">
        <f aca="false">D1034&amp;G1034</f>
        <v>FT-CAND-EGSC-BASIF-NNG/VENT</v>
      </c>
      <c r="AF1034" s="0" t="str">
        <f aca="false">D1034&amp;V1034</f>
        <v>FT-CAND-EGSC-BAS-</v>
      </c>
    </row>
    <row r="1035" customFormat="false" ht="12.75" hidden="false" customHeight="false" outlineLevel="0" collapsed="false">
      <c r="A1035" s="81" t="n">
        <v>36682</v>
      </c>
      <c r="B1035" s="82" t="s">
        <v>55</v>
      </c>
      <c r="C1035" s="82" t="s">
        <v>56</v>
      </c>
      <c r="D1035" s="82" t="s">
        <v>57</v>
      </c>
      <c r="E1035" s="82" t="s">
        <v>21</v>
      </c>
      <c r="F1035" s="82"/>
      <c r="G1035" s="82" t="s">
        <v>85</v>
      </c>
      <c r="H1035" s="81" t="n">
        <v>37469</v>
      </c>
      <c r="I1035" s="82" t="n">
        <v>0</v>
      </c>
      <c r="J1035" s="82" t="n">
        <v>0</v>
      </c>
      <c r="K1035" s="83" t="n">
        <f aca="false">IF(J1035=0,0,J1035/I1035)</f>
        <v>0</v>
      </c>
      <c r="L1035" s="83" t="n">
        <f aca="false">I1035/UOM</f>
        <v>0</v>
      </c>
      <c r="M1035" s="83" t="n">
        <f aca="false">J1035/UOM</f>
        <v>0</v>
      </c>
      <c r="N1035" s="84" t="str">
        <f aca="false">IF(F1035="P","PHY",IF(F1035="G","G",E1035))</f>
        <v>D</v>
      </c>
      <c r="O1035" s="84" t="str">
        <f aca="false">IF(ISNA(VLOOKUP(G1035,BadCanCurves,1,FALSE())),VLOOKUP(D1035,FOLIOS,6,FALSE()),"not used")</f>
        <v>not used</v>
      </c>
      <c r="P1035" s="84" t="n">
        <f aca="false">IF($N1035="P",VLOOKUP(H1035,PrcBuckets,2,FALSE()),0)</f>
        <v>0</v>
      </c>
      <c r="Q1035" s="84" t="n">
        <f aca="false">IF($N1035="D",VLOOKUP(H1035,BasisBuckets,2,FALSE()),0)</f>
        <v>10</v>
      </c>
      <c r="R1035" s="84" t="n">
        <f aca="false">IF($N1035="PHY",VLOOKUP(H1035,PGDBuckets,2,FALSE()),0)</f>
        <v>0</v>
      </c>
      <c r="S1035" s="84" t="n">
        <f aca="false">IF($N1035="G",VLOOKUP(H1035,PGDBuckets,2,FALSE()),0)</f>
        <v>0</v>
      </c>
      <c r="T1035" s="84" t="n">
        <f aca="false">SUM(P1035:S1035)</f>
        <v>10</v>
      </c>
      <c r="U1035" s="84" t="str">
        <f aca="false">IF(O1035="not used","-",O1035&amp;N1035&amp;T1035)</f>
        <v>-</v>
      </c>
      <c r="V1035" s="84" t="str">
        <f aca="false">IF(O1035="Not Used","-",VLOOKUP(D1035,FOLIOS,7,FALSE())&amp;H1035)</f>
        <v>-</v>
      </c>
      <c r="W1035" s="84" t="str">
        <f aca="false">IF(U1035="-","-",O1035&amp;E1035&amp;H1035)</f>
        <v>-</v>
      </c>
      <c r="X1035" s="85" t="str">
        <f aca="false">D1035&amp;G1035</f>
        <v>FT-CAND-EGSC-BASIF-NNG/VENT</v>
      </c>
      <c r="AF1035" s="0" t="str">
        <f aca="false">D1035&amp;V1035</f>
        <v>FT-CAND-EGSC-BAS-</v>
      </c>
    </row>
    <row r="1036" customFormat="false" ht="12.75" hidden="false" customHeight="false" outlineLevel="0" collapsed="false">
      <c r="A1036" s="81" t="n">
        <v>36682</v>
      </c>
      <c r="B1036" s="82" t="s">
        <v>55</v>
      </c>
      <c r="C1036" s="82" t="s">
        <v>56</v>
      </c>
      <c r="D1036" s="82" t="s">
        <v>57</v>
      </c>
      <c r="E1036" s="82" t="s">
        <v>21</v>
      </c>
      <c r="F1036" s="82"/>
      <c r="G1036" s="82" t="s">
        <v>85</v>
      </c>
      <c r="H1036" s="81" t="n">
        <v>37500</v>
      </c>
      <c r="I1036" s="82" t="n">
        <v>0</v>
      </c>
      <c r="J1036" s="82" t="n">
        <v>0</v>
      </c>
      <c r="K1036" s="83" t="n">
        <f aca="false">IF(J1036=0,0,J1036/I1036)</f>
        <v>0</v>
      </c>
      <c r="L1036" s="83" t="n">
        <f aca="false">I1036/UOM</f>
        <v>0</v>
      </c>
      <c r="M1036" s="83" t="n">
        <f aca="false">J1036/UOM</f>
        <v>0</v>
      </c>
      <c r="N1036" s="84" t="str">
        <f aca="false">IF(F1036="P","PHY",IF(F1036="G","G",E1036))</f>
        <v>D</v>
      </c>
      <c r="O1036" s="84" t="str">
        <f aca="false">IF(ISNA(VLOOKUP(G1036,BadCanCurves,1,FALSE())),VLOOKUP(D1036,FOLIOS,6,FALSE()),"not used")</f>
        <v>not used</v>
      </c>
      <c r="P1036" s="84" t="n">
        <f aca="false">IF($N1036="P",VLOOKUP(H1036,PrcBuckets,2,FALSE()),0)</f>
        <v>0</v>
      </c>
      <c r="Q1036" s="84" t="n">
        <f aca="false">IF($N1036="D",VLOOKUP(H1036,BasisBuckets,2,FALSE()),0)</f>
        <v>10</v>
      </c>
      <c r="R1036" s="84" t="n">
        <f aca="false">IF($N1036="PHY",VLOOKUP(H1036,PGDBuckets,2,FALSE()),0)</f>
        <v>0</v>
      </c>
      <c r="S1036" s="84" t="n">
        <f aca="false">IF($N1036="G",VLOOKUP(H1036,PGDBuckets,2,FALSE()),0)</f>
        <v>0</v>
      </c>
      <c r="T1036" s="84" t="n">
        <f aca="false">SUM(P1036:S1036)</f>
        <v>10</v>
      </c>
      <c r="U1036" s="84" t="str">
        <f aca="false">IF(O1036="not used","-",O1036&amp;N1036&amp;T1036)</f>
        <v>-</v>
      </c>
      <c r="V1036" s="84" t="str">
        <f aca="false">IF(O1036="Not Used","-",VLOOKUP(D1036,FOLIOS,7,FALSE())&amp;H1036)</f>
        <v>-</v>
      </c>
      <c r="W1036" s="84" t="str">
        <f aca="false">IF(U1036="-","-",O1036&amp;E1036&amp;H1036)</f>
        <v>-</v>
      </c>
      <c r="X1036" s="85" t="str">
        <f aca="false">D1036&amp;G1036</f>
        <v>FT-CAND-EGSC-BASIF-NNG/VENT</v>
      </c>
      <c r="AF1036" s="0" t="str">
        <f aca="false">D1036&amp;V1036</f>
        <v>FT-CAND-EGSC-BAS-</v>
      </c>
    </row>
    <row r="1037" customFormat="false" ht="12.75" hidden="false" customHeight="false" outlineLevel="0" collapsed="false">
      <c r="A1037" s="81" t="n">
        <v>36682</v>
      </c>
      <c r="B1037" s="82" t="s">
        <v>55</v>
      </c>
      <c r="C1037" s="82" t="s">
        <v>56</v>
      </c>
      <c r="D1037" s="82" t="s">
        <v>57</v>
      </c>
      <c r="E1037" s="82" t="s">
        <v>21</v>
      </c>
      <c r="F1037" s="82"/>
      <c r="G1037" s="82" t="s">
        <v>85</v>
      </c>
      <c r="H1037" s="81" t="n">
        <v>37530</v>
      </c>
      <c r="I1037" s="82" t="n">
        <v>0</v>
      </c>
      <c r="J1037" s="82" t="n">
        <v>0</v>
      </c>
      <c r="K1037" s="83" t="n">
        <f aca="false">IF(J1037=0,0,J1037/I1037)</f>
        <v>0</v>
      </c>
      <c r="L1037" s="83" t="n">
        <f aca="false">I1037/UOM</f>
        <v>0</v>
      </c>
      <c r="M1037" s="83" t="n">
        <f aca="false">J1037/UOM</f>
        <v>0</v>
      </c>
      <c r="N1037" s="84" t="str">
        <f aca="false">IF(F1037="P","PHY",IF(F1037="G","G",E1037))</f>
        <v>D</v>
      </c>
      <c r="O1037" s="84" t="str">
        <f aca="false">IF(ISNA(VLOOKUP(G1037,BadCanCurves,1,FALSE())),VLOOKUP(D1037,FOLIOS,6,FALSE()),"not used")</f>
        <v>not used</v>
      </c>
      <c r="P1037" s="84" t="n">
        <f aca="false">IF($N1037="P",VLOOKUP(H1037,PrcBuckets,2,FALSE()),0)</f>
        <v>0</v>
      </c>
      <c r="Q1037" s="84" t="n">
        <f aca="false">IF($N1037="D",VLOOKUP(H1037,BasisBuckets,2,FALSE()),0)</f>
        <v>10</v>
      </c>
      <c r="R1037" s="84" t="n">
        <f aca="false">IF($N1037="PHY",VLOOKUP(H1037,PGDBuckets,2,FALSE()),0)</f>
        <v>0</v>
      </c>
      <c r="S1037" s="84" t="n">
        <f aca="false">IF($N1037="G",VLOOKUP(H1037,PGDBuckets,2,FALSE()),0)</f>
        <v>0</v>
      </c>
      <c r="T1037" s="84" t="n">
        <f aca="false">SUM(P1037:S1037)</f>
        <v>10</v>
      </c>
      <c r="U1037" s="84" t="str">
        <f aca="false">IF(O1037="not used","-",O1037&amp;N1037&amp;T1037)</f>
        <v>-</v>
      </c>
      <c r="V1037" s="84" t="str">
        <f aca="false">IF(O1037="Not Used","-",VLOOKUP(D1037,FOLIOS,7,FALSE())&amp;H1037)</f>
        <v>-</v>
      </c>
      <c r="W1037" s="84" t="str">
        <f aca="false">IF(U1037="-","-",O1037&amp;E1037&amp;H1037)</f>
        <v>-</v>
      </c>
      <c r="X1037" s="85" t="str">
        <f aca="false">D1037&amp;G1037</f>
        <v>FT-CAND-EGSC-BASIF-NNG/VENT</v>
      </c>
      <c r="AF1037" s="0" t="str">
        <f aca="false">D1037&amp;V1037</f>
        <v>FT-CAND-EGSC-BAS-</v>
      </c>
    </row>
    <row r="1038" customFormat="false" ht="12.75" hidden="false" customHeight="false" outlineLevel="0" collapsed="false">
      <c r="A1038" s="81" t="n">
        <v>36682</v>
      </c>
      <c r="B1038" s="82" t="s">
        <v>55</v>
      </c>
      <c r="C1038" s="82" t="s">
        <v>56</v>
      </c>
      <c r="D1038" s="82" t="s">
        <v>57</v>
      </c>
      <c r="E1038" s="82" t="s">
        <v>21</v>
      </c>
      <c r="F1038" s="82"/>
      <c r="G1038" s="82" t="s">
        <v>85</v>
      </c>
      <c r="H1038" s="81" t="n">
        <v>37561</v>
      </c>
      <c r="I1038" s="82" t="n">
        <v>0</v>
      </c>
      <c r="J1038" s="82" t="n">
        <v>0</v>
      </c>
      <c r="K1038" s="83" t="n">
        <f aca="false">IF(J1038=0,0,J1038/I1038)</f>
        <v>0</v>
      </c>
      <c r="L1038" s="83" t="n">
        <f aca="false">I1038/UOM</f>
        <v>0</v>
      </c>
      <c r="M1038" s="83" t="n">
        <f aca="false">J1038/UOM</f>
        <v>0</v>
      </c>
      <c r="N1038" s="84" t="str">
        <f aca="false">IF(F1038="P","PHY",IF(F1038="G","G",E1038))</f>
        <v>D</v>
      </c>
      <c r="O1038" s="84" t="str">
        <f aca="false">IF(ISNA(VLOOKUP(G1038,BadCanCurves,1,FALSE())),VLOOKUP(D1038,FOLIOS,6,FALSE()),"not used")</f>
        <v>not used</v>
      </c>
      <c r="P1038" s="84" t="n">
        <f aca="false">IF($N1038="P",VLOOKUP(H1038,PrcBuckets,2,FALSE()),0)</f>
        <v>0</v>
      </c>
      <c r="Q1038" s="84" t="n">
        <f aca="false">IF($N1038="D",VLOOKUP(H1038,BasisBuckets,2,FALSE()),0)</f>
        <v>10</v>
      </c>
      <c r="R1038" s="84" t="n">
        <f aca="false">IF($N1038="PHY",VLOOKUP(H1038,PGDBuckets,2,FALSE()),0)</f>
        <v>0</v>
      </c>
      <c r="S1038" s="84" t="n">
        <f aca="false">IF($N1038="G",VLOOKUP(H1038,PGDBuckets,2,FALSE()),0)</f>
        <v>0</v>
      </c>
      <c r="T1038" s="84" t="n">
        <f aca="false">SUM(P1038:S1038)</f>
        <v>10</v>
      </c>
      <c r="U1038" s="84" t="str">
        <f aca="false">IF(O1038="not used","-",O1038&amp;N1038&amp;T1038)</f>
        <v>-</v>
      </c>
      <c r="V1038" s="84" t="str">
        <f aca="false">IF(O1038="Not Used","-",VLOOKUP(D1038,FOLIOS,7,FALSE())&amp;H1038)</f>
        <v>-</v>
      </c>
      <c r="W1038" s="84" t="str">
        <f aca="false">IF(U1038="-","-",O1038&amp;E1038&amp;H1038)</f>
        <v>-</v>
      </c>
      <c r="X1038" s="85" t="str">
        <f aca="false">D1038&amp;G1038</f>
        <v>FT-CAND-EGSC-BASIF-NNG/VENT</v>
      </c>
      <c r="AF1038" s="0" t="str">
        <f aca="false">D1038&amp;V1038</f>
        <v>FT-CAND-EGSC-BAS-</v>
      </c>
    </row>
    <row r="1039" customFormat="false" ht="12.75" hidden="false" customHeight="false" outlineLevel="0" collapsed="false">
      <c r="A1039" s="81" t="n">
        <v>36682</v>
      </c>
      <c r="B1039" s="82" t="s">
        <v>55</v>
      </c>
      <c r="C1039" s="82" t="s">
        <v>56</v>
      </c>
      <c r="D1039" s="82" t="s">
        <v>57</v>
      </c>
      <c r="E1039" s="82" t="s">
        <v>21</v>
      </c>
      <c r="F1039" s="82"/>
      <c r="G1039" s="82" t="s">
        <v>85</v>
      </c>
      <c r="H1039" s="81" t="n">
        <v>37591</v>
      </c>
      <c r="I1039" s="82" t="n">
        <v>0</v>
      </c>
      <c r="J1039" s="82" t="n">
        <v>0</v>
      </c>
      <c r="K1039" s="83" t="n">
        <f aca="false">IF(J1039=0,0,J1039/I1039)</f>
        <v>0</v>
      </c>
      <c r="L1039" s="83" t="n">
        <f aca="false">I1039/UOM</f>
        <v>0</v>
      </c>
      <c r="M1039" s="83" t="n">
        <f aca="false">J1039/UOM</f>
        <v>0</v>
      </c>
      <c r="N1039" s="84" t="str">
        <f aca="false">IF(F1039="P","PHY",IF(F1039="G","G",E1039))</f>
        <v>D</v>
      </c>
      <c r="O1039" s="84" t="str">
        <f aca="false">IF(ISNA(VLOOKUP(G1039,BadCanCurves,1,FALSE())),VLOOKUP(D1039,FOLIOS,6,FALSE()),"not used")</f>
        <v>not used</v>
      </c>
      <c r="P1039" s="84" t="n">
        <f aca="false">IF($N1039="P",VLOOKUP(H1039,PrcBuckets,2,FALSE()),0)</f>
        <v>0</v>
      </c>
      <c r="Q1039" s="84" t="n">
        <f aca="false">IF($N1039="D",VLOOKUP(H1039,BasisBuckets,2,FALSE()),0)</f>
        <v>10</v>
      </c>
      <c r="R1039" s="84" t="n">
        <f aca="false">IF($N1039="PHY",VLOOKUP(H1039,PGDBuckets,2,FALSE()),0)</f>
        <v>0</v>
      </c>
      <c r="S1039" s="84" t="n">
        <f aca="false">IF($N1039="G",VLOOKUP(H1039,PGDBuckets,2,FALSE()),0)</f>
        <v>0</v>
      </c>
      <c r="T1039" s="84" t="n">
        <f aca="false">SUM(P1039:S1039)</f>
        <v>10</v>
      </c>
      <c r="U1039" s="84" t="str">
        <f aca="false">IF(O1039="not used","-",O1039&amp;N1039&amp;T1039)</f>
        <v>-</v>
      </c>
      <c r="V1039" s="84" t="str">
        <f aca="false">IF(O1039="Not Used","-",VLOOKUP(D1039,FOLIOS,7,FALSE())&amp;H1039)</f>
        <v>-</v>
      </c>
      <c r="W1039" s="84" t="str">
        <f aca="false">IF(U1039="-","-",O1039&amp;E1039&amp;H1039)</f>
        <v>-</v>
      </c>
      <c r="X1039" s="85" t="str">
        <f aca="false">D1039&amp;G1039</f>
        <v>FT-CAND-EGSC-BASIF-NNG/VENT</v>
      </c>
      <c r="AF1039" s="0" t="str">
        <f aca="false">D1039&amp;V1039</f>
        <v>FT-CAND-EGSC-BAS-</v>
      </c>
    </row>
    <row r="1040" customFormat="false" ht="12.75" hidden="false" customHeight="false" outlineLevel="0" collapsed="false">
      <c r="A1040" s="81" t="n">
        <v>36682</v>
      </c>
      <c r="B1040" s="82" t="s">
        <v>55</v>
      </c>
      <c r="C1040" s="82" t="s">
        <v>56</v>
      </c>
      <c r="D1040" s="82" t="s">
        <v>57</v>
      </c>
      <c r="E1040" s="82" t="s">
        <v>21</v>
      </c>
      <c r="F1040" s="82"/>
      <c r="G1040" s="82" t="s">
        <v>85</v>
      </c>
      <c r="H1040" s="81" t="n">
        <v>37622</v>
      </c>
      <c r="I1040" s="82" t="n">
        <v>0</v>
      </c>
      <c r="J1040" s="82" t="n">
        <v>0</v>
      </c>
      <c r="K1040" s="83" t="n">
        <f aca="false">IF(J1040=0,0,J1040/I1040)</f>
        <v>0</v>
      </c>
      <c r="L1040" s="83" t="n">
        <f aca="false">I1040/UOM</f>
        <v>0</v>
      </c>
      <c r="M1040" s="83" t="n">
        <f aca="false">J1040/UOM</f>
        <v>0</v>
      </c>
      <c r="N1040" s="84" t="str">
        <f aca="false">IF(F1040="P","PHY",IF(F1040="G","G",E1040))</f>
        <v>D</v>
      </c>
      <c r="O1040" s="84" t="str">
        <f aca="false">IF(ISNA(VLOOKUP(G1040,BadCanCurves,1,FALSE())),VLOOKUP(D1040,FOLIOS,6,FALSE()),"not used")</f>
        <v>not used</v>
      </c>
      <c r="P1040" s="84" t="n">
        <f aca="false">IF($N1040="P",VLOOKUP(H1040,PrcBuckets,2,FALSE()),0)</f>
        <v>0</v>
      </c>
      <c r="Q1040" s="84" t="n">
        <f aca="false">IF($N1040="D",VLOOKUP(H1040,BasisBuckets,2,FALSE()),0)</f>
        <v>11</v>
      </c>
      <c r="R1040" s="84" t="n">
        <f aca="false">IF($N1040="PHY",VLOOKUP(H1040,PGDBuckets,2,FALSE()),0)</f>
        <v>0</v>
      </c>
      <c r="S1040" s="84" t="n">
        <f aca="false">IF($N1040="G",VLOOKUP(H1040,PGDBuckets,2,FALSE()),0)</f>
        <v>0</v>
      </c>
      <c r="T1040" s="84" t="n">
        <f aca="false">SUM(P1040:S1040)</f>
        <v>11</v>
      </c>
      <c r="U1040" s="84" t="str">
        <f aca="false">IF(O1040="not used","-",O1040&amp;N1040&amp;T1040)</f>
        <v>-</v>
      </c>
      <c r="V1040" s="84" t="str">
        <f aca="false">IF(O1040="Not Used","-",VLOOKUP(D1040,FOLIOS,7,FALSE())&amp;H1040)</f>
        <v>-</v>
      </c>
      <c r="W1040" s="84" t="str">
        <f aca="false">IF(U1040="-","-",O1040&amp;E1040&amp;H1040)</f>
        <v>-</v>
      </c>
      <c r="X1040" s="85" t="str">
        <f aca="false">D1040&amp;G1040</f>
        <v>FT-CAND-EGSC-BASIF-NNG/VENT</v>
      </c>
      <c r="AF1040" s="0" t="str">
        <f aca="false">D1040&amp;V1040</f>
        <v>FT-CAND-EGSC-BAS-</v>
      </c>
    </row>
    <row r="1041" customFormat="false" ht="12.75" hidden="false" customHeight="false" outlineLevel="0" collapsed="false">
      <c r="A1041" s="81" t="n">
        <v>36682</v>
      </c>
      <c r="B1041" s="82" t="s">
        <v>55</v>
      </c>
      <c r="C1041" s="82" t="s">
        <v>56</v>
      </c>
      <c r="D1041" s="82" t="s">
        <v>57</v>
      </c>
      <c r="E1041" s="82" t="s">
        <v>21</v>
      </c>
      <c r="F1041" s="82"/>
      <c r="G1041" s="82" t="s">
        <v>85</v>
      </c>
      <c r="H1041" s="81" t="n">
        <v>37653</v>
      </c>
      <c r="I1041" s="82" t="n">
        <v>0</v>
      </c>
      <c r="J1041" s="82" t="n">
        <v>0</v>
      </c>
      <c r="K1041" s="83" t="n">
        <f aca="false">IF(J1041=0,0,J1041/I1041)</f>
        <v>0</v>
      </c>
      <c r="L1041" s="83" t="n">
        <f aca="false">I1041/UOM</f>
        <v>0</v>
      </c>
      <c r="M1041" s="83" t="n">
        <f aca="false">J1041/UOM</f>
        <v>0</v>
      </c>
      <c r="N1041" s="84" t="str">
        <f aca="false">IF(F1041="P","PHY",IF(F1041="G","G",E1041))</f>
        <v>D</v>
      </c>
      <c r="O1041" s="84" t="str">
        <f aca="false">IF(ISNA(VLOOKUP(G1041,BadCanCurves,1,FALSE())),VLOOKUP(D1041,FOLIOS,6,FALSE()),"not used")</f>
        <v>not used</v>
      </c>
      <c r="P1041" s="84" t="n">
        <f aca="false">IF($N1041="P",VLOOKUP(H1041,PrcBuckets,2,FALSE()),0)</f>
        <v>0</v>
      </c>
      <c r="Q1041" s="84" t="n">
        <f aca="false">IF($N1041="D",VLOOKUP(H1041,BasisBuckets,2,FALSE()),0)</f>
        <v>11</v>
      </c>
      <c r="R1041" s="84" t="n">
        <f aca="false">IF($N1041="PHY",VLOOKUP(H1041,PGDBuckets,2,FALSE()),0)</f>
        <v>0</v>
      </c>
      <c r="S1041" s="84" t="n">
        <f aca="false">IF($N1041="G",VLOOKUP(H1041,PGDBuckets,2,FALSE()),0)</f>
        <v>0</v>
      </c>
      <c r="T1041" s="84" t="n">
        <f aca="false">SUM(P1041:S1041)</f>
        <v>11</v>
      </c>
      <c r="U1041" s="84" t="str">
        <f aca="false">IF(O1041="not used","-",O1041&amp;N1041&amp;T1041)</f>
        <v>-</v>
      </c>
      <c r="V1041" s="84" t="str">
        <f aca="false">IF(O1041="Not Used","-",VLOOKUP(D1041,FOLIOS,7,FALSE())&amp;H1041)</f>
        <v>-</v>
      </c>
      <c r="W1041" s="84" t="str">
        <f aca="false">IF(U1041="-","-",O1041&amp;E1041&amp;H1041)</f>
        <v>-</v>
      </c>
      <c r="X1041" s="85" t="str">
        <f aca="false">D1041&amp;G1041</f>
        <v>FT-CAND-EGSC-BASIF-NNG/VENT</v>
      </c>
      <c r="AF1041" s="0" t="str">
        <f aca="false">D1041&amp;V1041</f>
        <v>FT-CAND-EGSC-BAS-</v>
      </c>
    </row>
    <row r="1042" customFormat="false" ht="12.75" hidden="false" customHeight="false" outlineLevel="0" collapsed="false">
      <c r="A1042" s="81" t="n">
        <v>36682</v>
      </c>
      <c r="B1042" s="82" t="s">
        <v>55</v>
      </c>
      <c r="C1042" s="82" t="s">
        <v>56</v>
      </c>
      <c r="D1042" s="82" t="s">
        <v>57</v>
      </c>
      <c r="E1042" s="82" t="s">
        <v>21</v>
      </c>
      <c r="F1042" s="82"/>
      <c r="G1042" s="82" t="s">
        <v>85</v>
      </c>
      <c r="H1042" s="81" t="n">
        <v>37681</v>
      </c>
      <c r="I1042" s="82" t="n">
        <v>0</v>
      </c>
      <c r="J1042" s="82" t="n">
        <v>0</v>
      </c>
      <c r="K1042" s="83" t="n">
        <f aca="false">IF(J1042=0,0,J1042/I1042)</f>
        <v>0</v>
      </c>
      <c r="L1042" s="83" t="n">
        <f aca="false">I1042/UOM</f>
        <v>0</v>
      </c>
      <c r="M1042" s="83" t="n">
        <f aca="false">J1042/UOM</f>
        <v>0</v>
      </c>
      <c r="N1042" s="84" t="str">
        <f aca="false">IF(F1042="P","PHY",IF(F1042="G","G",E1042))</f>
        <v>D</v>
      </c>
      <c r="O1042" s="84" t="str">
        <f aca="false">IF(ISNA(VLOOKUP(G1042,BadCanCurves,1,FALSE())),VLOOKUP(D1042,FOLIOS,6,FALSE()),"not used")</f>
        <v>not used</v>
      </c>
      <c r="P1042" s="84" t="n">
        <f aca="false">IF($N1042="P",VLOOKUP(H1042,PrcBuckets,2,FALSE()),0)</f>
        <v>0</v>
      </c>
      <c r="Q1042" s="84" t="n">
        <f aca="false">IF($N1042="D",VLOOKUP(H1042,BasisBuckets,2,FALSE()),0)</f>
        <v>11</v>
      </c>
      <c r="R1042" s="84" t="n">
        <f aca="false">IF($N1042="PHY",VLOOKUP(H1042,PGDBuckets,2,FALSE()),0)</f>
        <v>0</v>
      </c>
      <c r="S1042" s="84" t="n">
        <f aca="false">IF($N1042="G",VLOOKUP(H1042,PGDBuckets,2,FALSE()),0)</f>
        <v>0</v>
      </c>
      <c r="T1042" s="84" t="n">
        <f aca="false">SUM(P1042:S1042)</f>
        <v>11</v>
      </c>
      <c r="U1042" s="84" t="str">
        <f aca="false">IF(O1042="not used","-",O1042&amp;N1042&amp;T1042)</f>
        <v>-</v>
      </c>
      <c r="V1042" s="84" t="str">
        <f aca="false">IF(O1042="Not Used","-",VLOOKUP(D1042,FOLIOS,7,FALSE())&amp;H1042)</f>
        <v>-</v>
      </c>
      <c r="W1042" s="84" t="str">
        <f aca="false">IF(U1042="-","-",O1042&amp;E1042&amp;H1042)</f>
        <v>-</v>
      </c>
      <c r="X1042" s="85" t="str">
        <f aca="false">D1042&amp;G1042</f>
        <v>FT-CAND-EGSC-BASIF-NNG/VENT</v>
      </c>
      <c r="AF1042" s="0" t="str">
        <f aca="false">D1042&amp;V1042</f>
        <v>FT-CAND-EGSC-BAS-</v>
      </c>
    </row>
    <row r="1043" customFormat="false" ht="12.75" hidden="false" customHeight="false" outlineLevel="0" collapsed="false">
      <c r="A1043" s="81" t="n">
        <v>36682</v>
      </c>
      <c r="B1043" s="82" t="s">
        <v>55</v>
      </c>
      <c r="C1043" s="82" t="s">
        <v>56</v>
      </c>
      <c r="D1043" s="82" t="s">
        <v>57</v>
      </c>
      <c r="E1043" s="82" t="s">
        <v>21</v>
      </c>
      <c r="F1043" s="82"/>
      <c r="G1043" s="82" t="s">
        <v>85</v>
      </c>
      <c r="H1043" s="81" t="n">
        <v>37712</v>
      </c>
      <c r="I1043" s="82" t="n">
        <v>0</v>
      </c>
      <c r="J1043" s="82" t="n">
        <v>0</v>
      </c>
      <c r="K1043" s="83" t="n">
        <f aca="false">IF(J1043=0,0,J1043/I1043)</f>
        <v>0</v>
      </c>
      <c r="L1043" s="83" t="n">
        <f aca="false">I1043/UOM</f>
        <v>0</v>
      </c>
      <c r="M1043" s="83" t="n">
        <f aca="false">J1043/UOM</f>
        <v>0</v>
      </c>
      <c r="N1043" s="84" t="str">
        <f aca="false">IF(F1043="P","PHY",IF(F1043="G","G",E1043))</f>
        <v>D</v>
      </c>
      <c r="O1043" s="84" t="str">
        <f aca="false">IF(ISNA(VLOOKUP(G1043,BadCanCurves,1,FALSE())),VLOOKUP(D1043,FOLIOS,6,FALSE()),"not used")</f>
        <v>not used</v>
      </c>
      <c r="P1043" s="84" t="n">
        <f aca="false">IF($N1043="P",VLOOKUP(H1043,PrcBuckets,2,FALSE()),0)</f>
        <v>0</v>
      </c>
      <c r="Q1043" s="84" t="n">
        <f aca="false">IF($N1043="D",VLOOKUP(H1043,BasisBuckets,2,FALSE()),0)</f>
        <v>11</v>
      </c>
      <c r="R1043" s="84" t="n">
        <f aca="false">IF($N1043="PHY",VLOOKUP(H1043,PGDBuckets,2,FALSE()),0)</f>
        <v>0</v>
      </c>
      <c r="S1043" s="84" t="n">
        <f aca="false">IF($N1043="G",VLOOKUP(H1043,PGDBuckets,2,FALSE()),0)</f>
        <v>0</v>
      </c>
      <c r="T1043" s="84" t="n">
        <f aca="false">SUM(P1043:S1043)</f>
        <v>11</v>
      </c>
      <c r="U1043" s="84" t="str">
        <f aca="false">IF(O1043="not used","-",O1043&amp;N1043&amp;T1043)</f>
        <v>-</v>
      </c>
      <c r="V1043" s="84" t="str">
        <f aca="false">IF(O1043="Not Used","-",VLOOKUP(D1043,FOLIOS,7,FALSE())&amp;H1043)</f>
        <v>-</v>
      </c>
      <c r="W1043" s="84" t="str">
        <f aca="false">IF(U1043="-","-",O1043&amp;E1043&amp;H1043)</f>
        <v>-</v>
      </c>
      <c r="X1043" s="85" t="str">
        <f aca="false">D1043&amp;G1043</f>
        <v>FT-CAND-EGSC-BASIF-NNG/VENT</v>
      </c>
      <c r="AF1043" s="0" t="str">
        <f aca="false">D1043&amp;V1043</f>
        <v>FT-CAND-EGSC-BAS-</v>
      </c>
    </row>
    <row r="1044" customFormat="false" ht="12.75" hidden="false" customHeight="false" outlineLevel="0" collapsed="false">
      <c r="A1044" s="81" t="n">
        <v>36682</v>
      </c>
      <c r="B1044" s="82" t="s">
        <v>55</v>
      </c>
      <c r="C1044" s="82" t="s">
        <v>56</v>
      </c>
      <c r="D1044" s="82" t="s">
        <v>57</v>
      </c>
      <c r="E1044" s="82" t="s">
        <v>21</v>
      </c>
      <c r="F1044" s="82"/>
      <c r="G1044" s="82" t="s">
        <v>85</v>
      </c>
      <c r="H1044" s="81" t="n">
        <v>37742</v>
      </c>
      <c r="I1044" s="82" t="n">
        <v>0</v>
      </c>
      <c r="J1044" s="82" t="n">
        <v>0</v>
      </c>
      <c r="K1044" s="83" t="n">
        <f aca="false">IF(J1044=0,0,J1044/I1044)</f>
        <v>0</v>
      </c>
      <c r="L1044" s="83" t="n">
        <f aca="false">I1044/UOM</f>
        <v>0</v>
      </c>
      <c r="M1044" s="83" t="n">
        <f aca="false">J1044/UOM</f>
        <v>0</v>
      </c>
      <c r="N1044" s="84" t="str">
        <f aca="false">IF(F1044="P","PHY",IF(F1044="G","G",E1044))</f>
        <v>D</v>
      </c>
      <c r="O1044" s="84" t="str">
        <f aca="false">IF(ISNA(VLOOKUP(G1044,BadCanCurves,1,FALSE())),VLOOKUP(D1044,FOLIOS,6,FALSE()),"not used")</f>
        <v>not used</v>
      </c>
      <c r="P1044" s="84" t="n">
        <f aca="false">IF($N1044="P",VLOOKUP(H1044,PrcBuckets,2,FALSE()),0)</f>
        <v>0</v>
      </c>
      <c r="Q1044" s="84" t="n">
        <f aca="false">IF($N1044="D",VLOOKUP(H1044,BasisBuckets,2,FALSE()),0)</f>
        <v>11</v>
      </c>
      <c r="R1044" s="84" t="n">
        <f aca="false">IF($N1044="PHY",VLOOKUP(H1044,PGDBuckets,2,FALSE()),0)</f>
        <v>0</v>
      </c>
      <c r="S1044" s="84" t="n">
        <f aca="false">IF($N1044="G",VLOOKUP(H1044,PGDBuckets,2,FALSE()),0)</f>
        <v>0</v>
      </c>
      <c r="T1044" s="84" t="n">
        <f aca="false">SUM(P1044:S1044)</f>
        <v>11</v>
      </c>
      <c r="U1044" s="84" t="str">
        <f aca="false">IF(O1044="not used","-",O1044&amp;N1044&amp;T1044)</f>
        <v>-</v>
      </c>
      <c r="V1044" s="84" t="str">
        <f aca="false">IF(O1044="Not Used","-",VLOOKUP(D1044,FOLIOS,7,FALSE())&amp;H1044)</f>
        <v>-</v>
      </c>
      <c r="W1044" s="84" t="str">
        <f aca="false">IF(U1044="-","-",O1044&amp;E1044&amp;H1044)</f>
        <v>-</v>
      </c>
      <c r="X1044" s="85" t="str">
        <f aca="false">D1044&amp;G1044</f>
        <v>FT-CAND-EGSC-BASIF-NNG/VENT</v>
      </c>
      <c r="AF1044" s="0" t="str">
        <f aca="false">D1044&amp;V1044</f>
        <v>FT-CAND-EGSC-BAS-</v>
      </c>
    </row>
    <row r="1045" customFormat="false" ht="12.75" hidden="false" customHeight="false" outlineLevel="0" collapsed="false">
      <c r="A1045" s="81" t="n">
        <v>36682</v>
      </c>
      <c r="B1045" s="82" t="s">
        <v>55</v>
      </c>
      <c r="C1045" s="82" t="s">
        <v>56</v>
      </c>
      <c r="D1045" s="82" t="s">
        <v>57</v>
      </c>
      <c r="E1045" s="82" t="s">
        <v>21</v>
      </c>
      <c r="F1045" s="82"/>
      <c r="G1045" s="82" t="s">
        <v>85</v>
      </c>
      <c r="H1045" s="81" t="n">
        <v>37773</v>
      </c>
      <c r="I1045" s="82" t="n">
        <v>0</v>
      </c>
      <c r="J1045" s="82" t="n">
        <v>0</v>
      </c>
      <c r="K1045" s="83" t="n">
        <f aca="false">IF(J1045=0,0,J1045/I1045)</f>
        <v>0</v>
      </c>
      <c r="L1045" s="83" t="n">
        <f aca="false">I1045/UOM</f>
        <v>0</v>
      </c>
      <c r="M1045" s="83" t="n">
        <f aca="false">J1045/UOM</f>
        <v>0</v>
      </c>
      <c r="N1045" s="84" t="str">
        <f aca="false">IF(F1045="P","PHY",IF(F1045="G","G",E1045))</f>
        <v>D</v>
      </c>
      <c r="O1045" s="84" t="str">
        <f aca="false">IF(ISNA(VLOOKUP(G1045,BadCanCurves,1,FALSE())),VLOOKUP(D1045,FOLIOS,6,FALSE()),"not used")</f>
        <v>not used</v>
      </c>
      <c r="P1045" s="84" t="n">
        <f aca="false">IF($N1045="P",VLOOKUP(H1045,PrcBuckets,2,FALSE()),0)</f>
        <v>0</v>
      </c>
      <c r="Q1045" s="84" t="n">
        <f aca="false">IF($N1045="D",VLOOKUP(H1045,BasisBuckets,2,FALSE()),0)</f>
        <v>11</v>
      </c>
      <c r="R1045" s="84" t="n">
        <f aca="false">IF($N1045="PHY",VLOOKUP(H1045,PGDBuckets,2,FALSE()),0)</f>
        <v>0</v>
      </c>
      <c r="S1045" s="84" t="n">
        <f aca="false">IF($N1045="G",VLOOKUP(H1045,PGDBuckets,2,FALSE()),0)</f>
        <v>0</v>
      </c>
      <c r="T1045" s="84" t="n">
        <f aca="false">SUM(P1045:S1045)</f>
        <v>11</v>
      </c>
      <c r="U1045" s="84" t="str">
        <f aca="false">IF(O1045="not used","-",O1045&amp;N1045&amp;T1045)</f>
        <v>-</v>
      </c>
      <c r="V1045" s="84" t="str">
        <f aca="false">IF(O1045="Not Used","-",VLOOKUP(D1045,FOLIOS,7,FALSE())&amp;H1045)</f>
        <v>-</v>
      </c>
      <c r="W1045" s="84" t="str">
        <f aca="false">IF(U1045="-","-",O1045&amp;E1045&amp;H1045)</f>
        <v>-</v>
      </c>
      <c r="X1045" s="85" t="str">
        <f aca="false">D1045&amp;G1045</f>
        <v>FT-CAND-EGSC-BASIF-NNG/VENT</v>
      </c>
      <c r="AF1045" s="0" t="str">
        <f aca="false">D1045&amp;V1045</f>
        <v>FT-CAND-EGSC-BAS-</v>
      </c>
    </row>
    <row r="1046" customFormat="false" ht="12.75" hidden="false" customHeight="false" outlineLevel="0" collapsed="false">
      <c r="A1046" s="81" t="n">
        <v>36682</v>
      </c>
      <c r="B1046" s="82" t="s">
        <v>55</v>
      </c>
      <c r="C1046" s="82" t="s">
        <v>56</v>
      </c>
      <c r="D1046" s="82" t="s">
        <v>57</v>
      </c>
      <c r="E1046" s="82" t="s">
        <v>21</v>
      </c>
      <c r="F1046" s="82"/>
      <c r="G1046" s="82" t="s">
        <v>85</v>
      </c>
      <c r="H1046" s="81" t="n">
        <v>37803</v>
      </c>
      <c r="I1046" s="82" t="n">
        <v>0</v>
      </c>
      <c r="J1046" s="82" t="n">
        <v>0</v>
      </c>
      <c r="K1046" s="83" t="n">
        <f aca="false">IF(J1046=0,0,J1046/I1046)</f>
        <v>0</v>
      </c>
      <c r="L1046" s="83" t="n">
        <f aca="false">I1046/UOM</f>
        <v>0</v>
      </c>
      <c r="M1046" s="83" t="n">
        <f aca="false">J1046/UOM</f>
        <v>0</v>
      </c>
      <c r="N1046" s="84" t="str">
        <f aca="false">IF(F1046="P","PHY",IF(F1046="G","G",E1046))</f>
        <v>D</v>
      </c>
      <c r="O1046" s="84" t="str">
        <f aca="false">IF(ISNA(VLOOKUP(G1046,BadCanCurves,1,FALSE())),VLOOKUP(D1046,FOLIOS,6,FALSE()),"not used")</f>
        <v>not used</v>
      </c>
      <c r="P1046" s="84" t="n">
        <f aca="false">IF($N1046="P",VLOOKUP(H1046,PrcBuckets,2,FALSE()),0)</f>
        <v>0</v>
      </c>
      <c r="Q1046" s="84" t="n">
        <f aca="false">IF($N1046="D",VLOOKUP(H1046,BasisBuckets,2,FALSE()),0)</f>
        <v>11</v>
      </c>
      <c r="R1046" s="84" t="n">
        <f aca="false">IF($N1046="PHY",VLOOKUP(H1046,PGDBuckets,2,FALSE()),0)</f>
        <v>0</v>
      </c>
      <c r="S1046" s="84" t="n">
        <f aca="false">IF($N1046="G",VLOOKUP(H1046,PGDBuckets,2,FALSE()),0)</f>
        <v>0</v>
      </c>
      <c r="T1046" s="84" t="n">
        <f aca="false">SUM(P1046:S1046)</f>
        <v>11</v>
      </c>
      <c r="U1046" s="84" t="str">
        <f aca="false">IF(O1046="not used","-",O1046&amp;N1046&amp;T1046)</f>
        <v>-</v>
      </c>
      <c r="V1046" s="84" t="str">
        <f aca="false">IF(O1046="Not Used","-",VLOOKUP(D1046,FOLIOS,7,FALSE())&amp;H1046)</f>
        <v>-</v>
      </c>
      <c r="W1046" s="84" t="str">
        <f aca="false">IF(U1046="-","-",O1046&amp;E1046&amp;H1046)</f>
        <v>-</v>
      </c>
      <c r="X1046" s="85" t="str">
        <f aca="false">D1046&amp;G1046</f>
        <v>FT-CAND-EGSC-BASIF-NNG/VENT</v>
      </c>
      <c r="AF1046" s="0" t="str">
        <f aca="false">D1046&amp;V1046</f>
        <v>FT-CAND-EGSC-BAS-</v>
      </c>
    </row>
    <row r="1047" customFormat="false" ht="12.75" hidden="false" customHeight="false" outlineLevel="0" collapsed="false">
      <c r="A1047" s="81" t="n">
        <v>36682</v>
      </c>
      <c r="B1047" s="82" t="s">
        <v>55</v>
      </c>
      <c r="C1047" s="82" t="s">
        <v>56</v>
      </c>
      <c r="D1047" s="82" t="s">
        <v>57</v>
      </c>
      <c r="E1047" s="82" t="s">
        <v>21</v>
      </c>
      <c r="F1047" s="82"/>
      <c r="G1047" s="82" t="s">
        <v>85</v>
      </c>
      <c r="H1047" s="81" t="n">
        <v>37834</v>
      </c>
      <c r="I1047" s="82" t="n">
        <v>0</v>
      </c>
      <c r="J1047" s="82" t="n">
        <v>0</v>
      </c>
      <c r="K1047" s="83" t="n">
        <f aca="false">IF(J1047=0,0,J1047/I1047)</f>
        <v>0</v>
      </c>
      <c r="L1047" s="83" t="n">
        <f aca="false">I1047/UOM</f>
        <v>0</v>
      </c>
      <c r="M1047" s="83" t="n">
        <f aca="false">J1047/UOM</f>
        <v>0</v>
      </c>
      <c r="N1047" s="84" t="str">
        <f aca="false">IF(F1047="P","PHY",IF(F1047="G","G",E1047))</f>
        <v>D</v>
      </c>
      <c r="O1047" s="84" t="str">
        <f aca="false">IF(ISNA(VLOOKUP(G1047,BadCanCurves,1,FALSE())),VLOOKUP(D1047,FOLIOS,6,FALSE()),"not used")</f>
        <v>not used</v>
      </c>
      <c r="P1047" s="84" t="n">
        <f aca="false">IF($N1047="P",VLOOKUP(H1047,PrcBuckets,2,FALSE()),0)</f>
        <v>0</v>
      </c>
      <c r="Q1047" s="84" t="n">
        <f aca="false">IF($N1047="D",VLOOKUP(H1047,BasisBuckets,2,FALSE()),0)</f>
        <v>11</v>
      </c>
      <c r="R1047" s="84" t="n">
        <f aca="false">IF($N1047="PHY",VLOOKUP(H1047,PGDBuckets,2,FALSE()),0)</f>
        <v>0</v>
      </c>
      <c r="S1047" s="84" t="n">
        <f aca="false">IF($N1047="G",VLOOKUP(H1047,PGDBuckets,2,FALSE()),0)</f>
        <v>0</v>
      </c>
      <c r="T1047" s="84" t="n">
        <f aca="false">SUM(P1047:S1047)</f>
        <v>11</v>
      </c>
      <c r="U1047" s="84" t="str">
        <f aca="false">IF(O1047="not used","-",O1047&amp;N1047&amp;T1047)</f>
        <v>-</v>
      </c>
      <c r="V1047" s="84" t="str">
        <f aca="false">IF(O1047="Not Used","-",VLOOKUP(D1047,FOLIOS,7,FALSE())&amp;H1047)</f>
        <v>-</v>
      </c>
      <c r="W1047" s="84" t="str">
        <f aca="false">IF(U1047="-","-",O1047&amp;E1047&amp;H1047)</f>
        <v>-</v>
      </c>
      <c r="X1047" s="85" t="str">
        <f aca="false">D1047&amp;G1047</f>
        <v>FT-CAND-EGSC-BASIF-NNG/VENT</v>
      </c>
      <c r="AF1047" s="0" t="str">
        <f aca="false">D1047&amp;V1047</f>
        <v>FT-CAND-EGSC-BAS-</v>
      </c>
    </row>
    <row r="1048" customFormat="false" ht="12.75" hidden="false" customHeight="false" outlineLevel="0" collapsed="false">
      <c r="A1048" s="81" t="n">
        <v>36682</v>
      </c>
      <c r="B1048" s="82" t="s">
        <v>55</v>
      </c>
      <c r="C1048" s="82" t="s">
        <v>56</v>
      </c>
      <c r="D1048" s="82" t="s">
        <v>57</v>
      </c>
      <c r="E1048" s="82" t="s">
        <v>21</v>
      </c>
      <c r="F1048" s="82"/>
      <c r="G1048" s="82" t="s">
        <v>85</v>
      </c>
      <c r="H1048" s="81" t="n">
        <v>37865</v>
      </c>
      <c r="I1048" s="82" t="n">
        <v>0</v>
      </c>
      <c r="J1048" s="82" t="n">
        <v>0</v>
      </c>
      <c r="K1048" s="83" t="n">
        <f aca="false">IF(J1048=0,0,J1048/I1048)</f>
        <v>0</v>
      </c>
      <c r="L1048" s="83" t="n">
        <f aca="false">I1048/UOM</f>
        <v>0</v>
      </c>
      <c r="M1048" s="83" t="n">
        <f aca="false">J1048/UOM</f>
        <v>0</v>
      </c>
      <c r="N1048" s="84" t="str">
        <f aca="false">IF(F1048="P","PHY",IF(F1048="G","G",E1048))</f>
        <v>D</v>
      </c>
      <c r="O1048" s="84" t="str">
        <f aca="false">IF(ISNA(VLOOKUP(G1048,BadCanCurves,1,FALSE())),VLOOKUP(D1048,FOLIOS,6,FALSE()),"not used")</f>
        <v>not used</v>
      </c>
      <c r="P1048" s="84" t="n">
        <f aca="false">IF($N1048="P",VLOOKUP(H1048,PrcBuckets,2,FALSE()),0)</f>
        <v>0</v>
      </c>
      <c r="Q1048" s="84" t="n">
        <f aca="false">IF($N1048="D",VLOOKUP(H1048,BasisBuckets,2,FALSE()),0)</f>
        <v>11</v>
      </c>
      <c r="R1048" s="84" t="n">
        <f aca="false">IF($N1048="PHY",VLOOKUP(H1048,PGDBuckets,2,FALSE()),0)</f>
        <v>0</v>
      </c>
      <c r="S1048" s="84" t="n">
        <f aca="false">IF($N1048="G",VLOOKUP(H1048,PGDBuckets,2,FALSE()),0)</f>
        <v>0</v>
      </c>
      <c r="T1048" s="84" t="n">
        <f aca="false">SUM(P1048:S1048)</f>
        <v>11</v>
      </c>
      <c r="U1048" s="84" t="str">
        <f aca="false">IF(O1048="not used","-",O1048&amp;N1048&amp;T1048)</f>
        <v>-</v>
      </c>
      <c r="V1048" s="84" t="str">
        <f aca="false">IF(O1048="Not Used","-",VLOOKUP(D1048,FOLIOS,7,FALSE())&amp;H1048)</f>
        <v>-</v>
      </c>
      <c r="W1048" s="84" t="str">
        <f aca="false">IF(U1048="-","-",O1048&amp;E1048&amp;H1048)</f>
        <v>-</v>
      </c>
      <c r="X1048" s="85" t="str">
        <f aca="false">D1048&amp;G1048</f>
        <v>FT-CAND-EGSC-BASIF-NNG/VENT</v>
      </c>
      <c r="AF1048" s="0" t="str">
        <f aca="false">D1048&amp;V1048</f>
        <v>FT-CAND-EGSC-BAS-</v>
      </c>
    </row>
    <row r="1049" customFormat="false" ht="12.75" hidden="false" customHeight="false" outlineLevel="0" collapsed="false">
      <c r="A1049" s="81" t="n">
        <v>36682</v>
      </c>
      <c r="B1049" s="82" t="s">
        <v>55</v>
      </c>
      <c r="C1049" s="82" t="s">
        <v>56</v>
      </c>
      <c r="D1049" s="82" t="s">
        <v>57</v>
      </c>
      <c r="E1049" s="82" t="s">
        <v>21</v>
      </c>
      <c r="F1049" s="82"/>
      <c r="G1049" s="82" t="s">
        <v>85</v>
      </c>
      <c r="H1049" s="81" t="n">
        <v>37895</v>
      </c>
      <c r="I1049" s="82" t="n">
        <v>0</v>
      </c>
      <c r="J1049" s="82" t="n">
        <v>0</v>
      </c>
      <c r="K1049" s="83" t="n">
        <f aca="false">IF(J1049=0,0,J1049/I1049)</f>
        <v>0</v>
      </c>
      <c r="L1049" s="83" t="n">
        <f aca="false">I1049/UOM</f>
        <v>0</v>
      </c>
      <c r="M1049" s="83" t="n">
        <f aca="false">J1049/UOM</f>
        <v>0</v>
      </c>
      <c r="N1049" s="84" t="str">
        <f aca="false">IF(F1049="P","PHY",IF(F1049="G","G",E1049))</f>
        <v>D</v>
      </c>
      <c r="O1049" s="84" t="str">
        <f aca="false">IF(ISNA(VLOOKUP(G1049,BadCanCurves,1,FALSE())),VLOOKUP(D1049,FOLIOS,6,FALSE()),"not used")</f>
        <v>not used</v>
      </c>
      <c r="P1049" s="84" t="n">
        <f aca="false">IF($N1049="P",VLOOKUP(H1049,PrcBuckets,2,FALSE()),0)</f>
        <v>0</v>
      </c>
      <c r="Q1049" s="84" t="n">
        <f aca="false">IF($N1049="D",VLOOKUP(H1049,BasisBuckets,2,FALSE()),0)</f>
        <v>11</v>
      </c>
      <c r="R1049" s="84" t="n">
        <f aca="false">IF($N1049="PHY",VLOOKUP(H1049,PGDBuckets,2,FALSE()),0)</f>
        <v>0</v>
      </c>
      <c r="S1049" s="84" t="n">
        <f aca="false">IF($N1049="G",VLOOKUP(H1049,PGDBuckets,2,FALSE()),0)</f>
        <v>0</v>
      </c>
      <c r="T1049" s="84" t="n">
        <f aca="false">SUM(P1049:S1049)</f>
        <v>11</v>
      </c>
      <c r="U1049" s="84" t="str">
        <f aca="false">IF(O1049="not used","-",O1049&amp;N1049&amp;T1049)</f>
        <v>-</v>
      </c>
      <c r="V1049" s="84" t="str">
        <f aca="false">IF(O1049="Not Used","-",VLOOKUP(D1049,FOLIOS,7,FALSE())&amp;H1049)</f>
        <v>-</v>
      </c>
      <c r="W1049" s="84" t="str">
        <f aca="false">IF(U1049="-","-",O1049&amp;E1049&amp;H1049)</f>
        <v>-</v>
      </c>
      <c r="X1049" s="85" t="str">
        <f aca="false">D1049&amp;G1049</f>
        <v>FT-CAND-EGSC-BASIF-NNG/VENT</v>
      </c>
      <c r="AF1049" s="0" t="str">
        <f aca="false">D1049&amp;V1049</f>
        <v>FT-CAND-EGSC-BAS-</v>
      </c>
    </row>
    <row r="1050" customFormat="false" ht="12.75" hidden="false" customHeight="false" outlineLevel="0" collapsed="false">
      <c r="A1050" s="81" t="n">
        <v>36682</v>
      </c>
      <c r="B1050" s="82" t="s">
        <v>55</v>
      </c>
      <c r="C1050" s="82" t="s">
        <v>56</v>
      </c>
      <c r="D1050" s="82" t="s">
        <v>57</v>
      </c>
      <c r="E1050" s="82" t="s">
        <v>21</v>
      </c>
      <c r="F1050" s="82"/>
      <c r="G1050" s="82" t="s">
        <v>85</v>
      </c>
      <c r="H1050" s="81" t="n">
        <v>37926</v>
      </c>
      <c r="I1050" s="82" t="n">
        <v>0</v>
      </c>
      <c r="J1050" s="82" t="n">
        <v>0</v>
      </c>
      <c r="K1050" s="83" t="n">
        <f aca="false">IF(J1050=0,0,J1050/I1050)</f>
        <v>0</v>
      </c>
      <c r="L1050" s="83" t="n">
        <f aca="false">I1050/UOM</f>
        <v>0</v>
      </c>
      <c r="M1050" s="83" t="n">
        <f aca="false">J1050/UOM</f>
        <v>0</v>
      </c>
      <c r="N1050" s="84" t="str">
        <f aca="false">IF(F1050="P","PHY",IF(F1050="G","G",E1050))</f>
        <v>D</v>
      </c>
      <c r="O1050" s="84" t="str">
        <f aca="false">IF(ISNA(VLOOKUP(G1050,BadCanCurves,1,FALSE())),VLOOKUP(D1050,FOLIOS,6,FALSE()),"not used")</f>
        <v>not used</v>
      </c>
      <c r="P1050" s="84" t="n">
        <f aca="false">IF($N1050="P",VLOOKUP(H1050,PrcBuckets,2,FALSE()),0)</f>
        <v>0</v>
      </c>
      <c r="Q1050" s="84" t="n">
        <f aca="false">IF($N1050="D",VLOOKUP(H1050,BasisBuckets,2,FALSE()),0)</f>
        <v>11</v>
      </c>
      <c r="R1050" s="84" t="n">
        <f aca="false">IF($N1050="PHY",VLOOKUP(H1050,PGDBuckets,2,FALSE()),0)</f>
        <v>0</v>
      </c>
      <c r="S1050" s="84" t="n">
        <f aca="false">IF($N1050="G",VLOOKUP(H1050,PGDBuckets,2,FALSE()),0)</f>
        <v>0</v>
      </c>
      <c r="T1050" s="84" t="n">
        <f aca="false">SUM(P1050:S1050)</f>
        <v>11</v>
      </c>
      <c r="U1050" s="84" t="str">
        <f aca="false">IF(O1050="not used","-",O1050&amp;N1050&amp;T1050)</f>
        <v>-</v>
      </c>
      <c r="V1050" s="84" t="str">
        <f aca="false">IF(O1050="Not Used","-",VLOOKUP(D1050,FOLIOS,7,FALSE())&amp;H1050)</f>
        <v>-</v>
      </c>
      <c r="W1050" s="84" t="str">
        <f aca="false">IF(U1050="-","-",O1050&amp;E1050&amp;H1050)</f>
        <v>-</v>
      </c>
      <c r="X1050" s="85" t="str">
        <f aca="false">D1050&amp;G1050</f>
        <v>FT-CAND-EGSC-BASIF-NNG/VENT</v>
      </c>
      <c r="AF1050" s="0" t="str">
        <f aca="false">D1050&amp;V1050</f>
        <v>FT-CAND-EGSC-BAS-</v>
      </c>
    </row>
    <row r="1051" customFormat="false" ht="12.75" hidden="false" customHeight="false" outlineLevel="0" collapsed="false">
      <c r="A1051" s="81" t="n">
        <v>36682</v>
      </c>
      <c r="B1051" s="82" t="s">
        <v>55</v>
      </c>
      <c r="C1051" s="82" t="s">
        <v>56</v>
      </c>
      <c r="D1051" s="82" t="s">
        <v>57</v>
      </c>
      <c r="E1051" s="82" t="s">
        <v>21</v>
      </c>
      <c r="F1051" s="82"/>
      <c r="G1051" s="82" t="s">
        <v>85</v>
      </c>
      <c r="H1051" s="81" t="n">
        <v>37956</v>
      </c>
      <c r="I1051" s="82" t="n">
        <v>0</v>
      </c>
      <c r="J1051" s="82" t="n">
        <v>0</v>
      </c>
      <c r="K1051" s="83" t="n">
        <f aca="false">IF(J1051=0,0,J1051/I1051)</f>
        <v>0</v>
      </c>
      <c r="L1051" s="83" t="n">
        <f aca="false">I1051/UOM</f>
        <v>0</v>
      </c>
      <c r="M1051" s="83" t="n">
        <f aca="false">J1051/UOM</f>
        <v>0</v>
      </c>
      <c r="N1051" s="84" t="str">
        <f aca="false">IF(F1051="P","PHY",IF(F1051="G","G",E1051))</f>
        <v>D</v>
      </c>
      <c r="O1051" s="84" t="str">
        <f aca="false">IF(ISNA(VLOOKUP(G1051,BadCanCurves,1,FALSE())),VLOOKUP(D1051,FOLIOS,6,FALSE()),"not used")</f>
        <v>not used</v>
      </c>
      <c r="P1051" s="84" t="n">
        <f aca="false">IF($N1051="P",VLOOKUP(H1051,PrcBuckets,2,FALSE()),0)</f>
        <v>0</v>
      </c>
      <c r="Q1051" s="84" t="n">
        <f aca="false">IF($N1051="D",VLOOKUP(H1051,BasisBuckets,2,FALSE()),0)</f>
        <v>11</v>
      </c>
      <c r="R1051" s="84" t="n">
        <f aca="false">IF($N1051="PHY",VLOOKUP(H1051,PGDBuckets,2,FALSE()),0)</f>
        <v>0</v>
      </c>
      <c r="S1051" s="84" t="n">
        <f aca="false">IF($N1051="G",VLOOKUP(H1051,PGDBuckets,2,FALSE()),0)</f>
        <v>0</v>
      </c>
      <c r="T1051" s="84" t="n">
        <f aca="false">SUM(P1051:S1051)</f>
        <v>11</v>
      </c>
      <c r="U1051" s="84" t="str">
        <f aca="false">IF(O1051="not used","-",O1051&amp;N1051&amp;T1051)</f>
        <v>-</v>
      </c>
      <c r="V1051" s="84" t="str">
        <f aca="false">IF(O1051="Not Used","-",VLOOKUP(D1051,FOLIOS,7,FALSE())&amp;H1051)</f>
        <v>-</v>
      </c>
      <c r="W1051" s="84" t="str">
        <f aca="false">IF(U1051="-","-",O1051&amp;E1051&amp;H1051)</f>
        <v>-</v>
      </c>
      <c r="X1051" s="85" t="str">
        <f aca="false">D1051&amp;G1051</f>
        <v>FT-CAND-EGSC-BASIF-NNG/VENT</v>
      </c>
      <c r="AF1051" s="0" t="str">
        <f aca="false">D1051&amp;V1051</f>
        <v>FT-CAND-EGSC-BAS-</v>
      </c>
    </row>
    <row r="1052" customFormat="false" ht="12.75" hidden="false" customHeight="false" outlineLevel="0" collapsed="false">
      <c r="A1052" s="81" t="n">
        <v>36682</v>
      </c>
      <c r="B1052" s="82" t="s">
        <v>55</v>
      </c>
      <c r="C1052" s="82" t="s">
        <v>56</v>
      </c>
      <c r="D1052" s="82" t="s">
        <v>57</v>
      </c>
      <c r="E1052" s="82" t="s">
        <v>21</v>
      </c>
      <c r="F1052" s="82"/>
      <c r="G1052" s="82" t="s">
        <v>85</v>
      </c>
      <c r="H1052" s="81" t="n">
        <v>37987</v>
      </c>
      <c r="I1052" s="82" t="n">
        <v>0</v>
      </c>
      <c r="J1052" s="82" t="n">
        <v>0</v>
      </c>
      <c r="K1052" s="83" t="n">
        <f aca="false">IF(J1052=0,0,J1052/I1052)</f>
        <v>0</v>
      </c>
      <c r="L1052" s="83" t="n">
        <f aca="false">I1052/UOM</f>
        <v>0</v>
      </c>
      <c r="M1052" s="83" t="n">
        <f aca="false">J1052/UOM</f>
        <v>0</v>
      </c>
      <c r="N1052" s="84" t="str">
        <f aca="false">IF(F1052="P","PHY",IF(F1052="G","G",E1052))</f>
        <v>D</v>
      </c>
      <c r="O1052" s="84" t="str">
        <f aca="false">IF(ISNA(VLOOKUP(G1052,BadCanCurves,1,FALSE())),VLOOKUP(D1052,FOLIOS,6,FALSE()),"not used")</f>
        <v>not used</v>
      </c>
      <c r="P1052" s="84" t="n">
        <f aca="false">IF($N1052="P",VLOOKUP(H1052,PrcBuckets,2,FALSE()),0)</f>
        <v>0</v>
      </c>
      <c r="Q1052" s="84" t="n">
        <f aca="false">IF($N1052="D",VLOOKUP(H1052,BasisBuckets,2,FALSE()),0)</f>
        <v>12</v>
      </c>
      <c r="R1052" s="84" t="n">
        <f aca="false">IF($N1052="PHY",VLOOKUP(H1052,PGDBuckets,2,FALSE()),0)</f>
        <v>0</v>
      </c>
      <c r="S1052" s="84" t="n">
        <f aca="false">IF($N1052="G",VLOOKUP(H1052,PGDBuckets,2,FALSE()),0)</f>
        <v>0</v>
      </c>
      <c r="T1052" s="84" t="n">
        <f aca="false">SUM(P1052:S1052)</f>
        <v>12</v>
      </c>
      <c r="U1052" s="84" t="str">
        <f aca="false">IF(O1052="not used","-",O1052&amp;N1052&amp;T1052)</f>
        <v>-</v>
      </c>
      <c r="V1052" s="84" t="str">
        <f aca="false">IF(O1052="Not Used","-",VLOOKUP(D1052,FOLIOS,7,FALSE())&amp;H1052)</f>
        <v>-</v>
      </c>
      <c r="W1052" s="84" t="str">
        <f aca="false">IF(U1052="-","-",O1052&amp;E1052&amp;H1052)</f>
        <v>-</v>
      </c>
      <c r="X1052" s="85" t="str">
        <f aca="false">D1052&amp;G1052</f>
        <v>FT-CAND-EGSC-BASIF-NNG/VENT</v>
      </c>
      <c r="AF1052" s="0" t="str">
        <f aca="false">D1052&amp;V1052</f>
        <v>FT-CAND-EGSC-BAS-</v>
      </c>
    </row>
    <row r="1053" customFormat="false" ht="12.75" hidden="false" customHeight="false" outlineLevel="0" collapsed="false">
      <c r="A1053" s="81" t="n">
        <v>36682</v>
      </c>
      <c r="B1053" s="82" t="s">
        <v>55</v>
      </c>
      <c r="C1053" s="82" t="s">
        <v>56</v>
      </c>
      <c r="D1053" s="82" t="s">
        <v>57</v>
      </c>
      <c r="E1053" s="82" t="s">
        <v>21</v>
      </c>
      <c r="F1053" s="82"/>
      <c r="G1053" s="82" t="s">
        <v>85</v>
      </c>
      <c r="H1053" s="81" t="n">
        <v>38018</v>
      </c>
      <c r="I1053" s="82" t="n">
        <v>0</v>
      </c>
      <c r="J1053" s="82" t="n">
        <v>0</v>
      </c>
      <c r="K1053" s="83" t="n">
        <f aca="false">IF(J1053=0,0,J1053/I1053)</f>
        <v>0</v>
      </c>
      <c r="L1053" s="83" t="n">
        <f aca="false">I1053/UOM</f>
        <v>0</v>
      </c>
      <c r="M1053" s="83" t="n">
        <f aca="false">J1053/UOM</f>
        <v>0</v>
      </c>
      <c r="N1053" s="84" t="str">
        <f aca="false">IF(F1053="P","PHY",IF(F1053="G","G",E1053))</f>
        <v>D</v>
      </c>
      <c r="O1053" s="84" t="str">
        <f aca="false">IF(ISNA(VLOOKUP(G1053,BadCanCurves,1,FALSE())),VLOOKUP(D1053,FOLIOS,6,FALSE()),"not used")</f>
        <v>not used</v>
      </c>
      <c r="P1053" s="84" t="n">
        <f aca="false">IF($N1053="P",VLOOKUP(H1053,PrcBuckets,2,FALSE()),0)</f>
        <v>0</v>
      </c>
      <c r="Q1053" s="84" t="n">
        <f aca="false">IF($N1053="D",VLOOKUP(H1053,BasisBuckets,2,FALSE()),0)</f>
        <v>12</v>
      </c>
      <c r="R1053" s="84" t="n">
        <f aca="false">IF($N1053="PHY",VLOOKUP(H1053,PGDBuckets,2,FALSE()),0)</f>
        <v>0</v>
      </c>
      <c r="S1053" s="84" t="n">
        <f aca="false">IF($N1053="G",VLOOKUP(H1053,PGDBuckets,2,FALSE()),0)</f>
        <v>0</v>
      </c>
      <c r="T1053" s="84" t="n">
        <f aca="false">SUM(P1053:S1053)</f>
        <v>12</v>
      </c>
      <c r="U1053" s="84" t="str">
        <f aca="false">IF(O1053="not used","-",O1053&amp;N1053&amp;T1053)</f>
        <v>-</v>
      </c>
      <c r="V1053" s="84" t="str">
        <f aca="false">IF(O1053="Not Used","-",VLOOKUP(D1053,FOLIOS,7,FALSE())&amp;H1053)</f>
        <v>-</v>
      </c>
      <c r="W1053" s="84" t="str">
        <f aca="false">IF(U1053="-","-",O1053&amp;E1053&amp;H1053)</f>
        <v>-</v>
      </c>
      <c r="X1053" s="85" t="str">
        <f aca="false">D1053&amp;G1053</f>
        <v>FT-CAND-EGSC-BASIF-NNG/VENT</v>
      </c>
      <c r="AF1053" s="0" t="str">
        <f aca="false">D1053&amp;V1053</f>
        <v>FT-CAND-EGSC-BAS-</v>
      </c>
    </row>
    <row r="1054" customFormat="false" ht="12.75" hidden="false" customHeight="false" outlineLevel="0" collapsed="false">
      <c r="A1054" s="81" t="n">
        <v>36682</v>
      </c>
      <c r="B1054" s="82" t="s">
        <v>55</v>
      </c>
      <c r="C1054" s="82" t="s">
        <v>56</v>
      </c>
      <c r="D1054" s="82" t="s">
        <v>57</v>
      </c>
      <c r="E1054" s="82" t="s">
        <v>21</v>
      </c>
      <c r="F1054" s="82"/>
      <c r="G1054" s="82" t="s">
        <v>85</v>
      </c>
      <c r="H1054" s="81" t="n">
        <v>38047</v>
      </c>
      <c r="I1054" s="82" t="n">
        <v>0</v>
      </c>
      <c r="J1054" s="82" t="n">
        <v>0</v>
      </c>
      <c r="K1054" s="83" t="n">
        <f aca="false">IF(J1054=0,0,J1054/I1054)</f>
        <v>0</v>
      </c>
      <c r="L1054" s="83" t="n">
        <f aca="false">I1054/UOM</f>
        <v>0</v>
      </c>
      <c r="M1054" s="83" t="n">
        <f aca="false">J1054/UOM</f>
        <v>0</v>
      </c>
      <c r="N1054" s="84" t="str">
        <f aca="false">IF(F1054="P","PHY",IF(F1054="G","G",E1054))</f>
        <v>D</v>
      </c>
      <c r="O1054" s="84" t="str">
        <f aca="false">IF(ISNA(VLOOKUP(G1054,BadCanCurves,1,FALSE())),VLOOKUP(D1054,FOLIOS,6,FALSE()),"not used")</f>
        <v>not used</v>
      </c>
      <c r="P1054" s="84" t="n">
        <f aca="false">IF($N1054="P",VLOOKUP(H1054,PrcBuckets,2,FALSE()),0)</f>
        <v>0</v>
      </c>
      <c r="Q1054" s="84" t="n">
        <f aca="false">IF($N1054="D",VLOOKUP(H1054,BasisBuckets,2,FALSE()),0)</f>
        <v>12</v>
      </c>
      <c r="R1054" s="84" t="n">
        <f aca="false">IF($N1054="PHY",VLOOKUP(H1054,PGDBuckets,2,FALSE()),0)</f>
        <v>0</v>
      </c>
      <c r="S1054" s="84" t="n">
        <f aca="false">IF($N1054="G",VLOOKUP(H1054,PGDBuckets,2,FALSE()),0)</f>
        <v>0</v>
      </c>
      <c r="T1054" s="84" t="n">
        <f aca="false">SUM(P1054:S1054)</f>
        <v>12</v>
      </c>
      <c r="U1054" s="84" t="str">
        <f aca="false">IF(O1054="not used","-",O1054&amp;N1054&amp;T1054)</f>
        <v>-</v>
      </c>
      <c r="V1054" s="84" t="str">
        <f aca="false">IF(O1054="Not Used","-",VLOOKUP(D1054,FOLIOS,7,FALSE())&amp;H1054)</f>
        <v>-</v>
      </c>
      <c r="W1054" s="84" t="str">
        <f aca="false">IF(U1054="-","-",O1054&amp;E1054&amp;H1054)</f>
        <v>-</v>
      </c>
      <c r="X1054" s="85" t="str">
        <f aca="false">D1054&amp;G1054</f>
        <v>FT-CAND-EGSC-BASIF-NNG/VENT</v>
      </c>
      <c r="AF1054" s="0" t="str">
        <f aca="false">D1054&amp;V1054</f>
        <v>FT-CAND-EGSC-BAS-</v>
      </c>
    </row>
    <row r="1055" customFormat="false" ht="12.75" hidden="false" customHeight="false" outlineLevel="0" collapsed="false">
      <c r="A1055" s="81" t="n">
        <v>36682</v>
      </c>
      <c r="B1055" s="82" t="s">
        <v>55</v>
      </c>
      <c r="C1055" s="82" t="s">
        <v>56</v>
      </c>
      <c r="D1055" s="82" t="s">
        <v>57</v>
      </c>
      <c r="E1055" s="82" t="s">
        <v>21</v>
      </c>
      <c r="F1055" s="82"/>
      <c r="G1055" s="82" t="s">
        <v>85</v>
      </c>
      <c r="H1055" s="81" t="n">
        <v>38078</v>
      </c>
      <c r="I1055" s="82" t="n">
        <v>0</v>
      </c>
      <c r="J1055" s="82" t="n">
        <v>0</v>
      </c>
      <c r="K1055" s="83" t="n">
        <f aca="false">IF(J1055=0,0,J1055/I1055)</f>
        <v>0</v>
      </c>
      <c r="L1055" s="83" t="n">
        <f aca="false">I1055/UOM</f>
        <v>0</v>
      </c>
      <c r="M1055" s="83" t="n">
        <f aca="false">J1055/UOM</f>
        <v>0</v>
      </c>
      <c r="N1055" s="84" t="str">
        <f aca="false">IF(F1055="P","PHY",IF(F1055="G","G",E1055))</f>
        <v>D</v>
      </c>
      <c r="O1055" s="84" t="str">
        <f aca="false">IF(ISNA(VLOOKUP(G1055,BadCanCurves,1,FALSE())),VLOOKUP(D1055,FOLIOS,6,FALSE()),"not used")</f>
        <v>not used</v>
      </c>
      <c r="P1055" s="84" t="n">
        <f aca="false">IF($N1055="P",VLOOKUP(H1055,PrcBuckets,2,FALSE()),0)</f>
        <v>0</v>
      </c>
      <c r="Q1055" s="84" t="n">
        <f aca="false">IF($N1055="D",VLOOKUP(H1055,BasisBuckets,2,FALSE()),0)</f>
        <v>12</v>
      </c>
      <c r="R1055" s="84" t="n">
        <f aca="false">IF($N1055="PHY",VLOOKUP(H1055,PGDBuckets,2,FALSE()),0)</f>
        <v>0</v>
      </c>
      <c r="S1055" s="84" t="n">
        <f aca="false">IF($N1055="G",VLOOKUP(H1055,PGDBuckets,2,FALSE()),0)</f>
        <v>0</v>
      </c>
      <c r="T1055" s="84" t="n">
        <f aca="false">SUM(P1055:S1055)</f>
        <v>12</v>
      </c>
      <c r="U1055" s="84" t="str">
        <f aca="false">IF(O1055="not used","-",O1055&amp;N1055&amp;T1055)</f>
        <v>-</v>
      </c>
      <c r="V1055" s="84" t="str">
        <f aca="false">IF(O1055="Not Used","-",VLOOKUP(D1055,FOLIOS,7,FALSE())&amp;H1055)</f>
        <v>-</v>
      </c>
      <c r="W1055" s="84" t="str">
        <f aca="false">IF(U1055="-","-",O1055&amp;E1055&amp;H1055)</f>
        <v>-</v>
      </c>
      <c r="X1055" s="85" t="str">
        <f aca="false">D1055&amp;G1055</f>
        <v>FT-CAND-EGSC-BASIF-NNG/VENT</v>
      </c>
      <c r="AF1055" s="0" t="str">
        <f aca="false">D1055&amp;V1055</f>
        <v>FT-CAND-EGSC-BAS-</v>
      </c>
    </row>
    <row r="1056" customFormat="false" ht="12.75" hidden="false" customHeight="false" outlineLevel="0" collapsed="false">
      <c r="A1056" s="81" t="n">
        <v>36682</v>
      </c>
      <c r="B1056" s="82" t="s">
        <v>55</v>
      </c>
      <c r="C1056" s="82" t="s">
        <v>56</v>
      </c>
      <c r="D1056" s="82" t="s">
        <v>57</v>
      </c>
      <c r="E1056" s="82" t="s">
        <v>21</v>
      </c>
      <c r="F1056" s="82"/>
      <c r="G1056" s="82" t="s">
        <v>85</v>
      </c>
      <c r="H1056" s="81" t="n">
        <v>38108</v>
      </c>
      <c r="I1056" s="82" t="n">
        <v>0</v>
      </c>
      <c r="J1056" s="82" t="n">
        <v>0</v>
      </c>
      <c r="K1056" s="83" t="n">
        <f aca="false">IF(J1056=0,0,J1056/I1056)</f>
        <v>0</v>
      </c>
      <c r="L1056" s="83" t="n">
        <f aca="false">I1056/UOM</f>
        <v>0</v>
      </c>
      <c r="M1056" s="83" t="n">
        <f aca="false">J1056/UOM</f>
        <v>0</v>
      </c>
      <c r="N1056" s="84" t="str">
        <f aca="false">IF(F1056="P","PHY",IF(F1056="G","G",E1056))</f>
        <v>D</v>
      </c>
      <c r="O1056" s="84" t="str">
        <f aca="false">IF(ISNA(VLOOKUP(G1056,BadCanCurves,1,FALSE())),VLOOKUP(D1056,FOLIOS,6,FALSE()),"not used")</f>
        <v>not used</v>
      </c>
      <c r="P1056" s="84" t="n">
        <f aca="false">IF($N1056="P",VLOOKUP(H1056,PrcBuckets,2,FALSE()),0)</f>
        <v>0</v>
      </c>
      <c r="Q1056" s="84" t="n">
        <f aca="false">IF($N1056="D",VLOOKUP(H1056,BasisBuckets,2,FALSE()),0)</f>
        <v>12</v>
      </c>
      <c r="R1056" s="84" t="n">
        <f aca="false">IF($N1056="PHY",VLOOKUP(H1056,PGDBuckets,2,FALSE()),0)</f>
        <v>0</v>
      </c>
      <c r="S1056" s="84" t="n">
        <f aca="false">IF($N1056="G",VLOOKUP(H1056,PGDBuckets,2,FALSE()),0)</f>
        <v>0</v>
      </c>
      <c r="T1056" s="84" t="n">
        <f aca="false">SUM(P1056:S1056)</f>
        <v>12</v>
      </c>
      <c r="U1056" s="84" t="str">
        <f aca="false">IF(O1056="not used","-",O1056&amp;N1056&amp;T1056)</f>
        <v>-</v>
      </c>
      <c r="V1056" s="84" t="str">
        <f aca="false">IF(O1056="Not Used","-",VLOOKUP(D1056,FOLIOS,7,FALSE())&amp;H1056)</f>
        <v>-</v>
      </c>
      <c r="W1056" s="84" t="str">
        <f aca="false">IF(U1056="-","-",O1056&amp;E1056&amp;H1056)</f>
        <v>-</v>
      </c>
      <c r="X1056" s="85" t="str">
        <f aca="false">D1056&amp;G1056</f>
        <v>FT-CAND-EGSC-BASIF-NNG/VENT</v>
      </c>
      <c r="AF1056" s="0" t="str">
        <f aca="false">D1056&amp;V1056</f>
        <v>FT-CAND-EGSC-BAS-</v>
      </c>
    </row>
    <row r="1057" customFormat="false" ht="12.75" hidden="false" customHeight="false" outlineLevel="0" collapsed="false">
      <c r="A1057" s="81" t="n">
        <v>36682</v>
      </c>
      <c r="B1057" s="82" t="s">
        <v>55</v>
      </c>
      <c r="C1057" s="82" t="s">
        <v>56</v>
      </c>
      <c r="D1057" s="82" t="s">
        <v>57</v>
      </c>
      <c r="E1057" s="82" t="s">
        <v>21</v>
      </c>
      <c r="F1057" s="82"/>
      <c r="G1057" s="82" t="s">
        <v>85</v>
      </c>
      <c r="H1057" s="81" t="n">
        <v>38139</v>
      </c>
      <c r="I1057" s="82" t="n">
        <v>0</v>
      </c>
      <c r="J1057" s="82" t="n">
        <v>0</v>
      </c>
      <c r="K1057" s="83" t="n">
        <f aca="false">IF(J1057=0,0,J1057/I1057)</f>
        <v>0</v>
      </c>
      <c r="L1057" s="83" t="n">
        <f aca="false">I1057/UOM</f>
        <v>0</v>
      </c>
      <c r="M1057" s="83" t="n">
        <f aca="false">J1057/UOM</f>
        <v>0</v>
      </c>
      <c r="N1057" s="84" t="str">
        <f aca="false">IF(F1057="P","PHY",IF(F1057="G","G",E1057))</f>
        <v>D</v>
      </c>
      <c r="O1057" s="84" t="str">
        <f aca="false">IF(ISNA(VLOOKUP(G1057,BadCanCurves,1,FALSE())),VLOOKUP(D1057,FOLIOS,6,FALSE()),"not used")</f>
        <v>not used</v>
      </c>
      <c r="P1057" s="84" t="n">
        <f aca="false">IF($N1057="P",VLOOKUP(H1057,PrcBuckets,2,FALSE()),0)</f>
        <v>0</v>
      </c>
      <c r="Q1057" s="84" t="n">
        <f aca="false">IF($N1057="D",VLOOKUP(H1057,BasisBuckets,2,FALSE()),0)</f>
        <v>12</v>
      </c>
      <c r="R1057" s="84" t="n">
        <f aca="false">IF($N1057="PHY",VLOOKUP(H1057,PGDBuckets,2,FALSE()),0)</f>
        <v>0</v>
      </c>
      <c r="S1057" s="84" t="n">
        <f aca="false">IF($N1057="G",VLOOKUP(H1057,PGDBuckets,2,FALSE()),0)</f>
        <v>0</v>
      </c>
      <c r="T1057" s="84" t="n">
        <f aca="false">SUM(P1057:S1057)</f>
        <v>12</v>
      </c>
      <c r="U1057" s="84" t="str">
        <f aca="false">IF(O1057="not used","-",O1057&amp;N1057&amp;T1057)</f>
        <v>-</v>
      </c>
      <c r="V1057" s="84" t="str">
        <f aca="false">IF(O1057="Not Used","-",VLOOKUP(D1057,FOLIOS,7,FALSE())&amp;H1057)</f>
        <v>-</v>
      </c>
      <c r="W1057" s="84" t="str">
        <f aca="false">IF(U1057="-","-",O1057&amp;E1057&amp;H1057)</f>
        <v>-</v>
      </c>
      <c r="X1057" s="85" t="str">
        <f aca="false">D1057&amp;G1057</f>
        <v>FT-CAND-EGSC-BASIF-NNG/VENT</v>
      </c>
      <c r="AF1057" s="0" t="str">
        <f aca="false">D1057&amp;V1057</f>
        <v>FT-CAND-EGSC-BAS-</v>
      </c>
    </row>
    <row r="1058" customFormat="false" ht="12.75" hidden="false" customHeight="false" outlineLevel="0" collapsed="false">
      <c r="A1058" s="81" t="n">
        <v>36682</v>
      </c>
      <c r="B1058" s="82" t="s">
        <v>55</v>
      </c>
      <c r="C1058" s="82" t="s">
        <v>56</v>
      </c>
      <c r="D1058" s="82" t="s">
        <v>57</v>
      </c>
      <c r="E1058" s="82" t="s">
        <v>21</v>
      </c>
      <c r="F1058" s="82"/>
      <c r="G1058" s="82" t="s">
        <v>85</v>
      </c>
      <c r="H1058" s="81" t="n">
        <v>38169</v>
      </c>
      <c r="I1058" s="82" t="n">
        <v>0</v>
      </c>
      <c r="J1058" s="82" t="n">
        <v>0</v>
      </c>
      <c r="K1058" s="83" t="n">
        <f aca="false">IF(J1058=0,0,J1058/I1058)</f>
        <v>0</v>
      </c>
      <c r="L1058" s="83" t="n">
        <f aca="false">I1058/UOM</f>
        <v>0</v>
      </c>
      <c r="M1058" s="83" t="n">
        <f aca="false">J1058/UOM</f>
        <v>0</v>
      </c>
      <c r="N1058" s="84" t="str">
        <f aca="false">IF(F1058="P","PHY",IF(F1058="G","G",E1058))</f>
        <v>D</v>
      </c>
      <c r="O1058" s="84" t="str">
        <f aca="false">IF(ISNA(VLOOKUP(G1058,BadCanCurves,1,FALSE())),VLOOKUP(D1058,FOLIOS,6,FALSE()),"not used")</f>
        <v>not used</v>
      </c>
      <c r="P1058" s="84" t="n">
        <f aca="false">IF($N1058="P",VLOOKUP(H1058,PrcBuckets,2,FALSE()),0)</f>
        <v>0</v>
      </c>
      <c r="Q1058" s="84" t="n">
        <f aca="false">IF($N1058="D",VLOOKUP(H1058,BasisBuckets,2,FALSE()),0)</f>
        <v>12</v>
      </c>
      <c r="R1058" s="84" t="n">
        <f aca="false">IF($N1058="PHY",VLOOKUP(H1058,PGDBuckets,2,FALSE()),0)</f>
        <v>0</v>
      </c>
      <c r="S1058" s="84" t="n">
        <f aca="false">IF($N1058="G",VLOOKUP(H1058,PGDBuckets,2,FALSE()),0)</f>
        <v>0</v>
      </c>
      <c r="T1058" s="84" t="n">
        <f aca="false">SUM(P1058:S1058)</f>
        <v>12</v>
      </c>
      <c r="U1058" s="84" t="str">
        <f aca="false">IF(O1058="not used","-",O1058&amp;N1058&amp;T1058)</f>
        <v>-</v>
      </c>
      <c r="V1058" s="84" t="str">
        <f aca="false">IF(O1058="Not Used","-",VLOOKUP(D1058,FOLIOS,7,FALSE())&amp;H1058)</f>
        <v>-</v>
      </c>
      <c r="W1058" s="84" t="str">
        <f aca="false">IF(U1058="-","-",O1058&amp;E1058&amp;H1058)</f>
        <v>-</v>
      </c>
      <c r="X1058" s="85" t="str">
        <f aca="false">D1058&amp;G1058</f>
        <v>FT-CAND-EGSC-BASIF-NNG/VENT</v>
      </c>
      <c r="AF1058" s="0" t="str">
        <f aca="false">D1058&amp;V1058</f>
        <v>FT-CAND-EGSC-BAS-</v>
      </c>
    </row>
    <row r="1059" customFormat="false" ht="12.75" hidden="false" customHeight="false" outlineLevel="0" collapsed="false">
      <c r="A1059" s="81" t="n">
        <v>36682</v>
      </c>
      <c r="B1059" s="82" t="s">
        <v>55</v>
      </c>
      <c r="C1059" s="82" t="s">
        <v>56</v>
      </c>
      <c r="D1059" s="82" t="s">
        <v>57</v>
      </c>
      <c r="E1059" s="82" t="s">
        <v>21</v>
      </c>
      <c r="F1059" s="82"/>
      <c r="G1059" s="82" t="s">
        <v>85</v>
      </c>
      <c r="H1059" s="81" t="n">
        <v>38200</v>
      </c>
      <c r="I1059" s="82" t="n">
        <v>0</v>
      </c>
      <c r="J1059" s="82" t="n">
        <v>0</v>
      </c>
      <c r="K1059" s="83" t="n">
        <f aca="false">IF(J1059=0,0,J1059/I1059)</f>
        <v>0</v>
      </c>
      <c r="L1059" s="83" t="n">
        <f aca="false">I1059/UOM</f>
        <v>0</v>
      </c>
      <c r="M1059" s="83" t="n">
        <f aca="false">J1059/UOM</f>
        <v>0</v>
      </c>
      <c r="N1059" s="84" t="str">
        <f aca="false">IF(F1059="P","PHY",IF(F1059="G","G",E1059))</f>
        <v>D</v>
      </c>
      <c r="O1059" s="84" t="str">
        <f aca="false">IF(ISNA(VLOOKUP(G1059,BadCanCurves,1,FALSE())),VLOOKUP(D1059,FOLIOS,6,FALSE()),"not used")</f>
        <v>not used</v>
      </c>
      <c r="P1059" s="84" t="n">
        <f aca="false">IF($N1059="P",VLOOKUP(H1059,PrcBuckets,2,FALSE()),0)</f>
        <v>0</v>
      </c>
      <c r="Q1059" s="84" t="n">
        <f aca="false">IF($N1059="D",VLOOKUP(H1059,BasisBuckets,2,FALSE()),0)</f>
        <v>12</v>
      </c>
      <c r="R1059" s="84" t="n">
        <f aca="false">IF($N1059="PHY",VLOOKUP(H1059,PGDBuckets,2,FALSE()),0)</f>
        <v>0</v>
      </c>
      <c r="S1059" s="84" t="n">
        <f aca="false">IF($N1059="G",VLOOKUP(H1059,PGDBuckets,2,FALSE()),0)</f>
        <v>0</v>
      </c>
      <c r="T1059" s="84" t="n">
        <f aca="false">SUM(P1059:S1059)</f>
        <v>12</v>
      </c>
      <c r="U1059" s="84" t="str">
        <f aca="false">IF(O1059="not used","-",O1059&amp;N1059&amp;T1059)</f>
        <v>-</v>
      </c>
      <c r="V1059" s="84" t="str">
        <f aca="false">IF(O1059="Not Used","-",VLOOKUP(D1059,FOLIOS,7,FALSE())&amp;H1059)</f>
        <v>-</v>
      </c>
      <c r="W1059" s="84" t="str">
        <f aca="false">IF(U1059="-","-",O1059&amp;E1059&amp;H1059)</f>
        <v>-</v>
      </c>
      <c r="X1059" s="85" t="str">
        <f aca="false">D1059&amp;G1059</f>
        <v>FT-CAND-EGSC-BASIF-NNG/VENT</v>
      </c>
      <c r="AF1059" s="0" t="str">
        <f aca="false">D1059&amp;V1059</f>
        <v>FT-CAND-EGSC-BAS-</v>
      </c>
    </row>
    <row r="1060" customFormat="false" ht="12.75" hidden="false" customHeight="false" outlineLevel="0" collapsed="false">
      <c r="A1060" s="81" t="n">
        <v>36682</v>
      </c>
      <c r="B1060" s="82" t="s">
        <v>55</v>
      </c>
      <c r="C1060" s="82" t="s">
        <v>56</v>
      </c>
      <c r="D1060" s="82" t="s">
        <v>57</v>
      </c>
      <c r="E1060" s="82" t="s">
        <v>21</v>
      </c>
      <c r="F1060" s="82"/>
      <c r="G1060" s="82" t="s">
        <v>85</v>
      </c>
      <c r="H1060" s="81" t="n">
        <v>38231</v>
      </c>
      <c r="I1060" s="82" t="n">
        <v>0</v>
      </c>
      <c r="J1060" s="82" t="n">
        <v>0</v>
      </c>
      <c r="K1060" s="83" t="n">
        <f aca="false">IF(J1060=0,0,J1060/I1060)</f>
        <v>0</v>
      </c>
      <c r="L1060" s="83" t="n">
        <f aca="false">I1060/UOM</f>
        <v>0</v>
      </c>
      <c r="M1060" s="83" t="n">
        <f aca="false">J1060/UOM</f>
        <v>0</v>
      </c>
      <c r="N1060" s="84" t="str">
        <f aca="false">IF(F1060="P","PHY",IF(F1060="G","G",E1060))</f>
        <v>D</v>
      </c>
      <c r="O1060" s="84" t="str">
        <f aca="false">IF(ISNA(VLOOKUP(G1060,BadCanCurves,1,FALSE())),VLOOKUP(D1060,FOLIOS,6,FALSE()),"not used")</f>
        <v>not used</v>
      </c>
      <c r="P1060" s="84" t="n">
        <f aca="false">IF($N1060="P",VLOOKUP(H1060,PrcBuckets,2,FALSE()),0)</f>
        <v>0</v>
      </c>
      <c r="Q1060" s="84" t="n">
        <f aca="false">IF($N1060="D",VLOOKUP(H1060,BasisBuckets,2,FALSE()),0)</f>
        <v>12</v>
      </c>
      <c r="R1060" s="84" t="n">
        <f aca="false">IF($N1060="PHY",VLOOKUP(H1060,PGDBuckets,2,FALSE()),0)</f>
        <v>0</v>
      </c>
      <c r="S1060" s="84" t="n">
        <f aca="false">IF($N1060="G",VLOOKUP(H1060,PGDBuckets,2,FALSE()),0)</f>
        <v>0</v>
      </c>
      <c r="T1060" s="84" t="n">
        <f aca="false">SUM(P1060:S1060)</f>
        <v>12</v>
      </c>
      <c r="U1060" s="84" t="str">
        <f aca="false">IF(O1060="not used","-",O1060&amp;N1060&amp;T1060)</f>
        <v>-</v>
      </c>
      <c r="V1060" s="84" t="str">
        <f aca="false">IF(O1060="Not Used","-",VLOOKUP(D1060,FOLIOS,7,FALSE())&amp;H1060)</f>
        <v>-</v>
      </c>
      <c r="W1060" s="84" t="str">
        <f aca="false">IF(U1060="-","-",O1060&amp;E1060&amp;H1060)</f>
        <v>-</v>
      </c>
      <c r="X1060" s="85" t="str">
        <f aca="false">D1060&amp;G1060</f>
        <v>FT-CAND-EGSC-BASIF-NNG/VENT</v>
      </c>
      <c r="AF1060" s="0" t="str">
        <f aca="false">D1060&amp;V1060</f>
        <v>FT-CAND-EGSC-BAS-</v>
      </c>
    </row>
    <row r="1061" customFormat="false" ht="12.75" hidden="false" customHeight="false" outlineLevel="0" collapsed="false">
      <c r="A1061" s="81" t="n">
        <v>36682</v>
      </c>
      <c r="B1061" s="82" t="s">
        <v>55</v>
      </c>
      <c r="C1061" s="82" t="s">
        <v>56</v>
      </c>
      <c r="D1061" s="82" t="s">
        <v>57</v>
      </c>
      <c r="E1061" s="82" t="s">
        <v>21</v>
      </c>
      <c r="F1061" s="82"/>
      <c r="G1061" s="82" t="s">
        <v>85</v>
      </c>
      <c r="H1061" s="81" t="n">
        <v>38261</v>
      </c>
      <c r="I1061" s="82" t="n">
        <v>0</v>
      </c>
      <c r="J1061" s="82" t="n">
        <v>0</v>
      </c>
      <c r="K1061" s="83" t="n">
        <f aca="false">IF(J1061=0,0,J1061/I1061)</f>
        <v>0</v>
      </c>
      <c r="L1061" s="83" t="n">
        <f aca="false">I1061/UOM</f>
        <v>0</v>
      </c>
      <c r="M1061" s="83" t="n">
        <f aca="false">J1061/UOM</f>
        <v>0</v>
      </c>
      <c r="N1061" s="84" t="str">
        <f aca="false">IF(F1061="P","PHY",IF(F1061="G","G",E1061))</f>
        <v>D</v>
      </c>
      <c r="O1061" s="84" t="str">
        <f aca="false">IF(ISNA(VLOOKUP(G1061,BadCanCurves,1,FALSE())),VLOOKUP(D1061,FOLIOS,6,FALSE()),"not used")</f>
        <v>not used</v>
      </c>
      <c r="P1061" s="84" t="n">
        <f aca="false">IF($N1061="P",VLOOKUP(H1061,PrcBuckets,2,FALSE()),0)</f>
        <v>0</v>
      </c>
      <c r="Q1061" s="84" t="n">
        <f aca="false">IF($N1061="D",VLOOKUP(H1061,BasisBuckets,2,FALSE()),0)</f>
        <v>12</v>
      </c>
      <c r="R1061" s="84" t="n">
        <f aca="false">IF($N1061="PHY",VLOOKUP(H1061,PGDBuckets,2,FALSE()),0)</f>
        <v>0</v>
      </c>
      <c r="S1061" s="84" t="n">
        <f aca="false">IF($N1061="G",VLOOKUP(H1061,PGDBuckets,2,FALSE()),0)</f>
        <v>0</v>
      </c>
      <c r="T1061" s="84" t="n">
        <f aca="false">SUM(P1061:S1061)</f>
        <v>12</v>
      </c>
      <c r="U1061" s="84" t="str">
        <f aca="false">IF(O1061="not used","-",O1061&amp;N1061&amp;T1061)</f>
        <v>-</v>
      </c>
      <c r="V1061" s="84" t="str">
        <f aca="false">IF(O1061="Not Used","-",VLOOKUP(D1061,FOLIOS,7,FALSE())&amp;H1061)</f>
        <v>-</v>
      </c>
      <c r="W1061" s="84" t="str">
        <f aca="false">IF(U1061="-","-",O1061&amp;E1061&amp;H1061)</f>
        <v>-</v>
      </c>
      <c r="X1061" s="85" t="str">
        <f aca="false">D1061&amp;G1061</f>
        <v>FT-CAND-EGSC-BASIF-NNG/VENT</v>
      </c>
      <c r="AF1061" s="0" t="str">
        <f aca="false">D1061&amp;V1061</f>
        <v>FT-CAND-EGSC-BAS-</v>
      </c>
    </row>
    <row r="1062" customFormat="false" ht="12.75" hidden="false" customHeight="false" outlineLevel="0" collapsed="false">
      <c r="A1062" s="81" t="n">
        <v>36682</v>
      </c>
      <c r="B1062" s="82" t="s">
        <v>55</v>
      </c>
      <c r="C1062" s="82" t="s">
        <v>56</v>
      </c>
      <c r="D1062" s="82" t="s">
        <v>57</v>
      </c>
      <c r="E1062" s="82" t="s">
        <v>21</v>
      </c>
      <c r="F1062" s="82"/>
      <c r="G1062" s="82" t="s">
        <v>86</v>
      </c>
      <c r="H1062" s="81" t="n">
        <v>36708</v>
      </c>
      <c r="I1062" s="82" t="n">
        <v>881115</v>
      </c>
      <c r="J1062" s="82" t="n">
        <v>-88112</v>
      </c>
      <c r="K1062" s="83" t="n">
        <f aca="false">IF(J1062=0,0,J1062/I1062)</f>
        <v>-0.100000567462817</v>
      </c>
      <c r="L1062" s="83" t="n">
        <f aca="false">I1062/UOM</f>
        <v>88.1115</v>
      </c>
      <c r="M1062" s="83" t="n">
        <f aca="false">J1062/UOM</f>
        <v>-8.8112</v>
      </c>
      <c r="N1062" s="84" t="str">
        <f aca="false">IF(F1062="P","PHY",IF(F1062="G","G",E1062))</f>
        <v>D</v>
      </c>
      <c r="O1062" s="84" t="str">
        <f aca="false">IF(ISNA(VLOOKUP(G1062,BadCanCurves,1,FALSE())),VLOOKUP(D1062,FOLIOS,6,FALSE()),"not used")</f>
        <v>not used</v>
      </c>
      <c r="P1062" s="84" t="n">
        <f aca="false">IF($N1062="P",VLOOKUP(H1062,PrcBuckets,2,FALSE()),0)</f>
        <v>0</v>
      </c>
      <c r="Q1062" s="84" t="n">
        <f aca="false">IF($N1062="D",VLOOKUP(H1062,BasisBuckets,2,FALSE()),0)</f>
        <v>4</v>
      </c>
      <c r="R1062" s="84" t="n">
        <f aca="false">IF($N1062="PHY",VLOOKUP(H1062,PGDBuckets,2,FALSE()),0)</f>
        <v>0</v>
      </c>
      <c r="S1062" s="84" t="n">
        <f aca="false">IF($N1062="G",VLOOKUP(H1062,PGDBuckets,2,FALSE()),0)</f>
        <v>0</v>
      </c>
      <c r="T1062" s="84" t="n">
        <f aca="false">SUM(P1062:S1062)</f>
        <v>4</v>
      </c>
      <c r="U1062" s="84" t="str">
        <f aca="false">IF(O1062="not used","-",O1062&amp;N1062&amp;T1062)</f>
        <v>-</v>
      </c>
      <c r="V1062" s="84" t="str">
        <f aca="false">IF(O1062="Not Used","-",VLOOKUP(D1062,FOLIOS,7,FALSE())&amp;H1062)</f>
        <v>-</v>
      </c>
      <c r="W1062" s="84" t="str">
        <f aca="false">IF(U1062="-","-",O1062&amp;E1062&amp;H1062)</f>
        <v>-</v>
      </c>
      <c r="X1062" s="85" t="str">
        <f aca="false">D1062&amp;G1062</f>
        <v>FT-CAND-EGSC-BASIF-NTHWST/CANBR</v>
      </c>
      <c r="AF1062" s="0" t="str">
        <f aca="false">D1062&amp;V1062</f>
        <v>FT-CAND-EGSC-BAS-</v>
      </c>
    </row>
    <row r="1063" customFormat="false" ht="12.75" hidden="false" customHeight="false" outlineLevel="0" collapsed="false">
      <c r="A1063" s="81" t="n">
        <v>36682</v>
      </c>
      <c r="B1063" s="82" t="s">
        <v>55</v>
      </c>
      <c r="C1063" s="82" t="s">
        <v>56</v>
      </c>
      <c r="D1063" s="82" t="s">
        <v>57</v>
      </c>
      <c r="E1063" s="82" t="s">
        <v>21</v>
      </c>
      <c r="F1063" s="82"/>
      <c r="G1063" s="82" t="s">
        <v>86</v>
      </c>
      <c r="H1063" s="81" t="n">
        <v>36739</v>
      </c>
      <c r="I1063" s="82" t="n">
        <v>92334</v>
      </c>
      <c r="J1063" s="82" t="n">
        <v>-9233</v>
      </c>
      <c r="K1063" s="83" t="n">
        <f aca="false">IF(J1063=0,0,J1063/I1063)</f>
        <v>-0.0999956679013148</v>
      </c>
      <c r="L1063" s="83" t="n">
        <f aca="false">I1063/UOM</f>
        <v>9.2334</v>
      </c>
      <c r="M1063" s="83" t="n">
        <f aca="false">J1063/UOM</f>
        <v>-0.9233</v>
      </c>
      <c r="N1063" s="84" t="str">
        <f aca="false">IF(F1063="P","PHY",IF(F1063="G","G",E1063))</f>
        <v>D</v>
      </c>
      <c r="O1063" s="84" t="str">
        <f aca="false">IF(ISNA(VLOOKUP(G1063,BadCanCurves,1,FALSE())),VLOOKUP(D1063,FOLIOS,6,FALSE()),"not used")</f>
        <v>not used</v>
      </c>
      <c r="P1063" s="84" t="n">
        <f aca="false">IF($N1063="P",VLOOKUP(H1063,PrcBuckets,2,FALSE()),0)</f>
        <v>0</v>
      </c>
      <c r="Q1063" s="84" t="n">
        <f aca="false">IF($N1063="D",VLOOKUP(H1063,BasisBuckets,2,FALSE()),0)</f>
        <v>5</v>
      </c>
      <c r="R1063" s="84" t="n">
        <f aca="false">IF($N1063="PHY",VLOOKUP(H1063,PGDBuckets,2,FALSE()),0)</f>
        <v>0</v>
      </c>
      <c r="S1063" s="84" t="n">
        <f aca="false">IF($N1063="G",VLOOKUP(H1063,PGDBuckets,2,FALSE()),0)</f>
        <v>0</v>
      </c>
      <c r="T1063" s="84" t="n">
        <f aca="false">SUM(P1063:S1063)</f>
        <v>5</v>
      </c>
      <c r="U1063" s="84" t="str">
        <f aca="false">IF(O1063="not used","-",O1063&amp;N1063&amp;T1063)</f>
        <v>-</v>
      </c>
      <c r="V1063" s="84" t="str">
        <f aca="false">IF(O1063="Not Used","-",VLOOKUP(D1063,FOLIOS,7,FALSE())&amp;H1063)</f>
        <v>-</v>
      </c>
      <c r="W1063" s="84" t="str">
        <f aca="false">IF(U1063="-","-",O1063&amp;E1063&amp;H1063)</f>
        <v>-</v>
      </c>
      <c r="X1063" s="85" t="str">
        <f aca="false">D1063&amp;G1063</f>
        <v>FT-CAND-EGSC-BASIF-NTHWST/CANBR</v>
      </c>
      <c r="AF1063" s="0" t="str">
        <f aca="false">D1063&amp;V1063</f>
        <v>FT-CAND-EGSC-BAS-</v>
      </c>
    </row>
    <row r="1064" customFormat="false" ht="12.75" hidden="false" customHeight="false" outlineLevel="0" collapsed="false">
      <c r="A1064" s="81" t="n">
        <v>36682</v>
      </c>
      <c r="B1064" s="82" t="s">
        <v>55</v>
      </c>
      <c r="C1064" s="82" t="s">
        <v>56</v>
      </c>
      <c r="D1064" s="82" t="s">
        <v>57</v>
      </c>
      <c r="E1064" s="82" t="s">
        <v>21</v>
      </c>
      <c r="F1064" s="82"/>
      <c r="G1064" s="82" t="s">
        <v>86</v>
      </c>
      <c r="H1064" s="81" t="n">
        <v>36770</v>
      </c>
      <c r="I1064" s="82" t="n">
        <v>-479501</v>
      </c>
      <c r="J1064" s="82" t="n">
        <v>47950</v>
      </c>
      <c r="K1064" s="83" t="n">
        <f aca="false">IF(J1064=0,0,J1064/I1064)</f>
        <v>-0.0999997914498614</v>
      </c>
      <c r="L1064" s="83" t="n">
        <f aca="false">I1064/UOM</f>
        <v>-47.9501</v>
      </c>
      <c r="M1064" s="83" t="n">
        <f aca="false">J1064/UOM</f>
        <v>4.795</v>
      </c>
      <c r="N1064" s="84" t="str">
        <f aca="false">IF(F1064="P","PHY",IF(F1064="G","G",E1064))</f>
        <v>D</v>
      </c>
      <c r="O1064" s="84" t="str">
        <f aca="false">IF(ISNA(VLOOKUP(G1064,BadCanCurves,1,FALSE())),VLOOKUP(D1064,FOLIOS,6,FALSE()),"not used")</f>
        <v>not used</v>
      </c>
      <c r="P1064" s="84" t="n">
        <f aca="false">IF($N1064="P",VLOOKUP(H1064,PrcBuckets,2,FALSE()),0)</f>
        <v>0</v>
      </c>
      <c r="Q1064" s="84" t="n">
        <f aca="false">IF($N1064="D",VLOOKUP(H1064,BasisBuckets,2,FALSE()),0)</f>
        <v>6</v>
      </c>
      <c r="R1064" s="84" t="n">
        <f aca="false">IF($N1064="PHY",VLOOKUP(H1064,PGDBuckets,2,FALSE()),0)</f>
        <v>0</v>
      </c>
      <c r="S1064" s="84" t="n">
        <f aca="false">IF($N1064="G",VLOOKUP(H1064,PGDBuckets,2,FALSE()),0)</f>
        <v>0</v>
      </c>
      <c r="T1064" s="84" t="n">
        <f aca="false">SUM(P1064:S1064)</f>
        <v>6</v>
      </c>
      <c r="U1064" s="84" t="str">
        <f aca="false">IF(O1064="not used","-",O1064&amp;N1064&amp;T1064)</f>
        <v>-</v>
      </c>
      <c r="V1064" s="84" t="str">
        <f aca="false">IF(O1064="Not Used","-",VLOOKUP(D1064,FOLIOS,7,FALSE())&amp;H1064)</f>
        <v>-</v>
      </c>
      <c r="W1064" s="84" t="str">
        <f aca="false">IF(U1064="-","-",O1064&amp;E1064&amp;H1064)</f>
        <v>-</v>
      </c>
      <c r="X1064" s="85" t="str">
        <f aca="false">D1064&amp;G1064</f>
        <v>FT-CAND-EGSC-BASIF-NTHWST/CANBR</v>
      </c>
      <c r="AF1064" s="0" t="str">
        <f aca="false">D1064&amp;V1064</f>
        <v>FT-CAND-EGSC-BAS-</v>
      </c>
    </row>
    <row r="1065" customFormat="false" ht="12.75" hidden="false" customHeight="false" outlineLevel="0" collapsed="false">
      <c r="A1065" s="81" t="n">
        <v>36682</v>
      </c>
      <c r="B1065" s="82" t="s">
        <v>55</v>
      </c>
      <c r="C1065" s="82" t="s">
        <v>56</v>
      </c>
      <c r="D1065" s="82" t="s">
        <v>57</v>
      </c>
      <c r="E1065" s="82" t="s">
        <v>21</v>
      </c>
      <c r="F1065" s="82"/>
      <c r="G1065" s="82" t="s">
        <v>86</v>
      </c>
      <c r="H1065" s="81" t="n">
        <v>36800</v>
      </c>
      <c r="I1065" s="82" t="n">
        <v>-577283</v>
      </c>
      <c r="J1065" s="82" t="n">
        <v>57728</v>
      </c>
      <c r="K1065" s="83" t="n">
        <f aca="false">IF(J1065=0,0,J1065/I1065)</f>
        <v>-0.0999994803242084</v>
      </c>
      <c r="L1065" s="83" t="n">
        <f aca="false">I1065/UOM</f>
        <v>-57.7283</v>
      </c>
      <c r="M1065" s="83" t="n">
        <f aca="false">J1065/UOM</f>
        <v>5.7728</v>
      </c>
      <c r="N1065" s="84" t="str">
        <f aca="false">IF(F1065="P","PHY",IF(F1065="G","G",E1065))</f>
        <v>D</v>
      </c>
      <c r="O1065" s="84" t="str">
        <f aca="false">IF(ISNA(VLOOKUP(G1065,BadCanCurves,1,FALSE())),VLOOKUP(D1065,FOLIOS,6,FALSE()),"not used")</f>
        <v>not used</v>
      </c>
      <c r="P1065" s="84" t="n">
        <f aca="false">IF($N1065="P",VLOOKUP(H1065,PrcBuckets,2,FALSE()),0)</f>
        <v>0</v>
      </c>
      <c r="Q1065" s="84" t="n">
        <f aca="false">IF($N1065="D",VLOOKUP(H1065,BasisBuckets,2,FALSE()),0)</f>
        <v>7</v>
      </c>
      <c r="R1065" s="84" t="n">
        <f aca="false">IF($N1065="PHY",VLOOKUP(H1065,PGDBuckets,2,FALSE()),0)</f>
        <v>0</v>
      </c>
      <c r="S1065" s="84" t="n">
        <f aca="false">IF($N1065="G",VLOOKUP(H1065,PGDBuckets,2,FALSE()),0)</f>
        <v>0</v>
      </c>
      <c r="T1065" s="84" t="n">
        <f aca="false">SUM(P1065:S1065)</f>
        <v>7</v>
      </c>
      <c r="U1065" s="84" t="str">
        <f aca="false">IF(O1065="not used","-",O1065&amp;N1065&amp;T1065)</f>
        <v>-</v>
      </c>
      <c r="V1065" s="84" t="str">
        <f aca="false">IF(O1065="Not Used","-",VLOOKUP(D1065,FOLIOS,7,FALSE())&amp;H1065)</f>
        <v>-</v>
      </c>
      <c r="W1065" s="84" t="str">
        <f aca="false">IF(U1065="-","-",O1065&amp;E1065&amp;H1065)</f>
        <v>-</v>
      </c>
      <c r="X1065" s="85" t="str">
        <f aca="false">D1065&amp;G1065</f>
        <v>FT-CAND-EGSC-BASIF-NTHWST/CANBR</v>
      </c>
      <c r="AF1065" s="0" t="str">
        <f aca="false">D1065&amp;V1065</f>
        <v>FT-CAND-EGSC-BAS-</v>
      </c>
    </row>
    <row r="1066" customFormat="false" ht="12.75" hidden="false" customHeight="false" outlineLevel="0" collapsed="false">
      <c r="A1066" s="81" t="n">
        <v>36682</v>
      </c>
      <c r="B1066" s="82" t="s">
        <v>55</v>
      </c>
      <c r="C1066" s="82" t="s">
        <v>56</v>
      </c>
      <c r="D1066" s="82" t="s">
        <v>57</v>
      </c>
      <c r="E1066" s="82" t="s">
        <v>21</v>
      </c>
      <c r="F1066" s="82"/>
      <c r="G1066" s="82" t="s">
        <v>86</v>
      </c>
      <c r="H1066" s="81" t="n">
        <v>36831</v>
      </c>
      <c r="I1066" s="82" t="n">
        <v>3918883</v>
      </c>
      <c r="J1066" s="82" t="n">
        <v>-391888</v>
      </c>
      <c r="K1066" s="83" t="n">
        <f aca="false">IF(J1066=0,0,J1066/I1066)</f>
        <v>-0.0999999234475742</v>
      </c>
      <c r="L1066" s="83" t="n">
        <f aca="false">I1066/UOM</f>
        <v>391.8883</v>
      </c>
      <c r="M1066" s="83" t="n">
        <f aca="false">J1066/UOM</f>
        <v>-39.1888</v>
      </c>
      <c r="N1066" s="84" t="str">
        <f aca="false">IF(F1066="P","PHY",IF(F1066="G","G",E1066))</f>
        <v>D</v>
      </c>
      <c r="O1066" s="84" t="str">
        <f aca="false">IF(ISNA(VLOOKUP(G1066,BadCanCurves,1,FALSE())),VLOOKUP(D1066,FOLIOS,6,FALSE()),"not used")</f>
        <v>not used</v>
      </c>
      <c r="P1066" s="84" t="n">
        <f aca="false">IF($N1066="P",VLOOKUP(H1066,PrcBuckets,2,FALSE()),0)</f>
        <v>0</v>
      </c>
      <c r="Q1066" s="84" t="n">
        <f aca="false">IF($N1066="D",VLOOKUP(H1066,BasisBuckets,2,FALSE()),0)</f>
        <v>8</v>
      </c>
      <c r="R1066" s="84" t="n">
        <f aca="false">IF($N1066="PHY",VLOOKUP(H1066,PGDBuckets,2,FALSE()),0)</f>
        <v>0</v>
      </c>
      <c r="S1066" s="84" t="n">
        <f aca="false">IF($N1066="G",VLOOKUP(H1066,PGDBuckets,2,FALSE()),0)</f>
        <v>0</v>
      </c>
      <c r="T1066" s="84" t="n">
        <f aca="false">SUM(P1066:S1066)</f>
        <v>8</v>
      </c>
      <c r="U1066" s="84" t="str">
        <f aca="false">IF(O1066="not used","-",O1066&amp;N1066&amp;T1066)</f>
        <v>-</v>
      </c>
      <c r="V1066" s="84" t="str">
        <f aca="false">IF(O1066="Not Used","-",VLOOKUP(D1066,FOLIOS,7,FALSE())&amp;H1066)</f>
        <v>-</v>
      </c>
      <c r="W1066" s="84" t="str">
        <f aca="false">IF(U1066="-","-",O1066&amp;E1066&amp;H1066)</f>
        <v>-</v>
      </c>
      <c r="X1066" s="85" t="str">
        <f aca="false">D1066&amp;G1066</f>
        <v>FT-CAND-EGSC-BASIF-NTHWST/CANBR</v>
      </c>
      <c r="AF1066" s="0" t="str">
        <f aca="false">D1066&amp;V1066</f>
        <v>FT-CAND-EGSC-BAS-</v>
      </c>
    </row>
    <row r="1067" customFormat="false" ht="12.75" hidden="false" customHeight="false" outlineLevel="0" collapsed="false">
      <c r="A1067" s="81" t="n">
        <v>36682</v>
      </c>
      <c r="B1067" s="82" t="s">
        <v>55</v>
      </c>
      <c r="C1067" s="82" t="s">
        <v>56</v>
      </c>
      <c r="D1067" s="82" t="s">
        <v>57</v>
      </c>
      <c r="E1067" s="82" t="s">
        <v>21</v>
      </c>
      <c r="F1067" s="82"/>
      <c r="G1067" s="82" t="s">
        <v>86</v>
      </c>
      <c r="H1067" s="81" t="n">
        <v>36861</v>
      </c>
      <c r="I1067" s="82" t="n">
        <v>3726335</v>
      </c>
      <c r="J1067" s="82" t="n">
        <v>-372633</v>
      </c>
      <c r="K1067" s="83" t="n">
        <f aca="false">IF(J1067=0,0,J1067/I1067)</f>
        <v>-0.0999998658199008</v>
      </c>
      <c r="L1067" s="83" t="n">
        <f aca="false">I1067/UOM</f>
        <v>372.6335</v>
      </c>
      <c r="M1067" s="83" t="n">
        <f aca="false">J1067/UOM</f>
        <v>-37.2633</v>
      </c>
      <c r="N1067" s="84" t="str">
        <f aca="false">IF(F1067="P","PHY",IF(F1067="G","G",E1067))</f>
        <v>D</v>
      </c>
      <c r="O1067" s="84" t="str">
        <f aca="false">IF(ISNA(VLOOKUP(G1067,BadCanCurves,1,FALSE())),VLOOKUP(D1067,FOLIOS,6,FALSE()),"not used")</f>
        <v>not used</v>
      </c>
      <c r="P1067" s="84" t="n">
        <f aca="false">IF($N1067="P",VLOOKUP(H1067,PrcBuckets,2,FALSE()),0)</f>
        <v>0</v>
      </c>
      <c r="Q1067" s="84" t="n">
        <f aca="false">IF($N1067="D",VLOOKUP(H1067,BasisBuckets,2,FALSE()),0)</f>
        <v>8</v>
      </c>
      <c r="R1067" s="84" t="n">
        <f aca="false">IF($N1067="PHY",VLOOKUP(H1067,PGDBuckets,2,FALSE()),0)</f>
        <v>0</v>
      </c>
      <c r="S1067" s="84" t="n">
        <f aca="false">IF($N1067="G",VLOOKUP(H1067,PGDBuckets,2,FALSE()),0)</f>
        <v>0</v>
      </c>
      <c r="T1067" s="84" t="n">
        <f aca="false">SUM(P1067:S1067)</f>
        <v>8</v>
      </c>
      <c r="U1067" s="84" t="str">
        <f aca="false">IF(O1067="not used","-",O1067&amp;N1067&amp;T1067)</f>
        <v>-</v>
      </c>
      <c r="V1067" s="84" t="str">
        <f aca="false">IF(O1067="Not Used","-",VLOOKUP(D1067,FOLIOS,7,FALSE())&amp;H1067)</f>
        <v>-</v>
      </c>
      <c r="W1067" s="84" t="str">
        <f aca="false">IF(U1067="-","-",O1067&amp;E1067&amp;H1067)</f>
        <v>-</v>
      </c>
      <c r="X1067" s="85" t="str">
        <f aca="false">D1067&amp;G1067</f>
        <v>FT-CAND-EGSC-BASIF-NTHWST/CANBR</v>
      </c>
      <c r="AF1067" s="0" t="str">
        <f aca="false">D1067&amp;V1067</f>
        <v>FT-CAND-EGSC-BAS-</v>
      </c>
    </row>
    <row r="1068" customFormat="false" ht="12.75" hidden="false" customHeight="false" outlineLevel="0" collapsed="false">
      <c r="A1068" s="81" t="n">
        <v>36682</v>
      </c>
      <c r="B1068" s="82" t="s">
        <v>55</v>
      </c>
      <c r="C1068" s="82" t="s">
        <v>56</v>
      </c>
      <c r="D1068" s="82" t="s">
        <v>57</v>
      </c>
      <c r="E1068" s="82" t="s">
        <v>21</v>
      </c>
      <c r="F1068" s="82"/>
      <c r="G1068" s="82" t="s">
        <v>86</v>
      </c>
      <c r="H1068" s="81" t="n">
        <v>36892</v>
      </c>
      <c r="I1068" s="82" t="n">
        <v>4235803</v>
      </c>
      <c r="J1068" s="82" t="n">
        <v>-423580</v>
      </c>
      <c r="K1068" s="83" t="n">
        <f aca="false">IF(J1068=0,0,J1068/I1068)</f>
        <v>-0.0999999291751765</v>
      </c>
      <c r="L1068" s="83" t="n">
        <f aca="false">I1068/UOM</f>
        <v>423.5803</v>
      </c>
      <c r="M1068" s="83" t="n">
        <f aca="false">J1068/UOM</f>
        <v>-42.358</v>
      </c>
      <c r="N1068" s="84" t="str">
        <f aca="false">IF(F1068="P","PHY",IF(F1068="G","G",E1068))</f>
        <v>D</v>
      </c>
      <c r="O1068" s="84" t="str">
        <f aca="false">IF(ISNA(VLOOKUP(G1068,BadCanCurves,1,FALSE())),VLOOKUP(D1068,FOLIOS,6,FALSE()),"not used")</f>
        <v>not used</v>
      </c>
      <c r="P1068" s="84" t="n">
        <f aca="false">IF($N1068="P",VLOOKUP(H1068,PrcBuckets,2,FALSE()),0)</f>
        <v>0</v>
      </c>
      <c r="Q1068" s="84" t="n">
        <f aca="false">IF($N1068="D",VLOOKUP(H1068,BasisBuckets,2,FALSE()),0)</f>
        <v>9</v>
      </c>
      <c r="R1068" s="84" t="n">
        <f aca="false">IF($N1068="PHY",VLOOKUP(H1068,PGDBuckets,2,FALSE()),0)</f>
        <v>0</v>
      </c>
      <c r="S1068" s="84" t="n">
        <f aca="false">IF($N1068="G",VLOOKUP(H1068,PGDBuckets,2,FALSE()),0)</f>
        <v>0</v>
      </c>
      <c r="T1068" s="84" t="n">
        <f aca="false">SUM(P1068:S1068)</f>
        <v>9</v>
      </c>
      <c r="U1068" s="84" t="str">
        <f aca="false">IF(O1068="not used","-",O1068&amp;N1068&amp;T1068)</f>
        <v>-</v>
      </c>
      <c r="V1068" s="84" t="str">
        <f aca="false">IF(O1068="Not Used","-",VLOOKUP(D1068,FOLIOS,7,FALSE())&amp;H1068)</f>
        <v>-</v>
      </c>
      <c r="W1068" s="84" t="str">
        <f aca="false">IF(U1068="-","-",O1068&amp;E1068&amp;H1068)</f>
        <v>-</v>
      </c>
      <c r="X1068" s="85" t="str">
        <f aca="false">D1068&amp;G1068</f>
        <v>FT-CAND-EGSC-BASIF-NTHWST/CANBR</v>
      </c>
      <c r="AF1068" s="0" t="str">
        <f aca="false">D1068&amp;V1068</f>
        <v>FT-CAND-EGSC-BAS-</v>
      </c>
    </row>
    <row r="1069" customFormat="false" ht="12.75" hidden="false" customHeight="false" outlineLevel="0" collapsed="false">
      <c r="A1069" s="81" t="n">
        <v>36682</v>
      </c>
      <c r="B1069" s="82" t="s">
        <v>55</v>
      </c>
      <c r="C1069" s="82" t="s">
        <v>56</v>
      </c>
      <c r="D1069" s="82" t="s">
        <v>57</v>
      </c>
      <c r="E1069" s="82" t="s">
        <v>21</v>
      </c>
      <c r="F1069" s="82"/>
      <c r="G1069" s="82" t="s">
        <v>86</v>
      </c>
      <c r="H1069" s="81" t="n">
        <v>36923</v>
      </c>
      <c r="I1069" s="82" t="n">
        <v>3802654</v>
      </c>
      <c r="J1069" s="82" t="n">
        <v>-380265</v>
      </c>
      <c r="K1069" s="83" t="n">
        <f aca="false">IF(J1069=0,0,J1069/I1069)</f>
        <v>-0.0999998948103088</v>
      </c>
      <c r="L1069" s="83" t="n">
        <f aca="false">I1069/UOM</f>
        <v>380.2654</v>
      </c>
      <c r="M1069" s="83" t="n">
        <f aca="false">J1069/UOM</f>
        <v>-38.0265</v>
      </c>
      <c r="N1069" s="84" t="str">
        <f aca="false">IF(F1069="P","PHY",IF(F1069="G","G",E1069))</f>
        <v>D</v>
      </c>
      <c r="O1069" s="84" t="str">
        <f aca="false">IF(ISNA(VLOOKUP(G1069,BadCanCurves,1,FALSE())),VLOOKUP(D1069,FOLIOS,6,FALSE()),"not used")</f>
        <v>not used</v>
      </c>
      <c r="P1069" s="84" t="n">
        <f aca="false">IF($N1069="P",VLOOKUP(H1069,PrcBuckets,2,FALSE()),0)</f>
        <v>0</v>
      </c>
      <c r="Q1069" s="84" t="n">
        <f aca="false">IF($N1069="D",VLOOKUP(H1069,BasisBuckets,2,FALSE()),0)</f>
        <v>9</v>
      </c>
      <c r="R1069" s="84" t="n">
        <f aca="false">IF($N1069="PHY",VLOOKUP(H1069,PGDBuckets,2,FALSE()),0)</f>
        <v>0</v>
      </c>
      <c r="S1069" s="84" t="n">
        <f aca="false">IF($N1069="G",VLOOKUP(H1069,PGDBuckets,2,FALSE()),0)</f>
        <v>0</v>
      </c>
      <c r="T1069" s="84" t="n">
        <f aca="false">SUM(P1069:S1069)</f>
        <v>9</v>
      </c>
      <c r="U1069" s="84" t="str">
        <f aca="false">IF(O1069="not used","-",O1069&amp;N1069&amp;T1069)</f>
        <v>-</v>
      </c>
      <c r="V1069" s="84" t="str">
        <f aca="false">IF(O1069="Not Used","-",VLOOKUP(D1069,FOLIOS,7,FALSE())&amp;H1069)</f>
        <v>-</v>
      </c>
      <c r="W1069" s="84" t="str">
        <f aca="false">IF(U1069="-","-",O1069&amp;E1069&amp;H1069)</f>
        <v>-</v>
      </c>
      <c r="X1069" s="85" t="str">
        <f aca="false">D1069&amp;G1069</f>
        <v>FT-CAND-EGSC-BASIF-NTHWST/CANBR</v>
      </c>
      <c r="AF1069" s="0" t="str">
        <f aca="false">D1069&amp;V1069</f>
        <v>FT-CAND-EGSC-BAS-</v>
      </c>
    </row>
    <row r="1070" customFormat="false" ht="12.75" hidden="false" customHeight="false" outlineLevel="0" collapsed="false">
      <c r="A1070" s="81" t="n">
        <v>36682</v>
      </c>
      <c r="B1070" s="82" t="s">
        <v>55</v>
      </c>
      <c r="C1070" s="82" t="s">
        <v>56</v>
      </c>
      <c r="D1070" s="82" t="s">
        <v>57</v>
      </c>
      <c r="E1070" s="82" t="s">
        <v>21</v>
      </c>
      <c r="F1070" s="82"/>
      <c r="G1070" s="82" t="s">
        <v>86</v>
      </c>
      <c r="H1070" s="81" t="n">
        <v>36951</v>
      </c>
      <c r="I1070" s="82" t="n">
        <v>4186796</v>
      </c>
      <c r="J1070" s="82" t="n">
        <v>-418680</v>
      </c>
      <c r="K1070" s="83" t="n">
        <f aca="false">IF(J1070=0,0,J1070/I1070)</f>
        <v>-0.10000009553845</v>
      </c>
      <c r="L1070" s="83" t="n">
        <f aca="false">I1070/UOM</f>
        <v>418.6796</v>
      </c>
      <c r="M1070" s="83" t="n">
        <f aca="false">J1070/UOM</f>
        <v>-41.868</v>
      </c>
      <c r="N1070" s="84" t="str">
        <f aca="false">IF(F1070="P","PHY",IF(F1070="G","G",E1070))</f>
        <v>D</v>
      </c>
      <c r="O1070" s="84" t="str">
        <f aca="false">IF(ISNA(VLOOKUP(G1070,BadCanCurves,1,FALSE())),VLOOKUP(D1070,FOLIOS,6,FALSE()),"not used")</f>
        <v>not used</v>
      </c>
      <c r="P1070" s="84" t="n">
        <f aca="false">IF($N1070="P",VLOOKUP(H1070,PrcBuckets,2,FALSE()),0)</f>
        <v>0</v>
      </c>
      <c r="Q1070" s="84" t="n">
        <f aca="false">IF($N1070="D",VLOOKUP(H1070,BasisBuckets,2,FALSE()),0)</f>
        <v>9</v>
      </c>
      <c r="R1070" s="84" t="n">
        <f aca="false">IF($N1070="PHY",VLOOKUP(H1070,PGDBuckets,2,FALSE()),0)</f>
        <v>0</v>
      </c>
      <c r="S1070" s="84" t="n">
        <f aca="false">IF($N1070="G",VLOOKUP(H1070,PGDBuckets,2,FALSE()),0)</f>
        <v>0</v>
      </c>
      <c r="T1070" s="84" t="n">
        <f aca="false">SUM(P1070:S1070)</f>
        <v>9</v>
      </c>
      <c r="U1070" s="84" t="str">
        <f aca="false">IF(O1070="not used","-",O1070&amp;N1070&amp;T1070)</f>
        <v>-</v>
      </c>
      <c r="V1070" s="84" t="str">
        <f aca="false">IF(O1070="Not Used","-",VLOOKUP(D1070,FOLIOS,7,FALSE())&amp;H1070)</f>
        <v>-</v>
      </c>
      <c r="W1070" s="84" t="str">
        <f aca="false">IF(U1070="-","-",O1070&amp;E1070&amp;H1070)</f>
        <v>-</v>
      </c>
      <c r="X1070" s="85" t="str">
        <f aca="false">D1070&amp;G1070</f>
        <v>FT-CAND-EGSC-BASIF-NTHWST/CANBR</v>
      </c>
      <c r="AF1070" s="0" t="str">
        <f aca="false">D1070&amp;V1070</f>
        <v>FT-CAND-EGSC-BAS-</v>
      </c>
    </row>
    <row r="1071" customFormat="false" ht="12.75" hidden="false" customHeight="false" outlineLevel="0" collapsed="false">
      <c r="A1071" s="81" t="n">
        <v>36682</v>
      </c>
      <c r="B1071" s="82" t="s">
        <v>55</v>
      </c>
      <c r="C1071" s="82" t="s">
        <v>56</v>
      </c>
      <c r="D1071" s="82" t="s">
        <v>57</v>
      </c>
      <c r="E1071" s="82" t="s">
        <v>21</v>
      </c>
      <c r="F1071" s="82"/>
      <c r="G1071" s="82" t="s">
        <v>86</v>
      </c>
      <c r="H1071" s="81" t="n">
        <v>36982</v>
      </c>
      <c r="I1071" s="82" t="n">
        <v>1547894</v>
      </c>
      <c r="J1071" s="82" t="n">
        <v>-154789</v>
      </c>
      <c r="K1071" s="83" t="n">
        <f aca="false">IF(J1071=0,0,J1071/I1071)</f>
        <v>-0.0999997415843721</v>
      </c>
      <c r="L1071" s="83" t="n">
        <f aca="false">I1071/UOM</f>
        <v>154.7894</v>
      </c>
      <c r="M1071" s="83" t="n">
        <f aca="false">J1071/UOM</f>
        <v>-15.4789</v>
      </c>
      <c r="N1071" s="84" t="str">
        <f aca="false">IF(F1071="P","PHY",IF(F1071="G","G",E1071))</f>
        <v>D</v>
      </c>
      <c r="O1071" s="84" t="str">
        <f aca="false">IF(ISNA(VLOOKUP(G1071,BadCanCurves,1,FALSE())),VLOOKUP(D1071,FOLIOS,6,FALSE()),"not used")</f>
        <v>not used</v>
      </c>
      <c r="P1071" s="84" t="n">
        <f aca="false">IF($N1071="P",VLOOKUP(H1071,PrcBuckets,2,FALSE()),0)</f>
        <v>0</v>
      </c>
      <c r="Q1071" s="84" t="n">
        <f aca="false">IF($N1071="D",VLOOKUP(H1071,BasisBuckets,2,FALSE()),0)</f>
        <v>9</v>
      </c>
      <c r="R1071" s="84" t="n">
        <f aca="false">IF($N1071="PHY",VLOOKUP(H1071,PGDBuckets,2,FALSE()),0)</f>
        <v>0</v>
      </c>
      <c r="S1071" s="84" t="n">
        <f aca="false">IF($N1071="G",VLOOKUP(H1071,PGDBuckets,2,FALSE()),0)</f>
        <v>0</v>
      </c>
      <c r="T1071" s="84" t="n">
        <f aca="false">SUM(P1071:S1071)</f>
        <v>9</v>
      </c>
      <c r="U1071" s="84" t="str">
        <f aca="false">IF(O1071="not used","-",O1071&amp;N1071&amp;T1071)</f>
        <v>-</v>
      </c>
      <c r="V1071" s="84" t="str">
        <f aca="false">IF(O1071="Not Used","-",VLOOKUP(D1071,FOLIOS,7,FALSE())&amp;H1071)</f>
        <v>-</v>
      </c>
      <c r="W1071" s="84" t="str">
        <f aca="false">IF(U1071="-","-",O1071&amp;E1071&amp;H1071)</f>
        <v>-</v>
      </c>
      <c r="X1071" s="85" t="str">
        <f aca="false">D1071&amp;G1071</f>
        <v>FT-CAND-EGSC-BASIF-NTHWST/CANBR</v>
      </c>
      <c r="AF1071" s="0" t="str">
        <f aca="false">D1071&amp;V1071</f>
        <v>FT-CAND-EGSC-BAS-</v>
      </c>
    </row>
    <row r="1072" customFormat="false" ht="12.75" hidden="false" customHeight="false" outlineLevel="0" collapsed="false">
      <c r="A1072" s="81" t="n">
        <v>36682</v>
      </c>
      <c r="B1072" s="82" t="s">
        <v>55</v>
      </c>
      <c r="C1072" s="82" t="s">
        <v>56</v>
      </c>
      <c r="D1072" s="82" t="s">
        <v>57</v>
      </c>
      <c r="E1072" s="82" t="s">
        <v>21</v>
      </c>
      <c r="F1072" s="82"/>
      <c r="G1072" s="82" t="s">
        <v>86</v>
      </c>
      <c r="H1072" s="81" t="n">
        <v>37012</v>
      </c>
      <c r="I1072" s="82" t="n">
        <v>1590061</v>
      </c>
      <c r="J1072" s="82" t="n">
        <v>-159006</v>
      </c>
      <c r="K1072" s="83" t="n">
        <f aca="false">IF(J1072=0,0,J1072/I1072)</f>
        <v>-0.099999937109331</v>
      </c>
      <c r="L1072" s="83" t="n">
        <f aca="false">I1072/UOM</f>
        <v>159.0061</v>
      </c>
      <c r="M1072" s="83" t="n">
        <f aca="false">J1072/UOM</f>
        <v>-15.9006</v>
      </c>
      <c r="N1072" s="84" t="str">
        <f aca="false">IF(F1072="P","PHY",IF(F1072="G","G",E1072))</f>
        <v>D</v>
      </c>
      <c r="O1072" s="84" t="str">
        <f aca="false">IF(ISNA(VLOOKUP(G1072,BadCanCurves,1,FALSE())),VLOOKUP(D1072,FOLIOS,6,FALSE()),"not used")</f>
        <v>not used</v>
      </c>
      <c r="P1072" s="84" t="n">
        <f aca="false">IF($N1072="P",VLOOKUP(H1072,PrcBuckets,2,FALSE()),0)</f>
        <v>0</v>
      </c>
      <c r="Q1072" s="84" t="n">
        <f aca="false">IF($N1072="D",VLOOKUP(H1072,BasisBuckets,2,FALSE()),0)</f>
        <v>9</v>
      </c>
      <c r="R1072" s="84" t="n">
        <f aca="false">IF($N1072="PHY",VLOOKUP(H1072,PGDBuckets,2,FALSE()),0)</f>
        <v>0</v>
      </c>
      <c r="S1072" s="84" t="n">
        <f aca="false">IF($N1072="G",VLOOKUP(H1072,PGDBuckets,2,FALSE()),0)</f>
        <v>0</v>
      </c>
      <c r="T1072" s="84" t="n">
        <f aca="false">SUM(P1072:S1072)</f>
        <v>9</v>
      </c>
      <c r="U1072" s="84" t="str">
        <f aca="false">IF(O1072="not used","-",O1072&amp;N1072&amp;T1072)</f>
        <v>-</v>
      </c>
      <c r="V1072" s="84" t="str">
        <f aca="false">IF(O1072="Not Used","-",VLOOKUP(D1072,FOLIOS,7,FALSE())&amp;H1072)</f>
        <v>-</v>
      </c>
      <c r="W1072" s="84" t="str">
        <f aca="false">IF(U1072="-","-",O1072&amp;E1072&amp;H1072)</f>
        <v>-</v>
      </c>
      <c r="X1072" s="85" t="str">
        <f aca="false">D1072&amp;G1072</f>
        <v>FT-CAND-EGSC-BASIF-NTHWST/CANBR</v>
      </c>
      <c r="AF1072" s="0" t="str">
        <f aca="false">D1072&amp;V1072</f>
        <v>FT-CAND-EGSC-BAS-</v>
      </c>
    </row>
    <row r="1073" customFormat="false" ht="12.75" hidden="false" customHeight="false" outlineLevel="0" collapsed="false">
      <c r="A1073" s="81" t="n">
        <v>36682</v>
      </c>
      <c r="B1073" s="82" t="s">
        <v>55</v>
      </c>
      <c r="C1073" s="82" t="s">
        <v>56</v>
      </c>
      <c r="D1073" s="82" t="s">
        <v>57</v>
      </c>
      <c r="E1073" s="82" t="s">
        <v>21</v>
      </c>
      <c r="F1073" s="82"/>
      <c r="G1073" s="82" t="s">
        <v>86</v>
      </c>
      <c r="H1073" s="81" t="n">
        <v>37043</v>
      </c>
      <c r="I1073" s="82" t="n">
        <v>1529353</v>
      </c>
      <c r="J1073" s="82" t="n">
        <v>-152935</v>
      </c>
      <c r="K1073" s="83" t="n">
        <f aca="false">IF(J1073=0,0,J1073/I1073)</f>
        <v>-0.0999998038386167</v>
      </c>
      <c r="L1073" s="83" t="n">
        <f aca="false">I1073/UOM</f>
        <v>152.9353</v>
      </c>
      <c r="M1073" s="83" t="n">
        <f aca="false">J1073/UOM</f>
        <v>-15.2935</v>
      </c>
      <c r="N1073" s="84" t="str">
        <f aca="false">IF(F1073="P","PHY",IF(F1073="G","G",E1073))</f>
        <v>D</v>
      </c>
      <c r="O1073" s="84" t="str">
        <f aca="false">IF(ISNA(VLOOKUP(G1073,BadCanCurves,1,FALSE())),VLOOKUP(D1073,FOLIOS,6,FALSE()),"not used")</f>
        <v>not used</v>
      </c>
      <c r="P1073" s="84" t="n">
        <f aca="false">IF($N1073="P",VLOOKUP(H1073,PrcBuckets,2,FALSE()),0)</f>
        <v>0</v>
      </c>
      <c r="Q1073" s="84" t="n">
        <f aca="false">IF($N1073="D",VLOOKUP(H1073,BasisBuckets,2,FALSE()),0)</f>
        <v>9</v>
      </c>
      <c r="R1073" s="84" t="n">
        <f aca="false">IF($N1073="PHY",VLOOKUP(H1073,PGDBuckets,2,FALSE()),0)</f>
        <v>0</v>
      </c>
      <c r="S1073" s="84" t="n">
        <f aca="false">IF($N1073="G",VLOOKUP(H1073,PGDBuckets,2,FALSE()),0)</f>
        <v>0</v>
      </c>
      <c r="T1073" s="84" t="n">
        <f aca="false">SUM(P1073:S1073)</f>
        <v>9</v>
      </c>
      <c r="U1073" s="84" t="str">
        <f aca="false">IF(O1073="not used","-",O1073&amp;N1073&amp;T1073)</f>
        <v>-</v>
      </c>
      <c r="V1073" s="84" t="str">
        <f aca="false">IF(O1073="Not Used","-",VLOOKUP(D1073,FOLIOS,7,FALSE())&amp;H1073)</f>
        <v>-</v>
      </c>
      <c r="W1073" s="84" t="str">
        <f aca="false">IF(U1073="-","-",O1073&amp;E1073&amp;H1073)</f>
        <v>-</v>
      </c>
      <c r="X1073" s="85" t="str">
        <f aca="false">D1073&amp;G1073</f>
        <v>FT-CAND-EGSC-BASIF-NTHWST/CANBR</v>
      </c>
      <c r="AF1073" s="0" t="str">
        <f aca="false">D1073&amp;V1073</f>
        <v>FT-CAND-EGSC-BAS-</v>
      </c>
    </row>
    <row r="1074" customFormat="false" ht="12.75" hidden="false" customHeight="false" outlineLevel="0" collapsed="false">
      <c r="A1074" s="81" t="n">
        <v>36682</v>
      </c>
      <c r="B1074" s="82" t="s">
        <v>55</v>
      </c>
      <c r="C1074" s="82" t="s">
        <v>56</v>
      </c>
      <c r="D1074" s="82" t="s">
        <v>57</v>
      </c>
      <c r="E1074" s="82" t="s">
        <v>21</v>
      </c>
      <c r="F1074" s="82"/>
      <c r="G1074" s="82" t="s">
        <v>86</v>
      </c>
      <c r="H1074" s="81" t="n">
        <v>37073</v>
      </c>
      <c r="I1074" s="82" t="n">
        <v>1570963</v>
      </c>
      <c r="J1074" s="82" t="n">
        <v>-157096</v>
      </c>
      <c r="K1074" s="83" t="n">
        <f aca="false">IF(J1074=0,0,J1074/I1074)</f>
        <v>-0.0999998090343312</v>
      </c>
      <c r="L1074" s="83" t="n">
        <f aca="false">I1074/UOM</f>
        <v>157.0963</v>
      </c>
      <c r="M1074" s="83" t="n">
        <f aca="false">J1074/UOM</f>
        <v>-15.7096</v>
      </c>
      <c r="N1074" s="84" t="str">
        <f aca="false">IF(F1074="P","PHY",IF(F1074="G","G",E1074))</f>
        <v>D</v>
      </c>
      <c r="O1074" s="84" t="str">
        <f aca="false">IF(ISNA(VLOOKUP(G1074,BadCanCurves,1,FALSE())),VLOOKUP(D1074,FOLIOS,6,FALSE()),"not used")</f>
        <v>not used</v>
      </c>
      <c r="P1074" s="84" t="n">
        <f aca="false">IF($N1074="P",VLOOKUP(H1074,PrcBuckets,2,FALSE()),0)</f>
        <v>0</v>
      </c>
      <c r="Q1074" s="84" t="n">
        <f aca="false">IF($N1074="D",VLOOKUP(H1074,BasisBuckets,2,FALSE()),0)</f>
        <v>9</v>
      </c>
      <c r="R1074" s="84" t="n">
        <f aca="false">IF($N1074="PHY",VLOOKUP(H1074,PGDBuckets,2,FALSE()),0)</f>
        <v>0</v>
      </c>
      <c r="S1074" s="84" t="n">
        <f aca="false">IF($N1074="G",VLOOKUP(H1074,PGDBuckets,2,FALSE()),0)</f>
        <v>0</v>
      </c>
      <c r="T1074" s="84" t="n">
        <f aca="false">SUM(P1074:S1074)</f>
        <v>9</v>
      </c>
      <c r="U1074" s="84" t="str">
        <f aca="false">IF(O1074="not used","-",O1074&amp;N1074&amp;T1074)</f>
        <v>-</v>
      </c>
      <c r="V1074" s="84" t="str">
        <f aca="false">IF(O1074="Not Used","-",VLOOKUP(D1074,FOLIOS,7,FALSE())&amp;H1074)</f>
        <v>-</v>
      </c>
      <c r="W1074" s="84" t="str">
        <f aca="false">IF(U1074="-","-",O1074&amp;E1074&amp;H1074)</f>
        <v>-</v>
      </c>
      <c r="X1074" s="85" t="str">
        <f aca="false">D1074&amp;G1074</f>
        <v>FT-CAND-EGSC-BASIF-NTHWST/CANBR</v>
      </c>
      <c r="AF1074" s="0" t="str">
        <f aca="false">D1074&amp;V1074</f>
        <v>FT-CAND-EGSC-BAS-</v>
      </c>
    </row>
    <row r="1075" customFormat="false" ht="12.75" hidden="false" customHeight="false" outlineLevel="0" collapsed="false">
      <c r="A1075" s="81" t="n">
        <v>36682</v>
      </c>
      <c r="B1075" s="82" t="s">
        <v>55</v>
      </c>
      <c r="C1075" s="82" t="s">
        <v>56</v>
      </c>
      <c r="D1075" s="82" t="s">
        <v>57</v>
      </c>
      <c r="E1075" s="82" t="s">
        <v>21</v>
      </c>
      <c r="F1075" s="82"/>
      <c r="G1075" s="82" t="s">
        <v>86</v>
      </c>
      <c r="H1075" s="81" t="n">
        <v>37104</v>
      </c>
      <c r="I1075" s="82" t="n">
        <v>1561366</v>
      </c>
      <c r="J1075" s="82" t="n">
        <v>-156137</v>
      </c>
      <c r="K1075" s="83" t="n">
        <f aca="false">IF(J1075=0,0,J1075/I1075)</f>
        <v>-0.10000025618593</v>
      </c>
      <c r="L1075" s="83" t="n">
        <f aca="false">I1075/UOM</f>
        <v>156.1366</v>
      </c>
      <c r="M1075" s="83" t="n">
        <f aca="false">J1075/UOM</f>
        <v>-15.6137</v>
      </c>
      <c r="N1075" s="84" t="str">
        <f aca="false">IF(F1075="P","PHY",IF(F1075="G","G",E1075))</f>
        <v>D</v>
      </c>
      <c r="O1075" s="84" t="str">
        <f aca="false">IF(ISNA(VLOOKUP(G1075,BadCanCurves,1,FALSE())),VLOOKUP(D1075,FOLIOS,6,FALSE()),"not used")</f>
        <v>not used</v>
      </c>
      <c r="P1075" s="84" t="n">
        <f aca="false">IF($N1075="P",VLOOKUP(H1075,PrcBuckets,2,FALSE()),0)</f>
        <v>0</v>
      </c>
      <c r="Q1075" s="84" t="n">
        <f aca="false">IF($N1075="D",VLOOKUP(H1075,BasisBuckets,2,FALSE()),0)</f>
        <v>9</v>
      </c>
      <c r="R1075" s="84" t="n">
        <f aca="false">IF($N1075="PHY",VLOOKUP(H1075,PGDBuckets,2,FALSE()),0)</f>
        <v>0</v>
      </c>
      <c r="S1075" s="84" t="n">
        <f aca="false">IF($N1075="G",VLOOKUP(H1075,PGDBuckets,2,FALSE()),0)</f>
        <v>0</v>
      </c>
      <c r="T1075" s="84" t="n">
        <f aca="false">SUM(P1075:S1075)</f>
        <v>9</v>
      </c>
      <c r="U1075" s="84" t="str">
        <f aca="false">IF(O1075="not used","-",O1075&amp;N1075&amp;T1075)</f>
        <v>-</v>
      </c>
      <c r="V1075" s="84" t="str">
        <f aca="false">IF(O1075="Not Used","-",VLOOKUP(D1075,FOLIOS,7,FALSE())&amp;H1075)</f>
        <v>-</v>
      </c>
      <c r="W1075" s="84" t="str">
        <f aca="false">IF(U1075="-","-",O1075&amp;E1075&amp;H1075)</f>
        <v>-</v>
      </c>
      <c r="X1075" s="85" t="str">
        <f aca="false">D1075&amp;G1075</f>
        <v>FT-CAND-EGSC-BASIF-NTHWST/CANBR</v>
      </c>
      <c r="AF1075" s="0" t="str">
        <f aca="false">D1075&amp;V1075</f>
        <v>FT-CAND-EGSC-BAS-</v>
      </c>
    </row>
    <row r="1076" customFormat="false" ht="12.75" hidden="false" customHeight="false" outlineLevel="0" collapsed="false">
      <c r="A1076" s="81" t="n">
        <v>36682</v>
      </c>
      <c r="B1076" s="82" t="s">
        <v>55</v>
      </c>
      <c r="C1076" s="82" t="s">
        <v>56</v>
      </c>
      <c r="D1076" s="82" t="s">
        <v>57</v>
      </c>
      <c r="E1076" s="82" t="s">
        <v>21</v>
      </c>
      <c r="F1076" s="82"/>
      <c r="G1076" s="82" t="s">
        <v>86</v>
      </c>
      <c r="H1076" s="81" t="n">
        <v>37135</v>
      </c>
      <c r="I1076" s="82" t="n">
        <v>1501740</v>
      </c>
      <c r="J1076" s="82" t="n">
        <v>-150174</v>
      </c>
      <c r="K1076" s="83" t="n">
        <f aca="false">IF(J1076=0,0,J1076/I1076)</f>
        <v>-0.1</v>
      </c>
      <c r="L1076" s="83" t="n">
        <f aca="false">I1076/UOM</f>
        <v>150.174</v>
      </c>
      <c r="M1076" s="83" t="n">
        <f aca="false">J1076/UOM</f>
        <v>-15.0174</v>
      </c>
      <c r="N1076" s="84" t="str">
        <f aca="false">IF(F1076="P","PHY",IF(F1076="G","G",E1076))</f>
        <v>D</v>
      </c>
      <c r="O1076" s="84" t="str">
        <f aca="false">IF(ISNA(VLOOKUP(G1076,BadCanCurves,1,FALSE())),VLOOKUP(D1076,FOLIOS,6,FALSE()),"not used")</f>
        <v>not used</v>
      </c>
      <c r="P1076" s="84" t="n">
        <f aca="false">IF($N1076="P",VLOOKUP(H1076,PrcBuckets,2,FALSE()),0)</f>
        <v>0</v>
      </c>
      <c r="Q1076" s="84" t="n">
        <f aca="false">IF($N1076="D",VLOOKUP(H1076,BasisBuckets,2,FALSE()),0)</f>
        <v>9</v>
      </c>
      <c r="R1076" s="84" t="n">
        <f aca="false">IF($N1076="PHY",VLOOKUP(H1076,PGDBuckets,2,FALSE()),0)</f>
        <v>0</v>
      </c>
      <c r="S1076" s="84" t="n">
        <f aca="false">IF($N1076="G",VLOOKUP(H1076,PGDBuckets,2,FALSE()),0)</f>
        <v>0</v>
      </c>
      <c r="T1076" s="84" t="n">
        <f aca="false">SUM(P1076:S1076)</f>
        <v>9</v>
      </c>
      <c r="U1076" s="84" t="str">
        <f aca="false">IF(O1076="not used","-",O1076&amp;N1076&amp;T1076)</f>
        <v>-</v>
      </c>
      <c r="V1076" s="84" t="str">
        <f aca="false">IF(O1076="Not Used","-",VLOOKUP(D1076,FOLIOS,7,FALSE())&amp;H1076)</f>
        <v>-</v>
      </c>
      <c r="W1076" s="84" t="str">
        <f aca="false">IF(U1076="-","-",O1076&amp;E1076&amp;H1076)</f>
        <v>-</v>
      </c>
      <c r="X1076" s="85" t="str">
        <f aca="false">D1076&amp;G1076</f>
        <v>FT-CAND-EGSC-BASIF-NTHWST/CANBR</v>
      </c>
      <c r="AF1076" s="0" t="str">
        <f aca="false">D1076&amp;V1076</f>
        <v>FT-CAND-EGSC-BAS-</v>
      </c>
    </row>
    <row r="1077" customFormat="false" ht="12.75" hidden="false" customHeight="false" outlineLevel="0" collapsed="false">
      <c r="A1077" s="81" t="n">
        <v>36682</v>
      </c>
      <c r="B1077" s="82" t="s">
        <v>55</v>
      </c>
      <c r="C1077" s="82" t="s">
        <v>56</v>
      </c>
      <c r="D1077" s="82" t="s">
        <v>57</v>
      </c>
      <c r="E1077" s="82" t="s">
        <v>21</v>
      </c>
      <c r="F1077" s="82"/>
      <c r="G1077" s="82" t="s">
        <v>86</v>
      </c>
      <c r="H1077" s="81" t="n">
        <v>37165</v>
      </c>
      <c r="I1077" s="82" t="n">
        <v>1542599</v>
      </c>
      <c r="J1077" s="82" t="n">
        <v>-154260</v>
      </c>
      <c r="K1077" s="83" t="n">
        <f aca="false">IF(J1077=0,0,J1077/I1077)</f>
        <v>-0.100000064825661</v>
      </c>
      <c r="L1077" s="83" t="n">
        <f aca="false">I1077/UOM</f>
        <v>154.2599</v>
      </c>
      <c r="M1077" s="83" t="n">
        <f aca="false">J1077/UOM</f>
        <v>-15.426</v>
      </c>
      <c r="N1077" s="84" t="str">
        <f aca="false">IF(F1077="P","PHY",IF(F1077="G","G",E1077))</f>
        <v>D</v>
      </c>
      <c r="O1077" s="84" t="str">
        <f aca="false">IF(ISNA(VLOOKUP(G1077,BadCanCurves,1,FALSE())),VLOOKUP(D1077,FOLIOS,6,FALSE()),"not used")</f>
        <v>not used</v>
      </c>
      <c r="P1077" s="84" t="n">
        <f aca="false">IF($N1077="P",VLOOKUP(H1077,PrcBuckets,2,FALSE()),0)</f>
        <v>0</v>
      </c>
      <c r="Q1077" s="84" t="n">
        <f aca="false">IF($N1077="D",VLOOKUP(H1077,BasisBuckets,2,FALSE()),0)</f>
        <v>9</v>
      </c>
      <c r="R1077" s="84" t="n">
        <f aca="false">IF($N1077="PHY",VLOOKUP(H1077,PGDBuckets,2,FALSE()),0)</f>
        <v>0</v>
      </c>
      <c r="S1077" s="84" t="n">
        <f aca="false">IF($N1077="G",VLOOKUP(H1077,PGDBuckets,2,FALSE()),0)</f>
        <v>0</v>
      </c>
      <c r="T1077" s="84" t="n">
        <f aca="false">SUM(P1077:S1077)</f>
        <v>9</v>
      </c>
      <c r="U1077" s="84" t="str">
        <f aca="false">IF(O1077="not used","-",O1077&amp;N1077&amp;T1077)</f>
        <v>-</v>
      </c>
      <c r="V1077" s="84" t="str">
        <f aca="false">IF(O1077="Not Used","-",VLOOKUP(D1077,FOLIOS,7,FALSE())&amp;H1077)</f>
        <v>-</v>
      </c>
      <c r="W1077" s="84" t="str">
        <f aca="false">IF(U1077="-","-",O1077&amp;E1077&amp;H1077)</f>
        <v>-</v>
      </c>
      <c r="X1077" s="85" t="str">
        <f aca="false">D1077&amp;G1077</f>
        <v>FT-CAND-EGSC-BASIF-NTHWST/CANBR</v>
      </c>
      <c r="AF1077" s="0" t="str">
        <f aca="false">D1077&amp;V1077</f>
        <v>FT-CAND-EGSC-BAS-</v>
      </c>
    </row>
    <row r="1078" customFormat="false" ht="12.75" hidden="false" customHeight="false" outlineLevel="0" collapsed="false">
      <c r="A1078" s="81" t="n">
        <v>36682</v>
      </c>
      <c r="B1078" s="82" t="s">
        <v>55</v>
      </c>
      <c r="C1078" s="82" t="s">
        <v>56</v>
      </c>
      <c r="D1078" s="82" t="s">
        <v>57</v>
      </c>
      <c r="E1078" s="82" t="s">
        <v>21</v>
      </c>
      <c r="F1078" s="82"/>
      <c r="G1078" s="82" t="s">
        <v>86</v>
      </c>
      <c r="H1078" s="81" t="n">
        <v>37196</v>
      </c>
      <c r="I1078" s="82" t="n">
        <v>5429</v>
      </c>
      <c r="J1078" s="82" t="n">
        <v>-543</v>
      </c>
      <c r="K1078" s="83" t="n">
        <f aca="false">IF(J1078=0,0,J1078/I1078)</f>
        <v>-0.100018419598453</v>
      </c>
      <c r="L1078" s="83" t="n">
        <f aca="false">I1078/UOM</f>
        <v>0.5429</v>
      </c>
      <c r="M1078" s="83" t="n">
        <f aca="false">J1078/UOM</f>
        <v>-0.0543</v>
      </c>
      <c r="N1078" s="84" t="str">
        <f aca="false">IF(F1078="P","PHY",IF(F1078="G","G",E1078))</f>
        <v>D</v>
      </c>
      <c r="O1078" s="84" t="str">
        <f aca="false">IF(ISNA(VLOOKUP(G1078,BadCanCurves,1,FALSE())),VLOOKUP(D1078,FOLIOS,6,FALSE()),"not used")</f>
        <v>not used</v>
      </c>
      <c r="P1078" s="84" t="n">
        <f aca="false">IF($N1078="P",VLOOKUP(H1078,PrcBuckets,2,FALSE()),0)</f>
        <v>0</v>
      </c>
      <c r="Q1078" s="84" t="n">
        <f aca="false">IF($N1078="D",VLOOKUP(H1078,BasisBuckets,2,FALSE()),0)</f>
        <v>9</v>
      </c>
      <c r="R1078" s="84" t="n">
        <f aca="false">IF($N1078="PHY",VLOOKUP(H1078,PGDBuckets,2,FALSE()),0)</f>
        <v>0</v>
      </c>
      <c r="S1078" s="84" t="n">
        <f aca="false">IF($N1078="G",VLOOKUP(H1078,PGDBuckets,2,FALSE()),0)</f>
        <v>0</v>
      </c>
      <c r="T1078" s="84" t="n">
        <f aca="false">SUM(P1078:S1078)</f>
        <v>9</v>
      </c>
      <c r="U1078" s="84" t="str">
        <f aca="false">IF(O1078="not used","-",O1078&amp;N1078&amp;T1078)</f>
        <v>-</v>
      </c>
      <c r="V1078" s="84" t="str">
        <f aca="false">IF(O1078="Not Used","-",VLOOKUP(D1078,FOLIOS,7,FALSE())&amp;H1078)</f>
        <v>-</v>
      </c>
      <c r="W1078" s="84" t="str">
        <f aca="false">IF(U1078="-","-",O1078&amp;E1078&amp;H1078)</f>
        <v>-</v>
      </c>
      <c r="X1078" s="85" t="str">
        <f aca="false">D1078&amp;G1078</f>
        <v>FT-CAND-EGSC-BASIF-NTHWST/CANBR</v>
      </c>
      <c r="AF1078" s="0" t="str">
        <f aca="false">D1078&amp;V1078</f>
        <v>FT-CAND-EGSC-BAS-</v>
      </c>
    </row>
    <row r="1079" customFormat="false" ht="12.75" hidden="false" customHeight="false" outlineLevel="0" collapsed="false">
      <c r="A1079" s="81" t="n">
        <v>36682</v>
      </c>
      <c r="B1079" s="82" t="s">
        <v>55</v>
      </c>
      <c r="C1079" s="82" t="s">
        <v>56</v>
      </c>
      <c r="D1079" s="82" t="s">
        <v>57</v>
      </c>
      <c r="E1079" s="82" t="s">
        <v>21</v>
      </c>
      <c r="F1079" s="82"/>
      <c r="G1079" s="82" t="s">
        <v>86</v>
      </c>
      <c r="H1079" s="81" t="n">
        <v>37226</v>
      </c>
      <c r="I1079" s="82" t="n">
        <v>5577</v>
      </c>
      <c r="J1079" s="82" t="n">
        <v>-558</v>
      </c>
      <c r="K1079" s="83" t="n">
        <f aca="false">IF(J1079=0,0,J1079/I1079)</f>
        <v>-0.100053792361485</v>
      </c>
      <c r="L1079" s="83" t="n">
        <f aca="false">I1079/UOM</f>
        <v>0.5577</v>
      </c>
      <c r="M1079" s="83" t="n">
        <f aca="false">J1079/UOM</f>
        <v>-0.0558</v>
      </c>
      <c r="N1079" s="84" t="str">
        <f aca="false">IF(F1079="P","PHY",IF(F1079="G","G",E1079))</f>
        <v>D</v>
      </c>
      <c r="O1079" s="84" t="str">
        <f aca="false">IF(ISNA(VLOOKUP(G1079,BadCanCurves,1,FALSE())),VLOOKUP(D1079,FOLIOS,6,FALSE()),"not used")</f>
        <v>not used</v>
      </c>
      <c r="P1079" s="84" t="n">
        <f aca="false">IF($N1079="P",VLOOKUP(H1079,PrcBuckets,2,FALSE()),0)</f>
        <v>0</v>
      </c>
      <c r="Q1079" s="84" t="n">
        <f aca="false">IF($N1079="D",VLOOKUP(H1079,BasisBuckets,2,FALSE()),0)</f>
        <v>9</v>
      </c>
      <c r="R1079" s="84" t="n">
        <f aca="false">IF($N1079="PHY",VLOOKUP(H1079,PGDBuckets,2,FALSE()),0)</f>
        <v>0</v>
      </c>
      <c r="S1079" s="84" t="n">
        <f aca="false">IF($N1079="G",VLOOKUP(H1079,PGDBuckets,2,FALSE()),0)</f>
        <v>0</v>
      </c>
      <c r="T1079" s="84" t="n">
        <f aca="false">SUM(P1079:S1079)</f>
        <v>9</v>
      </c>
      <c r="U1079" s="84" t="str">
        <f aca="false">IF(O1079="not used","-",O1079&amp;N1079&amp;T1079)</f>
        <v>-</v>
      </c>
      <c r="V1079" s="84" t="str">
        <f aca="false">IF(O1079="Not Used","-",VLOOKUP(D1079,FOLIOS,7,FALSE())&amp;H1079)</f>
        <v>-</v>
      </c>
      <c r="W1079" s="84" t="str">
        <f aca="false">IF(U1079="-","-",O1079&amp;E1079&amp;H1079)</f>
        <v>-</v>
      </c>
      <c r="X1079" s="85" t="str">
        <f aca="false">D1079&amp;G1079</f>
        <v>FT-CAND-EGSC-BASIF-NTHWST/CANBR</v>
      </c>
      <c r="AF1079" s="0" t="str">
        <f aca="false">D1079&amp;V1079</f>
        <v>FT-CAND-EGSC-BAS-</v>
      </c>
    </row>
    <row r="1080" customFormat="false" ht="12.75" hidden="false" customHeight="false" outlineLevel="0" collapsed="false">
      <c r="A1080" s="81" t="n">
        <v>36682</v>
      </c>
      <c r="B1080" s="82" t="s">
        <v>55</v>
      </c>
      <c r="C1080" s="82" t="s">
        <v>56</v>
      </c>
      <c r="D1080" s="82" t="s">
        <v>57</v>
      </c>
      <c r="E1080" s="82" t="s">
        <v>21</v>
      </c>
      <c r="F1080" s="82"/>
      <c r="G1080" s="82" t="s">
        <v>86</v>
      </c>
      <c r="H1080" s="81" t="n">
        <v>37257</v>
      </c>
      <c r="I1080" s="82" t="n">
        <v>5543</v>
      </c>
      <c r="J1080" s="82" t="n">
        <v>-554</v>
      </c>
      <c r="K1080" s="83" t="n">
        <f aca="false">IF(J1080=0,0,J1080/I1080)</f>
        <v>-0.0999458776835649</v>
      </c>
      <c r="L1080" s="83" t="n">
        <f aca="false">I1080/UOM</f>
        <v>0.5543</v>
      </c>
      <c r="M1080" s="83" t="n">
        <f aca="false">J1080/UOM</f>
        <v>-0.0554</v>
      </c>
      <c r="N1080" s="84" t="str">
        <f aca="false">IF(F1080="P","PHY",IF(F1080="G","G",E1080))</f>
        <v>D</v>
      </c>
      <c r="O1080" s="84" t="str">
        <f aca="false">IF(ISNA(VLOOKUP(G1080,BadCanCurves,1,FALSE())),VLOOKUP(D1080,FOLIOS,6,FALSE()),"not used")</f>
        <v>not used</v>
      </c>
      <c r="P1080" s="84" t="n">
        <f aca="false">IF($N1080="P",VLOOKUP(H1080,PrcBuckets,2,FALSE()),0)</f>
        <v>0</v>
      </c>
      <c r="Q1080" s="84" t="n">
        <f aca="false">IF($N1080="D",VLOOKUP(H1080,BasisBuckets,2,FALSE()),0)</f>
        <v>10</v>
      </c>
      <c r="R1080" s="84" t="n">
        <f aca="false">IF($N1080="PHY",VLOOKUP(H1080,PGDBuckets,2,FALSE()),0)</f>
        <v>0</v>
      </c>
      <c r="S1080" s="84" t="n">
        <f aca="false">IF($N1080="G",VLOOKUP(H1080,PGDBuckets,2,FALSE()),0)</f>
        <v>0</v>
      </c>
      <c r="T1080" s="84" t="n">
        <f aca="false">SUM(P1080:S1080)</f>
        <v>10</v>
      </c>
      <c r="U1080" s="84" t="str">
        <f aca="false">IF(O1080="not used","-",O1080&amp;N1080&amp;T1080)</f>
        <v>-</v>
      </c>
      <c r="V1080" s="84" t="str">
        <f aca="false">IF(O1080="Not Used","-",VLOOKUP(D1080,FOLIOS,7,FALSE())&amp;H1080)</f>
        <v>-</v>
      </c>
      <c r="W1080" s="84" t="str">
        <f aca="false">IF(U1080="-","-",O1080&amp;E1080&amp;H1080)</f>
        <v>-</v>
      </c>
      <c r="X1080" s="85" t="str">
        <f aca="false">D1080&amp;G1080</f>
        <v>FT-CAND-EGSC-BASIF-NTHWST/CANBR</v>
      </c>
      <c r="AF1080" s="0" t="str">
        <f aca="false">D1080&amp;V1080</f>
        <v>FT-CAND-EGSC-BAS-</v>
      </c>
    </row>
    <row r="1081" customFormat="false" ht="12.75" hidden="false" customHeight="false" outlineLevel="0" collapsed="false">
      <c r="A1081" s="81" t="n">
        <v>36682</v>
      </c>
      <c r="B1081" s="82" t="s">
        <v>55</v>
      </c>
      <c r="C1081" s="82" t="s">
        <v>56</v>
      </c>
      <c r="D1081" s="82" t="s">
        <v>57</v>
      </c>
      <c r="E1081" s="82" t="s">
        <v>21</v>
      </c>
      <c r="F1081" s="82"/>
      <c r="G1081" s="82" t="s">
        <v>86</v>
      </c>
      <c r="H1081" s="81" t="n">
        <v>37288</v>
      </c>
      <c r="I1081" s="82" t="n">
        <v>4975</v>
      </c>
      <c r="J1081" s="82" t="n">
        <v>-498</v>
      </c>
      <c r="K1081" s="83" t="n">
        <f aca="false">IF(J1081=0,0,J1081/I1081)</f>
        <v>-0.100100502512563</v>
      </c>
      <c r="L1081" s="83" t="n">
        <f aca="false">I1081/UOM</f>
        <v>0.4975</v>
      </c>
      <c r="M1081" s="83" t="n">
        <f aca="false">J1081/UOM</f>
        <v>-0.0498</v>
      </c>
      <c r="N1081" s="84" t="str">
        <f aca="false">IF(F1081="P","PHY",IF(F1081="G","G",E1081))</f>
        <v>D</v>
      </c>
      <c r="O1081" s="84" t="str">
        <f aca="false">IF(ISNA(VLOOKUP(G1081,BadCanCurves,1,FALSE())),VLOOKUP(D1081,FOLIOS,6,FALSE()),"not used")</f>
        <v>not used</v>
      </c>
      <c r="P1081" s="84" t="n">
        <f aca="false">IF($N1081="P",VLOOKUP(H1081,PrcBuckets,2,FALSE()),0)</f>
        <v>0</v>
      </c>
      <c r="Q1081" s="84" t="n">
        <f aca="false">IF($N1081="D",VLOOKUP(H1081,BasisBuckets,2,FALSE()),0)</f>
        <v>10</v>
      </c>
      <c r="R1081" s="84" t="n">
        <f aca="false">IF($N1081="PHY",VLOOKUP(H1081,PGDBuckets,2,FALSE()),0)</f>
        <v>0</v>
      </c>
      <c r="S1081" s="84" t="n">
        <f aca="false">IF($N1081="G",VLOOKUP(H1081,PGDBuckets,2,FALSE()),0)</f>
        <v>0</v>
      </c>
      <c r="T1081" s="84" t="n">
        <f aca="false">SUM(P1081:S1081)</f>
        <v>10</v>
      </c>
      <c r="U1081" s="84" t="str">
        <f aca="false">IF(O1081="not used","-",O1081&amp;N1081&amp;T1081)</f>
        <v>-</v>
      </c>
      <c r="V1081" s="84" t="str">
        <f aca="false">IF(O1081="Not Used","-",VLOOKUP(D1081,FOLIOS,7,FALSE())&amp;H1081)</f>
        <v>-</v>
      </c>
      <c r="W1081" s="84" t="str">
        <f aca="false">IF(U1081="-","-",O1081&amp;E1081&amp;H1081)</f>
        <v>-</v>
      </c>
      <c r="X1081" s="85" t="str">
        <f aca="false">D1081&amp;G1081</f>
        <v>FT-CAND-EGSC-BASIF-NTHWST/CANBR</v>
      </c>
      <c r="AF1081" s="0" t="str">
        <f aca="false">D1081&amp;V1081</f>
        <v>FT-CAND-EGSC-BAS-</v>
      </c>
    </row>
    <row r="1082" customFormat="false" ht="12.75" hidden="false" customHeight="false" outlineLevel="0" collapsed="false">
      <c r="A1082" s="81" t="n">
        <v>36682</v>
      </c>
      <c r="B1082" s="82" t="s">
        <v>55</v>
      </c>
      <c r="C1082" s="82" t="s">
        <v>56</v>
      </c>
      <c r="D1082" s="82" t="s">
        <v>57</v>
      </c>
      <c r="E1082" s="82" t="s">
        <v>21</v>
      </c>
      <c r="F1082" s="82"/>
      <c r="G1082" s="82" t="s">
        <v>86</v>
      </c>
      <c r="H1082" s="81" t="n">
        <v>37316</v>
      </c>
      <c r="I1082" s="82" t="n">
        <v>5478</v>
      </c>
      <c r="J1082" s="82" t="n">
        <v>-548</v>
      </c>
      <c r="K1082" s="83" t="n">
        <f aca="false">IF(J1082=0,0,J1082/I1082)</f>
        <v>-0.100036509675064</v>
      </c>
      <c r="L1082" s="83" t="n">
        <f aca="false">I1082/UOM</f>
        <v>0.5478</v>
      </c>
      <c r="M1082" s="83" t="n">
        <f aca="false">J1082/UOM</f>
        <v>-0.0548</v>
      </c>
      <c r="N1082" s="84" t="str">
        <f aca="false">IF(F1082="P","PHY",IF(F1082="G","G",E1082))</f>
        <v>D</v>
      </c>
      <c r="O1082" s="84" t="str">
        <f aca="false">IF(ISNA(VLOOKUP(G1082,BadCanCurves,1,FALSE())),VLOOKUP(D1082,FOLIOS,6,FALSE()),"not used")</f>
        <v>not used</v>
      </c>
      <c r="P1082" s="84" t="n">
        <f aca="false">IF($N1082="P",VLOOKUP(H1082,PrcBuckets,2,FALSE()),0)</f>
        <v>0</v>
      </c>
      <c r="Q1082" s="84" t="n">
        <f aca="false">IF($N1082="D",VLOOKUP(H1082,BasisBuckets,2,FALSE()),0)</f>
        <v>10</v>
      </c>
      <c r="R1082" s="84" t="n">
        <f aca="false">IF($N1082="PHY",VLOOKUP(H1082,PGDBuckets,2,FALSE()),0)</f>
        <v>0</v>
      </c>
      <c r="S1082" s="84" t="n">
        <f aca="false">IF($N1082="G",VLOOKUP(H1082,PGDBuckets,2,FALSE()),0)</f>
        <v>0</v>
      </c>
      <c r="T1082" s="84" t="n">
        <f aca="false">SUM(P1082:S1082)</f>
        <v>10</v>
      </c>
      <c r="U1082" s="84" t="str">
        <f aca="false">IF(O1082="not used","-",O1082&amp;N1082&amp;T1082)</f>
        <v>-</v>
      </c>
      <c r="V1082" s="84" t="str">
        <f aca="false">IF(O1082="Not Used","-",VLOOKUP(D1082,FOLIOS,7,FALSE())&amp;H1082)</f>
        <v>-</v>
      </c>
      <c r="W1082" s="84" t="str">
        <f aca="false">IF(U1082="-","-",O1082&amp;E1082&amp;H1082)</f>
        <v>-</v>
      </c>
      <c r="X1082" s="85" t="str">
        <f aca="false">D1082&amp;G1082</f>
        <v>FT-CAND-EGSC-BASIF-NTHWST/CANBR</v>
      </c>
      <c r="AF1082" s="0" t="str">
        <f aca="false">D1082&amp;V1082</f>
        <v>FT-CAND-EGSC-BAS-</v>
      </c>
    </row>
    <row r="1083" customFormat="false" ht="12.75" hidden="false" customHeight="false" outlineLevel="0" collapsed="false">
      <c r="A1083" s="81" t="n">
        <v>36682</v>
      </c>
      <c r="B1083" s="82" t="s">
        <v>55</v>
      </c>
      <c r="C1083" s="82" t="s">
        <v>56</v>
      </c>
      <c r="D1083" s="82" t="s">
        <v>57</v>
      </c>
      <c r="E1083" s="82" t="s">
        <v>21</v>
      </c>
      <c r="F1083" s="82"/>
      <c r="G1083" s="82" t="s">
        <v>86</v>
      </c>
      <c r="H1083" s="81" t="n">
        <v>37347</v>
      </c>
      <c r="I1083" s="82" t="n">
        <v>-60591</v>
      </c>
      <c r="J1083" s="82" t="n">
        <v>6059</v>
      </c>
      <c r="K1083" s="83" t="n">
        <f aca="false">IF(J1083=0,0,J1083/I1083)</f>
        <v>-0.0999983495898731</v>
      </c>
      <c r="L1083" s="83" t="n">
        <f aca="false">I1083/UOM</f>
        <v>-6.0591</v>
      </c>
      <c r="M1083" s="83" t="n">
        <f aca="false">J1083/UOM</f>
        <v>0.6059</v>
      </c>
      <c r="N1083" s="84" t="str">
        <f aca="false">IF(F1083="P","PHY",IF(F1083="G","G",E1083))</f>
        <v>D</v>
      </c>
      <c r="O1083" s="84" t="str">
        <f aca="false">IF(ISNA(VLOOKUP(G1083,BadCanCurves,1,FALSE())),VLOOKUP(D1083,FOLIOS,6,FALSE()),"not used")</f>
        <v>not used</v>
      </c>
      <c r="P1083" s="84" t="n">
        <f aca="false">IF($N1083="P",VLOOKUP(H1083,PrcBuckets,2,FALSE()),0)</f>
        <v>0</v>
      </c>
      <c r="Q1083" s="84" t="n">
        <f aca="false">IF($N1083="D",VLOOKUP(H1083,BasisBuckets,2,FALSE()),0)</f>
        <v>10</v>
      </c>
      <c r="R1083" s="84" t="n">
        <f aca="false">IF($N1083="PHY",VLOOKUP(H1083,PGDBuckets,2,FALSE()),0)</f>
        <v>0</v>
      </c>
      <c r="S1083" s="84" t="n">
        <f aca="false">IF($N1083="G",VLOOKUP(H1083,PGDBuckets,2,FALSE()),0)</f>
        <v>0</v>
      </c>
      <c r="T1083" s="84" t="n">
        <f aca="false">SUM(P1083:S1083)</f>
        <v>10</v>
      </c>
      <c r="U1083" s="84" t="str">
        <f aca="false">IF(O1083="not used","-",O1083&amp;N1083&amp;T1083)</f>
        <v>-</v>
      </c>
      <c r="V1083" s="84" t="str">
        <f aca="false">IF(O1083="Not Used","-",VLOOKUP(D1083,FOLIOS,7,FALSE())&amp;H1083)</f>
        <v>-</v>
      </c>
      <c r="W1083" s="84" t="str">
        <f aca="false">IF(U1083="-","-",O1083&amp;E1083&amp;H1083)</f>
        <v>-</v>
      </c>
      <c r="X1083" s="85" t="str">
        <f aca="false">D1083&amp;G1083</f>
        <v>FT-CAND-EGSC-BASIF-NTHWST/CANBR</v>
      </c>
      <c r="AF1083" s="0" t="str">
        <f aca="false">D1083&amp;V1083</f>
        <v>FT-CAND-EGSC-BAS-</v>
      </c>
    </row>
    <row r="1084" customFormat="false" ht="12.75" hidden="false" customHeight="false" outlineLevel="0" collapsed="false">
      <c r="A1084" s="81" t="n">
        <v>36682</v>
      </c>
      <c r="B1084" s="82" t="s">
        <v>55</v>
      </c>
      <c r="C1084" s="82" t="s">
        <v>56</v>
      </c>
      <c r="D1084" s="82" t="s">
        <v>57</v>
      </c>
      <c r="E1084" s="82" t="s">
        <v>21</v>
      </c>
      <c r="F1084" s="82"/>
      <c r="G1084" s="82" t="s">
        <v>86</v>
      </c>
      <c r="H1084" s="81" t="n">
        <v>37377</v>
      </c>
      <c r="I1084" s="82" t="n">
        <v>-62242</v>
      </c>
      <c r="J1084" s="82" t="n">
        <v>6224</v>
      </c>
      <c r="K1084" s="83" t="n">
        <f aca="false">IF(J1084=0,0,J1084/I1084)</f>
        <v>-0.0999967867356447</v>
      </c>
      <c r="L1084" s="83" t="n">
        <f aca="false">I1084/UOM</f>
        <v>-6.2242</v>
      </c>
      <c r="M1084" s="83" t="n">
        <f aca="false">J1084/UOM</f>
        <v>0.6224</v>
      </c>
      <c r="N1084" s="84" t="str">
        <f aca="false">IF(F1084="P","PHY",IF(F1084="G","G",E1084))</f>
        <v>D</v>
      </c>
      <c r="O1084" s="84" t="str">
        <f aca="false">IF(ISNA(VLOOKUP(G1084,BadCanCurves,1,FALSE())),VLOOKUP(D1084,FOLIOS,6,FALSE()),"not used")</f>
        <v>not used</v>
      </c>
      <c r="P1084" s="84" t="n">
        <f aca="false">IF($N1084="P",VLOOKUP(H1084,PrcBuckets,2,FALSE()),0)</f>
        <v>0</v>
      </c>
      <c r="Q1084" s="84" t="n">
        <f aca="false">IF($N1084="D",VLOOKUP(H1084,BasisBuckets,2,FALSE()),0)</f>
        <v>10</v>
      </c>
      <c r="R1084" s="84" t="n">
        <f aca="false">IF($N1084="PHY",VLOOKUP(H1084,PGDBuckets,2,FALSE()),0)</f>
        <v>0</v>
      </c>
      <c r="S1084" s="84" t="n">
        <f aca="false">IF($N1084="G",VLOOKUP(H1084,PGDBuckets,2,FALSE()),0)</f>
        <v>0</v>
      </c>
      <c r="T1084" s="84" t="n">
        <f aca="false">SUM(P1084:S1084)</f>
        <v>10</v>
      </c>
      <c r="U1084" s="84" t="str">
        <f aca="false">IF(O1084="not used","-",O1084&amp;N1084&amp;T1084)</f>
        <v>-</v>
      </c>
      <c r="V1084" s="84" t="str">
        <f aca="false">IF(O1084="Not Used","-",VLOOKUP(D1084,FOLIOS,7,FALSE())&amp;H1084)</f>
        <v>-</v>
      </c>
      <c r="W1084" s="84" t="str">
        <f aca="false">IF(U1084="-","-",O1084&amp;E1084&amp;H1084)</f>
        <v>-</v>
      </c>
      <c r="X1084" s="85" t="str">
        <f aca="false">D1084&amp;G1084</f>
        <v>FT-CAND-EGSC-BASIF-NTHWST/CANBR</v>
      </c>
      <c r="AF1084" s="0" t="str">
        <f aca="false">D1084&amp;V1084</f>
        <v>FT-CAND-EGSC-BAS-</v>
      </c>
    </row>
    <row r="1085" customFormat="false" ht="12.75" hidden="false" customHeight="false" outlineLevel="0" collapsed="false">
      <c r="A1085" s="81" t="n">
        <v>36682</v>
      </c>
      <c r="B1085" s="82" t="s">
        <v>55</v>
      </c>
      <c r="C1085" s="82" t="s">
        <v>56</v>
      </c>
      <c r="D1085" s="82" t="s">
        <v>57</v>
      </c>
      <c r="E1085" s="82" t="s">
        <v>21</v>
      </c>
      <c r="F1085" s="82"/>
      <c r="G1085" s="82" t="s">
        <v>86</v>
      </c>
      <c r="H1085" s="81" t="n">
        <v>37408</v>
      </c>
      <c r="I1085" s="82" t="n">
        <v>-59868</v>
      </c>
      <c r="J1085" s="82" t="n">
        <v>5987</v>
      </c>
      <c r="K1085" s="83" t="n">
        <f aca="false">IF(J1085=0,0,J1085/I1085)</f>
        <v>-0.100003340682836</v>
      </c>
      <c r="L1085" s="83" t="n">
        <f aca="false">I1085/UOM</f>
        <v>-5.9868</v>
      </c>
      <c r="M1085" s="83" t="n">
        <f aca="false">J1085/UOM</f>
        <v>0.5987</v>
      </c>
      <c r="N1085" s="84" t="str">
        <f aca="false">IF(F1085="P","PHY",IF(F1085="G","G",E1085))</f>
        <v>D</v>
      </c>
      <c r="O1085" s="84" t="str">
        <f aca="false">IF(ISNA(VLOOKUP(G1085,BadCanCurves,1,FALSE())),VLOOKUP(D1085,FOLIOS,6,FALSE()),"not used")</f>
        <v>not used</v>
      </c>
      <c r="P1085" s="84" t="n">
        <f aca="false">IF($N1085="P",VLOOKUP(H1085,PrcBuckets,2,FALSE()),0)</f>
        <v>0</v>
      </c>
      <c r="Q1085" s="84" t="n">
        <f aca="false">IF($N1085="D",VLOOKUP(H1085,BasisBuckets,2,FALSE()),0)</f>
        <v>10</v>
      </c>
      <c r="R1085" s="84" t="n">
        <f aca="false">IF($N1085="PHY",VLOOKUP(H1085,PGDBuckets,2,FALSE()),0)</f>
        <v>0</v>
      </c>
      <c r="S1085" s="84" t="n">
        <f aca="false">IF($N1085="G",VLOOKUP(H1085,PGDBuckets,2,FALSE()),0)</f>
        <v>0</v>
      </c>
      <c r="T1085" s="84" t="n">
        <f aca="false">SUM(P1085:S1085)</f>
        <v>10</v>
      </c>
      <c r="U1085" s="84" t="str">
        <f aca="false">IF(O1085="not used","-",O1085&amp;N1085&amp;T1085)</f>
        <v>-</v>
      </c>
      <c r="V1085" s="84" t="str">
        <f aca="false">IF(O1085="Not Used","-",VLOOKUP(D1085,FOLIOS,7,FALSE())&amp;H1085)</f>
        <v>-</v>
      </c>
      <c r="W1085" s="84" t="str">
        <f aca="false">IF(U1085="-","-",O1085&amp;E1085&amp;H1085)</f>
        <v>-</v>
      </c>
      <c r="X1085" s="85" t="str">
        <f aca="false">D1085&amp;G1085</f>
        <v>FT-CAND-EGSC-BASIF-NTHWST/CANBR</v>
      </c>
      <c r="AF1085" s="0" t="str">
        <f aca="false">D1085&amp;V1085</f>
        <v>FT-CAND-EGSC-BAS-</v>
      </c>
    </row>
    <row r="1086" customFormat="false" ht="12.75" hidden="false" customHeight="false" outlineLevel="0" collapsed="false">
      <c r="A1086" s="81" t="n">
        <v>36682</v>
      </c>
      <c r="B1086" s="82" t="s">
        <v>55</v>
      </c>
      <c r="C1086" s="82" t="s">
        <v>56</v>
      </c>
      <c r="D1086" s="82" t="s">
        <v>57</v>
      </c>
      <c r="E1086" s="82" t="s">
        <v>21</v>
      </c>
      <c r="F1086" s="82"/>
      <c r="G1086" s="82" t="s">
        <v>86</v>
      </c>
      <c r="H1086" s="81" t="n">
        <v>37438</v>
      </c>
      <c r="I1086" s="82" t="n">
        <v>-61500</v>
      </c>
      <c r="J1086" s="82" t="n">
        <v>6150</v>
      </c>
      <c r="K1086" s="83" t="n">
        <f aca="false">IF(J1086=0,0,J1086/I1086)</f>
        <v>-0.1</v>
      </c>
      <c r="L1086" s="83" t="n">
        <f aca="false">I1086/UOM</f>
        <v>-6.15</v>
      </c>
      <c r="M1086" s="83" t="n">
        <f aca="false">J1086/UOM</f>
        <v>0.615</v>
      </c>
      <c r="N1086" s="84" t="str">
        <f aca="false">IF(F1086="P","PHY",IF(F1086="G","G",E1086))</f>
        <v>D</v>
      </c>
      <c r="O1086" s="84" t="str">
        <f aca="false">IF(ISNA(VLOOKUP(G1086,BadCanCurves,1,FALSE())),VLOOKUP(D1086,FOLIOS,6,FALSE()),"not used")</f>
        <v>not used</v>
      </c>
      <c r="P1086" s="84" t="n">
        <f aca="false">IF($N1086="P",VLOOKUP(H1086,PrcBuckets,2,FALSE()),0)</f>
        <v>0</v>
      </c>
      <c r="Q1086" s="84" t="n">
        <f aca="false">IF($N1086="D",VLOOKUP(H1086,BasisBuckets,2,FALSE()),0)</f>
        <v>10</v>
      </c>
      <c r="R1086" s="84" t="n">
        <f aca="false">IF($N1086="PHY",VLOOKUP(H1086,PGDBuckets,2,FALSE()),0)</f>
        <v>0</v>
      </c>
      <c r="S1086" s="84" t="n">
        <f aca="false">IF($N1086="G",VLOOKUP(H1086,PGDBuckets,2,FALSE()),0)</f>
        <v>0</v>
      </c>
      <c r="T1086" s="84" t="n">
        <f aca="false">SUM(P1086:S1086)</f>
        <v>10</v>
      </c>
      <c r="U1086" s="84" t="str">
        <f aca="false">IF(O1086="not used","-",O1086&amp;N1086&amp;T1086)</f>
        <v>-</v>
      </c>
      <c r="V1086" s="84" t="str">
        <f aca="false">IF(O1086="Not Used","-",VLOOKUP(D1086,FOLIOS,7,FALSE())&amp;H1086)</f>
        <v>-</v>
      </c>
      <c r="W1086" s="84" t="str">
        <f aca="false">IF(U1086="-","-",O1086&amp;E1086&amp;H1086)</f>
        <v>-</v>
      </c>
      <c r="X1086" s="85" t="str">
        <f aca="false">D1086&amp;G1086</f>
        <v>FT-CAND-EGSC-BASIF-NTHWST/CANBR</v>
      </c>
      <c r="AF1086" s="0" t="str">
        <f aca="false">D1086&amp;V1086</f>
        <v>FT-CAND-EGSC-BAS-</v>
      </c>
    </row>
    <row r="1087" customFormat="false" ht="12.75" hidden="false" customHeight="false" outlineLevel="0" collapsed="false">
      <c r="A1087" s="81" t="n">
        <v>36682</v>
      </c>
      <c r="B1087" s="82" t="s">
        <v>55</v>
      </c>
      <c r="C1087" s="82" t="s">
        <v>56</v>
      </c>
      <c r="D1087" s="82" t="s">
        <v>57</v>
      </c>
      <c r="E1087" s="82" t="s">
        <v>21</v>
      </c>
      <c r="F1087" s="82"/>
      <c r="G1087" s="82" t="s">
        <v>86</v>
      </c>
      <c r="H1087" s="81" t="n">
        <v>37469</v>
      </c>
      <c r="I1087" s="82" t="n">
        <v>-61127</v>
      </c>
      <c r="J1087" s="82" t="n">
        <v>6113</v>
      </c>
      <c r="K1087" s="83" t="n">
        <f aca="false">IF(J1087=0,0,J1087/I1087)</f>
        <v>-0.100004907814877</v>
      </c>
      <c r="L1087" s="83" t="n">
        <f aca="false">I1087/UOM</f>
        <v>-6.1127</v>
      </c>
      <c r="M1087" s="83" t="n">
        <f aca="false">J1087/UOM</f>
        <v>0.6113</v>
      </c>
      <c r="N1087" s="84" t="str">
        <f aca="false">IF(F1087="P","PHY",IF(F1087="G","G",E1087))</f>
        <v>D</v>
      </c>
      <c r="O1087" s="84" t="str">
        <f aca="false">IF(ISNA(VLOOKUP(G1087,BadCanCurves,1,FALSE())),VLOOKUP(D1087,FOLIOS,6,FALSE()),"not used")</f>
        <v>not used</v>
      </c>
      <c r="P1087" s="84" t="n">
        <f aca="false">IF($N1087="P",VLOOKUP(H1087,PrcBuckets,2,FALSE()),0)</f>
        <v>0</v>
      </c>
      <c r="Q1087" s="84" t="n">
        <f aca="false">IF($N1087="D",VLOOKUP(H1087,BasisBuckets,2,FALSE()),0)</f>
        <v>10</v>
      </c>
      <c r="R1087" s="84" t="n">
        <f aca="false">IF($N1087="PHY",VLOOKUP(H1087,PGDBuckets,2,FALSE()),0)</f>
        <v>0</v>
      </c>
      <c r="S1087" s="84" t="n">
        <f aca="false">IF($N1087="G",VLOOKUP(H1087,PGDBuckets,2,FALSE()),0)</f>
        <v>0</v>
      </c>
      <c r="T1087" s="84" t="n">
        <f aca="false">SUM(P1087:S1087)</f>
        <v>10</v>
      </c>
      <c r="U1087" s="84" t="str">
        <f aca="false">IF(O1087="not used","-",O1087&amp;N1087&amp;T1087)</f>
        <v>-</v>
      </c>
      <c r="V1087" s="84" t="str">
        <f aca="false">IF(O1087="Not Used","-",VLOOKUP(D1087,FOLIOS,7,FALSE())&amp;H1087)</f>
        <v>-</v>
      </c>
      <c r="W1087" s="84" t="str">
        <f aca="false">IF(U1087="-","-",O1087&amp;E1087&amp;H1087)</f>
        <v>-</v>
      </c>
      <c r="X1087" s="85" t="str">
        <f aca="false">D1087&amp;G1087</f>
        <v>FT-CAND-EGSC-BASIF-NTHWST/CANBR</v>
      </c>
      <c r="AF1087" s="0" t="str">
        <f aca="false">D1087&amp;V1087</f>
        <v>FT-CAND-EGSC-BAS-</v>
      </c>
    </row>
    <row r="1088" customFormat="false" ht="12.75" hidden="false" customHeight="false" outlineLevel="0" collapsed="false">
      <c r="A1088" s="81" t="n">
        <v>36682</v>
      </c>
      <c r="B1088" s="82" t="s">
        <v>55</v>
      </c>
      <c r="C1088" s="82" t="s">
        <v>56</v>
      </c>
      <c r="D1088" s="82" t="s">
        <v>57</v>
      </c>
      <c r="E1088" s="82" t="s">
        <v>21</v>
      </c>
      <c r="F1088" s="82"/>
      <c r="G1088" s="82" t="s">
        <v>86</v>
      </c>
      <c r="H1088" s="81" t="n">
        <v>37500</v>
      </c>
      <c r="I1088" s="82" t="n">
        <v>-58796</v>
      </c>
      <c r="J1088" s="82" t="n">
        <v>5880</v>
      </c>
      <c r="K1088" s="83" t="n">
        <f aca="false">IF(J1088=0,0,J1088/I1088)</f>
        <v>-0.10000680318389</v>
      </c>
      <c r="L1088" s="83" t="n">
        <f aca="false">I1088/UOM</f>
        <v>-5.8796</v>
      </c>
      <c r="M1088" s="83" t="n">
        <f aca="false">J1088/UOM</f>
        <v>0.588</v>
      </c>
      <c r="N1088" s="84" t="str">
        <f aca="false">IF(F1088="P","PHY",IF(F1088="G","G",E1088))</f>
        <v>D</v>
      </c>
      <c r="O1088" s="84" t="str">
        <f aca="false">IF(ISNA(VLOOKUP(G1088,BadCanCurves,1,FALSE())),VLOOKUP(D1088,FOLIOS,6,FALSE()),"not used")</f>
        <v>not used</v>
      </c>
      <c r="P1088" s="84" t="n">
        <f aca="false">IF($N1088="P",VLOOKUP(H1088,PrcBuckets,2,FALSE()),0)</f>
        <v>0</v>
      </c>
      <c r="Q1088" s="84" t="n">
        <f aca="false">IF($N1088="D",VLOOKUP(H1088,BasisBuckets,2,FALSE()),0)</f>
        <v>10</v>
      </c>
      <c r="R1088" s="84" t="n">
        <f aca="false">IF($N1088="PHY",VLOOKUP(H1088,PGDBuckets,2,FALSE()),0)</f>
        <v>0</v>
      </c>
      <c r="S1088" s="84" t="n">
        <f aca="false">IF($N1088="G",VLOOKUP(H1088,PGDBuckets,2,FALSE()),0)</f>
        <v>0</v>
      </c>
      <c r="T1088" s="84" t="n">
        <f aca="false">SUM(P1088:S1088)</f>
        <v>10</v>
      </c>
      <c r="U1088" s="84" t="str">
        <f aca="false">IF(O1088="not used","-",O1088&amp;N1088&amp;T1088)</f>
        <v>-</v>
      </c>
      <c r="V1088" s="84" t="str">
        <f aca="false">IF(O1088="Not Used","-",VLOOKUP(D1088,FOLIOS,7,FALSE())&amp;H1088)</f>
        <v>-</v>
      </c>
      <c r="W1088" s="84" t="str">
        <f aca="false">IF(U1088="-","-",O1088&amp;E1088&amp;H1088)</f>
        <v>-</v>
      </c>
      <c r="X1088" s="85" t="str">
        <f aca="false">D1088&amp;G1088</f>
        <v>FT-CAND-EGSC-BASIF-NTHWST/CANBR</v>
      </c>
      <c r="AF1088" s="0" t="str">
        <f aca="false">D1088&amp;V1088</f>
        <v>FT-CAND-EGSC-BAS-</v>
      </c>
    </row>
    <row r="1089" customFormat="false" ht="12.75" hidden="false" customHeight="false" outlineLevel="0" collapsed="false">
      <c r="A1089" s="81" t="n">
        <v>36682</v>
      </c>
      <c r="B1089" s="82" t="s">
        <v>55</v>
      </c>
      <c r="C1089" s="82" t="s">
        <v>56</v>
      </c>
      <c r="D1089" s="82" t="s">
        <v>57</v>
      </c>
      <c r="E1089" s="82" t="s">
        <v>21</v>
      </c>
      <c r="F1089" s="82"/>
      <c r="G1089" s="82" t="s">
        <v>86</v>
      </c>
      <c r="H1089" s="81" t="n">
        <v>37530</v>
      </c>
      <c r="I1089" s="82" t="n">
        <v>-60399</v>
      </c>
      <c r="J1089" s="82" t="n">
        <v>6040</v>
      </c>
      <c r="K1089" s="83" t="n">
        <f aca="false">IF(J1089=0,0,J1089/I1089)</f>
        <v>-0.100001655656551</v>
      </c>
      <c r="L1089" s="83" t="n">
        <f aca="false">I1089/UOM</f>
        <v>-6.0399</v>
      </c>
      <c r="M1089" s="83" t="n">
        <f aca="false">J1089/UOM</f>
        <v>0.604</v>
      </c>
      <c r="N1089" s="84" t="str">
        <f aca="false">IF(F1089="P","PHY",IF(F1089="G","G",E1089))</f>
        <v>D</v>
      </c>
      <c r="O1089" s="84" t="str">
        <f aca="false">IF(ISNA(VLOOKUP(G1089,BadCanCurves,1,FALSE())),VLOOKUP(D1089,FOLIOS,6,FALSE()),"not used")</f>
        <v>not used</v>
      </c>
      <c r="P1089" s="84" t="n">
        <f aca="false">IF($N1089="P",VLOOKUP(H1089,PrcBuckets,2,FALSE()),0)</f>
        <v>0</v>
      </c>
      <c r="Q1089" s="84" t="n">
        <f aca="false">IF($N1089="D",VLOOKUP(H1089,BasisBuckets,2,FALSE()),0)</f>
        <v>10</v>
      </c>
      <c r="R1089" s="84" t="n">
        <f aca="false">IF($N1089="PHY",VLOOKUP(H1089,PGDBuckets,2,FALSE()),0)</f>
        <v>0</v>
      </c>
      <c r="S1089" s="84" t="n">
        <f aca="false">IF($N1089="G",VLOOKUP(H1089,PGDBuckets,2,FALSE()),0)</f>
        <v>0</v>
      </c>
      <c r="T1089" s="84" t="n">
        <f aca="false">SUM(P1089:S1089)</f>
        <v>10</v>
      </c>
      <c r="U1089" s="84" t="str">
        <f aca="false">IF(O1089="not used","-",O1089&amp;N1089&amp;T1089)</f>
        <v>-</v>
      </c>
      <c r="V1089" s="84" t="str">
        <f aca="false">IF(O1089="Not Used","-",VLOOKUP(D1089,FOLIOS,7,FALSE())&amp;H1089)</f>
        <v>-</v>
      </c>
      <c r="W1089" s="84" t="str">
        <f aca="false">IF(U1089="-","-",O1089&amp;E1089&amp;H1089)</f>
        <v>-</v>
      </c>
      <c r="X1089" s="85" t="str">
        <f aca="false">D1089&amp;G1089</f>
        <v>FT-CAND-EGSC-BASIF-NTHWST/CANBR</v>
      </c>
      <c r="AF1089" s="0" t="str">
        <f aca="false">D1089&amp;V1089</f>
        <v>FT-CAND-EGSC-BAS-</v>
      </c>
    </row>
    <row r="1090" customFormat="false" ht="12.75" hidden="false" customHeight="false" outlineLevel="0" collapsed="false">
      <c r="A1090" s="81" t="n">
        <v>36682</v>
      </c>
      <c r="B1090" s="82" t="s">
        <v>55</v>
      </c>
      <c r="C1090" s="82" t="s">
        <v>56</v>
      </c>
      <c r="D1090" s="82" t="s">
        <v>57</v>
      </c>
      <c r="E1090" s="82" t="s">
        <v>21</v>
      </c>
      <c r="F1090" s="82"/>
      <c r="G1090" s="82" t="s">
        <v>86</v>
      </c>
      <c r="H1090" s="81" t="n">
        <v>37561</v>
      </c>
      <c r="I1090" s="82" t="n">
        <v>17682</v>
      </c>
      <c r="J1090" s="82" t="n">
        <v>-1768</v>
      </c>
      <c r="K1090" s="83" t="n">
        <f aca="false">IF(J1090=0,0,J1090/I1090)</f>
        <v>-0.0999886890623233</v>
      </c>
      <c r="L1090" s="83" t="n">
        <f aca="false">I1090/UOM</f>
        <v>1.7682</v>
      </c>
      <c r="M1090" s="83" t="n">
        <f aca="false">J1090/UOM</f>
        <v>-0.1768</v>
      </c>
      <c r="N1090" s="84" t="str">
        <f aca="false">IF(F1090="P","PHY",IF(F1090="G","G",E1090))</f>
        <v>D</v>
      </c>
      <c r="O1090" s="84" t="str">
        <f aca="false">IF(ISNA(VLOOKUP(G1090,BadCanCurves,1,FALSE())),VLOOKUP(D1090,FOLIOS,6,FALSE()),"not used")</f>
        <v>not used</v>
      </c>
      <c r="P1090" s="84" t="n">
        <f aca="false">IF($N1090="P",VLOOKUP(H1090,PrcBuckets,2,FALSE()),0)</f>
        <v>0</v>
      </c>
      <c r="Q1090" s="84" t="n">
        <f aca="false">IF($N1090="D",VLOOKUP(H1090,BasisBuckets,2,FALSE()),0)</f>
        <v>10</v>
      </c>
      <c r="R1090" s="84" t="n">
        <f aca="false">IF($N1090="PHY",VLOOKUP(H1090,PGDBuckets,2,FALSE()),0)</f>
        <v>0</v>
      </c>
      <c r="S1090" s="84" t="n">
        <f aca="false">IF($N1090="G",VLOOKUP(H1090,PGDBuckets,2,FALSE()),0)</f>
        <v>0</v>
      </c>
      <c r="T1090" s="84" t="n">
        <f aca="false">SUM(P1090:S1090)</f>
        <v>10</v>
      </c>
      <c r="U1090" s="84" t="str">
        <f aca="false">IF(O1090="not used","-",O1090&amp;N1090&amp;T1090)</f>
        <v>-</v>
      </c>
      <c r="V1090" s="84" t="str">
        <f aca="false">IF(O1090="Not Used","-",VLOOKUP(D1090,FOLIOS,7,FALSE())&amp;H1090)</f>
        <v>-</v>
      </c>
      <c r="W1090" s="84" t="str">
        <f aca="false">IF(U1090="-","-",O1090&amp;E1090&amp;H1090)</f>
        <v>-</v>
      </c>
      <c r="X1090" s="85" t="str">
        <f aca="false">D1090&amp;G1090</f>
        <v>FT-CAND-EGSC-BASIF-NTHWST/CANBR</v>
      </c>
      <c r="AF1090" s="0" t="str">
        <f aca="false">D1090&amp;V1090</f>
        <v>FT-CAND-EGSC-BAS-</v>
      </c>
    </row>
    <row r="1091" customFormat="false" ht="12.75" hidden="false" customHeight="false" outlineLevel="0" collapsed="false">
      <c r="A1091" s="81" t="n">
        <v>36682</v>
      </c>
      <c r="B1091" s="82" t="s">
        <v>55</v>
      </c>
      <c r="C1091" s="82" t="s">
        <v>56</v>
      </c>
      <c r="D1091" s="82" t="s">
        <v>57</v>
      </c>
      <c r="E1091" s="82" t="s">
        <v>21</v>
      </c>
      <c r="F1091" s="82"/>
      <c r="G1091" s="82" t="s">
        <v>86</v>
      </c>
      <c r="H1091" s="81" t="n">
        <v>37591</v>
      </c>
      <c r="I1091" s="82" t="n">
        <v>18164</v>
      </c>
      <c r="J1091" s="82" t="n">
        <v>-1816</v>
      </c>
      <c r="K1091" s="83" t="n">
        <f aca="false">IF(J1091=0,0,J1091/I1091)</f>
        <v>-0.0999779784188505</v>
      </c>
      <c r="L1091" s="83" t="n">
        <f aca="false">I1091/UOM</f>
        <v>1.8164</v>
      </c>
      <c r="M1091" s="83" t="n">
        <f aca="false">J1091/UOM</f>
        <v>-0.1816</v>
      </c>
      <c r="N1091" s="84" t="str">
        <f aca="false">IF(F1091="P","PHY",IF(F1091="G","G",E1091))</f>
        <v>D</v>
      </c>
      <c r="O1091" s="84" t="str">
        <f aca="false">IF(ISNA(VLOOKUP(G1091,BadCanCurves,1,FALSE())),VLOOKUP(D1091,FOLIOS,6,FALSE()),"not used")</f>
        <v>not used</v>
      </c>
      <c r="P1091" s="84" t="n">
        <f aca="false">IF($N1091="P",VLOOKUP(H1091,PrcBuckets,2,FALSE()),0)</f>
        <v>0</v>
      </c>
      <c r="Q1091" s="84" t="n">
        <f aca="false">IF($N1091="D",VLOOKUP(H1091,BasisBuckets,2,FALSE()),0)</f>
        <v>10</v>
      </c>
      <c r="R1091" s="84" t="n">
        <f aca="false">IF($N1091="PHY",VLOOKUP(H1091,PGDBuckets,2,FALSE()),0)</f>
        <v>0</v>
      </c>
      <c r="S1091" s="84" t="n">
        <f aca="false">IF($N1091="G",VLOOKUP(H1091,PGDBuckets,2,FALSE()),0)</f>
        <v>0</v>
      </c>
      <c r="T1091" s="84" t="n">
        <f aca="false">SUM(P1091:S1091)</f>
        <v>10</v>
      </c>
      <c r="U1091" s="84" t="str">
        <f aca="false">IF(O1091="not used","-",O1091&amp;N1091&amp;T1091)</f>
        <v>-</v>
      </c>
      <c r="V1091" s="84" t="str">
        <f aca="false">IF(O1091="Not Used","-",VLOOKUP(D1091,FOLIOS,7,FALSE())&amp;H1091)</f>
        <v>-</v>
      </c>
      <c r="W1091" s="84" t="str">
        <f aca="false">IF(U1091="-","-",O1091&amp;E1091&amp;H1091)</f>
        <v>-</v>
      </c>
      <c r="X1091" s="85" t="str">
        <f aca="false">D1091&amp;G1091</f>
        <v>FT-CAND-EGSC-BASIF-NTHWST/CANBR</v>
      </c>
      <c r="AF1091" s="0" t="str">
        <f aca="false">D1091&amp;V1091</f>
        <v>FT-CAND-EGSC-BAS-</v>
      </c>
    </row>
    <row r="1092" customFormat="false" ht="12.75" hidden="false" customHeight="false" outlineLevel="0" collapsed="false">
      <c r="A1092" s="81" t="n">
        <v>36682</v>
      </c>
      <c r="B1092" s="82" t="s">
        <v>55</v>
      </c>
      <c r="C1092" s="82" t="s">
        <v>56</v>
      </c>
      <c r="D1092" s="82" t="s">
        <v>57</v>
      </c>
      <c r="E1092" s="82" t="s">
        <v>21</v>
      </c>
      <c r="F1092" s="82"/>
      <c r="G1092" s="82" t="s">
        <v>86</v>
      </c>
      <c r="H1092" s="81" t="n">
        <v>37622</v>
      </c>
      <c r="I1092" s="82" t="n">
        <v>-239858</v>
      </c>
      <c r="J1092" s="82" t="n">
        <v>23986</v>
      </c>
      <c r="K1092" s="83" t="n">
        <f aca="false">IF(J1092=0,0,J1092/I1092)</f>
        <v>-0.100000833826681</v>
      </c>
      <c r="L1092" s="83" t="n">
        <f aca="false">I1092/UOM</f>
        <v>-23.9858</v>
      </c>
      <c r="M1092" s="83" t="n">
        <f aca="false">J1092/UOM</f>
        <v>2.3986</v>
      </c>
      <c r="N1092" s="84" t="str">
        <f aca="false">IF(F1092="P","PHY",IF(F1092="G","G",E1092))</f>
        <v>D</v>
      </c>
      <c r="O1092" s="84" t="str">
        <f aca="false">IF(ISNA(VLOOKUP(G1092,BadCanCurves,1,FALSE())),VLOOKUP(D1092,FOLIOS,6,FALSE()),"not used")</f>
        <v>not used</v>
      </c>
      <c r="P1092" s="84" t="n">
        <f aca="false">IF($N1092="P",VLOOKUP(H1092,PrcBuckets,2,FALSE()),0)</f>
        <v>0</v>
      </c>
      <c r="Q1092" s="84" t="n">
        <f aca="false">IF($N1092="D",VLOOKUP(H1092,BasisBuckets,2,FALSE()),0)</f>
        <v>11</v>
      </c>
      <c r="R1092" s="84" t="n">
        <f aca="false">IF($N1092="PHY",VLOOKUP(H1092,PGDBuckets,2,FALSE()),0)</f>
        <v>0</v>
      </c>
      <c r="S1092" s="84" t="n">
        <f aca="false">IF($N1092="G",VLOOKUP(H1092,PGDBuckets,2,FALSE()),0)</f>
        <v>0</v>
      </c>
      <c r="T1092" s="84" t="n">
        <f aca="false">SUM(P1092:S1092)</f>
        <v>11</v>
      </c>
      <c r="U1092" s="84" t="str">
        <f aca="false">IF(O1092="not used","-",O1092&amp;N1092&amp;T1092)</f>
        <v>-</v>
      </c>
      <c r="V1092" s="84" t="str">
        <f aca="false">IF(O1092="Not Used","-",VLOOKUP(D1092,FOLIOS,7,FALSE())&amp;H1092)</f>
        <v>-</v>
      </c>
      <c r="W1092" s="84" t="str">
        <f aca="false">IF(U1092="-","-",O1092&amp;E1092&amp;H1092)</f>
        <v>-</v>
      </c>
      <c r="X1092" s="85" t="str">
        <f aca="false">D1092&amp;G1092</f>
        <v>FT-CAND-EGSC-BASIF-NTHWST/CANBR</v>
      </c>
      <c r="AF1092" s="0" t="str">
        <f aca="false">D1092&amp;V1092</f>
        <v>FT-CAND-EGSC-BAS-</v>
      </c>
    </row>
    <row r="1093" customFormat="false" ht="12.75" hidden="false" customHeight="false" outlineLevel="0" collapsed="false">
      <c r="A1093" s="81" t="n">
        <v>36682</v>
      </c>
      <c r="B1093" s="82" t="s">
        <v>55</v>
      </c>
      <c r="C1093" s="82" t="s">
        <v>56</v>
      </c>
      <c r="D1093" s="82" t="s">
        <v>57</v>
      </c>
      <c r="E1093" s="82" t="s">
        <v>21</v>
      </c>
      <c r="F1093" s="82"/>
      <c r="G1093" s="82" t="s">
        <v>86</v>
      </c>
      <c r="H1093" s="81" t="n">
        <v>37653</v>
      </c>
      <c r="I1093" s="82" t="n">
        <v>-215330</v>
      </c>
      <c r="J1093" s="82" t="n">
        <v>21533</v>
      </c>
      <c r="K1093" s="83" t="n">
        <f aca="false">IF(J1093=0,0,J1093/I1093)</f>
        <v>-0.1</v>
      </c>
      <c r="L1093" s="83" t="n">
        <f aca="false">I1093/UOM</f>
        <v>-21.533</v>
      </c>
      <c r="M1093" s="83" t="n">
        <f aca="false">J1093/UOM</f>
        <v>2.1533</v>
      </c>
      <c r="N1093" s="84" t="str">
        <f aca="false">IF(F1093="P","PHY",IF(F1093="G","G",E1093))</f>
        <v>D</v>
      </c>
      <c r="O1093" s="84" t="str">
        <f aca="false">IF(ISNA(VLOOKUP(G1093,BadCanCurves,1,FALSE())),VLOOKUP(D1093,FOLIOS,6,FALSE()),"not used")</f>
        <v>not used</v>
      </c>
      <c r="P1093" s="84" t="n">
        <f aca="false">IF($N1093="P",VLOOKUP(H1093,PrcBuckets,2,FALSE()),0)</f>
        <v>0</v>
      </c>
      <c r="Q1093" s="84" t="n">
        <f aca="false">IF($N1093="D",VLOOKUP(H1093,BasisBuckets,2,FALSE()),0)</f>
        <v>11</v>
      </c>
      <c r="R1093" s="84" t="n">
        <f aca="false">IF($N1093="PHY",VLOOKUP(H1093,PGDBuckets,2,FALSE()),0)</f>
        <v>0</v>
      </c>
      <c r="S1093" s="84" t="n">
        <f aca="false">IF($N1093="G",VLOOKUP(H1093,PGDBuckets,2,FALSE()),0)</f>
        <v>0</v>
      </c>
      <c r="T1093" s="84" t="n">
        <f aca="false">SUM(P1093:S1093)</f>
        <v>11</v>
      </c>
      <c r="U1093" s="84" t="str">
        <f aca="false">IF(O1093="not used","-",O1093&amp;N1093&amp;T1093)</f>
        <v>-</v>
      </c>
      <c r="V1093" s="84" t="str">
        <f aca="false">IF(O1093="Not Used","-",VLOOKUP(D1093,FOLIOS,7,FALSE())&amp;H1093)</f>
        <v>-</v>
      </c>
      <c r="W1093" s="84" t="str">
        <f aca="false">IF(U1093="-","-",O1093&amp;E1093&amp;H1093)</f>
        <v>-</v>
      </c>
      <c r="X1093" s="85" t="str">
        <f aca="false">D1093&amp;G1093</f>
        <v>FT-CAND-EGSC-BASIF-NTHWST/CANBR</v>
      </c>
      <c r="AF1093" s="0" t="str">
        <f aca="false">D1093&amp;V1093</f>
        <v>FT-CAND-EGSC-BAS-</v>
      </c>
    </row>
    <row r="1094" customFormat="false" ht="12.75" hidden="false" customHeight="false" outlineLevel="0" collapsed="false">
      <c r="A1094" s="81" t="n">
        <v>36682</v>
      </c>
      <c r="B1094" s="82" t="s">
        <v>55</v>
      </c>
      <c r="C1094" s="82" t="s">
        <v>56</v>
      </c>
      <c r="D1094" s="82" t="s">
        <v>57</v>
      </c>
      <c r="E1094" s="82" t="s">
        <v>21</v>
      </c>
      <c r="F1094" s="82"/>
      <c r="G1094" s="82" t="s">
        <v>86</v>
      </c>
      <c r="H1094" s="81" t="n">
        <v>37681</v>
      </c>
      <c r="I1094" s="82" t="n">
        <v>-237093</v>
      </c>
      <c r="J1094" s="82" t="n">
        <v>23709</v>
      </c>
      <c r="K1094" s="83" t="n">
        <f aca="false">IF(J1094=0,0,J1094/I1094)</f>
        <v>-0.0999987346737356</v>
      </c>
      <c r="L1094" s="83" t="n">
        <f aca="false">I1094/UOM</f>
        <v>-23.7093</v>
      </c>
      <c r="M1094" s="83" t="n">
        <f aca="false">J1094/UOM</f>
        <v>2.3709</v>
      </c>
      <c r="N1094" s="84" t="str">
        <f aca="false">IF(F1094="P","PHY",IF(F1094="G","G",E1094))</f>
        <v>D</v>
      </c>
      <c r="O1094" s="84" t="str">
        <f aca="false">IF(ISNA(VLOOKUP(G1094,BadCanCurves,1,FALSE())),VLOOKUP(D1094,FOLIOS,6,FALSE()),"not used")</f>
        <v>not used</v>
      </c>
      <c r="P1094" s="84" t="n">
        <f aca="false">IF($N1094="P",VLOOKUP(H1094,PrcBuckets,2,FALSE()),0)</f>
        <v>0</v>
      </c>
      <c r="Q1094" s="84" t="n">
        <f aca="false">IF($N1094="D",VLOOKUP(H1094,BasisBuckets,2,FALSE()),0)</f>
        <v>11</v>
      </c>
      <c r="R1094" s="84" t="n">
        <f aca="false">IF($N1094="PHY",VLOOKUP(H1094,PGDBuckets,2,FALSE()),0)</f>
        <v>0</v>
      </c>
      <c r="S1094" s="84" t="n">
        <f aca="false">IF($N1094="G",VLOOKUP(H1094,PGDBuckets,2,FALSE()),0)</f>
        <v>0</v>
      </c>
      <c r="T1094" s="84" t="n">
        <f aca="false">SUM(P1094:S1094)</f>
        <v>11</v>
      </c>
      <c r="U1094" s="84" t="str">
        <f aca="false">IF(O1094="not used","-",O1094&amp;N1094&amp;T1094)</f>
        <v>-</v>
      </c>
      <c r="V1094" s="84" t="str">
        <f aca="false">IF(O1094="Not Used","-",VLOOKUP(D1094,FOLIOS,7,FALSE())&amp;H1094)</f>
        <v>-</v>
      </c>
      <c r="W1094" s="84" t="str">
        <f aca="false">IF(U1094="-","-",O1094&amp;E1094&amp;H1094)</f>
        <v>-</v>
      </c>
      <c r="X1094" s="85" t="str">
        <f aca="false">D1094&amp;G1094</f>
        <v>FT-CAND-EGSC-BASIF-NTHWST/CANBR</v>
      </c>
      <c r="AF1094" s="0" t="str">
        <f aca="false">D1094&amp;V1094</f>
        <v>FT-CAND-EGSC-BAS-</v>
      </c>
    </row>
    <row r="1095" customFormat="false" ht="12.75" hidden="false" customHeight="false" outlineLevel="0" collapsed="false">
      <c r="A1095" s="81" t="n">
        <v>36682</v>
      </c>
      <c r="B1095" s="82" t="s">
        <v>55</v>
      </c>
      <c r="C1095" s="82" t="s">
        <v>56</v>
      </c>
      <c r="D1095" s="82" t="s">
        <v>57</v>
      </c>
      <c r="E1095" s="82" t="s">
        <v>21</v>
      </c>
      <c r="F1095" s="82"/>
      <c r="G1095" s="82" t="s">
        <v>86</v>
      </c>
      <c r="H1095" s="81" t="n">
        <v>37712</v>
      </c>
      <c r="I1095" s="82" t="n">
        <v>-228057</v>
      </c>
      <c r="J1095" s="82" t="n">
        <v>22806</v>
      </c>
      <c r="K1095" s="83" t="n">
        <f aca="false">IF(J1095=0,0,J1095/I1095)</f>
        <v>-0.100001315460609</v>
      </c>
      <c r="L1095" s="83" t="n">
        <f aca="false">I1095/UOM</f>
        <v>-22.8057</v>
      </c>
      <c r="M1095" s="83" t="n">
        <f aca="false">J1095/UOM</f>
        <v>2.2806</v>
      </c>
      <c r="N1095" s="84" t="str">
        <f aca="false">IF(F1095="P","PHY",IF(F1095="G","G",E1095))</f>
        <v>D</v>
      </c>
      <c r="O1095" s="84" t="str">
        <f aca="false">IF(ISNA(VLOOKUP(G1095,BadCanCurves,1,FALSE())),VLOOKUP(D1095,FOLIOS,6,FALSE()),"not used")</f>
        <v>not used</v>
      </c>
      <c r="P1095" s="84" t="n">
        <f aca="false">IF($N1095="P",VLOOKUP(H1095,PrcBuckets,2,FALSE()),0)</f>
        <v>0</v>
      </c>
      <c r="Q1095" s="84" t="n">
        <f aca="false">IF($N1095="D",VLOOKUP(H1095,BasisBuckets,2,FALSE()),0)</f>
        <v>11</v>
      </c>
      <c r="R1095" s="84" t="n">
        <f aca="false">IF($N1095="PHY",VLOOKUP(H1095,PGDBuckets,2,FALSE()),0)</f>
        <v>0</v>
      </c>
      <c r="S1095" s="84" t="n">
        <f aca="false">IF($N1095="G",VLOOKUP(H1095,PGDBuckets,2,FALSE()),0)</f>
        <v>0</v>
      </c>
      <c r="T1095" s="84" t="n">
        <f aca="false">SUM(P1095:S1095)</f>
        <v>11</v>
      </c>
      <c r="U1095" s="84" t="str">
        <f aca="false">IF(O1095="not used","-",O1095&amp;N1095&amp;T1095)</f>
        <v>-</v>
      </c>
      <c r="V1095" s="84" t="str">
        <f aca="false">IF(O1095="Not Used","-",VLOOKUP(D1095,FOLIOS,7,FALSE())&amp;H1095)</f>
        <v>-</v>
      </c>
      <c r="W1095" s="84" t="str">
        <f aca="false">IF(U1095="-","-",O1095&amp;E1095&amp;H1095)</f>
        <v>-</v>
      </c>
      <c r="X1095" s="85" t="str">
        <f aca="false">D1095&amp;G1095</f>
        <v>FT-CAND-EGSC-BASIF-NTHWST/CANBR</v>
      </c>
      <c r="AF1095" s="0" t="str">
        <f aca="false">D1095&amp;V1095</f>
        <v>FT-CAND-EGSC-BAS-</v>
      </c>
    </row>
    <row r="1096" customFormat="false" ht="12.75" hidden="false" customHeight="false" outlineLevel="0" collapsed="false">
      <c r="A1096" s="81" t="n">
        <v>36682</v>
      </c>
      <c r="B1096" s="82" t="s">
        <v>55</v>
      </c>
      <c r="C1096" s="82" t="s">
        <v>56</v>
      </c>
      <c r="D1096" s="82" t="s">
        <v>57</v>
      </c>
      <c r="E1096" s="82" t="s">
        <v>21</v>
      </c>
      <c r="F1096" s="82"/>
      <c r="G1096" s="82" t="s">
        <v>86</v>
      </c>
      <c r="H1096" s="81" t="n">
        <v>37742</v>
      </c>
      <c r="I1096" s="82" t="n">
        <v>-234286</v>
      </c>
      <c r="J1096" s="82" t="n">
        <v>23429</v>
      </c>
      <c r="K1096" s="83" t="n">
        <f aca="false">IF(J1096=0,0,J1096/I1096)</f>
        <v>-0.100001707314991</v>
      </c>
      <c r="L1096" s="83" t="n">
        <f aca="false">I1096/UOM</f>
        <v>-23.4286</v>
      </c>
      <c r="M1096" s="83" t="n">
        <f aca="false">J1096/UOM</f>
        <v>2.3429</v>
      </c>
      <c r="N1096" s="84" t="str">
        <f aca="false">IF(F1096="P","PHY",IF(F1096="G","G",E1096))</f>
        <v>D</v>
      </c>
      <c r="O1096" s="84" t="str">
        <f aca="false">IF(ISNA(VLOOKUP(G1096,BadCanCurves,1,FALSE())),VLOOKUP(D1096,FOLIOS,6,FALSE()),"not used")</f>
        <v>not used</v>
      </c>
      <c r="P1096" s="84" t="n">
        <f aca="false">IF($N1096="P",VLOOKUP(H1096,PrcBuckets,2,FALSE()),0)</f>
        <v>0</v>
      </c>
      <c r="Q1096" s="84" t="n">
        <f aca="false">IF($N1096="D",VLOOKUP(H1096,BasisBuckets,2,FALSE()),0)</f>
        <v>11</v>
      </c>
      <c r="R1096" s="84" t="n">
        <f aca="false">IF($N1096="PHY",VLOOKUP(H1096,PGDBuckets,2,FALSE()),0)</f>
        <v>0</v>
      </c>
      <c r="S1096" s="84" t="n">
        <f aca="false">IF($N1096="G",VLOOKUP(H1096,PGDBuckets,2,FALSE()),0)</f>
        <v>0</v>
      </c>
      <c r="T1096" s="84" t="n">
        <f aca="false">SUM(P1096:S1096)</f>
        <v>11</v>
      </c>
      <c r="U1096" s="84" t="str">
        <f aca="false">IF(O1096="not used","-",O1096&amp;N1096&amp;T1096)</f>
        <v>-</v>
      </c>
      <c r="V1096" s="84" t="str">
        <f aca="false">IF(O1096="Not Used","-",VLOOKUP(D1096,FOLIOS,7,FALSE())&amp;H1096)</f>
        <v>-</v>
      </c>
      <c r="W1096" s="84" t="str">
        <f aca="false">IF(U1096="-","-",O1096&amp;E1096&amp;H1096)</f>
        <v>-</v>
      </c>
      <c r="X1096" s="85" t="str">
        <f aca="false">D1096&amp;G1096</f>
        <v>FT-CAND-EGSC-BASIF-NTHWST/CANBR</v>
      </c>
      <c r="AF1096" s="0" t="str">
        <f aca="false">D1096&amp;V1096</f>
        <v>FT-CAND-EGSC-BAS-</v>
      </c>
    </row>
    <row r="1097" customFormat="false" ht="12.75" hidden="false" customHeight="false" outlineLevel="0" collapsed="false">
      <c r="A1097" s="81" t="n">
        <v>36682</v>
      </c>
      <c r="B1097" s="82" t="s">
        <v>55</v>
      </c>
      <c r="C1097" s="82" t="s">
        <v>56</v>
      </c>
      <c r="D1097" s="82" t="s">
        <v>57</v>
      </c>
      <c r="E1097" s="82" t="s">
        <v>21</v>
      </c>
      <c r="F1097" s="82"/>
      <c r="G1097" s="82" t="s">
        <v>86</v>
      </c>
      <c r="H1097" s="81" t="n">
        <v>37773</v>
      </c>
      <c r="I1097" s="82" t="n">
        <v>-225365</v>
      </c>
      <c r="J1097" s="82" t="n">
        <v>22536</v>
      </c>
      <c r="K1097" s="83" t="n">
        <f aca="false">IF(J1097=0,0,J1097/I1097)</f>
        <v>-0.0999977813768775</v>
      </c>
      <c r="L1097" s="83" t="n">
        <f aca="false">I1097/UOM</f>
        <v>-22.5365</v>
      </c>
      <c r="M1097" s="83" t="n">
        <f aca="false">J1097/UOM</f>
        <v>2.2536</v>
      </c>
      <c r="N1097" s="84" t="str">
        <f aca="false">IF(F1097="P","PHY",IF(F1097="G","G",E1097))</f>
        <v>D</v>
      </c>
      <c r="O1097" s="84" t="str">
        <f aca="false">IF(ISNA(VLOOKUP(G1097,BadCanCurves,1,FALSE())),VLOOKUP(D1097,FOLIOS,6,FALSE()),"not used")</f>
        <v>not used</v>
      </c>
      <c r="P1097" s="84" t="n">
        <f aca="false">IF($N1097="P",VLOOKUP(H1097,PrcBuckets,2,FALSE()),0)</f>
        <v>0</v>
      </c>
      <c r="Q1097" s="84" t="n">
        <f aca="false">IF($N1097="D",VLOOKUP(H1097,BasisBuckets,2,FALSE()),0)</f>
        <v>11</v>
      </c>
      <c r="R1097" s="84" t="n">
        <f aca="false">IF($N1097="PHY",VLOOKUP(H1097,PGDBuckets,2,FALSE()),0)</f>
        <v>0</v>
      </c>
      <c r="S1097" s="84" t="n">
        <f aca="false">IF($N1097="G",VLOOKUP(H1097,PGDBuckets,2,FALSE()),0)</f>
        <v>0</v>
      </c>
      <c r="T1097" s="84" t="n">
        <f aca="false">SUM(P1097:S1097)</f>
        <v>11</v>
      </c>
      <c r="U1097" s="84" t="str">
        <f aca="false">IF(O1097="not used","-",O1097&amp;N1097&amp;T1097)</f>
        <v>-</v>
      </c>
      <c r="V1097" s="84" t="str">
        <f aca="false">IF(O1097="Not Used","-",VLOOKUP(D1097,FOLIOS,7,FALSE())&amp;H1097)</f>
        <v>-</v>
      </c>
      <c r="W1097" s="84" t="str">
        <f aca="false">IF(U1097="-","-",O1097&amp;E1097&amp;H1097)</f>
        <v>-</v>
      </c>
      <c r="X1097" s="85" t="str">
        <f aca="false">D1097&amp;G1097</f>
        <v>FT-CAND-EGSC-BASIF-NTHWST/CANBR</v>
      </c>
      <c r="AF1097" s="0" t="str">
        <f aca="false">D1097&amp;V1097</f>
        <v>FT-CAND-EGSC-BAS-</v>
      </c>
    </row>
    <row r="1098" customFormat="false" ht="12.75" hidden="false" customHeight="false" outlineLevel="0" collapsed="false">
      <c r="A1098" s="81" t="n">
        <v>36682</v>
      </c>
      <c r="B1098" s="82" t="s">
        <v>55</v>
      </c>
      <c r="C1098" s="82" t="s">
        <v>56</v>
      </c>
      <c r="D1098" s="82" t="s">
        <v>57</v>
      </c>
      <c r="E1098" s="82" t="s">
        <v>21</v>
      </c>
      <c r="F1098" s="82"/>
      <c r="G1098" s="82" t="s">
        <v>86</v>
      </c>
      <c r="H1098" s="81" t="n">
        <v>37803</v>
      </c>
      <c r="I1098" s="82" t="n">
        <v>-231521</v>
      </c>
      <c r="J1098" s="82" t="n">
        <v>23152</v>
      </c>
      <c r="K1098" s="83" t="n">
        <f aca="false">IF(J1098=0,0,J1098/I1098)</f>
        <v>-0.0999995680737385</v>
      </c>
      <c r="L1098" s="83" t="n">
        <f aca="false">I1098/UOM</f>
        <v>-23.1521</v>
      </c>
      <c r="M1098" s="83" t="n">
        <f aca="false">J1098/UOM</f>
        <v>2.3152</v>
      </c>
      <c r="N1098" s="84" t="str">
        <f aca="false">IF(F1098="P","PHY",IF(F1098="G","G",E1098))</f>
        <v>D</v>
      </c>
      <c r="O1098" s="84" t="str">
        <f aca="false">IF(ISNA(VLOOKUP(G1098,BadCanCurves,1,FALSE())),VLOOKUP(D1098,FOLIOS,6,FALSE()),"not used")</f>
        <v>not used</v>
      </c>
      <c r="P1098" s="84" t="n">
        <f aca="false">IF($N1098="P",VLOOKUP(H1098,PrcBuckets,2,FALSE()),0)</f>
        <v>0</v>
      </c>
      <c r="Q1098" s="84" t="n">
        <f aca="false">IF($N1098="D",VLOOKUP(H1098,BasisBuckets,2,FALSE()),0)</f>
        <v>11</v>
      </c>
      <c r="R1098" s="84" t="n">
        <f aca="false">IF($N1098="PHY",VLOOKUP(H1098,PGDBuckets,2,FALSE()),0)</f>
        <v>0</v>
      </c>
      <c r="S1098" s="84" t="n">
        <f aca="false">IF($N1098="G",VLOOKUP(H1098,PGDBuckets,2,FALSE()),0)</f>
        <v>0</v>
      </c>
      <c r="T1098" s="84" t="n">
        <f aca="false">SUM(P1098:S1098)</f>
        <v>11</v>
      </c>
      <c r="U1098" s="84" t="str">
        <f aca="false">IF(O1098="not used","-",O1098&amp;N1098&amp;T1098)</f>
        <v>-</v>
      </c>
      <c r="V1098" s="84" t="str">
        <f aca="false">IF(O1098="Not Used","-",VLOOKUP(D1098,FOLIOS,7,FALSE())&amp;H1098)</f>
        <v>-</v>
      </c>
      <c r="W1098" s="84" t="str">
        <f aca="false">IF(U1098="-","-",O1098&amp;E1098&amp;H1098)</f>
        <v>-</v>
      </c>
      <c r="X1098" s="85" t="str">
        <f aca="false">D1098&amp;G1098</f>
        <v>FT-CAND-EGSC-BASIF-NTHWST/CANBR</v>
      </c>
      <c r="AF1098" s="0" t="str">
        <f aca="false">D1098&amp;V1098</f>
        <v>FT-CAND-EGSC-BAS-</v>
      </c>
    </row>
    <row r="1099" customFormat="false" ht="12.75" hidden="false" customHeight="false" outlineLevel="0" collapsed="false">
      <c r="A1099" s="81" t="n">
        <v>36682</v>
      </c>
      <c r="B1099" s="82" t="s">
        <v>55</v>
      </c>
      <c r="C1099" s="82" t="s">
        <v>56</v>
      </c>
      <c r="D1099" s="82" t="s">
        <v>57</v>
      </c>
      <c r="E1099" s="82" t="s">
        <v>21</v>
      </c>
      <c r="F1099" s="82"/>
      <c r="G1099" s="82" t="s">
        <v>86</v>
      </c>
      <c r="H1099" s="81" t="n">
        <v>37834</v>
      </c>
      <c r="I1099" s="82" t="n">
        <v>-230126</v>
      </c>
      <c r="J1099" s="82" t="n">
        <v>23013</v>
      </c>
      <c r="K1099" s="83" t="n">
        <f aca="false">IF(J1099=0,0,J1099/I1099)</f>
        <v>-0.100001738178215</v>
      </c>
      <c r="L1099" s="83" t="n">
        <f aca="false">I1099/UOM</f>
        <v>-23.0126</v>
      </c>
      <c r="M1099" s="83" t="n">
        <f aca="false">J1099/UOM</f>
        <v>2.3013</v>
      </c>
      <c r="N1099" s="84" t="str">
        <f aca="false">IF(F1099="P","PHY",IF(F1099="G","G",E1099))</f>
        <v>D</v>
      </c>
      <c r="O1099" s="84" t="str">
        <f aca="false">IF(ISNA(VLOOKUP(G1099,BadCanCurves,1,FALSE())),VLOOKUP(D1099,FOLIOS,6,FALSE()),"not used")</f>
        <v>not used</v>
      </c>
      <c r="P1099" s="84" t="n">
        <f aca="false">IF($N1099="P",VLOOKUP(H1099,PrcBuckets,2,FALSE()),0)</f>
        <v>0</v>
      </c>
      <c r="Q1099" s="84" t="n">
        <f aca="false">IF($N1099="D",VLOOKUP(H1099,BasisBuckets,2,FALSE()),0)</f>
        <v>11</v>
      </c>
      <c r="R1099" s="84" t="n">
        <f aca="false">IF($N1099="PHY",VLOOKUP(H1099,PGDBuckets,2,FALSE()),0)</f>
        <v>0</v>
      </c>
      <c r="S1099" s="84" t="n">
        <f aca="false">IF($N1099="G",VLOOKUP(H1099,PGDBuckets,2,FALSE()),0)</f>
        <v>0</v>
      </c>
      <c r="T1099" s="84" t="n">
        <f aca="false">SUM(P1099:S1099)</f>
        <v>11</v>
      </c>
      <c r="U1099" s="84" t="str">
        <f aca="false">IF(O1099="not used","-",O1099&amp;N1099&amp;T1099)</f>
        <v>-</v>
      </c>
      <c r="V1099" s="84" t="str">
        <f aca="false">IF(O1099="Not Used","-",VLOOKUP(D1099,FOLIOS,7,FALSE())&amp;H1099)</f>
        <v>-</v>
      </c>
      <c r="W1099" s="84" t="str">
        <f aca="false">IF(U1099="-","-",O1099&amp;E1099&amp;H1099)</f>
        <v>-</v>
      </c>
      <c r="X1099" s="85" t="str">
        <f aca="false">D1099&amp;G1099</f>
        <v>FT-CAND-EGSC-BASIF-NTHWST/CANBR</v>
      </c>
      <c r="AF1099" s="0" t="str">
        <f aca="false">D1099&amp;V1099</f>
        <v>FT-CAND-EGSC-BAS-</v>
      </c>
    </row>
    <row r="1100" customFormat="false" ht="12.75" hidden="false" customHeight="false" outlineLevel="0" collapsed="false">
      <c r="A1100" s="81" t="n">
        <v>36682</v>
      </c>
      <c r="B1100" s="82" t="s">
        <v>55</v>
      </c>
      <c r="C1100" s="82" t="s">
        <v>56</v>
      </c>
      <c r="D1100" s="82" t="s">
        <v>57</v>
      </c>
      <c r="E1100" s="82" t="s">
        <v>21</v>
      </c>
      <c r="F1100" s="82"/>
      <c r="G1100" s="82" t="s">
        <v>86</v>
      </c>
      <c r="H1100" s="81" t="n">
        <v>37865</v>
      </c>
      <c r="I1100" s="82" t="n">
        <v>-221362</v>
      </c>
      <c r="J1100" s="82" t="n">
        <v>22136</v>
      </c>
      <c r="K1100" s="83" t="n">
        <f aca="false">IF(J1100=0,0,J1100/I1100)</f>
        <v>-0.0999990965025614</v>
      </c>
      <c r="L1100" s="83" t="n">
        <f aca="false">I1100/UOM</f>
        <v>-22.1362</v>
      </c>
      <c r="M1100" s="83" t="n">
        <f aca="false">J1100/UOM</f>
        <v>2.2136</v>
      </c>
      <c r="N1100" s="84" t="str">
        <f aca="false">IF(F1100="P","PHY",IF(F1100="G","G",E1100))</f>
        <v>D</v>
      </c>
      <c r="O1100" s="84" t="str">
        <f aca="false">IF(ISNA(VLOOKUP(G1100,BadCanCurves,1,FALSE())),VLOOKUP(D1100,FOLIOS,6,FALSE()),"not used")</f>
        <v>not used</v>
      </c>
      <c r="P1100" s="84" t="n">
        <f aca="false">IF($N1100="P",VLOOKUP(H1100,PrcBuckets,2,FALSE()),0)</f>
        <v>0</v>
      </c>
      <c r="Q1100" s="84" t="n">
        <f aca="false">IF($N1100="D",VLOOKUP(H1100,BasisBuckets,2,FALSE()),0)</f>
        <v>11</v>
      </c>
      <c r="R1100" s="84" t="n">
        <f aca="false">IF($N1100="PHY",VLOOKUP(H1100,PGDBuckets,2,FALSE()),0)</f>
        <v>0</v>
      </c>
      <c r="S1100" s="84" t="n">
        <f aca="false">IF($N1100="G",VLOOKUP(H1100,PGDBuckets,2,FALSE()),0)</f>
        <v>0</v>
      </c>
      <c r="T1100" s="84" t="n">
        <f aca="false">SUM(P1100:S1100)</f>
        <v>11</v>
      </c>
      <c r="U1100" s="84" t="str">
        <f aca="false">IF(O1100="not used","-",O1100&amp;N1100&amp;T1100)</f>
        <v>-</v>
      </c>
      <c r="V1100" s="84" t="str">
        <f aca="false">IF(O1100="Not Used","-",VLOOKUP(D1100,FOLIOS,7,FALSE())&amp;H1100)</f>
        <v>-</v>
      </c>
      <c r="W1100" s="84" t="str">
        <f aca="false">IF(U1100="-","-",O1100&amp;E1100&amp;H1100)</f>
        <v>-</v>
      </c>
      <c r="X1100" s="85" t="str">
        <f aca="false">D1100&amp;G1100</f>
        <v>FT-CAND-EGSC-BASIF-NTHWST/CANBR</v>
      </c>
      <c r="AF1100" s="0" t="str">
        <f aca="false">D1100&amp;V1100</f>
        <v>FT-CAND-EGSC-BAS-</v>
      </c>
    </row>
    <row r="1101" customFormat="false" ht="12.75" hidden="false" customHeight="false" outlineLevel="0" collapsed="false">
      <c r="A1101" s="81" t="n">
        <v>36682</v>
      </c>
      <c r="B1101" s="82" t="s">
        <v>55</v>
      </c>
      <c r="C1101" s="82" t="s">
        <v>56</v>
      </c>
      <c r="D1101" s="82" t="s">
        <v>57</v>
      </c>
      <c r="E1101" s="82" t="s">
        <v>21</v>
      </c>
      <c r="F1101" s="82"/>
      <c r="G1101" s="82" t="s">
        <v>86</v>
      </c>
      <c r="H1101" s="81" t="n">
        <v>37895</v>
      </c>
      <c r="I1101" s="82" t="n">
        <v>-227407</v>
      </c>
      <c r="J1101" s="82" t="n">
        <v>22741</v>
      </c>
      <c r="K1101" s="83" t="n">
        <f aca="false">IF(J1101=0,0,J1101/I1101)</f>
        <v>-0.100001319220604</v>
      </c>
      <c r="L1101" s="83" t="n">
        <f aca="false">I1101/UOM</f>
        <v>-22.7407</v>
      </c>
      <c r="M1101" s="83" t="n">
        <f aca="false">J1101/UOM</f>
        <v>2.2741</v>
      </c>
      <c r="N1101" s="84" t="str">
        <f aca="false">IF(F1101="P","PHY",IF(F1101="G","G",E1101))</f>
        <v>D</v>
      </c>
      <c r="O1101" s="84" t="str">
        <f aca="false">IF(ISNA(VLOOKUP(G1101,BadCanCurves,1,FALSE())),VLOOKUP(D1101,FOLIOS,6,FALSE()),"not used")</f>
        <v>not used</v>
      </c>
      <c r="P1101" s="84" t="n">
        <f aca="false">IF($N1101="P",VLOOKUP(H1101,PrcBuckets,2,FALSE()),0)</f>
        <v>0</v>
      </c>
      <c r="Q1101" s="84" t="n">
        <f aca="false">IF($N1101="D",VLOOKUP(H1101,BasisBuckets,2,FALSE()),0)</f>
        <v>11</v>
      </c>
      <c r="R1101" s="84" t="n">
        <f aca="false">IF($N1101="PHY",VLOOKUP(H1101,PGDBuckets,2,FALSE()),0)</f>
        <v>0</v>
      </c>
      <c r="S1101" s="84" t="n">
        <f aca="false">IF($N1101="G",VLOOKUP(H1101,PGDBuckets,2,FALSE()),0)</f>
        <v>0</v>
      </c>
      <c r="T1101" s="84" t="n">
        <f aca="false">SUM(P1101:S1101)</f>
        <v>11</v>
      </c>
      <c r="U1101" s="84" t="str">
        <f aca="false">IF(O1101="not used","-",O1101&amp;N1101&amp;T1101)</f>
        <v>-</v>
      </c>
      <c r="V1101" s="84" t="str">
        <f aca="false">IF(O1101="Not Used","-",VLOOKUP(D1101,FOLIOS,7,FALSE())&amp;H1101)</f>
        <v>-</v>
      </c>
      <c r="W1101" s="84" t="str">
        <f aca="false">IF(U1101="-","-",O1101&amp;E1101&amp;H1101)</f>
        <v>-</v>
      </c>
      <c r="X1101" s="85" t="str">
        <f aca="false">D1101&amp;G1101</f>
        <v>FT-CAND-EGSC-BASIF-NTHWST/CANBR</v>
      </c>
      <c r="AF1101" s="0" t="str">
        <f aca="false">D1101&amp;V1101</f>
        <v>FT-CAND-EGSC-BAS-</v>
      </c>
    </row>
    <row r="1102" customFormat="false" ht="12.75" hidden="false" customHeight="false" outlineLevel="0" collapsed="false">
      <c r="A1102" s="81" t="n">
        <v>36682</v>
      </c>
      <c r="B1102" s="82" t="s">
        <v>55</v>
      </c>
      <c r="C1102" s="82" t="s">
        <v>56</v>
      </c>
      <c r="D1102" s="82" t="s">
        <v>57</v>
      </c>
      <c r="E1102" s="82" t="s">
        <v>21</v>
      </c>
      <c r="F1102" s="82"/>
      <c r="G1102" s="82" t="s">
        <v>86</v>
      </c>
      <c r="H1102" s="81" t="n">
        <v>37926</v>
      </c>
      <c r="I1102" s="82" t="n">
        <v>-230505</v>
      </c>
      <c r="J1102" s="82" t="n">
        <v>23051</v>
      </c>
      <c r="K1102" s="83" t="n">
        <f aca="false">IF(J1102=0,0,J1102/I1102)</f>
        <v>-0.100002169150344</v>
      </c>
      <c r="L1102" s="83" t="n">
        <f aca="false">I1102/UOM</f>
        <v>-23.0505</v>
      </c>
      <c r="M1102" s="83" t="n">
        <f aca="false">J1102/UOM</f>
        <v>2.3051</v>
      </c>
      <c r="N1102" s="84" t="str">
        <f aca="false">IF(F1102="P","PHY",IF(F1102="G","G",E1102))</f>
        <v>D</v>
      </c>
      <c r="O1102" s="84" t="str">
        <f aca="false">IF(ISNA(VLOOKUP(G1102,BadCanCurves,1,FALSE())),VLOOKUP(D1102,FOLIOS,6,FALSE()),"not used")</f>
        <v>not used</v>
      </c>
      <c r="P1102" s="84" t="n">
        <f aca="false">IF($N1102="P",VLOOKUP(H1102,PrcBuckets,2,FALSE()),0)</f>
        <v>0</v>
      </c>
      <c r="Q1102" s="84" t="n">
        <f aca="false">IF($N1102="D",VLOOKUP(H1102,BasisBuckets,2,FALSE()),0)</f>
        <v>11</v>
      </c>
      <c r="R1102" s="84" t="n">
        <f aca="false">IF($N1102="PHY",VLOOKUP(H1102,PGDBuckets,2,FALSE()),0)</f>
        <v>0</v>
      </c>
      <c r="S1102" s="84" t="n">
        <f aca="false">IF($N1102="G",VLOOKUP(H1102,PGDBuckets,2,FALSE()),0)</f>
        <v>0</v>
      </c>
      <c r="T1102" s="84" t="n">
        <f aca="false">SUM(P1102:S1102)</f>
        <v>11</v>
      </c>
      <c r="U1102" s="84" t="str">
        <f aca="false">IF(O1102="not used","-",O1102&amp;N1102&amp;T1102)</f>
        <v>-</v>
      </c>
      <c r="V1102" s="84" t="str">
        <f aca="false">IF(O1102="Not Used","-",VLOOKUP(D1102,FOLIOS,7,FALSE())&amp;H1102)</f>
        <v>-</v>
      </c>
      <c r="W1102" s="84" t="str">
        <f aca="false">IF(U1102="-","-",O1102&amp;E1102&amp;H1102)</f>
        <v>-</v>
      </c>
      <c r="X1102" s="85" t="str">
        <f aca="false">D1102&amp;G1102</f>
        <v>FT-CAND-EGSC-BASIF-NTHWST/CANBR</v>
      </c>
      <c r="AF1102" s="0" t="str">
        <f aca="false">D1102&amp;V1102</f>
        <v>FT-CAND-EGSC-BAS-</v>
      </c>
    </row>
    <row r="1103" customFormat="false" ht="12.75" hidden="false" customHeight="false" outlineLevel="0" collapsed="false">
      <c r="A1103" s="81" t="n">
        <v>36682</v>
      </c>
      <c r="B1103" s="82" t="s">
        <v>55</v>
      </c>
      <c r="C1103" s="82" t="s">
        <v>56</v>
      </c>
      <c r="D1103" s="82" t="s">
        <v>57</v>
      </c>
      <c r="E1103" s="82" t="s">
        <v>21</v>
      </c>
      <c r="F1103" s="82"/>
      <c r="G1103" s="82" t="s">
        <v>86</v>
      </c>
      <c r="H1103" s="81" t="n">
        <v>37956</v>
      </c>
      <c r="I1103" s="82" t="n">
        <v>-236800</v>
      </c>
      <c r="J1103" s="82" t="n">
        <v>23680</v>
      </c>
      <c r="K1103" s="83" t="n">
        <f aca="false">IF(J1103=0,0,J1103/I1103)</f>
        <v>-0.1</v>
      </c>
      <c r="L1103" s="83" t="n">
        <f aca="false">I1103/UOM</f>
        <v>-23.68</v>
      </c>
      <c r="M1103" s="83" t="n">
        <f aca="false">J1103/UOM</f>
        <v>2.368</v>
      </c>
      <c r="N1103" s="84" t="str">
        <f aca="false">IF(F1103="P","PHY",IF(F1103="G","G",E1103))</f>
        <v>D</v>
      </c>
      <c r="O1103" s="84" t="str">
        <f aca="false">IF(ISNA(VLOOKUP(G1103,BadCanCurves,1,FALSE())),VLOOKUP(D1103,FOLIOS,6,FALSE()),"not used")</f>
        <v>not used</v>
      </c>
      <c r="P1103" s="84" t="n">
        <f aca="false">IF($N1103="P",VLOOKUP(H1103,PrcBuckets,2,FALSE()),0)</f>
        <v>0</v>
      </c>
      <c r="Q1103" s="84" t="n">
        <f aca="false">IF($N1103="D",VLOOKUP(H1103,BasisBuckets,2,FALSE()),0)</f>
        <v>11</v>
      </c>
      <c r="R1103" s="84" t="n">
        <f aca="false">IF($N1103="PHY",VLOOKUP(H1103,PGDBuckets,2,FALSE()),0)</f>
        <v>0</v>
      </c>
      <c r="S1103" s="84" t="n">
        <f aca="false">IF($N1103="G",VLOOKUP(H1103,PGDBuckets,2,FALSE()),0)</f>
        <v>0</v>
      </c>
      <c r="T1103" s="84" t="n">
        <f aca="false">SUM(P1103:S1103)</f>
        <v>11</v>
      </c>
      <c r="U1103" s="84" t="str">
        <f aca="false">IF(O1103="not used","-",O1103&amp;N1103&amp;T1103)</f>
        <v>-</v>
      </c>
      <c r="V1103" s="84" t="str">
        <f aca="false">IF(O1103="Not Used","-",VLOOKUP(D1103,FOLIOS,7,FALSE())&amp;H1103)</f>
        <v>-</v>
      </c>
      <c r="W1103" s="84" t="str">
        <f aca="false">IF(U1103="-","-",O1103&amp;E1103&amp;H1103)</f>
        <v>-</v>
      </c>
      <c r="X1103" s="85" t="str">
        <f aca="false">D1103&amp;G1103</f>
        <v>FT-CAND-EGSC-BASIF-NTHWST/CANBR</v>
      </c>
      <c r="AF1103" s="0" t="str">
        <f aca="false">D1103&amp;V1103</f>
        <v>FT-CAND-EGSC-BAS-</v>
      </c>
    </row>
    <row r="1104" customFormat="false" ht="12.75" hidden="false" customHeight="false" outlineLevel="0" collapsed="false">
      <c r="A1104" s="81" t="n">
        <v>36682</v>
      </c>
      <c r="B1104" s="82" t="s">
        <v>55</v>
      </c>
      <c r="C1104" s="82" t="s">
        <v>56</v>
      </c>
      <c r="D1104" s="82" t="s">
        <v>57</v>
      </c>
      <c r="E1104" s="82" t="s">
        <v>21</v>
      </c>
      <c r="F1104" s="82"/>
      <c r="G1104" s="82" t="s">
        <v>86</v>
      </c>
      <c r="H1104" s="81" t="n">
        <v>37987</v>
      </c>
      <c r="I1104" s="82" t="n">
        <v>4803</v>
      </c>
      <c r="J1104" s="82" t="n">
        <v>-480</v>
      </c>
      <c r="K1104" s="83" t="n">
        <f aca="false">IF(J1104=0,0,J1104/I1104)</f>
        <v>-0.0999375390381012</v>
      </c>
      <c r="L1104" s="83" t="n">
        <f aca="false">I1104/UOM</f>
        <v>0.4803</v>
      </c>
      <c r="M1104" s="83" t="n">
        <f aca="false">J1104/UOM</f>
        <v>-0.048</v>
      </c>
      <c r="N1104" s="84" t="str">
        <f aca="false">IF(F1104="P","PHY",IF(F1104="G","G",E1104))</f>
        <v>D</v>
      </c>
      <c r="O1104" s="84" t="str">
        <f aca="false">IF(ISNA(VLOOKUP(G1104,BadCanCurves,1,FALSE())),VLOOKUP(D1104,FOLIOS,6,FALSE()),"not used")</f>
        <v>not used</v>
      </c>
      <c r="P1104" s="84" t="n">
        <f aca="false">IF($N1104="P",VLOOKUP(H1104,PrcBuckets,2,FALSE()),0)</f>
        <v>0</v>
      </c>
      <c r="Q1104" s="84" t="n">
        <f aca="false">IF($N1104="D",VLOOKUP(H1104,BasisBuckets,2,FALSE()),0)</f>
        <v>12</v>
      </c>
      <c r="R1104" s="84" t="n">
        <f aca="false">IF($N1104="PHY",VLOOKUP(H1104,PGDBuckets,2,FALSE()),0)</f>
        <v>0</v>
      </c>
      <c r="S1104" s="84" t="n">
        <f aca="false">IF($N1104="G",VLOOKUP(H1104,PGDBuckets,2,FALSE()),0)</f>
        <v>0</v>
      </c>
      <c r="T1104" s="84" t="n">
        <f aca="false">SUM(P1104:S1104)</f>
        <v>12</v>
      </c>
      <c r="U1104" s="84" t="str">
        <f aca="false">IF(O1104="not used","-",O1104&amp;N1104&amp;T1104)</f>
        <v>-</v>
      </c>
      <c r="V1104" s="84" t="str">
        <f aca="false">IF(O1104="Not Used","-",VLOOKUP(D1104,FOLIOS,7,FALSE())&amp;H1104)</f>
        <v>-</v>
      </c>
      <c r="W1104" s="84" t="str">
        <f aca="false">IF(U1104="-","-",O1104&amp;E1104&amp;H1104)</f>
        <v>-</v>
      </c>
      <c r="X1104" s="85" t="str">
        <f aca="false">D1104&amp;G1104</f>
        <v>FT-CAND-EGSC-BASIF-NTHWST/CANBR</v>
      </c>
      <c r="AF1104" s="0" t="str">
        <f aca="false">D1104&amp;V1104</f>
        <v>FT-CAND-EGSC-BAS-</v>
      </c>
    </row>
    <row r="1105" customFormat="false" ht="12.75" hidden="false" customHeight="false" outlineLevel="0" collapsed="false">
      <c r="A1105" s="81" t="n">
        <v>36682</v>
      </c>
      <c r="B1105" s="82" t="s">
        <v>55</v>
      </c>
      <c r="C1105" s="82" t="s">
        <v>56</v>
      </c>
      <c r="D1105" s="82" t="s">
        <v>57</v>
      </c>
      <c r="E1105" s="82" t="s">
        <v>21</v>
      </c>
      <c r="F1105" s="82"/>
      <c r="G1105" s="82" t="s">
        <v>86</v>
      </c>
      <c r="H1105" s="81" t="n">
        <v>38018</v>
      </c>
      <c r="I1105" s="82" t="n">
        <v>4466</v>
      </c>
      <c r="J1105" s="82" t="n">
        <v>-447</v>
      </c>
      <c r="K1105" s="83" t="n">
        <f aca="false">IF(J1105=0,0,J1105/I1105)</f>
        <v>-0.100089565606807</v>
      </c>
      <c r="L1105" s="83" t="n">
        <f aca="false">I1105/UOM</f>
        <v>0.4466</v>
      </c>
      <c r="M1105" s="83" t="n">
        <f aca="false">J1105/UOM</f>
        <v>-0.0447</v>
      </c>
      <c r="N1105" s="84" t="str">
        <f aca="false">IF(F1105="P","PHY",IF(F1105="G","G",E1105))</f>
        <v>D</v>
      </c>
      <c r="O1105" s="84" t="str">
        <f aca="false">IF(ISNA(VLOOKUP(G1105,BadCanCurves,1,FALSE())),VLOOKUP(D1105,FOLIOS,6,FALSE()),"not used")</f>
        <v>not used</v>
      </c>
      <c r="P1105" s="84" t="n">
        <f aca="false">IF($N1105="P",VLOOKUP(H1105,PrcBuckets,2,FALSE()),0)</f>
        <v>0</v>
      </c>
      <c r="Q1105" s="84" t="n">
        <f aca="false">IF($N1105="D",VLOOKUP(H1105,BasisBuckets,2,FALSE()),0)</f>
        <v>12</v>
      </c>
      <c r="R1105" s="84" t="n">
        <f aca="false">IF($N1105="PHY",VLOOKUP(H1105,PGDBuckets,2,FALSE()),0)</f>
        <v>0</v>
      </c>
      <c r="S1105" s="84" t="n">
        <f aca="false">IF($N1105="G",VLOOKUP(H1105,PGDBuckets,2,FALSE()),0)</f>
        <v>0</v>
      </c>
      <c r="T1105" s="84" t="n">
        <f aca="false">SUM(P1105:S1105)</f>
        <v>12</v>
      </c>
      <c r="U1105" s="84" t="str">
        <f aca="false">IF(O1105="not used","-",O1105&amp;N1105&amp;T1105)</f>
        <v>-</v>
      </c>
      <c r="V1105" s="84" t="str">
        <f aca="false">IF(O1105="Not Used","-",VLOOKUP(D1105,FOLIOS,7,FALSE())&amp;H1105)</f>
        <v>-</v>
      </c>
      <c r="W1105" s="84" t="str">
        <f aca="false">IF(U1105="-","-",O1105&amp;E1105&amp;H1105)</f>
        <v>-</v>
      </c>
      <c r="X1105" s="85" t="str">
        <f aca="false">D1105&amp;G1105</f>
        <v>FT-CAND-EGSC-BASIF-NTHWST/CANBR</v>
      </c>
      <c r="AF1105" s="0" t="str">
        <f aca="false">D1105&amp;V1105</f>
        <v>FT-CAND-EGSC-BAS-</v>
      </c>
    </row>
    <row r="1106" customFormat="false" ht="12.75" hidden="false" customHeight="false" outlineLevel="0" collapsed="false">
      <c r="A1106" s="81" t="n">
        <v>36682</v>
      </c>
      <c r="B1106" s="82" t="s">
        <v>55</v>
      </c>
      <c r="C1106" s="82" t="s">
        <v>56</v>
      </c>
      <c r="D1106" s="82" t="s">
        <v>57</v>
      </c>
      <c r="E1106" s="82" t="s">
        <v>21</v>
      </c>
      <c r="F1106" s="82"/>
      <c r="G1106" s="82" t="s">
        <v>86</v>
      </c>
      <c r="H1106" s="81" t="n">
        <v>38047</v>
      </c>
      <c r="I1106" s="82" t="n">
        <v>4747</v>
      </c>
      <c r="J1106" s="82" t="n">
        <v>-475</v>
      </c>
      <c r="K1106" s="83" t="n">
        <f aca="false">IF(J1106=0,0,J1106/I1106)</f>
        <v>-0.100063197809143</v>
      </c>
      <c r="L1106" s="83" t="n">
        <f aca="false">I1106/UOM</f>
        <v>0.4747</v>
      </c>
      <c r="M1106" s="83" t="n">
        <f aca="false">J1106/UOM</f>
        <v>-0.0475</v>
      </c>
      <c r="N1106" s="84" t="str">
        <f aca="false">IF(F1106="P","PHY",IF(F1106="G","G",E1106))</f>
        <v>D</v>
      </c>
      <c r="O1106" s="84" t="str">
        <f aca="false">IF(ISNA(VLOOKUP(G1106,BadCanCurves,1,FALSE())),VLOOKUP(D1106,FOLIOS,6,FALSE()),"not used")</f>
        <v>not used</v>
      </c>
      <c r="P1106" s="84" t="n">
        <f aca="false">IF($N1106="P",VLOOKUP(H1106,PrcBuckets,2,FALSE()),0)</f>
        <v>0</v>
      </c>
      <c r="Q1106" s="84" t="n">
        <f aca="false">IF($N1106="D",VLOOKUP(H1106,BasisBuckets,2,FALSE()),0)</f>
        <v>12</v>
      </c>
      <c r="R1106" s="84" t="n">
        <f aca="false">IF($N1106="PHY",VLOOKUP(H1106,PGDBuckets,2,FALSE()),0)</f>
        <v>0</v>
      </c>
      <c r="S1106" s="84" t="n">
        <f aca="false">IF($N1106="G",VLOOKUP(H1106,PGDBuckets,2,FALSE()),0)</f>
        <v>0</v>
      </c>
      <c r="T1106" s="84" t="n">
        <f aca="false">SUM(P1106:S1106)</f>
        <v>12</v>
      </c>
      <c r="U1106" s="84" t="str">
        <f aca="false">IF(O1106="not used","-",O1106&amp;N1106&amp;T1106)</f>
        <v>-</v>
      </c>
      <c r="V1106" s="84" t="str">
        <f aca="false">IF(O1106="Not Used","-",VLOOKUP(D1106,FOLIOS,7,FALSE())&amp;H1106)</f>
        <v>-</v>
      </c>
      <c r="W1106" s="84" t="str">
        <f aca="false">IF(U1106="-","-",O1106&amp;E1106&amp;H1106)</f>
        <v>-</v>
      </c>
      <c r="X1106" s="85" t="str">
        <f aca="false">D1106&amp;G1106</f>
        <v>FT-CAND-EGSC-BASIF-NTHWST/CANBR</v>
      </c>
      <c r="AF1106" s="0" t="str">
        <f aca="false">D1106&amp;V1106</f>
        <v>FT-CAND-EGSC-BAS-</v>
      </c>
    </row>
    <row r="1107" customFormat="false" ht="12.75" hidden="false" customHeight="false" outlineLevel="0" collapsed="false">
      <c r="A1107" s="81" t="n">
        <v>36682</v>
      </c>
      <c r="B1107" s="82" t="s">
        <v>55</v>
      </c>
      <c r="C1107" s="82" t="s">
        <v>56</v>
      </c>
      <c r="D1107" s="82" t="s">
        <v>57</v>
      </c>
      <c r="E1107" s="82" t="s">
        <v>21</v>
      </c>
      <c r="F1107" s="82"/>
      <c r="G1107" s="82" t="s">
        <v>86</v>
      </c>
      <c r="H1107" s="81" t="n">
        <v>38078</v>
      </c>
      <c r="I1107" s="82" t="n">
        <v>4566</v>
      </c>
      <c r="J1107" s="82" t="n">
        <v>-457</v>
      </c>
      <c r="K1107" s="83" t="n">
        <f aca="false">IF(J1107=0,0,J1107/I1107)</f>
        <v>-0.100087604029785</v>
      </c>
      <c r="L1107" s="83" t="n">
        <f aca="false">I1107/UOM</f>
        <v>0.4566</v>
      </c>
      <c r="M1107" s="83" t="n">
        <f aca="false">J1107/UOM</f>
        <v>-0.0457</v>
      </c>
      <c r="N1107" s="84" t="str">
        <f aca="false">IF(F1107="P","PHY",IF(F1107="G","G",E1107))</f>
        <v>D</v>
      </c>
      <c r="O1107" s="84" t="str">
        <f aca="false">IF(ISNA(VLOOKUP(G1107,BadCanCurves,1,FALSE())),VLOOKUP(D1107,FOLIOS,6,FALSE()),"not used")</f>
        <v>not used</v>
      </c>
      <c r="P1107" s="84" t="n">
        <f aca="false">IF($N1107="P",VLOOKUP(H1107,PrcBuckets,2,FALSE()),0)</f>
        <v>0</v>
      </c>
      <c r="Q1107" s="84" t="n">
        <f aca="false">IF($N1107="D",VLOOKUP(H1107,BasisBuckets,2,FALSE()),0)</f>
        <v>12</v>
      </c>
      <c r="R1107" s="84" t="n">
        <f aca="false">IF($N1107="PHY",VLOOKUP(H1107,PGDBuckets,2,FALSE()),0)</f>
        <v>0</v>
      </c>
      <c r="S1107" s="84" t="n">
        <f aca="false">IF($N1107="G",VLOOKUP(H1107,PGDBuckets,2,FALSE()),0)</f>
        <v>0</v>
      </c>
      <c r="T1107" s="84" t="n">
        <f aca="false">SUM(P1107:S1107)</f>
        <v>12</v>
      </c>
      <c r="U1107" s="84" t="str">
        <f aca="false">IF(O1107="not used","-",O1107&amp;N1107&amp;T1107)</f>
        <v>-</v>
      </c>
      <c r="V1107" s="84" t="str">
        <f aca="false">IF(O1107="Not Used","-",VLOOKUP(D1107,FOLIOS,7,FALSE())&amp;H1107)</f>
        <v>-</v>
      </c>
      <c r="W1107" s="84" t="str">
        <f aca="false">IF(U1107="-","-",O1107&amp;E1107&amp;H1107)</f>
        <v>-</v>
      </c>
      <c r="X1107" s="85" t="str">
        <f aca="false">D1107&amp;G1107</f>
        <v>FT-CAND-EGSC-BASIF-NTHWST/CANBR</v>
      </c>
      <c r="AF1107" s="0" t="str">
        <f aca="false">D1107&amp;V1107</f>
        <v>FT-CAND-EGSC-BAS-</v>
      </c>
    </row>
    <row r="1108" customFormat="false" ht="12.75" hidden="false" customHeight="false" outlineLevel="0" collapsed="false">
      <c r="A1108" s="81" t="n">
        <v>36682</v>
      </c>
      <c r="B1108" s="82" t="s">
        <v>55</v>
      </c>
      <c r="C1108" s="82" t="s">
        <v>56</v>
      </c>
      <c r="D1108" s="82" t="s">
        <v>57</v>
      </c>
      <c r="E1108" s="82" t="s">
        <v>21</v>
      </c>
      <c r="F1108" s="82"/>
      <c r="G1108" s="82" t="s">
        <v>86</v>
      </c>
      <c r="H1108" s="81" t="n">
        <v>38108</v>
      </c>
      <c r="I1108" s="82" t="n">
        <v>4690</v>
      </c>
      <c r="J1108" s="82" t="n">
        <v>-469</v>
      </c>
      <c r="K1108" s="83" t="n">
        <f aca="false">IF(J1108=0,0,J1108/I1108)</f>
        <v>-0.1</v>
      </c>
      <c r="L1108" s="83" t="n">
        <f aca="false">I1108/UOM</f>
        <v>0.469</v>
      </c>
      <c r="M1108" s="83" t="n">
        <f aca="false">J1108/UOM</f>
        <v>-0.0469</v>
      </c>
      <c r="N1108" s="84" t="str">
        <f aca="false">IF(F1108="P","PHY",IF(F1108="G","G",E1108))</f>
        <v>D</v>
      </c>
      <c r="O1108" s="84" t="str">
        <f aca="false">IF(ISNA(VLOOKUP(G1108,BadCanCurves,1,FALSE())),VLOOKUP(D1108,FOLIOS,6,FALSE()),"not used")</f>
        <v>not used</v>
      </c>
      <c r="P1108" s="84" t="n">
        <f aca="false">IF($N1108="P",VLOOKUP(H1108,PrcBuckets,2,FALSE()),0)</f>
        <v>0</v>
      </c>
      <c r="Q1108" s="84" t="n">
        <f aca="false">IF($N1108="D",VLOOKUP(H1108,BasisBuckets,2,FALSE()),0)</f>
        <v>12</v>
      </c>
      <c r="R1108" s="84" t="n">
        <f aca="false">IF($N1108="PHY",VLOOKUP(H1108,PGDBuckets,2,FALSE()),0)</f>
        <v>0</v>
      </c>
      <c r="S1108" s="84" t="n">
        <f aca="false">IF($N1108="G",VLOOKUP(H1108,PGDBuckets,2,FALSE()),0)</f>
        <v>0</v>
      </c>
      <c r="T1108" s="84" t="n">
        <f aca="false">SUM(P1108:S1108)</f>
        <v>12</v>
      </c>
      <c r="U1108" s="84" t="str">
        <f aca="false">IF(O1108="not used","-",O1108&amp;N1108&amp;T1108)</f>
        <v>-</v>
      </c>
      <c r="V1108" s="84" t="str">
        <f aca="false">IF(O1108="Not Used","-",VLOOKUP(D1108,FOLIOS,7,FALSE())&amp;H1108)</f>
        <v>-</v>
      </c>
      <c r="W1108" s="84" t="str">
        <f aca="false">IF(U1108="-","-",O1108&amp;E1108&amp;H1108)</f>
        <v>-</v>
      </c>
      <c r="X1108" s="85" t="str">
        <f aca="false">D1108&amp;G1108</f>
        <v>FT-CAND-EGSC-BASIF-NTHWST/CANBR</v>
      </c>
      <c r="AF1108" s="0" t="str">
        <f aca="false">D1108&amp;V1108</f>
        <v>FT-CAND-EGSC-BAS-</v>
      </c>
    </row>
    <row r="1109" customFormat="false" ht="12.75" hidden="false" customHeight="false" outlineLevel="0" collapsed="false">
      <c r="A1109" s="81" t="n">
        <v>36682</v>
      </c>
      <c r="B1109" s="82" t="s">
        <v>55</v>
      </c>
      <c r="C1109" s="82" t="s">
        <v>56</v>
      </c>
      <c r="D1109" s="82" t="s">
        <v>57</v>
      </c>
      <c r="E1109" s="82" t="s">
        <v>21</v>
      </c>
      <c r="F1109" s="82"/>
      <c r="G1109" s="82" t="s">
        <v>86</v>
      </c>
      <c r="H1109" s="81" t="n">
        <v>38139</v>
      </c>
      <c r="I1109" s="82" t="n">
        <v>4511</v>
      </c>
      <c r="J1109" s="82" t="n">
        <v>-451</v>
      </c>
      <c r="K1109" s="83" t="n">
        <f aca="false">IF(J1109=0,0,J1109/I1109)</f>
        <v>-0.0999778319663046</v>
      </c>
      <c r="L1109" s="83" t="n">
        <f aca="false">I1109/UOM</f>
        <v>0.4511</v>
      </c>
      <c r="M1109" s="83" t="n">
        <f aca="false">J1109/UOM</f>
        <v>-0.0451</v>
      </c>
      <c r="N1109" s="84" t="str">
        <f aca="false">IF(F1109="P","PHY",IF(F1109="G","G",E1109))</f>
        <v>D</v>
      </c>
      <c r="O1109" s="84" t="str">
        <f aca="false">IF(ISNA(VLOOKUP(G1109,BadCanCurves,1,FALSE())),VLOOKUP(D1109,FOLIOS,6,FALSE()),"not used")</f>
        <v>not used</v>
      </c>
      <c r="P1109" s="84" t="n">
        <f aca="false">IF($N1109="P",VLOOKUP(H1109,PrcBuckets,2,FALSE()),0)</f>
        <v>0</v>
      </c>
      <c r="Q1109" s="84" t="n">
        <f aca="false">IF($N1109="D",VLOOKUP(H1109,BasisBuckets,2,FALSE()),0)</f>
        <v>12</v>
      </c>
      <c r="R1109" s="84" t="n">
        <f aca="false">IF($N1109="PHY",VLOOKUP(H1109,PGDBuckets,2,FALSE()),0)</f>
        <v>0</v>
      </c>
      <c r="S1109" s="84" t="n">
        <f aca="false">IF($N1109="G",VLOOKUP(H1109,PGDBuckets,2,FALSE()),0)</f>
        <v>0</v>
      </c>
      <c r="T1109" s="84" t="n">
        <f aca="false">SUM(P1109:S1109)</f>
        <v>12</v>
      </c>
      <c r="U1109" s="84" t="str">
        <f aca="false">IF(O1109="not used","-",O1109&amp;N1109&amp;T1109)</f>
        <v>-</v>
      </c>
      <c r="V1109" s="84" t="str">
        <f aca="false">IF(O1109="Not Used","-",VLOOKUP(D1109,FOLIOS,7,FALSE())&amp;H1109)</f>
        <v>-</v>
      </c>
      <c r="W1109" s="84" t="str">
        <f aca="false">IF(U1109="-","-",O1109&amp;E1109&amp;H1109)</f>
        <v>-</v>
      </c>
      <c r="X1109" s="85" t="str">
        <f aca="false">D1109&amp;G1109</f>
        <v>FT-CAND-EGSC-BASIF-NTHWST/CANBR</v>
      </c>
      <c r="AF1109" s="0" t="str">
        <f aca="false">D1109&amp;V1109</f>
        <v>FT-CAND-EGSC-BAS-</v>
      </c>
    </row>
    <row r="1110" customFormat="false" ht="12.75" hidden="false" customHeight="false" outlineLevel="0" collapsed="false">
      <c r="A1110" s="81" t="n">
        <v>36682</v>
      </c>
      <c r="B1110" s="82" t="s">
        <v>55</v>
      </c>
      <c r="C1110" s="82" t="s">
        <v>56</v>
      </c>
      <c r="D1110" s="82" t="s">
        <v>57</v>
      </c>
      <c r="E1110" s="82" t="s">
        <v>21</v>
      </c>
      <c r="F1110" s="82"/>
      <c r="G1110" s="82" t="s">
        <v>86</v>
      </c>
      <c r="H1110" s="81" t="n">
        <v>38169</v>
      </c>
      <c r="I1110" s="82" t="n">
        <v>4634</v>
      </c>
      <c r="J1110" s="82" t="n">
        <v>-463</v>
      </c>
      <c r="K1110" s="83" t="n">
        <f aca="false">IF(J1110=0,0,J1110/I1110)</f>
        <v>-0.0999136814846785</v>
      </c>
      <c r="L1110" s="83" t="n">
        <f aca="false">I1110/UOM</f>
        <v>0.4634</v>
      </c>
      <c r="M1110" s="83" t="n">
        <f aca="false">J1110/UOM</f>
        <v>-0.0463</v>
      </c>
      <c r="N1110" s="84" t="str">
        <f aca="false">IF(F1110="P","PHY",IF(F1110="G","G",E1110))</f>
        <v>D</v>
      </c>
      <c r="O1110" s="84" t="str">
        <f aca="false">IF(ISNA(VLOOKUP(G1110,BadCanCurves,1,FALSE())),VLOOKUP(D1110,FOLIOS,6,FALSE()),"not used")</f>
        <v>not used</v>
      </c>
      <c r="P1110" s="84" t="n">
        <f aca="false">IF($N1110="P",VLOOKUP(H1110,PrcBuckets,2,FALSE()),0)</f>
        <v>0</v>
      </c>
      <c r="Q1110" s="84" t="n">
        <f aca="false">IF($N1110="D",VLOOKUP(H1110,BasisBuckets,2,FALSE()),0)</f>
        <v>12</v>
      </c>
      <c r="R1110" s="84" t="n">
        <f aca="false">IF($N1110="PHY",VLOOKUP(H1110,PGDBuckets,2,FALSE()),0)</f>
        <v>0</v>
      </c>
      <c r="S1110" s="84" t="n">
        <f aca="false">IF($N1110="G",VLOOKUP(H1110,PGDBuckets,2,FALSE()),0)</f>
        <v>0</v>
      </c>
      <c r="T1110" s="84" t="n">
        <f aca="false">SUM(P1110:S1110)</f>
        <v>12</v>
      </c>
      <c r="U1110" s="84" t="str">
        <f aca="false">IF(O1110="not used","-",O1110&amp;N1110&amp;T1110)</f>
        <v>-</v>
      </c>
      <c r="V1110" s="84" t="str">
        <f aca="false">IF(O1110="Not Used","-",VLOOKUP(D1110,FOLIOS,7,FALSE())&amp;H1110)</f>
        <v>-</v>
      </c>
      <c r="W1110" s="84" t="str">
        <f aca="false">IF(U1110="-","-",O1110&amp;E1110&amp;H1110)</f>
        <v>-</v>
      </c>
      <c r="X1110" s="85" t="str">
        <f aca="false">D1110&amp;G1110</f>
        <v>FT-CAND-EGSC-BASIF-NTHWST/CANBR</v>
      </c>
      <c r="AF1110" s="0" t="str">
        <f aca="false">D1110&amp;V1110</f>
        <v>FT-CAND-EGSC-BAS-</v>
      </c>
    </row>
    <row r="1111" customFormat="false" ht="12.75" hidden="false" customHeight="false" outlineLevel="0" collapsed="false">
      <c r="A1111" s="81" t="n">
        <v>36682</v>
      </c>
      <c r="B1111" s="82" t="s">
        <v>55</v>
      </c>
      <c r="C1111" s="82" t="s">
        <v>56</v>
      </c>
      <c r="D1111" s="82" t="s">
        <v>57</v>
      </c>
      <c r="E1111" s="82" t="s">
        <v>21</v>
      </c>
      <c r="F1111" s="82"/>
      <c r="G1111" s="82" t="s">
        <v>86</v>
      </c>
      <c r="H1111" s="81" t="n">
        <v>38200</v>
      </c>
      <c r="I1111" s="82" t="n">
        <v>4606</v>
      </c>
      <c r="J1111" s="82" t="n">
        <v>-461</v>
      </c>
      <c r="K1111" s="83" t="n">
        <f aca="false">IF(J1111=0,0,J1111/I1111)</f>
        <v>-0.100086843247937</v>
      </c>
      <c r="L1111" s="83" t="n">
        <f aca="false">I1111/UOM</f>
        <v>0.4606</v>
      </c>
      <c r="M1111" s="83" t="n">
        <f aca="false">J1111/UOM</f>
        <v>-0.0461</v>
      </c>
      <c r="N1111" s="84" t="str">
        <f aca="false">IF(F1111="P","PHY",IF(F1111="G","G",E1111))</f>
        <v>D</v>
      </c>
      <c r="O1111" s="84" t="str">
        <f aca="false">IF(ISNA(VLOOKUP(G1111,BadCanCurves,1,FALSE())),VLOOKUP(D1111,FOLIOS,6,FALSE()),"not used")</f>
        <v>not used</v>
      </c>
      <c r="P1111" s="84" t="n">
        <f aca="false">IF($N1111="P",VLOOKUP(H1111,PrcBuckets,2,FALSE()),0)</f>
        <v>0</v>
      </c>
      <c r="Q1111" s="84" t="n">
        <f aca="false">IF($N1111="D",VLOOKUP(H1111,BasisBuckets,2,FALSE()),0)</f>
        <v>12</v>
      </c>
      <c r="R1111" s="84" t="n">
        <f aca="false">IF($N1111="PHY",VLOOKUP(H1111,PGDBuckets,2,FALSE()),0)</f>
        <v>0</v>
      </c>
      <c r="S1111" s="84" t="n">
        <f aca="false">IF($N1111="G",VLOOKUP(H1111,PGDBuckets,2,FALSE()),0)</f>
        <v>0</v>
      </c>
      <c r="T1111" s="84" t="n">
        <f aca="false">SUM(P1111:S1111)</f>
        <v>12</v>
      </c>
      <c r="U1111" s="84" t="str">
        <f aca="false">IF(O1111="not used","-",O1111&amp;N1111&amp;T1111)</f>
        <v>-</v>
      </c>
      <c r="V1111" s="84" t="str">
        <f aca="false">IF(O1111="Not Used","-",VLOOKUP(D1111,FOLIOS,7,FALSE())&amp;H1111)</f>
        <v>-</v>
      </c>
      <c r="W1111" s="84" t="str">
        <f aca="false">IF(U1111="-","-",O1111&amp;E1111&amp;H1111)</f>
        <v>-</v>
      </c>
      <c r="X1111" s="85" t="str">
        <f aca="false">D1111&amp;G1111</f>
        <v>FT-CAND-EGSC-BASIF-NTHWST/CANBR</v>
      </c>
      <c r="AF1111" s="0" t="str">
        <f aca="false">D1111&amp;V1111</f>
        <v>FT-CAND-EGSC-BAS-</v>
      </c>
    </row>
    <row r="1112" customFormat="false" ht="12.75" hidden="false" customHeight="false" outlineLevel="0" collapsed="false">
      <c r="A1112" s="81" t="n">
        <v>36682</v>
      </c>
      <c r="B1112" s="82" t="s">
        <v>55</v>
      </c>
      <c r="C1112" s="82" t="s">
        <v>56</v>
      </c>
      <c r="D1112" s="82" t="s">
        <v>57</v>
      </c>
      <c r="E1112" s="82" t="s">
        <v>21</v>
      </c>
      <c r="F1112" s="82"/>
      <c r="G1112" s="82" t="s">
        <v>86</v>
      </c>
      <c r="H1112" s="81" t="n">
        <v>38231</v>
      </c>
      <c r="I1112" s="82" t="n">
        <v>4431</v>
      </c>
      <c r="J1112" s="82" t="n">
        <v>-443</v>
      </c>
      <c r="K1112" s="83" t="n">
        <f aca="false">IF(J1112=0,0,J1112/I1112)</f>
        <v>-0.0999774317309862</v>
      </c>
      <c r="L1112" s="83" t="n">
        <f aca="false">I1112/UOM</f>
        <v>0.4431</v>
      </c>
      <c r="M1112" s="83" t="n">
        <f aca="false">J1112/UOM</f>
        <v>-0.0443</v>
      </c>
      <c r="N1112" s="84" t="str">
        <f aca="false">IF(F1112="P","PHY",IF(F1112="G","G",E1112))</f>
        <v>D</v>
      </c>
      <c r="O1112" s="84" t="str">
        <f aca="false">IF(ISNA(VLOOKUP(G1112,BadCanCurves,1,FALSE())),VLOOKUP(D1112,FOLIOS,6,FALSE()),"not used")</f>
        <v>not used</v>
      </c>
      <c r="P1112" s="84" t="n">
        <f aca="false">IF($N1112="P",VLOOKUP(H1112,PrcBuckets,2,FALSE()),0)</f>
        <v>0</v>
      </c>
      <c r="Q1112" s="84" t="n">
        <f aca="false">IF($N1112="D",VLOOKUP(H1112,BasisBuckets,2,FALSE()),0)</f>
        <v>12</v>
      </c>
      <c r="R1112" s="84" t="n">
        <f aca="false">IF($N1112="PHY",VLOOKUP(H1112,PGDBuckets,2,FALSE()),0)</f>
        <v>0</v>
      </c>
      <c r="S1112" s="84" t="n">
        <f aca="false">IF($N1112="G",VLOOKUP(H1112,PGDBuckets,2,FALSE()),0)</f>
        <v>0</v>
      </c>
      <c r="T1112" s="84" t="n">
        <f aca="false">SUM(P1112:S1112)</f>
        <v>12</v>
      </c>
      <c r="U1112" s="84" t="str">
        <f aca="false">IF(O1112="not used","-",O1112&amp;N1112&amp;T1112)</f>
        <v>-</v>
      </c>
      <c r="V1112" s="84" t="str">
        <f aca="false">IF(O1112="Not Used","-",VLOOKUP(D1112,FOLIOS,7,FALSE())&amp;H1112)</f>
        <v>-</v>
      </c>
      <c r="W1112" s="84" t="str">
        <f aca="false">IF(U1112="-","-",O1112&amp;E1112&amp;H1112)</f>
        <v>-</v>
      </c>
      <c r="X1112" s="85" t="str">
        <f aca="false">D1112&amp;G1112</f>
        <v>FT-CAND-EGSC-BASIF-NTHWST/CANBR</v>
      </c>
      <c r="AF1112" s="0" t="str">
        <f aca="false">D1112&amp;V1112</f>
        <v>FT-CAND-EGSC-BAS-</v>
      </c>
    </row>
    <row r="1113" customFormat="false" ht="12.75" hidden="false" customHeight="false" outlineLevel="0" collapsed="false">
      <c r="A1113" s="81" t="n">
        <v>36682</v>
      </c>
      <c r="B1113" s="82" t="s">
        <v>55</v>
      </c>
      <c r="C1113" s="82" t="s">
        <v>56</v>
      </c>
      <c r="D1113" s="82" t="s">
        <v>57</v>
      </c>
      <c r="E1113" s="82" t="s">
        <v>21</v>
      </c>
      <c r="F1113" s="82"/>
      <c r="G1113" s="82" t="s">
        <v>86</v>
      </c>
      <c r="H1113" s="81" t="n">
        <v>38261</v>
      </c>
      <c r="I1113" s="82" t="n">
        <v>4551</v>
      </c>
      <c r="J1113" s="82" t="n">
        <v>-455</v>
      </c>
      <c r="K1113" s="83" t="n">
        <f aca="false">IF(J1113=0,0,J1113/I1113)</f>
        <v>-0.0999780268072951</v>
      </c>
      <c r="L1113" s="83" t="n">
        <f aca="false">I1113/UOM</f>
        <v>0.4551</v>
      </c>
      <c r="M1113" s="83" t="n">
        <f aca="false">J1113/UOM</f>
        <v>-0.0455</v>
      </c>
      <c r="N1113" s="84" t="str">
        <f aca="false">IF(F1113="P","PHY",IF(F1113="G","G",E1113))</f>
        <v>D</v>
      </c>
      <c r="O1113" s="84" t="str">
        <f aca="false">IF(ISNA(VLOOKUP(G1113,BadCanCurves,1,FALSE())),VLOOKUP(D1113,FOLIOS,6,FALSE()),"not used")</f>
        <v>not used</v>
      </c>
      <c r="P1113" s="84" t="n">
        <f aca="false">IF($N1113="P",VLOOKUP(H1113,PrcBuckets,2,FALSE()),0)</f>
        <v>0</v>
      </c>
      <c r="Q1113" s="84" t="n">
        <f aca="false">IF($N1113="D",VLOOKUP(H1113,BasisBuckets,2,FALSE()),0)</f>
        <v>12</v>
      </c>
      <c r="R1113" s="84" t="n">
        <f aca="false">IF($N1113="PHY",VLOOKUP(H1113,PGDBuckets,2,FALSE()),0)</f>
        <v>0</v>
      </c>
      <c r="S1113" s="84" t="n">
        <f aca="false">IF($N1113="G",VLOOKUP(H1113,PGDBuckets,2,FALSE()),0)</f>
        <v>0</v>
      </c>
      <c r="T1113" s="84" t="n">
        <f aca="false">SUM(P1113:S1113)</f>
        <v>12</v>
      </c>
      <c r="U1113" s="84" t="str">
        <f aca="false">IF(O1113="not used","-",O1113&amp;N1113&amp;T1113)</f>
        <v>-</v>
      </c>
      <c r="V1113" s="84" t="str">
        <f aca="false">IF(O1113="Not Used","-",VLOOKUP(D1113,FOLIOS,7,FALSE())&amp;H1113)</f>
        <v>-</v>
      </c>
      <c r="W1113" s="84" t="str">
        <f aca="false">IF(U1113="-","-",O1113&amp;E1113&amp;H1113)</f>
        <v>-</v>
      </c>
      <c r="X1113" s="85" t="str">
        <f aca="false">D1113&amp;G1113</f>
        <v>FT-CAND-EGSC-BASIF-NTHWST/CANBR</v>
      </c>
      <c r="AF1113" s="0" t="str">
        <f aca="false">D1113&amp;V1113</f>
        <v>FT-CAND-EGSC-BAS-</v>
      </c>
    </row>
    <row r="1114" customFormat="false" ht="12.75" hidden="false" customHeight="false" outlineLevel="0" collapsed="false">
      <c r="A1114" s="81" t="n">
        <v>36682</v>
      </c>
      <c r="B1114" s="82" t="s">
        <v>55</v>
      </c>
      <c r="C1114" s="82" t="s">
        <v>56</v>
      </c>
      <c r="D1114" s="82" t="s">
        <v>57</v>
      </c>
      <c r="E1114" s="82" t="s">
        <v>21</v>
      </c>
      <c r="F1114" s="82"/>
      <c r="G1114" s="82" t="s">
        <v>86</v>
      </c>
      <c r="H1114" s="81" t="n">
        <v>38292</v>
      </c>
      <c r="I1114" s="82" t="n">
        <v>0</v>
      </c>
      <c r="J1114" s="82" t="n">
        <v>0</v>
      </c>
      <c r="K1114" s="83" t="n">
        <f aca="false">IF(J1114=0,0,J1114/I1114)</f>
        <v>0</v>
      </c>
      <c r="L1114" s="83" t="n">
        <f aca="false">I1114/UOM</f>
        <v>0</v>
      </c>
      <c r="M1114" s="83" t="n">
        <f aca="false">J1114/UOM</f>
        <v>0</v>
      </c>
      <c r="N1114" s="84" t="str">
        <f aca="false">IF(F1114="P","PHY",IF(F1114="G","G",E1114))</f>
        <v>D</v>
      </c>
      <c r="O1114" s="84" t="str">
        <f aca="false">IF(ISNA(VLOOKUP(G1114,BadCanCurves,1,FALSE())),VLOOKUP(D1114,FOLIOS,6,FALSE()),"not used")</f>
        <v>not used</v>
      </c>
      <c r="P1114" s="84" t="n">
        <f aca="false">IF($N1114="P",VLOOKUP(H1114,PrcBuckets,2,FALSE()),0)</f>
        <v>0</v>
      </c>
      <c r="Q1114" s="84" t="n">
        <f aca="false">IF($N1114="D",VLOOKUP(H1114,BasisBuckets,2,FALSE()),0)</f>
        <v>12</v>
      </c>
      <c r="R1114" s="84" t="n">
        <f aca="false">IF($N1114="PHY",VLOOKUP(H1114,PGDBuckets,2,FALSE()),0)</f>
        <v>0</v>
      </c>
      <c r="S1114" s="84" t="n">
        <f aca="false">IF($N1114="G",VLOOKUP(H1114,PGDBuckets,2,FALSE()),0)</f>
        <v>0</v>
      </c>
      <c r="T1114" s="84" t="n">
        <f aca="false">SUM(P1114:S1114)</f>
        <v>12</v>
      </c>
      <c r="U1114" s="84" t="str">
        <f aca="false">IF(O1114="not used","-",O1114&amp;N1114&amp;T1114)</f>
        <v>-</v>
      </c>
      <c r="V1114" s="84" t="str">
        <f aca="false">IF(O1114="Not Used","-",VLOOKUP(D1114,FOLIOS,7,FALSE())&amp;H1114)</f>
        <v>-</v>
      </c>
      <c r="W1114" s="84" t="str">
        <f aca="false">IF(U1114="-","-",O1114&amp;E1114&amp;H1114)</f>
        <v>-</v>
      </c>
      <c r="X1114" s="85" t="str">
        <f aca="false">D1114&amp;G1114</f>
        <v>FT-CAND-EGSC-BASIF-NTHWST/CANBR</v>
      </c>
      <c r="AF1114" s="0" t="str">
        <f aca="false">D1114&amp;V1114</f>
        <v>FT-CAND-EGSC-BAS-</v>
      </c>
    </row>
    <row r="1115" customFormat="false" ht="12.75" hidden="false" customHeight="false" outlineLevel="0" collapsed="false">
      <c r="A1115" s="81" t="n">
        <v>36682</v>
      </c>
      <c r="B1115" s="82" t="s">
        <v>55</v>
      </c>
      <c r="C1115" s="82" t="s">
        <v>56</v>
      </c>
      <c r="D1115" s="82" t="s">
        <v>57</v>
      </c>
      <c r="E1115" s="82" t="s">
        <v>21</v>
      </c>
      <c r="F1115" s="82"/>
      <c r="G1115" s="82" t="s">
        <v>86</v>
      </c>
      <c r="H1115" s="81" t="n">
        <v>38322</v>
      </c>
      <c r="I1115" s="82" t="n">
        <v>0</v>
      </c>
      <c r="J1115" s="82" t="n">
        <v>0</v>
      </c>
      <c r="K1115" s="83" t="n">
        <f aca="false">IF(J1115=0,0,J1115/I1115)</f>
        <v>0</v>
      </c>
      <c r="L1115" s="83" t="n">
        <f aca="false">I1115/UOM</f>
        <v>0</v>
      </c>
      <c r="M1115" s="83" t="n">
        <f aca="false">J1115/UOM</f>
        <v>0</v>
      </c>
      <c r="N1115" s="84" t="str">
        <f aca="false">IF(F1115="P","PHY",IF(F1115="G","G",E1115))</f>
        <v>D</v>
      </c>
      <c r="O1115" s="84" t="str">
        <f aca="false">IF(ISNA(VLOOKUP(G1115,BadCanCurves,1,FALSE())),VLOOKUP(D1115,FOLIOS,6,FALSE()),"not used")</f>
        <v>not used</v>
      </c>
      <c r="P1115" s="84" t="n">
        <f aca="false">IF($N1115="P",VLOOKUP(H1115,PrcBuckets,2,FALSE()),0)</f>
        <v>0</v>
      </c>
      <c r="Q1115" s="84" t="n">
        <f aca="false">IF($N1115="D",VLOOKUP(H1115,BasisBuckets,2,FALSE()),0)</f>
        <v>12</v>
      </c>
      <c r="R1115" s="84" t="n">
        <f aca="false">IF($N1115="PHY",VLOOKUP(H1115,PGDBuckets,2,FALSE()),0)</f>
        <v>0</v>
      </c>
      <c r="S1115" s="84" t="n">
        <f aca="false">IF($N1115="G",VLOOKUP(H1115,PGDBuckets,2,FALSE()),0)</f>
        <v>0</v>
      </c>
      <c r="T1115" s="84" t="n">
        <f aca="false">SUM(P1115:S1115)</f>
        <v>12</v>
      </c>
      <c r="U1115" s="84" t="str">
        <f aca="false">IF(O1115="not used","-",O1115&amp;N1115&amp;T1115)</f>
        <v>-</v>
      </c>
      <c r="V1115" s="84" t="str">
        <f aca="false">IF(O1115="Not Used","-",VLOOKUP(D1115,FOLIOS,7,FALSE())&amp;H1115)</f>
        <v>-</v>
      </c>
      <c r="W1115" s="84" t="str">
        <f aca="false">IF(U1115="-","-",O1115&amp;E1115&amp;H1115)</f>
        <v>-</v>
      </c>
      <c r="X1115" s="85" t="str">
        <f aca="false">D1115&amp;G1115</f>
        <v>FT-CAND-EGSC-BASIF-NTHWST/CANBR</v>
      </c>
      <c r="AF1115" s="0" t="str">
        <f aca="false">D1115&amp;V1115</f>
        <v>FT-CAND-EGSC-BAS-</v>
      </c>
    </row>
    <row r="1116" customFormat="false" ht="12.75" hidden="false" customHeight="false" outlineLevel="0" collapsed="false">
      <c r="A1116" s="81" t="n">
        <v>36682</v>
      </c>
      <c r="B1116" s="82" t="s">
        <v>55</v>
      </c>
      <c r="C1116" s="82" t="s">
        <v>56</v>
      </c>
      <c r="D1116" s="82" t="s">
        <v>57</v>
      </c>
      <c r="E1116" s="82" t="s">
        <v>21</v>
      </c>
      <c r="F1116" s="82"/>
      <c r="G1116" s="82" t="s">
        <v>86</v>
      </c>
      <c r="H1116" s="81" t="n">
        <v>38353</v>
      </c>
      <c r="I1116" s="82" t="n">
        <v>0</v>
      </c>
      <c r="J1116" s="82" t="n">
        <v>0</v>
      </c>
      <c r="K1116" s="83" t="n">
        <f aca="false">IF(J1116=0,0,J1116/I1116)</f>
        <v>0</v>
      </c>
      <c r="L1116" s="83" t="n">
        <f aca="false">I1116/UOM</f>
        <v>0</v>
      </c>
      <c r="M1116" s="83" t="n">
        <f aca="false">J1116/UOM</f>
        <v>0</v>
      </c>
      <c r="N1116" s="84" t="str">
        <f aca="false">IF(F1116="P","PHY",IF(F1116="G","G",E1116))</f>
        <v>D</v>
      </c>
      <c r="O1116" s="84" t="str">
        <f aca="false">IF(ISNA(VLOOKUP(G1116,BadCanCurves,1,FALSE())),VLOOKUP(D1116,FOLIOS,6,FALSE()),"not used")</f>
        <v>not used</v>
      </c>
      <c r="P1116" s="84" t="n">
        <f aca="false">IF($N1116="P",VLOOKUP(H1116,PrcBuckets,2,FALSE()),0)</f>
        <v>0</v>
      </c>
      <c r="Q1116" s="84" t="n">
        <f aca="false">IF($N1116="D",VLOOKUP(H1116,BasisBuckets,2,FALSE()),0)</f>
        <v>13</v>
      </c>
      <c r="R1116" s="84" t="n">
        <f aca="false">IF($N1116="PHY",VLOOKUP(H1116,PGDBuckets,2,FALSE()),0)</f>
        <v>0</v>
      </c>
      <c r="S1116" s="84" t="n">
        <f aca="false">IF($N1116="G",VLOOKUP(H1116,PGDBuckets,2,FALSE()),0)</f>
        <v>0</v>
      </c>
      <c r="T1116" s="84" t="n">
        <f aca="false">SUM(P1116:S1116)</f>
        <v>13</v>
      </c>
      <c r="U1116" s="84" t="str">
        <f aca="false">IF(O1116="not used","-",O1116&amp;N1116&amp;T1116)</f>
        <v>-</v>
      </c>
      <c r="V1116" s="84" t="str">
        <f aca="false">IF(O1116="Not Used","-",VLOOKUP(D1116,FOLIOS,7,FALSE())&amp;H1116)</f>
        <v>-</v>
      </c>
      <c r="W1116" s="84" t="str">
        <f aca="false">IF(U1116="-","-",O1116&amp;E1116&amp;H1116)</f>
        <v>-</v>
      </c>
      <c r="X1116" s="85" t="str">
        <f aca="false">D1116&amp;G1116</f>
        <v>FT-CAND-EGSC-BASIF-NTHWST/CANBR</v>
      </c>
      <c r="AF1116" s="0" t="str">
        <f aca="false">D1116&amp;V1116</f>
        <v>FT-CAND-EGSC-BAS-</v>
      </c>
    </row>
    <row r="1117" customFormat="false" ht="12.75" hidden="false" customHeight="false" outlineLevel="0" collapsed="false">
      <c r="A1117" s="81" t="n">
        <v>36682</v>
      </c>
      <c r="B1117" s="82" t="s">
        <v>55</v>
      </c>
      <c r="C1117" s="82" t="s">
        <v>56</v>
      </c>
      <c r="D1117" s="82" t="s">
        <v>57</v>
      </c>
      <c r="E1117" s="82" t="s">
        <v>21</v>
      </c>
      <c r="F1117" s="82"/>
      <c r="G1117" s="82" t="s">
        <v>86</v>
      </c>
      <c r="H1117" s="81" t="n">
        <v>38384</v>
      </c>
      <c r="I1117" s="82" t="n">
        <v>0</v>
      </c>
      <c r="J1117" s="82" t="n">
        <v>0</v>
      </c>
      <c r="K1117" s="83" t="n">
        <f aca="false">IF(J1117=0,0,J1117/I1117)</f>
        <v>0</v>
      </c>
      <c r="L1117" s="83" t="n">
        <f aca="false">I1117/UOM</f>
        <v>0</v>
      </c>
      <c r="M1117" s="83" t="n">
        <f aca="false">J1117/UOM</f>
        <v>0</v>
      </c>
      <c r="N1117" s="84" t="str">
        <f aca="false">IF(F1117="P","PHY",IF(F1117="G","G",E1117))</f>
        <v>D</v>
      </c>
      <c r="O1117" s="84" t="str">
        <f aca="false">IF(ISNA(VLOOKUP(G1117,BadCanCurves,1,FALSE())),VLOOKUP(D1117,FOLIOS,6,FALSE()),"not used")</f>
        <v>not used</v>
      </c>
      <c r="P1117" s="84" t="n">
        <f aca="false">IF($N1117="P",VLOOKUP(H1117,PrcBuckets,2,FALSE()),0)</f>
        <v>0</v>
      </c>
      <c r="Q1117" s="84" t="n">
        <f aca="false">IF($N1117="D",VLOOKUP(H1117,BasisBuckets,2,FALSE()),0)</f>
        <v>13</v>
      </c>
      <c r="R1117" s="84" t="n">
        <f aca="false">IF($N1117="PHY",VLOOKUP(H1117,PGDBuckets,2,FALSE()),0)</f>
        <v>0</v>
      </c>
      <c r="S1117" s="84" t="n">
        <f aca="false">IF($N1117="G",VLOOKUP(H1117,PGDBuckets,2,FALSE()),0)</f>
        <v>0</v>
      </c>
      <c r="T1117" s="84" t="n">
        <f aca="false">SUM(P1117:S1117)</f>
        <v>13</v>
      </c>
      <c r="U1117" s="84" t="str">
        <f aca="false">IF(O1117="not used","-",O1117&amp;N1117&amp;T1117)</f>
        <v>-</v>
      </c>
      <c r="V1117" s="84" t="str">
        <f aca="false">IF(O1117="Not Used","-",VLOOKUP(D1117,FOLIOS,7,FALSE())&amp;H1117)</f>
        <v>-</v>
      </c>
      <c r="W1117" s="84" t="str">
        <f aca="false">IF(U1117="-","-",O1117&amp;E1117&amp;H1117)</f>
        <v>-</v>
      </c>
      <c r="X1117" s="85" t="str">
        <f aca="false">D1117&amp;G1117</f>
        <v>FT-CAND-EGSC-BASIF-NTHWST/CANBR</v>
      </c>
      <c r="AF1117" s="0" t="str">
        <f aca="false">D1117&amp;V1117</f>
        <v>FT-CAND-EGSC-BAS-</v>
      </c>
    </row>
    <row r="1118" customFormat="false" ht="12.75" hidden="false" customHeight="false" outlineLevel="0" collapsed="false">
      <c r="A1118" s="81" t="n">
        <v>36682</v>
      </c>
      <c r="B1118" s="82" t="s">
        <v>55</v>
      </c>
      <c r="C1118" s="82" t="s">
        <v>56</v>
      </c>
      <c r="D1118" s="82" t="s">
        <v>57</v>
      </c>
      <c r="E1118" s="82" t="s">
        <v>21</v>
      </c>
      <c r="F1118" s="82"/>
      <c r="G1118" s="82" t="s">
        <v>86</v>
      </c>
      <c r="H1118" s="81" t="n">
        <v>38412</v>
      </c>
      <c r="I1118" s="82" t="n">
        <v>0</v>
      </c>
      <c r="J1118" s="82" t="n">
        <v>0</v>
      </c>
      <c r="K1118" s="83" t="n">
        <f aca="false">IF(J1118=0,0,J1118/I1118)</f>
        <v>0</v>
      </c>
      <c r="L1118" s="83" t="n">
        <f aca="false">I1118/UOM</f>
        <v>0</v>
      </c>
      <c r="M1118" s="83" t="n">
        <f aca="false">J1118/UOM</f>
        <v>0</v>
      </c>
      <c r="N1118" s="84" t="str">
        <f aca="false">IF(F1118="P","PHY",IF(F1118="G","G",E1118))</f>
        <v>D</v>
      </c>
      <c r="O1118" s="84" t="str">
        <f aca="false">IF(ISNA(VLOOKUP(G1118,BadCanCurves,1,FALSE())),VLOOKUP(D1118,FOLIOS,6,FALSE()),"not used")</f>
        <v>not used</v>
      </c>
      <c r="P1118" s="84" t="n">
        <f aca="false">IF($N1118="P",VLOOKUP(H1118,PrcBuckets,2,FALSE()),0)</f>
        <v>0</v>
      </c>
      <c r="Q1118" s="84" t="n">
        <f aca="false">IF($N1118="D",VLOOKUP(H1118,BasisBuckets,2,FALSE()),0)</f>
        <v>13</v>
      </c>
      <c r="R1118" s="84" t="n">
        <f aca="false">IF($N1118="PHY",VLOOKUP(H1118,PGDBuckets,2,FALSE()),0)</f>
        <v>0</v>
      </c>
      <c r="S1118" s="84" t="n">
        <f aca="false">IF($N1118="G",VLOOKUP(H1118,PGDBuckets,2,FALSE()),0)</f>
        <v>0</v>
      </c>
      <c r="T1118" s="84" t="n">
        <f aca="false">SUM(P1118:S1118)</f>
        <v>13</v>
      </c>
      <c r="U1118" s="84" t="str">
        <f aca="false">IF(O1118="not used","-",O1118&amp;N1118&amp;T1118)</f>
        <v>-</v>
      </c>
      <c r="V1118" s="84" t="str">
        <f aca="false">IF(O1118="Not Used","-",VLOOKUP(D1118,FOLIOS,7,FALSE())&amp;H1118)</f>
        <v>-</v>
      </c>
      <c r="W1118" s="84" t="str">
        <f aca="false">IF(U1118="-","-",O1118&amp;E1118&amp;H1118)</f>
        <v>-</v>
      </c>
      <c r="X1118" s="85" t="str">
        <f aca="false">D1118&amp;G1118</f>
        <v>FT-CAND-EGSC-BASIF-NTHWST/CANBR</v>
      </c>
      <c r="AF1118" s="0" t="str">
        <f aca="false">D1118&amp;V1118</f>
        <v>FT-CAND-EGSC-BAS-</v>
      </c>
    </row>
    <row r="1119" customFormat="false" ht="12.75" hidden="false" customHeight="false" outlineLevel="0" collapsed="false">
      <c r="A1119" s="81" t="n">
        <v>36682</v>
      </c>
      <c r="B1119" s="82" t="s">
        <v>55</v>
      </c>
      <c r="C1119" s="82" t="s">
        <v>56</v>
      </c>
      <c r="D1119" s="82" t="s">
        <v>57</v>
      </c>
      <c r="E1119" s="82" t="s">
        <v>21</v>
      </c>
      <c r="F1119" s="82"/>
      <c r="G1119" s="82" t="s">
        <v>86</v>
      </c>
      <c r="H1119" s="81" t="n">
        <v>38534</v>
      </c>
      <c r="I1119" s="82" t="n">
        <v>0</v>
      </c>
      <c r="J1119" s="82" t="n">
        <v>0</v>
      </c>
      <c r="K1119" s="83" t="n">
        <f aca="false">IF(J1119=0,0,J1119/I1119)</f>
        <v>0</v>
      </c>
      <c r="L1119" s="83" t="n">
        <f aca="false">I1119/UOM</f>
        <v>0</v>
      </c>
      <c r="M1119" s="83" t="n">
        <f aca="false">J1119/UOM</f>
        <v>0</v>
      </c>
      <c r="N1119" s="84" t="str">
        <f aca="false">IF(F1119="P","PHY",IF(F1119="G","G",E1119))</f>
        <v>D</v>
      </c>
      <c r="O1119" s="84" t="str">
        <f aca="false">IF(ISNA(VLOOKUP(G1119,BadCanCurves,1,FALSE())),VLOOKUP(D1119,FOLIOS,6,FALSE()),"not used")</f>
        <v>not used</v>
      </c>
      <c r="P1119" s="84" t="n">
        <f aca="false">IF($N1119="P",VLOOKUP(H1119,PrcBuckets,2,FALSE()),0)</f>
        <v>0</v>
      </c>
      <c r="Q1119" s="84" t="n">
        <f aca="false">IF($N1119="D",VLOOKUP(H1119,BasisBuckets,2,FALSE()),0)</f>
        <v>13</v>
      </c>
      <c r="R1119" s="84" t="n">
        <f aca="false">IF($N1119="PHY",VLOOKUP(H1119,PGDBuckets,2,FALSE()),0)</f>
        <v>0</v>
      </c>
      <c r="S1119" s="84" t="n">
        <f aca="false">IF($N1119="G",VLOOKUP(H1119,PGDBuckets,2,FALSE()),0)</f>
        <v>0</v>
      </c>
      <c r="T1119" s="84" t="n">
        <f aca="false">SUM(P1119:S1119)</f>
        <v>13</v>
      </c>
      <c r="U1119" s="84" t="str">
        <f aca="false">IF(O1119="not used","-",O1119&amp;N1119&amp;T1119)</f>
        <v>-</v>
      </c>
      <c r="V1119" s="84" t="str">
        <f aca="false">IF(O1119="Not Used","-",VLOOKUP(D1119,FOLIOS,7,FALSE())&amp;H1119)</f>
        <v>-</v>
      </c>
      <c r="W1119" s="84" t="str">
        <f aca="false">IF(U1119="-","-",O1119&amp;E1119&amp;H1119)</f>
        <v>-</v>
      </c>
      <c r="X1119" s="85" t="str">
        <f aca="false">D1119&amp;G1119</f>
        <v>FT-CAND-EGSC-BASIF-NTHWST/CANBR</v>
      </c>
      <c r="AF1119" s="0" t="str">
        <f aca="false">D1119&amp;V1119</f>
        <v>FT-CAND-EGSC-BAS-</v>
      </c>
    </row>
    <row r="1120" customFormat="false" ht="12.75" hidden="false" customHeight="false" outlineLevel="0" collapsed="false">
      <c r="A1120" s="81" t="n">
        <v>36682</v>
      </c>
      <c r="B1120" s="82" t="s">
        <v>55</v>
      </c>
      <c r="C1120" s="82" t="s">
        <v>56</v>
      </c>
      <c r="D1120" s="82" t="s">
        <v>57</v>
      </c>
      <c r="E1120" s="82" t="s">
        <v>21</v>
      </c>
      <c r="F1120" s="82"/>
      <c r="G1120" s="82" t="s">
        <v>86</v>
      </c>
      <c r="H1120" s="81" t="n">
        <v>38565</v>
      </c>
      <c r="I1120" s="82" t="n">
        <v>0</v>
      </c>
      <c r="J1120" s="82" t="n">
        <v>0</v>
      </c>
      <c r="K1120" s="83" t="n">
        <f aca="false">IF(J1120=0,0,J1120/I1120)</f>
        <v>0</v>
      </c>
      <c r="L1120" s="83" t="n">
        <f aca="false">I1120/UOM</f>
        <v>0</v>
      </c>
      <c r="M1120" s="83" t="n">
        <f aca="false">J1120/UOM</f>
        <v>0</v>
      </c>
      <c r="N1120" s="84" t="str">
        <f aca="false">IF(F1120="P","PHY",IF(F1120="G","G",E1120))</f>
        <v>D</v>
      </c>
      <c r="O1120" s="84" t="str">
        <f aca="false">IF(ISNA(VLOOKUP(G1120,BadCanCurves,1,FALSE())),VLOOKUP(D1120,FOLIOS,6,FALSE()),"not used")</f>
        <v>not used</v>
      </c>
      <c r="P1120" s="84" t="n">
        <f aca="false">IF($N1120="P",VLOOKUP(H1120,PrcBuckets,2,FALSE()),0)</f>
        <v>0</v>
      </c>
      <c r="Q1120" s="84" t="n">
        <f aca="false">IF($N1120="D",VLOOKUP(H1120,BasisBuckets,2,FALSE()),0)</f>
        <v>13</v>
      </c>
      <c r="R1120" s="84" t="n">
        <f aca="false">IF($N1120="PHY",VLOOKUP(H1120,PGDBuckets,2,FALSE()),0)</f>
        <v>0</v>
      </c>
      <c r="S1120" s="84" t="n">
        <f aca="false">IF($N1120="G",VLOOKUP(H1120,PGDBuckets,2,FALSE()),0)</f>
        <v>0</v>
      </c>
      <c r="T1120" s="84" t="n">
        <f aca="false">SUM(P1120:S1120)</f>
        <v>13</v>
      </c>
      <c r="U1120" s="84" t="str">
        <f aca="false">IF(O1120="not used","-",O1120&amp;N1120&amp;T1120)</f>
        <v>-</v>
      </c>
      <c r="V1120" s="84" t="str">
        <f aca="false">IF(O1120="Not Used","-",VLOOKUP(D1120,FOLIOS,7,FALSE())&amp;H1120)</f>
        <v>-</v>
      </c>
      <c r="W1120" s="84" t="str">
        <f aca="false">IF(U1120="-","-",O1120&amp;E1120&amp;H1120)</f>
        <v>-</v>
      </c>
      <c r="X1120" s="85" t="str">
        <f aca="false">D1120&amp;G1120</f>
        <v>FT-CAND-EGSC-BASIF-NTHWST/CANBR</v>
      </c>
      <c r="AF1120" s="0" t="str">
        <f aca="false">D1120&amp;V1120</f>
        <v>FT-CAND-EGSC-BAS-</v>
      </c>
    </row>
    <row r="1121" customFormat="false" ht="12.75" hidden="false" customHeight="false" outlineLevel="0" collapsed="false">
      <c r="A1121" s="81" t="n">
        <v>36682</v>
      </c>
      <c r="B1121" s="82" t="s">
        <v>55</v>
      </c>
      <c r="C1121" s="82" t="s">
        <v>56</v>
      </c>
      <c r="D1121" s="82" t="s">
        <v>57</v>
      </c>
      <c r="E1121" s="82" t="s">
        <v>21</v>
      </c>
      <c r="F1121" s="82"/>
      <c r="G1121" s="82" t="s">
        <v>86</v>
      </c>
      <c r="H1121" s="81" t="n">
        <v>38596</v>
      </c>
      <c r="I1121" s="82" t="n">
        <v>0</v>
      </c>
      <c r="J1121" s="82" t="n">
        <v>0</v>
      </c>
      <c r="K1121" s="83" t="n">
        <f aca="false">IF(J1121=0,0,J1121/I1121)</f>
        <v>0</v>
      </c>
      <c r="L1121" s="83" t="n">
        <f aca="false">I1121/UOM</f>
        <v>0</v>
      </c>
      <c r="M1121" s="83" t="n">
        <f aca="false">J1121/UOM</f>
        <v>0</v>
      </c>
      <c r="N1121" s="84" t="str">
        <f aca="false">IF(F1121="P","PHY",IF(F1121="G","G",E1121))</f>
        <v>D</v>
      </c>
      <c r="O1121" s="84" t="str">
        <f aca="false">IF(ISNA(VLOOKUP(G1121,BadCanCurves,1,FALSE())),VLOOKUP(D1121,FOLIOS,6,FALSE()),"not used")</f>
        <v>not used</v>
      </c>
      <c r="P1121" s="84" t="n">
        <f aca="false">IF($N1121="P",VLOOKUP(H1121,PrcBuckets,2,FALSE()),0)</f>
        <v>0</v>
      </c>
      <c r="Q1121" s="84" t="n">
        <f aca="false">IF($N1121="D",VLOOKUP(H1121,BasisBuckets,2,FALSE()),0)</f>
        <v>13</v>
      </c>
      <c r="R1121" s="84" t="n">
        <f aca="false">IF($N1121="PHY",VLOOKUP(H1121,PGDBuckets,2,FALSE()),0)</f>
        <v>0</v>
      </c>
      <c r="S1121" s="84" t="n">
        <f aca="false">IF($N1121="G",VLOOKUP(H1121,PGDBuckets,2,FALSE()),0)</f>
        <v>0</v>
      </c>
      <c r="T1121" s="84" t="n">
        <f aca="false">SUM(P1121:S1121)</f>
        <v>13</v>
      </c>
      <c r="U1121" s="84" t="str">
        <f aca="false">IF(O1121="not used","-",O1121&amp;N1121&amp;T1121)</f>
        <v>-</v>
      </c>
      <c r="V1121" s="84" t="str">
        <f aca="false">IF(O1121="Not Used","-",VLOOKUP(D1121,FOLIOS,7,FALSE())&amp;H1121)</f>
        <v>-</v>
      </c>
      <c r="W1121" s="84" t="str">
        <f aca="false">IF(U1121="-","-",O1121&amp;E1121&amp;H1121)</f>
        <v>-</v>
      </c>
      <c r="X1121" s="85" t="str">
        <f aca="false">D1121&amp;G1121</f>
        <v>FT-CAND-EGSC-BASIF-NTHWST/CANBR</v>
      </c>
      <c r="AF1121" s="0" t="str">
        <f aca="false">D1121&amp;V1121</f>
        <v>FT-CAND-EGSC-BAS-</v>
      </c>
    </row>
    <row r="1122" customFormat="false" ht="12.75" hidden="false" customHeight="false" outlineLevel="0" collapsed="false">
      <c r="A1122" s="81" t="n">
        <v>36682</v>
      </c>
      <c r="B1122" s="82" t="s">
        <v>55</v>
      </c>
      <c r="C1122" s="82" t="s">
        <v>56</v>
      </c>
      <c r="D1122" s="82" t="s">
        <v>57</v>
      </c>
      <c r="E1122" s="82" t="s">
        <v>21</v>
      </c>
      <c r="F1122" s="82"/>
      <c r="G1122" s="82" t="s">
        <v>86</v>
      </c>
      <c r="H1122" s="81" t="n">
        <v>38626</v>
      </c>
      <c r="I1122" s="82" t="n">
        <v>0</v>
      </c>
      <c r="J1122" s="82" t="n">
        <v>0</v>
      </c>
      <c r="K1122" s="83" t="n">
        <f aca="false">IF(J1122=0,0,J1122/I1122)</f>
        <v>0</v>
      </c>
      <c r="L1122" s="83" t="n">
        <f aca="false">I1122/UOM</f>
        <v>0</v>
      </c>
      <c r="M1122" s="83" t="n">
        <f aca="false">J1122/UOM</f>
        <v>0</v>
      </c>
      <c r="N1122" s="84" t="str">
        <f aca="false">IF(F1122="P","PHY",IF(F1122="G","G",E1122))</f>
        <v>D</v>
      </c>
      <c r="O1122" s="84" t="str">
        <f aca="false">IF(ISNA(VLOOKUP(G1122,BadCanCurves,1,FALSE())),VLOOKUP(D1122,FOLIOS,6,FALSE()),"not used")</f>
        <v>not used</v>
      </c>
      <c r="P1122" s="84" t="n">
        <f aca="false">IF($N1122="P",VLOOKUP(H1122,PrcBuckets,2,FALSE()),0)</f>
        <v>0</v>
      </c>
      <c r="Q1122" s="84" t="n">
        <f aca="false">IF($N1122="D",VLOOKUP(H1122,BasisBuckets,2,FALSE()),0)</f>
        <v>13</v>
      </c>
      <c r="R1122" s="84" t="n">
        <f aca="false">IF($N1122="PHY",VLOOKUP(H1122,PGDBuckets,2,FALSE()),0)</f>
        <v>0</v>
      </c>
      <c r="S1122" s="84" t="n">
        <f aca="false">IF($N1122="G",VLOOKUP(H1122,PGDBuckets,2,FALSE()),0)</f>
        <v>0</v>
      </c>
      <c r="T1122" s="84" t="n">
        <f aca="false">SUM(P1122:S1122)</f>
        <v>13</v>
      </c>
      <c r="U1122" s="84" t="str">
        <f aca="false">IF(O1122="not used","-",O1122&amp;N1122&amp;T1122)</f>
        <v>-</v>
      </c>
      <c r="V1122" s="84" t="str">
        <f aca="false">IF(O1122="Not Used","-",VLOOKUP(D1122,FOLIOS,7,FALSE())&amp;H1122)</f>
        <v>-</v>
      </c>
      <c r="W1122" s="84" t="str">
        <f aca="false">IF(U1122="-","-",O1122&amp;E1122&amp;H1122)</f>
        <v>-</v>
      </c>
      <c r="X1122" s="85" t="str">
        <f aca="false">D1122&amp;G1122</f>
        <v>FT-CAND-EGSC-BASIF-NTHWST/CANBR</v>
      </c>
      <c r="AF1122" s="0" t="str">
        <f aca="false">D1122&amp;V1122</f>
        <v>FT-CAND-EGSC-BAS-</v>
      </c>
    </row>
    <row r="1123" customFormat="false" ht="12.75" hidden="false" customHeight="false" outlineLevel="0" collapsed="false">
      <c r="A1123" s="81" t="n">
        <v>36682</v>
      </c>
      <c r="B1123" s="82" t="s">
        <v>55</v>
      </c>
      <c r="C1123" s="82" t="s">
        <v>56</v>
      </c>
      <c r="D1123" s="82" t="s">
        <v>57</v>
      </c>
      <c r="E1123" s="82" t="s">
        <v>21</v>
      </c>
      <c r="F1123" s="82"/>
      <c r="G1123" s="82" t="s">
        <v>86</v>
      </c>
      <c r="H1123" s="81" t="n">
        <v>38657</v>
      </c>
      <c r="I1123" s="82" t="n">
        <v>0</v>
      </c>
      <c r="J1123" s="82" t="n">
        <v>0</v>
      </c>
      <c r="K1123" s="83" t="n">
        <f aca="false">IF(J1123=0,0,J1123/I1123)</f>
        <v>0</v>
      </c>
      <c r="L1123" s="83" t="n">
        <f aca="false">I1123/UOM</f>
        <v>0</v>
      </c>
      <c r="M1123" s="83" t="n">
        <f aca="false">J1123/UOM</f>
        <v>0</v>
      </c>
      <c r="N1123" s="84" t="str">
        <f aca="false">IF(F1123="P","PHY",IF(F1123="G","G",E1123))</f>
        <v>D</v>
      </c>
      <c r="O1123" s="84" t="str">
        <f aca="false">IF(ISNA(VLOOKUP(G1123,BadCanCurves,1,FALSE())),VLOOKUP(D1123,FOLIOS,6,FALSE()),"not used")</f>
        <v>not used</v>
      </c>
      <c r="P1123" s="84" t="n">
        <f aca="false">IF($N1123="P",VLOOKUP(H1123,PrcBuckets,2,FALSE()),0)</f>
        <v>0</v>
      </c>
      <c r="Q1123" s="84" t="n">
        <f aca="false">IF($N1123="D",VLOOKUP(H1123,BasisBuckets,2,FALSE()),0)</f>
        <v>13</v>
      </c>
      <c r="R1123" s="84" t="n">
        <f aca="false">IF($N1123="PHY",VLOOKUP(H1123,PGDBuckets,2,FALSE()),0)</f>
        <v>0</v>
      </c>
      <c r="S1123" s="84" t="n">
        <f aca="false">IF($N1123="G",VLOOKUP(H1123,PGDBuckets,2,FALSE()),0)</f>
        <v>0</v>
      </c>
      <c r="T1123" s="84" t="n">
        <f aca="false">SUM(P1123:S1123)</f>
        <v>13</v>
      </c>
      <c r="U1123" s="84" t="str">
        <f aca="false">IF(O1123="not used","-",O1123&amp;N1123&amp;T1123)</f>
        <v>-</v>
      </c>
      <c r="V1123" s="84" t="str">
        <f aca="false">IF(O1123="Not Used","-",VLOOKUP(D1123,FOLIOS,7,FALSE())&amp;H1123)</f>
        <v>-</v>
      </c>
      <c r="W1123" s="84" t="str">
        <f aca="false">IF(U1123="-","-",O1123&amp;E1123&amp;H1123)</f>
        <v>-</v>
      </c>
      <c r="X1123" s="85" t="str">
        <f aca="false">D1123&amp;G1123</f>
        <v>FT-CAND-EGSC-BASIF-NTHWST/CANBR</v>
      </c>
      <c r="AF1123" s="0" t="str">
        <f aca="false">D1123&amp;V1123</f>
        <v>FT-CAND-EGSC-BAS-</v>
      </c>
    </row>
    <row r="1124" customFormat="false" ht="12.75" hidden="false" customHeight="false" outlineLevel="0" collapsed="false">
      <c r="A1124" s="81" t="n">
        <v>36682</v>
      </c>
      <c r="B1124" s="82" t="s">
        <v>55</v>
      </c>
      <c r="C1124" s="82" t="s">
        <v>56</v>
      </c>
      <c r="D1124" s="82" t="s">
        <v>57</v>
      </c>
      <c r="E1124" s="82" t="s">
        <v>21</v>
      </c>
      <c r="F1124" s="82"/>
      <c r="G1124" s="82" t="s">
        <v>86</v>
      </c>
      <c r="H1124" s="81" t="n">
        <v>38687</v>
      </c>
      <c r="I1124" s="82" t="n">
        <v>0</v>
      </c>
      <c r="J1124" s="82" t="n">
        <v>0</v>
      </c>
      <c r="K1124" s="83" t="n">
        <f aca="false">IF(J1124=0,0,J1124/I1124)</f>
        <v>0</v>
      </c>
      <c r="L1124" s="83" t="n">
        <f aca="false">I1124/UOM</f>
        <v>0</v>
      </c>
      <c r="M1124" s="83" t="n">
        <f aca="false">J1124/UOM</f>
        <v>0</v>
      </c>
      <c r="N1124" s="84" t="str">
        <f aca="false">IF(F1124="P","PHY",IF(F1124="G","G",E1124))</f>
        <v>D</v>
      </c>
      <c r="O1124" s="84" t="str">
        <f aca="false">IF(ISNA(VLOOKUP(G1124,BadCanCurves,1,FALSE())),VLOOKUP(D1124,FOLIOS,6,FALSE()),"not used")</f>
        <v>not used</v>
      </c>
      <c r="P1124" s="84" t="n">
        <f aca="false">IF($N1124="P",VLOOKUP(H1124,PrcBuckets,2,FALSE()),0)</f>
        <v>0</v>
      </c>
      <c r="Q1124" s="84" t="n">
        <f aca="false">IF($N1124="D",VLOOKUP(H1124,BasisBuckets,2,FALSE()),0)</f>
        <v>13</v>
      </c>
      <c r="R1124" s="84" t="n">
        <f aca="false">IF($N1124="PHY",VLOOKUP(H1124,PGDBuckets,2,FALSE()),0)</f>
        <v>0</v>
      </c>
      <c r="S1124" s="84" t="n">
        <f aca="false">IF($N1124="G",VLOOKUP(H1124,PGDBuckets,2,FALSE()),0)</f>
        <v>0</v>
      </c>
      <c r="T1124" s="84" t="n">
        <f aca="false">SUM(P1124:S1124)</f>
        <v>13</v>
      </c>
      <c r="U1124" s="84" t="str">
        <f aca="false">IF(O1124="not used","-",O1124&amp;N1124&amp;T1124)</f>
        <v>-</v>
      </c>
      <c r="V1124" s="84" t="str">
        <f aca="false">IF(O1124="Not Used","-",VLOOKUP(D1124,FOLIOS,7,FALSE())&amp;H1124)</f>
        <v>-</v>
      </c>
      <c r="W1124" s="84" t="str">
        <f aca="false">IF(U1124="-","-",O1124&amp;E1124&amp;H1124)</f>
        <v>-</v>
      </c>
      <c r="X1124" s="85" t="str">
        <f aca="false">D1124&amp;G1124</f>
        <v>FT-CAND-EGSC-BASIF-NTHWST/CANBR</v>
      </c>
      <c r="AF1124" s="0" t="str">
        <f aca="false">D1124&amp;V1124</f>
        <v>FT-CAND-EGSC-BAS-</v>
      </c>
    </row>
    <row r="1125" customFormat="false" ht="12.75" hidden="false" customHeight="false" outlineLevel="0" collapsed="false">
      <c r="A1125" s="81" t="n">
        <v>36682</v>
      </c>
      <c r="B1125" s="82" t="s">
        <v>55</v>
      </c>
      <c r="C1125" s="82" t="s">
        <v>56</v>
      </c>
      <c r="D1125" s="82" t="s">
        <v>57</v>
      </c>
      <c r="E1125" s="82" t="s">
        <v>21</v>
      </c>
      <c r="F1125" s="82"/>
      <c r="G1125" s="82" t="s">
        <v>86</v>
      </c>
      <c r="H1125" s="81" t="n">
        <v>38718</v>
      </c>
      <c r="I1125" s="82" t="n">
        <v>0</v>
      </c>
      <c r="J1125" s="82" t="n">
        <v>0</v>
      </c>
      <c r="K1125" s="83" t="n">
        <f aca="false">IF(J1125=0,0,J1125/I1125)</f>
        <v>0</v>
      </c>
      <c r="L1125" s="83" t="n">
        <f aca="false">I1125/UOM</f>
        <v>0</v>
      </c>
      <c r="M1125" s="83" t="n">
        <f aca="false">J1125/UOM</f>
        <v>0</v>
      </c>
      <c r="N1125" s="84" t="str">
        <f aca="false">IF(F1125="P","PHY",IF(F1125="G","G",E1125))</f>
        <v>D</v>
      </c>
      <c r="O1125" s="84" t="str">
        <f aca="false">IF(ISNA(VLOOKUP(G1125,BadCanCurves,1,FALSE())),VLOOKUP(D1125,FOLIOS,6,FALSE()),"not used")</f>
        <v>not used</v>
      </c>
      <c r="P1125" s="84" t="n">
        <f aca="false">IF($N1125="P",VLOOKUP(H1125,PrcBuckets,2,FALSE()),0)</f>
        <v>0</v>
      </c>
      <c r="Q1125" s="84" t="n">
        <f aca="false">IF($N1125="D",VLOOKUP(H1125,BasisBuckets,2,FALSE()),0)</f>
        <v>13</v>
      </c>
      <c r="R1125" s="84" t="n">
        <f aca="false">IF($N1125="PHY",VLOOKUP(H1125,PGDBuckets,2,FALSE()),0)</f>
        <v>0</v>
      </c>
      <c r="S1125" s="84" t="n">
        <f aca="false">IF($N1125="G",VLOOKUP(H1125,PGDBuckets,2,FALSE()),0)</f>
        <v>0</v>
      </c>
      <c r="T1125" s="84" t="n">
        <f aca="false">SUM(P1125:S1125)</f>
        <v>13</v>
      </c>
      <c r="U1125" s="84" t="str">
        <f aca="false">IF(O1125="not used","-",O1125&amp;N1125&amp;T1125)</f>
        <v>-</v>
      </c>
      <c r="V1125" s="84" t="str">
        <f aca="false">IF(O1125="Not Used","-",VLOOKUP(D1125,FOLIOS,7,FALSE())&amp;H1125)</f>
        <v>-</v>
      </c>
      <c r="W1125" s="84" t="str">
        <f aca="false">IF(U1125="-","-",O1125&amp;E1125&amp;H1125)</f>
        <v>-</v>
      </c>
      <c r="X1125" s="85" t="str">
        <f aca="false">D1125&amp;G1125</f>
        <v>FT-CAND-EGSC-BASIF-NTHWST/CANBR</v>
      </c>
      <c r="AF1125" s="0" t="str">
        <f aca="false">D1125&amp;V1125</f>
        <v>FT-CAND-EGSC-BAS-</v>
      </c>
    </row>
    <row r="1126" customFormat="false" ht="12.75" hidden="false" customHeight="false" outlineLevel="0" collapsed="false">
      <c r="A1126" s="81" t="n">
        <v>36682</v>
      </c>
      <c r="B1126" s="82" t="s">
        <v>55</v>
      </c>
      <c r="C1126" s="82" t="s">
        <v>56</v>
      </c>
      <c r="D1126" s="82" t="s">
        <v>57</v>
      </c>
      <c r="E1126" s="82" t="s">
        <v>21</v>
      </c>
      <c r="F1126" s="82"/>
      <c r="G1126" s="82" t="s">
        <v>86</v>
      </c>
      <c r="H1126" s="81" t="n">
        <v>38749</v>
      </c>
      <c r="I1126" s="82" t="n">
        <v>0</v>
      </c>
      <c r="J1126" s="82" t="n">
        <v>0</v>
      </c>
      <c r="K1126" s="83" t="n">
        <f aca="false">IF(J1126=0,0,J1126/I1126)</f>
        <v>0</v>
      </c>
      <c r="L1126" s="83" t="n">
        <f aca="false">I1126/UOM</f>
        <v>0</v>
      </c>
      <c r="M1126" s="83" t="n">
        <f aca="false">J1126/UOM</f>
        <v>0</v>
      </c>
      <c r="N1126" s="84" t="str">
        <f aca="false">IF(F1126="P","PHY",IF(F1126="G","G",E1126))</f>
        <v>D</v>
      </c>
      <c r="O1126" s="84" t="str">
        <f aca="false">IF(ISNA(VLOOKUP(G1126,BadCanCurves,1,FALSE())),VLOOKUP(D1126,FOLIOS,6,FALSE()),"not used")</f>
        <v>not used</v>
      </c>
      <c r="P1126" s="84" t="n">
        <f aca="false">IF($N1126="P",VLOOKUP(H1126,PrcBuckets,2,FALSE()),0)</f>
        <v>0</v>
      </c>
      <c r="Q1126" s="84" t="n">
        <f aca="false">IF($N1126="D",VLOOKUP(H1126,BasisBuckets,2,FALSE()),0)</f>
        <v>13</v>
      </c>
      <c r="R1126" s="84" t="n">
        <f aca="false">IF($N1126="PHY",VLOOKUP(H1126,PGDBuckets,2,FALSE()),0)</f>
        <v>0</v>
      </c>
      <c r="S1126" s="84" t="n">
        <f aca="false">IF($N1126="G",VLOOKUP(H1126,PGDBuckets,2,FALSE()),0)</f>
        <v>0</v>
      </c>
      <c r="T1126" s="84" t="n">
        <f aca="false">SUM(P1126:S1126)</f>
        <v>13</v>
      </c>
      <c r="U1126" s="84" t="str">
        <f aca="false">IF(O1126="not used","-",O1126&amp;N1126&amp;T1126)</f>
        <v>-</v>
      </c>
      <c r="V1126" s="84" t="str">
        <f aca="false">IF(O1126="Not Used","-",VLOOKUP(D1126,FOLIOS,7,FALSE())&amp;H1126)</f>
        <v>-</v>
      </c>
      <c r="W1126" s="84" t="str">
        <f aca="false">IF(U1126="-","-",O1126&amp;E1126&amp;H1126)</f>
        <v>-</v>
      </c>
      <c r="X1126" s="85" t="str">
        <f aca="false">D1126&amp;G1126</f>
        <v>FT-CAND-EGSC-BASIF-NTHWST/CANBR</v>
      </c>
      <c r="AF1126" s="0" t="str">
        <f aca="false">D1126&amp;V1126</f>
        <v>FT-CAND-EGSC-BAS-</v>
      </c>
    </row>
    <row r="1127" customFormat="false" ht="12.75" hidden="false" customHeight="false" outlineLevel="0" collapsed="false">
      <c r="A1127" s="81" t="n">
        <v>36682</v>
      </c>
      <c r="B1127" s="82" t="s">
        <v>55</v>
      </c>
      <c r="C1127" s="82" t="s">
        <v>56</v>
      </c>
      <c r="D1127" s="82" t="s">
        <v>57</v>
      </c>
      <c r="E1127" s="82" t="s">
        <v>21</v>
      </c>
      <c r="F1127" s="82"/>
      <c r="G1127" s="82" t="s">
        <v>86</v>
      </c>
      <c r="H1127" s="81" t="n">
        <v>38777</v>
      </c>
      <c r="I1127" s="82" t="n">
        <v>0</v>
      </c>
      <c r="J1127" s="82" t="n">
        <v>0</v>
      </c>
      <c r="K1127" s="83" t="n">
        <f aca="false">IF(J1127=0,0,J1127/I1127)</f>
        <v>0</v>
      </c>
      <c r="L1127" s="83" t="n">
        <f aca="false">I1127/UOM</f>
        <v>0</v>
      </c>
      <c r="M1127" s="83" t="n">
        <f aca="false">J1127/UOM</f>
        <v>0</v>
      </c>
      <c r="N1127" s="84" t="str">
        <f aca="false">IF(F1127="P","PHY",IF(F1127="G","G",E1127))</f>
        <v>D</v>
      </c>
      <c r="O1127" s="84" t="str">
        <f aca="false">IF(ISNA(VLOOKUP(G1127,BadCanCurves,1,FALSE())),VLOOKUP(D1127,FOLIOS,6,FALSE()),"not used")</f>
        <v>not used</v>
      </c>
      <c r="P1127" s="84" t="n">
        <f aca="false">IF($N1127="P",VLOOKUP(H1127,PrcBuckets,2,FALSE()),0)</f>
        <v>0</v>
      </c>
      <c r="Q1127" s="84" t="n">
        <f aca="false">IF($N1127="D",VLOOKUP(H1127,BasisBuckets,2,FALSE()),0)</f>
        <v>13</v>
      </c>
      <c r="R1127" s="84" t="n">
        <f aca="false">IF($N1127="PHY",VLOOKUP(H1127,PGDBuckets,2,FALSE()),0)</f>
        <v>0</v>
      </c>
      <c r="S1127" s="84" t="n">
        <f aca="false">IF($N1127="G",VLOOKUP(H1127,PGDBuckets,2,FALSE()),0)</f>
        <v>0</v>
      </c>
      <c r="T1127" s="84" t="n">
        <f aca="false">SUM(P1127:S1127)</f>
        <v>13</v>
      </c>
      <c r="U1127" s="84" t="str">
        <f aca="false">IF(O1127="not used","-",O1127&amp;N1127&amp;T1127)</f>
        <v>-</v>
      </c>
      <c r="V1127" s="84" t="str">
        <f aca="false">IF(O1127="Not Used","-",VLOOKUP(D1127,FOLIOS,7,FALSE())&amp;H1127)</f>
        <v>-</v>
      </c>
      <c r="W1127" s="84" t="str">
        <f aca="false">IF(U1127="-","-",O1127&amp;E1127&amp;H1127)</f>
        <v>-</v>
      </c>
      <c r="X1127" s="85" t="str">
        <f aca="false">D1127&amp;G1127</f>
        <v>FT-CAND-EGSC-BASIF-NTHWST/CANBR</v>
      </c>
      <c r="AF1127" s="0" t="str">
        <f aca="false">D1127&amp;V1127</f>
        <v>FT-CAND-EGSC-BAS-</v>
      </c>
    </row>
    <row r="1128" customFormat="false" ht="12.75" hidden="false" customHeight="false" outlineLevel="0" collapsed="false">
      <c r="A1128" s="81" t="n">
        <v>36682</v>
      </c>
      <c r="B1128" s="82" t="s">
        <v>55</v>
      </c>
      <c r="C1128" s="82" t="s">
        <v>56</v>
      </c>
      <c r="D1128" s="82" t="s">
        <v>57</v>
      </c>
      <c r="E1128" s="82" t="s">
        <v>21</v>
      </c>
      <c r="F1128" s="82"/>
      <c r="G1128" s="82" t="s">
        <v>86</v>
      </c>
      <c r="H1128" s="81" t="n">
        <v>38899</v>
      </c>
      <c r="I1128" s="82" t="n">
        <v>0</v>
      </c>
      <c r="J1128" s="82" t="n">
        <v>0</v>
      </c>
      <c r="K1128" s="83" t="n">
        <f aca="false">IF(J1128=0,0,J1128/I1128)</f>
        <v>0</v>
      </c>
      <c r="L1128" s="83" t="n">
        <f aca="false">I1128/UOM</f>
        <v>0</v>
      </c>
      <c r="M1128" s="83" t="n">
        <f aca="false">J1128/UOM</f>
        <v>0</v>
      </c>
      <c r="N1128" s="84" t="str">
        <f aca="false">IF(F1128="P","PHY",IF(F1128="G","G",E1128))</f>
        <v>D</v>
      </c>
      <c r="O1128" s="84" t="str">
        <f aca="false">IF(ISNA(VLOOKUP(G1128,BadCanCurves,1,FALSE())),VLOOKUP(D1128,FOLIOS,6,FALSE()),"not used")</f>
        <v>not used</v>
      </c>
      <c r="P1128" s="84" t="n">
        <f aca="false">IF($N1128="P",VLOOKUP(H1128,PrcBuckets,2,FALSE()),0)</f>
        <v>0</v>
      </c>
      <c r="Q1128" s="84" t="n">
        <f aca="false">IF($N1128="D",VLOOKUP(H1128,BasisBuckets,2,FALSE()),0)</f>
        <v>13</v>
      </c>
      <c r="R1128" s="84" t="n">
        <f aca="false">IF($N1128="PHY",VLOOKUP(H1128,PGDBuckets,2,FALSE()),0)</f>
        <v>0</v>
      </c>
      <c r="S1128" s="84" t="n">
        <f aca="false">IF($N1128="G",VLOOKUP(H1128,PGDBuckets,2,FALSE()),0)</f>
        <v>0</v>
      </c>
      <c r="T1128" s="84" t="n">
        <f aca="false">SUM(P1128:S1128)</f>
        <v>13</v>
      </c>
      <c r="U1128" s="84" t="str">
        <f aca="false">IF(O1128="not used","-",O1128&amp;N1128&amp;T1128)</f>
        <v>-</v>
      </c>
      <c r="V1128" s="84" t="str">
        <f aca="false">IF(O1128="Not Used","-",VLOOKUP(D1128,FOLIOS,7,FALSE())&amp;H1128)</f>
        <v>-</v>
      </c>
      <c r="W1128" s="84" t="str">
        <f aca="false">IF(U1128="-","-",O1128&amp;E1128&amp;H1128)</f>
        <v>-</v>
      </c>
      <c r="X1128" s="85" t="str">
        <f aca="false">D1128&amp;G1128</f>
        <v>FT-CAND-EGSC-BASIF-NTHWST/CANBR</v>
      </c>
      <c r="AF1128" s="0" t="str">
        <f aca="false">D1128&amp;V1128</f>
        <v>FT-CAND-EGSC-BAS-</v>
      </c>
    </row>
    <row r="1129" customFormat="false" ht="12.75" hidden="false" customHeight="false" outlineLevel="0" collapsed="false">
      <c r="A1129" s="81" t="n">
        <v>36682</v>
      </c>
      <c r="B1129" s="82" t="s">
        <v>55</v>
      </c>
      <c r="C1129" s="82" t="s">
        <v>56</v>
      </c>
      <c r="D1129" s="82" t="s">
        <v>57</v>
      </c>
      <c r="E1129" s="82" t="s">
        <v>21</v>
      </c>
      <c r="F1129" s="82"/>
      <c r="G1129" s="82" t="s">
        <v>86</v>
      </c>
      <c r="H1129" s="81" t="n">
        <v>38930</v>
      </c>
      <c r="I1129" s="82" t="n">
        <v>0</v>
      </c>
      <c r="J1129" s="82" t="n">
        <v>0</v>
      </c>
      <c r="K1129" s="83" t="n">
        <f aca="false">IF(J1129=0,0,J1129/I1129)</f>
        <v>0</v>
      </c>
      <c r="L1129" s="83" t="n">
        <f aca="false">I1129/UOM</f>
        <v>0</v>
      </c>
      <c r="M1129" s="83" t="n">
        <f aca="false">J1129/UOM</f>
        <v>0</v>
      </c>
      <c r="N1129" s="84" t="str">
        <f aca="false">IF(F1129="P","PHY",IF(F1129="G","G",E1129))</f>
        <v>D</v>
      </c>
      <c r="O1129" s="84" t="str">
        <f aca="false">IF(ISNA(VLOOKUP(G1129,BadCanCurves,1,FALSE())),VLOOKUP(D1129,FOLIOS,6,FALSE()),"not used")</f>
        <v>not used</v>
      </c>
      <c r="P1129" s="84" t="n">
        <f aca="false">IF($N1129="P",VLOOKUP(H1129,PrcBuckets,2,FALSE()),0)</f>
        <v>0</v>
      </c>
      <c r="Q1129" s="84" t="n">
        <f aca="false">IF($N1129="D",VLOOKUP(H1129,BasisBuckets,2,FALSE()),0)</f>
        <v>13</v>
      </c>
      <c r="R1129" s="84" t="n">
        <f aca="false">IF($N1129="PHY",VLOOKUP(H1129,PGDBuckets,2,FALSE()),0)</f>
        <v>0</v>
      </c>
      <c r="S1129" s="84" t="n">
        <f aca="false">IF($N1129="G",VLOOKUP(H1129,PGDBuckets,2,FALSE()),0)</f>
        <v>0</v>
      </c>
      <c r="T1129" s="84" t="n">
        <f aca="false">SUM(P1129:S1129)</f>
        <v>13</v>
      </c>
      <c r="U1129" s="84" t="str">
        <f aca="false">IF(O1129="not used","-",O1129&amp;N1129&amp;T1129)</f>
        <v>-</v>
      </c>
      <c r="V1129" s="84" t="str">
        <f aca="false">IF(O1129="Not Used","-",VLOOKUP(D1129,FOLIOS,7,FALSE())&amp;H1129)</f>
        <v>-</v>
      </c>
      <c r="W1129" s="84" t="str">
        <f aca="false">IF(U1129="-","-",O1129&amp;E1129&amp;H1129)</f>
        <v>-</v>
      </c>
      <c r="X1129" s="85" t="str">
        <f aca="false">D1129&amp;G1129</f>
        <v>FT-CAND-EGSC-BASIF-NTHWST/CANBR</v>
      </c>
      <c r="AF1129" s="0" t="str">
        <f aca="false">D1129&amp;V1129</f>
        <v>FT-CAND-EGSC-BAS-</v>
      </c>
    </row>
    <row r="1130" customFormat="false" ht="12.75" hidden="false" customHeight="false" outlineLevel="0" collapsed="false">
      <c r="A1130" s="81" t="n">
        <v>36682</v>
      </c>
      <c r="B1130" s="82" t="s">
        <v>55</v>
      </c>
      <c r="C1130" s="82" t="s">
        <v>56</v>
      </c>
      <c r="D1130" s="82" t="s">
        <v>57</v>
      </c>
      <c r="E1130" s="82" t="s">
        <v>21</v>
      </c>
      <c r="F1130" s="82"/>
      <c r="G1130" s="82" t="s">
        <v>86</v>
      </c>
      <c r="H1130" s="81" t="n">
        <v>38961</v>
      </c>
      <c r="I1130" s="82" t="n">
        <v>0</v>
      </c>
      <c r="J1130" s="82" t="n">
        <v>0</v>
      </c>
      <c r="K1130" s="83" t="n">
        <f aca="false">IF(J1130=0,0,J1130/I1130)</f>
        <v>0</v>
      </c>
      <c r="L1130" s="83" t="n">
        <f aca="false">I1130/UOM</f>
        <v>0</v>
      </c>
      <c r="M1130" s="83" t="n">
        <f aca="false">J1130/UOM</f>
        <v>0</v>
      </c>
      <c r="N1130" s="84" t="str">
        <f aca="false">IF(F1130="P","PHY",IF(F1130="G","G",E1130))</f>
        <v>D</v>
      </c>
      <c r="O1130" s="84" t="str">
        <f aca="false">IF(ISNA(VLOOKUP(G1130,BadCanCurves,1,FALSE())),VLOOKUP(D1130,FOLIOS,6,FALSE()),"not used")</f>
        <v>not used</v>
      </c>
      <c r="P1130" s="84" t="n">
        <f aca="false">IF($N1130="P",VLOOKUP(H1130,PrcBuckets,2,FALSE()),0)</f>
        <v>0</v>
      </c>
      <c r="Q1130" s="84" t="n">
        <f aca="false">IF($N1130="D",VLOOKUP(H1130,BasisBuckets,2,FALSE()),0)</f>
        <v>13</v>
      </c>
      <c r="R1130" s="84" t="n">
        <f aca="false">IF($N1130="PHY",VLOOKUP(H1130,PGDBuckets,2,FALSE()),0)</f>
        <v>0</v>
      </c>
      <c r="S1130" s="84" t="n">
        <f aca="false">IF($N1130="G",VLOOKUP(H1130,PGDBuckets,2,FALSE()),0)</f>
        <v>0</v>
      </c>
      <c r="T1130" s="84" t="n">
        <f aca="false">SUM(P1130:S1130)</f>
        <v>13</v>
      </c>
      <c r="U1130" s="84" t="str">
        <f aca="false">IF(O1130="not used","-",O1130&amp;N1130&amp;T1130)</f>
        <v>-</v>
      </c>
      <c r="V1130" s="84" t="str">
        <f aca="false">IF(O1130="Not Used","-",VLOOKUP(D1130,FOLIOS,7,FALSE())&amp;H1130)</f>
        <v>-</v>
      </c>
      <c r="W1130" s="84" t="str">
        <f aca="false">IF(U1130="-","-",O1130&amp;E1130&amp;H1130)</f>
        <v>-</v>
      </c>
      <c r="X1130" s="85" t="str">
        <f aca="false">D1130&amp;G1130</f>
        <v>FT-CAND-EGSC-BASIF-NTHWST/CANBR</v>
      </c>
      <c r="AF1130" s="0" t="str">
        <f aca="false">D1130&amp;V1130</f>
        <v>FT-CAND-EGSC-BAS-</v>
      </c>
    </row>
    <row r="1131" customFormat="false" ht="12.75" hidden="false" customHeight="false" outlineLevel="0" collapsed="false">
      <c r="A1131" s="81" t="n">
        <v>36682</v>
      </c>
      <c r="B1131" s="82" t="s">
        <v>55</v>
      </c>
      <c r="C1131" s="82" t="s">
        <v>56</v>
      </c>
      <c r="D1131" s="82" t="s">
        <v>57</v>
      </c>
      <c r="E1131" s="82" t="s">
        <v>21</v>
      </c>
      <c r="F1131" s="82"/>
      <c r="G1131" s="82" t="s">
        <v>86</v>
      </c>
      <c r="H1131" s="81" t="n">
        <v>38991</v>
      </c>
      <c r="I1131" s="82" t="n">
        <v>0</v>
      </c>
      <c r="J1131" s="82" t="n">
        <v>0</v>
      </c>
      <c r="K1131" s="83" t="n">
        <f aca="false">IF(J1131=0,0,J1131/I1131)</f>
        <v>0</v>
      </c>
      <c r="L1131" s="83" t="n">
        <f aca="false">I1131/UOM</f>
        <v>0</v>
      </c>
      <c r="M1131" s="83" t="n">
        <f aca="false">J1131/UOM</f>
        <v>0</v>
      </c>
      <c r="N1131" s="84" t="str">
        <f aca="false">IF(F1131="P","PHY",IF(F1131="G","G",E1131))</f>
        <v>D</v>
      </c>
      <c r="O1131" s="84" t="str">
        <f aca="false">IF(ISNA(VLOOKUP(G1131,BadCanCurves,1,FALSE())),VLOOKUP(D1131,FOLIOS,6,FALSE()),"not used")</f>
        <v>not used</v>
      </c>
      <c r="P1131" s="84" t="n">
        <f aca="false">IF($N1131="P",VLOOKUP(H1131,PrcBuckets,2,FALSE()),0)</f>
        <v>0</v>
      </c>
      <c r="Q1131" s="84" t="n">
        <f aca="false">IF($N1131="D",VLOOKUP(H1131,BasisBuckets,2,FALSE()),0)</f>
        <v>13</v>
      </c>
      <c r="R1131" s="84" t="n">
        <f aca="false">IF($N1131="PHY",VLOOKUP(H1131,PGDBuckets,2,FALSE()),0)</f>
        <v>0</v>
      </c>
      <c r="S1131" s="84" t="n">
        <f aca="false">IF($N1131="G",VLOOKUP(H1131,PGDBuckets,2,FALSE()),0)</f>
        <v>0</v>
      </c>
      <c r="T1131" s="84" t="n">
        <f aca="false">SUM(P1131:S1131)</f>
        <v>13</v>
      </c>
      <c r="U1131" s="84" t="str">
        <f aca="false">IF(O1131="not used","-",O1131&amp;N1131&amp;T1131)</f>
        <v>-</v>
      </c>
      <c r="V1131" s="84" t="str">
        <f aca="false">IF(O1131="Not Used","-",VLOOKUP(D1131,FOLIOS,7,FALSE())&amp;H1131)</f>
        <v>-</v>
      </c>
      <c r="W1131" s="84" t="str">
        <f aca="false">IF(U1131="-","-",O1131&amp;E1131&amp;H1131)</f>
        <v>-</v>
      </c>
      <c r="X1131" s="85" t="str">
        <f aca="false">D1131&amp;G1131</f>
        <v>FT-CAND-EGSC-BASIF-NTHWST/CANBR</v>
      </c>
      <c r="AF1131" s="0" t="str">
        <f aca="false">D1131&amp;V1131</f>
        <v>FT-CAND-EGSC-BAS-</v>
      </c>
    </row>
    <row r="1132" customFormat="false" ht="12.75" hidden="false" customHeight="false" outlineLevel="0" collapsed="false">
      <c r="A1132" s="81" t="n">
        <v>36682</v>
      </c>
      <c r="B1132" s="82" t="s">
        <v>55</v>
      </c>
      <c r="C1132" s="82" t="s">
        <v>56</v>
      </c>
      <c r="D1132" s="82" t="s">
        <v>57</v>
      </c>
      <c r="E1132" s="82" t="s">
        <v>21</v>
      </c>
      <c r="F1132" s="82"/>
      <c r="G1132" s="82" t="s">
        <v>86</v>
      </c>
      <c r="H1132" s="81" t="n">
        <v>39022</v>
      </c>
      <c r="I1132" s="82" t="n">
        <v>0</v>
      </c>
      <c r="J1132" s="82" t="n">
        <v>0</v>
      </c>
      <c r="K1132" s="83" t="n">
        <f aca="false">IF(J1132=0,0,J1132/I1132)</f>
        <v>0</v>
      </c>
      <c r="L1132" s="83" t="n">
        <f aca="false">I1132/UOM</f>
        <v>0</v>
      </c>
      <c r="M1132" s="83" t="n">
        <f aca="false">J1132/UOM</f>
        <v>0</v>
      </c>
      <c r="N1132" s="84" t="str">
        <f aca="false">IF(F1132="P","PHY",IF(F1132="G","G",E1132))</f>
        <v>D</v>
      </c>
      <c r="O1132" s="84" t="str">
        <f aca="false">IF(ISNA(VLOOKUP(G1132,BadCanCurves,1,FALSE())),VLOOKUP(D1132,FOLIOS,6,FALSE()),"not used")</f>
        <v>not used</v>
      </c>
      <c r="P1132" s="84" t="n">
        <f aca="false">IF($N1132="P",VLOOKUP(H1132,PrcBuckets,2,FALSE()),0)</f>
        <v>0</v>
      </c>
      <c r="Q1132" s="84" t="n">
        <f aca="false">IF($N1132="D",VLOOKUP(H1132,BasisBuckets,2,FALSE()),0)</f>
        <v>13</v>
      </c>
      <c r="R1132" s="84" t="n">
        <f aca="false">IF($N1132="PHY",VLOOKUP(H1132,PGDBuckets,2,FALSE()),0)</f>
        <v>0</v>
      </c>
      <c r="S1132" s="84" t="n">
        <f aca="false">IF($N1132="G",VLOOKUP(H1132,PGDBuckets,2,FALSE()),0)</f>
        <v>0</v>
      </c>
      <c r="T1132" s="84" t="n">
        <f aca="false">SUM(P1132:S1132)</f>
        <v>13</v>
      </c>
      <c r="U1132" s="84" t="str">
        <f aca="false">IF(O1132="not used","-",O1132&amp;N1132&amp;T1132)</f>
        <v>-</v>
      </c>
      <c r="V1132" s="84" t="str">
        <f aca="false">IF(O1132="Not Used","-",VLOOKUP(D1132,FOLIOS,7,FALSE())&amp;H1132)</f>
        <v>-</v>
      </c>
      <c r="W1132" s="84" t="str">
        <f aca="false">IF(U1132="-","-",O1132&amp;E1132&amp;H1132)</f>
        <v>-</v>
      </c>
      <c r="X1132" s="85" t="str">
        <f aca="false">D1132&amp;G1132</f>
        <v>FT-CAND-EGSC-BASIF-NTHWST/CANBR</v>
      </c>
      <c r="AF1132" s="0" t="str">
        <f aca="false">D1132&amp;V1132</f>
        <v>FT-CAND-EGSC-BAS-</v>
      </c>
    </row>
    <row r="1133" customFormat="false" ht="12.75" hidden="false" customHeight="false" outlineLevel="0" collapsed="false">
      <c r="A1133" s="81" t="n">
        <v>36682</v>
      </c>
      <c r="B1133" s="82" t="s">
        <v>55</v>
      </c>
      <c r="C1133" s="82" t="s">
        <v>56</v>
      </c>
      <c r="D1133" s="82" t="s">
        <v>57</v>
      </c>
      <c r="E1133" s="82" t="s">
        <v>21</v>
      </c>
      <c r="F1133" s="82"/>
      <c r="G1133" s="82" t="s">
        <v>86</v>
      </c>
      <c r="H1133" s="81" t="n">
        <v>39052</v>
      </c>
      <c r="I1133" s="82" t="n">
        <v>0</v>
      </c>
      <c r="J1133" s="82" t="n">
        <v>0</v>
      </c>
      <c r="K1133" s="83" t="n">
        <f aca="false">IF(J1133=0,0,J1133/I1133)</f>
        <v>0</v>
      </c>
      <c r="L1133" s="83" t="n">
        <f aca="false">I1133/UOM</f>
        <v>0</v>
      </c>
      <c r="M1133" s="83" t="n">
        <f aca="false">J1133/UOM</f>
        <v>0</v>
      </c>
      <c r="N1133" s="84" t="str">
        <f aca="false">IF(F1133="P","PHY",IF(F1133="G","G",E1133))</f>
        <v>D</v>
      </c>
      <c r="O1133" s="84" t="str">
        <f aca="false">IF(ISNA(VLOOKUP(G1133,BadCanCurves,1,FALSE())),VLOOKUP(D1133,FOLIOS,6,FALSE()),"not used")</f>
        <v>not used</v>
      </c>
      <c r="P1133" s="84" t="n">
        <f aca="false">IF($N1133="P",VLOOKUP(H1133,PrcBuckets,2,FALSE()),0)</f>
        <v>0</v>
      </c>
      <c r="Q1133" s="84" t="n">
        <f aca="false">IF($N1133="D",VLOOKUP(H1133,BasisBuckets,2,FALSE()),0)</f>
        <v>13</v>
      </c>
      <c r="R1133" s="84" t="n">
        <f aca="false">IF($N1133="PHY",VLOOKUP(H1133,PGDBuckets,2,FALSE()),0)</f>
        <v>0</v>
      </c>
      <c r="S1133" s="84" t="n">
        <f aca="false">IF($N1133="G",VLOOKUP(H1133,PGDBuckets,2,FALSE()),0)</f>
        <v>0</v>
      </c>
      <c r="T1133" s="84" t="n">
        <f aca="false">SUM(P1133:S1133)</f>
        <v>13</v>
      </c>
      <c r="U1133" s="84" t="str">
        <f aca="false">IF(O1133="not used","-",O1133&amp;N1133&amp;T1133)</f>
        <v>-</v>
      </c>
      <c r="V1133" s="84" t="str">
        <f aca="false">IF(O1133="Not Used","-",VLOOKUP(D1133,FOLIOS,7,FALSE())&amp;H1133)</f>
        <v>-</v>
      </c>
      <c r="W1133" s="84" t="str">
        <f aca="false">IF(U1133="-","-",O1133&amp;E1133&amp;H1133)</f>
        <v>-</v>
      </c>
      <c r="X1133" s="85" t="str">
        <f aca="false">D1133&amp;G1133</f>
        <v>FT-CAND-EGSC-BASIF-NTHWST/CANBR</v>
      </c>
      <c r="AF1133" s="0" t="str">
        <f aca="false">D1133&amp;V1133</f>
        <v>FT-CAND-EGSC-BAS-</v>
      </c>
    </row>
    <row r="1134" customFormat="false" ht="12.75" hidden="false" customHeight="false" outlineLevel="0" collapsed="false">
      <c r="A1134" s="81" t="n">
        <v>36682</v>
      </c>
      <c r="B1134" s="82" t="s">
        <v>55</v>
      </c>
      <c r="C1134" s="82" t="s">
        <v>56</v>
      </c>
      <c r="D1134" s="82" t="s">
        <v>57</v>
      </c>
      <c r="E1134" s="82" t="s">
        <v>21</v>
      </c>
      <c r="F1134" s="82"/>
      <c r="G1134" s="82" t="s">
        <v>86</v>
      </c>
      <c r="H1134" s="81" t="n">
        <v>39083</v>
      </c>
      <c r="I1134" s="82" t="n">
        <v>0</v>
      </c>
      <c r="J1134" s="82" t="n">
        <v>0</v>
      </c>
      <c r="K1134" s="83" t="n">
        <f aca="false">IF(J1134=0,0,J1134/I1134)</f>
        <v>0</v>
      </c>
      <c r="L1134" s="83" t="n">
        <f aca="false">I1134/UOM</f>
        <v>0</v>
      </c>
      <c r="M1134" s="83" t="n">
        <f aca="false">J1134/UOM</f>
        <v>0</v>
      </c>
      <c r="N1134" s="84" t="str">
        <f aca="false">IF(F1134="P","PHY",IF(F1134="G","G",E1134))</f>
        <v>D</v>
      </c>
      <c r="O1134" s="84" t="str">
        <f aca="false">IF(ISNA(VLOOKUP(G1134,BadCanCurves,1,FALSE())),VLOOKUP(D1134,FOLIOS,6,FALSE()),"not used")</f>
        <v>not used</v>
      </c>
      <c r="P1134" s="84" t="n">
        <f aca="false">IF($N1134="P",VLOOKUP(H1134,PrcBuckets,2,FALSE()),0)</f>
        <v>0</v>
      </c>
      <c r="Q1134" s="84" t="n">
        <f aca="false">IF($N1134="D",VLOOKUP(H1134,BasisBuckets,2,FALSE()),0)</f>
        <v>13</v>
      </c>
      <c r="R1134" s="84" t="n">
        <f aca="false">IF($N1134="PHY",VLOOKUP(H1134,PGDBuckets,2,FALSE()),0)</f>
        <v>0</v>
      </c>
      <c r="S1134" s="84" t="n">
        <f aca="false">IF($N1134="G",VLOOKUP(H1134,PGDBuckets,2,FALSE()),0)</f>
        <v>0</v>
      </c>
      <c r="T1134" s="84" t="n">
        <f aca="false">SUM(P1134:S1134)</f>
        <v>13</v>
      </c>
      <c r="U1134" s="84" t="str">
        <f aca="false">IF(O1134="not used","-",O1134&amp;N1134&amp;T1134)</f>
        <v>-</v>
      </c>
      <c r="V1134" s="84" t="str">
        <f aca="false">IF(O1134="Not Used","-",VLOOKUP(D1134,FOLIOS,7,FALSE())&amp;H1134)</f>
        <v>-</v>
      </c>
      <c r="W1134" s="84" t="str">
        <f aca="false">IF(U1134="-","-",O1134&amp;E1134&amp;H1134)</f>
        <v>-</v>
      </c>
      <c r="X1134" s="85" t="str">
        <f aca="false">D1134&amp;G1134</f>
        <v>FT-CAND-EGSC-BASIF-NTHWST/CANBR</v>
      </c>
      <c r="AF1134" s="0" t="str">
        <f aca="false">D1134&amp;V1134</f>
        <v>FT-CAND-EGSC-BAS-</v>
      </c>
    </row>
    <row r="1135" customFormat="false" ht="12.75" hidden="false" customHeight="false" outlineLevel="0" collapsed="false">
      <c r="A1135" s="81" t="n">
        <v>36682</v>
      </c>
      <c r="B1135" s="82" t="s">
        <v>55</v>
      </c>
      <c r="C1135" s="82" t="s">
        <v>56</v>
      </c>
      <c r="D1135" s="82" t="s">
        <v>57</v>
      </c>
      <c r="E1135" s="82" t="s">
        <v>21</v>
      </c>
      <c r="F1135" s="82"/>
      <c r="G1135" s="82" t="s">
        <v>86</v>
      </c>
      <c r="H1135" s="81" t="n">
        <v>39114</v>
      </c>
      <c r="I1135" s="82" t="n">
        <v>0</v>
      </c>
      <c r="J1135" s="82" t="n">
        <v>0</v>
      </c>
      <c r="K1135" s="83" t="n">
        <f aca="false">IF(J1135=0,0,J1135/I1135)</f>
        <v>0</v>
      </c>
      <c r="L1135" s="83" t="n">
        <f aca="false">I1135/UOM</f>
        <v>0</v>
      </c>
      <c r="M1135" s="83" t="n">
        <f aca="false">J1135/UOM</f>
        <v>0</v>
      </c>
      <c r="N1135" s="84" t="str">
        <f aca="false">IF(F1135="P","PHY",IF(F1135="G","G",E1135))</f>
        <v>D</v>
      </c>
      <c r="O1135" s="84" t="str">
        <f aca="false">IF(ISNA(VLOOKUP(G1135,BadCanCurves,1,FALSE())),VLOOKUP(D1135,FOLIOS,6,FALSE()),"not used")</f>
        <v>not used</v>
      </c>
      <c r="P1135" s="84" t="n">
        <f aca="false">IF($N1135="P",VLOOKUP(H1135,PrcBuckets,2,FALSE()),0)</f>
        <v>0</v>
      </c>
      <c r="Q1135" s="84" t="n">
        <f aca="false">IF($N1135="D",VLOOKUP(H1135,BasisBuckets,2,FALSE()),0)</f>
        <v>13</v>
      </c>
      <c r="R1135" s="84" t="n">
        <f aca="false">IF($N1135="PHY",VLOOKUP(H1135,PGDBuckets,2,FALSE()),0)</f>
        <v>0</v>
      </c>
      <c r="S1135" s="84" t="n">
        <f aca="false">IF($N1135="G",VLOOKUP(H1135,PGDBuckets,2,FALSE()),0)</f>
        <v>0</v>
      </c>
      <c r="T1135" s="84" t="n">
        <f aca="false">SUM(P1135:S1135)</f>
        <v>13</v>
      </c>
      <c r="U1135" s="84" t="str">
        <f aca="false">IF(O1135="not used","-",O1135&amp;N1135&amp;T1135)</f>
        <v>-</v>
      </c>
      <c r="V1135" s="84" t="str">
        <f aca="false">IF(O1135="Not Used","-",VLOOKUP(D1135,FOLIOS,7,FALSE())&amp;H1135)</f>
        <v>-</v>
      </c>
      <c r="W1135" s="84" t="str">
        <f aca="false">IF(U1135="-","-",O1135&amp;E1135&amp;H1135)</f>
        <v>-</v>
      </c>
      <c r="X1135" s="85" t="str">
        <f aca="false">D1135&amp;G1135</f>
        <v>FT-CAND-EGSC-BASIF-NTHWST/CANBR</v>
      </c>
      <c r="AF1135" s="0" t="str">
        <f aca="false">D1135&amp;V1135</f>
        <v>FT-CAND-EGSC-BAS-</v>
      </c>
    </row>
    <row r="1136" customFormat="false" ht="12.75" hidden="false" customHeight="false" outlineLevel="0" collapsed="false">
      <c r="A1136" s="81" t="n">
        <v>36682</v>
      </c>
      <c r="B1136" s="82" t="s">
        <v>55</v>
      </c>
      <c r="C1136" s="82" t="s">
        <v>56</v>
      </c>
      <c r="D1136" s="82" t="s">
        <v>57</v>
      </c>
      <c r="E1136" s="82" t="s">
        <v>21</v>
      </c>
      <c r="F1136" s="82"/>
      <c r="G1136" s="82" t="s">
        <v>86</v>
      </c>
      <c r="H1136" s="81" t="n">
        <v>39142</v>
      </c>
      <c r="I1136" s="82" t="n">
        <v>0</v>
      </c>
      <c r="J1136" s="82" t="n">
        <v>0</v>
      </c>
      <c r="K1136" s="83" t="n">
        <f aca="false">IF(J1136=0,0,J1136/I1136)</f>
        <v>0</v>
      </c>
      <c r="L1136" s="83" t="n">
        <f aca="false">I1136/UOM</f>
        <v>0</v>
      </c>
      <c r="M1136" s="83" t="n">
        <f aca="false">J1136/UOM</f>
        <v>0</v>
      </c>
      <c r="N1136" s="84" t="str">
        <f aca="false">IF(F1136="P","PHY",IF(F1136="G","G",E1136))</f>
        <v>D</v>
      </c>
      <c r="O1136" s="84" t="str">
        <f aca="false">IF(ISNA(VLOOKUP(G1136,BadCanCurves,1,FALSE())),VLOOKUP(D1136,FOLIOS,6,FALSE()),"not used")</f>
        <v>not used</v>
      </c>
      <c r="P1136" s="84" t="n">
        <f aca="false">IF($N1136="P",VLOOKUP(H1136,PrcBuckets,2,FALSE()),0)</f>
        <v>0</v>
      </c>
      <c r="Q1136" s="84" t="n">
        <f aca="false">IF($N1136="D",VLOOKUP(H1136,BasisBuckets,2,FALSE()),0)</f>
        <v>13</v>
      </c>
      <c r="R1136" s="84" t="n">
        <f aca="false">IF($N1136="PHY",VLOOKUP(H1136,PGDBuckets,2,FALSE()),0)</f>
        <v>0</v>
      </c>
      <c r="S1136" s="84" t="n">
        <f aca="false">IF($N1136="G",VLOOKUP(H1136,PGDBuckets,2,FALSE()),0)</f>
        <v>0</v>
      </c>
      <c r="T1136" s="84" t="n">
        <f aca="false">SUM(P1136:S1136)</f>
        <v>13</v>
      </c>
      <c r="U1136" s="84" t="str">
        <f aca="false">IF(O1136="not used","-",O1136&amp;N1136&amp;T1136)</f>
        <v>-</v>
      </c>
      <c r="V1136" s="84" t="str">
        <f aca="false">IF(O1136="Not Used","-",VLOOKUP(D1136,FOLIOS,7,FALSE())&amp;H1136)</f>
        <v>-</v>
      </c>
      <c r="W1136" s="84" t="str">
        <f aca="false">IF(U1136="-","-",O1136&amp;E1136&amp;H1136)</f>
        <v>-</v>
      </c>
      <c r="X1136" s="85" t="str">
        <f aca="false">D1136&amp;G1136</f>
        <v>FT-CAND-EGSC-BASIF-NTHWST/CANBR</v>
      </c>
      <c r="AF1136" s="0" t="str">
        <f aca="false">D1136&amp;V1136</f>
        <v>FT-CAND-EGSC-BAS-</v>
      </c>
    </row>
    <row r="1137" customFormat="false" ht="12.75" hidden="false" customHeight="false" outlineLevel="0" collapsed="false">
      <c r="A1137" s="81" t="n">
        <v>36682</v>
      </c>
      <c r="B1137" s="82" t="s">
        <v>55</v>
      </c>
      <c r="C1137" s="82" t="s">
        <v>56</v>
      </c>
      <c r="D1137" s="82" t="s">
        <v>57</v>
      </c>
      <c r="E1137" s="82" t="s">
        <v>21</v>
      </c>
      <c r="F1137" s="82"/>
      <c r="G1137" s="82" t="s">
        <v>86</v>
      </c>
      <c r="H1137" s="81" t="n">
        <v>39264</v>
      </c>
      <c r="I1137" s="82" t="n">
        <v>0</v>
      </c>
      <c r="J1137" s="82" t="n">
        <v>0</v>
      </c>
      <c r="K1137" s="83" t="n">
        <f aca="false">IF(J1137=0,0,J1137/I1137)</f>
        <v>0</v>
      </c>
      <c r="L1137" s="83" t="n">
        <f aca="false">I1137/UOM</f>
        <v>0</v>
      </c>
      <c r="M1137" s="83" t="n">
        <f aca="false">J1137/UOM</f>
        <v>0</v>
      </c>
      <c r="N1137" s="84" t="str">
        <f aca="false">IF(F1137="P","PHY",IF(F1137="G","G",E1137))</f>
        <v>D</v>
      </c>
      <c r="O1137" s="84" t="str">
        <f aca="false">IF(ISNA(VLOOKUP(G1137,BadCanCurves,1,FALSE())),VLOOKUP(D1137,FOLIOS,6,FALSE()),"not used")</f>
        <v>not used</v>
      </c>
      <c r="P1137" s="84" t="n">
        <f aca="false">IF($N1137="P",VLOOKUP(H1137,PrcBuckets,2,FALSE()),0)</f>
        <v>0</v>
      </c>
      <c r="Q1137" s="84" t="n">
        <f aca="false">IF($N1137="D",VLOOKUP(H1137,BasisBuckets,2,FALSE()),0)</f>
        <v>13</v>
      </c>
      <c r="R1137" s="84" t="n">
        <f aca="false">IF($N1137="PHY",VLOOKUP(H1137,PGDBuckets,2,FALSE()),0)</f>
        <v>0</v>
      </c>
      <c r="S1137" s="84" t="n">
        <f aca="false">IF($N1137="G",VLOOKUP(H1137,PGDBuckets,2,FALSE()),0)</f>
        <v>0</v>
      </c>
      <c r="T1137" s="84" t="n">
        <f aca="false">SUM(P1137:S1137)</f>
        <v>13</v>
      </c>
      <c r="U1137" s="84" t="str">
        <f aca="false">IF(O1137="not used","-",O1137&amp;N1137&amp;T1137)</f>
        <v>-</v>
      </c>
      <c r="V1137" s="84" t="str">
        <f aca="false">IF(O1137="Not Used","-",VLOOKUP(D1137,FOLIOS,7,FALSE())&amp;H1137)</f>
        <v>-</v>
      </c>
      <c r="W1137" s="84" t="str">
        <f aca="false">IF(U1137="-","-",O1137&amp;E1137&amp;H1137)</f>
        <v>-</v>
      </c>
      <c r="X1137" s="85" t="str">
        <f aca="false">D1137&amp;G1137</f>
        <v>FT-CAND-EGSC-BASIF-NTHWST/CANBR</v>
      </c>
      <c r="AF1137" s="0" t="str">
        <f aca="false">D1137&amp;V1137</f>
        <v>FT-CAND-EGSC-BAS-</v>
      </c>
    </row>
    <row r="1138" customFormat="false" ht="12.75" hidden="false" customHeight="false" outlineLevel="0" collapsed="false">
      <c r="A1138" s="81" t="n">
        <v>36682</v>
      </c>
      <c r="B1138" s="82" t="s">
        <v>55</v>
      </c>
      <c r="C1138" s="82" t="s">
        <v>56</v>
      </c>
      <c r="D1138" s="82" t="s">
        <v>57</v>
      </c>
      <c r="E1138" s="82" t="s">
        <v>21</v>
      </c>
      <c r="F1138" s="82"/>
      <c r="G1138" s="82" t="s">
        <v>86</v>
      </c>
      <c r="H1138" s="81" t="n">
        <v>39295</v>
      </c>
      <c r="I1138" s="82" t="n">
        <v>0</v>
      </c>
      <c r="J1138" s="82" t="n">
        <v>0</v>
      </c>
      <c r="K1138" s="83" t="n">
        <f aca="false">IF(J1138=0,0,J1138/I1138)</f>
        <v>0</v>
      </c>
      <c r="L1138" s="83" t="n">
        <f aca="false">I1138/UOM</f>
        <v>0</v>
      </c>
      <c r="M1138" s="83" t="n">
        <f aca="false">J1138/UOM</f>
        <v>0</v>
      </c>
      <c r="N1138" s="84" t="str">
        <f aca="false">IF(F1138="P","PHY",IF(F1138="G","G",E1138))</f>
        <v>D</v>
      </c>
      <c r="O1138" s="84" t="str">
        <f aca="false">IF(ISNA(VLOOKUP(G1138,BadCanCurves,1,FALSE())),VLOOKUP(D1138,FOLIOS,6,FALSE()),"not used")</f>
        <v>not used</v>
      </c>
      <c r="P1138" s="84" t="n">
        <f aca="false">IF($N1138="P",VLOOKUP(H1138,PrcBuckets,2,FALSE()),0)</f>
        <v>0</v>
      </c>
      <c r="Q1138" s="84" t="n">
        <f aca="false">IF($N1138="D",VLOOKUP(H1138,BasisBuckets,2,FALSE()),0)</f>
        <v>13</v>
      </c>
      <c r="R1138" s="84" t="n">
        <f aca="false">IF($N1138="PHY",VLOOKUP(H1138,PGDBuckets,2,FALSE()),0)</f>
        <v>0</v>
      </c>
      <c r="S1138" s="84" t="n">
        <f aca="false">IF($N1138="G",VLOOKUP(H1138,PGDBuckets,2,FALSE()),0)</f>
        <v>0</v>
      </c>
      <c r="T1138" s="84" t="n">
        <f aca="false">SUM(P1138:S1138)</f>
        <v>13</v>
      </c>
      <c r="U1138" s="84" t="str">
        <f aca="false">IF(O1138="not used","-",O1138&amp;N1138&amp;T1138)</f>
        <v>-</v>
      </c>
      <c r="V1138" s="84" t="str">
        <f aca="false">IF(O1138="Not Used","-",VLOOKUP(D1138,FOLIOS,7,FALSE())&amp;H1138)</f>
        <v>-</v>
      </c>
      <c r="W1138" s="84" t="str">
        <f aca="false">IF(U1138="-","-",O1138&amp;E1138&amp;H1138)</f>
        <v>-</v>
      </c>
      <c r="X1138" s="85" t="str">
        <f aca="false">D1138&amp;G1138</f>
        <v>FT-CAND-EGSC-BASIF-NTHWST/CANBR</v>
      </c>
      <c r="AF1138" s="0" t="str">
        <f aca="false">D1138&amp;V1138</f>
        <v>FT-CAND-EGSC-BAS-</v>
      </c>
    </row>
    <row r="1139" customFormat="false" ht="12.75" hidden="false" customHeight="false" outlineLevel="0" collapsed="false">
      <c r="A1139" s="81" t="n">
        <v>36682</v>
      </c>
      <c r="B1139" s="82" t="s">
        <v>55</v>
      </c>
      <c r="C1139" s="82" t="s">
        <v>56</v>
      </c>
      <c r="D1139" s="82" t="s">
        <v>57</v>
      </c>
      <c r="E1139" s="82" t="s">
        <v>21</v>
      </c>
      <c r="F1139" s="82"/>
      <c r="G1139" s="82" t="s">
        <v>86</v>
      </c>
      <c r="H1139" s="81" t="n">
        <v>39326</v>
      </c>
      <c r="I1139" s="82" t="n">
        <v>0</v>
      </c>
      <c r="J1139" s="82" t="n">
        <v>0</v>
      </c>
      <c r="K1139" s="83" t="n">
        <f aca="false">IF(J1139=0,0,J1139/I1139)</f>
        <v>0</v>
      </c>
      <c r="L1139" s="83" t="n">
        <f aca="false">I1139/UOM</f>
        <v>0</v>
      </c>
      <c r="M1139" s="83" t="n">
        <f aca="false">J1139/UOM</f>
        <v>0</v>
      </c>
      <c r="N1139" s="84" t="str">
        <f aca="false">IF(F1139="P","PHY",IF(F1139="G","G",E1139))</f>
        <v>D</v>
      </c>
      <c r="O1139" s="84" t="str">
        <f aca="false">IF(ISNA(VLOOKUP(G1139,BadCanCurves,1,FALSE())),VLOOKUP(D1139,FOLIOS,6,FALSE()),"not used")</f>
        <v>not used</v>
      </c>
      <c r="P1139" s="84" t="n">
        <f aca="false">IF($N1139="P",VLOOKUP(H1139,PrcBuckets,2,FALSE()),0)</f>
        <v>0</v>
      </c>
      <c r="Q1139" s="84" t="n">
        <f aca="false">IF($N1139="D",VLOOKUP(H1139,BasisBuckets,2,FALSE()),0)</f>
        <v>13</v>
      </c>
      <c r="R1139" s="84" t="n">
        <f aca="false">IF($N1139="PHY",VLOOKUP(H1139,PGDBuckets,2,FALSE()),0)</f>
        <v>0</v>
      </c>
      <c r="S1139" s="84" t="n">
        <f aca="false">IF($N1139="G",VLOOKUP(H1139,PGDBuckets,2,FALSE()),0)</f>
        <v>0</v>
      </c>
      <c r="T1139" s="84" t="n">
        <f aca="false">SUM(P1139:S1139)</f>
        <v>13</v>
      </c>
      <c r="U1139" s="84" t="str">
        <f aca="false">IF(O1139="not used","-",O1139&amp;N1139&amp;T1139)</f>
        <v>-</v>
      </c>
      <c r="V1139" s="84" t="str">
        <f aca="false">IF(O1139="Not Used","-",VLOOKUP(D1139,FOLIOS,7,FALSE())&amp;H1139)</f>
        <v>-</v>
      </c>
      <c r="W1139" s="84" t="str">
        <f aca="false">IF(U1139="-","-",O1139&amp;E1139&amp;H1139)</f>
        <v>-</v>
      </c>
      <c r="X1139" s="85" t="str">
        <f aca="false">D1139&amp;G1139</f>
        <v>FT-CAND-EGSC-BASIF-NTHWST/CANBR</v>
      </c>
      <c r="AF1139" s="0" t="str">
        <f aca="false">D1139&amp;V1139</f>
        <v>FT-CAND-EGSC-BAS-</v>
      </c>
    </row>
    <row r="1140" customFormat="false" ht="12.75" hidden="false" customHeight="false" outlineLevel="0" collapsed="false">
      <c r="A1140" s="81" t="n">
        <v>36682</v>
      </c>
      <c r="B1140" s="82" t="s">
        <v>55</v>
      </c>
      <c r="C1140" s="82" t="s">
        <v>56</v>
      </c>
      <c r="D1140" s="82" t="s">
        <v>57</v>
      </c>
      <c r="E1140" s="82" t="s">
        <v>21</v>
      </c>
      <c r="F1140" s="82"/>
      <c r="G1140" s="82" t="s">
        <v>86</v>
      </c>
      <c r="H1140" s="81" t="n">
        <v>39356</v>
      </c>
      <c r="I1140" s="82" t="n">
        <v>0</v>
      </c>
      <c r="J1140" s="82" t="n">
        <v>0</v>
      </c>
      <c r="K1140" s="83" t="n">
        <f aca="false">IF(J1140=0,0,J1140/I1140)</f>
        <v>0</v>
      </c>
      <c r="L1140" s="83" t="n">
        <f aca="false">I1140/UOM</f>
        <v>0</v>
      </c>
      <c r="M1140" s="83" t="n">
        <f aca="false">J1140/UOM</f>
        <v>0</v>
      </c>
      <c r="N1140" s="84" t="str">
        <f aca="false">IF(F1140="P","PHY",IF(F1140="G","G",E1140))</f>
        <v>D</v>
      </c>
      <c r="O1140" s="84" t="str">
        <f aca="false">IF(ISNA(VLOOKUP(G1140,BadCanCurves,1,FALSE())),VLOOKUP(D1140,FOLIOS,6,FALSE()),"not used")</f>
        <v>not used</v>
      </c>
      <c r="P1140" s="84" t="n">
        <f aca="false">IF($N1140="P",VLOOKUP(H1140,PrcBuckets,2,FALSE()),0)</f>
        <v>0</v>
      </c>
      <c r="Q1140" s="84" t="n">
        <f aca="false">IF($N1140="D",VLOOKUP(H1140,BasisBuckets,2,FALSE()),0)</f>
        <v>13</v>
      </c>
      <c r="R1140" s="84" t="n">
        <f aca="false">IF($N1140="PHY",VLOOKUP(H1140,PGDBuckets,2,FALSE()),0)</f>
        <v>0</v>
      </c>
      <c r="S1140" s="84" t="n">
        <f aca="false">IF($N1140="G",VLOOKUP(H1140,PGDBuckets,2,FALSE()),0)</f>
        <v>0</v>
      </c>
      <c r="T1140" s="84" t="n">
        <f aca="false">SUM(P1140:S1140)</f>
        <v>13</v>
      </c>
      <c r="U1140" s="84" t="str">
        <f aca="false">IF(O1140="not used","-",O1140&amp;N1140&amp;T1140)</f>
        <v>-</v>
      </c>
      <c r="V1140" s="84" t="str">
        <f aca="false">IF(O1140="Not Used","-",VLOOKUP(D1140,FOLIOS,7,FALSE())&amp;H1140)</f>
        <v>-</v>
      </c>
      <c r="W1140" s="84" t="str">
        <f aca="false">IF(U1140="-","-",O1140&amp;E1140&amp;H1140)</f>
        <v>-</v>
      </c>
      <c r="X1140" s="85" t="str">
        <f aca="false">D1140&amp;G1140</f>
        <v>FT-CAND-EGSC-BASIF-NTHWST/CANBR</v>
      </c>
      <c r="AF1140" s="0" t="str">
        <f aca="false">D1140&amp;V1140</f>
        <v>FT-CAND-EGSC-BAS-</v>
      </c>
    </row>
    <row r="1141" customFormat="false" ht="12.75" hidden="false" customHeight="false" outlineLevel="0" collapsed="false">
      <c r="A1141" s="81" t="n">
        <v>36682</v>
      </c>
      <c r="B1141" s="82" t="s">
        <v>55</v>
      </c>
      <c r="C1141" s="82" t="s">
        <v>56</v>
      </c>
      <c r="D1141" s="82" t="s">
        <v>57</v>
      </c>
      <c r="E1141" s="82" t="s">
        <v>21</v>
      </c>
      <c r="F1141" s="82"/>
      <c r="G1141" s="82" t="s">
        <v>86</v>
      </c>
      <c r="H1141" s="81" t="n">
        <v>39387</v>
      </c>
      <c r="I1141" s="82" t="n">
        <v>0</v>
      </c>
      <c r="J1141" s="82" t="n">
        <v>0</v>
      </c>
      <c r="K1141" s="83" t="n">
        <f aca="false">IF(J1141=0,0,J1141/I1141)</f>
        <v>0</v>
      </c>
      <c r="L1141" s="83" t="n">
        <f aca="false">I1141/UOM</f>
        <v>0</v>
      </c>
      <c r="M1141" s="83" t="n">
        <f aca="false">J1141/UOM</f>
        <v>0</v>
      </c>
      <c r="N1141" s="84" t="str">
        <f aca="false">IF(F1141="P","PHY",IF(F1141="G","G",E1141))</f>
        <v>D</v>
      </c>
      <c r="O1141" s="84" t="str">
        <f aca="false">IF(ISNA(VLOOKUP(G1141,BadCanCurves,1,FALSE())),VLOOKUP(D1141,FOLIOS,6,FALSE()),"not used")</f>
        <v>not used</v>
      </c>
      <c r="P1141" s="84" t="n">
        <f aca="false">IF($N1141="P",VLOOKUP(H1141,PrcBuckets,2,FALSE()),0)</f>
        <v>0</v>
      </c>
      <c r="Q1141" s="84" t="n">
        <f aca="false">IF($N1141="D",VLOOKUP(H1141,BasisBuckets,2,FALSE()),0)</f>
        <v>13</v>
      </c>
      <c r="R1141" s="84" t="n">
        <f aca="false">IF($N1141="PHY",VLOOKUP(H1141,PGDBuckets,2,FALSE()),0)</f>
        <v>0</v>
      </c>
      <c r="S1141" s="84" t="n">
        <f aca="false">IF($N1141="G",VLOOKUP(H1141,PGDBuckets,2,FALSE()),0)</f>
        <v>0</v>
      </c>
      <c r="T1141" s="84" t="n">
        <f aca="false">SUM(P1141:S1141)</f>
        <v>13</v>
      </c>
      <c r="U1141" s="84" t="str">
        <f aca="false">IF(O1141="not used","-",O1141&amp;N1141&amp;T1141)</f>
        <v>-</v>
      </c>
      <c r="V1141" s="84" t="str">
        <f aca="false">IF(O1141="Not Used","-",VLOOKUP(D1141,FOLIOS,7,FALSE())&amp;H1141)</f>
        <v>-</v>
      </c>
      <c r="W1141" s="84" t="str">
        <f aca="false">IF(U1141="-","-",O1141&amp;E1141&amp;H1141)</f>
        <v>-</v>
      </c>
      <c r="X1141" s="85" t="str">
        <f aca="false">D1141&amp;G1141</f>
        <v>FT-CAND-EGSC-BASIF-NTHWST/CANBR</v>
      </c>
      <c r="AF1141" s="0" t="str">
        <f aca="false">D1141&amp;V1141</f>
        <v>FT-CAND-EGSC-BAS-</v>
      </c>
    </row>
    <row r="1142" customFormat="false" ht="12.75" hidden="false" customHeight="false" outlineLevel="0" collapsed="false">
      <c r="A1142" s="81" t="n">
        <v>36682</v>
      </c>
      <c r="B1142" s="82" t="s">
        <v>55</v>
      </c>
      <c r="C1142" s="82" t="s">
        <v>56</v>
      </c>
      <c r="D1142" s="82" t="s">
        <v>57</v>
      </c>
      <c r="E1142" s="82" t="s">
        <v>21</v>
      </c>
      <c r="F1142" s="82"/>
      <c r="G1142" s="82" t="s">
        <v>86</v>
      </c>
      <c r="H1142" s="81" t="n">
        <v>39417</v>
      </c>
      <c r="I1142" s="82" t="n">
        <v>0</v>
      </c>
      <c r="J1142" s="82" t="n">
        <v>0</v>
      </c>
      <c r="K1142" s="83" t="n">
        <f aca="false">IF(J1142=0,0,J1142/I1142)</f>
        <v>0</v>
      </c>
      <c r="L1142" s="83" t="n">
        <f aca="false">I1142/UOM</f>
        <v>0</v>
      </c>
      <c r="M1142" s="83" t="n">
        <f aca="false">J1142/UOM</f>
        <v>0</v>
      </c>
      <c r="N1142" s="84" t="str">
        <f aca="false">IF(F1142="P","PHY",IF(F1142="G","G",E1142))</f>
        <v>D</v>
      </c>
      <c r="O1142" s="84" t="str">
        <f aca="false">IF(ISNA(VLOOKUP(G1142,BadCanCurves,1,FALSE())),VLOOKUP(D1142,FOLIOS,6,FALSE()),"not used")</f>
        <v>not used</v>
      </c>
      <c r="P1142" s="84" t="n">
        <f aca="false">IF($N1142="P",VLOOKUP(H1142,PrcBuckets,2,FALSE()),0)</f>
        <v>0</v>
      </c>
      <c r="Q1142" s="84" t="n">
        <f aca="false">IF($N1142="D",VLOOKUP(H1142,BasisBuckets,2,FALSE()),0)</f>
        <v>13</v>
      </c>
      <c r="R1142" s="84" t="n">
        <f aca="false">IF($N1142="PHY",VLOOKUP(H1142,PGDBuckets,2,FALSE()),0)</f>
        <v>0</v>
      </c>
      <c r="S1142" s="84" t="n">
        <f aca="false">IF($N1142="G",VLOOKUP(H1142,PGDBuckets,2,FALSE()),0)</f>
        <v>0</v>
      </c>
      <c r="T1142" s="84" t="n">
        <f aca="false">SUM(P1142:S1142)</f>
        <v>13</v>
      </c>
      <c r="U1142" s="84" t="str">
        <f aca="false">IF(O1142="not used","-",O1142&amp;N1142&amp;T1142)</f>
        <v>-</v>
      </c>
      <c r="V1142" s="84" t="str">
        <f aca="false">IF(O1142="Not Used","-",VLOOKUP(D1142,FOLIOS,7,FALSE())&amp;H1142)</f>
        <v>-</v>
      </c>
      <c r="W1142" s="84" t="str">
        <f aca="false">IF(U1142="-","-",O1142&amp;E1142&amp;H1142)</f>
        <v>-</v>
      </c>
      <c r="X1142" s="85" t="str">
        <f aca="false">D1142&amp;G1142</f>
        <v>FT-CAND-EGSC-BASIF-NTHWST/CANBR</v>
      </c>
      <c r="AF1142" s="0" t="str">
        <f aca="false">D1142&amp;V1142</f>
        <v>FT-CAND-EGSC-BAS-</v>
      </c>
    </row>
    <row r="1143" customFormat="false" ht="12.75" hidden="false" customHeight="false" outlineLevel="0" collapsed="false">
      <c r="A1143" s="81" t="n">
        <v>36682</v>
      </c>
      <c r="B1143" s="82" t="s">
        <v>55</v>
      </c>
      <c r="C1143" s="82" t="s">
        <v>56</v>
      </c>
      <c r="D1143" s="82" t="s">
        <v>57</v>
      </c>
      <c r="E1143" s="82" t="s">
        <v>21</v>
      </c>
      <c r="F1143" s="82"/>
      <c r="G1143" s="82" t="s">
        <v>86</v>
      </c>
      <c r="H1143" s="81" t="n">
        <v>39448</v>
      </c>
      <c r="I1143" s="82" t="n">
        <v>0</v>
      </c>
      <c r="J1143" s="82" t="n">
        <v>0</v>
      </c>
      <c r="K1143" s="83" t="n">
        <f aca="false">IF(J1143=0,0,J1143/I1143)</f>
        <v>0</v>
      </c>
      <c r="L1143" s="83" t="n">
        <f aca="false">I1143/UOM</f>
        <v>0</v>
      </c>
      <c r="M1143" s="83" t="n">
        <f aca="false">J1143/UOM</f>
        <v>0</v>
      </c>
      <c r="N1143" s="84" t="str">
        <f aca="false">IF(F1143="P","PHY",IF(F1143="G","G",E1143))</f>
        <v>D</v>
      </c>
      <c r="O1143" s="84" t="str">
        <f aca="false">IF(ISNA(VLOOKUP(G1143,BadCanCurves,1,FALSE())),VLOOKUP(D1143,FOLIOS,6,FALSE()),"not used")</f>
        <v>not used</v>
      </c>
      <c r="P1143" s="84" t="n">
        <f aca="false">IF($N1143="P",VLOOKUP(H1143,PrcBuckets,2,FALSE()),0)</f>
        <v>0</v>
      </c>
      <c r="Q1143" s="84" t="n">
        <f aca="false">IF($N1143="D",VLOOKUP(H1143,BasisBuckets,2,FALSE()),0)</f>
        <v>13</v>
      </c>
      <c r="R1143" s="84" t="n">
        <f aca="false">IF($N1143="PHY",VLOOKUP(H1143,PGDBuckets,2,FALSE()),0)</f>
        <v>0</v>
      </c>
      <c r="S1143" s="84" t="n">
        <f aca="false">IF($N1143="G",VLOOKUP(H1143,PGDBuckets,2,FALSE()),0)</f>
        <v>0</v>
      </c>
      <c r="T1143" s="84" t="n">
        <f aca="false">SUM(P1143:S1143)</f>
        <v>13</v>
      </c>
      <c r="U1143" s="84" t="str">
        <f aca="false">IF(O1143="not used","-",O1143&amp;N1143&amp;T1143)</f>
        <v>-</v>
      </c>
      <c r="V1143" s="84" t="str">
        <f aca="false">IF(O1143="Not Used","-",VLOOKUP(D1143,FOLIOS,7,FALSE())&amp;H1143)</f>
        <v>-</v>
      </c>
      <c r="W1143" s="84" t="str">
        <f aca="false">IF(U1143="-","-",O1143&amp;E1143&amp;H1143)</f>
        <v>-</v>
      </c>
      <c r="X1143" s="85" t="str">
        <f aca="false">D1143&amp;G1143</f>
        <v>FT-CAND-EGSC-BASIF-NTHWST/CANBR</v>
      </c>
      <c r="AF1143" s="0" t="str">
        <f aca="false">D1143&amp;V1143</f>
        <v>FT-CAND-EGSC-BAS-</v>
      </c>
    </row>
    <row r="1144" customFormat="false" ht="12.75" hidden="false" customHeight="false" outlineLevel="0" collapsed="false">
      <c r="A1144" s="81" t="n">
        <v>36682</v>
      </c>
      <c r="B1144" s="82" t="s">
        <v>55</v>
      </c>
      <c r="C1144" s="82" t="s">
        <v>56</v>
      </c>
      <c r="D1144" s="82" t="s">
        <v>57</v>
      </c>
      <c r="E1144" s="82" t="s">
        <v>21</v>
      </c>
      <c r="F1144" s="82"/>
      <c r="G1144" s="82" t="s">
        <v>86</v>
      </c>
      <c r="H1144" s="81" t="n">
        <v>39479</v>
      </c>
      <c r="I1144" s="82" t="n">
        <v>0</v>
      </c>
      <c r="J1144" s="82" t="n">
        <v>0</v>
      </c>
      <c r="K1144" s="83" t="n">
        <f aca="false">IF(J1144=0,0,J1144/I1144)</f>
        <v>0</v>
      </c>
      <c r="L1144" s="83" t="n">
        <f aca="false">I1144/UOM</f>
        <v>0</v>
      </c>
      <c r="M1144" s="83" t="n">
        <f aca="false">J1144/UOM</f>
        <v>0</v>
      </c>
      <c r="N1144" s="84" t="str">
        <f aca="false">IF(F1144="P","PHY",IF(F1144="G","G",E1144))</f>
        <v>D</v>
      </c>
      <c r="O1144" s="84" t="str">
        <f aca="false">IF(ISNA(VLOOKUP(G1144,BadCanCurves,1,FALSE())),VLOOKUP(D1144,FOLIOS,6,FALSE()),"not used")</f>
        <v>not used</v>
      </c>
      <c r="P1144" s="84" t="n">
        <f aca="false">IF($N1144="P",VLOOKUP(H1144,PrcBuckets,2,FALSE()),0)</f>
        <v>0</v>
      </c>
      <c r="Q1144" s="84" t="n">
        <f aca="false">IF($N1144="D",VLOOKUP(H1144,BasisBuckets,2,FALSE()),0)</f>
        <v>13</v>
      </c>
      <c r="R1144" s="84" t="n">
        <f aca="false">IF($N1144="PHY",VLOOKUP(H1144,PGDBuckets,2,FALSE()),0)</f>
        <v>0</v>
      </c>
      <c r="S1144" s="84" t="n">
        <f aca="false">IF($N1144="G",VLOOKUP(H1144,PGDBuckets,2,FALSE()),0)</f>
        <v>0</v>
      </c>
      <c r="T1144" s="84" t="n">
        <f aca="false">SUM(P1144:S1144)</f>
        <v>13</v>
      </c>
      <c r="U1144" s="84" t="str">
        <f aca="false">IF(O1144="not used","-",O1144&amp;N1144&amp;T1144)</f>
        <v>-</v>
      </c>
      <c r="V1144" s="84" t="str">
        <f aca="false">IF(O1144="Not Used","-",VLOOKUP(D1144,FOLIOS,7,FALSE())&amp;H1144)</f>
        <v>-</v>
      </c>
      <c r="W1144" s="84" t="str">
        <f aca="false">IF(U1144="-","-",O1144&amp;E1144&amp;H1144)</f>
        <v>-</v>
      </c>
      <c r="X1144" s="85" t="str">
        <f aca="false">D1144&amp;G1144</f>
        <v>FT-CAND-EGSC-BASIF-NTHWST/CANBR</v>
      </c>
      <c r="AF1144" s="0" t="str">
        <f aca="false">D1144&amp;V1144</f>
        <v>FT-CAND-EGSC-BAS-</v>
      </c>
    </row>
    <row r="1145" customFormat="false" ht="12.75" hidden="false" customHeight="false" outlineLevel="0" collapsed="false">
      <c r="A1145" s="81" t="n">
        <v>36682</v>
      </c>
      <c r="B1145" s="82" t="s">
        <v>55</v>
      </c>
      <c r="C1145" s="82" t="s">
        <v>56</v>
      </c>
      <c r="D1145" s="82" t="s">
        <v>57</v>
      </c>
      <c r="E1145" s="82" t="s">
        <v>21</v>
      </c>
      <c r="F1145" s="82"/>
      <c r="G1145" s="82" t="s">
        <v>86</v>
      </c>
      <c r="H1145" s="81" t="n">
        <v>39508</v>
      </c>
      <c r="I1145" s="82" t="n">
        <v>0</v>
      </c>
      <c r="J1145" s="82" t="n">
        <v>0</v>
      </c>
      <c r="K1145" s="83" t="n">
        <f aca="false">IF(J1145=0,0,J1145/I1145)</f>
        <v>0</v>
      </c>
      <c r="L1145" s="83" t="n">
        <f aca="false">I1145/UOM</f>
        <v>0</v>
      </c>
      <c r="M1145" s="83" t="n">
        <f aca="false">J1145/UOM</f>
        <v>0</v>
      </c>
      <c r="N1145" s="84" t="str">
        <f aca="false">IF(F1145="P","PHY",IF(F1145="G","G",E1145))</f>
        <v>D</v>
      </c>
      <c r="O1145" s="84" t="str">
        <f aca="false">IF(ISNA(VLOOKUP(G1145,BadCanCurves,1,FALSE())),VLOOKUP(D1145,FOLIOS,6,FALSE()),"not used")</f>
        <v>not used</v>
      </c>
      <c r="P1145" s="84" t="n">
        <f aca="false">IF($N1145="P",VLOOKUP(H1145,PrcBuckets,2,FALSE()),0)</f>
        <v>0</v>
      </c>
      <c r="Q1145" s="84" t="n">
        <f aca="false">IF($N1145="D",VLOOKUP(H1145,BasisBuckets,2,FALSE()),0)</f>
        <v>13</v>
      </c>
      <c r="R1145" s="84" t="n">
        <f aca="false">IF($N1145="PHY",VLOOKUP(H1145,PGDBuckets,2,FALSE()),0)</f>
        <v>0</v>
      </c>
      <c r="S1145" s="84" t="n">
        <f aca="false">IF($N1145="G",VLOOKUP(H1145,PGDBuckets,2,FALSE()),0)</f>
        <v>0</v>
      </c>
      <c r="T1145" s="84" t="n">
        <f aca="false">SUM(P1145:S1145)</f>
        <v>13</v>
      </c>
      <c r="U1145" s="84" t="str">
        <f aca="false">IF(O1145="not used","-",O1145&amp;N1145&amp;T1145)</f>
        <v>-</v>
      </c>
      <c r="V1145" s="84" t="str">
        <f aca="false">IF(O1145="Not Used","-",VLOOKUP(D1145,FOLIOS,7,FALSE())&amp;H1145)</f>
        <v>-</v>
      </c>
      <c r="W1145" s="84" t="str">
        <f aca="false">IF(U1145="-","-",O1145&amp;E1145&amp;H1145)</f>
        <v>-</v>
      </c>
      <c r="X1145" s="85" t="str">
        <f aca="false">D1145&amp;G1145</f>
        <v>FT-CAND-EGSC-BASIF-NTHWST/CANBR</v>
      </c>
      <c r="AF1145" s="0" t="str">
        <f aca="false">D1145&amp;V1145</f>
        <v>FT-CAND-EGSC-BAS-</v>
      </c>
    </row>
    <row r="1146" customFormat="false" ht="12.75" hidden="false" customHeight="false" outlineLevel="0" collapsed="false">
      <c r="A1146" s="81" t="n">
        <v>36682</v>
      </c>
      <c r="B1146" s="82" t="s">
        <v>55</v>
      </c>
      <c r="C1146" s="82" t="s">
        <v>56</v>
      </c>
      <c r="D1146" s="82" t="s">
        <v>57</v>
      </c>
      <c r="E1146" s="82" t="s">
        <v>21</v>
      </c>
      <c r="F1146" s="82"/>
      <c r="G1146" s="82" t="s">
        <v>86</v>
      </c>
      <c r="H1146" s="81" t="n">
        <v>39630</v>
      </c>
      <c r="I1146" s="82" t="n">
        <v>0</v>
      </c>
      <c r="J1146" s="82" t="n">
        <v>0</v>
      </c>
      <c r="K1146" s="83" t="n">
        <f aca="false">IF(J1146=0,0,J1146/I1146)</f>
        <v>0</v>
      </c>
      <c r="L1146" s="83" t="n">
        <f aca="false">I1146/UOM</f>
        <v>0</v>
      </c>
      <c r="M1146" s="83" t="n">
        <f aca="false">J1146/UOM</f>
        <v>0</v>
      </c>
      <c r="N1146" s="84" t="str">
        <f aca="false">IF(F1146="P","PHY",IF(F1146="G","G",E1146))</f>
        <v>D</v>
      </c>
      <c r="O1146" s="84" t="str">
        <f aca="false">IF(ISNA(VLOOKUP(G1146,BadCanCurves,1,FALSE())),VLOOKUP(D1146,FOLIOS,6,FALSE()),"not used")</f>
        <v>not used</v>
      </c>
      <c r="P1146" s="84" t="n">
        <f aca="false">IF($N1146="P",VLOOKUP(H1146,PrcBuckets,2,FALSE()),0)</f>
        <v>0</v>
      </c>
      <c r="Q1146" s="84" t="n">
        <f aca="false">IF($N1146="D",VLOOKUP(H1146,BasisBuckets,2,FALSE()),0)</f>
        <v>13</v>
      </c>
      <c r="R1146" s="84" t="n">
        <f aca="false">IF($N1146="PHY",VLOOKUP(H1146,PGDBuckets,2,FALSE()),0)</f>
        <v>0</v>
      </c>
      <c r="S1146" s="84" t="n">
        <f aca="false">IF($N1146="G",VLOOKUP(H1146,PGDBuckets,2,FALSE()),0)</f>
        <v>0</v>
      </c>
      <c r="T1146" s="84" t="n">
        <f aca="false">SUM(P1146:S1146)</f>
        <v>13</v>
      </c>
      <c r="U1146" s="84" t="str">
        <f aca="false">IF(O1146="not used","-",O1146&amp;N1146&amp;T1146)</f>
        <v>-</v>
      </c>
      <c r="V1146" s="84" t="str">
        <f aca="false">IF(O1146="Not Used","-",VLOOKUP(D1146,FOLIOS,7,FALSE())&amp;H1146)</f>
        <v>-</v>
      </c>
      <c r="W1146" s="84" t="str">
        <f aca="false">IF(U1146="-","-",O1146&amp;E1146&amp;H1146)</f>
        <v>-</v>
      </c>
      <c r="X1146" s="85" t="str">
        <f aca="false">D1146&amp;G1146</f>
        <v>FT-CAND-EGSC-BASIF-NTHWST/CANBR</v>
      </c>
      <c r="AF1146" s="0" t="str">
        <f aca="false">D1146&amp;V1146</f>
        <v>FT-CAND-EGSC-BAS-</v>
      </c>
    </row>
    <row r="1147" customFormat="false" ht="12.75" hidden="false" customHeight="false" outlineLevel="0" collapsed="false">
      <c r="A1147" s="81" t="n">
        <v>36682</v>
      </c>
      <c r="B1147" s="82" t="s">
        <v>55</v>
      </c>
      <c r="C1147" s="82" t="s">
        <v>56</v>
      </c>
      <c r="D1147" s="82" t="s">
        <v>57</v>
      </c>
      <c r="E1147" s="82" t="s">
        <v>21</v>
      </c>
      <c r="F1147" s="82"/>
      <c r="G1147" s="82" t="s">
        <v>86</v>
      </c>
      <c r="H1147" s="81" t="n">
        <v>39661</v>
      </c>
      <c r="I1147" s="82" t="n">
        <v>0</v>
      </c>
      <c r="J1147" s="82" t="n">
        <v>0</v>
      </c>
      <c r="K1147" s="83" t="n">
        <f aca="false">IF(J1147=0,0,J1147/I1147)</f>
        <v>0</v>
      </c>
      <c r="L1147" s="83" t="n">
        <f aca="false">I1147/UOM</f>
        <v>0</v>
      </c>
      <c r="M1147" s="83" t="n">
        <f aca="false">J1147/UOM</f>
        <v>0</v>
      </c>
      <c r="N1147" s="84" t="str">
        <f aca="false">IF(F1147="P","PHY",IF(F1147="G","G",E1147))</f>
        <v>D</v>
      </c>
      <c r="O1147" s="84" t="str">
        <f aca="false">IF(ISNA(VLOOKUP(G1147,BadCanCurves,1,FALSE())),VLOOKUP(D1147,FOLIOS,6,FALSE()),"not used")</f>
        <v>not used</v>
      </c>
      <c r="P1147" s="84" t="n">
        <f aca="false">IF($N1147="P",VLOOKUP(H1147,PrcBuckets,2,FALSE()),0)</f>
        <v>0</v>
      </c>
      <c r="Q1147" s="84" t="n">
        <f aca="false">IF($N1147="D",VLOOKUP(H1147,BasisBuckets,2,FALSE()),0)</f>
        <v>13</v>
      </c>
      <c r="R1147" s="84" t="n">
        <f aca="false">IF($N1147="PHY",VLOOKUP(H1147,PGDBuckets,2,FALSE()),0)</f>
        <v>0</v>
      </c>
      <c r="S1147" s="84" t="n">
        <f aca="false">IF($N1147="G",VLOOKUP(H1147,PGDBuckets,2,FALSE()),0)</f>
        <v>0</v>
      </c>
      <c r="T1147" s="84" t="n">
        <f aca="false">SUM(P1147:S1147)</f>
        <v>13</v>
      </c>
      <c r="U1147" s="84" t="str">
        <f aca="false">IF(O1147="not used","-",O1147&amp;N1147&amp;T1147)</f>
        <v>-</v>
      </c>
      <c r="V1147" s="84" t="str">
        <f aca="false">IF(O1147="Not Used","-",VLOOKUP(D1147,FOLIOS,7,FALSE())&amp;H1147)</f>
        <v>-</v>
      </c>
      <c r="W1147" s="84" t="str">
        <f aca="false">IF(U1147="-","-",O1147&amp;E1147&amp;H1147)</f>
        <v>-</v>
      </c>
      <c r="X1147" s="85" t="str">
        <f aca="false">D1147&amp;G1147</f>
        <v>FT-CAND-EGSC-BASIF-NTHWST/CANBR</v>
      </c>
      <c r="AF1147" s="0" t="str">
        <f aca="false">D1147&amp;V1147</f>
        <v>FT-CAND-EGSC-BAS-</v>
      </c>
    </row>
    <row r="1148" customFormat="false" ht="12.75" hidden="false" customHeight="false" outlineLevel="0" collapsed="false">
      <c r="A1148" s="81" t="n">
        <v>36682</v>
      </c>
      <c r="B1148" s="82" t="s">
        <v>55</v>
      </c>
      <c r="C1148" s="82" t="s">
        <v>56</v>
      </c>
      <c r="D1148" s="82" t="s">
        <v>57</v>
      </c>
      <c r="E1148" s="82" t="s">
        <v>21</v>
      </c>
      <c r="F1148" s="82"/>
      <c r="G1148" s="82" t="s">
        <v>86</v>
      </c>
      <c r="H1148" s="81" t="n">
        <v>39692</v>
      </c>
      <c r="I1148" s="82" t="n">
        <v>0</v>
      </c>
      <c r="J1148" s="82" t="n">
        <v>0</v>
      </c>
      <c r="K1148" s="83" t="n">
        <f aca="false">IF(J1148=0,0,J1148/I1148)</f>
        <v>0</v>
      </c>
      <c r="L1148" s="83" t="n">
        <f aca="false">I1148/UOM</f>
        <v>0</v>
      </c>
      <c r="M1148" s="83" t="n">
        <f aca="false">J1148/UOM</f>
        <v>0</v>
      </c>
      <c r="N1148" s="84" t="str">
        <f aca="false">IF(F1148="P","PHY",IF(F1148="G","G",E1148))</f>
        <v>D</v>
      </c>
      <c r="O1148" s="84" t="str">
        <f aca="false">IF(ISNA(VLOOKUP(G1148,BadCanCurves,1,FALSE())),VLOOKUP(D1148,FOLIOS,6,FALSE()),"not used")</f>
        <v>not used</v>
      </c>
      <c r="P1148" s="84" t="n">
        <f aca="false">IF($N1148="P",VLOOKUP(H1148,PrcBuckets,2,FALSE()),0)</f>
        <v>0</v>
      </c>
      <c r="Q1148" s="84" t="n">
        <f aca="false">IF($N1148="D",VLOOKUP(H1148,BasisBuckets,2,FALSE()),0)</f>
        <v>13</v>
      </c>
      <c r="R1148" s="84" t="n">
        <f aca="false">IF($N1148="PHY",VLOOKUP(H1148,PGDBuckets,2,FALSE()),0)</f>
        <v>0</v>
      </c>
      <c r="S1148" s="84" t="n">
        <f aca="false">IF($N1148="G",VLOOKUP(H1148,PGDBuckets,2,FALSE()),0)</f>
        <v>0</v>
      </c>
      <c r="T1148" s="84" t="n">
        <f aca="false">SUM(P1148:S1148)</f>
        <v>13</v>
      </c>
      <c r="U1148" s="84" t="str">
        <f aca="false">IF(O1148="not used","-",O1148&amp;N1148&amp;T1148)</f>
        <v>-</v>
      </c>
      <c r="V1148" s="84" t="str">
        <f aca="false">IF(O1148="Not Used","-",VLOOKUP(D1148,FOLIOS,7,FALSE())&amp;H1148)</f>
        <v>-</v>
      </c>
      <c r="W1148" s="84" t="str">
        <f aca="false">IF(U1148="-","-",O1148&amp;E1148&amp;H1148)</f>
        <v>-</v>
      </c>
      <c r="X1148" s="85" t="str">
        <f aca="false">D1148&amp;G1148</f>
        <v>FT-CAND-EGSC-BASIF-NTHWST/CANBR</v>
      </c>
      <c r="AF1148" s="0" t="str">
        <f aca="false">D1148&amp;V1148</f>
        <v>FT-CAND-EGSC-BAS-</v>
      </c>
    </row>
    <row r="1149" customFormat="false" ht="12.75" hidden="false" customHeight="false" outlineLevel="0" collapsed="false">
      <c r="A1149" s="81" t="n">
        <v>36682</v>
      </c>
      <c r="B1149" s="82" t="s">
        <v>55</v>
      </c>
      <c r="C1149" s="82" t="s">
        <v>56</v>
      </c>
      <c r="D1149" s="82" t="s">
        <v>57</v>
      </c>
      <c r="E1149" s="82" t="s">
        <v>21</v>
      </c>
      <c r="F1149" s="82"/>
      <c r="G1149" s="82" t="s">
        <v>86</v>
      </c>
      <c r="H1149" s="81" t="n">
        <v>39722</v>
      </c>
      <c r="I1149" s="82" t="n">
        <v>0</v>
      </c>
      <c r="J1149" s="82" t="n">
        <v>0</v>
      </c>
      <c r="K1149" s="83" t="n">
        <f aca="false">IF(J1149=0,0,J1149/I1149)</f>
        <v>0</v>
      </c>
      <c r="L1149" s="83" t="n">
        <f aca="false">I1149/UOM</f>
        <v>0</v>
      </c>
      <c r="M1149" s="83" t="n">
        <f aca="false">J1149/UOM</f>
        <v>0</v>
      </c>
      <c r="N1149" s="84" t="str">
        <f aca="false">IF(F1149="P","PHY",IF(F1149="G","G",E1149))</f>
        <v>D</v>
      </c>
      <c r="O1149" s="84" t="str">
        <f aca="false">IF(ISNA(VLOOKUP(G1149,BadCanCurves,1,FALSE())),VLOOKUP(D1149,FOLIOS,6,FALSE()),"not used")</f>
        <v>not used</v>
      </c>
      <c r="P1149" s="84" t="n">
        <f aca="false">IF($N1149="P",VLOOKUP(H1149,PrcBuckets,2,FALSE()),0)</f>
        <v>0</v>
      </c>
      <c r="Q1149" s="84" t="n">
        <f aca="false">IF($N1149="D",VLOOKUP(H1149,BasisBuckets,2,FALSE()),0)</f>
        <v>13</v>
      </c>
      <c r="R1149" s="84" t="n">
        <f aca="false">IF($N1149="PHY",VLOOKUP(H1149,PGDBuckets,2,FALSE()),0)</f>
        <v>0</v>
      </c>
      <c r="S1149" s="84" t="n">
        <f aca="false">IF($N1149="G",VLOOKUP(H1149,PGDBuckets,2,FALSE()),0)</f>
        <v>0</v>
      </c>
      <c r="T1149" s="84" t="n">
        <f aca="false">SUM(P1149:S1149)</f>
        <v>13</v>
      </c>
      <c r="U1149" s="84" t="str">
        <f aca="false">IF(O1149="not used","-",O1149&amp;N1149&amp;T1149)</f>
        <v>-</v>
      </c>
      <c r="V1149" s="84" t="str">
        <f aca="false">IF(O1149="Not Used","-",VLOOKUP(D1149,FOLIOS,7,FALSE())&amp;H1149)</f>
        <v>-</v>
      </c>
      <c r="W1149" s="84" t="str">
        <f aca="false">IF(U1149="-","-",O1149&amp;E1149&amp;H1149)</f>
        <v>-</v>
      </c>
      <c r="X1149" s="85" t="str">
        <f aca="false">D1149&amp;G1149</f>
        <v>FT-CAND-EGSC-BASIF-NTHWST/CANBR</v>
      </c>
      <c r="AF1149" s="0" t="str">
        <f aca="false">D1149&amp;V1149</f>
        <v>FT-CAND-EGSC-BAS-</v>
      </c>
    </row>
    <row r="1150" customFormat="false" ht="12.75" hidden="false" customHeight="false" outlineLevel="0" collapsed="false">
      <c r="A1150" s="81" t="n">
        <v>36682</v>
      </c>
      <c r="B1150" s="82" t="s">
        <v>55</v>
      </c>
      <c r="C1150" s="82" t="s">
        <v>56</v>
      </c>
      <c r="D1150" s="82" t="s">
        <v>57</v>
      </c>
      <c r="E1150" s="82" t="s">
        <v>21</v>
      </c>
      <c r="F1150" s="82"/>
      <c r="G1150" s="82" t="s">
        <v>86</v>
      </c>
      <c r="H1150" s="81" t="n">
        <v>39753</v>
      </c>
      <c r="I1150" s="82" t="n">
        <v>0</v>
      </c>
      <c r="J1150" s="82" t="n">
        <v>0</v>
      </c>
      <c r="K1150" s="83" t="n">
        <f aca="false">IF(J1150=0,0,J1150/I1150)</f>
        <v>0</v>
      </c>
      <c r="L1150" s="83" t="n">
        <f aca="false">I1150/UOM</f>
        <v>0</v>
      </c>
      <c r="M1150" s="83" t="n">
        <f aca="false">J1150/UOM</f>
        <v>0</v>
      </c>
      <c r="N1150" s="84" t="str">
        <f aca="false">IF(F1150="P","PHY",IF(F1150="G","G",E1150))</f>
        <v>D</v>
      </c>
      <c r="O1150" s="84" t="str">
        <f aca="false">IF(ISNA(VLOOKUP(G1150,BadCanCurves,1,FALSE())),VLOOKUP(D1150,FOLIOS,6,FALSE()),"not used")</f>
        <v>not used</v>
      </c>
      <c r="P1150" s="84" t="n">
        <f aca="false">IF($N1150="P",VLOOKUP(H1150,PrcBuckets,2,FALSE()),0)</f>
        <v>0</v>
      </c>
      <c r="Q1150" s="84" t="n">
        <f aca="false">IF($N1150="D",VLOOKUP(H1150,BasisBuckets,2,FALSE()),0)</f>
        <v>13</v>
      </c>
      <c r="R1150" s="84" t="n">
        <f aca="false">IF($N1150="PHY",VLOOKUP(H1150,PGDBuckets,2,FALSE()),0)</f>
        <v>0</v>
      </c>
      <c r="S1150" s="84" t="n">
        <f aca="false">IF($N1150="G",VLOOKUP(H1150,PGDBuckets,2,FALSE()),0)</f>
        <v>0</v>
      </c>
      <c r="T1150" s="84" t="n">
        <f aca="false">SUM(P1150:S1150)</f>
        <v>13</v>
      </c>
      <c r="U1150" s="84" t="str">
        <f aca="false">IF(O1150="not used","-",O1150&amp;N1150&amp;T1150)</f>
        <v>-</v>
      </c>
      <c r="V1150" s="84" t="str">
        <f aca="false">IF(O1150="Not Used","-",VLOOKUP(D1150,FOLIOS,7,FALSE())&amp;H1150)</f>
        <v>-</v>
      </c>
      <c r="W1150" s="84" t="str">
        <f aca="false">IF(U1150="-","-",O1150&amp;E1150&amp;H1150)</f>
        <v>-</v>
      </c>
      <c r="X1150" s="85" t="str">
        <f aca="false">D1150&amp;G1150</f>
        <v>FT-CAND-EGSC-BASIF-NTHWST/CANBR</v>
      </c>
      <c r="AF1150" s="0" t="str">
        <f aca="false">D1150&amp;V1150</f>
        <v>FT-CAND-EGSC-BAS-</v>
      </c>
    </row>
    <row r="1151" customFormat="false" ht="12.75" hidden="false" customHeight="false" outlineLevel="0" collapsed="false">
      <c r="A1151" s="81" t="n">
        <v>36682</v>
      </c>
      <c r="B1151" s="82" t="s">
        <v>55</v>
      </c>
      <c r="C1151" s="82" t="s">
        <v>56</v>
      </c>
      <c r="D1151" s="82" t="s">
        <v>57</v>
      </c>
      <c r="E1151" s="82" t="s">
        <v>21</v>
      </c>
      <c r="F1151" s="82"/>
      <c r="G1151" s="82" t="s">
        <v>86</v>
      </c>
      <c r="H1151" s="81" t="n">
        <v>39783</v>
      </c>
      <c r="I1151" s="82" t="n">
        <v>0</v>
      </c>
      <c r="J1151" s="82" t="n">
        <v>0</v>
      </c>
      <c r="K1151" s="83" t="n">
        <f aca="false">IF(J1151=0,0,J1151/I1151)</f>
        <v>0</v>
      </c>
      <c r="L1151" s="83" t="n">
        <f aca="false">I1151/UOM</f>
        <v>0</v>
      </c>
      <c r="M1151" s="83" t="n">
        <f aca="false">J1151/UOM</f>
        <v>0</v>
      </c>
      <c r="N1151" s="84" t="str">
        <f aca="false">IF(F1151="P","PHY",IF(F1151="G","G",E1151))</f>
        <v>D</v>
      </c>
      <c r="O1151" s="84" t="str">
        <f aca="false">IF(ISNA(VLOOKUP(G1151,BadCanCurves,1,FALSE())),VLOOKUP(D1151,FOLIOS,6,FALSE()),"not used")</f>
        <v>not used</v>
      </c>
      <c r="P1151" s="84" t="n">
        <f aca="false">IF($N1151="P",VLOOKUP(H1151,PrcBuckets,2,FALSE()),0)</f>
        <v>0</v>
      </c>
      <c r="Q1151" s="84" t="n">
        <f aca="false">IF($N1151="D",VLOOKUP(H1151,BasisBuckets,2,FALSE()),0)</f>
        <v>13</v>
      </c>
      <c r="R1151" s="84" t="n">
        <f aca="false">IF($N1151="PHY",VLOOKUP(H1151,PGDBuckets,2,FALSE()),0)</f>
        <v>0</v>
      </c>
      <c r="S1151" s="84" t="n">
        <f aca="false">IF($N1151="G",VLOOKUP(H1151,PGDBuckets,2,FALSE()),0)</f>
        <v>0</v>
      </c>
      <c r="T1151" s="84" t="n">
        <f aca="false">SUM(P1151:S1151)</f>
        <v>13</v>
      </c>
      <c r="U1151" s="84" t="str">
        <f aca="false">IF(O1151="not used","-",O1151&amp;N1151&amp;T1151)</f>
        <v>-</v>
      </c>
      <c r="V1151" s="84" t="str">
        <f aca="false">IF(O1151="Not Used","-",VLOOKUP(D1151,FOLIOS,7,FALSE())&amp;H1151)</f>
        <v>-</v>
      </c>
      <c r="W1151" s="84" t="str">
        <f aca="false">IF(U1151="-","-",O1151&amp;E1151&amp;H1151)</f>
        <v>-</v>
      </c>
      <c r="X1151" s="85" t="str">
        <f aca="false">D1151&amp;G1151</f>
        <v>FT-CAND-EGSC-BASIF-NTHWST/CANBR</v>
      </c>
      <c r="AF1151" s="0" t="str">
        <f aca="false">D1151&amp;V1151</f>
        <v>FT-CAND-EGSC-BAS-</v>
      </c>
    </row>
    <row r="1152" customFormat="false" ht="12.75" hidden="false" customHeight="false" outlineLevel="0" collapsed="false">
      <c r="A1152" s="81" t="n">
        <v>36682</v>
      </c>
      <c r="B1152" s="82" t="s">
        <v>55</v>
      </c>
      <c r="C1152" s="82" t="s">
        <v>56</v>
      </c>
      <c r="D1152" s="82" t="s">
        <v>57</v>
      </c>
      <c r="E1152" s="82" t="s">
        <v>21</v>
      </c>
      <c r="F1152" s="82"/>
      <c r="G1152" s="82" t="s">
        <v>86</v>
      </c>
      <c r="H1152" s="81" t="n">
        <v>39814</v>
      </c>
      <c r="I1152" s="82" t="n">
        <v>0</v>
      </c>
      <c r="J1152" s="82" t="n">
        <v>0</v>
      </c>
      <c r="K1152" s="83" t="n">
        <f aca="false">IF(J1152=0,0,J1152/I1152)</f>
        <v>0</v>
      </c>
      <c r="L1152" s="83" t="n">
        <f aca="false">I1152/UOM</f>
        <v>0</v>
      </c>
      <c r="M1152" s="83" t="n">
        <f aca="false">J1152/UOM</f>
        <v>0</v>
      </c>
      <c r="N1152" s="84" t="str">
        <f aca="false">IF(F1152="P","PHY",IF(F1152="G","G",E1152))</f>
        <v>D</v>
      </c>
      <c r="O1152" s="84" t="str">
        <f aca="false">IF(ISNA(VLOOKUP(G1152,BadCanCurves,1,FALSE())),VLOOKUP(D1152,FOLIOS,6,FALSE()),"not used")</f>
        <v>not used</v>
      </c>
      <c r="P1152" s="84" t="n">
        <f aca="false">IF($N1152="P",VLOOKUP(H1152,PrcBuckets,2,FALSE()),0)</f>
        <v>0</v>
      </c>
      <c r="Q1152" s="84" t="n">
        <f aca="false">IF($N1152="D",VLOOKUP(H1152,BasisBuckets,2,FALSE()),0)</f>
        <v>13</v>
      </c>
      <c r="R1152" s="84" t="n">
        <f aca="false">IF($N1152="PHY",VLOOKUP(H1152,PGDBuckets,2,FALSE()),0)</f>
        <v>0</v>
      </c>
      <c r="S1152" s="84" t="n">
        <f aca="false">IF($N1152="G",VLOOKUP(H1152,PGDBuckets,2,FALSE()),0)</f>
        <v>0</v>
      </c>
      <c r="T1152" s="84" t="n">
        <f aca="false">SUM(P1152:S1152)</f>
        <v>13</v>
      </c>
      <c r="U1152" s="84" t="str">
        <f aca="false">IF(O1152="not used","-",O1152&amp;N1152&amp;T1152)</f>
        <v>-</v>
      </c>
      <c r="V1152" s="84" t="str">
        <f aca="false">IF(O1152="Not Used","-",VLOOKUP(D1152,FOLIOS,7,FALSE())&amp;H1152)</f>
        <v>-</v>
      </c>
      <c r="W1152" s="84" t="str">
        <f aca="false">IF(U1152="-","-",O1152&amp;E1152&amp;H1152)</f>
        <v>-</v>
      </c>
      <c r="X1152" s="85" t="str">
        <f aca="false">D1152&amp;G1152</f>
        <v>FT-CAND-EGSC-BASIF-NTHWST/CANBR</v>
      </c>
      <c r="AF1152" s="0" t="str">
        <f aca="false">D1152&amp;V1152</f>
        <v>FT-CAND-EGSC-BAS-</v>
      </c>
    </row>
    <row r="1153" customFormat="false" ht="12.75" hidden="false" customHeight="false" outlineLevel="0" collapsed="false">
      <c r="A1153" s="81" t="n">
        <v>36682</v>
      </c>
      <c r="B1153" s="82" t="s">
        <v>55</v>
      </c>
      <c r="C1153" s="82" t="s">
        <v>56</v>
      </c>
      <c r="D1153" s="82" t="s">
        <v>57</v>
      </c>
      <c r="E1153" s="82" t="s">
        <v>21</v>
      </c>
      <c r="F1153" s="82"/>
      <c r="G1153" s="82" t="s">
        <v>86</v>
      </c>
      <c r="H1153" s="81" t="n">
        <v>39845</v>
      </c>
      <c r="I1153" s="82" t="n">
        <v>0</v>
      </c>
      <c r="J1153" s="82" t="n">
        <v>0</v>
      </c>
      <c r="K1153" s="83" t="n">
        <f aca="false">IF(J1153=0,0,J1153/I1153)</f>
        <v>0</v>
      </c>
      <c r="L1153" s="83" t="n">
        <f aca="false">I1153/UOM</f>
        <v>0</v>
      </c>
      <c r="M1153" s="83" t="n">
        <f aca="false">J1153/UOM</f>
        <v>0</v>
      </c>
      <c r="N1153" s="84" t="str">
        <f aca="false">IF(F1153="P","PHY",IF(F1153="G","G",E1153))</f>
        <v>D</v>
      </c>
      <c r="O1153" s="84" t="str">
        <f aca="false">IF(ISNA(VLOOKUP(G1153,BadCanCurves,1,FALSE())),VLOOKUP(D1153,FOLIOS,6,FALSE()),"not used")</f>
        <v>not used</v>
      </c>
      <c r="P1153" s="84" t="n">
        <f aca="false">IF($N1153="P",VLOOKUP(H1153,PrcBuckets,2,FALSE()),0)</f>
        <v>0</v>
      </c>
      <c r="Q1153" s="84" t="n">
        <f aca="false">IF($N1153="D",VLOOKUP(H1153,BasisBuckets,2,FALSE()),0)</f>
        <v>13</v>
      </c>
      <c r="R1153" s="84" t="n">
        <f aca="false">IF($N1153="PHY",VLOOKUP(H1153,PGDBuckets,2,FALSE()),0)</f>
        <v>0</v>
      </c>
      <c r="S1153" s="84" t="n">
        <f aca="false">IF($N1153="G",VLOOKUP(H1153,PGDBuckets,2,FALSE()),0)</f>
        <v>0</v>
      </c>
      <c r="T1153" s="84" t="n">
        <f aca="false">SUM(P1153:S1153)</f>
        <v>13</v>
      </c>
      <c r="U1153" s="84" t="str">
        <f aca="false">IF(O1153="not used","-",O1153&amp;N1153&amp;T1153)</f>
        <v>-</v>
      </c>
      <c r="V1153" s="84" t="str">
        <f aca="false">IF(O1153="Not Used","-",VLOOKUP(D1153,FOLIOS,7,FALSE())&amp;H1153)</f>
        <v>-</v>
      </c>
      <c r="W1153" s="84" t="str">
        <f aca="false">IF(U1153="-","-",O1153&amp;E1153&amp;H1153)</f>
        <v>-</v>
      </c>
      <c r="X1153" s="85" t="str">
        <f aca="false">D1153&amp;G1153</f>
        <v>FT-CAND-EGSC-BASIF-NTHWST/CANBR</v>
      </c>
      <c r="AF1153" s="0" t="str">
        <f aca="false">D1153&amp;V1153</f>
        <v>FT-CAND-EGSC-BAS-</v>
      </c>
    </row>
    <row r="1154" customFormat="false" ht="12.75" hidden="false" customHeight="false" outlineLevel="0" collapsed="false">
      <c r="A1154" s="81" t="n">
        <v>36682</v>
      </c>
      <c r="B1154" s="82" t="s">
        <v>55</v>
      </c>
      <c r="C1154" s="82" t="s">
        <v>56</v>
      </c>
      <c r="D1154" s="82" t="s">
        <v>57</v>
      </c>
      <c r="E1154" s="82" t="s">
        <v>21</v>
      </c>
      <c r="F1154" s="82"/>
      <c r="G1154" s="82" t="s">
        <v>86</v>
      </c>
      <c r="H1154" s="81" t="n">
        <v>39873</v>
      </c>
      <c r="I1154" s="82" t="n">
        <v>0</v>
      </c>
      <c r="J1154" s="82" t="n">
        <v>0</v>
      </c>
      <c r="K1154" s="83" t="n">
        <f aca="false">IF(J1154=0,0,J1154/I1154)</f>
        <v>0</v>
      </c>
      <c r="L1154" s="83" t="n">
        <f aca="false">I1154/UOM</f>
        <v>0</v>
      </c>
      <c r="M1154" s="83" t="n">
        <f aca="false">J1154/UOM</f>
        <v>0</v>
      </c>
      <c r="N1154" s="84" t="str">
        <f aca="false">IF(F1154="P","PHY",IF(F1154="G","G",E1154))</f>
        <v>D</v>
      </c>
      <c r="O1154" s="84" t="str">
        <f aca="false">IF(ISNA(VLOOKUP(G1154,BadCanCurves,1,FALSE())),VLOOKUP(D1154,FOLIOS,6,FALSE()),"not used")</f>
        <v>not used</v>
      </c>
      <c r="P1154" s="84" t="n">
        <f aca="false">IF($N1154="P",VLOOKUP(H1154,PrcBuckets,2,FALSE()),0)</f>
        <v>0</v>
      </c>
      <c r="Q1154" s="84" t="n">
        <f aca="false">IF($N1154="D",VLOOKUP(H1154,BasisBuckets,2,FALSE()),0)</f>
        <v>13</v>
      </c>
      <c r="R1154" s="84" t="n">
        <f aca="false">IF($N1154="PHY",VLOOKUP(H1154,PGDBuckets,2,FALSE()),0)</f>
        <v>0</v>
      </c>
      <c r="S1154" s="84" t="n">
        <f aca="false">IF($N1154="G",VLOOKUP(H1154,PGDBuckets,2,FALSE()),0)</f>
        <v>0</v>
      </c>
      <c r="T1154" s="84" t="n">
        <f aca="false">SUM(P1154:S1154)</f>
        <v>13</v>
      </c>
      <c r="U1154" s="84" t="str">
        <f aca="false">IF(O1154="not used","-",O1154&amp;N1154&amp;T1154)</f>
        <v>-</v>
      </c>
      <c r="V1154" s="84" t="str">
        <f aca="false">IF(O1154="Not Used","-",VLOOKUP(D1154,FOLIOS,7,FALSE())&amp;H1154)</f>
        <v>-</v>
      </c>
      <c r="W1154" s="84" t="str">
        <f aca="false">IF(U1154="-","-",O1154&amp;E1154&amp;H1154)</f>
        <v>-</v>
      </c>
      <c r="X1154" s="85" t="str">
        <f aca="false">D1154&amp;G1154</f>
        <v>FT-CAND-EGSC-BASIF-NTHWST/CANBR</v>
      </c>
      <c r="AF1154" s="0" t="str">
        <f aca="false">D1154&amp;V1154</f>
        <v>FT-CAND-EGSC-BAS-</v>
      </c>
    </row>
    <row r="1155" customFormat="false" ht="12.75" hidden="false" customHeight="false" outlineLevel="0" collapsed="false">
      <c r="A1155" s="81" t="n">
        <v>36682</v>
      </c>
      <c r="B1155" s="82" t="s">
        <v>55</v>
      </c>
      <c r="C1155" s="82" t="s">
        <v>56</v>
      </c>
      <c r="D1155" s="82" t="s">
        <v>57</v>
      </c>
      <c r="E1155" s="82" t="s">
        <v>21</v>
      </c>
      <c r="F1155" s="82"/>
      <c r="G1155" s="82" t="s">
        <v>86</v>
      </c>
      <c r="H1155" s="81" t="n">
        <v>39995</v>
      </c>
      <c r="I1155" s="82" t="n">
        <v>0</v>
      </c>
      <c r="J1155" s="82" t="n">
        <v>0</v>
      </c>
      <c r="K1155" s="83" t="n">
        <f aca="false">IF(J1155=0,0,J1155/I1155)</f>
        <v>0</v>
      </c>
      <c r="L1155" s="83" t="n">
        <f aca="false">I1155/UOM</f>
        <v>0</v>
      </c>
      <c r="M1155" s="83" t="n">
        <f aca="false">J1155/UOM</f>
        <v>0</v>
      </c>
      <c r="N1155" s="84" t="str">
        <f aca="false">IF(F1155="P","PHY",IF(F1155="G","G",E1155))</f>
        <v>D</v>
      </c>
      <c r="O1155" s="84" t="str">
        <f aca="false">IF(ISNA(VLOOKUP(G1155,BadCanCurves,1,FALSE())),VLOOKUP(D1155,FOLIOS,6,FALSE()),"not used")</f>
        <v>not used</v>
      </c>
      <c r="P1155" s="84" t="n">
        <f aca="false">IF($N1155="P",VLOOKUP(H1155,PrcBuckets,2,FALSE()),0)</f>
        <v>0</v>
      </c>
      <c r="Q1155" s="84" t="n">
        <f aca="false">IF($N1155="D",VLOOKUP(H1155,BasisBuckets,2,FALSE()),0)</f>
        <v>13</v>
      </c>
      <c r="R1155" s="84" t="n">
        <f aca="false">IF($N1155="PHY",VLOOKUP(H1155,PGDBuckets,2,FALSE()),0)</f>
        <v>0</v>
      </c>
      <c r="S1155" s="84" t="n">
        <f aca="false">IF($N1155="G",VLOOKUP(H1155,PGDBuckets,2,FALSE()),0)</f>
        <v>0</v>
      </c>
      <c r="T1155" s="84" t="n">
        <f aca="false">SUM(P1155:S1155)</f>
        <v>13</v>
      </c>
      <c r="U1155" s="84" t="str">
        <f aca="false">IF(O1155="not used","-",O1155&amp;N1155&amp;T1155)</f>
        <v>-</v>
      </c>
      <c r="V1155" s="84" t="str">
        <f aca="false">IF(O1155="Not Used","-",VLOOKUP(D1155,FOLIOS,7,FALSE())&amp;H1155)</f>
        <v>-</v>
      </c>
      <c r="W1155" s="84" t="str">
        <f aca="false">IF(U1155="-","-",O1155&amp;E1155&amp;H1155)</f>
        <v>-</v>
      </c>
      <c r="X1155" s="85" t="str">
        <f aca="false">D1155&amp;G1155</f>
        <v>FT-CAND-EGSC-BASIF-NTHWST/CANBR</v>
      </c>
      <c r="AF1155" s="0" t="str">
        <f aca="false">D1155&amp;V1155</f>
        <v>FT-CAND-EGSC-BAS-</v>
      </c>
    </row>
    <row r="1156" customFormat="false" ht="12.75" hidden="false" customHeight="false" outlineLevel="0" collapsed="false">
      <c r="A1156" s="81" t="n">
        <v>36682</v>
      </c>
      <c r="B1156" s="82" t="s">
        <v>55</v>
      </c>
      <c r="C1156" s="82" t="s">
        <v>56</v>
      </c>
      <c r="D1156" s="82" t="s">
        <v>57</v>
      </c>
      <c r="E1156" s="82" t="s">
        <v>21</v>
      </c>
      <c r="F1156" s="82"/>
      <c r="G1156" s="82" t="s">
        <v>86</v>
      </c>
      <c r="H1156" s="81" t="n">
        <v>40026</v>
      </c>
      <c r="I1156" s="82" t="n">
        <v>0</v>
      </c>
      <c r="J1156" s="82" t="n">
        <v>0</v>
      </c>
      <c r="K1156" s="83" t="n">
        <f aca="false">IF(J1156=0,0,J1156/I1156)</f>
        <v>0</v>
      </c>
      <c r="L1156" s="83" t="n">
        <f aca="false">I1156/UOM</f>
        <v>0</v>
      </c>
      <c r="M1156" s="83" t="n">
        <f aca="false">J1156/UOM</f>
        <v>0</v>
      </c>
      <c r="N1156" s="84" t="str">
        <f aca="false">IF(F1156="P","PHY",IF(F1156="G","G",E1156))</f>
        <v>D</v>
      </c>
      <c r="O1156" s="84" t="str">
        <f aca="false">IF(ISNA(VLOOKUP(G1156,BadCanCurves,1,FALSE())),VLOOKUP(D1156,FOLIOS,6,FALSE()),"not used")</f>
        <v>not used</v>
      </c>
      <c r="P1156" s="84" t="n">
        <f aca="false">IF($N1156="P",VLOOKUP(H1156,PrcBuckets,2,FALSE()),0)</f>
        <v>0</v>
      </c>
      <c r="Q1156" s="84" t="n">
        <f aca="false">IF($N1156="D",VLOOKUP(H1156,BasisBuckets,2,FALSE()),0)</f>
        <v>13</v>
      </c>
      <c r="R1156" s="84" t="n">
        <f aca="false">IF($N1156="PHY",VLOOKUP(H1156,PGDBuckets,2,FALSE()),0)</f>
        <v>0</v>
      </c>
      <c r="S1156" s="84" t="n">
        <f aca="false">IF($N1156="G",VLOOKUP(H1156,PGDBuckets,2,FALSE()),0)</f>
        <v>0</v>
      </c>
      <c r="T1156" s="84" t="n">
        <f aca="false">SUM(P1156:S1156)</f>
        <v>13</v>
      </c>
      <c r="U1156" s="84" t="str">
        <f aca="false">IF(O1156="not used","-",O1156&amp;N1156&amp;T1156)</f>
        <v>-</v>
      </c>
      <c r="V1156" s="84" t="str">
        <f aca="false">IF(O1156="Not Used","-",VLOOKUP(D1156,FOLIOS,7,FALSE())&amp;H1156)</f>
        <v>-</v>
      </c>
      <c r="W1156" s="84" t="str">
        <f aca="false">IF(U1156="-","-",O1156&amp;E1156&amp;H1156)</f>
        <v>-</v>
      </c>
      <c r="X1156" s="85" t="str">
        <f aca="false">D1156&amp;G1156</f>
        <v>FT-CAND-EGSC-BASIF-NTHWST/CANBR</v>
      </c>
      <c r="AF1156" s="0" t="str">
        <f aca="false">D1156&amp;V1156</f>
        <v>FT-CAND-EGSC-BAS-</v>
      </c>
    </row>
    <row r="1157" customFormat="false" ht="12.75" hidden="false" customHeight="false" outlineLevel="0" collapsed="false">
      <c r="A1157" s="81" t="n">
        <v>36682</v>
      </c>
      <c r="B1157" s="82" t="s">
        <v>55</v>
      </c>
      <c r="C1157" s="82" t="s">
        <v>56</v>
      </c>
      <c r="D1157" s="82" t="s">
        <v>57</v>
      </c>
      <c r="E1157" s="82" t="s">
        <v>21</v>
      </c>
      <c r="F1157" s="82"/>
      <c r="G1157" s="82" t="s">
        <v>86</v>
      </c>
      <c r="H1157" s="81" t="n">
        <v>40057</v>
      </c>
      <c r="I1157" s="82" t="n">
        <v>0</v>
      </c>
      <c r="J1157" s="82" t="n">
        <v>0</v>
      </c>
      <c r="K1157" s="83" t="n">
        <f aca="false">IF(J1157=0,0,J1157/I1157)</f>
        <v>0</v>
      </c>
      <c r="L1157" s="83" t="n">
        <f aca="false">I1157/UOM</f>
        <v>0</v>
      </c>
      <c r="M1157" s="83" t="n">
        <f aca="false">J1157/UOM</f>
        <v>0</v>
      </c>
      <c r="N1157" s="84" t="str">
        <f aca="false">IF(F1157="P","PHY",IF(F1157="G","G",E1157))</f>
        <v>D</v>
      </c>
      <c r="O1157" s="84" t="str">
        <f aca="false">IF(ISNA(VLOOKUP(G1157,BadCanCurves,1,FALSE())),VLOOKUP(D1157,FOLIOS,6,FALSE()),"not used")</f>
        <v>not used</v>
      </c>
      <c r="P1157" s="84" t="n">
        <f aca="false">IF($N1157="P",VLOOKUP(H1157,PrcBuckets,2,FALSE()),0)</f>
        <v>0</v>
      </c>
      <c r="Q1157" s="84" t="n">
        <f aca="false">IF($N1157="D",VLOOKUP(H1157,BasisBuckets,2,FALSE()),0)</f>
        <v>13</v>
      </c>
      <c r="R1157" s="84" t="n">
        <f aca="false">IF($N1157="PHY",VLOOKUP(H1157,PGDBuckets,2,FALSE()),0)</f>
        <v>0</v>
      </c>
      <c r="S1157" s="84" t="n">
        <f aca="false">IF($N1157="G",VLOOKUP(H1157,PGDBuckets,2,FALSE()),0)</f>
        <v>0</v>
      </c>
      <c r="T1157" s="84" t="n">
        <f aca="false">SUM(P1157:S1157)</f>
        <v>13</v>
      </c>
      <c r="U1157" s="84" t="str">
        <f aca="false">IF(O1157="not used","-",O1157&amp;N1157&amp;T1157)</f>
        <v>-</v>
      </c>
      <c r="V1157" s="84" t="str">
        <f aca="false">IF(O1157="Not Used","-",VLOOKUP(D1157,FOLIOS,7,FALSE())&amp;H1157)</f>
        <v>-</v>
      </c>
      <c r="W1157" s="84" t="str">
        <f aca="false">IF(U1157="-","-",O1157&amp;E1157&amp;H1157)</f>
        <v>-</v>
      </c>
      <c r="X1157" s="85" t="str">
        <f aca="false">D1157&amp;G1157</f>
        <v>FT-CAND-EGSC-BASIF-NTHWST/CANBR</v>
      </c>
      <c r="AF1157" s="0" t="str">
        <f aca="false">D1157&amp;V1157</f>
        <v>FT-CAND-EGSC-BAS-</v>
      </c>
    </row>
    <row r="1158" customFormat="false" ht="12.75" hidden="false" customHeight="false" outlineLevel="0" collapsed="false">
      <c r="A1158" s="81" t="n">
        <v>36682</v>
      </c>
      <c r="B1158" s="82" t="s">
        <v>55</v>
      </c>
      <c r="C1158" s="82" t="s">
        <v>56</v>
      </c>
      <c r="D1158" s="82" t="s">
        <v>57</v>
      </c>
      <c r="E1158" s="82" t="s">
        <v>21</v>
      </c>
      <c r="F1158" s="82"/>
      <c r="G1158" s="82" t="s">
        <v>86</v>
      </c>
      <c r="H1158" s="81" t="n">
        <v>40087</v>
      </c>
      <c r="I1158" s="82" t="n">
        <v>0</v>
      </c>
      <c r="J1158" s="82" t="n">
        <v>0</v>
      </c>
      <c r="K1158" s="83" t="n">
        <f aca="false">IF(J1158=0,0,J1158/I1158)</f>
        <v>0</v>
      </c>
      <c r="L1158" s="83" t="n">
        <f aca="false">I1158/UOM</f>
        <v>0</v>
      </c>
      <c r="M1158" s="83" t="n">
        <f aca="false">J1158/UOM</f>
        <v>0</v>
      </c>
      <c r="N1158" s="84" t="str">
        <f aca="false">IF(F1158="P","PHY",IF(F1158="G","G",E1158))</f>
        <v>D</v>
      </c>
      <c r="O1158" s="84" t="str">
        <f aca="false">IF(ISNA(VLOOKUP(G1158,BadCanCurves,1,FALSE())),VLOOKUP(D1158,FOLIOS,6,FALSE()),"not used")</f>
        <v>not used</v>
      </c>
      <c r="P1158" s="84" t="n">
        <f aca="false">IF($N1158="P",VLOOKUP(H1158,PrcBuckets,2,FALSE()),0)</f>
        <v>0</v>
      </c>
      <c r="Q1158" s="84" t="n">
        <f aca="false">IF($N1158="D",VLOOKUP(H1158,BasisBuckets,2,FALSE()),0)</f>
        <v>13</v>
      </c>
      <c r="R1158" s="84" t="n">
        <f aca="false">IF($N1158="PHY",VLOOKUP(H1158,PGDBuckets,2,FALSE()),0)</f>
        <v>0</v>
      </c>
      <c r="S1158" s="84" t="n">
        <f aca="false">IF($N1158="G",VLOOKUP(H1158,PGDBuckets,2,FALSE()),0)</f>
        <v>0</v>
      </c>
      <c r="T1158" s="84" t="n">
        <f aca="false">SUM(P1158:S1158)</f>
        <v>13</v>
      </c>
      <c r="U1158" s="84" t="str">
        <f aca="false">IF(O1158="not used","-",O1158&amp;N1158&amp;T1158)</f>
        <v>-</v>
      </c>
      <c r="V1158" s="84" t="str">
        <f aca="false">IF(O1158="Not Used","-",VLOOKUP(D1158,FOLIOS,7,FALSE())&amp;H1158)</f>
        <v>-</v>
      </c>
      <c r="W1158" s="84" t="str">
        <f aca="false">IF(U1158="-","-",O1158&amp;E1158&amp;H1158)</f>
        <v>-</v>
      </c>
      <c r="X1158" s="85" t="str">
        <f aca="false">D1158&amp;G1158</f>
        <v>FT-CAND-EGSC-BASIF-NTHWST/CANBR</v>
      </c>
      <c r="AF1158" s="0" t="str">
        <f aca="false">D1158&amp;V1158</f>
        <v>FT-CAND-EGSC-BAS-</v>
      </c>
    </row>
    <row r="1159" customFormat="false" ht="12.75" hidden="false" customHeight="false" outlineLevel="0" collapsed="false">
      <c r="A1159" s="81" t="n">
        <v>36682</v>
      </c>
      <c r="B1159" s="82" t="s">
        <v>55</v>
      </c>
      <c r="C1159" s="82" t="s">
        <v>56</v>
      </c>
      <c r="D1159" s="82" t="s">
        <v>57</v>
      </c>
      <c r="E1159" s="82" t="s">
        <v>21</v>
      </c>
      <c r="F1159" s="82"/>
      <c r="G1159" s="82" t="s">
        <v>86</v>
      </c>
      <c r="H1159" s="81" t="n">
        <v>40118</v>
      </c>
      <c r="I1159" s="82" t="n">
        <v>0</v>
      </c>
      <c r="J1159" s="82" t="n">
        <v>0</v>
      </c>
      <c r="K1159" s="83" t="n">
        <f aca="false">IF(J1159=0,0,J1159/I1159)</f>
        <v>0</v>
      </c>
      <c r="L1159" s="83" t="n">
        <f aca="false">I1159/UOM</f>
        <v>0</v>
      </c>
      <c r="M1159" s="83" t="n">
        <f aca="false">J1159/UOM</f>
        <v>0</v>
      </c>
      <c r="N1159" s="84" t="str">
        <f aca="false">IF(F1159="P","PHY",IF(F1159="G","G",E1159))</f>
        <v>D</v>
      </c>
      <c r="O1159" s="84" t="str">
        <f aca="false">IF(ISNA(VLOOKUP(G1159,BadCanCurves,1,FALSE())),VLOOKUP(D1159,FOLIOS,6,FALSE()),"not used")</f>
        <v>not used</v>
      </c>
      <c r="P1159" s="84" t="n">
        <f aca="false">IF($N1159="P",VLOOKUP(H1159,PrcBuckets,2,FALSE()),0)</f>
        <v>0</v>
      </c>
      <c r="Q1159" s="84" t="n">
        <f aca="false">IF($N1159="D",VLOOKUP(H1159,BasisBuckets,2,FALSE()),0)</f>
        <v>13</v>
      </c>
      <c r="R1159" s="84" t="n">
        <f aca="false">IF($N1159="PHY",VLOOKUP(H1159,PGDBuckets,2,FALSE()),0)</f>
        <v>0</v>
      </c>
      <c r="S1159" s="84" t="n">
        <f aca="false">IF($N1159="G",VLOOKUP(H1159,PGDBuckets,2,FALSE()),0)</f>
        <v>0</v>
      </c>
      <c r="T1159" s="84" t="n">
        <f aca="false">SUM(P1159:S1159)</f>
        <v>13</v>
      </c>
      <c r="U1159" s="84" t="str">
        <f aca="false">IF(O1159="not used","-",O1159&amp;N1159&amp;T1159)</f>
        <v>-</v>
      </c>
      <c r="V1159" s="84" t="str">
        <f aca="false">IF(O1159="Not Used","-",VLOOKUP(D1159,FOLIOS,7,FALSE())&amp;H1159)</f>
        <v>-</v>
      </c>
      <c r="W1159" s="84" t="str">
        <f aca="false">IF(U1159="-","-",O1159&amp;E1159&amp;H1159)</f>
        <v>-</v>
      </c>
      <c r="X1159" s="85" t="str">
        <f aca="false">D1159&amp;G1159</f>
        <v>FT-CAND-EGSC-BASIF-NTHWST/CANBR</v>
      </c>
      <c r="AF1159" s="0" t="str">
        <f aca="false">D1159&amp;V1159</f>
        <v>FT-CAND-EGSC-BAS-</v>
      </c>
    </row>
    <row r="1160" customFormat="false" ht="12.75" hidden="false" customHeight="false" outlineLevel="0" collapsed="false">
      <c r="A1160" s="81" t="n">
        <v>36682</v>
      </c>
      <c r="B1160" s="82" t="s">
        <v>55</v>
      </c>
      <c r="C1160" s="82" t="s">
        <v>56</v>
      </c>
      <c r="D1160" s="82" t="s">
        <v>57</v>
      </c>
      <c r="E1160" s="82" t="s">
        <v>21</v>
      </c>
      <c r="F1160" s="82"/>
      <c r="G1160" s="82" t="s">
        <v>86</v>
      </c>
      <c r="H1160" s="81" t="n">
        <v>40148</v>
      </c>
      <c r="I1160" s="82" t="n">
        <v>0</v>
      </c>
      <c r="J1160" s="82" t="n">
        <v>0</v>
      </c>
      <c r="K1160" s="83" t="n">
        <f aca="false">IF(J1160=0,0,J1160/I1160)</f>
        <v>0</v>
      </c>
      <c r="L1160" s="83" t="n">
        <f aca="false">I1160/UOM</f>
        <v>0</v>
      </c>
      <c r="M1160" s="83" t="n">
        <f aca="false">J1160/UOM</f>
        <v>0</v>
      </c>
      <c r="N1160" s="84" t="str">
        <f aca="false">IF(F1160="P","PHY",IF(F1160="G","G",E1160))</f>
        <v>D</v>
      </c>
      <c r="O1160" s="84" t="str">
        <f aca="false">IF(ISNA(VLOOKUP(G1160,BadCanCurves,1,FALSE())),VLOOKUP(D1160,FOLIOS,6,FALSE()),"not used")</f>
        <v>not used</v>
      </c>
      <c r="P1160" s="84" t="n">
        <f aca="false">IF($N1160="P",VLOOKUP(H1160,PrcBuckets,2,FALSE()),0)</f>
        <v>0</v>
      </c>
      <c r="Q1160" s="84" t="n">
        <f aca="false">IF($N1160="D",VLOOKUP(H1160,BasisBuckets,2,FALSE()),0)</f>
        <v>13</v>
      </c>
      <c r="R1160" s="84" t="n">
        <f aca="false">IF($N1160="PHY",VLOOKUP(H1160,PGDBuckets,2,FALSE()),0)</f>
        <v>0</v>
      </c>
      <c r="S1160" s="84" t="n">
        <f aca="false">IF($N1160="G",VLOOKUP(H1160,PGDBuckets,2,FALSE()),0)</f>
        <v>0</v>
      </c>
      <c r="T1160" s="84" t="n">
        <f aca="false">SUM(P1160:S1160)</f>
        <v>13</v>
      </c>
      <c r="U1160" s="84" t="str">
        <f aca="false">IF(O1160="not used","-",O1160&amp;N1160&amp;T1160)</f>
        <v>-</v>
      </c>
      <c r="V1160" s="84" t="str">
        <f aca="false">IF(O1160="Not Used","-",VLOOKUP(D1160,FOLIOS,7,FALSE())&amp;H1160)</f>
        <v>-</v>
      </c>
      <c r="W1160" s="84" t="str">
        <f aca="false">IF(U1160="-","-",O1160&amp;E1160&amp;H1160)</f>
        <v>-</v>
      </c>
      <c r="X1160" s="85" t="str">
        <f aca="false">D1160&amp;G1160</f>
        <v>FT-CAND-EGSC-BASIF-NTHWST/CANBR</v>
      </c>
      <c r="AF1160" s="0" t="str">
        <f aca="false">D1160&amp;V1160</f>
        <v>FT-CAND-EGSC-BAS-</v>
      </c>
    </row>
    <row r="1161" customFormat="false" ht="12.75" hidden="false" customHeight="false" outlineLevel="0" collapsed="false">
      <c r="A1161" s="81" t="n">
        <v>36682</v>
      </c>
      <c r="B1161" s="82" t="s">
        <v>55</v>
      </c>
      <c r="C1161" s="82" t="s">
        <v>56</v>
      </c>
      <c r="D1161" s="82" t="s">
        <v>57</v>
      </c>
      <c r="E1161" s="82" t="s">
        <v>21</v>
      </c>
      <c r="F1161" s="82"/>
      <c r="G1161" s="82" t="s">
        <v>86</v>
      </c>
      <c r="H1161" s="81" t="n">
        <v>40179</v>
      </c>
      <c r="I1161" s="82" t="n">
        <v>0</v>
      </c>
      <c r="J1161" s="82" t="n">
        <v>0</v>
      </c>
      <c r="K1161" s="83" t="n">
        <f aca="false">IF(J1161=0,0,J1161/I1161)</f>
        <v>0</v>
      </c>
      <c r="L1161" s="83" t="n">
        <f aca="false">I1161/UOM</f>
        <v>0</v>
      </c>
      <c r="M1161" s="83" t="n">
        <f aca="false">J1161/UOM</f>
        <v>0</v>
      </c>
      <c r="N1161" s="84" t="str">
        <f aca="false">IF(F1161="P","PHY",IF(F1161="G","G",E1161))</f>
        <v>D</v>
      </c>
      <c r="O1161" s="84" t="str">
        <f aca="false">IF(ISNA(VLOOKUP(G1161,BadCanCurves,1,FALSE())),VLOOKUP(D1161,FOLIOS,6,FALSE()),"not used")</f>
        <v>not used</v>
      </c>
      <c r="P1161" s="84" t="n">
        <f aca="false">IF($N1161="P",VLOOKUP(H1161,PrcBuckets,2,FALSE()),0)</f>
        <v>0</v>
      </c>
      <c r="Q1161" s="84" t="n">
        <f aca="false">IF($N1161="D",VLOOKUP(H1161,BasisBuckets,2,FALSE()),0)</f>
        <v>13</v>
      </c>
      <c r="R1161" s="84" t="n">
        <f aca="false">IF($N1161="PHY",VLOOKUP(H1161,PGDBuckets,2,FALSE()),0)</f>
        <v>0</v>
      </c>
      <c r="S1161" s="84" t="n">
        <f aca="false">IF($N1161="G",VLOOKUP(H1161,PGDBuckets,2,FALSE()),0)</f>
        <v>0</v>
      </c>
      <c r="T1161" s="84" t="n">
        <f aca="false">SUM(P1161:S1161)</f>
        <v>13</v>
      </c>
      <c r="U1161" s="84" t="str">
        <f aca="false">IF(O1161="not used","-",O1161&amp;N1161&amp;T1161)</f>
        <v>-</v>
      </c>
      <c r="V1161" s="84" t="str">
        <f aca="false">IF(O1161="Not Used","-",VLOOKUP(D1161,FOLIOS,7,FALSE())&amp;H1161)</f>
        <v>-</v>
      </c>
      <c r="W1161" s="84" t="str">
        <f aca="false">IF(U1161="-","-",O1161&amp;E1161&amp;H1161)</f>
        <v>-</v>
      </c>
      <c r="X1161" s="85" t="str">
        <f aca="false">D1161&amp;G1161</f>
        <v>FT-CAND-EGSC-BASIF-NTHWST/CANBR</v>
      </c>
      <c r="AF1161" s="0" t="str">
        <f aca="false">D1161&amp;V1161</f>
        <v>FT-CAND-EGSC-BAS-</v>
      </c>
    </row>
    <row r="1162" customFormat="false" ht="12.75" hidden="false" customHeight="false" outlineLevel="0" collapsed="false">
      <c r="A1162" s="81" t="n">
        <v>36682</v>
      </c>
      <c r="B1162" s="82" t="s">
        <v>55</v>
      </c>
      <c r="C1162" s="82" t="s">
        <v>56</v>
      </c>
      <c r="D1162" s="82" t="s">
        <v>57</v>
      </c>
      <c r="E1162" s="82" t="s">
        <v>21</v>
      </c>
      <c r="F1162" s="82"/>
      <c r="G1162" s="82" t="s">
        <v>86</v>
      </c>
      <c r="H1162" s="81" t="n">
        <v>40210</v>
      </c>
      <c r="I1162" s="82" t="n">
        <v>0</v>
      </c>
      <c r="J1162" s="82" t="n">
        <v>0</v>
      </c>
      <c r="K1162" s="83" t="n">
        <f aca="false">IF(J1162=0,0,J1162/I1162)</f>
        <v>0</v>
      </c>
      <c r="L1162" s="83" t="n">
        <f aca="false">I1162/UOM</f>
        <v>0</v>
      </c>
      <c r="M1162" s="83" t="n">
        <f aca="false">J1162/UOM</f>
        <v>0</v>
      </c>
      <c r="N1162" s="84" t="str">
        <f aca="false">IF(F1162="P","PHY",IF(F1162="G","G",E1162))</f>
        <v>D</v>
      </c>
      <c r="O1162" s="84" t="str">
        <f aca="false">IF(ISNA(VLOOKUP(G1162,BadCanCurves,1,FALSE())),VLOOKUP(D1162,FOLIOS,6,FALSE()),"not used")</f>
        <v>not used</v>
      </c>
      <c r="P1162" s="84" t="n">
        <f aca="false">IF($N1162="P",VLOOKUP(H1162,PrcBuckets,2,FALSE()),0)</f>
        <v>0</v>
      </c>
      <c r="Q1162" s="84" t="n">
        <f aca="false">IF($N1162="D",VLOOKUP(H1162,BasisBuckets,2,FALSE()),0)</f>
        <v>13</v>
      </c>
      <c r="R1162" s="84" t="n">
        <f aca="false">IF($N1162="PHY",VLOOKUP(H1162,PGDBuckets,2,FALSE()),0)</f>
        <v>0</v>
      </c>
      <c r="S1162" s="84" t="n">
        <f aca="false">IF($N1162="G",VLOOKUP(H1162,PGDBuckets,2,FALSE()),0)</f>
        <v>0</v>
      </c>
      <c r="T1162" s="84" t="n">
        <f aca="false">SUM(P1162:S1162)</f>
        <v>13</v>
      </c>
      <c r="U1162" s="84" t="str">
        <f aca="false">IF(O1162="not used","-",O1162&amp;N1162&amp;T1162)</f>
        <v>-</v>
      </c>
      <c r="V1162" s="84" t="str">
        <f aca="false">IF(O1162="Not Used","-",VLOOKUP(D1162,FOLIOS,7,FALSE())&amp;H1162)</f>
        <v>-</v>
      </c>
      <c r="W1162" s="84" t="str">
        <f aca="false">IF(U1162="-","-",O1162&amp;E1162&amp;H1162)</f>
        <v>-</v>
      </c>
      <c r="X1162" s="85" t="str">
        <f aca="false">D1162&amp;G1162</f>
        <v>FT-CAND-EGSC-BASIF-NTHWST/CANBR</v>
      </c>
      <c r="AF1162" s="0" t="str">
        <f aca="false">D1162&amp;V1162</f>
        <v>FT-CAND-EGSC-BAS-</v>
      </c>
    </row>
    <row r="1163" customFormat="false" ht="12.75" hidden="false" customHeight="false" outlineLevel="0" collapsed="false">
      <c r="A1163" s="81" t="n">
        <v>36682</v>
      </c>
      <c r="B1163" s="82" t="s">
        <v>55</v>
      </c>
      <c r="C1163" s="82" t="s">
        <v>56</v>
      </c>
      <c r="D1163" s="82" t="s">
        <v>57</v>
      </c>
      <c r="E1163" s="82" t="s">
        <v>21</v>
      </c>
      <c r="F1163" s="82"/>
      <c r="G1163" s="82" t="s">
        <v>86</v>
      </c>
      <c r="H1163" s="81" t="n">
        <v>40238</v>
      </c>
      <c r="I1163" s="82" t="n">
        <v>0</v>
      </c>
      <c r="J1163" s="82" t="n">
        <v>0</v>
      </c>
      <c r="K1163" s="83" t="n">
        <f aca="false">IF(J1163=0,0,J1163/I1163)</f>
        <v>0</v>
      </c>
      <c r="L1163" s="83" t="n">
        <f aca="false">I1163/UOM</f>
        <v>0</v>
      </c>
      <c r="M1163" s="83" t="n">
        <f aca="false">J1163/UOM</f>
        <v>0</v>
      </c>
      <c r="N1163" s="84" t="str">
        <f aca="false">IF(F1163="P","PHY",IF(F1163="G","G",E1163))</f>
        <v>D</v>
      </c>
      <c r="O1163" s="84" t="str">
        <f aca="false">IF(ISNA(VLOOKUP(G1163,BadCanCurves,1,FALSE())),VLOOKUP(D1163,FOLIOS,6,FALSE()),"not used")</f>
        <v>not used</v>
      </c>
      <c r="P1163" s="84" t="n">
        <f aca="false">IF($N1163="P",VLOOKUP(H1163,PrcBuckets,2,FALSE()),0)</f>
        <v>0</v>
      </c>
      <c r="Q1163" s="84" t="n">
        <f aca="false">IF($N1163="D",VLOOKUP(H1163,BasisBuckets,2,FALSE()),0)</f>
        <v>13</v>
      </c>
      <c r="R1163" s="84" t="n">
        <f aca="false">IF($N1163="PHY",VLOOKUP(H1163,PGDBuckets,2,FALSE()),0)</f>
        <v>0</v>
      </c>
      <c r="S1163" s="84" t="n">
        <f aca="false">IF($N1163="G",VLOOKUP(H1163,PGDBuckets,2,FALSE()),0)</f>
        <v>0</v>
      </c>
      <c r="T1163" s="84" t="n">
        <f aca="false">SUM(P1163:S1163)</f>
        <v>13</v>
      </c>
      <c r="U1163" s="84" t="str">
        <f aca="false">IF(O1163="not used","-",O1163&amp;N1163&amp;T1163)</f>
        <v>-</v>
      </c>
      <c r="V1163" s="84" t="str">
        <f aca="false">IF(O1163="Not Used","-",VLOOKUP(D1163,FOLIOS,7,FALSE())&amp;H1163)</f>
        <v>-</v>
      </c>
      <c r="W1163" s="84" t="str">
        <f aca="false">IF(U1163="-","-",O1163&amp;E1163&amp;H1163)</f>
        <v>-</v>
      </c>
      <c r="X1163" s="85" t="str">
        <f aca="false">D1163&amp;G1163</f>
        <v>FT-CAND-EGSC-BASIF-NTHWST/CANBR</v>
      </c>
      <c r="AF1163" s="0" t="str">
        <f aca="false">D1163&amp;V1163</f>
        <v>FT-CAND-EGSC-BAS-</v>
      </c>
    </row>
    <row r="1164" customFormat="false" ht="12.75" hidden="false" customHeight="false" outlineLevel="0" collapsed="false">
      <c r="A1164" s="81" t="n">
        <v>36682</v>
      </c>
      <c r="B1164" s="82" t="s">
        <v>55</v>
      </c>
      <c r="C1164" s="82" t="s">
        <v>56</v>
      </c>
      <c r="D1164" s="82" t="s">
        <v>57</v>
      </c>
      <c r="E1164" s="82" t="s">
        <v>21</v>
      </c>
      <c r="F1164" s="82"/>
      <c r="G1164" s="82" t="s">
        <v>86</v>
      </c>
      <c r="H1164" s="81" t="n">
        <v>40360</v>
      </c>
      <c r="I1164" s="82" t="n">
        <v>0</v>
      </c>
      <c r="J1164" s="82" t="n">
        <v>0</v>
      </c>
      <c r="K1164" s="83" t="n">
        <f aca="false">IF(J1164=0,0,J1164/I1164)</f>
        <v>0</v>
      </c>
      <c r="L1164" s="83" t="n">
        <f aca="false">I1164/UOM</f>
        <v>0</v>
      </c>
      <c r="M1164" s="83" t="n">
        <f aca="false">J1164/UOM</f>
        <v>0</v>
      </c>
      <c r="N1164" s="84" t="str">
        <f aca="false">IF(F1164="P","PHY",IF(F1164="G","G",E1164))</f>
        <v>D</v>
      </c>
      <c r="O1164" s="84" t="str">
        <f aca="false">IF(ISNA(VLOOKUP(G1164,BadCanCurves,1,FALSE())),VLOOKUP(D1164,FOLIOS,6,FALSE()),"not used")</f>
        <v>not used</v>
      </c>
      <c r="P1164" s="84" t="n">
        <f aca="false">IF($N1164="P",VLOOKUP(H1164,PrcBuckets,2,FALSE()),0)</f>
        <v>0</v>
      </c>
      <c r="Q1164" s="84" t="n">
        <f aca="false">IF($N1164="D",VLOOKUP(H1164,BasisBuckets,2,FALSE()),0)</f>
        <v>13</v>
      </c>
      <c r="R1164" s="84" t="n">
        <f aca="false">IF($N1164="PHY",VLOOKUP(H1164,PGDBuckets,2,FALSE()),0)</f>
        <v>0</v>
      </c>
      <c r="S1164" s="84" t="n">
        <f aca="false">IF($N1164="G",VLOOKUP(H1164,PGDBuckets,2,FALSE()),0)</f>
        <v>0</v>
      </c>
      <c r="T1164" s="84" t="n">
        <f aca="false">SUM(P1164:S1164)</f>
        <v>13</v>
      </c>
      <c r="U1164" s="84" t="str">
        <f aca="false">IF(O1164="not used","-",O1164&amp;N1164&amp;T1164)</f>
        <v>-</v>
      </c>
      <c r="V1164" s="84" t="str">
        <f aca="false">IF(O1164="Not Used","-",VLOOKUP(D1164,FOLIOS,7,FALSE())&amp;H1164)</f>
        <v>-</v>
      </c>
      <c r="W1164" s="84" t="str">
        <f aca="false">IF(U1164="-","-",O1164&amp;E1164&amp;H1164)</f>
        <v>-</v>
      </c>
      <c r="X1164" s="85" t="str">
        <f aca="false">D1164&amp;G1164</f>
        <v>FT-CAND-EGSC-BASIF-NTHWST/CANBR</v>
      </c>
      <c r="AF1164" s="0" t="str">
        <f aca="false">D1164&amp;V1164</f>
        <v>FT-CAND-EGSC-BAS-</v>
      </c>
    </row>
    <row r="1165" customFormat="false" ht="12.75" hidden="false" customHeight="false" outlineLevel="0" collapsed="false">
      <c r="A1165" s="81" t="n">
        <v>36682</v>
      </c>
      <c r="B1165" s="82" t="s">
        <v>55</v>
      </c>
      <c r="C1165" s="82" t="s">
        <v>56</v>
      </c>
      <c r="D1165" s="82" t="s">
        <v>57</v>
      </c>
      <c r="E1165" s="82" t="s">
        <v>21</v>
      </c>
      <c r="F1165" s="82"/>
      <c r="G1165" s="82" t="s">
        <v>86</v>
      </c>
      <c r="H1165" s="81" t="n">
        <v>40391</v>
      </c>
      <c r="I1165" s="82" t="n">
        <v>0</v>
      </c>
      <c r="J1165" s="82" t="n">
        <v>0</v>
      </c>
      <c r="K1165" s="83" t="n">
        <f aca="false">IF(J1165=0,0,J1165/I1165)</f>
        <v>0</v>
      </c>
      <c r="L1165" s="83" t="n">
        <f aca="false">I1165/UOM</f>
        <v>0</v>
      </c>
      <c r="M1165" s="83" t="n">
        <f aca="false">J1165/UOM</f>
        <v>0</v>
      </c>
      <c r="N1165" s="84" t="str">
        <f aca="false">IF(F1165="P","PHY",IF(F1165="G","G",E1165))</f>
        <v>D</v>
      </c>
      <c r="O1165" s="84" t="str">
        <f aca="false">IF(ISNA(VLOOKUP(G1165,BadCanCurves,1,FALSE())),VLOOKUP(D1165,FOLIOS,6,FALSE()),"not used")</f>
        <v>not used</v>
      </c>
      <c r="P1165" s="84" t="n">
        <f aca="false">IF($N1165="P",VLOOKUP(H1165,PrcBuckets,2,FALSE()),0)</f>
        <v>0</v>
      </c>
      <c r="Q1165" s="84" t="n">
        <f aca="false">IF($N1165="D",VLOOKUP(H1165,BasisBuckets,2,FALSE()),0)</f>
        <v>13</v>
      </c>
      <c r="R1165" s="84" t="n">
        <f aca="false">IF($N1165="PHY",VLOOKUP(H1165,PGDBuckets,2,FALSE()),0)</f>
        <v>0</v>
      </c>
      <c r="S1165" s="84" t="n">
        <f aca="false">IF($N1165="G",VLOOKUP(H1165,PGDBuckets,2,FALSE()),0)</f>
        <v>0</v>
      </c>
      <c r="T1165" s="84" t="n">
        <f aca="false">SUM(P1165:S1165)</f>
        <v>13</v>
      </c>
      <c r="U1165" s="84" t="str">
        <f aca="false">IF(O1165="not used","-",O1165&amp;N1165&amp;T1165)</f>
        <v>-</v>
      </c>
      <c r="V1165" s="84" t="str">
        <f aca="false">IF(O1165="Not Used","-",VLOOKUP(D1165,FOLIOS,7,FALSE())&amp;H1165)</f>
        <v>-</v>
      </c>
      <c r="W1165" s="84" t="str">
        <f aca="false">IF(U1165="-","-",O1165&amp;E1165&amp;H1165)</f>
        <v>-</v>
      </c>
      <c r="X1165" s="85" t="str">
        <f aca="false">D1165&amp;G1165</f>
        <v>FT-CAND-EGSC-BASIF-NTHWST/CANBR</v>
      </c>
      <c r="AF1165" s="0" t="str">
        <f aca="false">D1165&amp;V1165</f>
        <v>FT-CAND-EGSC-BAS-</v>
      </c>
    </row>
    <row r="1166" customFormat="false" ht="12.75" hidden="false" customHeight="false" outlineLevel="0" collapsed="false">
      <c r="A1166" s="81" t="n">
        <v>36682</v>
      </c>
      <c r="B1166" s="82" t="s">
        <v>55</v>
      </c>
      <c r="C1166" s="82" t="s">
        <v>56</v>
      </c>
      <c r="D1166" s="82" t="s">
        <v>57</v>
      </c>
      <c r="E1166" s="82" t="s">
        <v>21</v>
      </c>
      <c r="F1166" s="82"/>
      <c r="G1166" s="82" t="s">
        <v>86</v>
      </c>
      <c r="H1166" s="81" t="n">
        <v>40422</v>
      </c>
      <c r="I1166" s="82" t="n">
        <v>0</v>
      </c>
      <c r="J1166" s="82" t="n">
        <v>0</v>
      </c>
      <c r="K1166" s="83" t="n">
        <f aca="false">IF(J1166=0,0,J1166/I1166)</f>
        <v>0</v>
      </c>
      <c r="L1166" s="83" t="n">
        <f aca="false">I1166/UOM</f>
        <v>0</v>
      </c>
      <c r="M1166" s="83" t="n">
        <f aca="false">J1166/UOM</f>
        <v>0</v>
      </c>
      <c r="N1166" s="84" t="str">
        <f aca="false">IF(F1166="P","PHY",IF(F1166="G","G",E1166))</f>
        <v>D</v>
      </c>
      <c r="O1166" s="84" t="str">
        <f aca="false">IF(ISNA(VLOOKUP(G1166,BadCanCurves,1,FALSE())),VLOOKUP(D1166,FOLIOS,6,FALSE()),"not used")</f>
        <v>not used</v>
      </c>
      <c r="P1166" s="84" t="n">
        <f aca="false">IF($N1166="P",VLOOKUP(H1166,PrcBuckets,2,FALSE()),0)</f>
        <v>0</v>
      </c>
      <c r="Q1166" s="84" t="n">
        <f aca="false">IF($N1166="D",VLOOKUP(H1166,BasisBuckets,2,FALSE()),0)</f>
        <v>13</v>
      </c>
      <c r="R1166" s="84" t="n">
        <f aca="false">IF($N1166="PHY",VLOOKUP(H1166,PGDBuckets,2,FALSE()),0)</f>
        <v>0</v>
      </c>
      <c r="S1166" s="84" t="n">
        <f aca="false">IF($N1166="G",VLOOKUP(H1166,PGDBuckets,2,FALSE()),0)</f>
        <v>0</v>
      </c>
      <c r="T1166" s="84" t="n">
        <f aca="false">SUM(P1166:S1166)</f>
        <v>13</v>
      </c>
      <c r="U1166" s="84" t="str">
        <f aca="false">IF(O1166="not used","-",O1166&amp;N1166&amp;T1166)</f>
        <v>-</v>
      </c>
      <c r="V1166" s="84" t="str">
        <f aca="false">IF(O1166="Not Used","-",VLOOKUP(D1166,FOLIOS,7,FALSE())&amp;H1166)</f>
        <v>-</v>
      </c>
      <c r="W1166" s="84" t="str">
        <f aca="false">IF(U1166="-","-",O1166&amp;E1166&amp;H1166)</f>
        <v>-</v>
      </c>
      <c r="X1166" s="85" t="str">
        <f aca="false">D1166&amp;G1166</f>
        <v>FT-CAND-EGSC-BASIF-NTHWST/CANBR</v>
      </c>
      <c r="AF1166" s="0" t="str">
        <f aca="false">D1166&amp;V1166</f>
        <v>FT-CAND-EGSC-BAS-</v>
      </c>
    </row>
    <row r="1167" customFormat="false" ht="12.75" hidden="false" customHeight="false" outlineLevel="0" collapsed="false">
      <c r="A1167" s="81" t="n">
        <v>36682</v>
      </c>
      <c r="B1167" s="82" t="s">
        <v>55</v>
      </c>
      <c r="C1167" s="82" t="s">
        <v>56</v>
      </c>
      <c r="D1167" s="82" t="s">
        <v>57</v>
      </c>
      <c r="E1167" s="82" t="s">
        <v>21</v>
      </c>
      <c r="F1167" s="82"/>
      <c r="G1167" s="82" t="s">
        <v>86</v>
      </c>
      <c r="H1167" s="81" t="n">
        <v>40452</v>
      </c>
      <c r="I1167" s="82" t="n">
        <v>0</v>
      </c>
      <c r="J1167" s="82" t="n">
        <v>0</v>
      </c>
      <c r="K1167" s="83" t="n">
        <f aca="false">IF(J1167=0,0,J1167/I1167)</f>
        <v>0</v>
      </c>
      <c r="L1167" s="83" t="n">
        <f aca="false">I1167/UOM</f>
        <v>0</v>
      </c>
      <c r="M1167" s="83" t="n">
        <f aca="false">J1167/UOM</f>
        <v>0</v>
      </c>
      <c r="N1167" s="84" t="str">
        <f aca="false">IF(F1167="P","PHY",IF(F1167="G","G",E1167))</f>
        <v>D</v>
      </c>
      <c r="O1167" s="84" t="str">
        <f aca="false">IF(ISNA(VLOOKUP(G1167,BadCanCurves,1,FALSE())),VLOOKUP(D1167,FOLIOS,6,FALSE()),"not used")</f>
        <v>not used</v>
      </c>
      <c r="P1167" s="84" t="n">
        <f aca="false">IF($N1167="P",VLOOKUP(H1167,PrcBuckets,2,FALSE()),0)</f>
        <v>0</v>
      </c>
      <c r="Q1167" s="84" t="n">
        <f aca="false">IF($N1167="D",VLOOKUP(H1167,BasisBuckets,2,FALSE()),0)</f>
        <v>13</v>
      </c>
      <c r="R1167" s="84" t="n">
        <f aca="false">IF($N1167="PHY",VLOOKUP(H1167,PGDBuckets,2,FALSE()),0)</f>
        <v>0</v>
      </c>
      <c r="S1167" s="84" t="n">
        <f aca="false">IF($N1167="G",VLOOKUP(H1167,PGDBuckets,2,FALSE()),0)</f>
        <v>0</v>
      </c>
      <c r="T1167" s="84" t="n">
        <f aca="false">SUM(P1167:S1167)</f>
        <v>13</v>
      </c>
      <c r="U1167" s="84" t="str">
        <f aca="false">IF(O1167="not used","-",O1167&amp;N1167&amp;T1167)</f>
        <v>-</v>
      </c>
      <c r="V1167" s="84" t="str">
        <f aca="false">IF(O1167="Not Used","-",VLOOKUP(D1167,FOLIOS,7,FALSE())&amp;H1167)</f>
        <v>-</v>
      </c>
      <c r="W1167" s="84" t="str">
        <f aca="false">IF(U1167="-","-",O1167&amp;E1167&amp;H1167)</f>
        <v>-</v>
      </c>
      <c r="X1167" s="85" t="str">
        <f aca="false">D1167&amp;G1167</f>
        <v>FT-CAND-EGSC-BASIF-NTHWST/CANBR</v>
      </c>
      <c r="AF1167" s="0" t="str">
        <f aca="false">D1167&amp;V1167</f>
        <v>FT-CAND-EGSC-BAS-</v>
      </c>
    </row>
    <row r="1168" customFormat="false" ht="12.75" hidden="false" customHeight="false" outlineLevel="0" collapsed="false">
      <c r="A1168" s="81" t="n">
        <v>36682</v>
      </c>
      <c r="B1168" s="82" t="s">
        <v>55</v>
      </c>
      <c r="C1168" s="82" t="s">
        <v>56</v>
      </c>
      <c r="D1168" s="82" t="s">
        <v>57</v>
      </c>
      <c r="E1168" s="82" t="s">
        <v>21</v>
      </c>
      <c r="F1168" s="82"/>
      <c r="G1168" s="82" t="s">
        <v>86</v>
      </c>
      <c r="H1168" s="81" t="n">
        <v>40483</v>
      </c>
      <c r="I1168" s="82" t="n">
        <v>0</v>
      </c>
      <c r="J1168" s="82" t="n">
        <v>0</v>
      </c>
      <c r="K1168" s="83" t="n">
        <f aca="false">IF(J1168=0,0,J1168/I1168)</f>
        <v>0</v>
      </c>
      <c r="L1168" s="83" t="n">
        <f aca="false">I1168/UOM</f>
        <v>0</v>
      </c>
      <c r="M1168" s="83" t="n">
        <f aca="false">J1168/UOM</f>
        <v>0</v>
      </c>
      <c r="N1168" s="84" t="str">
        <f aca="false">IF(F1168="P","PHY",IF(F1168="G","G",E1168))</f>
        <v>D</v>
      </c>
      <c r="O1168" s="84" t="str">
        <f aca="false">IF(ISNA(VLOOKUP(G1168,BadCanCurves,1,FALSE())),VLOOKUP(D1168,FOLIOS,6,FALSE()),"not used")</f>
        <v>not used</v>
      </c>
      <c r="P1168" s="84" t="n">
        <f aca="false">IF($N1168="P",VLOOKUP(H1168,PrcBuckets,2,FALSE()),0)</f>
        <v>0</v>
      </c>
      <c r="Q1168" s="84" t="n">
        <f aca="false">IF($N1168="D",VLOOKUP(H1168,BasisBuckets,2,FALSE()),0)</f>
        <v>13</v>
      </c>
      <c r="R1168" s="84" t="n">
        <f aca="false">IF($N1168="PHY",VLOOKUP(H1168,PGDBuckets,2,FALSE()),0)</f>
        <v>0</v>
      </c>
      <c r="S1168" s="84" t="n">
        <f aca="false">IF($N1168="G",VLOOKUP(H1168,PGDBuckets,2,FALSE()),0)</f>
        <v>0</v>
      </c>
      <c r="T1168" s="84" t="n">
        <f aca="false">SUM(P1168:S1168)</f>
        <v>13</v>
      </c>
      <c r="U1168" s="84" t="str">
        <f aca="false">IF(O1168="not used","-",O1168&amp;N1168&amp;T1168)</f>
        <v>-</v>
      </c>
      <c r="V1168" s="84" t="str">
        <f aca="false">IF(O1168="Not Used","-",VLOOKUP(D1168,FOLIOS,7,FALSE())&amp;H1168)</f>
        <v>-</v>
      </c>
      <c r="W1168" s="84" t="str">
        <f aca="false">IF(U1168="-","-",O1168&amp;E1168&amp;H1168)</f>
        <v>-</v>
      </c>
      <c r="X1168" s="85" t="str">
        <f aca="false">D1168&amp;G1168</f>
        <v>FT-CAND-EGSC-BASIF-NTHWST/CANBR</v>
      </c>
      <c r="AF1168" s="0" t="str">
        <f aca="false">D1168&amp;V1168</f>
        <v>FT-CAND-EGSC-BAS-</v>
      </c>
    </row>
    <row r="1169" customFormat="false" ht="12.75" hidden="false" customHeight="false" outlineLevel="0" collapsed="false">
      <c r="A1169" s="81" t="n">
        <v>36682</v>
      </c>
      <c r="B1169" s="82" t="s">
        <v>55</v>
      </c>
      <c r="C1169" s="82" t="s">
        <v>56</v>
      </c>
      <c r="D1169" s="82" t="s">
        <v>57</v>
      </c>
      <c r="E1169" s="82" t="s">
        <v>21</v>
      </c>
      <c r="F1169" s="82"/>
      <c r="G1169" s="82" t="s">
        <v>86</v>
      </c>
      <c r="H1169" s="81" t="n">
        <v>40513</v>
      </c>
      <c r="I1169" s="82" t="n">
        <v>0</v>
      </c>
      <c r="J1169" s="82" t="n">
        <v>0</v>
      </c>
      <c r="K1169" s="83" t="n">
        <f aca="false">IF(J1169=0,0,J1169/I1169)</f>
        <v>0</v>
      </c>
      <c r="L1169" s="83" t="n">
        <f aca="false">I1169/UOM</f>
        <v>0</v>
      </c>
      <c r="M1169" s="83" t="n">
        <f aca="false">J1169/UOM</f>
        <v>0</v>
      </c>
      <c r="N1169" s="84" t="str">
        <f aca="false">IF(F1169="P","PHY",IF(F1169="G","G",E1169))</f>
        <v>D</v>
      </c>
      <c r="O1169" s="84" t="str">
        <f aca="false">IF(ISNA(VLOOKUP(G1169,BadCanCurves,1,FALSE())),VLOOKUP(D1169,FOLIOS,6,FALSE()),"not used")</f>
        <v>not used</v>
      </c>
      <c r="P1169" s="84" t="n">
        <f aca="false">IF($N1169="P",VLOOKUP(H1169,PrcBuckets,2,FALSE()),0)</f>
        <v>0</v>
      </c>
      <c r="Q1169" s="84" t="n">
        <f aca="false">IF($N1169="D",VLOOKUP(H1169,BasisBuckets,2,FALSE()),0)</f>
        <v>13</v>
      </c>
      <c r="R1169" s="84" t="n">
        <f aca="false">IF($N1169="PHY",VLOOKUP(H1169,PGDBuckets,2,FALSE()),0)</f>
        <v>0</v>
      </c>
      <c r="S1169" s="84" t="n">
        <f aca="false">IF($N1169="G",VLOOKUP(H1169,PGDBuckets,2,FALSE()),0)</f>
        <v>0</v>
      </c>
      <c r="T1169" s="84" t="n">
        <f aca="false">SUM(P1169:S1169)</f>
        <v>13</v>
      </c>
      <c r="U1169" s="84" t="str">
        <f aca="false">IF(O1169="not used","-",O1169&amp;N1169&amp;T1169)</f>
        <v>-</v>
      </c>
      <c r="V1169" s="84" t="str">
        <f aca="false">IF(O1169="Not Used","-",VLOOKUP(D1169,FOLIOS,7,FALSE())&amp;H1169)</f>
        <v>-</v>
      </c>
      <c r="W1169" s="84" t="str">
        <f aca="false">IF(U1169="-","-",O1169&amp;E1169&amp;H1169)</f>
        <v>-</v>
      </c>
      <c r="X1169" s="85" t="str">
        <f aca="false">D1169&amp;G1169</f>
        <v>FT-CAND-EGSC-BASIF-NTHWST/CANBR</v>
      </c>
      <c r="AF1169" s="0" t="str">
        <f aca="false">D1169&amp;V1169</f>
        <v>FT-CAND-EGSC-BAS-</v>
      </c>
    </row>
    <row r="1170" customFormat="false" ht="12.75" hidden="false" customHeight="false" outlineLevel="0" collapsed="false">
      <c r="A1170" s="81" t="n">
        <v>36682</v>
      </c>
      <c r="B1170" s="82" t="s">
        <v>55</v>
      </c>
      <c r="C1170" s="82" t="s">
        <v>56</v>
      </c>
      <c r="D1170" s="82" t="s">
        <v>57</v>
      </c>
      <c r="E1170" s="82" t="s">
        <v>21</v>
      </c>
      <c r="F1170" s="82"/>
      <c r="G1170" s="82" t="s">
        <v>86</v>
      </c>
      <c r="H1170" s="81" t="n">
        <v>40544</v>
      </c>
      <c r="I1170" s="82" t="n">
        <v>0</v>
      </c>
      <c r="J1170" s="82" t="n">
        <v>0</v>
      </c>
      <c r="K1170" s="83" t="n">
        <f aca="false">IF(J1170=0,0,J1170/I1170)</f>
        <v>0</v>
      </c>
      <c r="L1170" s="83" t="n">
        <f aca="false">I1170/UOM</f>
        <v>0</v>
      </c>
      <c r="M1170" s="83" t="n">
        <f aca="false">J1170/UOM</f>
        <v>0</v>
      </c>
      <c r="N1170" s="84" t="str">
        <f aca="false">IF(F1170="P","PHY",IF(F1170="G","G",E1170))</f>
        <v>D</v>
      </c>
      <c r="O1170" s="84" t="str">
        <f aca="false">IF(ISNA(VLOOKUP(G1170,BadCanCurves,1,FALSE())),VLOOKUP(D1170,FOLIOS,6,FALSE()),"not used")</f>
        <v>not used</v>
      </c>
      <c r="P1170" s="84" t="n">
        <f aca="false">IF($N1170="P",VLOOKUP(H1170,PrcBuckets,2,FALSE()),0)</f>
        <v>0</v>
      </c>
      <c r="Q1170" s="84" t="n">
        <f aca="false">IF($N1170="D",VLOOKUP(H1170,BasisBuckets,2,FALSE()),0)</f>
        <v>14</v>
      </c>
      <c r="R1170" s="84" t="n">
        <f aca="false">IF($N1170="PHY",VLOOKUP(H1170,PGDBuckets,2,FALSE()),0)</f>
        <v>0</v>
      </c>
      <c r="S1170" s="84" t="n">
        <f aca="false">IF($N1170="G",VLOOKUP(H1170,PGDBuckets,2,FALSE()),0)</f>
        <v>0</v>
      </c>
      <c r="T1170" s="84" t="n">
        <f aca="false">SUM(P1170:S1170)</f>
        <v>14</v>
      </c>
      <c r="U1170" s="84" t="str">
        <f aca="false">IF(O1170="not used","-",O1170&amp;N1170&amp;T1170)</f>
        <v>-</v>
      </c>
      <c r="V1170" s="84" t="str">
        <f aca="false">IF(O1170="Not Used","-",VLOOKUP(D1170,FOLIOS,7,FALSE())&amp;H1170)</f>
        <v>-</v>
      </c>
      <c r="W1170" s="84" t="str">
        <f aca="false">IF(U1170="-","-",O1170&amp;E1170&amp;H1170)</f>
        <v>-</v>
      </c>
      <c r="X1170" s="85" t="str">
        <f aca="false">D1170&amp;G1170</f>
        <v>FT-CAND-EGSC-BASIF-NTHWST/CANBR</v>
      </c>
      <c r="AF1170" s="0" t="str">
        <f aca="false">D1170&amp;V1170</f>
        <v>FT-CAND-EGSC-BAS-</v>
      </c>
    </row>
    <row r="1171" customFormat="false" ht="12.75" hidden="false" customHeight="false" outlineLevel="0" collapsed="false">
      <c r="A1171" s="81" t="n">
        <v>36682</v>
      </c>
      <c r="B1171" s="82" t="s">
        <v>55</v>
      </c>
      <c r="C1171" s="82" t="s">
        <v>56</v>
      </c>
      <c r="D1171" s="82" t="s">
        <v>57</v>
      </c>
      <c r="E1171" s="82" t="s">
        <v>21</v>
      </c>
      <c r="F1171" s="82"/>
      <c r="G1171" s="82" t="s">
        <v>86</v>
      </c>
      <c r="H1171" s="81" t="n">
        <v>40575</v>
      </c>
      <c r="I1171" s="82" t="n">
        <v>0</v>
      </c>
      <c r="J1171" s="82" t="n">
        <v>0</v>
      </c>
      <c r="K1171" s="83" t="n">
        <f aca="false">IF(J1171=0,0,J1171/I1171)</f>
        <v>0</v>
      </c>
      <c r="L1171" s="83" t="n">
        <f aca="false">I1171/UOM</f>
        <v>0</v>
      </c>
      <c r="M1171" s="83" t="n">
        <f aca="false">J1171/UOM</f>
        <v>0</v>
      </c>
      <c r="N1171" s="84" t="str">
        <f aca="false">IF(F1171="P","PHY",IF(F1171="G","G",E1171))</f>
        <v>D</v>
      </c>
      <c r="O1171" s="84" t="str">
        <f aca="false">IF(ISNA(VLOOKUP(G1171,BadCanCurves,1,FALSE())),VLOOKUP(D1171,FOLIOS,6,FALSE()),"not used")</f>
        <v>not used</v>
      </c>
      <c r="P1171" s="84" t="n">
        <f aca="false">IF($N1171="P",VLOOKUP(H1171,PrcBuckets,2,FALSE()),0)</f>
        <v>0</v>
      </c>
      <c r="Q1171" s="84" t="n">
        <f aca="false">IF($N1171="D",VLOOKUP(H1171,BasisBuckets,2,FALSE()),0)</f>
        <v>14</v>
      </c>
      <c r="R1171" s="84" t="n">
        <f aca="false">IF($N1171="PHY",VLOOKUP(H1171,PGDBuckets,2,FALSE()),0)</f>
        <v>0</v>
      </c>
      <c r="S1171" s="84" t="n">
        <f aca="false">IF($N1171="G",VLOOKUP(H1171,PGDBuckets,2,FALSE()),0)</f>
        <v>0</v>
      </c>
      <c r="T1171" s="84" t="n">
        <f aca="false">SUM(P1171:S1171)</f>
        <v>14</v>
      </c>
      <c r="U1171" s="84" t="str">
        <f aca="false">IF(O1171="not used","-",O1171&amp;N1171&amp;T1171)</f>
        <v>-</v>
      </c>
      <c r="V1171" s="84" t="str">
        <f aca="false">IF(O1171="Not Used","-",VLOOKUP(D1171,FOLIOS,7,FALSE())&amp;H1171)</f>
        <v>-</v>
      </c>
      <c r="W1171" s="84" t="str">
        <f aca="false">IF(U1171="-","-",O1171&amp;E1171&amp;H1171)</f>
        <v>-</v>
      </c>
      <c r="X1171" s="85" t="str">
        <f aca="false">D1171&amp;G1171</f>
        <v>FT-CAND-EGSC-BASIF-NTHWST/CANBR</v>
      </c>
      <c r="AF1171" s="0" t="str">
        <f aca="false">D1171&amp;V1171</f>
        <v>FT-CAND-EGSC-BAS-</v>
      </c>
    </row>
    <row r="1172" customFormat="false" ht="12.75" hidden="false" customHeight="false" outlineLevel="0" collapsed="false">
      <c r="A1172" s="81" t="n">
        <v>36682</v>
      </c>
      <c r="B1172" s="82" t="s">
        <v>55</v>
      </c>
      <c r="C1172" s="82" t="s">
        <v>56</v>
      </c>
      <c r="D1172" s="82" t="s">
        <v>57</v>
      </c>
      <c r="E1172" s="82" t="s">
        <v>21</v>
      </c>
      <c r="F1172" s="82"/>
      <c r="G1172" s="82" t="s">
        <v>86</v>
      </c>
      <c r="H1172" s="81" t="n">
        <v>40603</v>
      </c>
      <c r="I1172" s="82" t="n">
        <v>0</v>
      </c>
      <c r="J1172" s="82" t="n">
        <v>0</v>
      </c>
      <c r="K1172" s="83" t="n">
        <f aca="false">IF(J1172=0,0,J1172/I1172)</f>
        <v>0</v>
      </c>
      <c r="L1172" s="83" t="n">
        <f aca="false">I1172/UOM</f>
        <v>0</v>
      </c>
      <c r="M1172" s="83" t="n">
        <f aca="false">J1172/UOM</f>
        <v>0</v>
      </c>
      <c r="N1172" s="84" t="str">
        <f aca="false">IF(F1172="P","PHY",IF(F1172="G","G",E1172))</f>
        <v>D</v>
      </c>
      <c r="O1172" s="84" t="str">
        <f aca="false">IF(ISNA(VLOOKUP(G1172,BadCanCurves,1,FALSE())),VLOOKUP(D1172,FOLIOS,6,FALSE()),"not used")</f>
        <v>not used</v>
      </c>
      <c r="P1172" s="84" t="n">
        <f aca="false">IF($N1172="P",VLOOKUP(H1172,PrcBuckets,2,FALSE()),0)</f>
        <v>0</v>
      </c>
      <c r="Q1172" s="84" t="n">
        <f aca="false">IF($N1172="D",VLOOKUP(H1172,BasisBuckets,2,FALSE()),0)</f>
        <v>14</v>
      </c>
      <c r="R1172" s="84" t="n">
        <f aca="false">IF($N1172="PHY",VLOOKUP(H1172,PGDBuckets,2,FALSE()),0)</f>
        <v>0</v>
      </c>
      <c r="S1172" s="84" t="n">
        <f aca="false">IF($N1172="G",VLOOKUP(H1172,PGDBuckets,2,FALSE()),0)</f>
        <v>0</v>
      </c>
      <c r="T1172" s="84" t="n">
        <f aca="false">SUM(P1172:S1172)</f>
        <v>14</v>
      </c>
      <c r="U1172" s="84" t="str">
        <f aca="false">IF(O1172="not used","-",O1172&amp;N1172&amp;T1172)</f>
        <v>-</v>
      </c>
      <c r="V1172" s="84" t="str">
        <f aca="false">IF(O1172="Not Used","-",VLOOKUP(D1172,FOLIOS,7,FALSE())&amp;H1172)</f>
        <v>-</v>
      </c>
      <c r="W1172" s="84" t="str">
        <f aca="false">IF(U1172="-","-",O1172&amp;E1172&amp;H1172)</f>
        <v>-</v>
      </c>
      <c r="X1172" s="85" t="str">
        <f aca="false">D1172&amp;G1172</f>
        <v>FT-CAND-EGSC-BASIF-NTHWST/CANBR</v>
      </c>
      <c r="AF1172" s="0" t="str">
        <f aca="false">D1172&amp;V1172</f>
        <v>FT-CAND-EGSC-BAS-</v>
      </c>
    </row>
    <row r="1173" customFormat="false" ht="12.75" hidden="false" customHeight="false" outlineLevel="0" collapsed="false">
      <c r="A1173" s="81" t="n">
        <v>36682</v>
      </c>
      <c r="B1173" s="82" t="s">
        <v>55</v>
      </c>
      <c r="C1173" s="82" t="s">
        <v>56</v>
      </c>
      <c r="D1173" s="82" t="s">
        <v>57</v>
      </c>
      <c r="E1173" s="82" t="s">
        <v>21</v>
      </c>
      <c r="F1173" s="82"/>
      <c r="G1173" s="82" t="s">
        <v>87</v>
      </c>
      <c r="H1173" s="81" t="n">
        <v>36708</v>
      </c>
      <c r="I1173" s="82" t="n">
        <v>-2598752</v>
      </c>
      <c r="J1173" s="82" t="n">
        <v>259875</v>
      </c>
      <c r="K1173" s="83" t="n">
        <f aca="false">IF(J1173=0,0,J1173/I1173)</f>
        <v>-0.0999999230399823</v>
      </c>
      <c r="L1173" s="83" t="n">
        <f aca="false">I1173/UOM</f>
        <v>-259.8752</v>
      </c>
      <c r="M1173" s="83" t="n">
        <f aca="false">J1173/UOM</f>
        <v>25.9875</v>
      </c>
      <c r="N1173" s="84" t="str">
        <f aca="false">IF(F1173="P","PHY",IF(F1173="G","G",E1173))</f>
        <v>D</v>
      </c>
      <c r="O1173" s="84" t="str">
        <f aca="false">IF(ISNA(VLOOKUP(G1173,BadCanCurves,1,FALSE())),VLOOKUP(D1173,FOLIOS,6,FALSE()),"not used")</f>
        <v>not used</v>
      </c>
      <c r="P1173" s="84" t="n">
        <f aca="false">IF($N1173="P",VLOOKUP(H1173,PrcBuckets,2,FALSE()),0)</f>
        <v>0</v>
      </c>
      <c r="Q1173" s="84" t="n">
        <f aca="false">IF($N1173="D",VLOOKUP(H1173,BasisBuckets,2,FALSE()),0)</f>
        <v>4</v>
      </c>
      <c r="R1173" s="84" t="n">
        <f aca="false">IF($N1173="PHY",VLOOKUP(H1173,PGDBuckets,2,FALSE()),0)</f>
        <v>0</v>
      </c>
      <c r="S1173" s="84" t="n">
        <f aca="false">IF($N1173="G",VLOOKUP(H1173,PGDBuckets,2,FALSE()),0)</f>
        <v>0</v>
      </c>
      <c r="T1173" s="84" t="n">
        <f aca="false">SUM(P1173:S1173)</f>
        <v>4</v>
      </c>
      <c r="U1173" s="84" t="str">
        <f aca="false">IF(O1173="not used","-",O1173&amp;N1173&amp;T1173)</f>
        <v>-</v>
      </c>
      <c r="V1173" s="84" t="str">
        <f aca="false">IF(O1173="Not Used","-",VLOOKUP(D1173,FOLIOS,7,FALSE())&amp;H1173)</f>
        <v>-</v>
      </c>
      <c r="W1173" s="84" t="str">
        <f aca="false">IF(U1173="-","-",O1173&amp;E1173&amp;H1173)</f>
        <v>-</v>
      </c>
      <c r="X1173" s="85" t="str">
        <f aca="false">D1173&amp;G1173</f>
        <v>FT-CAND-EGSC-BASIF-NWPL_ROCKY_M</v>
      </c>
      <c r="AF1173" s="0" t="str">
        <f aca="false">D1173&amp;V1173</f>
        <v>FT-CAND-EGSC-BAS-</v>
      </c>
    </row>
    <row r="1174" customFormat="false" ht="12.75" hidden="false" customHeight="false" outlineLevel="0" collapsed="false">
      <c r="A1174" s="81" t="n">
        <v>36682</v>
      </c>
      <c r="B1174" s="82" t="s">
        <v>55</v>
      </c>
      <c r="C1174" s="82" t="s">
        <v>56</v>
      </c>
      <c r="D1174" s="82" t="s">
        <v>57</v>
      </c>
      <c r="E1174" s="82" t="s">
        <v>21</v>
      </c>
      <c r="F1174" s="82"/>
      <c r="G1174" s="82" t="s">
        <v>87</v>
      </c>
      <c r="H1174" s="81" t="n">
        <v>36739</v>
      </c>
      <c r="I1174" s="82" t="n">
        <v>-1510133</v>
      </c>
      <c r="J1174" s="82" t="n">
        <v>151013</v>
      </c>
      <c r="K1174" s="83" t="n">
        <f aca="false">IF(J1174=0,0,J1174/I1174)</f>
        <v>-0.099999801342001</v>
      </c>
      <c r="L1174" s="83" t="n">
        <f aca="false">I1174/UOM</f>
        <v>-151.0133</v>
      </c>
      <c r="M1174" s="83" t="n">
        <f aca="false">J1174/UOM</f>
        <v>15.1013</v>
      </c>
      <c r="N1174" s="84" t="str">
        <f aca="false">IF(F1174="P","PHY",IF(F1174="G","G",E1174))</f>
        <v>D</v>
      </c>
      <c r="O1174" s="84" t="str">
        <f aca="false">IF(ISNA(VLOOKUP(G1174,BadCanCurves,1,FALSE())),VLOOKUP(D1174,FOLIOS,6,FALSE()),"not used")</f>
        <v>not used</v>
      </c>
      <c r="P1174" s="84" t="n">
        <f aca="false">IF($N1174="P",VLOOKUP(H1174,PrcBuckets,2,FALSE()),0)</f>
        <v>0</v>
      </c>
      <c r="Q1174" s="84" t="n">
        <f aca="false">IF($N1174="D",VLOOKUP(H1174,BasisBuckets,2,FALSE()),0)</f>
        <v>5</v>
      </c>
      <c r="R1174" s="84" t="n">
        <f aca="false">IF($N1174="PHY",VLOOKUP(H1174,PGDBuckets,2,FALSE()),0)</f>
        <v>0</v>
      </c>
      <c r="S1174" s="84" t="n">
        <f aca="false">IF($N1174="G",VLOOKUP(H1174,PGDBuckets,2,FALSE()),0)</f>
        <v>0</v>
      </c>
      <c r="T1174" s="84" t="n">
        <f aca="false">SUM(P1174:S1174)</f>
        <v>5</v>
      </c>
      <c r="U1174" s="84" t="str">
        <f aca="false">IF(O1174="not used","-",O1174&amp;N1174&amp;T1174)</f>
        <v>-</v>
      </c>
      <c r="V1174" s="84" t="str">
        <f aca="false">IF(O1174="Not Used","-",VLOOKUP(D1174,FOLIOS,7,FALSE())&amp;H1174)</f>
        <v>-</v>
      </c>
      <c r="W1174" s="84" t="str">
        <f aca="false">IF(U1174="-","-",O1174&amp;E1174&amp;H1174)</f>
        <v>-</v>
      </c>
      <c r="X1174" s="85" t="str">
        <f aca="false">D1174&amp;G1174</f>
        <v>FT-CAND-EGSC-BASIF-NWPL_ROCKY_M</v>
      </c>
      <c r="AF1174" s="0" t="str">
        <f aca="false">D1174&amp;V1174</f>
        <v>FT-CAND-EGSC-BAS-</v>
      </c>
    </row>
    <row r="1175" customFormat="false" ht="12.75" hidden="false" customHeight="false" outlineLevel="0" collapsed="false">
      <c r="A1175" s="81" t="n">
        <v>36682</v>
      </c>
      <c r="B1175" s="82" t="s">
        <v>55</v>
      </c>
      <c r="C1175" s="82" t="s">
        <v>56</v>
      </c>
      <c r="D1175" s="82" t="s">
        <v>57</v>
      </c>
      <c r="E1175" s="82" t="s">
        <v>21</v>
      </c>
      <c r="F1175" s="82"/>
      <c r="G1175" s="82" t="s">
        <v>87</v>
      </c>
      <c r="H1175" s="81" t="n">
        <v>36770</v>
      </c>
      <c r="I1175" s="82" t="n">
        <v>-1452846</v>
      </c>
      <c r="J1175" s="82" t="n">
        <v>145285</v>
      </c>
      <c r="K1175" s="83" t="n">
        <f aca="false">IF(J1175=0,0,J1175/I1175)</f>
        <v>-0.100000275321679</v>
      </c>
      <c r="L1175" s="83" t="n">
        <f aca="false">I1175/UOM</f>
        <v>-145.2846</v>
      </c>
      <c r="M1175" s="83" t="n">
        <f aca="false">J1175/UOM</f>
        <v>14.5285</v>
      </c>
      <c r="N1175" s="84" t="str">
        <f aca="false">IF(F1175="P","PHY",IF(F1175="G","G",E1175))</f>
        <v>D</v>
      </c>
      <c r="O1175" s="84" t="str">
        <f aca="false">IF(ISNA(VLOOKUP(G1175,BadCanCurves,1,FALSE())),VLOOKUP(D1175,FOLIOS,6,FALSE()),"not used")</f>
        <v>not used</v>
      </c>
      <c r="P1175" s="84" t="n">
        <f aca="false">IF($N1175="P",VLOOKUP(H1175,PrcBuckets,2,FALSE()),0)</f>
        <v>0</v>
      </c>
      <c r="Q1175" s="84" t="n">
        <f aca="false">IF($N1175="D",VLOOKUP(H1175,BasisBuckets,2,FALSE()),0)</f>
        <v>6</v>
      </c>
      <c r="R1175" s="84" t="n">
        <f aca="false">IF($N1175="PHY",VLOOKUP(H1175,PGDBuckets,2,FALSE()),0)</f>
        <v>0</v>
      </c>
      <c r="S1175" s="84" t="n">
        <f aca="false">IF($N1175="G",VLOOKUP(H1175,PGDBuckets,2,FALSE()),0)</f>
        <v>0</v>
      </c>
      <c r="T1175" s="84" t="n">
        <f aca="false">SUM(P1175:S1175)</f>
        <v>6</v>
      </c>
      <c r="U1175" s="84" t="str">
        <f aca="false">IF(O1175="not used","-",O1175&amp;N1175&amp;T1175)</f>
        <v>-</v>
      </c>
      <c r="V1175" s="84" t="str">
        <f aca="false">IF(O1175="Not Used","-",VLOOKUP(D1175,FOLIOS,7,FALSE())&amp;H1175)</f>
        <v>-</v>
      </c>
      <c r="W1175" s="84" t="str">
        <f aca="false">IF(U1175="-","-",O1175&amp;E1175&amp;H1175)</f>
        <v>-</v>
      </c>
      <c r="X1175" s="85" t="str">
        <f aca="false">D1175&amp;G1175</f>
        <v>FT-CAND-EGSC-BASIF-NWPL_ROCKY_M</v>
      </c>
      <c r="AF1175" s="0" t="str">
        <f aca="false">D1175&amp;V1175</f>
        <v>FT-CAND-EGSC-BAS-</v>
      </c>
    </row>
    <row r="1176" customFormat="false" ht="12.75" hidden="false" customHeight="false" outlineLevel="0" collapsed="false">
      <c r="A1176" s="81" t="n">
        <v>36682</v>
      </c>
      <c r="B1176" s="82" t="s">
        <v>55</v>
      </c>
      <c r="C1176" s="82" t="s">
        <v>56</v>
      </c>
      <c r="D1176" s="82" t="s">
        <v>57</v>
      </c>
      <c r="E1176" s="82" t="s">
        <v>21</v>
      </c>
      <c r="F1176" s="82"/>
      <c r="G1176" s="82" t="s">
        <v>87</v>
      </c>
      <c r="H1176" s="81" t="n">
        <v>36800</v>
      </c>
      <c r="I1176" s="82" t="n">
        <v>-734736</v>
      </c>
      <c r="J1176" s="82" t="n">
        <v>73474</v>
      </c>
      <c r="K1176" s="83" t="n">
        <f aca="false">IF(J1176=0,0,J1176/I1176)</f>
        <v>-0.100000544413231</v>
      </c>
      <c r="L1176" s="83" t="n">
        <f aca="false">I1176/UOM</f>
        <v>-73.4736</v>
      </c>
      <c r="M1176" s="83" t="n">
        <f aca="false">J1176/UOM</f>
        <v>7.3474</v>
      </c>
      <c r="N1176" s="84" t="str">
        <f aca="false">IF(F1176="P","PHY",IF(F1176="G","G",E1176))</f>
        <v>D</v>
      </c>
      <c r="O1176" s="84" t="str">
        <f aca="false">IF(ISNA(VLOOKUP(G1176,BadCanCurves,1,FALSE())),VLOOKUP(D1176,FOLIOS,6,FALSE()),"not used")</f>
        <v>not used</v>
      </c>
      <c r="P1176" s="84" t="n">
        <f aca="false">IF($N1176="P",VLOOKUP(H1176,PrcBuckets,2,FALSE()),0)</f>
        <v>0</v>
      </c>
      <c r="Q1176" s="84" t="n">
        <f aca="false">IF($N1176="D",VLOOKUP(H1176,BasisBuckets,2,FALSE()),0)</f>
        <v>7</v>
      </c>
      <c r="R1176" s="84" t="n">
        <f aca="false">IF($N1176="PHY",VLOOKUP(H1176,PGDBuckets,2,FALSE()),0)</f>
        <v>0</v>
      </c>
      <c r="S1176" s="84" t="n">
        <f aca="false">IF($N1176="G",VLOOKUP(H1176,PGDBuckets,2,FALSE()),0)</f>
        <v>0</v>
      </c>
      <c r="T1176" s="84" t="n">
        <f aca="false">SUM(P1176:S1176)</f>
        <v>7</v>
      </c>
      <c r="U1176" s="84" t="str">
        <f aca="false">IF(O1176="not used","-",O1176&amp;N1176&amp;T1176)</f>
        <v>-</v>
      </c>
      <c r="V1176" s="84" t="str">
        <f aca="false">IF(O1176="Not Used","-",VLOOKUP(D1176,FOLIOS,7,FALSE())&amp;H1176)</f>
        <v>-</v>
      </c>
      <c r="W1176" s="84" t="str">
        <f aca="false">IF(U1176="-","-",O1176&amp;E1176&amp;H1176)</f>
        <v>-</v>
      </c>
      <c r="X1176" s="85" t="str">
        <f aca="false">D1176&amp;G1176</f>
        <v>FT-CAND-EGSC-BASIF-NWPL_ROCKY_M</v>
      </c>
      <c r="AF1176" s="0" t="str">
        <f aca="false">D1176&amp;V1176</f>
        <v>FT-CAND-EGSC-BAS-</v>
      </c>
    </row>
    <row r="1177" customFormat="false" ht="12.75" hidden="false" customHeight="false" outlineLevel="0" collapsed="false">
      <c r="A1177" s="81" t="n">
        <v>36682</v>
      </c>
      <c r="B1177" s="82" t="s">
        <v>55</v>
      </c>
      <c r="C1177" s="82" t="s">
        <v>56</v>
      </c>
      <c r="D1177" s="82" t="s">
        <v>57</v>
      </c>
      <c r="E1177" s="82" t="s">
        <v>21</v>
      </c>
      <c r="F1177" s="82"/>
      <c r="G1177" s="82" t="s">
        <v>87</v>
      </c>
      <c r="H1177" s="81" t="n">
        <v>36831</v>
      </c>
      <c r="I1177" s="82" t="n">
        <v>-204198</v>
      </c>
      <c r="J1177" s="82" t="n">
        <v>20420</v>
      </c>
      <c r="K1177" s="83" t="n">
        <f aca="false">IF(J1177=0,0,J1177/I1177)</f>
        <v>-0.100000979441522</v>
      </c>
      <c r="L1177" s="83" t="n">
        <f aca="false">I1177/UOM</f>
        <v>-20.4198</v>
      </c>
      <c r="M1177" s="83" t="n">
        <f aca="false">J1177/UOM</f>
        <v>2.042</v>
      </c>
      <c r="N1177" s="84" t="str">
        <f aca="false">IF(F1177="P","PHY",IF(F1177="G","G",E1177))</f>
        <v>D</v>
      </c>
      <c r="O1177" s="84" t="str">
        <f aca="false">IF(ISNA(VLOOKUP(G1177,BadCanCurves,1,FALSE())),VLOOKUP(D1177,FOLIOS,6,FALSE()),"not used")</f>
        <v>not used</v>
      </c>
      <c r="P1177" s="84" t="n">
        <f aca="false">IF($N1177="P",VLOOKUP(H1177,PrcBuckets,2,FALSE()),0)</f>
        <v>0</v>
      </c>
      <c r="Q1177" s="84" t="n">
        <f aca="false">IF($N1177="D",VLOOKUP(H1177,BasisBuckets,2,FALSE()),0)</f>
        <v>8</v>
      </c>
      <c r="R1177" s="84" t="n">
        <f aca="false">IF($N1177="PHY",VLOOKUP(H1177,PGDBuckets,2,FALSE()),0)</f>
        <v>0</v>
      </c>
      <c r="S1177" s="84" t="n">
        <f aca="false">IF($N1177="G",VLOOKUP(H1177,PGDBuckets,2,FALSE()),0)</f>
        <v>0</v>
      </c>
      <c r="T1177" s="84" t="n">
        <f aca="false">SUM(P1177:S1177)</f>
        <v>8</v>
      </c>
      <c r="U1177" s="84" t="str">
        <f aca="false">IF(O1177="not used","-",O1177&amp;N1177&amp;T1177)</f>
        <v>-</v>
      </c>
      <c r="V1177" s="84" t="str">
        <f aca="false">IF(O1177="Not Used","-",VLOOKUP(D1177,FOLIOS,7,FALSE())&amp;H1177)</f>
        <v>-</v>
      </c>
      <c r="W1177" s="84" t="str">
        <f aca="false">IF(U1177="-","-",O1177&amp;E1177&amp;H1177)</f>
        <v>-</v>
      </c>
      <c r="X1177" s="85" t="str">
        <f aca="false">D1177&amp;G1177</f>
        <v>FT-CAND-EGSC-BASIF-NWPL_ROCKY_M</v>
      </c>
      <c r="AF1177" s="0" t="str">
        <f aca="false">D1177&amp;V1177</f>
        <v>FT-CAND-EGSC-BAS-</v>
      </c>
    </row>
    <row r="1178" customFormat="false" ht="12.75" hidden="false" customHeight="false" outlineLevel="0" collapsed="false">
      <c r="A1178" s="81" t="n">
        <v>36682</v>
      </c>
      <c r="B1178" s="82" t="s">
        <v>55</v>
      </c>
      <c r="C1178" s="82" t="s">
        <v>56</v>
      </c>
      <c r="D1178" s="82" t="s">
        <v>57</v>
      </c>
      <c r="E1178" s="82" t="s">
        <v>21</v>
      </c>
      <c r="F1178" s="82"/>
      <c r="G1178" s="82" t="s">
        <v>87</v>
      </c>
      <c r="H1178" s="81" t="n">
        <v>36861</v>
      </c>
      <c r="I1178" s="82" t="n">
        <v>-209781</v>
      </c>
      <c r="J1178" s="82" t="n">
        <v>20978</v>
      </c>
      <c r="K1178" s="83" t="n">
        <f aca="false">IF(J1178=0,0,J1178/I1178)</f>
        <v>-0.0999995233124068</v>
      </c>
      <c r="L1178" s="83" t="n">
        <f aca="false">I1178/UOM</f>
        <v>-20.9781</v>
      </c>
      <c r="M1178" s="83" t="n">
        <f aca="false">J1178/UOM</f>
        <v>2.0978</v>
      </c>
      <c r="N1178" s="84" t="str">
        <f aca="false">IF(F1178="P","PHY",IF(F1178="G","G",E1178))</f>
        <v>D</v>
      </c>
      <c r="O1178" s="84" t="str">
        <f aca="false">IF(ISNA(VLOOKUP(G1178,BadCanCurves,1,FALSE())),VLOOKUP(D1178,FOLIOS,6,FALSE()),"not used")</f>
        <v>not used</v>
      </c>
      <c r="P1178" s="84" t="n">
        <f aca="false">IF($N1178="P",VLOOKUP(H1178,PrcBuckets,2,FALSE()),0)</f>
        <v>0</v>
      </c>
      <c r="Q1178" s="84" t="n">
        <f aca="false">IF($N1178="D",VLOOKUP(H1178,BasisBuckets,2,FALSE()),0)</f>
        <v>8</v>
      </c>
      <c r="R1178" s="84" t="n">
        <f aca="false">IF($N1178="PHY",VLOOKUP(H1178,PGDBuckets,2,FALSE()),0)</f>
        <v>0</v>
      </c>
      <c r="S1178" s="84" t="n">
        <f aca="false">IF($N1178="G",VLOOKUP(H1178,PGDBuckets,2,FALSE()),0)</f>
        <v>0</v>
      </c>
      <c r="T1178" s="84" t="n">
        <f aca="false">SUM(P1178:S1178)</f>
        <v>8</v>
      </c>
      <c r="U1178" s="84" t="str">
        <f aca="false">IF(O1178="not used","-",O1178&amp;N1178&amp;T1178)</f>
        <v>-</v>
      </c>
      <c r="V1178" s="84" t="str">
        <f aca="false">IF(O1178="Not Used","-",VLOOKUP(D1178,FOLIOS,7,FALSE())&amp;H1178)</f>
        <v>-</v>
      </c>
      <c r="W1178" s="84" t="str">
        <f aca="false">IF(U1178="-","-",O1178&amp;E1178&amp;H1178)</f>
        <v>-</v>
      </c>
      <c r="X1178" s="85" t="str">
        <f aca="false">D1178&amp;G1178</f>
        <v>FT-CAND-EGSC-BASIF-NWPL_ROCKY_M</v>
      </c>
      <c r="AF1178" s="0" t="str">
        <f aca="false">D1178&amp;V1178</f>
        <v>FT-CAND-EGSC-BAS-</v>
      </c>
    </row>
    <row r="1179" customFormat="false" ht="12.75" hidden="false" customHeight="false" outlineLevel="0" collapsed="false">
      <c r="A1179" s="81" t="n">
        <v>36682</v>
      </c>
      <c r="B1179" s="82" t="s">
        <v>55</v>
      </c>
      <c r="C1179" s="82" t="s">
        <v>56</v>
      </c>
      <c r="D1179" s="82" t="s">
        <v>57</v>
      </c>
      <c r="E1179" s="82" t="s">
        <v>21</v>
      </c>
      <c r="F1179" s="82"/>
      <c r="G1179" s="82" t="s">
        <v>87</v>
      </c>
      <c r="H1179" s="81" t="n">
        <v>36892</v>
      </c>
      <c r="I1179" s="82" t="n">
        <v>-208513</v>
      </c>
      <c r="J1179" s="82" t="n">
        <v>20851</v>
      </c>
      <c r="K1179" s="83" t="n">
        <f aca="false">IF(J1179=0,0,J1179/I1179)</f>
        <v>-0.099998561240786</v>
      </c>
      <c r="L1179" s="83" t="n">
        <f aca="false">I1179/UOM</f>
        <v>-20.8513</v>
      </c>
      <c r="M1179" s="83" t="n">
        <f aca="false">J1179/UOM</f>
        <v>2.0851</v>
      </c>
      <c r="N1179" s="84" t="str">
        <f aca="false">IF(F1179="P","PHY",IF(F1179="G","G",E1179))</f>
        <v>D</v>
      </c>
      <c r="O1179" s="84" t="str">
        <f aca="false">IF(ISNA(VLOOKUP(G1179,BadCanCurves,1,FALSE())),VLOOKUP(D1179,FOLIOS,6,FALSE()),"not used")</f>
        <v>not used</v>
      </c>
      <c r="P1179" s="84" t="n">
        <f aca="false">IF($N1179="P",VLOOKUP(H1179,PrcBuckets,2,FALSE()),0)</f>
        <v>0</v>
      </c>
      <c r="Q1179" s="84" t="n">
        <f aca="false">IF($N1179="D",VLOOKUP(H1179,BasisBuckets,2,FALSE()),0)</f>
        <v>9</v>
      </c>
      <c r="R1179" s="84" t="n">
        <f aca="false">IF($N1179="PHY",VLOOKUP(H1179,PGDBuckets,2,FALSE()),0)</f>
        <v>0</v>
      </c>
      <c r="S1179" s="84" t="n">
        <f aca="false">IF($N1179="G",VLOOKUP(H1179,PGDBuckets,2,FALSE()),0)</f>
        <v>0</v>
      </c>
      <c r="T1179" s="84" t="n">
        <f aca="false">SUM(P1179:S1179)</f>
        <v>9</v>
      </c>
      <c r="U1179" s="84" t="str">
        <f aca="false">IF(O1179="not used","-",O1179&amp;N1179&amp;T1179)</f>
        <v>-</v>
      </c>
      <c r="V1179" s="84" t="str">
        <f aca="false">IF(O1179="Not Used","-",VLOOKUP(D1179,FOLIOS,7,FALSE())&amp;H1179)</f>
        <v>-</v>
      </c>
      <c r="W1179" s="84" t="str">
        <f aca="false">IF(U1179="-","-",O1179&amp;E1179&amp;H1179)</f>
        <v>-</v>
      </c>
      <c r="X1179" s="85" t="str">
        <f aca="false">D1179&amp;G1179</f>
        <v>FT-CAND-EGSC-BASIF-NWPL_ROCKY_M</v>
      </c>
      <c r="AF1179" s="0" t="str">
        <f aca="false">D1179&amp;V1179</f>
        <v>FT-CAND-EGSC-BAS-</v>
      </c>
    </row>
    <row r="1180" customFormat="false" ht="12.75" hidden="false" customHeight="false" outlineLevel="0" collapsed="false">
      <c r="A1180" s="81" t="n">
        <v>36682</v>
      </c>
      <c r="B1180" s="82" t="s">
        <v>55</v>
      </c>
      <c r="C1180" s="82" t="s">
        <v>56</v>
      </c>
      <c r="D1180" s="82" t="s">
        <v>57</v>
      </c>
      <c r="E1180" s="82" t="s">
        <v>21</v>
      </c>
      <c r="F1180" s="82"/>
      <c r="G1180" s="82" t="s">
        <v>87</v>
      </c>
      <c r="H1180" s="81" t="n">
        <v>36923</v>
      </c>
      <c r="I1180" s="82" t="n">
        <v>-187191</v>
      </c>
      <c r="J1180" s="82" t="n">
        <v>18719</v>
      </c>
      <c r="K1180" s="83" t="n">
        <f aca="false">IF(J1180=0,0,J1180/I1180)</f>
        <v>-0.0999994657862825</v>
      </c>
      <c r="L1180" s="83" t="n">
        <f aca="false">I1180/UOM</f>
        <v>-18.7191</v>
      </c>
      <c r="M1180" s="83" t="n">
        <f aca="false">J1180/UOM</f>
        <v>1.8719</v>
      </c>
      <c r="N1180" s="84" t="str">
        <f aca="false">IF(F1180="P","PHY",IF(F1180="G","G",E1180))</f>
        <v>D</v>
      </c>
      <c r="O1180" s="84" t="str">
        <f aca="false">IF(ISNA(VLOOKUP(G1180,BadCanCurves,1,FALSE())),VLOOKUP(D1180,FOLIOS,6,FALSE()),"not used")</f>
        <v>not used</v>
      </c>
      <c r="P1180" s="84" t="n">
        <f aca="false">IF($N1180="P",VLOOKUP(H1180,PrcBuckets,2,FALSE()),0)</f>
        <v>0</v>
      </c>
      <c r="Q1180" s="84" t="n">
        <f aca="false">IF($N1180="D",VLOOKUP(H1180,BasisBuckets,2,FALSE()),0)</f>
        <v>9</v>
      </c>
      <c r="R1180" s="84" t="n">
        <f aca="false">IF($N1180="PHY",VLOOKUP(H1180,PGDBuckets,2,FALSE()),0)</f>
        <v>0</v>
      </c>
      <c r="S1180" s="84" t="n">
        <f aca="false">IF($N1180="G",VLOOKUP(H1180,PGDBuckets,2,FALSE()),0)</f>
        <v>0</v>
      </c>
      <c r="T1180" s="84" t="n">
        <f aca="false">SUM(P1180:S1180)</f>
        <v>9</v>
      </c>
      <c r="U1180" s="84" t="str">
        <f aca="false">IF(O1180="not used","-",O1180&amp;N1180&amp;T1180)</f>
        <v>-</v>
      </c>
      <c r="V1180" s="84" t="str">
        <f aca="false">IF(O1180="Not Used","-",VLOOKUP(D1180,FOLIOS,7,FALSE())&amp;H1180)</f>
        <v>-</v>
      </c>
      <c r="W1180" s="84" t="str">
        <f aca="false">IF(U1180="-","-",O1180&amp;E1180&amp;H1180)</f>
        <v>-</v>
      </c>
      <c r="X1180" s="85" t="str">
        <f aca="false">D1180&amp;G1180</f>
        <v>FT-CAND-EGSC-BASIF-NWPL_ROCKY_M</v>
      </c>
      <c r="AF1180" s="0" t="str">
        <f aca="false">D1180&amp;V1180</f>
        <v>FT-CAND-EGSC-BAS-</v>
      </c>
    </row>
    <row r="1181" customFormat="false" ht="12.75" hidden="false" customHeight="false" outlineLevel="0" collapsed="false">
      <c r="A1181" s="81" t="n">
        <v>36682</v>
      </c>
      <c r="B1181" s="82" t="s">
        <v>55</v>
      </c>
      <c r="C1181" s="82" t="s">
        <v>56</v>
      </c>
      <c r="D1181" s="82" t="s">
        <v>57</v>
      </c>
      <c r="E1181" s="82" t="s">
        <v>21</v>
      </c>
      <c r="F1181" s="82"/>
      <c r="G1181" s="82" t="s">
        <v>87</v>
      </c>
      <c r="H1181" s="81" t="n">
        <v>36951</v>
      </c>
      <c r="I1181" s="82" t="n">
        <v>-206101</v>
      </c>
      <c r="J1181" s="82" t="n">
        <v>20610</v>
      </c>
      <c r="K1181" s="83" t="n">
        <f aca="false">IF(J1181=0,0,J1181/I1181)</f>
        <v>-0.0999995148009956</v>
      </c>
      <c r="L1181" s="83" t="n">
        <f aca="false">I1181/UOM</f>
        <v>-20.6101</v>
      </c>
      <c r="M1181" s="83" t="n">
        <f aca="false">J1181/UOM</f>
        <v>2.061</v>
      </c>
      <c r="N1181" s="84" t="str">
        <f aca="false">IF(F1181="P","PHY",IF(F1181="G","G",E1181))</f>
        <v>D</v>
      </c>
      <c r="O1181" s="84" t="str">
        <f aca="false">IF(ISNA(VLOOKUP(G1181,BadCanCurves,1,FALSE())),VLOOKUP(D1181,FOLIOS,6,FALSE()),"not used")</f>
        <v>not used</v>
      </c>
      <c r="P1181" s="84" t="n">
        <f aca="false">IF($N1181="P",VLOOKUP(H1181,PrcBuckets,2,FALSE()),0)</f>
        <v>0</v>
      </c>
      <c r="Q1181" s="84" t="n">
        <f aca="false">IF($N1181="D",VLOOKUP(H1181,BasisBuckets,2,FALSE()),0)</f>
        <v>9</v>
      </c>
      <c r="R1181" s="84" t="n">
        <f aca="false">IF($N1181="PHY",VLOOKUP(H1181,PGDBuckets,2,FALSE()),0)</f>
        <v>0</v>
      </c>
      <c r="S1181" s="84" t="n">
        <f aca="false">IF($N1181="G",VLOOKUP(H1181,PGDBuckets,2,FALSE()),0)</f>
        <v>0</v>
      </c>
      <c r="T1181" s="84" t="n">
        <f aca="false">SUM(P1181:S1181)</f>
        <v>9</v>
      </c>
      <c r="U1181" s="84" t="str">
        <f aca="false">IF(O1181="not used","-",O1181&amp;N1181&amp;T1181)</f>
        <v>-</v>
      </c>
      <c r="V1181" s="84" t="str">
        <f aca="false">IF(O1181="Not Used","-",VLOOKUP(D1181,FOLIOS,7,FALSE())&amp;H1181)</f>
        <v>-</v>
      </c>
      <c r="W1181" s="84" t="str">
        <f aca="false">IF(U1181="-","-",O1181&amp;E1181&amp;H1181)</f>
        <v>-</v>
      </c>
      <c r="X1181" s="85" t="str">
        <f aca="false">D1181&amp;G1181</f>
        <v>FT-CAND-EGSC-BASIF-NWPL_ROCKY_M</v>
      </c>
      <c r="AF1181" s="0" t="str">
        <f aca="false">D1181&amp;V1181</f>
        <v>FT-CAND-EGSC-BAS-</v>
      </c>
    </row>
    <row r="1182" customFormat="false" ht="12.75" hidden="false" customHeight="false" outlineLevel="0" collapsed="false">
      <c r="A1182" s="81" t="n">
        <v>36682</v>
      </c>
      <c r="B1182" s="82" t="s">
        <v>55</v>
      </c>
      <c r="C1182" s="82" t="s">
        <v>56</v>
      </c>
      <c r="D1182" s="82" t="s">
        <v>57</v>
      </c>
      <c r="E1182" s="82" t="s">
        <v>21</v>
      </c>
      <c r="F1182" s="82"/>
      <c r="G1182" s="82" t="s">
        <v>87</v>
      </c>
      <c r="H1182" s="81" t="n">
        <v>36982</v>
      </c>
      <c r="I1182" s="82" t="n">
        <v>-707965</v>
      </c>
      <c r="J1182" s="82" t="n">
        <v>70796</v>
      </c>
      <c r="K1182" s="83" t="n">
        <f aca="false">IF(J1182=0,0,J1182/I1182)</f>
        <v>-0.0999992937503973</v>
      </c>
      <c r="L1182" s="83" t="n">
        <f aca="false">I1182/UOM</f>
        <v>-70.7965</v>
      </c>
      <c r="M1182" s="83" t="n">
        <f aca="false">J1182/UOM</f>
        <v>7.0796</v>
      </c>
      <c r="N1182" s="84" t="str">
        <f aca="false">IF(F1182="P","PHY",IF(F1182="G","G",E1182))</f>
        <v>D</v>
      </c>
      <c r="O1182" s="84" t="str">
        <f aca="false">IF(ISNA(VLOOKUP(G1182,BadCanCurves,1,FALSE())),VLOOKUP(D1182,FOLIOS,6,FALSE()),"not used")</f>
        <v>not used</v>
      </c>
      <c r="P1182" s="84" t="n">
        <f aca="false">IF($N1182="P",VLOOKUP(H1182,PrcBuckets,2,FALSE()),0)</f>
        <v>0</v>
      </c>
      <c r="Q1182" s="84" t="n">
        <f aca="false">IF($N1182="D",VLOOKUP(H1182,BasisBuckets,2,FALSE()),0)</f>
        <v>9</v>
      </c>
      <c r="R1182" s="84" t="n">
        <f aca="false">IF($N1182="PHY",VLOOKUP(H1182,PGDBuckets,2,FALSE()),0)</f>
        <v>0</v>
      </c>
      <c r="S1182" s="84" t="n">
        <f aca="false">IF($N1182="G",VLOOKUP(H1182,PGDBuckets,2,FALSE()),0)</f>
        <v>0</v>
      </c>
      <c r="T1182" s="84" t="n">
        <f aca="false">SUM(P1182:S1182)</f>
        <v>9</v>
      </c>
      <c r="U1182" s="84" t="str">
        <f aca="false">IF(O1182="not used","-",O1182&amp;N1182&amp;T1182)</f>
        <v>-</v>
      </c>
      <c r="V1182" s="84" t="str">
        <f aca="false">IF(O1182="Not Used","-",VLOOKUP(D1182,FOLIOS,7,FALSE())&amp;H1182)</f>
        <v>-</v>
      </c>
      <c r="W1182" s="84" t="str">
        <f aca="false">IF(U1182="-","-",O1182&amp;E1182&amp;H1182)</f>
        <v>-</v>
      </c>
      <c r="X1182" s="85" t="str">
        <f aca="false">D1182&amp;G1182</f>
        <v>FT-CAND-EGSC-BASIF-NWPL_ROCKY_M</v>
      </c>
      <c r="AF1182" s="0" t="str">
        <f aca="false">D1182&amp;V1182</f>
        <v>FT-CAND-EGSC-BAS-</v>
      </c>
    </row>
    <row r="1183" customFormat="false" ht="12.75" hidden="false" customHeight="false" outlineLevel="0" collapsed="false">
      <c r="A1183" s="81" t="n">
        <v>36682</v>
      </c>
      <c r="B1183" s="82" t="s">
        <v>55</v>
      </c>
      <c r="C1183" s="82" t="s">
        <v>56</v>
      </c>
      <c r="D1183" s="82" t="s">
        <v>57</v>
      </c>
      <c r="E1183" s="82" t="s">
        <v>21</v>
      </c>
      <c r="F1183" s="82"/>
      <c r="G1183" s="82" t="s">
        <v>87</v>
      </c>
      <c r="H1183" s="81" t="n">
        <v>37012</v>
      </c>
      <c r="I1183" s="82" t="n">
        <v>-727251</v>
      </c>
      <c r="J1183" s="82" t="n">
        <v>72725</v>
      </c>
      <c r="K1183" s="83" t="n">
        <f aca="false">IF(J1183=0,0,J1183/I1183)</f>
        <v>-0.0999998624958921</v>
      </c>
      <c r="L1183" s="83" t="n">
        <f aca="false">I1183/UOM</f>
        <v>-72.7251</v>
      </c>
      <c r="M1183" s="83" t="n">
        <f aca="false">J1183/UOM</f>
        <v>7.2725</v>
      </c>
      <c r="N1183" s="84" t="str">
        <f aca="false">IF(F1183="P","PHY",IF(F1183="G","G",E1183))</f>
        <v>D</v>
      </c>
      <c r="O1183" s="84" t="str">
        <f aca="false">IF(ISNA(VLOOKUP(G1183,BadCanCurves,1,FALSE())),VLOOKUP(D1183,FOLIOS,6,FALSE()),"not used")</f>
        <v>not used</v>
      </c>
      <c r="P1183" s="84" t="n">
        <f aca="false">IF($N1183="P",VLOOKUP(H1183,PrcBuckets,2,FALSE()),0)</f>
        <v>0</v>
      </c>
      <c r="Q1183" s="84" t="n">
        <f aca="false">IF($N1183="D",VLOOKUP(H1183,BasisBuckets,2,FALSE()),0)</f>
        <v>9</v>
      </c>
      <c r="R1183" s="84" t="n">
        <f aca="false">IF($N1183="PHY",VLOOKUP(H1183,PGDBuckets,2,FALSE()),0)</f>
        <v>0</v>
      </c>
      <c r="S1183" s="84" t="n">
        <f aca="false">IF($N1183="G",VLOOKUP(H1183,PGDBuckets,2,FALSE()),0)</f>
        <v>0</v>
      </c>
      <c r="T1183" s="84" t="n">
        <f aca="false">SUM(P1183:S1183)</f>
        <v>9</v>
      </c>
      <c r="U1183" s="84" t="str">
        <f aca="false">IF(O1183="not used","-",O1183&amp;N1183&amp;T1183)</f>
        <v>-</v>
      </c>
      <c r="V1183" s="84" t="str">
        <f aca="false">IF(O1183="Not Used","-",VLOOKUP(D1183,FOLIOS,7,FALSE())&amp;H1183)</f>
        <v>-</v>
      </c>
      <c r="W1183" s="84" t="str">
        <f aca="false">IF(U1183="-","-",O1183&amp;E1183&amp;H1183)</f>
        <v>-</v>
      </c>
      <c r="X1183" s="85" t="str">
        <f aca="false">D1183&amp;G1183</f>
        <v>FT-CAND-EGSC-BASIF-NWPL_ROCKY_M</v>
      </c>
      <c r="AF1183" s="0" t="str">
        <f aca="false">D1183&amp;V1183</f>
        <v>FT-CAND-EGSC-BAS-</v>
      </c>
    </row>
    <row r="1184" customFormat="false" ht="12.75" hidden="false" customHeight="false" outlineLevel="0" collapsed="false">
      <c r="A1184" s="81" t="n">
        <v>36682</v>
      </c>
      <c r="B1184" s="82" t="s">
        <v>55</v>
      </c>
      <c r="C1184" s="82" t="s">
        <v>56</v>
      </c>
      <c r="D1184" s="82" t="s">
        <v>57</v>
      </c>
      <c r="E1184" s="82" t="s">
        <v>21</v>
      </c>
      <c r="F1184" s="82"/>
      <c r="G1184" s="82" t="s">
        <v>87</v>
      </c>
      <c r="H1184" s="81" t="n">
        <v>37043</v>
      </c>
      <c r="I1184" s="82" t="n">
        <v>-699485</v>
      </c>
      <c r="J1184" s="82" t="n">
        <v>69948</v>
      </c>
      <c r="K1184" s="83" t="n">
        <f aca="false">IF(J1184=0,0,J1184/I1184)</f>
        <v>-0.0999992851883886</v>
      </c>
      <c r="L1184" s="83" t="n">
        <f aca="false">I1184/UOM</f>
        <v>-69.9485</v>
      </c>
      <c r="M1184" s="83" t="n">
        <f aca="false">J1184/UOM</f>
        <v>6.9948</v>
      </c>
      <c r="N1184" s="84" t="str">
        <f aca="false">IF(F1184="P","PHY",IF(F1184="G","G",E1184))</f>
        <v>D</v>
      </c>
      <c r="O1184" s="84" t="str">
        <f aca="false">IF(ISNA(VLOOKUP(G1184,BadCanCurves,1,FALSE())),VLOOKUP(D1184,FOLIOS,6,FALSE()),"not used")</f>
        <v>not used</v>
      </c>
      <c r="P1184" s="84" t="n">
        <f aca="false">IF($N1184="P",VLOOKUP(H1184,PrcBuckets,2,FALSE()),0)</f>
        <v>0</v>
      </c>
      <c r="Q1184" s="84" t="n">
        <f aca="false">IF($N1184="D",VLOOKUP(H1184,BasisBuckets,2,FALSE()),0)</f>
        <v>9</v>
      </c>
      <c r="R1184" s="84" t="n">
        <f aca="false">IF($N1184="PHY",VLOOKUP(H1184,PGDBuckets,2,FALSE()),0)</f>
        <v>0</v>
      </c>
      <c r="S1184" s="84" t="n">
        <f aca="false">IF($N1184="G",VLOOKUP(H1184,PGDBuckets,2,FALSE()),0)</f>
        <v>0</v>
      </c>
      <c r="T1184" s="84" t="n">
        <f aca="false">SUM(P1184:S1184)</f>
        <v>9</v>
      </c>
      <c r="U1184" s="84" t="str">
        <f aca="false">IF(O1184="not used","-",O1184&amp;N1184&amp;T1184)</f>
        <v>-</v>
      </c>
      <c r="V1184" s="84" t="str">
        <f aca="false">IF(O1184="Not Used","-",VLOOKUP(D1184,FOLIOS,7,FALSE())&amp;H1184)</f>
        <v>-</v>
      </c>
      <c r="W1184" s="84" t="str">
        <f aca="false">IF(U1184="-","-",O1184&amp;E1184&amp;H1184)</f>
        <v>-</v>
      </c>
      <c r="X1184" s="85" t="str">
        <f aca="false">D1184&amp;G1184</f>
        <v>FT-CAND-EGSC-BASIF-NWPL_ROCKY_M</v>
      </c>
      <c r="AF1184" s="0" t="str">
        <f aca="false">D1184&amp;V1184</f>
        <v>FT-CAND-EGSC-BAS-</v>
      </c>
    </row>
    <row r="1185" customFormat="false" ht="12.75" hidden="false" customHeight="false" outlineLevel="0" collapsed="false">
      <c r="A1185" s="81" t="n">
        <v>36682</v>
      </c>
      <c r="B1185" s="82" t="s">
        <v>55</v>
      </c>
      <c r="C1185" s="82" t="s">
        <v>56</v>
      </c>
      <c r="D1185" s="82" t="s">
        <v>57</v>
      </c>
      <c r="E1185" s="82" t="s">
        <v>21</v>
      </c>
      <c r="F1185" s="82"/>
      <c r="G1185" s="82" t="s">
        <v>87</v>
      </c>
      <c r="H1185" s="81" t="n">
        <v>37073</v>
      </c>
      <c r="I1185" s="82" t="n">
        <v>-718516</v>
      </c>
      <c r="J1185" s="82" t="n">
        <v>71852</v>
      </c>
      <c r="K1185" s="83" t="n">
        <f aca="false">IF(J1185=0,0,J1185/I1185)</f>
        <v>-0.100000556702982</v>
      </c>
      <c r="L1185" s="83" t="n">
        <f aca="false">I1185/UOM</f>
        <v>-71.8516</v>
      </c>
      <c r="M1185" s="83" t="n">
        <f aca="false">J1185/UOM</f>
        <v>7.1852</v>
      </c>
      <c r="N1185" s="84" t="str">
        <f aca="false">IF(F1185="P","PHY",IF(F1185="G","G",E1185))</f>
        <v>D</v>
      </c>
      <c r="O1185" s="84" t="str">
        <f aca="false">IF(ISNA(VLOOKUP(G1185,BadCanCurves,1,FALSE())),VLOOKUP(D1185,FOLIOS,6,FALSE()),"not used")</f>
        <v>not used</v>
      </c>
      <c r="P1185" s="84" t="n">
        <f aca="false">IF($N1185="P",VLOOKUP(H1185,PrcBuckets,2,FALSE()),0)</f>
        <v>0</v>
      </c>
      <c r="Q1185" s="84" t="n">
        <f aca="false">IF($N1185="D",VLOOKUP(H1185,BasisBuckets,2,FALSE()),0)</f>
        <v>9</v>
      </c>
      <c r="R1185" s="84" t="n">
        <f aca="false">IF($N1185="PHY",VLOOKUP(H1185,PGDBuckets,2,FALSE()),0)</f>
        <v>0</v>
      </c>
      <c r="S1185" s="84" t="n">
        <f aca="false">IF($N1185="G",VLOOKUP(H1185,PGDBuckets,2,FALSE()),0)</f>
        <v>0</v>
      </c>
      <c r="T1185" s="84" t="n">
        <f aca="false">SUM(P1185:S1185)</f>
        <v>9</v>
      </c>
      <c r="U1185" s="84" t="str">
        <f aca="false">IF(O1185="not used","-",O1185&amp;N1185&amp;T1185)</f>
        <v>-</v>
      </c>
      <c r="V1185" s="84" t="str">
        <f aca="false">IF(O1185="Not Used","-",VLOOKUP(D1185,FOLIOS,7,FALSE())&amp;H1185)</f>
        <v>-</v>
      </c>
      <c r="W1185" s="84" t="str">
        <f aca="false">IF(U1185="-","-",O1185&amp;E1185&amp;H1185)</f>
        <v>-</v>
      </c>
      <c r="X1185" s="85" t="str">
        <f aca="false">D1185&amp;G1185</f>
        <v>FT-CAND-EGSC-BASIF-NWPL_ROCKY_M</v>
      </c>
      <c r="AF1185" s="0" t="str">
        <f aca="false">D1185&amp;V1185</f>
        <v>FT-CAND-EGSC-BAS-</v>
      </c>
    </row>
    <row r="1186" customFormat="false" ht="12.75" hidden="false" customHeight="false" outlineLevel="0" collapsed="false">
      <c r="A1186" s="81" t="n">
        <v>36682</v>
      </c>
      <c r="B1186" s="82" t="s">
        <v>55</v>
      </c>
      <c r="C1186" s="82" t="s">
        <v>56</v>
      </c>
      <c r="D1186" s="82" t="s">
        <v>57</v>
      </c>
      <c r="E1186" s="82" t="s">
        <v>21</v>
      </c>
      <c r="F1186" s="82"/>
      <c r="G1186" s="82" t="s">
        <v>87</v>
      </c>
      <c r="H1186" s="81" t="n">
        <v>37104</v>
      </c>
      <c r="I1186" s="82" t="n">
        <v>-714126</v>
      </c>
      <c r="J1186" s="82" t="n">
        <v>71413</v>
      </c>
      <c r="K1186" s="83" t="n">
        <f aca="false">IF(J1186=0,0,J1186/I1186)</f>
        <v>-0.100000560125244</v>
      </c>
      <c r="L1186" s="83" t="n">
        <f aca="false">I1186/UOM</f>
        <v>-71.4126</v>
      </c>
      <c r="M1186" s="83" t="n">
        <f aca="false">J1186/UOM</f>
        <v>7.1413</v>
      </c>
      <c r="N1186" s="84" t="str">
        <f aca="false">IF(F1186="P","PHY",IF(F1186="G","G",E1186))</f>
        <v>D</v>
      </c>
      <c r="O1186" s="84" t="str">
        <f aca="false">IF(ISNA(VLOOKUP(G1186,BadCanCurves,1,FALSE())),VLOOKUP(D1186,FOLIOS,6,FALSE()),"not used")</f>
        <v>not used</v>
      </c>
      <c r="P1186" s="84" t="n">
        <f aca="false">IF($N1186="P",VLOOKUP(H1186,PrcBuckets,2,FALSE()),0)</f>
        <v>0</v>
      </c>
      <c r="Q1186" s="84" t="n">
        <f aca="false">IF($N1186="D",VLOOKUP(H1186,BasisBuckets,2,FALSE()),0)</f>
        <v>9</v>
      </c>
      <c r="R1186" s="84" t="n">
        <f aca="false">IF($N1186="PHY",VLOOKUP(H1186,PGDBuckets,2,FALSE()),0)</f>
        <v>0</v>
      </c>
      <c r="S1186" s="84" t="n">
        <f aca="false">IF($N1186="G",VLOOKUP(H1186,PGDBuckets,2,FALSE()),0)</f>
        <v>0</v>
      </c>
      <c r="T1186" s="84" t="n">
        <f aca="false">SUM(P1186:S1186)</f>
        <v>9</v>
      </c>
      <c r="U1186" s="84" t="str">
        <f aca="false">IF(O1186="not used","-",O1186&amp;N1186&amp;T1186)</f>
        <v>-</v>
      </c>
      <c r="V1186" s="84" t="str">
        <f aca="false">IF(O1186="Not Used","-",VLOOKUP(D1186,FOLIOS,7,FALSE())&amp;H1186)</f>
        <v>-</v>
      </c>
      <c r="W1186" s="84" t="str">
        <f aca="false">IF(U1186="-","-",O1186&amp;E1186&amp;H1186)</f>
        <v>-</v>
      </c>
      <c r="X1186" s="85" t="str">
        <f aca="false">D1186&amp;G1186</f>
        <v>FT-CAND-EGSC-BASIF-NWPL_ROCKY_M</v>
      </c>
      <c r="AF1186" s="0" t="str">
        <f aca="false">D1186&amp;V1186</f>
        <v>FT-CAND-EGSC-BAS-</v>
      </c>
    </row>
    <row r="1187" customFormat="false" ht="12.75" hidden="false" customHeight="false" outlineLevel="0" collapsed="false">
      <c r="A1187" s="81" t="n">
        <v>36682</v>
      </c>
      <c r="B1187" s="82" t="s">
        <v>55</v>
      </c>
      <c r="C1187" s="82" t="s">
        <v>56</v>
      </c>
      <c r="D1187" s="82" t="s">
        <v>57</v>
      </c>
      <c r="E1187" s="82" t="s">
        <v>21</v>
      </c>
      <c r="F1187" s="82"/>
      <c r="G1187" s="82" t="s">
        <v>87</v>
      </c>
      <c r="H1187" s="81" t="n">
        <v>37135</v>
      </c>
      <c r="I1187" s="82" t="n">
        <v>-686855</v>
      </c>
      <c r="J1187" s="82" t="n">
        <v>68686</v>
      </c>
      <c r="K1187" s="83" t="n">
        <f aca="false">IF(J1187=0,0,J1187/I1187)</f>
        <v>-0.100000727955682</v>
      </c>
      <c r="L1187" s="83" t="n">
        <f aca="false">I1187/UOM</f>
        <v>-68.6855</v>
      </c>
      <c r="M1187" s="83" t="n">
        <f aca="false">J1187/UOM</f>
        <v>6.8686</v>
      </c>
      <c r="N1187" s="84" t="str">
        <f aca="false">IF(F1187="P","PHY",IF(F1187="G","G",E1187))</f>
        <v>D</v>
      </c>
      <c r="O1187" s="84" t="str">
        <f aca="false">IF(ISNA(VLOOKUP(G1187,BadCanCurves,1,FALSE())),VLOOKUP(D1187,FOLIOS,6,FALSE()),"not used")</f>
        <v>not used</v>
      </c>
      <c r="P1187" s="84" t="n">
        <f aca="false">IF($N1187="P",VLOOKUP(H1187,PrcBuckets,2,FALSE()),0)</f>
        <v>0</v>
      </c>
      <c r="Q1187" s="84" t="n">
        <f aca="false">IF($N1187="D",VLOOKUP(H1187,BasisBuckets,2,FALSE()),0)</f>
        <v>9</v>
      </c>
      <c r="R1187" s="84" t="n">
        <f aca="false">IF($N1187="PHY",VLOOKUP(H1187,PGDBuckets,2,FALSE()),0)</f>
        <v>0</v>
      </c>
      <c r="S1187" s="84" t="n">
        <f aca="false">IF($N1187="G",VLOOKUP(H1187,PGDBuckets,2,FALSE()),0)</f>
        <v>0</v>
      </c>
      <c r="T1187" s="84" t="n">
        <f aca="false">SUM(P1187:S1187)</f>
        <v>9</v>
      </c>
      <c r="U1187" s="84" t="str">
        <f aca="false">IF(O1187="not used","-",O1187&amp;N1187&amp;T1187)</f>
        <v>-</v>
      </c>
      <c r="V1187" s="84" t="str">
        <f aca="false">IF(O1187="Not Used","-",VLOOKUP(D1187,FOLIOS,7,FALSE())&amp;H1187)</f>
        <v>-</v>
      </c>
      <c r="W1187" s="84" t="str">
        <f aca="false">IF(U1187="-","-",O1187&amp;E1187&amp;H1187)</f>
        <v>-</v>
      </c>
      <c r="X1187" s="85" t="str">
        <f aca="false">D1187&amp;G1187</f>
        <v>FT-CAND-EGSC-BASIF-NWPL_ROCKY_M</v>
      </c>
      <c r="AF1187" s="0" t="str">
        <f aca="false">D1187&amp;V1187</f>
        <v>FT-CAND-EGSC-BAS-</v>
      </c>
    </row>
    <row r="1188" customFormat="false" ht="12.75" hidden="false" customHeight="false" outlineLevel="0" collapsed="false">
      <c r="A1188" s="81" t="n">
        <v>36682</v>
      </c>
      <c r="B1188" s="82" t="s">
        <v>55</v>
      </c>
      <c r="C1188" s="82" t="s">
        <v>56</v>
      </c>
      <c r="D1188" s="82" t="s">
        <v>57</v>
      </c>
      <c r="E1188" s="82" t="s">
        <v>21</v>
      </c>
      <c r="F1188" s="82"/>
      <c r="G1188" s="82" t="s">
        <v>87</v>
      </c>
      <c r="H1188" s="81" t="n">
        <v>37165</v>
      </c>
      <c r="I1188" s="82" t="n">
        <v>-705543</v>
      </c>
      <c r="J1188" s="82" t="n">
        <v>70554</v>
      </c>
      <c r="K1188" s="83" t="n">
        <f aca="false">IF(J1188=0,0,J1188/I1188)</f>
        <v>-0.099999574795583</v>
      </c>
      <c r="L1188" s="83" t="n">
        <f aca="false">I1188/UOM</f>
        <v>-70.5543</v>
      </c>
      <c r="M1188" s="83" t="n">
        <f aca="false">J1188/UOM</f>
        <v>7.0554</v>
      </c>
      <c r="N1188" s="84" t="str">
        <f aca="false">IF(F1188="P","PHY",IF(F1188="G","G",E1188))</f>
        <v>D</v>
      </c>
      <c r="O1188" s="84" t="str">
        <f aca="false">IF(ISNA(VLOOKUP(G1188,BadCanCurves,1,FALSE())),VLOOKUP(D1188,FOLIOS,6,FALSE()),"not used")</f>
        <v>not used</v>
      </c>
      <c r="P1188" s="84" t="n">
        <f aca="false">IF($N1188="P",VLOOKUP(H1188,PrcBuckets,2,FALSE()),0)</f>
        <v>0</v>
      </c>
      <c r="Q1188" s="84" t="n">
        <f aca="false">IF($N1188="D",VLOOKUP(H1188,BasisBuckets,2,FALSE()),0)</f>
        <v>9</v>
      </c>
      <c r="R1188" s="84" t="n">
        <f aca="false">IF($N1188="PHY",VLOOKUP(H1188,PGDBuckets,2,FALSE()),0)</f>
        <v>0</v>
      </c>
      <c r="S1188" s="84" t="n">
        <f aca="false">IF($N1188="G",VLOOKUP(H1188,PGDBuckets,2,FALSE()),0)</f>
        <v>0</v>
      </c>
      <c r="T1188" s="84" t="n">
        <f aca="false">SUM(P1188:S1188)</f>
        <v>9</v>
      </c>
      <c r="U1188" s="84" t="str">
        <f aca="false">IF(O1188="not used","-",O1188&amp;N1188&amp;T1188)</f>
        <v>-</v>
      </c>
      <c r="V1188" s="84" t="str">
        <f aca="false">IF(O1188="Not Used","-",VLOOKUP(D1188,FOLIOS,7,FALSE())&amp;H1188)</f>
        <v>-</v>
      </c>
      <c r="W1188" s="84" t="str">
        <f aca="false">IF(U1188="-","-",O1188&amp;E1188&amp;H1188)</f>
        <v>-</v>
      </c>
      <c r="X1188" s="85" t="str">
        <f aca="false">D1188&amp;G1188</f>
        <v>FT-CAND-EGSC-BASIF-NWPL_ROCKY_M</v>
      </c>
      <c r="AF1188" s="0" t="str">
        <f aca="false">D1188&amp;V1188</f>
        <v>FT-CAND-EGSC-BAS-</v>
      </c>
    </row>
    <row r="1189" customFormat="false" ht="12.75" hidden="false" customHeight="false" outlineLevel="0" collapsed="false">
      <c r="A1189" s="81" t="n">
        <v>36682</v>
      </c>
      <c r="B1189" s="82" t="s">
        <v>55</v>
      </c>
      <c r="C1189" s="82" t="s">
        <v>56</v>
      </c>
      <c r="D1189" s="82" t="s">
        <v>57</v>
      </c>
      <c r="E1189" s="82" t="s">
        <v>21</v>
      </c>
      <c r="F1189" s="82"/>
      <c r="G1189" s="82" t="s">
        <v>87</v>
      </c>
      <c r="H1189" s="81" t="n">
        <v>37196</v>
      </c>
      <c r="I1189" s="82" t="n">
        <v>542893</v>
      </c>
      <c r="J1189" s="82" t="n">
        <v>-54289</v>
      </c>
      <c r="K1189" s="83" t="n">
        <f aca="false">IF(J1189=0,0,J1189/I1189)</f>
        <v>-0.0999994474049214</v>
      </c>
      <c r="L1189" s="83" t="n">
        <f aca="false">I1189/UOM</f>
        <v>54.2893</v>
      </c>
      <c r="M1189" s="83" t="n">
        <f aca="false">J1189/UOM</f>
        <v>-5.4289</v>
      </c>
      <c r="N1189" s="84" t="str">
        <f aca="false">IF(F1189="P","PHY",IF(F1189="G","G",E1189))</f>
        <v>D</v>
      </c>
      <c r="O1189" s="84" t="str">
        <f aca="false">IF(ISNA(VLOOKUP(G1189,BadCanCurves,1,FALSE())),VLOOKUP(D1189,FOLIOS,6,FALSE()),"not used")</f>
        <v>not used</v>
      </c>
      <c r="P1189" s="84" t="n">
        <f aca="false">IF($N1189="P",VLOOKUP(H1189,PrcBuckets,2,FALSE()),0)</f>
        <v>0</v>
      </c>
      <c r="Q1189" s="84" t="n">
        <f aca="false">IF($N1189="D",VLOOKUP(H1189,BasisBuckets,2,FALSE()),0)</f>
        <v>9</v>
      </c>
      <c r="R1189" s="84" t="n">
        <f aca="false">IF($N1189="PHY",VLOOKUP(H1189,PGDBuckets,2,FALSE()),0)</f>
        <v>0</v>
      </c>
      <c r="S1189" s="84" t="n">
        <f aca="false">IF($N1189="G",VLOOKUP(H1189,PGDBuckets,2,FALSE()),0)</f>
        <v>0</v>
      </c>
      <c r="T1189" s="84" t="n">
        <f aca="false">SUM(P1189:S1189)</f>
        <v>9</v>
      </c>
      <c r="U1189" s="84" t="str">
        <f aca="false">IF(O1189="not used","-",O1189&amp;N1189&amp;T1189)</f>
        <v>-</v>
      </c>
      <c r="V1189" s="84" t="str">
        <f aca="false">IF(O1189="Not Used","-",VLOOKUP(D1189,FOLIOS,7,FALSE())&amp;H1189)</f>
        <v>-</v>
      </c>
      <c r="W1189" s="84" t="str">
        <f aca="false">IF(U1189="-","-",O1189&amp;E1189&amp;H1189)</f>
        <v>-</v>
      </c>
      <c r="X1189" s="85" t="str">
        <f aca="false">D1189&amp;G1189</f>
        <v>FT-CAND-EGSC-BASIF-NWPL_ROCKY_M</v>
      </c>
      <c r="AF1189" s="0" t="str">
        <f aca="false">D1189&amp;V1189</f>
        <v>FT-CAND-EGSC-BAS-</v>
      </c>
    </row>
    <row r="1190" customFormat="false" ht="12.75" hidden="false" customHeight="false" outlineLevel="0" collapsed="false">
      <c r="A1190" s="81" t="n">
        <v>36682</v>
      </c>
      <c r="B1190" s="82" t="s">
        <v>55</v>
      </c>
      <c r="C1190" s="82" t="s">
        <v>56</v>
      </c>
      <c r="D1190" s="82" t="s">
        <v>57</v>
      </c>
      <c r="E1190" s="82" t="s">
        <v>21</v>
      </c>
      <c r="F1190" s="82"/>
      <c r="G1190" s="82" t="s">
        <v>87</v>
      </c>
      <c r="H1190" s="81" t="n">
        <v>37226</v>
      </c>
      <c r="I1190" s="82" t="n">
        <v>557669</v>
      </c>
      <c r="J1190" s="82" t="n">
        <v>-55767</v>
      </c>
      <c r="K1190" s="83" t="n">
        <f aca="false">IF(J1190=0,0,J1190/I1190)</f>
        <v>-0.100000179317839</v>
      </c>
      <c r="L1190" s="83" t="n">
        <f aca="false">I1190/UOM</f>
        <v>55.7669</v>
      </c>
      <c r="M1190" s="83" t="n">
        <f aca="false">J1190/UOM</f>
        <v>-5.5767</v>
      </c>
      <c r="N1190" s="84" t="str">
        <f aca="false">IF(F1190="P","PHY",IF(F1190="G","G",E1190))</f>
        <v>D</v>
      </c>
      <c r="O1190" s="84" t="str">
        <f aca="false">IF(ISNA(VLOOKUP(G1190,BadCanCurves,1,FALSE())),VLOOKUP(D1190,FOLIOS,6,FALSE()),"not used")</f>
        <v>not used</v>
      </c>
      <c r="P1190" s="84" t="n">
        <f aca="false">IF($N1190="P",VLOOKUP(H1190,PrcBuckets,2,FALSE()),0)</f>
        <v>0</v>
      </c>
      <c r="Q1190" s="84" t="n">
        <f aca="false">IF($N1190="D",VLOOKUP(H1190,BasisBuckets,2,FALSE()),0)</f>
        <v>9</v>
      </c>
      <c r="R1190" s="84" t="n">
        <f aca="false">IF($N1190="PHY",VLOOKUP(H1190,PGDBuckets,2,FALSE()),0)</f>
        <v>0</v>
      </c>
      <c r="S1190" s="84" t="n">
        <f aca="false">IF($N1190="G",VLOOKUP(H1190,PGDBuckets,2,FALSE()),0)</f>
        <v>0</v>
      </c>
      <c r="T1190" s="84" t="n">
        <f aca="false">SUM(P1190:S1190)</f>
        <v>9</v>
      </c>
      <c r="U1190" s="84" t="str">
        <f aca="false">IF(O1190="not used","-",O1190&amp;N1190&amp;T1190)</f>
        <v>-</v>
      </c>
      <c r="V1190" s="84" t="str">
        <f aca="false">IF(O1190="Not Used","-",VLOOKUP(D1190,FOLIOS,7,FALSE())&amp;H1190)</f>
        <v>-</v>
      </c>
      <c r="W1190" s="84" t="str">
        <f aca="false">IF(U1190="-","-",O1190&amp;E1190&amp;H1190)</f>
        <v>-</v>
      </c>
      <c r="X1190" s="85" t="str">
        <f aca="false">D1190&amp;G1190</f>
        <v>FT-CAND-EGSC-BASIF-NWPL_ROCKY_M</v>
      </c>
      <c r="AF1190" s="0" t="str">
        <f aca="false">D1190&amp;V1190</f>
        <v>FT-CAND-EGSC-BAS-</v>
      </c>
    </row>
    <row r="1191" customFormat="false" ht="12.75" hidden="false" customHeight="false" outlineLevel="0" collapsed="false">
      <c r="A1191" s="81" t="n">
        <v>36682</v>
      </c>
      <c r="B1191" s="82" t="s">
        <v>55</v>
      </c>
      <c r="C1191" s="82" t="s">
        <v>56</v>
      </c>
      <c r="D1191" s="82" t="s">
        <v>57</v>
      </c>
      <c r="E1191" s="82" t="s">
        <v>21</v>
      </c>
      <c r="F1191" s="82"/>
      <c r="G1191" s="82" t="s">
        <v>87</v>
      </c>
      <c r="H1191" s="81" t="n">
        <v>37257</v>
      </c>
      <c r="I1191" s="82" t="n">
        <v>554252</v>
      </c>
      <c r="J1191" s="82" t="n">
        <v>-55425</v>
      </c>
      <c r="K1191" s="83" t="n">
        <f aca="false">IF(J1191=0,0,J1191/I1191)</f>
        <v>-0.0999996391533093</v>
      </c>
      <c r="L1191" s="83" t="n">
        <f aca="false">I1191/UOM</f>
        <v>55.4252</v>
      </c>
      <c r="M1191" s="83" t="n">
        <f aca="false">J1191/UOM</f>
        <v>-5.5425</v>
      </c>
      <c r="N1191" s="84" t="str">
        <f aca="false">IF(F1191="P","PHY",IF(F1191="G","G",E1191))</f>
        <v>D</v>
      </c>
      <c r="O1191" s="84" t="str">
        <f aca="false">IF(ISNA(VLOOKUP(G1191,BadCanCurves,1,FALSE())),VLOOKUP(D1191,FOLIOS,6,FALSE()),"not used")</f>
        <v>not used</v>
      </c>
      <c r="P1191" s="84" t="n">
        <f aca="false">IF($N1191="P",VLOOKUP(H1191,PrcBuckets,2,FALSE()),0)</f>
        <v>0</v>
      </c>
      <c r="Q1191" s="84" t="n">
        <f aca="false">IF($N1191="D",VLOOKUP(H1191,BasisBuckets,2,FALSE()),0)</f>
        <v>10</v>
      </c>
      <c r="R1191" s="84" t="n">
        <f aca="false">IF($N1191="PHY",VLOOKUP(H1191,PGDBuckets,2,FALSE()),0)</f>
        <v>0</v>
      </c>
      <c r="S1191" s="84" t="n">
        <f aca="false">IF($N1191="G",VLOOKUP(H1191,PGDBuckets,2,FALSE()),0)</f>
        <v>0</v>
      </c>
      <c r="T1191" s="84" t="n">
        <f aca="false">SUM(P1191:S1191)</f>
        <v>10</v>
      </c>
      <c r="U1191" s="84" t="str">
        <f aca="false">IF(O1191="not used","-",O1191&amp;N1191&amp;T1191)</f>
        <v>-</v>
      </c>
      <c r="V1191" s="84" t="str">
        <f aca="false">IF(O1191="Not Used","-",VLOOKUP(D1191,FOLIOS,7,FALSE())&amp;H1191)</f>
        <v>-</v>
      </c>
      <c r="W1191" s="84" t="str">
        <f aca="false">IF(U1191="-","-",O1191&amp;E1191&amp;H1191)</f>
        <v>-</v>
      </c>
      <c r="X1191" s="85" t="str">
        <f aca="false">D1191&amp;G1191</f>
        <v>FT-CAND-EGSC-BASIF-NWPL_ROCKY_M</v>
      </c>
      <c r="AF1191" s="0" t="str">
        <f aca="false">D1191&amp;V1191</f>
        <v>FT-CAND-EGSC-BAS-</v>
      </c>
    </row>
    <row r="1192" customFormat="false" ht="12.75" hidden="false" customHeight="false" outlineLevel="0" collapsed="false">
      <c r="A1192" s="81" t="n">
        <v>36682</v>
      </c>
      <c r="B1192" s="82" t="s">
        <v>55</v>
      </c>
      <c r="C1192" s="82" t="s">
        <v>56</v>
      </c>
      <c r="D1192" s="82" t="s">
        <v>57</v>
      </c>
      <c r="E1192" s="82" t="s">
        <v>21</v>
      </c>
      <c r="F1192" s="82"/>
      <c r="G1192" s="82" t="s">
        <v>87</v>
      </c>
      <c r="H1192" s="81" t="n">
        <v>37288</v>
      </c>
      <c r="I1192" s="82" t="n">
        <v>497543</v>
      </c>
      <c r="J1192" s="82" t="n">
        <v>-49754</v>
      </c>
      <c r="K1192" s="83" t="n">
        <f aca="false">IF(J1192=0,0,J1192/I1192)</f>
        <v>-0.09999939703704</v>
      </c>
      <c r="L1192" s="83" t="n">
        <f aca="false">I1192/UOM</f>
        <v>49.7543</v>
      </c>
      <c r="M1192" s="83" t="n">
        <f aca="false">J1192/UOM</f>
        <v>-4.9754</v>
      </c>
      <c r="N1192" s="84" t="str">
        <f aca="false">IF(F1192="P","PHY",IF(F1192="G","G",E1192))</f>
        <v>D</v>
      </c>
      <c r="O1192" s="84" t="str">
        <f aca="false">IF(ISNA(VLOOKUP(G1192,BadCanCurves,1,FALSE())),VLOOKUP(D1192,FOLIOS,6,FALSE()),"not used")</f>
        <v>not used</v>
      </c>
      <c r="P1192" s="84" t="n">
        <f aca="false">IF($N1192="P",VLOOKUP(H1192,PrcBuckets,2,FALSE()),0)</f>
        <v>0</v>
      </c>
      <c r="Q1192" s="84" t="n">
        <f aca="false">IF($N1192="D",VLOOKUP(H1192,BasisBuckets,2,FALSE()),0)</f>
        <v>10</v>
      </c>
      <c r="R1192" s="84" t="n">
        <f aca="false">IF($N1192="PHY",VLOOKUP(H1192,PGDBuckets,2,FALSE()),0)</f>
        <v>0</v>
      </c>
      <c r="S1192" s="84" t="n">
        <f aca="false">IF($N1192="G",VLOOKUP(H1192,PGDBuckets,2,FALSE()),0)</f>
        <v>0</v>
      </c>
      <c r="T1192" s="84" t="n">
        <f aca="false">SUM(P1192:S1192)</f>
        <v>10</v>
      </c>
      <c r="U1192" s="84" t="str">
        <f aca="false">IF(O1192="not used","-",O1192&amp;N1192&amp;T1192)</f>
        <v>-</v>
      </c>
      <c r="V1192" s="84" t="str">
        <f aca="false">IF(O1192="Not Used","-",VLOOKUP(D1192,FOLIOS,7,FALSE())&amp;H1192)</f>
        <v>-</v>
      </c>
      <c r="W1192" s="84" t="str">
        <f aca="false">IF(U1192="-","-",O1192&amp;E1192&amp;H1192)</f>
        <v>-</v>
      </c>
      <c r="X1192" s="85" t="str">
        <f aca="false">D1192&amp;G1192</f>
        <v>FT-CAND-EGSC-BASIF-NWPL_ROCKY_M</v>
      </c>
      <c r="AF1192" s="0" t="str">
        <f aca="false">D1192&amp;V1192</f>
        <v>FT-CAND-EGSC-BAS-</v>
      </c>
    </row>
    <row r="1193" customFormat="false" ht="12.75" hidden="false" customHeight="false" outlineLevel="0" collapsed="false">
      <c r="A1193" s="81" t="n">
        <v>36682</v>
      </c>
      <c r="B1193" s="82" t="s">
        <v>55</v>
      </c>
      <c r="C1193" s="82" t="s">
        <v>56</v>
      </c>
      <c r="D1193" s="82" t="s">
        <v>57</v>
      </c>
      <c r="E1193" s="82" t="s">
        <v>21</v>
      </c>
      <c r="F1193" s="82"/>
      <c r="G1193" s="82" t="s">
        <v>87</v>
      </c>
      <c r="H1193" s="81" t="n">
        <v>37316</v>
      </c>
      <c r="I1193" s="82" t="n">
        <v>547791</v>
      </c>
      <c r="J1193" s="82" t="n">
        <v>-54779</v>
      </c>
      <c r="K1193" s="83" t="n">
        <f aca="false">IF(J1193=0,0,J1193/I1193)</f>
        <v>-0.0999998174486255</v>
      </c>
      <c r="L1193" s="83" t="n">
        <f aca="false">I1193/UOM</f>
        <v>54.7791</v>
      </c>
      <c r="M1193" s="83" t="n">
        <f aca="false">J1193/UOM</f>
        <v>-5.4779</v>
      </c>
      <c r="N1193" s="84" t="str">
        <f aca="false">IF(F1193="P","PHY",IF(F1193="G","G",E1193))</f>
        <v>D</v>
      </c>
      <c r="O1193" s="84" t="str">
        <f aca="false">IF(ISNA(VLOOKUP(G1193,BadCanCurves,1,FALSE())),VLOOKUP(D1193,FOLIOS,6,FALSE()),"not used")</f>
        <v>not used</v>
      </c>
      <c r="P1193" s="84" t="n">
        <f aca="false">IF($N1193="P",VLOOKUP(H1193,PrcBuckets,2,FALSE()),0)</f>
        <v>0</v>
      </c>
      <c r="Q1193" s="84" t="n">
        <f aca="false">IF($N1193="D",VLOOKUP(H1193,BasisBuckets,2,FALSE()),0)</f>
        <v>10</v>
      </c>
      <c r="R1193" s="84" t="n">
        <f aca="false">IF($N1193="PHY",VLOOKUP(H1193,PGDBuckets,2,FALSE()),0)</f>
        <v>0</v>
      </c>
      <c r="S1193" s="84" t="n">
        <f aca="false">IF($N1193="G",VLOOKUP(H1193,PGDBuckets,2,FALSE()),0)</f>
        <v>0</v>
      </c>
      <c r="T1193" s="84" t="n">
        <f aca="false">SUM(P1193:S1193)</f>
        <v>10</v>
      </c>
      <c r="U1193" s="84" t="str">
        <f aca="false">IF(O1193="not used","-",O1193&amp;N1193&amp;T1193)</f>
        <v>-</v>
      </c>
      <c r="V1193" s="84" t="str">
        <f aca="false">IF(O1193="Not Used","-",VLOOKUP(D1193,FOLIOS,7,FALSE())&amp;H1193)</f>
        <v>-</v>
      </c>
      <c r="W1193" s="84" t="str">
        <f aca="false">IF(U1193="-","-",O1193&amp;E1193&amp;H1193)</f>
        <v>-</v>
      </c>
      <c r="X1193" s="85" t="str">
        <f aca="false">D1193&amp;G1193</f>
        <v>FT-CAND-EGSC-BASIF-NWPL_ROCKY_M</v>
      </c>
      <c r="AF1193" s="0" t="str">
        <f aca="false">D1193&amp;V1193</f>
        <v>FT-CAND-EGSC-BAS-</v>
      </c>
    </row>
    <row r="1194" customFormat="false" ht="12.75" hidden="false" customHeight="false" outlineLevel="0" collapsed="false">
      <c r="A1194" s="81" t="n">
        <v>36682</v>
      </c>
      <c r="B1194" s="82" t="s">
        <v>55</v>
      </c>
      <c r="C1194" s="82" t="s">
        <v>56</v>
      </c>
      <c r="D1194" s="82" t="s">
        <v>57</v>
      </c>
      <c r="E1194" s="82" t="s">
        <v>21</v>
      </c>
      <c r="F1194" s="82"/>
      <c r="G1194" s="82" t="s">
        <v>87</v>
      </c>
      <c r="H1194" s="81" t="n">
        <v>37347</v>
      </c>
      <c r="I1194" s="82" t="n">
        <v>526874</v>
      </c>
      <c r="J1194" s="82" t="n">
        <v>-52687</v>
      </c>
      <c r="K1194" s="83" t="n">
        <f aca="false">IF(J1194=0,0,J1194/I1194)</f>
        <v>-0.099999240805202</v>
      </c>
      <c r="L1194" s="83" t="n">
        <f aca="false">I1194/UOM</f>
        <v>52.6874</v>
      </c>
      <c r="M1194" s="83" t="n">
        <f aca="false">J1194/UOM</f>
        <v>-5.2687</v>
      </c>
      <c r="N1194" s="84" t="str">
        <f aca="false">IF(F1194="P","PHY",IF(F1194="G","G",E1194))</f>
        <v>D</v>
      </c>
      <c r="O1194" s="84" t="str">
        <f aca="false">IF(ISNA(VLOOKUP(G1194,BadCanCurves,1,FALSE())),VLOOKUP(D1194,FOLIOS,6,FALSE()),"not used")</f>
        <v>not used</v>
      </c>
      <c r="P1194" s="84" t="n">
        <f aca="false">IF($N1194="P",VLOOKUP(H1194,PrcBuckets,2,FALSE()),0)</f>
        <v>0</v>
      </c>
      <c r="Q1194" s="84" t="n">
        <f aca="false">IF($N1194="D",VLOOKUP(H1194,BasisBuckets,2,FALSE()),0)</f>
        <v>10</v>
      </c>
      <c r="R1194" s="84" t="n">
        <f aca="false">IF($N1194="PHY",VLOOKUP(H1194,PGDBuckets,2,FALSE()),0)</f>
        <v>0</v>
      </c>
      <c r="S1194" s="84" t="n">
        <f aca="false">IF($N1194="G",VLOOKUP(H1194,PGDBuckets,2,FALSE()),0)</f>
        <v>0</v>
      </c>
      <c r="T1194" s="84" t="n">
        <f aca="false">SUM(P1194:S1194)</f>
        <v>10</v>
      </c>
      <c r="U1194" s="84" t="str">
        <f aca="false">IF(O1194="not used","-",O1194&amp;N1194&amp;T1194)</f>
        <v>-</v>
      </c>
      <c r="V1194" s="84" t="str">
        <f aca="false">IF(O1194="Not Used","-",VLOOKUP(D1194,FOLIOS,7,FALSE())&amp;H1194)</f>
        <v>-</v>
      </c>
      <c r="W1194" s="84" t="str">
        <f aca="false">IF(U1194="-","-",O1194&amp;E1194&amp;H1194)</f>
        <v>-</v>
      </c>
      <c r="X1194" s="85" t="str">
        <f aca="false">D1194&amp;G1194</f>
        <v>FT-CAND-EGSC-BASIF-NWPL_ROCKY_M</v>
      </c>
      <c r="AF1194" s="0" t="str">
        <f aca="false">D1194&amp;V1194</f>
        <v>FT-CAND-EGSC-BAS-</v>
      </c>
    </row>
    <row r="1195" customFormat="false" ht="12.75" hidden="false" customHeight="false" outlineLevel="0" collapsed="false">
      <c r="A1195" s="81" t="n">
        <v>36682</v>
      </c>
      <c r="B1195" s="82" t="s">
        <v>55</v>
      </c>
      <c r="C1195" s="82" t="s">
        <v>56</v>
      </c>
      <c r="D1195" s="82" t="s">
        <v>57</v>
      </c>
      <c r="E1195" s="82" t="s">
        <v>21</v>
      </c>
      <c r="F1195" s="82"/>
      <c r="G1195" s="82" t="s">
        <v>87</v>
      </c>
      <c r="H1195" s="81" t="n">
        <v>37377</v>
      </c>
      <c r="I1195" s="82" t="n">
        <v>541234</v>
      </c>
      <c r="J1195" s="82" t="n">
        <v>-54123</v>
      </c>
      <c r="K1195" s="83" t="n">
        <f aca="false">IF(J1195=0,0,J1195/I1195)</f>
        <v>-0.0999992609481297</v>
      </c>
      <c r="L1195" s="83" t="n">
        <f aca="false">I1195/UOM</f>
        <v>54.1234</v>
      </c>
      <c r="M1195" s="83" t="n">
        <f aca="false">J1195/UOM</f>
        <v>-5.4123</v>
      </c>
      <c r="N1195" s="84" t="str">
        <f aca="false">IF(F1195="P","PHY",IF(F1195="G","G",E1195))</f>
        <v>D</v>
      </c>
      <c r="O1195" s="84" t="str">
        <f aca="false">IF(ISNA(VLOOKUP(G1195,BadCanCurves,1,FALSE())),VLOOKUP(D1195,FOLIOS,6,FALSE()),"not used")</f>
        <v>not used</v>
      </c>
      <c r="P1195" s="84" t="n">
        <f aca="false">IF($N1195="P",VLOOKUP(H1195,PrcBuckets,2,FALSE()),0)</f>
        <v>0</v>
      </c>
      <c r="Q1195" s="84" t="n">
        <f aca="false">IF($N1195="D",VLOOKUP(H1195,BasisBuckets,2,FALSE()),0)</f>
        <v>10</v>
      </c>
      <c r="R1195" s="84" t="n">
        <f aca="false">IF($N1195="PHY",VLOOKUP(H1195,PGDBuckets,2,FALSE()),0)</f>
        <v>0</v>
      </c>
      <c r="S1195" s="84" t="n">
        <f aca="false">IF($N1195="G",VLOOKUP(H1195,PGDBuckets,2,FALSE()),0)</f>
        <v>0</v>
      </c>
      <c r="T1195" s="84" t="n">
        <f aca="false">SUM(P1195:S1195)</f>
        <v>10</v>
      </c>
      <c r="U1195" s="84" t="str">
        <f aca="false">IF(O1195="not used","-",O1195&amp;N1195&amp;T1195)</f>
        <v>-</v>
      </c>
      <c r="V1195" s="84" t="str">
        <f aca="false">IF(O1195="Not Used","-",VLOOKUP(D1195,FOLIOS,7,FALSE())&amp;H1195)</f>
        <v>-</v>
      </c>
      <c r="W1195" s="84" t="str">
        <f aca="false">IF(U1195="-","-",O1195&amp;E1195&amp;H1195)</f>
        <v>-</v>
      </c>
      <c r="X1195" s="85" t="str">
        <f aca="false">D1195&amp;G1195</f>
        <v>FT-CAND-EGSC-BASIF-NWPL_ROCKY_M</v>
      </c>
      <c r="AF1195" s="0" t="str">
        <f aca="false">D1195&amp;V1195</f>
        <v>FT-CAND-EGSC-BAS-</v>
      </c>
    </row>
    <row r="1196" customFormat="false" ht="12.75" hidden="false" customHeight="false" outlineLevel="0" collapsed="false">
      <c r="A1196" s="81" t="n">
        <v>36682</v>
      </c>
      <c r="B1196" s="82" t="s">
        <v>55</v>
      </c>
      <c r="C1196" s="82" t="s">
        <v>56</v>
      </c>
      <c r="D1196" s="82" t="s">
        <v>57</v>
      </c>
      <c r="E1196" s="82" t="s">
        <v>21</v>
      </c>
      <c r="F1196" s="82"/>
      <c r="G1196" s="82" t="s">
        <v>87</v>
      </c>
      <c r="H1196" s="81" t="n">
        <v>37408</v>
      </c>
      <c r="I1196" s="82" t="n">
        <v>520590</v>
      </c>
      <c r="J1196" s="82" t="n">
        <v>-52059</v>
      </c>
      <c r="K1196" s="83" t="n">
        <f aca="false">IF(J1196=0,0,J1196/I1196)</f>
        <v>-0.1</v>
      </c>
      <c r="L1196" s="83" t="n">
        <f aca="false">I1196/UOM</f>
        <v>52.059</v>
      </c>
      <c r="M1196" s="83" t="n">
        <f aca="false">J1196/UOM</f>
        <v>-5.2059</v>
      </c>
      <c r="N1196" s="84" t="str">
        <f aca="false">IF(F1196="P","PHY",IF(F1196="G","G",E1196))</f>
        <v>D</v>
      </c>
      <c r="O1196" s="84" t="str">
        <f aca="false">IF(ISNA(VLOOKUP(G1196,BadCanCurves,1,FALSE())),VLOOKUP(D1196,FOLIOS,6,FALSE()),"not used")</f>
        <v>not used</v>
      </c>
      <c r="P1196" s="84" t="n">
        <f aca="false">IF($N1196="P",VLOOKUP(H1196,PrcBuckets,2,FALSE()),0)</f>
        <v>0</v>
      </c>
      <c r="Q1196" s="84" t="n">
        <f aca="false">IF($N1196="D",VLOOKUP(H1196,BasisBuckets,2,FALSE()),0)</f>
        <v>10</v>
      </c>
      <c r="R1196" s="84" t="n">
        <f aca="false">IF($N1196="PHY",VLOOKUP(H1196,PGDBuckets,2,FALSE()),0)</f>
        <v>0</v>
      </c>
      <c r="S1196" s="84" t="n">
        <f aca="false">IF($N1196="G",VLOOKUP(H1196,PGDBuckets,2,FALSE()),0)</f>
        <v>0</v>
      </c>
      <c r="T1196" s="84" t="n">
        <f aca="false">SUM(P1196:S1196)</f>
        <v>10</v>
      </c>
      <c r="U1196" s="84" t="str">
        <f aca="false">IF(O1196="not used","-",O1196&amp;N1196&amp;T1196)</f>
        <v>-</v>
      </c>
      <c r="V1196" s="84" t="str">
        <f aca="false">IF(O1196="Not Used","-",VLOOKUP(D1196,FOLIOS,7,FALSE())&amp;H1196)</f>
        <v>-</v>
      </c>
      <c r="W1196" s="84" t="str">
        <f aca="false">IF(U1196="-","-",O1196&amp;E1196&amp;H1196)</f>
        <v>-</v>
      </c>
      <c r="X1196" s="85" t="str">
        <f aca="false">D1196&amp;G1196</f>
        <v>FT-CAND-EGSC-BASIF-NWPL_ROCKY_M</v>
      </c>
      <c r="AF1196" s="0" t="str">
        <f aca="false">D1196&amp;V1196</f>
        <v>FT-CAND-EGSC-BAS-</v>
      </c>
    </row>
    <row r="1197" customFormat="false" ht="12.75" hidden="false" customHeight="false" outlineLevel="0" collapsed="false">
      <c r="A1197" s="81" t="n">
        <v>36682</v>
      </c>
      <c r="B1197" s="82" t="s">
        <v>55</v>
      </c>
      <c r="C1197" s="82" t="s">
        <v>56</v>
      </c>
      <c r="D1197" s="82" t="s">
        <v>57</v>
      </c>
      <c r="E1197" s="82" t="s">
        <v>21</v>
      </c>
      <c r="F1197" s="82"/>
      <c r="G1197" s="82" t="s">
        <v>87</v>
      </c>
      <c r="H1197" s="81" t="n">
        <v>37438</v>
      </c>
      <c r="I1197" s="82" t="n">
        <v>534779</v>
      </c>
      <c r="J1197" s="82" t="n">
        <v>-53478</v>
      </c>
      <c r="K1197" s="83" t="n">
        <f aca="false">IF(J1197=0,0,J1197/I1197)</f>
        <v>-0.100000186993132</v>
      </c>
      <c r="L1197" s="83" t="n">
        <f aca="false">I1197/UOM</f>
        <v>53.4779</v>
      </c>
      <c r="M1197" s="83" t="n">
        <f aca="false">J1197/UOM</f>
        <v>-5.3478</v>
      </c>
      <c r="N1197" s="84" t="str">
        <f aca="false">IF(F1197="P","PHY",IF(F1197="G","G",E1197))</f>
        <v>D</v>
      </c>
      <c r="O1197" s="84" t="str">
        <f aca="false">IF(ISNA(VLOOKUP(G1197,BadCanCurves,1,FALSE())),VLOOKUP(D1197,FOLIOS,6,FALSE()),"not used")</f>
        <v>not used</v>
      </c>
      <c r="P1197" s="84" t="n">
        <f aca="false">IF($N1197="P",VLOOKUP(H1197,PrcBuckets,2,FALSE()),0)</f>
        <v>0</v>
      </c>
      <c r="Q1197" s="84" t="n">
        <f aca="false">IF($N1197="D",VLOOKUP(H1197,BasisBuckets,2,FALSE()),0)</f>
        <v>10</v>
      </c>
      <c r="R1197" s="84" t="n">
        <f aca="false">IF($N1197="PHY",VLOOKUP(H1197,PGDBuckets,2,FALSE()),0)</f>
        <v>0</v>
      </c>
      <c r="S1197" s="84" t="n">
        <f aca="false">IF($N1197="G",VLOOKUP(H1197,PGDBuckets,2,FALSE()),0)</f>
        <v>0</v>
      </c>
      <c r="T1197" s="84" t="n">
        <f aca="false">SUM(P1197:S1197)</f>
        <v>10</v>
      </c>
      <c r="U1197" s="84" t="str">
        <f aca="false">IF(O1197="not used","-",O1197&amp;N1197&amp;T1197)</f>
        <v>-</v>
      </c>
      <c r="V1197" s="84" t="str">
        <f aca="false">IF(O1197="Not Used","-",VLOOKUP(D1197,FOLIOS,7,FALSE())&amp;H1197)</f>
        <v>-</v>
      </c>
      <c r="W1197" s="84" t="str">
        <f aca="false">IF(U1197="-","-",O1197&amp;E1197&amp;H1197)</f>
        <v>-</v>
      </c>
      <c r="X1197" s="85" t="str">
        <f aca="false">D1197&amp;G1197</f>
        <v>FT-CAND-EGSC-BASIF-NWPL_ROCKY_M</v>
      </c>
      <c r="AF1197" s="0" t="str">
        <f aca="false">D1197&amp;V1197</f>
        <v>FT-CAND-EGSC-BAS-</v>
      </c>
    </row>
    <row r="1198" customFormat="false" ht="12.75" hidden="false" customHeight="false" outlineLevel="0" collapsed="false">
      <c r="A1198" s="81" t="n">
        <v>36682</v>
      </c>
      <c r="B1198" s="82" t="s">
        <v>55</v>
      </c>
      <c r="C1198" s="82" t="s">
        <v>56</v>
      </c>
      <c r="D1198" s="82" t="s">
        <v>57</v>
      </c>
      <c r="E1198" s="82" t="s">
        <v>21</v>
      </c>
      <c r="F1198" s="82"/>
      <c r="G1198" s="82" t="s">
        <v>87</v>
      </c>
      <c r="H1198" s="81" t="n">
        <v>37469</v>
      </c>
      <c r="I1198" s="82" t="n">
        <v>531535</v>
      </c>
      <c r="J1198" s="82" t="n">
        <v>0</v>
      </c>
      <c r="K1198" s="83" t="n">
        <f aca="false">IF(J1198=0,0,J1198/I1198)</f>
        <v>0</v>
      </c>
      <c r="L1198" s="83" t="n">
        <f aca="false">I1198/UOM</f>
        <v>53.1535</v>
      </c>
      <c r="M1198" s="83" t="n">
        <f aca="false">J1198/UOM</f>
        <v>0</v>
      </c>
      <c r="N1198" s="84" t="str">
        <f aca="false">IF(F1198="P","PHY",IF(F1198="G","G",E1198))</f>
        <v>D</v>
      </c>
      <c r="O1198" s="84" t="str">
        <f aca="false">IF(ISNA(VLOOKUP(G1198,BadCanCurves,1,FALSE())),VLOOKUP(D1198,FOLIOS,6,FALSE()),"not used")</f>
        <v>not used</v>
      </c>
      <c r="P1198" s="84" t="n">
        <f aca="false">IF($N1198="P",VLOOKUP(H1198,PrcBuckets,2,FALSE()),0)</f>
        <v>0</v>
      </c>
      <c r="Q1198" s="84" t="n">
        <f aca="false">IF($N1198="D",VLOOKUP(H1198,BasisBuckets,2,FALSE()),0)</f>
        <v>10</v>
      </c>
      <c r="R1198" s="84" t="n">
        <f aca="false">IF($N1198="PHY",VLOOKUP(H1198,PGDBuckets,2,FALSE()),0)</f>
        <v>0</v>
      </c>
      <c r="S1198" s="84" t="n">
        <f aca="false">IF($N1198="G",VLOOKUP(H1198,PGDBuckets,2,FALSE()),0)</f>
        <v>0</v>
      </c>
      <c r="T1198" s="84" t="n">
        <f aca="false">SUM(P1198:S1198)</f>
        <v>10</v>
      </c>
      <c r="U1198" s="84" t="str">
        <f aca="false">IF(O1198="not used","-",O1198&amp;N1198&amp;T1198)</f>
        <v>-</v>
      </c>
      <c r="V1198" s="84" t="str">
        <f aca="false">IF(O1198="Not Used","-",VLOOKUP(D1198,FOLIOS,7,FALSE())&amp;H1198)</f>
        <v>-</v>
      </c>
      <c r="W1198" s="84" t="str">
        <f aca="false">IF(U1198="-","-",O1198&amp;E1198&amp;H1198)</f>
        <v>-</v>
      </c>
      <c r="X1198" s="85" t="str">
        <f aca="false">D1198&amp;G1198</f>
        <v>FT-CAND-EGSC-BASIF-NWPL_ROCKY_M</v>
      </c>
      <c r="AF1198" s="0" t="str">
        <f aca="false">D1198&amp;V1198</f>
        <v>FT-CAND-EGSC-BAS-</v>
      </c>
    </row>
    <row r="1199" customFormat="false" ht="12.75" hidden="false" customHeight="false" outlineLevel="0" collapsed="false">
      <c r="A1199" s="81" t="n">
        <v>36682</v>
      </c>
      <c r="B1199" s="82" t="s">
        <v>55</v>
      </c>
      <c r="C1199" s="82" t="s">
        <v>56</v>
      </c>
      <c r="D1199" s="82" t="s">
        <v>57</v>
      </c>
      <c r="E1199" s="82" t="s">
        <v>21</v>
      </c>
      <c r="F1199" s="82"/>
      <c r="G1199" s="82" t="s">
        <v>87</v>
      </c>
      <c r="H1199" s="81" t="n">
        <v>37500</v>
      </c>
      <c r="I1199" s="82" t="n">
        <v>511267</v>
      </c>
      <c r="J1199" s="82" t="n">
        <v>-51127</v>
      </c>
      <c r="K1199" s="83" t="n">
        <f aca="false">IF(J1199=0,0,J1199/I1199)</f>
        <v>-0.100000586777555</v>
      </c>
      <c r="L1199" s="83" t="n">
        <f aca="false">I1199/UOM</f>
        <v>51.1267</v>
      </c>
      <c r="M1199" s="83" t="n">
        <f aca="false">J1199/UOM</f>
        <v>-5.1127</v>
      </c>
      <c r="N1199" s="84" t="str">
        <f aca="false">IF(F1199="P","PHY",IF(F1199="G","G",E1199))</f>
        <v>D</v>
      </c>
      <c r="O1199" s="84" t="str">
        <f aca="false">IF(ISNA(VLOOKUP(G1199,BadCanCurves,1,FALSE())),VLOOKUP(D1199,FOLIOS,6,FALSE()),"not used")</f>
        <v>not used</v>
      </c>
      <c r="P1199" s="84" t="n">
        <f aca="false">IF($N1199="P",VLOOKUP(H1199,PrcBuckets,2,FALSE()),0)</f>
        <v>0</v>
      </c>
      <c r="Q1199" s="84" t="n">
        <f aca="false">IF($N1199="D",VLOOKUP(H1199,BasisBuckets,2,FALSE()),0)</f>
        <v>10</v>
      </c>
      <c r="R1199" s="84" t="n">
        <f aca="false">IF($N1199="PHY",VLOOKUP(H1199,PGDBuckets,2,FALSE()),0)</f>
        <v>0</v>
      </c>
      <c r="S1199" s="84" t="n">
        <f aca="false">IF($N1199="G",VLOOKUP(H1199,PGDBuckets,2,FALSE()),0)</f>
        <v>0</v>
      </c>
      <c r="T1199" s="84" t="n">
        <f aca="false">SUM(P1199:S1199)</f>
        <v>10</v>
      </c>
      <c r="U1199" s="84" t="str">
        <f aca="false">IF(O1199="not used","-",O1199&amp;N1199&amp;T1199)</f>
        <v>-</v>
      </c>
      <c r="V1199" s="84" t="str">
        <f aca="false">IF(O1199="Not Used","-",VLOOKUP(D1199,FOLIOS,7,FALSE())&amp;H1199)</f>
        <v>-</v>
      </c>
      <c r="W1199" s="84" t="str">
        <f aca="false">IF(U1199="-","-",O1199&amp;E1199&amp;H1199)</f>
        <v>-</v>
      </c>
      <c r="X1199" s="85" t="str">
        <f aca="false">D1199&amp;G1199</f>
        <v>FT-CAND-EGSC-BASIF-NWPL_ROCKY_M</v>
      </c>
      <c r="AF1199" s="0" t="str">
        <f aca="false">D1199&amp;V1199</f>
        <v>FT-CAND-EGSC-BAS-</v>
      </c>
    </row>
    <row r="1200" customFormat="false" ht="12.75" hidden="false" customHeight="false" outlineLevel="0" collapsed="false">
      <c r="A1200" s="81" t="n">
        <v>36682</v>
      </c>
      <c r="B1200" s="82" t="s">
        <v>55</v>
      </c>
      <c r="C1200" s="82" t="s">
        <v>56</v>
      </c>
      <c r="D1200" s="82" t="s">
        <v>57</v>
      </c>
      <c r="E1200" s="82" t="s">
        <v>21</v>
      </c>
      <c r="F1200" s="82"/>
      <c r="G1200" s="82" t="s">
        <v>87</v>
      </c>
      <c r="H1200" s="81" t="n">
        <v>37530</v>
      </c>
      <c r="I1200" s="82" t="n">
        <v>525209</v>
      </c>
      <c r="J1200" s="82" t="n">
        <v>0</v>
      </c>
      <c r="K1200" s="83" t="n">
        <f aca="false">IF(J1200=0,0,J1200/I1200)</f>
        <v>0</v>
      </c>
      <c r="L1200" s="83" t="n">
        <f aca="false">I1200/UOM</f>
        <v>52.5209</v>
      </c>
      <c r="M1200" s="83" t="n">
        <f aca="false">J1200/UOM</f>
        <v>0</v>
      </c>
      <c r="N1200" s="84" t="str">
        <f aca="false">IF(F1200="P","PHY",IF(F1200="G","G",E1200))</f>
        <v>D</v>
      </c>
      <c r="O1200" s="84" t="str">
        <f aca="false">IF(ISNA(VLOOKUP(G1200,BadCanCurves,1,FALSE())),VLOOKUP(D1200,FOLIOS,6,FALSE()),"not used")</f>
        <v>not used</v>
      </c>
      <c r="P1200" s="84" t="n">
        <f aca="false">IF($N1200="P",VLOOKUP(H1200,PrcBuckets,2,FALSE()),0)</f>
        <v>0</v>
      </c>
      <c r="Q1200" s="84" t="n">
        <f aca="false">IF($N1200="D",VLOOKUP(H1200,BasisBuckets,2,FALSE()),0)</f>
        <v>10</v>
      </c>
      <c r="R1200" s="84" t="n">
        <f aca="false">IF($N1200="PHY",VLOOKUP(H1200,PGDBuckets,2,FALSE()),0)</f>
        <v>0</v>
      </c>
      <c r="S1200" s="84" t="n">
        <f aca="false">IF($N1200="G",VLOOKUP(H1200,PGDBuckets,2,FALSE()),0)</f>
        <v>0</v>
      </c>
      <c r="T1200" s="84" t="n">
        <f aca="false">SUM(P1200:S1200)</f>
        <v>10</v>
      </c>
      <c r="U1200" s="84" t="str">
        <f aca="false">IF(O1200="not used","-",O1200&amp;N1200&amp;T1200)</f>
        <v>-</v>
      </c>
      <c r="V1200" s="84" t="str">
        <f aca="false">IF(O1200="Not Used","-",VLOOKUP(D1200,FOLIOS,7,FALSE())&amp;H1200)</f>
        <v>-</v>
      </c>
      <c r="W1200" s="84" t="str">
        <f aca="false">IF(U1200="-","-",O1200&amp;E1200&amp;H1200)</f>
        <v>-</v>
      </c>
      <c r="X1200" s="85" t="str">
        <f aca="false">D1200&amp;G1200</f>
        <v>FT-CAND-EGSC-BASIF-NWPL_ROCKY_M</v>
      </c>
      <c r="AF1200" s="0" t="str">
        <f aca="false">D1200&amp;V1200</f>
        <v>FT-CAND-EGSC-BAS-</v>
      </c>
    </row>
    <row r="1201" customFormat="false" ht="12.75" hidden="false" customHeight="false" outlineLevel="0" collapsed="false">
      <c r="A1201" s="81" t="n">
        <v>36682</v>
      </c>
      <c r="B1201" s="82" t="s">
        <v>55</v>
      </c>
      <c r="C1201" s="82" t="s">
        <v>56</v>
      </c>
      <c r="D1201" s="82" t="s">
        <v>57</v>
      </c>
      <c r="E1201" s="82" t="s">
        <v>21</v>
      </c>
      <c r="F1201" s="82"/>
      <c r="G1201" s="82" t="s">
        <v>87</v>
      </c>
      <c r="H1201" s="81" t="n">
        <v>37561</v>
      </c>
      <c r="I1201" s="82" t="n">
        <v>378892</v>
      </c>
      <c r="J1201" s="82" t="n">
        <v>-37889</v>
      </c>
      <c r="K1201" s="83" t="n">
        <f aca="false">IF(J1201=0,0,J1201/I1201)</f>
        <v>-0.0999994721450968</v>
      </c>
      <c r="L1201" s="83" t="n">
        <f aca="false">I1201/UOM</f>
        <v>37.8892</v>
      </c>
      <c r="M1201" s="83" t="n">
        <f aca="false">J1201/UOM</f>
        <v>-3.7889</v>
      </c>
      <c r="N1201" s="84" t="str">
        <f aca="false">IF(F1201="P","PHY",IF(F1201="G","G",E1201))</f>
        <v>D</v>
      </c>
      <c r="O1201" s="84" t="str">
        <f aca="false">IF(ISNA(VLOOKUP(G1201,BadCanCurves,1,FALSE())),VLOOKUP(D1201,FOLIOS,6,FALSE()),"not used")</f>
        <v>not used</v>
      </c>
      <c r="P1201" s="84" t="n">
        <f aca="false">IF($N1201="P",VLOOKUP(H1201,PrcBuckets,2,FALSE()),0)</f>
        <v>0</v>
      </c>
      <c r="Q1201" s="84" t="n">
        <f aca="false">IF($N1201="D",VLOOKUP(H1201,BasisBuckets,2,FALSE()),0)</f>
        <v>10</v>
      </c>
      <c r="R1201" s="84" t="n">
        <f aca="false">IF($N1201="PHY",VLOOKUP(H1201,PGDBuckets,2,FALSE()),0)</f>
        <v>0</v>
      </c>
      <c r="S1201" s="84" t="n">
        <f aca="false">IF($N1201="G",VLOOKUP(H1201,PGDBuckets,2,FALSE()),0)</f>
        <v>0</v>
      </c>
      <c r="T1201" s="84" t="n">
        <f aca="false">SUM(P1201:S1201)</f>
        <v>10</v>
      </c>
      <c r="U1201" s="84" t="str">
        <f aca="false">IF(O1201="not used","-",O1201&amp;N1201&amp;T1201)</f>
        <v>-</v>
      </c>
      <c r="V1201" s="84" t="str">
        <f aca="false">IF(O1201="Not Used","-",VLOOKUP(D1201,FOLIOS,7,FALSE())&amp;H1201)</f>
        <v>-</v>
      </c>
      <c r="W1201" s="84" t="str">
        <f aca="false">IF(U1201="-","-",O1201&amp;E1201&amp;H1201)</f>
        <v>-</v>
      </c>
      <c r="X1201" s="85" t="str">
        <f aca="false">D1201&amp;G1201</f>
        <v>FT-CAND-EGSC-BASIF-NWPL_ROCKY_M</v>
      </c>
      <c r="AF1201" s="0" t="str">
        <f aca="false">D1201&amp;V1201</f>
        <v>FT-CAND-EGSC-BAS-</v>
      </c>
    </row>
    <row r="1202" customFormat="false" ht="12.75" hidden="false" customHeight="false" outlineLevel="0" collapsed="false">
      <c r="A1202" s="81" t="n">
        <v>36682</v>
      </c>
      <c r="B1202" s="82" t="s">
        <v>55</v>
      </c>
      <c r="C1202" s="82" t="s">
        <v>56</v>
      </c>
      <c r="D1202" s="82" t="s">
        <v>57</v>
      </c>
      <c r="E1202" s="82" t="s">
        <v>21</v>
      </c>
      <c r="F1202" s="82"/>
      <c r="G1202" s="82" t="s">
        <v>87</v>
      </c>
      <c r="H1202" s="81" t="n">
        <v>37591</v>
      </c>
      <c r="I1202" s="82" t="n">
        <v>389227</v>
      </c>
      <c r="J1202" s="82" t="n">
        <v>-38923</v>
      </c>
      <c r="K1202" s="83" t="n">
        <f aca="false">IF(J1202=0,0,J1202/I1202)</f>
        <v>-0.100000770758452</v>
      </c>
      <c r="L1202" s="83" t="n">
        <f aca="false">I1202/UOM</f>
        <v>38.9227</v>
      </c>
      <c r="M1202" s="83" t="n">
        <f aca="false">J1202/UOM</f>
        <v>-3.8923</v>
      </c>
      <c r="N1202" s="84" t="str">
        <f aca="false">IF(F1202="P","PHY",IF(F1202="G","G",E1202))</f>
        <v>D</v>
      </c>
      <c r="O1202" s="84" t="str">
        <f aca="false">IF(ISNA(VLOOKUP(G1202,BadCanCurves,1,FALSE())),VLOOKUP(D1202,FOLIOS,6,FALSE()),"not used")</f>
        <v>not used</v>
      </c>
      <c r="P1202" s="84" t="n">
        <f aca="false">IF($N1202="P",VLOOKUP(H1202,PrcBuckets,2,FALSE()),0)</f>
        <v>0</v>
      </c>
      <c r="Q1202" s="84" t="n">
        <f aca="false">IF($N1202="D",VLOOKUP(H1202,BasisBuckets,2,FALSE()),0)</f>
        <v>10</v>
      </c>
      <c r="R1202" s="84" t="n">
        <f aca="false">IF($N1202="PHY",VLOOKUP(H1202,PGDBuckets,2,FALSE()),0)</f>
        <v>0</v>
      </c>
      <c r="S1202" s="84" t="n">
        <f aca="false">IF($N1202="G",VLOOKUP(H1202,PGDBuckets,2,FALSE()),0)</f>
        <v>0</v>
      </c>
      <c r="T1202" s="84" t="n">
        <f aca="false">SUM(P1202:S1202)</f>
        <v>10</v>
      </c>
      <c r="U1202" s="84" t="str">
        <f aca="false">IF(O1202="not used","-",O1202&amp;N1202&amp;T1202)</f>
        <v>-</v>
      </c>
      <c r="V1202" s="84" t="str">
        <f aca="false">IF(O1202="Not Used","-",VLOOKUP(D1202,FOLIOS,7,FALSE())&amp;H1202)</f>
        <v>-</v>
      </c>
      <c r="W1202" s="84" t="str">
        <f aca="false">IF(U1202="-","-",O1202&amp;E1202&amp;H1202)</f>
        <v>-</v>
      </c>
      <c r="X1202" s="85" t="str">
        <f aca="false">D1202&amp;G1202</f>
        <v>FT-CAND-EGSC-BASIF-NWPL_ROCKY_M</v>
      </c>
      <c r="AF1202" s="0" t="str">
        <f aca="false">D1202&amp;V1202</f>
        <v>FT-CAND-EGSC-BAS-</v>
      </c>
    </row>
    <row r="1203" customFormat="false" ht="12.75" hidden="false" customHeight="false" outlineLevel="0" collapsed="false">
      <c r="A1203" s="81" t="n">
        <v>36682</v>
      </c>
      <c r="B1203" s="82" t="s">
        <v>55</v>
      </c>
      <c r="C1203" s="82" t="s">
        <v>56</v>
      </c>
      <c r="D1203" s="82" t="s">
        <v>57</v>
      </c>
      <c r="E1203" s="82" t="s">
        <v>21</v>
      </c>
      <c r="F1203" s="82"/>
      <c r="G1203" s="82" t="s">
        <v>87</v>
      </c>
      <c r="H1203" s="81" t="n">
        <v>37622</v>
      </c>
      <c r="I1203" s="82" t="n">
        <v>386867</v>
      </c>
      <c r="J1203" s="82" t="n">
        <v>-38687</v>
      </c>
      <c r="K1203" s="83" t="n">
        <f aca="false">IF(J1203=0,0,J1203/I1203)</f>
        <v>-0.1000007754603</v>
      </c>
      <c r="L1203" s="83" t="n">
        <f aca="false">I1203/UOM</f>
        <v>38.6867</v>
      </c>
      <c r="M1203" s="83" t="n">
        <f aca="false">J1203/UOM</f>
        <v>-3.8687</v>
      </c>
      <c r="N1203" s="84" t="str">
        <f aca="false">IF(F1203="P","PHY",IF(F1203="G","G",E1203))</f>
        <v>D</v>
      </c>
      <c r="O1203" s="84" t="str">
        <f aca="false">IF(ISNA(VLOOKUP(G1203,BadCanCurves,1,FALSE())),VLOOKUP(D1203,FOLIOS,6,FALSE()),"not used")</f>
        <v>not used</v>
      </c>
      <c r="P1203" s="84" t="n">
        <f aca="false">IF($N1203="P",VLOOKUP(H1203,PrcBuckets,2,FALSE()),0)</f>
        <v>0</v>
      </c>
      <c r="Q1203" s="84" t="n">
        <f aca="false">IF($N1203="D",VLOOKUP(H1203,BasisBuckets,2,FALSE()),0)</f>
        <v>11</v>
      </c>
      <c r="R1203" s="84" t="n">
        <f aca="false">IF($N1203="PHY",VLOOKUP(H1203,PGDBuckets,2,FALSE()),0)</f>
        <v>0</v>
      </c>
      <c r="S1203" s="84" t="n">
        <f aca="false">IF($N1203="G",VLOOKUP(H1203,PGDBuckets,2,FALSE()),0)</f>
        <v>0</v>
      </c>
      <c r="T1203" s="84" t="n">
        <f aca="false">SUM(P1203:S1203)</f>
        <v>11</v>
      </c>
      <c r="U1203" s="84" t="str">
        <f aca="false">IF(O1203="not used","-",O1203&amp;N1203&amp;T1203)</f>
        <v>-</v>
      </c>
      <c r="V1203" s="84" t="str">
        <f aca="false">IF(O1203="Not Used","-",VLOOKUP(D1203,FOLIOS,7,FALSE())&amp;H1203)</f>
        <v>-</v>
      </c>
      <c r="W1203" s="84" t="str">
        <f aca="false">IF(U1203="-","-",O1203&amp;E1203&amp;H1203)</f>
        <v>-</v>
      </c>
      <c r="X1203" s="85" t="str">
        <f aca="false">D1203&amp;G1203</f>
        <v>FT-CAND-EGSC-BASIF-NWPL_ROCKY_M</v>
      </c>
      <c r="AF1203" s="0" t="str">
        <f aca="false">D1203&amp;V1203</f>
        <v>FT-CAND-EGSC-BAS-</v>
      </c>
    </row>
    <row r="1204" customFormat="false" ht="12.75" hidden="false" customHeight="false" outlineLevel="0" collapsed="false">
      <c r="A1204" s="81" t="n">
        <v>36682</v>
      </c>
      <c r="B1204" s="82" t="s">
        <v>55</v>
      </c>
      <c r="C1204" s="82" t="s">
        <v>56</v>
      </c>
      <c r="D1204" s="82" t="s">
        <v>57</v>
      </c>
      <c r="E1204" s="82" t="s">
        <v>21</v>
      </c>
      <c r="F1204" s="82"/>
      <c r="G1204" s="82" t="s">
        <v>87</v>
      </c>
      <c r="H1204" s="81" t="n">
        <v>37653</v>
      </c>
      <c r="I1204" s="82" t="n">
        <v>347307</v>
      </c>
      <c r="J1204" s="82" t="n">
        <v>-34731</v>
      </c>
      <c r="K1204" s="83" t="n">
        <f aca="false">IF(J1204=0,0,J1204/I1204)</f>
        <v>-0.100000863789097</v>
      </c>
      <c r="L1204" s="83" t="n">
        <f aca="false">I1204/UOM</f>
        <v>34.7307</v>
      </c>
      <c r="M1204" s="83" t="n">
        <f aca="false">J1204/UOM</f>
        <v>-3.4731</v>
      </c>
      <c r="N1204" s="84" t="str">
        <f aca="false">IF(F1204="P","PHY",IF(F1204="G","G",E1204))</f>
        <v>D</v>
      </c>
      <c r="O1204" s="84" t="str">
        <f aca="false">IF(ISNA(VLOOKUP(G1204,BadCanCurves,1,FALSE())),VLOOKUP(D1204,FOLIOS,6,FALSE()),"not used")</f>
        <v>not used</v>
      </c>
      <c r="P1204" s="84" t="n">
        <f aca="false">IF($N1204="P",VLOOKUP(H1204,PrcBuckets,2,FALSE()),0)</f>
        <v>0</v>
      </c>
      <c r="Q1204" s="84" t="n">
        <f aca="false">IF($N1204="D",VLOOKUP(H1204,BasisBuckets,2,FALSE()),0)</f>
        <v>11</v>
      </c>
      <c r="R1204" s="84" t="n">
        <f aca="false">IF($N1204="PHY",VLOOKUP(H1204,PGDBuckets,2,FALSE()),0)</f>
        <v>0</v>
      </c>
      <c r="S1204" s="84" t="n">
        <f aca="false">IF($N1204="G",VLOOKUP(H1204,PGDBuckets,2,FALSE()),0)</f>
        <v>0</v>
      </c>
      <c r="T1204" s="84" t="n">
        <f aca="false">SUM(P1204:S1204)</f>
        <v>11</v>
      </c>
      <c r="U1204" s="84" t="str">
        <f aca="false">IF(O1204="not used","-",O1204&amp;N1204&amp;T1204)</f>
        <v>-</v>
      </c>
      <c r="V1204" s="84" t="str">
        <f aca="false">IF(O1204="Not Used","-",VLOOKUP(D1204,FOLIOS,7,FALSE())&amp;H1204)</f>
        <v>-</v>
      </c>
      <c r="W1204" s="84" t="str">
        <f aca="false">IF(U1204="-","-",O1204&amp;E1204&amp;H1204)</f>
        <v>-</v>
      </c>
      <c r="X1204" s="85" t="str">
        <f aca="false">D1204&amp;G1204</f>
        <v>FT-CAND-EGSC-BASIF-NWPL_ROCKY_M</v>
      </c>
      <c r="AF1204" s="0" t="str">
        <f aca="false">D1204&amp;V1204</f>
        <v>FT-CAND-EGSC-BAS-</v>
      </c>
    </row>
    <row r="1205" customFormat="false" ht="12.75" hidden="false" customHeight="false" outlineLevel="0" collapsed="false">
      <c r="A1205" s="81" t="n">
        <v>36682</v>
      </c>
      <c r="B1205" s="82" t="s">
        <v>55</v>
      </c>
      <c r="C1205" s="82" t="s">
        <v>56</v>
      </c>
      <c r="D1205" s="82" t="s">
        <v>57</v>
      </c>
      <c r="E1205" s="82" t="s">
        <v>21</v>
      </c>
      <c r="F1205" s="82"/>
      <c r="G1205" s="82" t="s">
        <v>87</v>
      </c>
      <c r="H1205" s="81" t="n">
        <v>37681</v>
      </c>
      <c r="I1205" s="82" t="n">
        <v>382409</v>
      </c>
      <c r="J1205" s="82" t="n">
        <v>-38241</v>
      </c>
      <c r="K1205" s="83" t="n">
        <f aca="false">IF(J1205=0,0,J1205/I1205)</f>
        <v>-0.100000261500122</v>
      </c>
      <c r="L1205" s="83" t="n">
        <f aca="false">I1205/UOM</f>
        <v>38.2409</v>
      </c>
      <c r="M1205" s="83" t="n">
        <f aca="false">J1205/UOM</f>
        <v>-3.8241</v>
      </c>
      <c r="N1205" s="84" t="str">
        <f aca="false">IF(F1205="P","PHY",IF(F1205="G","G",E1205))</f>
        <v>D</v>
      </c>
      <c r="O1205" s="84" t="str">
        <f aca="false">IF(ISNA(VLOOKUP(G1205,BadCanCurves,1,FALSE())),VLOOKUP(D1205,FOLIOS,6,FALSE()),"not used")</f>
        <v>not used</v>
      </c>
      <c r="P1205" s="84" t="n">
        <f aca="false">IF($N1205="P",VLOOKUP(H1205,PrcBuckets,2,FALSE()),0)</f>
        <v>0</v>
      </c>
      <c r="Q1205" s="84" t="n">
        <f aca="false">IF($N1205="D",VLOOKUP(H1205,BasisBuckets,2,FALSE()),0)</f>
        <v>11</v>
      </c>
      <c r="R1205" s="84" t="n">
        <f aca="false">IF($N1205="PHY",VLOOKUP(H1205,PGDBuckets,2,FALSE()),0)</f>
        <v>0</v>
      </c>
      <c r="S1205" s="84" t="n">
        <f aca="false">IF($N1205="G",VLOOKUP(H1205,PGDBuckets,2,FALSE()),0)</f>
        <v>0</v>
      </c>
      <c r="T1205" s="84" t="n">
        <f aca="false">SUM(P1205:S1205)</f>
        <v>11</v>
      </c>
      <c r="U1205" s="84" t="str">
        <f aca="false">IF(O1205="not used","-",O1205&amp;N1205&amp;T1205)</f>
        <v>-</v>
      </c>
      <c r="V1205" s="84" t="str">
        <f aca="false">IF(O1205="Not Used","-",VLOOKUP(D1205,FOLIOS,7,FALSE())&amp;H1205)</f>
        <v>-</v>
      </c>
      <c r="W1205" s="84" t="str">
        <f aca="false">IF(U1205="-","-",O1205&amp;E1205&amp;H1205)</f>
        <v>-</v>
      </c>
      <c r="X1205" s="85" t="str">
        <f aca="false">D1205&amp;G1205</f>
        <v>FT-CAND-EGSC-BASIF-NWPL_ROCKY_M</v>
      </c>
      <c r="AF1205" s="0" t="str">
        <f aca="false">D1205&amp;V1205</f>
        <v>FT-CAND-EGSC-BAS-</v>
      </c>
    </row>
    <row r="1206" customFormat="false" ht="12.75" hidden="false" customHeight="false" outlineLevel="0" collapsed="false">
      <c r="A1206" s="81" t="n">
        <v>36682</v>
      </c>
      <c r="B1206" s="82" t="s">
        <v>55</v>
      </c>
      <c r="C1206" s="82" t="s">
        <v>56</v>
      </c>
      <c r="D1206" s="82" t="s">
        <v>57</v>
      </c>
      <c r="E1206" s="82" t="s">
        <v>21</v>
      </c>
      <c r="F1206" s="82"/>
      <c r="G1206" s="82" t="s">
        <v>87</v>
      </c>
      <c r="H1206" s="81" t="n">
        <v>37712</v>
      </c>
      <c r="I1206" s="82" t="n">
        <v>367834</v>
      </c>
      <c r="J1206" s="82" t="n">
        <v>-36783</v>
      </c>
      <c r="K1206" s="83" t="n">
        <f aca="false">IF(J1206=0,0,J1206/I1206)</f>
        <v>-0.0999989125529451</v>
      </c>
      <c r="L1206" s="83" t="n">
        <f aca="false">I1206/UOM</f>
        <v>36.7834</v>
      </c>
      <c r="M1206" s="83" t="n">
        <f aca="false">J1206/UOM</f>
        <v>-3.6783</v>
      </c>
      <c r="N1206" s="84" t="str">
        <f aca="false">IF(F1206="P","PHY",IF(F1206="G","G",E1206))</f>
        <v>D</v>
      </c>
      <c r="O1206" s="84" t="str">
        <f aca="false">IF(ISNA(VLOOKUP(G1206,BadCanCurves,1,FALSE())),VLOOKUP(D1206,FOLIOS,6,FALSE()),"not used")</f>
        <v>not used</v>
      </c>
      <c r="P1206" s="84" t="n">
        <f aca="false">IF($N1206="P",VLOOKUP(H1206,PrcBuckets,2,FALSE()),0)</f>
        <v>0</v>
      </c>
      <c r="Q1206" s="84" t="n">
        <f aca="false">IF($N1206="D",VLOOKUP(H1206,BasisBuckets,2,FALSE()),0)</f>
        <v>11</v>
      </c>
      <c r="R1206" s="84" t="n">
        <f aca="false">IF($N1206="PHY",VLOOKUP(H1206,PGDBuckets,2,FALSE()),0)</f>
        <v>0</v>
      </c>
      <c r="S1206" s="84" t="n">
        <f aca="false">IF($N1206="G",VLOOKUP(H1206,PGDBuckets,2,FALSE()),0)</f>
        <v>0</v>
      </c>
      <c r="T1206" s="84" t="n">
        <f aca="false">SUM(P1206:S1206)</f>
        <v>11</v>
      </c>
      <c r="U1206" s="84" t="str">
        <f aca="false">IF(O1206="not used","-",O1206&amp;N1206&amp;T1206)</f>
        <v>-</v>
      </c>
      <c r="V1206" s="84" t="str">
        <f aca="false">IF(O1206="Not Used","-",VLOOKUP(D1206,FOLIOS,7,FALSE())&amp;H1206)</f>
        <v>-</v>
      </c>
      <c r="W1206" s="84" t="str">
        <f aca="false">IF(U1206="-","-",O1206&amp;E1206&amp;H1206)</f>
        <v>-</v>
      </c>
      <c r="X1206" s="85" t="str">
        <f aca="false">D1206&amp;G1206</f>
        <v>FT-CAND-EGSC-BASIF-NWPL_ROCKY_M</v>
      </c>
      <c r="AF1206" s="0" t="str">
        <f aca="false">D1206&amp;V1206</f>
        <v>FT-CAND-EGSC-BAS-</v>
      </c>
    </row>
    <row r="1207" customFormat="false" ht="12.75" hidden="false" customHeight="false" outlineLevel="0" collapsed="false">
      <c r="A1207" s="81" t="n">
        <v>36682</v>
      </c>
      <c r="B1207" s="82" t="s">
        <v>55</v>
      </c>
      <c r="C1207" s="82" t="s">
        <v>56</v>
      </c>
      <c r="D1207" s="82" t="s">
        <v>57</v>
      </c>
      <c r="E1207" s="82" t="s">
        <v>21</v>
      </c>
      <c r="F1207" s="82"/>
      <c r="G1207" s="82" t="s">
        <v>87</v>
      </c>
      <c r="H1207" s="81" t="n">
        <v>37742</v>
      </c>
      <c r="I1207" s="82" t="n">
        <v>377881</v>
      </c>
      <c r="J1207" s="82" t="n">
        <v>-37788</v>
      </c>
      <c r="K1207" s="83" t="n">
        <f aca="false">IF(J1207=0,0,J1207/I1207)</f>
        <v>-0.0999997353664249</v>
      </c>
      <c r="L1207" s="83" t="n">
        <f aca="false">I1207/UOM</f>
        <v>37.7881</v>
      </c>
      <c r="M1207" s="83" t="n">
        <f aca="false">J1207/UOM</f>
        <v>-3.7788</v>
      </c>
      <c r="N1207" s="84" t="str">
        <f aca="false">IF(F1207="P","PHY",IF(F1207="G","G",E1207))</f>
        <v>D</v>
      </c>
      <c r="O1207" s="84" t="str">
        <f aca="false">IF(ISNA(VLOOKUP(G1207,BadCanCurves,1,FALSE())),VLOOKUP(D1207,FOLIOS,6,FALSE()),"not used")</f>
        <v>not used</v>
      </c>
      <c r="P1207" s="84" t="n">
        <f aca="false">IF($N1207="P",VLOOKUP(H1207,PrcBuckets,2,FALSE()),0)</f>
        <v>0</v>
      </c>
      <c r="Q1207" s="84" t="n">
        <f aca="false">IF($N1207="D",VLOOKUP(H1207,BasisBuckets,2,FALSE()),0)</f>
        <v>11</v>
      </c>
      <c r="R1207" s="84" t="n">
        <f aca="false">IF($N1207="PHY",VLOOKUP(H1207,PGDBuckets,2,FALSE()),0)</f>
        <v>0</v>
      </c>
      <c r="S1207" s="84" t="n">
        <f aca="false">IF($N1207="G",VLOOKUP(H1207,PGDBuckets,2,FALSE()),0)</f>
        <v>0</v>
      </c>
      <c r="T1207" s="84" t="n">
        <f aca="false">SUM(P1207:S1207)</f>
        <v>11</v>
      </c>
      <c r="U1207" s="84" t="str">
        <f aca="false">IF(O1207="not used","-",O1207&amp;N1207&amp;T1207)</f>
        <v>-</v>
      </c>
      <c r="V1207" s="84" t="str">
        <f aca="false">IF(O1207="Not Used","-",VLOOKUP(D1207,FOLIOS,7,FALSE())&amp;H1207)</f>
        <v>-</v>
      </c>
      <c r="W1207" s="84" t="str">
        <f aca="false">IF(U1207="-","-",O1207&amp;E1207&amp;H1207)</f>
        <v>-</v>
      </c>
      <c r="X1207" s="85" t="str">
        <f aca="false">D1207&amp;G1207</f>
        <v>FT-CAND-EGSC-BASIF-NWPL_ROCKY_M</v>
      </c>
      <c r="AF1207" s="0" t="str">
        <f aca="false">D1207&amp;V1207</f>
        <v>FT-CAND-EGSC-BAS-</v>
      </c>
    </row>
    <row r="1208" customFormat="false" ht="12.75" hidden="false" customHeight="false" outlineLevel="0" collapsed="false">
      <c r="A1208" s="81" t="n">
        <v>36682</v>
      </c>
      <c r="B1208" s="82" t="s">
        <v>55</v>
      </c>
      <c r="C1208" s="82" t="s">
        <v>56</v>
      </c>
      <c r="D1208" s="82" t="s">
        <v>57</v>
      </c>
      <c r="E1208" s="82" t="s">
        <v>21</v>
      </c>
      <c r="F1208" s="82"/>
      <c r="G1208" s="82" t="s">
        <v>87</v>
      </c>
      <c r="H1208" s="81" t="n">
        <v>37773</v>
      </c>
      <c r="I1208" s="82" t="n">
        <v>363492</v>
      </c>
      <c r="J1208" s="82" t="n">
        <v>-36349</v>
      </c>
      <c r="K1208" s="83" t="n">
        <f aca="false">IF(J1208=0,0,J1208/I1208)</f>
        <v>-0.0999994497815633</v>
      </c>
      <c r="L1208" s="83" t="n">
        <f aca="false">I1208/UOM</f>
        <v>36.3492</v>
      </c>
      <c r="M1208" s="83" t="n">
        <f aca="false">J1208/UOM</f>
        <v>-3.6349</v>
      </c>
      <c r="N1208" s="84" t="str">
        <f aca="false">IF(F1208="P","PHY",IF(F1208="G","G",E1208))</f>
        <v>D</v>
      </c>
      <c r="O1208" s="84" t="str">
        <f aca="false">IF(ISNA(VLOOKUP(G1208,BadCanCurves,1,FALSE())),VLOOKUP(D1208,FOLIOS,6,FALSE()),"not used")</f>
        <v>not used</v>
      </c>
      <c r="P1208" s="84" t="n">
        <f aca="false">IF($N1208="P",VLOOKUP(H1208,PrcBuckets,2,FALSE()),0)</f>
        <v>0</v>
      </c>
      <c r="Q1208" s="84" t="n">
        <f aca="false">IF($N1208="D",VLOOKUP(H1208,BasisBuckets,2,FALSE()),0)</f>
        <v>11</v>
      </c>
      <c r="R1208" s="84" t="n">
        <f aca="false">IF($N1208="PHY",VLOOKUP(H1208,PGDBuckets,2,FALSE()),0)</f>
        <v>0</v>
      </c>
      <c r="S1208" s="84" t="n">
        <f aca="false">IF($N1208="G",VLOOKUP(H1208,PGDBuckets,2,FALSE()),0)</f>
        <v>0</v>
      </c>
      <c r="T1208" s="84" t="n">
        <f aca="false">SUM(P1208:S1208)</f>
        <v>11</v>
      </c>
      <c r="U1208" s="84" t="str">
        <f aca="false">IF(O1208="not used","-",O1208&amp;N1208&amp;T1208)</f>
        <v>-</v>
      </c>
      <c r="V1208" s="84" t="str">
        <f aca="false">IF(O1208="Not Used","-",VLOOKUP(D1208,FOLIOS,7,FALSE())&amp;H1208)</f>
        <v>-</v>
      </c>
      <c r="W1208" s="84" t="str">
        <f aca="false">IF(U1208="-","-",O1208&amp;E1208&amp;H1208)</f>
        <v>-</v>
      </c>
      <c r="X1208" s="85" t="str">
        <f aca="false">D1208&amp;G1208</f>
        <v>FT-CAND-EGSC-BASIF-NWPL_ROCKY_M</v>
      </c>
      <c r="AF1208" s="0" t="str">
        <f aca="false">D1208&amp;V1208</f>
        <v>FT-CAND-EGSC-BAS-</v>
      </c>
    </row>
    <row r="1209" customFormat="false" ht="12.75" hidden="false" customHeight="false" outlineLevel="0" collapsed="false">
      <c r="A1209" s="81" t="n">
        <v>36682</v>
      </c>
      <c r="B1209" s="82" t="s">
        <v>55</v>
      </c>
      <c r="C1209" s="82" t="s">
        <v>56</v>
      </c>
      <c r="D1209" s="82" t="s">
        <v>57</v>
      </c>
      <c r="E1209" s="82" t="s">
        <v>21</v>
      </c>
      <c r="F1209" s="82"/>
      <c r="G1209" s="82" t="s">
        <v>87</v>
      </c>
      <c r="H1209" s="81" t="n">
        <v>37803</v>
      </c>
      <c r="I1209" s="82" t="n">
        <v>373420</v>
      </c>
      <c r="J1209" s="82" t="n">
        <v>-37342</v>
      </c>
      <c r="K1209" s="83" t="n">
        <f aca="false">IF(J1209=0,0,J1209/I1209)</f>
        <v>-0.1</v>
      </c>
      <c r="L1209" s="83" t="n">
        <f aca="false">I1209/UOM</f>
        <v>37.342</v>
      </c>
      <c r="M1209" s="83" t="n">
        <f aca="false">J1209/UOM</f>
        <v>-3.7342</v>
      </c>
      <c r="N1209" s="84" t="str">
        <f aca="false">IF(F1209="P","PHY",IF(F1209="G","G",E1209))</f>
        <v>D</v>
      </c>
      <c r="O1209" s="84" t="str">
        <f aca="false">IF(ISNA(VLOOKUP(G1209,BadCanCurves,1,FALSE())),VLOOKUP(D1209,FOLIOS,6,FALSE()),"not used")</f>
        <v>not used</v>
      </c>
      <c r="P1209" s="84" t="n">
        <f aca="false">IF($N1209="P",VLOOKUP(H1209,PrcBuckets,2,FALSE()),0)</f>
        <v>0</v>
      </c>
      <c r="Q1209" s="84" t="n">
        <f aca="false">IF($N1209="D",VLOOKUP(H1209,BasisBuckets,2,FALSE()),0)</f>
        <v>11</v>
      </c>
      <c r="R1209" s="84" t="n">
        <f aca="false">IF($N1209="PHY",VLOOKUP(H1209,PGDBuckets,2,FALSE()),0)</f>
        <v>0</v>
      </c>
      <c r="S1209" s="84" t="n">
        <f aca="false">IF($N1209="G",VLOOKUP(H1209,PGDBuckets,2,FALSE()),0)</f>
        <v>0</v>
      </c>
      <c r="T1209" s="84" t="n">
        <f aca="false">SUM(P1209:S1209)</f>
        <v>11</v>
      </c>
      <c r="U1209" s="84" t="str">
        <f aca="false">IF(O1209="not used","-",O1209&amp;N1209&amp;T1209)</f>
        <v>-</v>
      </c>
      <c r="V1209" s="84" t="str">
        <f aca="false">IF(O1209="Not Used","-",VLOOKUP(D1209,FOLIOS,7,FALSE())&amp;H1209)</f>
        <v>-</v>
      </c>
      <c r="W1209" s="84" t="str">
        <f aca="false">IF(U1209="-","-",O1209&amp;E1209&amp;H1209)</f>
        <v>-</v>
      </c>
      <c r="X1209" s="85" t="str">
        <f aca="false">D1209&amp;G1209</f>
        <v>FT-CAND-EGSC-BASIF-NWPL_ROCKY_M</v>
      </c>
      <c r="AF1209" s="0" t="str">
        <f aca="false">D1209&amp;V1209</f>
        <v>FT-CAND-EGSC-BAS-</v>
      </c>
    </row>
    <row r="1210" customFormat="false" ht="12.75" hidden="false" customHeight="false" outlineLevel="0" collapsed="false">
      <c r="A1210" s="81" t="n">
        <v>36682</v>
      </c>
      <c r="B1210" s="82" t="s">
        <v>55</v>
      </c>
      <c r="C1210" s="82" t="s">
        <v>56</v>
      </c>
      <c r="D1210" s="82" t="s">
        <v>57</v>
      </c>
      <c r="E1210" s="82" t="s">
        <v>21</v>
      </c>
      <c r="F1210" s="82"/>
      <c r="G1210" s="82" t="s">
        <v>87</v>
      </c>
      <c r="H1210" s="81" t="n">
        <v>37834</v>
      </c>
      <c r="I1210" s="82" t="n">
        <v>371171</v>
      </c>
      <c r="J1210" s="82" t="n">
        <v>-37117</v>
      </c>
      <c r="K1210" s="83" t="n">
        <f aca="false">IF(J1210=0,0,J1210/I1210)</f>
        <v>-0.0999997305824</v>
      </c>
      <c r="L1210" s="83" t="n">
        <f aca="false">I1210/UOM</f>
        <v>37.1171</v>
      </c>
      <c r="M1210" s="83" t="n">
        <f aca="false">J1210/UOM</f>
        <v>-3.7117</v>
      </c>
      <c r="N1210" s="84" t="str">
        <f aca="false">IF(F1210="P","PHY",IF(F1210="G","G",E1210))</f>
        <v>D</v>
      </c>
      <c r="O1210" s="84" t="str">
        <f aca="false">IF(ISNA(VLOOKUP(G1210,BadCanCurves,1,FALSE())),VLOOKUP(D1210,FOLIOS,6,FALSE()),"not used")</f>
        <v>not used</v>
      </c>
      <c r="P1210" s="84" t="n">
        <f aca="false">IF($N1210="P",VLOOKUP(H1210,PrcBuckets,2,FALSE()),0)</f>
        <v>0</v>
      </c>
      <c r="Q1210" s="84" t="n">
        <f aca="false">IF($N1210="D",VLOOKUP(H1210,BasisBuckets,2,FALSE()),0)</f>
        <v>11</v>
      </c>
      <c r="R1210" s="84" t="n">
        <f aca="false">IF($N1210="PHY",VLOOKUP(H1210,PGDBuckets,2,FALSE()),0)</f>
        <v>0</v>
      </c>
      <c r="S1210" s="84" t="n">
        <f aca="false">IF($N1210="G",VLOOKUP(H1210,PGDBuckets,2,FALSE()),0)</f>
        <v>0</v>
      </c>
      <c r="T1210" s="84" t="n">
        <f aca="false">SUM(P1210:S1210)</f>
        <v>11</v>
      </c>
      <c r="U1210" s="84" t="str">
        <f aca="false">IF(O1210="not used","-",O1210&amp;N1210&amp;T1210)</f>
        <v>-</v>
      </c>
      <c r="V1210" s="84" t="str">
        <f aca="false">IF(O1210="Not Used","-",VLOOKUP(D1210,FOLIOS,7,FALSE())&amp;H1210)</f>
        <v>-</v>
      </c>
      <c r="W1210" s="84" t="str">
        <f aca="false">IF(U1210="-","-",O1210&amp;E1210&amp;H1210)</f>
        <v>-</v>
      </c>
      <c r="X1210" s="85" t="str">
        <f aca="false">D1210&amp;G1210</f>
        <v>FT-CAND-EGSC-BASIF-NWPL_ROCKY_M</v>
      </c>
      <c r="AF1210" s="0" t="str">
        <f aca="false">D1210&amp;V1210</f>
        <v>FT-CAND-EGSC-BAS-</v>
      </c>
    </row>
    <row r="1211" customFormat="false" ht="12.75" hidden="false" customHeight="false" outlineLevel="0" collapsed="false">
      <c r="A1211" s="81" t="n">
        <v>36682</v>
      </c>
      <c r="B1211" s="82" t="s">
        <v>55</v>
      </c>
      <c r="C1211" s="82" t="s">
        <v>56</v>
      </c>
      <c r="D1211" s="82" t="s">
        <v>57</v>
      </c>
      <c r="E1211" s="82" t="s">
        <v>21</v>
      </c>
      <c r="F1211" s="82"/>
      <c r="G1211" s="82" t="s">
        <v>87</v>
      </c>
      <c r="H1211" s="81" t="n">
        <v>37865</v>
      </c>
      <c r="I1211" s="82" t="n">
        <v>357035</v>
      </c>
      <c r="J1211" s="82" t="n">
        <v>-35703</v>
      </c>
      <c r="K1211" s="83" t="n">
        <f aca="false">IF(J1211=0,0,J1211/I1211)</f>
        <v>-0.0999985995770723</v>
      </c>
      <c r="L1211" s="83" t="n">
        <f aca="false">I1211/UOM</f>
        <v>35.7035</v>
      </c>
      <c r="M1211" s="83" t="n">
        <f aca="false">J1211/UOM</f>
        <v>-3.5703</v>
      </c>
      <c r="N1211" s="84" t="str">
        <f aca="false">IF(F1211="P","PHY",IF(F1211="G","G",E1211))</f>
        <v>D</v>
      </c>
      <c r="O1211" s="84" t="str">
        <f aca="false">IF(ISNA(VLOOKUP(G1211,BadCanCurves,1,FALSE())),VLOOKUP(D1211,FOLIOS,6,FALSE()),"not used")</f>
        <v>not used</v>
      </c>
      <c r="P1211" s="84" t="n">
        <f aca="false">IF($N1211="P",VLOOKUP(H1211,PrcBuckets,2,FALSE()),0)</f>
        <v>0</v>
      </c>
      <c r="Q1211" s="84" t="n">
        <f aca="false">IF($N1211="D",VLOOKUP(H1211,BasisBuckets,2,FALSE()),0)</f>
        <v>11</v>
      </c>
      <c r="R1211" s="84" t="n">
        <f aca="false">IF($N1211="PHY",VLOOKUP(H1211,PGDBuckets,2,FALSE()),0)</f>
        <v>0</v>
      </c>
      <c r="S1211" s="84" t="n">
        <f aca="false">IF($N1211="G",VLOOKUP(H1211,PGDBuckets,2,FALSE()),0)</f>
        <v>0</v>
      </c>
      <c r="T1211" s="84" t="n">
        <f aca="false">SUM(P1211:S1211)</f>
        <v>11</v>
      </c>
      <c r="U1211" s="84" t="str">
        <f aca="false">IF(O1211="not used","-",O1211&amp;N1211&amp;T1211)</f>
        <v>-</v>
      </c>
      <c r="V1211" s="84" t="str">
        <f aca="false">IF(O1211="Not Used","-",VLOOKUP(D1211,FOLIOS,7,FALSE())&amp;H1211)</f>
        <v>-</v>
      </c>
      <c r="W1211" s="84" t="str">
        <f aca="false">IF(U1211="-","-",O1211&amp;E1211&amp;H1211)</f>
        <v>-</v>
      </c>
      <c r="X1211" s="85" t="str">
        <f aca="false">D1211&amp;G1211</f>
        <v>FT-CAND-EGSC-BASIF-NWPL_ROCKY_M</v>
      </c>
      <c r="AF1211" s="0" t="str">
        <f aca="false">D1211&amp;V1211</f>
        <v>FT-CAND-EGSC-BAS-</v>
      </c>
    </row>
    <row r="1212" customFormat="false" ht="12.75" hidden="false" customHeight="false" outlineLevel="0" collapsed="false">
      <c r="A1212" s="81" t="n">
        <v>36682</v>
      </c>
      <c r="B1212" s="82" t="s">
        <v>55</v>
      </c>
      <c r="C1212" s="82" t="s">
        <v>56</v>
      </c>
      <c r="D1212" s="82" t="s">
        <v>57</v>
      </c>
      <c r="E1212" s="82" t="s">
        <v>21</v>
      </c>
      <c r="F1212" s="82"/>
      <c r="G1212" s="82" t="s">
        <v>87</v>
      </c>
      <c r="H1212" s="81" t="n">
        <v>37895</v>
      </c>
      <c r="I1212" s="82" t="n">
        <v>366785</v>
      </c>
      <c r="J1212" s="82" t="n">
        <v>-36679</v>
      </c>
      <c r="K1212" s="83" t="n">
        <f aca="false">IF(J1212=0,0,J1212/I1212)</f>
        <v>-0.100001363196423</v>
      </c>
      <c r="L1212" s="83" t="n">
        <f aca="false">I1212/UOM</f>
        <v>36.6785</v>
      </c>
      <c r="M1212" s="83" t="n">
        <f aca="false">J1212/UOM</f>
        <v>-3.6679</v>
      </c>
      <c r="N1212" s="84" t="str">
        <f aca="false">IF(F1212="P","PHY",IF(F1212="G","G",E1212))</f>
        <v>D</v>
      </c>
      <c r="O1212" s="84" t="str">
        <f aca="false">IF(ISNA(VLOOKUP(G1212,BadCanCurves,1,FALSE())),VLOOKUP(D1212,FOLIOS,6,FALSE()),"not used")</f>
        <v>not used</v>
      </c>
      <c r="P1212" s="84" t="n">
        <f aca="false">IF($N1212="P",VLOOKUP(H1212,PrcBuckets,2,FALSE()),0)</f>
        <v>0</v>
      </c>
      <c r="Q1212" s="84" t="n">
        <f aca="false">IF($N1212="D",VLOOKUP(H1212,BasisBuckets,2,FALSE()),0)</f>
        <v>11</v>
      </c>
      <c r="R1212" s="84" t="n">
        <f aca="false">IF($N1212="PHY",VLOOKUP(H1212,PGDBuckets,2,FALSE()),0)</f>
        <v>0</v>
      </c>
      <c r="S1212" s="84" t="n">
        <f aca="false">IF($N1212="G",VLOOKUP(H1212,PGDBuckets,2,FALSE()),0)</f>
        <v>0</v>
      </c>
      <c r="T1212" s="84" t="n">
        <f aca="false">SUM(P1212:S1212)</f>
        <v>11</v>
      </c>
      <c r="U1212" s="84" t="str">
        <f aca="false">IF(O1212="not used","-",O1212&amp;N1212&amp;T1212)</f>
        <v>-</v>
      </c>
      <c r="V1212" s="84" t="str">
        <f aca="false">IF(O1212="Not Used","-",VLOOKUP(D1212,FOLIOS,7,FALSE())&amp;H1212)</f>
        <v>-</v>
      </c>
      <c r="W1212" s="84" t="str">
        <f aca="false">IF(U1212="-","-",O1212&amp;E1212&amp;H1212)</f>
        <v>-</v>
      </c>
      <c r="X1212" s="85" t="str">
        <f aca="false">D1212&amp;G1212</f>
        <v>FT-CAND-EGSC-BASIF-NWPL_ROCKY_M</v>
      </c>
      <c r="AF1212" s="0" t="str">
        <f aca="false">D1212&amp;V1212</f>
        <v>FT-CAND-EGSC-BAS-</v>
      </c>
    </row>
    <row r="1213" customFormat="false" ht="12.75" hidden="false" customHeight="false" outlineLevel="0" collapsed="false">
      <c r="A1213" s="81" t="n">
        <v>36682</v>
      </c>
      <c r="B1213" s="82" t="s">
        <v>55</v>
      </c>
      <c r="C1213" s="82" t="s">
        <v>56</v>
      </c>
      <c r="D1213" s="82" t="s">
        <v>57</v>
      </c>
      <c r="E1213" s="82" t="s">
        <v>21</v>
      </c>
      <c r="F1213" s="82"/>
      <c r="G1213" s="82" t="s">
        <v>88</v>
      </c>
      <c r="H1213" s="81" t="n">
        <v>36708</v>
      </c>
      <c r="I1213" s="82" t="n">
        <v>0</v>
      </c>
      <c r="J1213" s="82" t="n">
        <v>0</v>
      </c>
      <c r="K1213" s="83" t="n">
        <f aca="false">IF(J1213=0,0,J1213/I1213)</f>
        <v>0</v>
      </c>
      <c r="L1213" s="83" t="n">
        <f aca="false">I1213/UOM</f>
        <v>0</v>
      </c>
      <c r="M1213" s="83" t="n">
        <f aca="false">J1213/UOM</f>
        <v>0</v>
      </c>
      <c r="N1213" s="84" t="str">
        <f aca="false">IF(F1213="P","PHY",IF(F1213="G","G",E1213))</f>
        <v>D</v>
      </c>
      <c r="O1213" s="84" t="str">
        <f aca="false">IF(ISNA(VLOOKUP(G1213,BadCanCurves,1,FALSE())),VLOOKUP(D1213,FOLIOS,6,FALSE()),"not used")</f>
        <v>not used</v>
      </c>
      <c r="P1213" s="84" t="n">
        <f aca="false">IF($N1213="P",VLOOKUP(H1213,PrcBuckets,2,FALSE()),0)</f>
        <v>0</v>
      </c>
      <c r="Q1213" s="84" t="n">
        <f aca="false">IF($N1213="D",VLOOKUP(H1213,BasisBuckets,2,FALSE()),0)</f>
        <v>4</v>
      </c>
      <c r="R1213" s="84" t="n">
        <f aca="false">IF($N1213="PHY",VLOOKUP(H1213,PGDBuckets,2,FALSE()),0)</f>
        <v>0</v>
      </c>
      <c r="S1213" s="84" t="n">
        <f aca="false">IF($N1213="G",VLOOKUP(H1213,PGDBuckets,2,FALSE()),0)</f>
        <v>0</v>
      </c>
      <c r="T1213" s="84" t="n">
        <f aca="false">SUM(P1213:S1213)</f>
        <v>4</v>
      </c>
      <c r="U1213" s="84" t="str">
        <f aca="false">IF(O1213="not used","-",O1213&amp;N1213&amp;T1213)</f>
        <v>-</v>
      </c>
      <c r="V1213" s="84" t="str">
        <f aca="false">IF(O1213="Not Used","-",VLOOKUP(D1213,FOLIOS,7,FALSE())&amp;H1213)</f>
        <v>-</v>
      </c>
      <c r="W1213" s="84" t="str">
        <f aca="false">IF(U1213="-","-",O1213&amp;E1213&amp;H1213)</f>
        <v>-</v>
      </c>
      <c r="X1213" s="85" t="str">
        <f aca="false">D1213&amp;G1213</f>
        <v>FT-CAND-EGSC-BASIF-TETCO/M3</v>
      </c>
      <c r="AF1213" s="0" t="str">
        <f aca="false">D1213&amp;V1213</f>
        <v>FT-CAND-EGSC-BAS-</v>
      </c>
    </row>
    <row r="1214" customFormat="false" ht="12.75" hidden="false" customHeight="false" outlineLevel="0" collapsed="false">
      <c r="A1214" s="81" t="n">
        <v>36682</v>
      </c>
      <c r="B1214" s="82" t="s">
        <v>55</v>
      </c>
      <c r="C1214" s="82" t="s">
        <v>56</v>
      </c>
      <c r="D1214" s="82" t="s">
        <v>57</v>
      </c>
      <c r="E1214" s="82" t="s">
        <v>21</v>
      </c>
      <c r="F1214" s="82"/>
      <c r="G1214" s="82" t="s">
        <v>88</v>
      </c>
      <c r="H1214" s="81" t="n">
        <v>36739</v>
      </c>
      <c r="I1214" s="82" t="n">
        <v>0</v>
      </c>
      <c r="J1214" s="82" t="n">
        <v>0</v>
      </c>
      <c r="K1214" s="83" t="n">
        <f aca="false">IF(J1214=0,0,J1214/I1214)</f>
        <v>0</v>
      </c>
      <c r="L1214" s="83" t="n">
        <f aca="false">I1214/UOM</f>
        <v>0</v>
      </c>
      <c r="M1214" s="83" t="n">
        <f aca="false">J1214/UOM</f>
        <v>0</v>
      </c>
      <c r="N1214" s="84" t="str">
        <f aca="false">IF(F1214="P","PHY",IF(F1214="G","G",E1214))</f>
        <v>D</v>
      </c>
      <c r="O1214" s="84" t="str">
        <f aca="false">IF(ISNA(VLOOKUP(G1214,BadCanCurves,1,FALSE())),VLOOKUP(D1214,FOLIOS,6,FALSE()),"not used")</f>
        <v>not used</v>
      </c>
      <c r="P1214" s="84" t="n">
        <f aca="false">IF($N1214="P",VLOOKUP(H1214,PrcBuckets,2,FALSE()),0)</f>
        <v>0</v>
      </c>
      <c r="Q1214" s="84" t="n">
        <f aca="false">IF($N1214="D",VLOOKUP(H1214,BasisBuckets,2,FALSE()),0)</f>
        <v>5</v>
      </c>
      <c r="R1214" s="84" t="n">
        <f aca="false">IF($N1214="PHY",VLOOKUP(H1214,PGDBuckets,2,FALSE()),0)</f>
        <v>0</v>
      </c>
      <c r="S1214" s="84" t="n">
        <f aca="false">IF($N1214="G",VLOOKUP(H1214,PGDBuckets,2,FALSE()),0)</f>
        <v>0</v>
      </c>
      <c r="T1214" s="84" t="n">
        <f aca="false">SUM(P1214:S1214)</f>
        <v>5</v>
      </c>
      <c r="U1214" s="84" t="str">
        <f aca="false">IF(O1214="not used","-",O1214&amp;N1214&amp;T1214)</f>
        <v>-</v>
      </c>
      <c r="V1214" s="84" t="str">
        <f aca="false">IF(O1214="Not Used","-",VLOOKUP(D1214,FOLIOS,7,FALSE())&amp;H1214)</f>
        <v>-</v>
      </c>
      <c r="W1214" s="84" t="str">
        <f aca="false">IF(U1214="-","-",O1214&amp;E1214&amp;H1214)</f>
        <v>-</v>
      </c>
      <c r="X1214" s="85" t="str">
        <f aca="false">D1214&amp;G1214</f>
        <v>FT-CAND-EGSC-BASIF-TETCO/M3</v>
      </c>
      <c r="AF1214" s="0" t="str">
        <f aca="false">D1214&amp;V1214</f>
        <v>FT-CAND-EGSC-BAS-</v>
      </c>
    </row>
    <row r="1215" customFormat="false" ht="12.75" hidden="false" customHeight="false" outlineLevel="0" collapsed="false">
      <c r="A1215" s="81" t="n">
        <v>36682</v>
      </c>
      <c r="B1215" s="82" t="s">
        <v>55</v>
      </c>
      <c r="C1215" s="82" t="s">
        <v>56</v>
      </c>
      <c r="D1215" s="82" t="s">
        <v>57</v>
      </c>
      <c r="E1215" s="82" t="s">
        <v>21</v>
      </c>
      <c r="F1215" s="82"/>
      <c r="G1215" s="82" t="s">
        <v>88</v>
      </c>
      <c r="H1215" s="81" t="n">
        <v>36770</v>
      </c>
      <c r="I1215" s="82" t="n">
        <v>0</v>
      </c>
      <c r="J1215" s="82" t="n">
        <v>0</v>
      </c>
      <c r="K1215" s="83" t="n">
        <f aca="false">IF(J1215=0,0,J1215/I1215)</f>
        <v>0</v>
      </c>
      <c r="L1215" s="83" t="n">
        <f aca="false">I1215/UOM</f>
        <v>0</v>
      </c>
      <c r="M1215" s="83" t="n">
        <f aca="false">J1215/UOM</f>
        <v>0</v>
      </c>
      <c r="N1215" s="84" t="str">
        <f aca="false">IF(F1215="P","PHY",IF(F1215="G","G",E1215))</f>
        <v>D</v>
      </c>
      <c r="O1215" s="84" t="str">
        <f aca="false">IF(ISNA(VLOOKUP(G1215,BadCanCurves,1,FALSE())),VLOOKUP(D1215,FOLIOS,6,FALSE()),"not used")</f>
        <v>not used</v>
      </c>
      <c r="P1215" s="84" t="n">
        <f aca="false">IF($N1215="P",VLOOKUP(H1215,PrcBuckets,2,FALSE()),0)</f>
        <v>0</v>
      </c>
      <c r="Q1215" s="84" t="n">
        <f aca="false">IF($N1215="D",VLOOKUP(H1215,BasisBuckets,2,FALSE()),0)</f>
        <v>6</v>
      </c>
      <c r="R1215" s="84" t="n">
        <f aca="false">IF($N1215="PHY",VLOOKUP(H1215,PGDBuckets,2,FALSE()),0)</f>
        <v>0</v>
      </c>
      <c r="S1215" s="84" t="n">
        <f aca="false">IF($N1215="G",VLOOKUP(H1215,PGDBuckets,2,FALSE()),0)</f>
        <v>0</v>
      </c>
      <c r="T1215" s="84" t="n">
        <f aca="false">SUM(P1215:S1215)</f>
        <v>6</v>
      </c>
      <c r="U1215" s="84" t="str">
        <f aca="false">IF(O1215="not used","-",O1215&amp;N1215&amp;T1215)</f>
        <v>-</v>
      </c>
      <c r="V1215" s="84" t="str">
        <f aca="false">IF(O1215="Not Used","-",VLOOKUP(D1215,FOLIOS,7,FALSE())&amp;H1215)</f>
        <v>-</v>
      </c>
      <c r="W1215" s="84" t="str">
        <f aca="false">IF(U1215="-","-",O1215&amp;E1215&amp;H1215)</f>
        <v>-</v>
      </c>
      <c r="X1215" s="85" t="str">
        <f aca="false">D1215&amp;G1215</f>
        <v>FT-CAND-EGSC-BASIF-TETCO/M3</v>
      </c>
      <c r="AF1215" s="0" t="str">
        <f aca="false">D1215&amp;V1215</f>
        <v>FT-CAND-EGSC-BAS-</v>
      </c>
    </row>
    <row r="1216" customFormat="false" ht="12.75" hidden="false" customHeight="false" outlineLevel="0" collapsed="false">
      <c r="A1216" s="81" t="n">
        <v>36682</v>
      </c>
      <c r="B1216" s="82" t="s">
        <v>55</v>
      </c>
      <c r="C1216" s="82" t="s">
        <v>56</v>
      </c>
      <c r="D1216" s="82" t="s">
        <v>57</v>
      </c>
      <c r="E1216" s="82" t="s">
        <v>21</v>
      </c>
      <c r="F1216" s="82"/>
      <c r="G1216" s="82" t="s">
        <v>88</v>
      </c>
      <c r="H1216" s="81" t="n">
        <v>36800</v>
      </c>
      <c r="I1216" s="82" t="n">
        <v>0</v>
      </c>
      <c r="J1216" s="82" t="n">
        <v>0</v>
      </c>
      <c r="K1216" s="83" t="n">
        <f aca="false">IF(J1216=0,0,J1216/I1216)</f>
        <v>0</v>
      </c>
      <c r="L1216" s="83" t="n">
        <f aca="false">I1216/UOM</f>
        <v>0</v>
      </c>
      <c r="M1216" s="83" t="n">
        <f aca="false">J1216/UOM</f>
        <v>0</v>
      </c>
      <c r="N1216" s="84" t="str">
        <f aca="false">IF(F1216="P","PHY",IF(F1216="G","G",E1216))</f>
        <v>D</v>
      </c>
      <c r="O1216" s="84" t="str">
        <f aca="false">IF(ISNA(VLOOKUP(G1216,BadCanCurves,1,FALSE())),VLOOKUP(D1216,FOLIOS,6,FALSE()),"not used")</f>
        <v>not used</v>
      </c>
      <c r="P1216" s="84" t="n">
        <f aca="false">IF($N1216="P",VLOOKUP(H1216,PrcBuckets,2,FALSE()),0)</f>
        <v>0</v>
      </c>
      <c r="Q1216" s="84" t="n">
        <f aca="false">IF($N1216="D",VLOOKUP(H1216,BasisBuckets,2,FALSE()),0)</f>
        <v>7</v>
      </c>
      <c r="R1216" s="84" t="n">
        <f aca="false">IF($N1216="PHY",VLOOKUP(H1216,PGDBuckets,2,FALSE()),0)</f>
        <v>0</v>
      </c>
      <c r="S1216" s="84" t="n">
        <f aca="false">IF($N1216="G",VLOOKUP(H1216,PGDBuckets,2,FALSE()),0)</f>
        <v>0</v>
      </c>
      <c r="T1216" s="84" t="n">
        <f aca="false">SUM(P1216:S1216)</f>
        <v>7</v>
      </c>
      <c r="U1216" s="84" t="str">
        <f aca="false">IF(O1216="not used","-",O1216&amp;N1216&amp;T1216)</f>
        <v>-</v>
      </c>
      <c r="V1216" s="84" t="str">
        <f aca="false">IF(O1216="Not Used","-",VLOOKUP(D1216,FOLIOS,7,FALSE())&amp;H1216)</f>
        <v>-</v>
      </c>
      <c r="W1216" s="84" t="str">
        <f aca="false">IF(U1216="-","-",O1216&amp;E1216&amp;H1216)</f>
        <v>-</v>
      </c>
      <c r="X1216" s="85" t="str">
        <f aca="false">D1216&amp;G1216</f>
        <v>FT-CAND-EGSC-BASIF-TETCO/M3</v>
      </c>
      <c r="AF1216" s="0" t="str">
        <f aca="false">D1216&amp;V1216</f>
        <v>FT-CAND-EGSC-BAS-</v>
      </c>
    </row>
    <row r="1217" customFormat="false" ht="12.75" hidden="false" customHeight="false" outlineLevel="0" collapsed="false">
      <c r="A1217" s="81" t="n">
        <v>36682</v>
      </c>
      <c r="B1217" s="82" t="s">
        <v>55</v>
      </c>
      <c r="C1217" s="82" t="s">
        <v>56</v>
      </c>
      <c r="D1217" s="82" t="s">
        <v>57</v>
      </c>
      <c r="E1217" s="82" t="s">
        <v>21</v>
      </c>
      <c r="F1217" s="82"/>
      <c r="G1217" s="82" t="s">
        <v>88</v>
      </c>
      <c r="H1217" s="81" t="n">
        <v>36831</v>
      </c>
      <c r="I1217" s="82" t="n">
        <v>0</v>
      </c>
      <c r="J1217" s="82" t="n">
        <v>0</v>
      </c>
      <c r="K1217" s="83" t="n">
        <f aca="false">IF(J1217=0,0,J1217/I1217)</f>
        <v>0</v>
      </c>
      <c r="L1217" s="83" t="n">
        <f aca="false">I1217/UOM</f>
        <v>0</v>
      </c>
      <c r="M1217" s="83" t="n">
        <f aca="false">J1217/UOM</f>
        <v>0</v>
      </c>
      <c r="N1217" s="84" t="str">
        <f aca="false">IF(F1217="P","PHY",IF(F1217="G","G",E1217))</f>
        <v>D</v>
      </c>
      <c r="O1217" s="84" t="str">
        <f aca="false">IF(ISNA(VLOOKUP(G1217,BadCanCurves,1,FALSE())),VLOOKUP(D1217,FOLIOS,6,FALSE()),"not used")</f>
        <v>not used</v>
      </c>
      <c r="P1217" s="84" t="n">
        <f aca="false">IF($N1217="P",VLOOKUP(H1217,PrcBuckets,2,FALSE()),0)</f>
        <v>0</v>
      </c>
      <c r="Q1217" s="84" t="n">
        <f aca="false">IF($N1217="D",VLOOKUP(H1217,BasisBuckets,2,FALSE()),0)</f>
        <v>8</v>
      </c>
      <c r="R1217" s="84" t="n">
        <f aca="false">IF($N1217="PHY",VLOOKUP(H1217,PGDBuckets,2,FALSE()),0)</f>
        <v>0</v>
      </c>
      <c r="S1217" s="84" t="n">
        <f aca="false">IF($N1217="G",VLOOKUP(H1217,PGDBuckets,2,FALSE()),0)</f>
        <v>0</v>
      </c>
      <c r="T1217" s="84" t="n">
        <f aca="false">SUM(P1217:S1217)</f>
        <v>8</v>
      </c>
      <c r="U1217" s="84" t="str">
        <f aca="false">IF(O1217="not used","-",O1217&amp;N1217&amp;T1217)</f>
        <v>-</v>
      </c>
      <c r="V1217" s="84" t="str">
        <f aca="false">IF(O1217="Not Used","-",VLOOKUP(D1217,FOLIOS,7,FALSE())&amp;H1217)</f>
        <v>-</v>
      </c>
      <c r="W1217" s="84" t="str">
        <f aca="false">IF(U1217="-","-",O1217&amp;E1217&amp;H1217)</f>
        <v>-</v>
      </c>
      <c r="X1217" s="85" t="str">
        <f aca="false">D1217&amp;G1217</f>
        <v>FT-CAND-EGSC-BASIF-TETCO/M3</v>
      </c>
      <c r="AF1217" s="0" t="str">
        <f aca="false">D1217&amp;V1217</f>
        <v>FT-CAND-EGSC-BAS-</v>
      </c>
    </row>
    <row r="1218" customFormat="false" ht="12.75" hidden="false" customHeight="false" outlineLevel="0" collapsed="false">
      <c r="A1218" s="81" t="n">
        <v>36682</v>
      </c>
      <c r="B1218" s="82" t="s">
        <v>55</v>
      </c>
      <c r="C1218" s="82" t="s">
        <v>56</v>
      </c>
      <c r="D1218" s="82" t="s">
        <v>57</v>
      </c>
      <c r="E1218" s="82" t="s">
        <v>21</v>
      </c>
      <c r="F1218" s="82"/>
      <c r="G1218" s="82" t="s">
        <v>88</v>
      </c>
      <c r="H1218" s="81" t="n">
        <v>36861</v>
      </c>
      <c r="I1218" s="82" t="n">
        <v>0</v>
      </c>
      <c r="J1218" s="82" t="n">
        <v>0</v>
      </c>
      <c r="K1218" s="83" t="n">
        <f aca="false">IF(J1218=0,0,J1218/I1218)</f>
        <v>0</v>
      </c>
      <c r="L1218" s="83" t="n">
        <f aca="false">I1218/UOM</f>
        <v>0</v>
      </c>
      <c r="M1218" s="83" t="n">
        <f aca="false">J1218/UOM</f>
        <v>0</v>
      </c>
      <c r="N1218" s="84" t="str">
        <f aca="false">IF(F1218="P","PHY",IF(F1218="G","G",E1218))</f>
        <v>D</v>
      </c>
      <c r="O1218" s="84" t="str">
        <f aca="false">IF(ISNA(VLOOKUP(G1218,BadCanCurves,1,FALSE())),VLOOKUP(D1218,FOLIOS,6,FALSE()),"not used")</f>
        <v>not used</v>
      </c>
      <c r="P1218" s="84" t="n">
        <f aca="false">IF($N1218="P",VLOOKUP(H1218,PrcBuckets,2,FALSE()),0)</f>
        <v>0</v>
      </c>
      <c r="Q1218" s="84" t="n">
        <f aca="false">IF($N1218="D",VLOOKUP(H1218,BasisBuckets,2,FALSE()),0)</f>
        <v>8</v>
      </c>
      <c r="R1218" s="84" t="n">
        <f aca="false">IF($N1218="PHY",VLOOKUP(H1218,PGDBuckets,2,FALSE()),0)</f>
        <v>0</v>
      </c>
      <c r="S1218" s="84" t="n">
        <f aca="false">IF($N1218="G",VLOOKUP(H1218,PGDBuckets,2,FALSE()),0)</f>
        <v>0</v>
      </c>
      <c r="T1218" s="84" t="n">
        <f aca="false">SUM(P1218:S1218)</f>
        <v>8</v>
      </c>
      <c r="U1218" s="84" t="str">
        <f aca="false">IF(O1218="not used","-",O1218&amp;N1218&amp;T1218)</f>
        <v>-</v>
      </c>
      <c r="V1218" s="84" t="str">
        <f aca="false">IF(O1218="Not Used","-",VLOOKUP(D1218,FOLIOS,7,FALSE())&amp;H1218)</f>
        <v>-</v>
      </c>
      <c r="W1218" s="84" t="str">
        <f aca="false">IF(U1218="-","-",O1218&amp;E1218&amp;H1218)</f>
        <v>-</v>
      </c>
      <c r="X1218" s="85" t="str">
        <f aca="false">D1218&amp;G1218</f>
        <v>FT-CAND-EGSC-BASIF-TETCO/M3</v>
      </c>
      <c r="AF1218" s="0" t="str">
        <f aca="false">D1218&amp;V1218</f>
        <v>FT-CAND-EGSC-BAS-</v>
      </c>
    </row>
    <row r="1219" customFormat="false" ht="12.75" hidden="false" customHeight="false" outlineLevel="0" collapsed="false">
      <c r="A1219" s="81" t="n">
        <v>36682</v>
      </c>
      <c r="B1219" s="82" t="s">
        <v>55</v>
      </c>
      <c r="C1219" s="82" t="s">
        <v>56</v>
      </c>
      <c r="D1219" s="82" t="s">
        <v>57</v>
      </c>
      <c r="E1219" s="82" t="s">
        <v>21</v>
      </c>
      <c r="F1219" s="82"/>
      <c r="G1219" s="82" t="s">
        <v>88</v>
      </c>
      <c r="H1219" s="81" t="n">
        <v>36892</v>
      </c>
      <c r="I1219" s="82" t="n">
        <v>0</v>
      </c>
      <c r="J1219" s="82" t="n">
        <v>0</v>
      </c>
      <c r="K1219" s="83" t="n">
        <f aca="false">IF(J1219=0,0,J1219/I1219)</f>
        <v>0</v>
      </c>
      <c r="L1219" s="83" t="n">
        <f aca="false">I1219/UOM</f>
        <v>0</v>
      </c>
      <c r="M1219" s="83" t="n">
        <f aca="false">J1219/UOM</f>
        <v>0</v>
      </c>
      <c r="N1219" s="84" t="str">
        <f aca="false">IF(F1219="P","PHY",IF(F1219="G","G",E1219))</f>
        <v>D</v>
      </c>
      <c r="O1219" s="84" t="str">
        <f aca="false">IF(ISNA(VLOOKUP(G1219,BadCanCurves,1,FALSE())),VLOOKUP(D1219,FOLIOS,6,FALSE()),"not used")</f>
        <v>not used</v>
      </c>
      <c r="P1219" s="84" t="n">
        <f aca="false">IF($N1219="P",VLOOKUP(H1219,PrcBuckets,2,FALSE()),0)</f>
        <v>0</v>
      </c>
      <c r="Q1219" s="84" t="n">
        <f aca="false">IF($N1219="D",VLOOKUP(H1219,BasisBuckets,2,FALSE()),0)</f>
        <v>9</v>
      </c>
      <c r="R1219" s="84" t="n">
        <f aca="false">IF($N1219="PHY",VLOOKUP(H1219,PGDBuckets,2,FALSE()),0)</f>
        <v>0</v>
      </c>
      <c r="S1219" s="84" t="n">
        <f aca="false">IF($N1219="G",VLOOKUP(H1219,PGDBuckets,2,FALSE()),0)</f>
        <v>0</v>
      </c>
      <c r="T1219" s="84" t="n">
        <f aca="false">SUM(P1219:S1219)</f>
        <v>9</v>
      </c>
      <c r="U1219" s="84" t="str">
        <f aca="false">IF(O1219="not used","-",O1219&amp;N1219&amp;T1219)</f>
        <v>-</v>
      </c>
      <c r="V1219" s="84" t="str">
        <f aca="false">IF(O1219="Not Used","-",VLOOKUP(D1219,FOLIOS,7,FALSE())&amp;H1219)</f>
        <v>-</v>
      </c>
      <c r="W1219" s="84" t="str">
        <f aca="false">IF(U1219="-","-",O1219&amp;E1219&amp;H1219)</f>
        <v>-</v>
      </c>
      <c r="X1219" s="85" t="str">
        <f aca="false">D1219&amp;G1219</f>
        <v>FT-CAND-EGSC-BASIF-TETCO/M3</v>
      </c>
      <c r="AF1219" s="0" t="str">
        <f aca="false">D1219&amp;V1219</f>
        <v>FT-CAND-EGSC-BAS-</v>
      </c>
    </row>
    <row r="1220" customFormat="false" ht="12.75" hidden="false" customHeight="false" outlineLevel="0" collapsed="false">
      <c r="A1220" s="81" t="n">
        <v>36682</v>
      </c>
      <c r="B1220" s="82" t="s">
        <v>55</v>
      </c>
      <c r="C1220" s="82" t="s">
        <v>56</v>
      </c>
      <c r="D1220" s="82" t="s">
        <v>57</v>
      </c>
      <c r="E1220" s="82" t="s">
        <v>21</v>
      </c>
      <c r="F1220" s="82"/>
      <c r="G1220" s="82" t="s">
        <v>88</v>
      </c>
      <c r="H1220" s="81" t="n">
        <v>36923</v>
      </c>
      <c r="I1220" s="82" t="n">
        <v>0</v>
      </c>
      <c r="J1220" s="82" t="n">
        <v>0</v>
      </c>
      <c r="K1220" s="83" t="n">
        <f aca="false">IF(J1220=0,0,J1220/I1220)</f>
        <v>0</v>
      </c>
      <c r="L1220" s="83" t="n">
        <f aca="false">I1220/UOM</f>
        <v>0</v>
      </c>
      <c r="M1220" s="83" t="n">
        <f aca="false">J1220/UOM</f>
        <v>0</v>
      </c>
      <c r="N1220" s="84" t="str">
        <f aca="false">IF(F1220="P","PHY",IF(F1220="G","G",E1220))</f>
        <v>D</v>
      </c>
      <c r="O1220" s="84" t="str">
        <f aca="false">IF(ISNA(VLOOKUP(G1220,BadCanCurves,1,FALSE())),VLOOKUP(D1220,FOLIOS,6,FALSE()),"not used")</f>
        <v>not used</v>
      </c>
      <c r="P1220" s="84" t="n">
        <f aca="false">IF($N1220="P",VLOOKUP(H1220,PrcBuckets,2,FALSE()),0)</f>
        <v>0</v>
      </c>
      <c r="Q1220" s="84" t="n">
        <f aca="false">IF($N1220="D",VLOOKUP(H1220,BasisBuckets,2,FALSE()),0)</f>
        <v>9</v>
      </c>
      <c r="R1220" s="84" t="n">
        <f aca="false">IF($N1220="PHY",VLOOKUP(H1220,PGDBuckets,2,FALSE()),0)</f>
        <v>0</v>
      </c>
      <c r="S1220" s="84" t="n">
        <f aca="false">IF($N1220="G",VLOOKUP(H1220,PGDBuckets,2,FALSE()),0)</f>
        <v>0</v>
      </c>
      <c r="T1220" s="84" t="n">
        <f aca="false">SUM(P1220:S1220)</f>
        <v>9</v>
      </c>
      <c r="U1220" s="84" t="str">
        <f aca="false">IF(O1220="not used","-",O1220&amp;N1220&amp;T1220)</f>
        <v>-</v>
      </c>
      <c r="V1220" s="84" t="str">
        <f aca="false">IF(O1220="Not Used","-",VLOOKUP(D1220,FOLIOS,7,FALSE())&amp;H1220)</f>
        <v>-</v>
      </c>
      <c r="W1220" s="84" t="str">
        <f aca="false">IF(U1220="-","-",O1220&amp;E1220&amp;H1220)</f>
        <v>-</v>
      </c>
      <c r="X1220" s="85" t="str">
        <f aca="false">D1220&amp;G1220</f>
        <v>FT-CAND-EGSC-BASIF-TETCO/M3</v>
      </c>
      <c r="AF1220" s="0" t="str">
        <f aca="false">D1220&amp;V1220</f>
        <v>FT-CAND-EGSC-BAS-</v>
      </c>
    </row>
    <row r="1221" customFormat="false" ht="12.75" hidden="false" customHeight="false" outlineLevel="0" collapsed="false">
      <c r="A1221" s="81" t="n">
        <v>36682</v>
      </c>
      <c r="B1221" s="82" t="s">
        <v>55</v>
      </c>
      <c r="C1221" s="82" t="s">
        <v>56</v>
      </c>
      <c r="D1221" s="82" t="s">
        <v>57</v>
      </c>
      <c r="E1221" s="82" t="s">
        <v>21</v>
      </c>
      <c r="F1221" s="82"/>
      <c r="G1221" s="82" t="s">
        <v>88</v>
      </c>
      <c r="H1221" s="81" t="n">
        <v>36951</v>
      </c>
      <c r="I1221" s="82" t="n">
        <v>0</v>
      </c>
      <c r="J1221" s="82" t="n">
        <v>0</v>
      </c>
      <c r="K1221" s="83" t="n">
        <f aca="false">IF(J1221=0,0,J1221/I1221)</f>
        <v>0</v>
      </c>
      <c r="L1221" s="83" t="n">
        <f aca="false">I1221/UOM</f>
        <v>0</v>
      </c>
      <c r="M1221" s="83" t="n">
        <f aca="false">J1221/UOM</f>
        <v>0</v>
      </c>
      <c r="N1221" s="84" t="str">
        <f aca="false">IF(F1221="P","PHY",IF(F1221="G","G",E1221))</f>
        <v>D</v>
      </c>
      <c r="O1221" s="84" t="str">
        <f aca="false">IF(ISNA(VLOOKUP(G1221,BadCanCurves,1,FALSE())),VLOOKUP(D1221,FOLIOS,6,FALSE()),"not used")</f>
        <v>not used</v>
      </c>
      <c r="P1221" s="84" t="n">
        <f aca="false">IF($N1221="P",VLOOKUP(H1221,PrcBuckets,2,FALSE()),0)</f>
        <v>0</v>
      </c>
      <c r="Q1221" s="84" t="n">
        <f aca="false">IF($N1221="D",VLOOKUP(H1221,BasisBuckets,2,FALSE()),0)</f>
        <v>9</v>
      </c>
      <c r="R1221" s="84" t="n">
        <f aca="false">IF($N1221="PHY",VLOOKUP(H1221,PGDBuckets,2,FALSE()),0)</f>
        <v>0</v>
      </c>
      <c r="S1221" s="84" t="n">
        <f aca="false">IF($N1221="G",VLOOKUP(H1221,PGDBuckets,2,FALSE()),0)</f>
        <v>0</v>
      </c>
      <c r="T1221" s="84" t="n">
        <f aca="false">SUM(P1221:S1221)</f>
        <v>9</v>
      </c>
      <c r="U1221" s="84" t="str">
        <f aca="false">IF(O1221="not used","-",O1221&amp;N1221&amp;T1221)</f>
        <v>-</v>
      </c>
      <c r="V1221" s="84" t="str">
        <f aca="false">IF(O1221="Not Used","-",VLOOKUP(D1221,FOLIOS,7,FALSE())&amp;H1221)</f>
        <v>-</v>
      </c>
      <c r="W1221" s="84" t="str">
        <f aca="false">IF(U1221="-","-",O1221&amp;E1221&amp;H1221)</f>
        <v>-</v>
      </c>
      <c r="X1221" s="85" t="str">
        <f aca="false">D1221&amp;G1221</f>
        <v>FT-CAND-EGSC-BASIF-TETCO/M3</v>
      </c>
      <c r="AF1221" s="0" t="str">
        <f aca="false">D1221&amp;V1221</f>
        <v>FT-CAND-EGSC-BAS-</v>
      </c>
    </row>
    <row r="1222" customFormat="false" ht="12.75" hidden="false" customHeight="false" outlineLevel="0" collapsed="false">
      <c r="A1222" s="81" t="n">
        <v>36682</v>
      </c>
      <c r="B1222" s="82" t="s">
        <v>55</v>
      </c>
      <c r="C1222" s="82" t="s">
        <v>56</v>
      </c>
      <c r="D1222" s="82" t="s">
        <v>57</v>
      </c>
      <c r="E1222" s="82" t="s">
        <v>21</v>
      </c>
      <c r="F1222" s="82"/>
      <c r="G1222" s="82" t="s">
        <v>88</v>
      </c>
      <c r="H1222" s="81" t="n">
        <v>36982</v>
      </c>
      <c r="I1222" s="82" t="n">
        <v>0</v>
      </c>
      <c r="J1222" s="82" t="n">
        <v>0</v>
      </c>
      <c r="K1222" s="83" t="n">
        <f aca="false">IF(J1222=0,0,J1222/I1222)</f>
        <v>0</v>
      </c>
      <c r="L1222" s="83" t="n">
        <f aca="false">I1222/UOM</f>
        <v>0</v>
      </c>
      <c r="M1222" s="83" t="n">
        <f aca="false">J1222/UOM</f>
        <v>0</v>
      </c>
      <c r="N1222" s="84" t="str">
        <f aca="false">IF(F1222="P","PHY",IF(F1222="G","G",E1222))</f>
        <v>D</v>
      </c>
      <c r="O1222" s="84" t="str">
        <f aca="false">IF(ISNA(VLOOKUP(G1222,BadCanCurves,1,FALSE())),VLOOKUP(D1222,FOLIOS,6,FALSE()),"not used")</f>
        <v>not used</v>
      </c>
      <c r="P1222" s="84" t="n">
        <f aca="false">IF($N1222="P",VLOOKUP(H1222,PrcBuckets,2,FALSE()),0)</f>
        <v>0</v>
      </c>
      <c r="Q1222" s="84" t="n">
        <f aca="false">IF($N1222="D",VLOOKUP(H1222,BasisBuckets,2,FALSE()),0)</f>
        <v>9</v>
      </c>
      <c r="R1222" s="84" t="n">
        <f aca="false">IF($N1222="PHY",VLOOKUP(H1222,PGDBuckets,2,FALSE()),0)</f>
        <v>0</v>
      </c>
      <c r="S1222" s="84" t="n">
        <f aca="false">IF($N1222="G",VLOOKUP(H1222,PGDBuckets,2,FALSE()),0)</f>
        <v>0</v>
      </c>
      <c r="T1222" s="84" t="n">
        <f aca="false">SUM(P1222:S1222)</f>
        <v>9</v>
      </c>
      <c r="U1222" s="84" t="str">
        <f aca="false">IF(O1222="not used","-",O1222&amp;N1222&amp;T1222)</f>
        <v>-</v>
      </c>
      <c r="V1222" s="84" t="str">
        <f aca="false">IF(O1222="Not Used","-",VLOOKUP(D1222,FOLIOS,7,FALSE())&amp;H1222)</f>
        <v>-</v>
      </c>
      <c r="W1222" s="84" t="str">
        <f aca="false">IF(U1222="-","-",O1222&amp;E1222&amp;H1222)</f>
        <v>-</v>
      </c>
      <c r="X1222" s="85" t="str">
        <f aca="false">D1222&amp;G1222</f>
        <v>FT-CAND-EGSC-BASIF-TETCO/M3</v>
      </c>
      <c r="AF1222" s="0" t="str">
        <f aca="false">D1222&amp;V1222</f>
        <v>FT-CAND-EGSC-BAS-</v>
      </c>
    </row>
    <row r="1223" customFormat="false" ht="12.75" hidden="false" customHeight="false" outlineLevel="0" collapsed="false">
      <c r="A1223" s="81" t="n">
        <v>36682</v>
      </c>
      <c r="B1223" s="82" t="s">
        <v>55</v>
      </c>
      <c r="C1223" s="82" t="s">
        <v>56</v>
      </c>
      <c r="D1223" s="82" t="s">
        <v>57</v>
      </c>
      <c r="E1223" s="82" t="s">
        <v>21</v>
      </c>
      <c r="F1223" s="82"/>
      <c r="G1223" s="82" t="s">
        <v>88</v>
      </c>
      <c r="H1223" s="81" t="n">
        <v>37012</v>
      </c>
      <c r="I1223" s="82" t="n">
        <v>0</v>
      </c>
      <c r="J1223" s="82" t="n">
        <v>0</v>
      </c>
      <c r="K1223" s="83" t="n">
        <f aca="false">IF(J1223=0,0,J1223/I1223)</f>
        <v>0</v>
      </c>
      <c r="L1223" s="83" t="n">
        <f aca="false">I1223/UOM</f>
        <v>0</v>
      </c>
      <c r="M1223" s="83" t="n">
        <f aca="false">J1223/UOM</f>
        <v>0</v>
      </c>
      <c r="N1223" s="84" t="str">
        <f aca="false">IF(F1223="P","PHY",IF(F1223="G","G",E1223))</f>
        <v>D</v>
      </c>
      <c r="O1223" s="84" t="str">
        <f aca="false">IF(ISNA(VLOOKUP(G1223,BadCanCurves,1,FALSE())),VLOOKUP(D1223,FOLIOS,6,FALSE()),"not used")</f>
        <v>not used</v>
      </c>
      <c r="P1223" s="84" t="n">
        <f aca="false">IF($N1223="P",VLOOKUP(H1223,PrcBuckets,2,FALSE()),0)</f>
        <v>0</v>
      </c>
      <c r="Q1223" s="84" t="n">
        <f aca="false">IF($N1223="D",VLOOKUP(H1223,BasisBuckets,2,FALSE()),0)</f>
        <v>9</v>
      </c>
      <c r="R1223" s="84" t="n">
        <f aca="false">IF($N1223="PHY",VLOOKUP(H1223,PGDBuckets,2,FALSE()),0)</f>
        <v>0</v>
      </c>
      <c r="S1223" s="84" t="n">
        <f aca="false">IF($N1223="G",VLOOKUP(H1223,PGDBuckets,2,FALSE()),0)</f>
        <v>0</v>
      </c>
      <c r="T1223" s="84" t="n">
        <f aca="false">SUM(P1223:S1223)</f>
        <v>9</v>
      </c>
      <c r="U1223" s="84" t="str">
        <f aca="false">IF(O1223="not used","-",O1223&amp;N1223&amp;T1223)</f>
        <v>-</v>
      </c>
      <c r="V1223" s="84" t="str">
        <f aca="false">IF(O1223="Not Used","-",VLOOKUP(D1223,FOLIOS,7,FALSE())&amp;H1223)</f>
        <v>-</v>
      </c>
      <c r="W1223" s="84" t="str">
        <f aca="false">IF(U1223="-","-",O1223&amp;E1223&amp;H1223)</f>
        <v>-</v>
      </c>
      <c r="X1223" s="85" t="str">
        <f aca="false">D1223&amp;G1223</f>
        <v>FT-CAND-EGSC-BASIF-TETCO/M3</v>
      </c>
      <c r="AF1223" s="0" t="str">
        <f aca="false">D1223&amp;V1223</f>
        <v>FT-CAND-EGSC-BAS-</v>
      </c>
    </row>
    <row r="1224" customFormat="false" ht="12.75" hidden="false" customHeight="false" outlineLevel="0" collapsed="false">
      <c r="A1224" s="81" t="n">
        <v>36682</v>
      </c>
      <c r="B1224" s="82" t="s">
        <v>55</v>
      </c>
      <c r="C1224" s="82" t="s">
        <v>56</v>
      </c>
      <c r="D1224" s="82" t="s">
        <v>57</v>
      </c>
      <c r="E1224" s="82" t="s">
        <v>21</v>
      </c>
      <c r="F1224" s="82"/>
      <c r="G1224" s="82" t="s">
        <v>88</v>
      </c>
      <c r="H1224" s="81" t="n">
        <v>37043</v>
      </c>
      <c r="I1224" s="82" t="n">
        <v>0</v>
      </c>
      <c r="J1224" s="82" t="n">
        <v>0</v>
      </c>
      <c r="K1224" s="83" t="n">
        <f aca="false">IF(J1224=0,0,J1224/I1224)</f>
        <v>0</v>
      </c>
      <c r="L1224" s="83" t="n">
        <f aca="false">I1224/UOM</f>
        <v>0</v>
      </c>
      <c r="M1224" s="83" t="n">
        <f aca="false">J1224/UOM</f>
        <v>0</v>
      </c>
      <c r="N1224" s="84" t="str">
        <f aca="false">IF(F1224="P","PHY",IF(F1224="G","G",E1224))</f>
        <v>D</v>
      </c>
      <c r="O1224" s="84" t="str">
        <f aca="false">IF(ISNA(VLOOKUP(G1224,BadCanCurves,1,FALSE())),VLOOKUP(D1224,FOLIOS,6,FALSE()),"not used")</f>
        <v>not used</v>
      </c>
      <c r="P1224" s="84" t="n">
        <f aca="false">IF($N1224="P",VLOOKUP(H1224,PrcBuckets,2,FALSE()),0)</f>
        <v>0</v>
      </c>
      <c r="Q1224" s="84" t="n">
        <f aca="false">IF($N1224="D",VLOOKUP(H1224,BasisBuckets,2,FALSE()),0)</f>
        <v>9</v>
      </c>
      <c r="R1224" s="84" t="n">
        <f aca="false">IF($N1224="PHY",VLOOKUP(H1224,PGDBuckets,2,FALSE()),0)</f>
        <v>0</v>
      </c>
      <c r="S1224" s="84" t="n">
        <f aca="false">IF($N1224="G",VLOOKUP(H1224,PGDBuckets,2,FALSE()),0)</f>
        <v>0</v>
      </c>
      <c r="T1224" s="84" t="n">
        <f aca="false">SUM(P1224:S1224)</f>
        <v>9</v>
      </c>
      <c r="U1224" s="84" t="str">
        <f aca="false">IF(O1224="not used","-",O1224&amp;N1224&amp;T1224)</f>
        <v>-</v>
      </c>
      <c r="V1224" s="84" t="str">
        <f aca="false">IF(O1224="Not Used","-",VLOOKUP(D1224,FOLIOS,7,FALSE())&amp;H1224)</f>
        <v>-</v>
      </c>
      <c r="W1224" s="84" t="str">
        <f aca="false">IF(U1224="-","-",O1224&amp;E1224&amp;H1224)</f>
        <v>-</v>
      </c>
      <c r="X1224" s="85" t="str">
        <f aca="false">D1224&amp;G1224</f>
        <v>FT-CAND-EGSC-BASIF-TETCO/M3</v>
      </c>
      <c r="AF1224" s="0" t="str">
        <f aca="false">D1224&amp;V1224</f>
        <v>FT-CAND-EGSC-BAS-</v>
      </c>
    </row>
    <row r="1225" customFormat="false" ht="12.75" hidden="false" customHeight="false" outlineLevel="0" collapsed="false">
      <c r="A1225" s="81" t="n">
        <v>36682</v>
      </c>
      <c r="B1225" s="82" t="s">
        <v>55</v>
      </c>
      <c r="C1225" s="82" t="s">
        <v>56</v>
      </c>
      <c r="D1225" s="82" t="s">
        <v>57</v>
      </c>
      <c r="E1225" s="82" t="s">
        <v>21</v>
      </c>
      <c r="F1225" s="82"/>
      <c r="G1225" s="82" t="s">
        <v>88</v>
      </c>
      <c r="H1225" s="81" t="n">
        <v>37073</v>
      </c>
      <c r="I1225" s="82" t="n">
        <v>0</v>
      </c>
      <c r="J1225" s="82" t="n">
        <v>0</v>
      </c>
      <c r="K1225" s="83" t="n">
        <f aca="false">IF(J1225=0,0,J1225/I1225)</f>
        <v>0</v>
      </c>
      <c r="L1225" s="83" t="n">
        <f aca="false">I1225/UOM</f>
        <v>0</v>
      </c>
      <c r="M1225" s="83" t="n">
        <f aca="false">J1225/UOM</f>
        <v>0</v>
      </c>
      <c r="N1225" s="84" t="str">
        <f aca="false">IF(F1225="P","PHY",IF(F1225="G","G",E1225))</f>
        <v>D</v>
      </c>
      <c r="O1225" s="84" t="str">
        <f aca="false">IF(ISNA(VLOOKUP(G1225,BadCanCurves,1,FALSE())),VLOOKUP(D1225,FOLIOS,6,FALSE()),"not used")</f>
        <v>not used</v>
      </c>
      <c r="P1225" s="84" t="n">
        <f aca="false">IF($N1225="P",VLOOKUP(H1225,PrcBuckets,2,FALSE()),0)</f>
        <v>0</v>
      </c>
      <c r="Q1225" s="84" t="n">
        <f aca="false">IF($N1225="D",VLOOKUP(H1225,BasisBuckets,2,FALSE()),0)</f>
        <v>9</v>
      </c>
      <c r="R1225" s="84" t="n">
        <f aca="false">IF($N1225="PHY",VLOOKUP(H1225,PGDBuckets,2,FALSE()),0)</f>
        <v>0</v>
      </c>
      <c r="S1225" s="84" t="n">
        <f aca="false">IF($N1225="G",VLOOKUP(H1225,PGDBuckets,2,FALSE()),0)</f>
        <v>0</v>
      </c>
      <c r="T1225" s="84" t="n">
        <f aca="false">SUM(P1225:S1225)</f>
        <v>9</v>
      </c>
      <c r="U1225" s="84" t="str">
        <f aca="false">IF(O1225="not used","-",O1225&amp;N1225&amp;T1225)</f>
        <v>-</v>
      </c>
      <c r="V1225" s="84" t="str">
        <f aca="false">IF(O1225="Not Used","-",VLOOKUP(D1225,FOLIOS,7,FALSE())&amp;H1225)</f>
        <v>-</v>
      </c>
      <c r="W1225" s="84" t="str">
        <f aca="false">IF(U1225="-","-",O1225&amp;E1225&amp;H1225)</f>
        <v>-</v>
      </c>
      <c r="X1225" s="85" t="str">
        <f aca="false">D1225&amp;G1225</f>
        <v>FT-CAND-EGSC-BASIF-TETCO/M3</v>
      </c>
      <c r="AF1225" s="0" t="str">
        <f aca="false">D1225&amp;V1225</f>
        <v>FT-CAND-EGSC-BAS-</v>
      </c>
    </row>
    <row r="1226" customFormat="false" ht="12.75" hidden="false" customHeight="false" outlineLevel="0" collapsed="false">
      <c r="A1226" s="81" t="n">
        <v>36682</v>
      </c>
      <c r="B1226" s="82" t="s">
        <v>55</v>
      </c>
      <c r="C1226" s="82" t="s">
        <v>56</v>
      </c>
      <c r="D1226" s="82" t="s">
        <v>57</v>
      </c>
      <c r="E1226" s="82" t="s">
        <v>21</v>
      </c>
      <c r="F1226" s="82"/>
      <c r="G1226" s="82" t="s">
        <v>88</v>
      </c>
      <c r="H1226" s="81" t="n">
        <v>37104</v>
      </c>
      <c r="I1226" s="82" t="n">
        <v>0</v>
      </c>
      <c r="J1226" s="82" t="n">
        <v>0</v>
      </c>
      <c r="K1226" s="83" t="n">
        <f aca="false">IF(J1226=0,0,J1226/I1226)</f>
        <v>0</v>
      </c>
      <c r="L1226" s="83" t="n">
        <f aca="false">I1226/UOM</f>
        <v>0</v>
      </c>
      <c r="M1226" s="83" t="n">
        <f aca="false">J1226/UOM</f>
        <v>0</v>
      </c>
      <c r="N1226" s="84" t="str">
        <f aca="false">IF(F1226="P","PHY",IF(F1226="G","G",E1226))</f>
        <v>D</v>
      </c>
      <c r="O1226" s="84" t="str">
        <f aca="false">IF(ISNA(VLOOKUP(G1226,BadCanCurves,1,FALSE())),VLOOKUP(D1226,FOLIOS,6,FALSE()),"not used")</f>
        <v>not used</v>
      </c>
      <c r="P1226" s="84" t="n">
        <f aca="false">IF($N1226="P",VLOOKUP(H1226,PrcBuckets,2,FALSE()),0)</f>
        <v>0</v>
      </c>
      <c r="Q1226" s="84" t="n">
        <f aca="false">IF($N1226="D",VLOOKUP(H1226,BasisBuckets,2,FALSE()),0)</f>
        <v>9</v>
      </c>
      <c r="R1226" s="84" t="n">
        <f aca="false">IF($N1226="PHY",VLOOKUP(H1226,PGDBuckets,2,FALSE()),0)</f>
        <v>0</v>
      </c>
      <c r="S1226" s="84" t="n">
        <f aca="false">IF($N1226="G",VLOOKUP(H1226,PGDBuckets,2,FALSE()),0)</f>
        <v>0</v>
      </c>
      <c r="T1226" s="84" t="n">
        <f aca="false">SUM(P1226:S1226)</f>
        <v>9</v>
      </c>
      <c r="U1226" s="84" t="str">
        <f aca="false">IF(O1226="not used","-",O1226&amp;N1226&amp;T1226)</f>
        <v>-</v>
      </c>
      <c r="V1226" s="84" t="str">
        <f aca="false">IF(O1226="Not Used","-",VLOOKUP(D1226,FOLIOS,7,FALSE())&amp;H1226)</f>
        <v>-</v>
      </c>
      <c r="W1226" s="84" t="str">
        <f aca="false">IF(U1226="-","-",O1226&amp;E1226&amp;H1226)</f>
        <v>-</v>
      </c>
      <c r="X1226" s="85" t="str">
        <f aca="false">D1226&amp;G1226</f>
        <v>FT-CAND-EGSC-BASIF-TETCO/M3</v>
      </c>
      <c r="AF1226" s="0" t="str">
        <f aca="false">D1226&amp;V1226</f>
        <v>FT-CAND-EGSC-BAS-</v>
      </c>
    </row>
    <row r="1227" customFormat="false" ht="12.75" hidden="false" customHeight="false" outlineLevel="0" collapsed="false">
      <c r="A1227" s="81" t="n">
        <v>36682</v>
      </c>
      <c r="B1227" s="82" t="s">
        <v>55</v>
      </c>
      <c r="C1227" s="82" t="s">
        <v>56</v>
      </c>
      <c r="D1227" s="82" t="s">
        <v>57</v>
      </c>
      <c r="E1227" s="82" t="s">
        <v>21</v>
      </c>
      <c r="F1227" s="82"/>
      <c r="G1227" s="82" t="s">
        <v>88</v>
      </c>
      <c r="H1227" s="81" t="n">
        <v>37135</v>
      </c>
      <c r="I1227" s="82" t="n">
        <v>0</v>
      </c>
      <c r="J1227" s="82" t="n">
        <v>0</v>
      </c>
      <c r="K1227" s="83" t="n">
        <f aca="false">IF(J1227=0,0,J1227/I1227)</f>
        <v>0</v>
      </c>
      <c r="L1227" s="83" t="n">
        <f aca="false">I1227/UOM</f>
        <v>0</v>
      </c>
      <c r="M1227" s="83" t="n">
        <f aca="false">J1227/UOM</f>
        <v>0</v>
      </c>
      <c r="N1227" s="84" t="str">
        <f aca="false">IF(F1227="P","PHY",IF(F1227="G","G",E1227))</f>
        <v>D</v>
      </c>
      <c r="O1227" s="84" t="str">
        <f aca="false">IF(ISNA(VLOOKUP(G1227,BadCanCurves,1,FALSE())),VLOOKUP(D1227,FOLIOS,6,FALSE()),"not used")</f>
        <v>not used</v>
      </c>
      <c r="P1227" s="84" t="n">
        <f aca="false">IF($N1227="P",VLOOKUP(H1227,PrcBuckets,2,FALSE()),0)</f>
        <v>0</v>
      </c>
      <c r="Q1227" s="84" t="n">
        <f aca="false">IF($N1227="D",VLOOKUP(H1227,BasisBuckets,2,FALSE()),0)</f>
        <v>9</v>
      </c>
      <c r="R1227" s="84" t="n">
        <f aca="false">IF($N1227="PHY",VLOOKUP(H1227,PGDBuckets,2,FALSE()),0)</f>
        <v>0</v>
      </c>
      <c r="S1227" s="84" t="n">
        <f aca="false">IF($N1227="G",VLOOKUP(H1227,PGDBuckets,2,FALSE()),0)</f>
        <v>0</v>
      </c>
      <c r="T1227" s="84" t="n">
        <f aca="false">SUM(P1227:S1227)</f>
        <v>9</v>
      </c>
      <c r="U1227" s="84" t="str">
        <f aca="false">IF(O1227="not used","-",O1227&amp;N1227&amp;T1227)</f>
        <v>-</v>
      </c>
      <c r="V1227" s="84" t="str">
        <f aca="false">IF(O1227="Not Used","-",VLOOKUP(D1227,FOLIOS,7,FALSE())&amp;H1227)</f>
        <v>-</v>
      </c>
      <c r="W1227" s="84" t="str">
        <f aca="false">IF(U1227="-","-",O1227&amp;E1227&amp;H1227)</f>
        <v>-</v>
      </c>
      <c r="X1227" s="85" t="str">
        <f aca="false">D1227&amp;G1227</f>
        <v>FT-CAND-EGSC-BASIF-TETCO/M3</v>
      </c>
      <c r="AF1227" s="0" t="str">
        <f aca="false">D1227&amp;V1227</f>
        <v>FT-CAND-EGSC-BAS-</v>
      </c>
    </row>
    <row r="1228" customFormat="false" ht="12.75" hidden="false" customHeight="false" outlineLevel="0" collapsed="false">
      <c r="A1228" s="81" t="n">
        <v>36682</v>
      </c>
      <c r="B1228" s="82" t="s">
        <v>55</v>
      </c>
      <c r="C1228" s="82" t="s">
        <v>56</v>
      </c>
      <c r="D1228" s="82" t="s">
        <v>57</v>
      </c>
      <c r="E1228" s="82" t="s">
        <v>21</v>
      </c>
      <c r="F1228" s="82"/>
      <c r="G1228" s="82" t="s">
        <v>88</v>
      </c>
      <c r="H1228" s="81" t="n">
        <v>37165</v>
      </c>
      <c r="I1228" s="82" t="n">
        <v>0</v>
      </c>
      <c r="J1228" s="82" t="n">
        <v>0</v>
      </c>
      <c r="K1228" s="83" t="n">
        <f aca="false">IF(J1228=0,0,J1228/I1228)</f>
        <v>0</v>
      </c>
      <c r="L1228" s="83" t="n">
        <f aca="false">I1228/UOM</f>
        <v>0</v>
      </c>
      <c r="M1228" s="83" t="n">
        <f aca="false">J1228/UOM</f>
        <v>0</v>
      </c>
      <c r="N1228" s="84" t="str">
        <f aca="false">IF(F1228="P","PHY",IF(F1228="G","G",E1228))</f>
        <v>D</v>
      </c>
      <c r="O1228" s="84" t="str">
        <f aca="false">IF(ISNA(VLOOKUP(G1228,BadCanCurves,1,FALSE())),VLOOKUP(D1228,FOLIOS,6,FALSE()),"not used")</f>
        <v>not used</v>
      </c>
      <c r="P1228" s="84" t="n">
        <f aca="false">IF($N1228="P",VLOOKUP(H1228,PrcBuckets,2,FALSE()),0)</f>
        <v>0</v>
      </c>
      <c r="Q1228" s="84" t="n">
        <f aca="false">IF($N1228="D",VLOOKUP(H1228,BasisBuckets,2,FALSE()),0)</f>
        <v>9</v>
      </c>
      <c r="R1228" s="84" t="n">
        <f aca="false">IF($N1228="PHY",VLOOKUP(H1228,PGDBuckets,2,FALSE()),0)</f>
        <v>0</v>
      </c>
      <c r="S1228" s="84" t="n">
        <f aca="false">IF($N1228="G",VLOOKUP(H1228,PGDBuckets,2,FALSE()),0)</f>
        <v>0</v>
      </c>
      <c r="T1228" s="84" t="n">
        <f aca="false">SUM(P1228:S1228)</f>
        <v>9</v>
      </c>
      <c r="U1228" s="84" t="str">
        <f aca="false">IF(O1228="not used","-",O1228&amp;N1228&amp;T1228)</f>
        <v>-</v>
      </c>
      <c r="V1228" s="84" t="str">
        <f aca="false">IF(O1228="Not Used","-",VLOOKUP(D1228,FOLIOS,7,FALSE())&amp;H1228)</f>
        <v>-</v>
      </c>
      <c r="W1228" s="84" t="str">
        <f aca="false">IF(U1228="-","-",O1228&amp;E1228&amp;H1228)</f>
        <v>-</v>
      </c>
      <c r="X1228" s="85" t="str">
        <f aca="false">D1228&amp;G1228</f>
        <v>FT-CAND-EGSC-BASIF-TETCO/M3</v>
      </c>
      <c r="AF1228" s="0" t="str">
        <f aca="false">D1228&amp;V1228</f>
        <v>FT-CAND-EGSC-BAS-</v>
      </c>
    </row>
    <row r="1229" customFormat="false" ht="12.75" hidden="false" customHeight="false" outlineLevel="0" collapsed="false">
      <c r="A1229" s="81" t="n">
        <v>36682</v>
      </c>
      <c r="B1229" s="82" t="s">
        <v>55</v>
      </c>
      <c r="C1229" s="82" t="s">
        <v>56</v>
      </c>
      <c r="D1229" s="82" t="s">
        <v>57</v>
      </c>
      <c r="E1229" s="82" t="s">
        <v>21</v>
      </c>
      <c r="F1229" s="82"/>
      <c r="G1229" s="82" t="s">
        <v>88</v>
      </c>
      <c r="H1229" s="81" t="n">
        <v>37196</v>
      </c>
      <c r="I1229" s="82" t="n">
        <v>0</v>
      </c>
      <c r="J1229" s="82" t="n">
        <v>0</v>
      </c>
      <c r="K1229" s="83" t="n">
        <f aca="false">IF(J1229=0,0,J1229/I1229)</f>
        <v>0</v>
      </c>
      <c r="L1229" s="83" t="n">
        <f aca="false">I1229/UOM</f>
        <v>0</v>
      </c>
      <c r="M1229" s="83" t="n">
        <f aca="false">J1229/UOM</f>
        <v>0</v>
      </c>
      <c r="N1229" s="84" t="str">
        <f aca="false">IF(F1229="P","PHY",IF(F1229="G","G",E1229))</f>
        <v>D</v>
      </c>
      <c r="O1229" s="84" t="str">
        <f aca="false">IF(ISNA(VLOOKUP(G1229,BadCanCurves,1,FALSE())),VLOOKUP(D1229,FOLIOS,6,FALSE()),"not used")</f>
        <v>not used</v>
      </c>
      <c r="P1229" s="84" t="n">
        <f aca="false">IF($N1229="P",VLOOKUP(H1229,PrcBuckets,2,FALSE()),0)</f>
        <v>0</v>
      </c>
      <c r="Q1229" s="84" t="n">
        <f aca="false">IF($N1229="D",VLOOKUP(H1229,BasisBuckets,2,FALSE()),0)</f>
        <v>9</v>
      </c>
      <c r="R1229" s="84" t="n">
        <f aca="false">IF($N1229="PHY",VLOOKUP(H1229,PGDBuckets,2,FALSE()),0)</f>
        <v>0</v>
      </c>
      <c r="S1229" s="84" t="n">
        <f aca="false">IF($N1229="G",VLOOKUP(H1229,PGDBuckets,2,FALSE()),0)</f>
        <v>0</v>
      </c>
      <c r="T1229" s="84" t="n">
        <f aca="false">SUM(P1229:S1229)</f>
        <v>9</v>
      </c>
      <c r="U1229" s="84" t="str">
        <f aca="false">IF(O1229="not used","-",O1229&amp;N1229&amp;T1229)</f>
        <v>-</v>
      </c>
      <c r="V1229" s="84" t="str">
        <f aca="false">IF(O1229="Not Used","-",VLOOKUP(D1229,FOLIOS,7,FALSE())&amp;H1229)</f>
        <v>-</v>
      </c>
      <c r="W1229" s="84" t="str">
        <f aca="false">IF(U1229="-","-",O1229&amp;E1229&amp;H1229)</f>
        <v>-</v>
      </c>
      <c r="X1229" s="85" t="str">
        <f aca="false">D1229&amp;G1229</f>
        <v>FT-CAND-EGSC-BASIF-TETCO/M3</v>
      </c>
      <c r="AF1229" s="0" t="str">
        <f aca="false">D1229&amp;V1229</f>
        <v>FT-CAND-EGSC-BAS-</v>
      </c>
    </row>
    <row r="1230" customFormat="false" ht="12.75" hidden="false" customHeight="false" outlineLevel="0" collapsed="false">
      <c r="A1230" s="81" t="n">
        <v>36682</v>
      </c>
      <c r="B1230" s="82" t="s">
        <v>55</v>
      </c>
      <c r="C1230" s="82" t="s">
        <v>56</v>
      </c>
      <c r="D1230" s="82" t="s">
        <v>57</v>
      </c>
      <c r="E1230" s="82" t="s">
        <v>21</v>
      </c>
      <c r="F1230" s="82"/>
      <c r="G1230" s="82" t="s">
        <v>88</v>
      </c>
      <c r="H1230" s="81" t="n">
        <v>37226</v>
      </c>
      <c r="I1230" s="82" t="n">
        <v>0</v>
      </c>
      <c r="J1230" s="82" t="n">
        <v>0</v>
      </c>
      <c r="K1230" s="83" t="n">
        <f aca="false">IF(J1230=0,0,J1230/I1230)</f>
        <v>0</v>
      </c>
      <c r="L1230" s="83" t="n">
        <f aca="false">I1230/UOM</f>
        <v>0</v>
      </c>
      <c r="M1230" s="83" t="n">
        <f aca="false">J1230/UOM</f>
        <v>0</v>
      </c>
      <c r="N1230" s="84" t="str">
        <f aca="false">IF(F1230="P","PHY",IF(F1230="G","G",E1230))</f>
        <v>D</v>
      </c>
      <c r="O1230" s="84" t="str">
        <f aca="false">IF(ISNA(VLOOKUP(G1230,BadCanCurves,1,FALSE())),VLOOKUP(D1230,FOLIOS,6,FALSE()),"not used")</f>
        <v>not used</v>
      </c>
      <c r="P1230" s="84" t="n">
        <f aca="false">IF($N1230="P",VLOOKUP(H1230,PrcBuckets,2,FALSE()),0)</f>
        <v>0</v>
      </c>
      <c r="Q1230" s="84" t="n">
        <f aca="false">IF($N1230="D",VLOOKUP(H1230,BasisBuckets,2,FALSE()),0)</f>
        <v>9</v>
      </c>
      <c r="R1230" s="84" t="n">
        <f aca="false">IF($N1230="PHY",VLOOKUP(H1230,PGDBuckets,2,FALSE()),0)</f>
        <v>0</v>
      </c>
      <c r="S1230" s="84" t="n">
        <f aca="false">IF($N1230="G",VLOOKUP(H1230,PGDBuckets,2,FALSE()),0)</f>
        <v>0</v>
      </c>
      <c r="T1230" s="84" t="n">
        <f aca="false">SUM(P1230:S1230)</f>
        <v>9</v>
      </c>
      <c r="U1230" s="84" t="str">
        <f aca="false">IF(O1230="not used","-",O1230&amp;N1230&amp;T1230)</f>
        <v>-</v>
      </c>
      <c r="V1230" s="84" t="str">
        <f aca="false">IF(O1230="Not Used","-",VLOOKUP(D1230,FOLIOS,7,FALSE())&amp;H1230)</f>
        <v>-</v>
      </c>
      <c r="W1230" s="84" t="str">
        <f aca="false">IF(U1230="-","-",O1230&amp;E1230&amp;H1230)</f>
        <v>-</v>
      </c>
      <c r="X1230" s="85" t="str">
        <f aca="false">D1230&amp;G1230</f>
        <v>FT-CAND-EGSC-BASIF-TETCO/M3</v>
      </c>
      <c r="AF1230" s="0" t="str">
        <f aca="false">D1230&amp;V1230</f>
        <v>FT-CAND-EGSC-BAS-</v>
      </c>
    </row>
    <row r="1231" customFormat="false" ht="12.75" hidden="false" customHeight="false" outlineLevel="0" collapsed="false">
      <c r="A1231" s="81" t="n">
        <v>36682</v>
      </c>
      <c r="B1231" s="82" t="s">
        <v>55</v>
      </c>
      <c r="C1231" s="82" t="s">
        <v>56</v>
      </c>
      <c r="D1231" s="82" t="s">
        <v>57</v>
      </c>
      <c r="E1231" s="82" t="s">
        <v>21</v>
      </c>
      <c r="F1231" s="82"/>
      <c r="G1231" s="82" t="s">
        <v>88</v>
      </c>
      <c r="H1231" s="81" t="n">
        <v>37257</v>
      </c>
      <c r="I1231" s="82" t="n">
        <v>0</v>
      </c>
      <c r="J1231" s="82" t="n">
        <v>0</v>
      </c>
      <c r="K1231" s="83" t="n">
        <f aca="false">IF(J1231=0,0,J1231/I1231)</f>
        <v>0</v>
      </c>
      <c r="L1231" s="83" t="n">
        <f aca="false">I1231/UOM</f>
        <v>0</v>
      </c>
      <c r="M1231" s="83" t="n">
        <f aca="false">J1231/UOM</f>
        <v>0</v>
      </c>
      <c r="N1231" s="84" t="str">
        <f aca="false">IF(F1231="P","PHY",IF(F1231="G","G",E1231))</f>
        <v>D</v>
      </c>
      <c r="O1231" s="84" t="str">
        <f aca="false">IF(ISNA(VLOOKUP(G1231,BadCanCurves,1,FALSE())),VLOOKUP(D1231,FOLIOS,6,FALSE()),"not used")</f>
        <v>not used</v>
      </c>
      <c r="P1231" s="84" t="n">
        <f aca="false">IF($N1231="P",VLOOKUP(H1231,PrcBuckets,2,FALSE()),0)</f>
        <v>0</v>
      </c>
      <c r="Q1231" s="84" t="n">
        <f aca="false">IF($N1231="D",VLOOKUP(H1231,BasisBuckets,2,FALSE()),0)</f>
        <v>10</v>
      </c>
      <c r="R1231" s="84" t="n">
        <f aca="false">IF($N1231="PHY",VLOOKUP(H1231,PGDBuckets,2,FALSE()),0)</f>
        <v>0</v>
      </c>
      <c r="S1231" s="84" t="n">
        <f aca="false">IF($N1231="G",VLOOKUP(H1231,PGDBuckets,2,FALSE()),0)</f>
        <v>0</v>
      </c>
      <c r="T1231" s="84" t="n">
        <f aca="false">SUM(P1231:S1231)</f>
        <v>10</v>
      </c>
      <c r="U1231" s="84" t="str">
        <f aca="false">IF(O1231="not used","-",O1231&amp;N1231&amp;T1231)</f>
        <v>-</v>
      </c>
      <c r="V1231" s="84" t="str">
        <f aca="false">IF(O1231="Not Used","-",VLOOKUP(D1231,FOLIOS,7,FALSE())&amp;H1231)</f>
        <v>-</v>
      </c>
      <c r="W1231" s="84" t="str">
        <f aca="false">IF(U1231="-","-",O1231&amp;E1231&amp;H1231)</f>
        <v>-</v>
      </c>
      <c r="X1231" s="85" t="str">
        <f aca="false">D1231&amp;G1231</f>
        <v>FT-CAND-EGSC-BASIF-TETCO/M3</v>
      </c>
      <c r="AF1231" s="0" t="str">
        <f aca="false">D1231&amp;V1231</f>
        <v>FT-CAND-EGSC-BAS-</v>
      </c>
    </row>
    <row r="1232" customFormat="false" ht="12.75" hidden="false" customHeight="false" outlineLevel="0" collapsed="false">
      <c r="A1232" s="81" t="n">
        <v>36682</v>
      </c>
      <c r="B1232" s="82" t="s">
        <v>55</v>
      </c>
      <c r="C1232" s="82" t="s">
        <v>56</v>
      </c>
      <c r="D1232" s="82" t="s">
        <v>57</v>
      </c>
      <c r="E1232" s="82" t="s">
        <v>21</v>
      </c>
      <c r="F1232" s="82"/>
      <c r="G1232" s="82" t="s">
        <v>88</v>
      </c>
      <c r="H1232" s="81" t="n">
        <v>37288</v>
      </c>
      <c r="I1232" s="82" t="n">
        <v>0</v>
      </c>
      <c r="J1232" s="82" t="n">
        <v>0</v>
      </c>
      <c r="K1232" s="83" t="n">
        <f aca="false">IF(J1232=0,0,J1232/I1232)</f>
        <v>0</v>
      </c>
      <c r="L1232" s="83" t="n">
        <f aca="false">I1232/UOM</f>
        <v>0</v>
      </c>
      <c r="M1232" s="83" t="n">
        <f aca="false">J1232/UOM</f>
        <v>0</v>
      </c>
      <c r="N1232" s="84" t="str">
        <f aca="false">IF(F1232="P","PHY",IF(F1232="G","G",E1232))</f>
        <v>D</v>
      </c>
      <c r="O1232" s="84" t="str">
        <f aca="false">IF(ISNA(VLOOKUP(G1232,BadCanCurves,1,FALSE())),VLOOKUP(D1232,FOLIOS,6,FALSE()),"not used")</f>
        <v>not used</v>
      </c>
      <c r="P1232" s="84" t="n">
        <f aca="false">IF($N1232="P",VLOOKUP(H1232,PrcBuckets,2,FALSE()),0)</f>
        <v>0</v>
      </c>
      <c r="Q1232" s="84" t="n">
        <f aca="false">IF($N1232="D",VLOOKUP(H1232,BasisBuckets,2,FALSE()),0)</f>
        <v>10</v>
      </c>
      <c r="R1232" s="84" t="n">
        <f aca="false">IF($N1232="PHY",VLOOKUP(H1232,PGDBuckets,2,FALSE()),0)</f>
        <v>0</v>
      </c>
      <c r="S1232" s="84" t="n">
        <f aca="false">IF($N1232="G",VLOOKUP(H1232,PGDBuckets,2,FALSE()),0)</f>
        <v>0</v>
      </c>
      <c r="T1232" s="84" t="n">
        <f aca="false">SUM(P1232:S1232)</f>
        <v>10</v>
      </c>
      <c r="U1232" s="84" t="str">
        <f aca="false">IF(O1232="not used","-",O1232&amp;N1232&amp;T1232)</f>
        <v>-</v>
      </c>
      <c r="V1232" s="84" t="str">
        <f aca="false">IF(O1232="Not Used","-",VLOOKUP(D1232,FOLIOS,7,FALSE())&amp;H1232)</f>
        <v>-</v>
      </c>
      <c r="W1232" s="84" t="str">
        <f aca="false">IF(U1232="-","-",O1232&amp;E1232&amp;H1232)</f>
        <v>-</v>
      </c>
      <c r="X1232" s="85" t="str">
        <f aca="false">D1232&amp;G1232</f>
        <v>FT-CAND-EGSC-BASIF-TETCO/M3</v>
      </c>
      <c r="AF1232" s="0" t="str">
        <f aca="false">D1232&amp;V1232</f>
        <v>FT-CAND-EGSC-BAS-</v>
      </c>
    </row>
    <row r="1233" customFormat="false" ht="12.75" hidden="false" customHeight="false" outlineLevel="0" collapsed="false">
      <c r="A1233" s="81" t="n">
        <v>36682</v>
      </c>
      <c r="B1233" s="82" t="s">
        <v>55</v>
      </c>
      <c r="C1233" s="82" t="s">
        <v>56</v>
      </c>
      <c r="D1233" s="82" t="s">
        <v>57</v>
      </c>
      <c r="E1233" s="82" t="s">
        <v>21</v>
      </c>
      <c r="F1233" s="82"/>
      <c r="G1233" s="82" t="s">
        <v>88</v>
      </c>
      <c r="H1233" s="81" t="n">
        <v>37316</v>
      </c>
      <c r="I1233" s="82" t="n">
        <v>0</v>
      </c>
      <c r="J1233" s="82" t="n">
        <v>0</v>
      </c>
      <c r="K1233" s="83" t="n">
        <f aca="false">IF(J1233=0,0,J1233/I1233)</f>
        <v>0</v>
      </c>
      <c r="L1233" s="83" t="n">
        <f aca="false">I1233/UOM</f>
        <v>0</v>
      </c>
      <c r="M1233" s="83" t="n">
        <f aca="false">J1233/UOM</f>
        <v>0</v>
      </c>
      <c r="N1233" s="84" t="str">
        <f aca="false">IF(F1233="P","PHY",IF(F1233="G","G",E1233))</f>
        <v>D</v>
      </c>
      <c r="O1233" s="84" t="str">
        <f aca="false">IF(ISNA(VLOOKUP(G1233,BadCanCurves,1,FALSE())),VLOOKUP(D1233,FOLIOS,6,FALSE()),"not used")</f>
        <v>not used</v>
      </c>
      <c r="P1233" s="84" t="n">
        <f aca="false">IF($N1233="P",VLOOKUP(H1233,PrcBuckets,2,FALSE()),0)</f>
        <v>0</v>
      </c>
      <c r="Q1233" s="84" t="n">
        <f aca="false">IF($N1233="D",VLOOKUP(H1233,BasisBuckets,2,FALSE()),0)</f>
        <v>10</v>
      </c>
      <c r="R1233" s="84" t="n">
        <f aca="false">IF($N1233="PHY",VLOOKUP(H1233,PGDBuckets,2,FALSE()),0)</f>
        <v>0</v>
      </c>
      <c r="S1233" s="84" t="n">
        <f aca="false">IF($N1233="G",VLOOKUP(H1233,PGDBuckets,2,FALSE()),0)</f>
        <v>0</v>
      </c>
      <c r="T1233" s="84" t="n">
        <f aca="false">SUM(P1233:S1233)</f>
        <v>10</v>
      </c>
      <c r="U1233" s="84" t="str">
        <f aca="false">IF(O1233="not used","-",O1233&amp;N1233&amp;T1233)</f>
        <v>-</v>
      </c>
      <c r="V1233" s="84" t="str">
        <f aca="false">IF(O1233="Not Used","-",VLOOKUP(D1233,FOLIOS,7,FALSE())&amp;H1233)</f>
        <v>-</v>
      </c>
      <c r="W1233" s="84" t="str">
        <f aca="false">IF(U1233="-","-",O1233&amp;E1233&amp;H1233)</f>
        <v>-</v>
      </c>
      <c r="X1233" s="85" t="str">
        <f aca="false">D1233&amp;G1233</f>
        <v>FT-CAND-EGSC-BASIF-TETCO/M3</v>
      </c>
      <c r="AF1233" s="0" t="str">
        <f aca="false">D1233&amp;V1233</f>
        <v>FT-CAND-EGSC-BAS-</v>
      </c>
    </row>
    <row r="1234" customFormat="false" ht="12.75" hidden="false" customHeight="false" outlineLevel="0" collapsed="false">
      <c r="A1234" s="81" t="n">
        <v>36682</v>
      </c>
      <c r="B1234" s="82" t="s">
        <v>55</v>
      </c>
      <c r="C1234" s="82" t="s">
        <v>56</v>
      </c>
      <c r="D1234" s="82" t="s">
        <v>57</v>
      </c>
      <c r="E1234" s="82" t="s">
        <v>21</v>
      </c>
      <c r="F1234" s="82"/>
      <c r="G1234" s="82" t="s">
        <v>88</v>
      </c>
      <c r="H1234" s="81" t="n">
        <v>37347</v>
      </c>
      <c r="I1234" s="82" t="n">
        <v>0</v>
      </c>
      <c r="J1234" s="82" t="n">
        <v>0</v>
      </c>
      <c r="K1234" s="83" t="n">
        <f aca="false">IF(J1234=0,0,J1234/I1234)</f>
        <v>0</v>
      </c>
      <c r="L1234" s="83" t="n">
        <f aca="false">I1234/UOM</f>
        <v>0</v>
      </c>
      <c r="M1234" s="83" t="n">
        <f aca="false">J1234/UOM</f>
        <v>0</v>
      </c>
      <c r="N1234" s="84" t="str">
        <f aca="false">IF(F1234="P","PHY",IF(F1234="G","G",E1234))</f>
        <v>D</v>
      </c>
      <c r="O1234" s="84" t="str">
        <f aca="false">IF(ISNA(VLOOKUP(G1234,BadCanCurves,1,FALSE())),VLOOKUP(D1234,FOLIOS,6,FALSE()),"not used")</f>
        <v>not used</v>
      </c>
      <c r="P1234" s="84" t="n">
        <f aca="false">IF($N1234="P",VLOOKUP(H1234,PrcBuckets,2,FALSE()),0)</f>
        <v>0</v>
      </c>
      <c r="Q1234" s="84" t="n">
        <f aca="false">IF($N1234="D",VLOOKUP(H1234,BasisBuckets,2,FALSE()),0)</f>
        <v>10</v>
      </c>
      <c r="R1234" s="84" t="n">
        <f aca="false">IF($N1234="PHY",VLOOKUP(H1234,PGDBuckets,2,FALSE()),0)</f>
        <v>0</v>
      </c>
      <c r="S1234" s="84" t="n">
        <f aca="false">IF($N1234="G",VLOOKUP(H1234,PGDBuckets,2,FALSE()),0)</f>
        <v>0</v>
      </c>
      <c r="T1234" s="84" t="n">
        <f aca="false">SUM(P1234:S1234)</f>
        <v>10</v>
      </c>
      <c r="U1234" s="84" t="str">
        <f aca="false">IF(O1234="not used","-",O1234&amp;N1234&amp;T1234)</f>
        <v>-</v>
      </c>
      <c r="V1234" s="84" t="str">
        <f aca="false">IF(O1234="Not Used","-",VLOOKUP(D1234,FOLIOS,7,FALSE())&amp;H1234)</f>
        <v>-</v>
      </c>
      <c r="W1234" s="84" t="str">
        <f aca="false">IF(U1234="-","-",O1234&amp;E1234&amp;H1234)</f>
        <v>-</v>
      </c>
      <c r="X1234" s="85" t="str">
        <f aca="false">D1234&amp;G1234</f>
        <v>FT-CAND-EGSC-BASIF-TETCO/M3</v>
      </c>
      <c r="AF1234" s="0" t="str">
        <f aca="false">D1234&amp;V1234</f>
        <v>FT-CAND-EGSC-BAS-</v>
      </c>
    </row>
    <row r="1235" customFormat="false" ht="12.75" hidden="false" customHeight="false" outlineLevel="0" collapsed="false">
      <c r="A1235" s="81" t="n">
        <v>36682</v>
      </c>
      <c r="B1235" s="82" t="s">
        <v>55</v>
      </c>
      <c r="C1235" s="82" t="s">
        <v>56</v>
      </c>
      <c r="D1235" s="82" t="s">
        <v>57</v>
      </c>
      <c r="E1235" s="82" t="s">
        <v>21</v>
      </c>
      <c r="F1235" s="82"/>
      <c r="G1235" s="82" t="s">
        <v>88</v>
      </c>
      <c r="H1235" s="81" t="n">
        <v>37377</v>
      </c>
      <c r="I1235" s="82" t="n">
        <v>0</v>
      </c>
      <c r="J1235" s="82" t="n">
        <v>0</v>
      </c>
      <c r="K1235" s="83" t="n">
        <f aca="false">IF(J1235=0,0,J1235/I1235)</f>
        <v>0</v>
      </c>
      <c r="L1235" s="83" t="n">
        <f aca="false">I1235/UOM</f>
        <v>0</v>
      </c>
      <c r="M1235" s="83" t="n">
        <f aca="false">J1235/UOM</f>
        <v>0</v>
      </c>
      <c r="N1235" s="84" t="str">
        <f aca="false">IF(F1235="P","PHY",IF(F1235="G","G",E1235))</f>
        <v>D</v>
      </c>
      <c r="O1235" s="84" t="str">
        <f aca="false">IF(ISNA(VLOOKUP(G1235,BadCanCurves,1,FALSE())),VLOOKUP(D1235,FOLIOS,6,FALSE()),"not used")</f>
        <v>not used</v>
      </c>
      <c r="P1235" s="84" t="n">
        <f aca="false">IF($N1235="P",VLOOKUP(H1235,PrcBuckets,2,FALSE()),0)</f>
        <v>0</v>
      </c>
      <c r="Q1235" s="84" t="n">
        <f aca="false">IF($N1235="D",VLOOKUP(H1235,BasisBuckets,2,FALSE()),0)</f>
        <v>10</v>
      </c>
      <c r="R1235" s="84" t="n">
        <f aca="false">IF($N1235="PHY",VLOOKUP(H1235,PGDBuckets,2,FALSE()),0)</f>
        <v>0</v>
      </c>
      <c r="S1235" s="84" t="n">
        <f aca="false">IF($N1235="G",VLOOKUP(H1235,PGDBuckets,2,FALSE()),0)</f>
        <v>0</v>
      </c>
      <c r="T1235" s="84" t="n">
        <f aca="false">SUM(P1235:S1235)</f>
        <v>10</v>
      </c>
      <c r="U1235" s="84" t="str">
        <f aca="false">IF(O1235="not used","-",O1235&amp;N1235&amp;T1235)</f>
        <v>-</v>
      </c>
      <c r="V1235" s="84" t="str">
        <f aca="false">IF(O1235="Not Used","-",VLOOKUP(D1235,FOLIOS,7,FALSE())&amp;H1235)</f>
        <v>-</v>
      </c>
      <c r="W1235" s="84" t="str">
        <f aca="false">IF(U1235="-","-",O1235&amp;E1235&amp;H1235)</f>
        <v>-</v>
      </c>
      <c r="X1235" s="85" t="str">
        <f aca="false">D1235&amp;G1235</f>
        <v>FT-CAND-EGSC-BASIF-TETCO/M3</v>
      </c>
      <c r="AF1235" s="0" t="str">
        <f aca="false">D1235&amp;V1235</f>
        <v>FT-CAND-EGSC-BAS-</v>
      </c>
    </row>
    <row r="1236" customFormat="false" ht="12.75" hidden="false" customHeight="false" outlineLevel="0" collapsed="false">
      <c r="A1236" s="81" t="n">
        <v>36682</v>
      </c>
      <c r="B1236" s="82" t="s">
        <v>55</v>
      </c>
      <c r="C1236" s="82" t="s">
        <v>56</v>
      </c>
      <c r="D1236" s="82" t="s">
        <v>57</v>
      </c>
      <c r="E1236" s="82" t="s">
        <v>21</v>
      </c>
      <c r="F1236" s="82"/>
      <c r="G1236" s="82" t="s">
        <v>88</v>
      </c>
      <c r="H1236" s="81" t="n">
        <v>37408</v>
      </c>
      <c r="I1236" s="82" t="n">
        <v>0</v>
      </c>
      <c r="J1236" s="82" t="n">
        <v>0</v>
      </c>
      <c r="K1236" s="83" t="n">
        <f aca="false">IF(J1236=0,0,J1236/I1236)</f>
        <v>0</v>
      </c>
      <c r="L1236" s="83" t="n">
        <f aca="false">I1236/UOM</f>
        <v>0</v>
      </c>
      <c r="M1236" s="83" t="n">
        <f aca="false">J1236/UOM</f>
        <v>0</v>
      </c>
      <c r="N1236" s="84" t="str">
        <f aca="false">IF(F1236="P","PHY",IF(F1236="G","G",E1236))</f>
        <v>D</v>
      </c>
      <c r="O1236" s="84" t="str">
        <f aca="false">IF(ISNA(VLOOKUP(G1236,BadCanCurves,1,FALSE())),VLOOKUP(D1236,FOLIOS,6,FALSE()),"not used")</f>
        <v>not used</v>
      </c>
      <c r="P1236" s="84" t="n">
        <f aca="false">IF($N1236="P",VLOOKUP(H1236,PrcBuckets,2,FALSE()),0)</f>
        <v>0</v>
      </c>
      <c r="Q1236" s="84" t="n">
        <f aca="false">IF($N1236="D",VLOOKUP(H1236,BasisBuckets,2,FALSE()),0)</f>
        <v>10</v>
      </c>
      <c r="R1236" s="84" t="n">
        <f aca="false">IF($N1236="PHY",VLOOKUP(H1236,PGDBuckets,2,FALSE()),0)</f>
        <v>0</v>
      </c>
      <c r="S1236" s="84" t="n">
        <f aca="false">IF($N1236="G",VLOOKUP(H1236,PGDBuckets,2,FALSE()),0)</f>
        <v>0</v>
      </c>
      <c r="T1236" s="84" t="n">
        <f aca="false">SUM(P1236:S1236)</f>
        <v>10</v>
      </c>
      <c r="U1236" s="84" t="str">
        <f aca="false">IF(O1236="not used","-",O1236&amp;N1236&amp;T1236)</f>
        <v>-</v>
      </c>
      <c r="V1236" s="84" t="str">
        <f aca="false">IF(O1236="Not Used","-",VLOOKUP(D1236,FOLIOS,7,FALSE())&amp;H1236)</f>
        <v>-</v>
      </c>
      <c r="W1236" s="84" t="str">
        <f aca="false">IF(U1236="-","-",O1236&amp;E1236&amp;H1236)</f>
        <v>-</v>
      </c>
      <c r="X1236" s="85" t="str">
        <f aca="false">D1236&amp;G1236</f>
        <v>FT-CAND-EGSC-BASIF-TETCO/M3</v>
      </c>
      <c r="AF1236" s="0" t="str">
        <f aca="false">D1236&amp;V1236</f>
        <v>FT-CAND-EGSC-BAS-</v>
      </c>
    </row>
    <row r="1237" customFormat="false" ht="12.75" hidden="false" customHeight="false" outlineLevel="0" collapsed="false">
      <c r="A1237" s="81" t="n">
        <v>36682</v>
      </c>
      <c r="B1237" s="82" t="s">
        <v>55</v>
      </c>
      <c r="C1237" s="82" t="s">
        <v>56</v>
      </c>
      <c r="D1237" s="82" t="s">
        <v>57</v>
      </c>
      <c r="E1237" s="82" t="s">
        <v>21</v>
      </c>
      <c r="F1237" s="82"/>
      <c r="G1237" s="82" t="s">
        <v>88</v>
      </c>
      <c r="H1237" s="81" t="n">
        <v>37438</v>
      </c>
      <c r="I1237" s="82" t="n">
        <v>0</v>
      </c>
      <c r="J1237" s="82" t="n">
        <v>0</v>
      </c>
      <c r="K1237" s="83" t="n">
        <f aca="false">IF(J1237=0,0,J1237/I1237)</f>
        <v>0</v>
      </c>
      <c r="L1237" s="83" t="n">
        <f aca="false">I1237/UOM</f>
        <v>0</v>
      </c>
      <c r="M1237" s="83" t="n">
        <f aca="false">J1237/UOM</f>
        <v>0</v>
      </c>
      <c r="N1237" s="84" t="str">
        <f aca="false">IF(F1237="P","PHY",IF(F1237="G","G",E1237))</f>
        <v>D</v>
      </c>
      <c r="O1237" s="84" t="str">
        <f aca="false">IF(ISNA(VLOOKUP(G1237,BadCanCurves,1,FALSE())),VLOOKUP(D1237,FOLIOS,6,FALSE()),"not used")</f>
        <v>not used</v>
      </c>
      <c r="P1237" s="84" t="n">
        <f aca="false">IF($N1237="P",VLOOKUP(H1237,PrcBuckets,2,FALSE()),0)</f>
        <v>0</v>
      </c>
      <c r="Q1237" s="84" t="n">
        <f aca="false">IF($N1237="D",VLOOKUP(H1237,BasisBuckets,2,FALSE()),0)</f>
        <v>10</v>
      </c>
      <c r="R1237" s="84" t="n">
        <f aca="false">IF($N1237="PHY",VLOOKUP(H1237,PGDBuckets,2,FALSE()),0)</f>
        <v>0</v>
      </c>
      <c r="S1237" s="84" t="n">
        <f aca="false">IF($N1237="G",VLOOKUP(H1237,PGDBuckets,2,FALSE()),0)</f>
        <v>0</v>
      </c>
      <c r="T1237" s="84" t="n">
        <f aca="false">SUM(P1237:S1237)</f>
        <v>10</v>
      </c>
      <c r="U1237" s="84" t="str">
        <f aca="false">IF(O1237="not used","-",O1237&amp;N1237&amp;T1237)</f>
        <v>-</v>
      </c>
      <c r="V1237" s="84" t="str">
        <f aca="false">IF(O1237="Not Used","-",VLOOKUP(D1237,FOLIOS,7,FALSE())&amp;H1237)</f>
        <v>-</v>
      </c>
      <c r="W1237" s="84" t="str">
        <f aca="false">IF(U1237="-","-",O1237&amp;E1237&amp;H1237)</f>
        <v>-</v>
      </c>
      <c r="X1237" s="85" t="str">
        <f aca="false">D1237&amp;G1237</f>
        <v>FT-CAND-EGSC-BASIF-TETCO/M3</v>
      </c>
      <c r="AF1237" s="0" t="str">
        <f aca="false">D1237&amp;V1237</f>
        <v>FT-CAND-EGSC-BAS-</v>
      </c>
    </row>
    <row r="1238" customFormat="false" ht="12.75" hidden="false" customHeight="false" outlineLevel="0" collapsed="false">
      <c r="A1238" s="81" t="n">
        <v>36682</v>
      </c>
      <c r="B1238" s="82" t="s">
        <v>55</v>
      </c>
      <c r="C1238" s="82" t="s">
        <v>56</v>
      </c>
      <c r="D1238" s="82" t="s">
        <v>57</v>
      </c>
      <c r="E1238" s="82" t="s">
        <v>21</v>
      </c>
      <c r="F1238" s="82"/>
      <c r="G1238" s="82" t="s">
        <v>88</v>
      </c>
      <c r="H1238" s="81" t="n">
        <v>37469</v>
      </c>
      <c r="I1238" s="82" t="n">
        <v>0</v>
      </c>
      <c r="J1238" s="82" t="n">
        <v>0</v>
      </c>
      <c r="K1238" s="83" t="n">
        <f aca="false">IF(J1238=0,0,J1238/I1238)</f>
        <v>0</v>
      </c>
      <c r="L1238" s="83" t="n">
        <f aca="false">I1238/UOM</f>
        <v>0</v>
      </c>
      <c r="M1238" s="83" t="n">
        <f aca="false">J1238/UOM</f>
        <v>0</v>
      </c>
      <c r="N1238" s="84" t="str">
        <f aca="false">IF(F1238="P","PHY",IF(F1238="G","G",E1238))</f>
        <v>D</v>
      </c>
      <c r="O1238" s="84" t="str">
        <f aca="false">IF(ISNA(VLOOKUP(G1238,BadCanCurves,1,FALSE())),VLOOKUP(D1238,FOLIOS,6,FALSE()),"not used")</f>
        <v>not used</v>
      </c>
      <c r="P1238" s="84" t="n">
        <f aca="false">IF($N1238="P",VLOOKUP(H1238,PrcBuckets,2,FALSE()),0)</f>
        <v>0</v>
      </c>
      <c r="Q1238" s="84" t="n">
        <f aca="false">IF($N1238="D",VLOOKUP(H1238,BasisBuckets,2,FALSE()),0)</f>
        <v>10</v>
      </c>
      <c r="R1238" s="84" t="n">
        <f aca="false">IF($N1238="PHY",VLOOKUP(H1238,PGDBuckets,2,FALSE()),0)</f>
        <v>0</v>
      </c>
      <c r="S1238" s="84" t="n">
        <f aca="false">IF($N1238="G",VLOOKUP(H1238,PGDBuckets,2,FALSE()),0)</f>
        <v>0</v>
      </c>
      <c r="T1238" s="84" t="n">
        <f aca="false">SUM(P1238:S1238)</f>
        <v>10</v>
      </c>
      <c r="U1238" s="84" t="str">
        <f aca="false">IF(O1238="not used","-",O1238&amp;N1238&amp;T1238)</f>
        <v>-</v>
      </c>
      <c r="V1238" s="84" t="str">
        <f aca="false">IF(O1238="Not Used","-",VLOOKUP(D1238,FOLIOS,7,FALSE())&amp;H1238)</f>
        <v>-</v>
      </c>
      <c r="W1238" s="84" t="str">
        <f aca="false">IF(U1238="-","-",O1238&amp;E1238&amp;H1238)</f>
        <v>-</v>
      </c>
      <c r="X1238" s="85" t="str">
        <f aca="false">D1238&amp;G1238</f>
        <v>FT-CAND-EGSC-BASIF-TETCO/M3</v>
      </c>
      <c r="AF1238" s="0" t="str">
        <f aca="false">D1238&amp;V1238</f>
        <v>FT-CAND-EGSC-BAS-</v>
      </c>
    </row>
    <row r="1239" customFormat="false" ht="12.75" hidden="false" customHeight="false" outlineLevel="0" collapsed="false">
      <c r="A1239" s="81" t="n">
        <v>36682</v>
      </c>
      <c r="B1239" s="82" t="s">
        <v>55</v>
      </c>
      <c r="C1239" s="82" t="s">
        <v>56</v>
      </c>
      <c r="D1239" s="82" t="s">
        <v>57</v>
      </c>
      <c r="E1239" s="82" t="s">
        <v>21</v>
      </c>
      <c r="F1239" s="82"/>
      <c r="G1239" s="82" t="s">
        <v>88</v>
      </c>
      <c r="H1239" s="81" t="n">
        <v>37500</v>
      </c>
      <c r="I1239" s="82" t="n">
        <v>0</v>
      </c>
      <c r="J1239" s="82" t="n">
        <v>0</v>
      </c>
      <c r="K1239" s="83" t="n">
        <f aca="false">IF(J1239=0,0,J1239/I1239)</f>
        <v>0</v>
      </c>
      <c r="L1239" s="83" t="n">
        <f aca="false">I1239/UOM</f>
        <v>0</v>
      </c>
      <c r="M1239" s="83" t="n">
        <f aca="false">J1239/UOM</f>
        <v>0</v>
      </c>
      <c r="N1239" s="84" t="str">
        <f aca="false">IF(F1239="P","PHY",IF(F1239="G","G",E1239))</f>
        <v>D</v>
      </c>
      <c r="O1239" s="84" t="str">
        <f aca="false">IF(ISNA(VLOOKUP(G1239,BadCanCurves,1,FALSE())),VLOOKUP(D1239,FOLIOS,6,FALSE()),"not used")</f>
        <v>not used</v>
      </c>
      <c r="P1239" s="84" t="n">
        <f aca="false">IF($N1239="P",VLOOKUP(H1239,PrcBuckets,2,FALSE()),0)</f>
        <v>0</v>
      </c>
      <c r="Q1239" s="84" t="n">
        <f aca="false">IF($N1239="D",VLOOKUP(H1239,BasisBuckets,2,FALSE()),0)</f>
        <v>10</v>
      </c>
      <c r="R1239" s="84" t="n">
        <f aca="false">IF($N1239="PHY",VLOOKUP(H1239,PGDBuckets,2,FALSE()),0)</f>
        <v>0</v>
      </c>
      <c r="S1239" s="84" t="n">
        <f aca="false">IF($N1239="G",VLOOKUP(H1239,PGDBuckets,2,FALSE()),0)</f>
        <v>0</v>
      </c>
      <c r="T1239" s="84" t="n">
        <f aca="false">SUM(P1239:S1239)</f>
        <v>10</v>
      </c>
      <c r="U1239" s="84" t="str">
        <f aca="false">IF(O1239="not used","-",O1239&amp;N1239&amp;T1239)</f>
        <v>-</v>
      </c>
      <c r="V1239" s="84" t="str">
        <f aca="false">IF(O1239="Not Used","-",VLOOKUP(D1239,FOLIOS,7,FALSE())&amp;H1239)</f>
        <v>-</v>
      </c>
      <c r="W1239" s="84" t="str">
        <f aca="false">IF(U1239="-","-",O1239&amp;E1239&amp;H1239)</f>
        <v>-</v>
      </c>
      <c r="X1239" s="85" t="str">
        <f aca="false">D1239&amp;G1239</f>
        <v>FT-CAND-EGSC-BASIF-TETCO/M3</v>
      </c>
      <c r="AF1239" s="0" t="str">
        <f aca="false">D1239&amp;V1239</f>
        <v>FT-CAND-EGSC-BAS-</v>
      </c>
    </row>
    <row r="1240" customFormat="false" ht="12.75" hidden="false" customHeight="false" outlineLevel="0" collapsed="false">
      <c r="A1240" s="81" t="n">
        <v>36682</v>
      </c>
      <c r="B1240" s="82" t="s">
        <v>55</v>
      </c>
      <c r="C1240" s="82" t="s">
        <v>56</v>
      </c>
      <c r="D1240" s="82" t="s">
        <v>57</v>
      </c>
      <c r="E1240" s="82" t="s">
        <v>21</v>
      </c>
      <c r="F1240" s="82"/>
      <c r="G1240" s="82" t="s">
        <v>88</v>
      </c>
      <c r="H1240" s="81" t="n">
        <v>37530</v>
      </c>
      <c r="I1240" s="82" t="n">
        <v>0</v>
      </c>
      <c r="J1240" s="82" t="n">
        <v>0</v>
      </c>
      <c r="K1240" s="83" t="n">
        <f aca="false">IF(J1240=0,0,J1240/I1240)</f>
        <v>0</v>
      </c>
      <c r="L1240" s="83" t="n">
        <f aca="false">I1240/UOM</f>
        <v>0</v>
      </c>
      <c r="M1240" s="83" t="n">
        <f aca="false">J1240/UOM</f>
        <v>0</v>
      </c>
      <c r="N1240" s="84" t="str">
        <f aca="false">IF(F1240="P","PHY",IF(F1240="G","G",E1240))</f>
        <v>D</v>
      </c>
      <c r="O1240" s="84" t="str">
        <f aca="false">IF(ISNA(VLOOKUP(G1240,BadCanCurves,1,FALSE())),VLOOKUP(D1240,FOLIOS,6,FALSE()),"not used")</f>
        <v>not used</v>
      </c>
      <c r="P1240" s="84" t="n">
        <f aca="false">IF($N1240="P",VLOOKUP(H1240,PrcBuckets,2,FALSE()),0)</f>
        <v>0</v>
      </c>
      <c r="Q1240" s="84" t="n">
        <f aca="false">IF($N1240="D",VLOOKUP(H1240,BasisBuckets,2,FALSE()),0)</f>
        <v>10</v>
      </c>
      <c r="R1240" s="84" t="n">
        <f aca="false">IF($N1240="PHY",VLOOKUP(H1240,PGDBuckets,2,FALSE()),0)</f>
        <v>0</v>
      </c>
      <c r="S1240" s="84" t="n">
        <f aca="false">IF($N1240="G",VLOOKUP(H1240,PGDBuckets,2,FALSE()),0)</f>
        <v>0</v>
      </c>
      <c r="T1240" s="84" t="n">
        <f aca="false">SUM(P1240:S1240)</f>
        <v>10</v>
      </c>
      <c r="U1240" s="84" t="str">
        <f aca="false">IF(O1240="not used","-",O1240&amp;N1240&amp;T1240)</f>
        <v>-</v>
      </c>
      <c r="V1240" s="84" t="str">
        <f aca="false">IF(O1240="Not Used","-",VLOOKUP(D1240,FOLIOS,7,FALSE())&amp;H1240)</f>
        <v>-</v>
      </c>
      <c r="W1240" s="84" t="str">
        <f aca="false">IF(U1240="-","-",O1240&amp;E1240&amp;H1240)</f>
        <v>-</v>
      </c>
      <c r="X1240" s="85" t="str">
        <f aca="false">D1240&amp;G1240</f>
        <v>FT-CAND-EGSC-BASIF-TETCO/M3</v>
      </c>
      <c r="AF1240" s="0" t="str">
        <f aca="false">D1240&amp;V1240</f>
        <v>FT-CAND-EGSC-BAS-</v>
      </c>
    </row>
    <row r="1241" customFormat="false" ht="12.75" hidden="false" customHeight="false" outlineLevel="0" collapsed="false">
      <c r="A1241" s="81" t="n">
        <v>36682</v>
      </c>
      <c r="B1241" s="82" t="s">
        <v>55</v>
      </c>
      <c r="C1241" s="82" t="s">
        <v>56</v>
      </c>
      <c r="D1241" s="82" t="s">
        <v>57</v>
      </c>
      <c r="E1241" s="82" t="s">
        <v>21</v>
      </c>
      <c r="F1241" s="82"/>
      <c r="G1241" s="82" t="s">
        <v>88</v>
      </c>
      <c r="H1241" s="81" t="n">
        <v>37561</v>
      </c>
      <c r="I1241" s="82" t="n">
        <v>0</v>
      </c>
      <c r="J1241" s="82" t="n">
        <v>0</v>
      </c>
      <c r="K1241" s="83" t="n">
        <f aca="false">IF(J1241=0,0,J1241/I1241)</f>
        <v>0</v>
      </c>
      <c r="L1241" s="83" t="n">
        <f aca="false">I1241/UOM</f>
        <v>0</v>
      </c>
      <c r="M1241" s="83" t="n">
        <f aca="false">J1241/UOM</f>
        <v>0</v>
      </c>
      <c r="N1241" s="84" t="str">
        <f aca="false">IF(F1241="P","PHY",IF(F1241="G","G",E1241))</f>
        <v>D</v>
      </c>
      <c r="O1241" s="84" t="str">
        <f aca="false">IF(ISNA(VLOOKUP(G1241,BadCanCurves,1,FALSE())),VLOOKUP(D1241,FOLIOS,6,FALSE()),"not used")</f>
        <v>not used</v>
      </c>
      <c r="P1241" s="84" t="n">
        <f aca="false">IF($N1241="P",VLOOKUP(H1241,PrcBuckets,2,FALSE()),0)</f>
        <v>0</v>
      </c>
      <c r="Q1241" s="84" t="n">
        <f aca="false">IF($N1241="D",VLOOKUP(H1241,BasisBuckets,2,FALSE()),0)</f>
        <v>10</v>
      </c>
      <c r="R1241" s="84" t="n">
        <f aca="false">IF($N1241="PHY",VLOOKUP(H1241,PGDBuckets,2,FALSE()),0)</f>
        <v>0</v>
      </c>
      <c r="S1241" s="84" t="n">
        <f aca="false">IF($N1241="G",VLOOKUP(H1241,PGDBuckets,2,FALSE()),0)</f>
        <v>0</v>
      </c>
      <c r="T1241" s="84" t="n">
        <f aca="false">SUM(P1241:S1241)</f>
        <v>10</v>
      </c>
      <c r="U1241" s="84" t="str">
        <f aca="false">IF(O1241="not used","-",O1241&amp;N1241&amp;T1241)</f>
        <v>-</v>
      </c>
      <c r="V1241" s="84" t="str">
        <f aca="false">IF(O1241="Not Used","-",VLOOKUP(D1241,FOLIOS,7,FALSE())&amp;H1241)</f>
        <v>-</v>
      </c>
      <c r="W1241" s="84" t="str">
        <f aca="false">IF(U1241="-","-",O1241&amp;E1241&amp;H1241)</f>
        <v>-</v>
      </c>
      <c r="X1241" s="85" t="str">
        <f aca="false">D1241&amp;G1241</f>
        <v>FT-CAND-EGSC-BASIF-TETCO/M3</v>
      </c>
      <c r="AF1241" s="0" t="str">
        <f aca="false">D1241&amp;V1241</f>
        <v>FT-CAND-EGSC-BAS-</v>
      </c>
    </row>
    <row r="1242" customFormat="false" ht="12.75" hidden="false" customHeight="false" outlineLevel="0" collapsed="false">
      <c r="A1242" s="81" t="n">
        <v>36682</v>
      </c>
      <c r="B1242" s="82" t="s">
        <v>55</v>
      </c>
      <c r="C1242" s="82" t="s">
        <v>56</v>
      </c>
      <c r="D1242" s="82" t="s">
        <v>57</v>
      </c>
      <c r="E1242" s="82" t="s">
        <v>21</v>
      </c>
      <c r="F1242" s="82"/>
      <c r="G1242" s="82" t="s">
        <v>88</v>
      </c>
      <c r="H1242" s="81" t="n">
        <v>37591</v>
      </c>
      <c r="I1242" s="82" t="n">
        <v>0</v>
      </c>
      <c r="J1242" s="82" t="n">
        <v>0</v>
      </c>
      <c r="K1242" s="83" t="n">
        <f aca="false">IF(J1242=0,0,J1242/I1242)</f>
        <v>0</v>
      </c>
      <c r="L1242" s="83" t="n">
        <f aca="false">I1242/UOM</f>
        <v>0</v>
      </c>
      <c r="M1242" s="83" t="n">
        <f aca="false">J1242/UOM</f>
        <v>0</v>
      </c>
      <c r="N1242" s="84" t="str">
        <f aca="false">IF(F1242="P","PHY",IF(F1242="G","G",E1242))</f>
        <v>D</v>
      </c>
      <c r="O1242" s="84" t="str">
        <f aca="false">IF(ISNA(VLOOKUP(G1242,BadCanCurves,1,FALSE())),VLOOKUP(D1242,FOLIOS,6,FALSE()),"not used")</f>
        <v>not used</v>
      </c>
      <c r="P1242" s="84" t="n">
        <f aca="false">IF($N1242="P",VLOOKUP(H1242,PrcBuckets,2,FALSE()),0)</f>
        <v>0</v>
      </c>
      <c r="Q1242" s="84" t="n">
        <f aca="false">IF($N1242="D",VLOOKUP(H1242,BasisBuckets,2,FALSE()),0)</f>
        <v>10</v>
      </c>
      <c r="R1242" s="84" t="n">
        <f aca="false">IF($N1242="PHY",VLOOKUP(H1242,PGDBuckets,2,FALSE()),0)</f>
        <v>0</v>
      </c>
      <c r="S1242" s="84" t="n">
        <f aca="false">IF($N1242="G",VLOOKUP(H1242,PGDBuckets,2,FALSE()),0)</f>
        <v>0</v>
      </c>
      <c r="T1242" s="84" t="n">
        <f aca="false">SUM(P1242:S1242)</f>
        <v>10</v>
      </c>
      <c r="U1242" s="84" t="str">
        <f aca="false">IF(O1242="not used","-",O1242&amp;N1242&amp;T1242)</f>
        <v>-</v>
      </c>
      <c r="V1242" s="84" t="str">
        <f aca="false">IF(O1242="Not Used","-",VLOOKUP(D1242,FOLIOS,7,FALSE())&amp;H1242)</f>
        <v>-</v>
      </c>
      <c r="W1242" s="84" t="str">
        <f aca="false">IF(U1242="-","-",O1242&amp;E1242&amp;H1242)</f>
        <v>-</v>
      </c>
      <c r="X1242" s="85" t="str">
        <f aca="false">D1242&amp;G1242</f>
        <v>FT-CAND-EGSC-BASIF-TETCO/M3</v>
      </c>
      <c r="AF1242" s="0" t="str">
        <f aca="false">D1242&amp;V1242</f>
        <v>FT-CAND-EGSC-BAS-</v>
      </c>
    </row>
    <row r="1243" customFormat="false" ht="12.75" hidden="false" customHeight="false" outlineLevel="0" collapsed="false">
      <c r="A1243" s="81" t="n">
        <v>36682</v>
      </c>
      <c r="B1243" s="82" t="s">
        <v>55</v>
      </c>
      <c r="C1243" s="82" t="s">
        <v>56</v>
      </c>
      <c r="D1243" s="82" t="s">
        <v>57</v>
      </c>
      <c r="E1243" s="82" t="s">
        <v>21</v>
      </c>
      <c r="F1243" s="82"/>
      <c r="G1243" s="82" t="s">
        <v>88</v>
      </c>
      <c r="H1243" s="81" t="n">
        <v>37622</v>
      </c>
      <c r="I1243" s="82" t="n">
        <v>0</v>
      </c>
      <c r="J1243" s="82" t="n">
        <v>0</v>
      </c>
      <c r="K1243" s="83" t="n">
        <f aca="false">IF(J1243=0,0,J1243/I1243)</f>
        <v>0</v>
      </c>
      <c r="L1243" s="83" t="n">
        <f aca="false">I1243/UOM</f>
        <v>0</v>
      </c>
      <c r="M1243" s="83" t="n">
        <f aca="false">J1243/UOM</f>
        <v>0</v>
      </c>
      <c r="N1243" s="84" t="str">
        <f aca="false">IF(F1243="P","PHY",IF(F1243="G","G",E1243))</f>
        <v>D</v>
      </c>
      <c r="O1243" s="84" t="str">
        <f aca="false">IF(ISNA(VLOOKUP(G1243,BadCanCurves,1,FALSE())),VLOOKUP(D1243,FOLIOS,6,FALSE()),"not used")</f>
        <v>not used</v>
      </c>
      <c r="P1243" s="84" t="n">
        <f aca="false">IF($N1243="P",VLOOKUP(H1243,PrcBuckets,2,FALSE()),0)</f>
        <v>0</v>
      </c>
      <c r="Q1243" s="84" t="n">
        <f aca="false">IF($N1243="D",VLOOKUP(H1243,BasisBuckets,2,FALSE()),0)</f>
        <v>11</v>
      </c>
      <c r="R1243" s="84" t="n">
        <f aca="false">IF($N1243="PHY",VLOOKUP(H1243,PGDBuckets,2,FALSE()),0)</f>
        <v>0</v>
      </c>
      <c r="S1243" s="84" t="n">
        <f aca="false">IF($N1243="G",VLOOKUP(H1243,PGDBuckets,2,FALSE()),0)</f>
        <v>0</v>
      </c>
      <c r="T1243" s="84" t="n">
        <f aca="false">SUM(P1243:S1243)</f>
        <v>11</v>
      </c>
      <c r="U1243" s="84" t="str">
        <f aca="false">IF(O1243="not used","-",O1243&amp;N1243&amp;T1243)</f>
        <v>-</v>
      </c>
      <c r="V1243" s="84" t="str">
        <f aca="false">IF(O1243="Not Used","-",VLOOKUP(D1243,FOLIOS,7,FALSE())&amp;H1243)</f>
        <v>-</v>
      </c>
      <c r="W1243" s="84" t="str">
        <f aca="false">IF(U1243="-","-",O1243&amp;E1243&amp;H1243)</f>
        <v>-</v>
      </c>
      <c r="X1243" s="85" t="str">
        <f aca="false">D1243&amp;G1243</f>
        <v>FT-CAND-EGSC-BASIF-TETCO/M3</v>
      </c>
      <c r="AF1243" s="0" t="str">
        <f aca="false">D1243&amp;V1243</f>
        <v>FT-CAND-EGSC-BAS-</v>
      </c>
    </row>
    <row r="1244" customFormat="false" ht="12.75" hidden="false" customHeight="false" outlineLevel="0" collapsed="false">
      <c r="A1244" s="81" t="n">
        <v>36682</v>
      </c>
      <c r="B1244" s="82" t="s">
        <v>55</v>
      </c>
      <c r="C1244" s="82" t="s">
        <v>56</v>
      </c>
      <c r="D1244" s="82" t="s">
        <v>57</v>
      </c>
      <c r="E1244" s="82" t="s">
        <v>21</v>
      </c>
      <c r="F1244" s="82"/>
      <c r="G1244" s="82" t="s">
        <v>88</v>
      </c>
      <c r="H1244" s="81" t="n">
        <v>37653</v>
      </c>
      <c r="I1244" s="82" t="n">
        <v>0</v>
      </c>
      <c r="J1244" s="82" t="n">
        <v>0</v>
      </c>
      <c r="K1244" s="83" t="n">
        <f aca="false">IF(J1244=0,0,J1244/I1244)</f>
        <v>0</v>
      </c>
      <c r="L1244" s="83" t="n">
        <f aca="false">I1244/UOM</f>
        <v>0</v>
      </c>
      <c r="M1244" s="83" t="n">
        <f aca="false">J1244/UOM</f>
        <v>0</v>
      </c>
      <c r="N1244" s="84" t="str">
        <f aca="false">IF(F1244="P","PHY",IF(F1244="G","G",E1244))</f>
        <v>D</v>
      </c>
      <c r="O1244" s="84" t="str">
        <f aca="false">IF(ISNA(VLOOKUP(G1244,BadCanCurves,1,FALSE())),VLOOKUP(D1244,FOLIOS,6,FALSE()),"not used")</f>
        <v>not used</v>
      </c>
      <c r="P1244" s="84" t="n">
        <f aca="false">IF($N1244="P",VLOOKUP(H1244,PrcBuckets,2,FALSE()),0)</f>
        <v>0</v>
      </c>
      <c r="Q1244" s="84" t="n">
        <f aca="false">IF($N1244="D",VLOOKUP(H1244,BasisBuckets,2,FALSE()),0)</f>
        <v>11</v>
      </c>
      <c r="R1244" s="84" t="n">
        <f aca="false">IF($N1244="PHY",VLOOKUP(H1244,PGDBuckets,2,FALSE()),0)</f>
        <v>0</v>
      </c>
      <c r="S1244" s="84" t="n">
        <f aca="false">IF($N1244="G",VLOOKUP(H1244,PGDBuckets,2,FALSE()),0)</f>
        <v>0</v>
      </c>
      <c r="T1244" s="84" t="n">
        <f aca="false">SUM(P1244:S1244)</f>
        <v>11</v>
      </c>
      <c r="U1244" s="84" t="str">
        <f aca="false">IF(O1244="not used","-",O1244&amp;N1244&amp;T1244)</f>
        <v>-</v>
      </c>
      <c r="V1244" s="84" t="str">
        <f aca="false">IF(O1244="Not Used","-",VLOOKUP(D1244,FOLIOS,7,FALSE())&amp;H1244)</f>
        <v>-</v>
      </c>
      <c r="W1244" s="84" t="str">
        <f aca="false">IF(U1244="-","-",O1244&amp;E1244&amp;H1244)</f>
        <v>-</v>
      </c>
      <c r="X1244" s="85" t="str">
        <f aca="false">D1244&amp;G1244</f>
        <v>FT-CAND-EGSC-BASIF-TETCO/M3</v>
      </c>
      <c r="AF1244" s="0" t="str">
        <f aca="false">D1244&amp;V1244</f>
        <v>FT-CAND-EGSC-BAS-</v>
      </c>
    </row>
    <row r="1245" customFormat="false" ht="12.75" hidden="false" customHeight="false" outlineLevel="0" collapsed="false">
      <c r="A1245" s="81" t="n">
        <v>36682</v>
      </c>
      <c r="B1245" s="82" t="s">
        <v>55</v>
      </c>
      <c r="C1245" s="82" t="s">
        <v>56</v>
      </c>
      <c r="D1245" s="82" t="s">
        <v>57</v>
      </c>
      <c r="E1245" s="82" t="s">
        <v>21</v>
      </c>
      <c r="F1245" s="82"/>
      <c r="G1245" s="82" t="s">
        <v>88</v>
      </c>
      <c r="H1245" s="81" t="n">
        <v>37681</v>
      </c>
      <c r="I1245" s="82" t="n">
        <v>0</v>
      </c>
      <c r="J1245" s="82" t="n">
        <v>0</v>
      </c>
      <c r="K1245" s="83" t="n">
        <f aca="false">IF(J1245=0,0,J1245/I1245)</f>
        <v>0</v>
      </c>
      <c r="L1245" s="83" t="n">
        <f aca="false">I1245/UOM</f>
        <v>0</v>
      </c>
      <c r="M1245" s="83" t="n">
        <f aca="false">J1245/UOM</f>
        <v>0</v>
      </c>
      <c r="N1245" s="84" t="str">
        <f aca="false">IF(F1245="P","PHY",IF(F1245="G","G",E1245))</f>
        <v>D</v>
      </c>
      <c r="O1245" s="84" t="str">
        <f aca="false">IF(ISNA(VLOOKUP(G1245,BadCanCurves,1,FALSE())),VLOOKUP(D1245,FOLIOS,6,FALSE()),"not used")</f>
        <v>not used</v>
      </c>
      <c r="P1245" s="84" t="n">
        <f aca="false">IF($N1245="P",VLOOKUP(H1245,PrcBuckets,2,FALSE()),0)</f>
        <v>0</v>
      </c>
      <c r="Q1245" s="84" t="n">
        <f aca="false">IF($N1245="D",VLOOKUP(H1245,BasisBuckets,2,FALSE()),0)</f>
        <v>11</v>
      </c>
      <c r="R1245" s="84" t="n">
        <f aca="false">IF($N1245="PHY",VLOOKUP(H1245,PGDBuckets,2,FALSE()),0)</f>
        <v>0</v>
      </c>
      <c r="S1245" s="84" t="n">
        <f aca="false">IF($N1245="G",VLOOKUP(H1245,PGDBuckets,2,FALSE()),0)</f>
        <v>0</v>
      </c>
      <c r="T1245" s="84" t="n">
        <f aca="false">SUM(P1245:S1245)</f>
        <v>11</v>
      </c>
      <c r="U1245" s="84" t="str">
        <f aca="false">IF(O1245="not used","-",O1245&amp;N1245&amp;T1245)</f>
        <v>-</v>
      </c>
      <c r="V1245" s="84" t="str">
        <f aca="false">IF(O1245="Not Used","-",VLOOKUP(D1245,FOLIOS,7,FALSE())&amp;H1245)</f>
        <v>-</v>
      </c>
      <c r="W1245" s="84" t="str">
        <f aca="false">IF(U1245="-","-",O1245&amp;E1245&amp;H1245)</f>
        <v>-</v>
      </c>
      <c r="X1245" s="85" t="str">
        <f aca="false">D1245&amp;G1245</f>
        <v>FT-CAND-EGSC-BASIF-TETCO/M3</v>
      </c>
      <c r="AF1245" s="0" t="str">
        <f aca="false">D1245&amp;V1245</f>
        <v>FT-CAND-EGSC-BAS-</v>
      </c>
    </row>
    <row r="1246" customFormat="false" ht="12.75" hidden="false" customHeight="false" outlineLevel="0" collapsed="false">
      <c r="A1246" s="81" t="n">
        <v>36682</v>
      </c>
      <c r="B1246" s="82" t="s">
        <v>55</v>
      </c>
      <c r="C1246" s="82" t="s">
        <v>56</v>
      </c>
      <c r="D1246" s="82" t="s">
        <v>57</v>
      </c>
      <c r="E1246" s="82" t="s">
        <v>21</v>
      </c>
      <c r="F1246" s="82"/>
      <c r="G1246" s="82" t="s">
        <v>88</v>
      </c>
      <c r="H1246" s="81" t="n">
        <v>37712</v>
      </c>
      <c r="I1246" s="82" t="n">
        <v>0</v>
      </c>
      <c r="J1246" s="82" t="n">
        <v>0</v>
      </c>
      <c r="K1246" s="83" t="n">
        <f aca="false">IF(J1246=0,0,J1246/I1246)</f>
        <v>0</v>
      </c>
      <c r="L1246" s="83" t="n">
        <f aca="false">I1246/UOM</f>
        <v>0</v>
      </c>
      <c r="M1246" s="83" t="n">
        <f aca="false">J1246/UOM</f>
        <v>0</v>
      </c>
      <c r="N1246" s="84" t="str">
        <f aca="false">IF(F1246="P","PHY",IF(F1246="G","G",E1246))</f>
        <v>D</v>
      </c>
      <c r="O1246" s="84" t="str">
        <f aca="false">IF(ISNA(VLOOKUP(G1246,BadCanCurves,1,FALSE())),VLOOKUP(D1246,FOLIOS,6,FALSE()),"not used")</f>
        <v>not used</v>
      </c>
      <c r="P1246" s="84" t="n">
        <f aca="false">IF($N1246="P",VLOOKUP(H1246,PrcBuckets,2,FALSE()),0)</f>
        <v>0</v>
      </c>
      <c r="Q1246" s="84" t="n">
        <f aca="false">IF($N1246="D",VLOOKUP(H1246,BasisBuckets,2,FALSE()),0)</f>
        <v>11</v>
      </c>
      <c r="R1246" s="84" t="n">
        <f aca="false">IF($N1246="PHY",VLOOKUP(H1246,PGDBuckets,2,FALSE()),0)</f>
        <v>0</v>
      </c>
      <c r="S1246" s="84" t="n">
        <f aca="false">IF($N1246="G",VLOOKUP(H1246,PGDBuckets,2,FALSE()),0)</f>
        <v>0</v>
      </c>
      <c r="T1246" s="84" t="n">
        <f aca="false">SUM(P1246:S1246)</f>
        <v>11</v>
      </c>
      <c r="U1246" s="84" t="str">
        <f aca="false">IF(O1246="not used","-",O1246&amp;N1246&amp;T1246)</f>
        <v>-</v>
      </c>
      <c r="V1246" s="84" t="str">
        <f aca="false">IF(O1246="Not Used","-",VLOOKUP(D1246,FOLIOS,7,FALSE())&amp;H1246)</f>
        <v>-</v>
      </c>
      <c r="W1246" s="84" t="str">
        <f aca="false">IF(U1246="-","-",O1246&amp;E1246&amp;H1246)</f>
        <v>-</v>
      </c>
      <c r="X1246" s="85" t="str">
        <f aca="false">D1246&amp;G1246</f>
        <v>FT-CAND-EGSC-BASIF-TETCO/M3</v>
      </c>
      <c r="AF1246" s="0" t="str">
        <f aca="false">D1246&amp;V1246</f>
        <v>FT-CAND-EGSC-BAS-</v>
      </c>
    </row>
    <row r="1247" customFormat="false" ht="12.75" hidden="false" customHeight="false" outlineLevel="0" collapsed="false">
      <c r="A1247" s="81" t="n">
        <v>36682</v>
      </c>
      <c r="B1247" s="82" t="s">
        <v>55</v>
      </c>
      <c r="C1247" s="82" t="s">
        <v>56</v>
      </c>
      <c r="D1247" s="82" t="s">
        <v>57</v>
      </c>
      <c r="E1247" s="82" t="s">
        <v>21</v>
      </c>
      <c r="F1247" s="82"/>
      <c r="G1247" s="82" t="s">
        <v>88</v>
      </c>
      <c r="H1247" s="81" t="n">
        <v>37742</v>
      </c>
      <c r="I1247" s="82" t="n">
        <v>0</v>
      </c>
      <c r="J1247" s="82" t="n">
        <v>0</v>
      </c>
      <c r="K1247" s="83" t="n">
        <f aca="false">IF(J1247=0,0,J1247/I1247)</f>
        <v>0</v>
      </c>
      <c r="L1247" s="83" t="n">
        <f aca="false">I1247/UOM</f>
        <v>0</v>
      </c>
      <c r="M1247" s="83" t="n">
        <f aca="false">J1247/UOM</f>
        <v>0</v>
      </c>
      <c r="N1247" s="84" t="str">
        <f aca="false">IF(F1247="P","PHY",IF(F1247="G","G",E1247))</f>
        <v>D</v>
      </c>
      <c r="O1247" s="84" t="str">
        <f aca="false">IF(ISNA(VLOOKUP(G1247,BadCanCurves,1,FALSE())),VLOOKUP(D1247,FOLIOS,6,FALSE()),"not used")</f>
        <v>not used</v>
      </c>
      <c r="P1247" s="84" t="n">
        <f aca="false">IF($N1247="P",VLOOKUP(H1247,PrcBuckets,2,FALSE()),0)</f>
        <v>0</v>
      </c>
      <c r="Q1247" s="84" t="n">
        <f aca="false">IF($N1247="D",VLOOKUP(H1247,BasisBuckets,2,FALSE()),0)</f>
        <v>11</v>
      </c>
      <c r="R1247" s="84" t="n">
        <f aca="false">IF($N1247="PHY",VLOOKUP(H1247,PGDBuckets,2,FALSE()),0)</f>
        <v>0</v>
      </c>
      <c r="S1247" s="84" t="n">
        <f aca="false">IF($N1247="G",VLOOKUP(H1247,PGDBuckets,2,FALSE()),0)</f>
        <v>0</v>
      </c>
      <c r="T1247" s="84" t="n">
        <f aca="false">SUM(P1247:S1247)</f>
        <v>11</v>
      </c>
      <c r="U1247" s="84" t="str">
        <f aca="false">IF(O1247="not used","-",O1247&amp;N1247&amp;T1247)</f>
        <v>-</v>
      </c>
      <c r="V1247" s="84" t="str">
        <f aca="false">IF(O1247="Not Used","-",VLOOKUP(D1247,FOLIOS,7,FALSE())&amp;H1247)</f>
        <v>-</v>
      </c>
      <c r="W1247" s="84" t="str">
        <f aca="false">IF(U1247="-","-",O1247&amp;E1247&amp;H1247)</f>
        <v>-</v>
      </c>
      <c r="X1247" s="85" t="str">
        <f aca="false">D1247&amp;G1247</f>
        <v>FT-CAND-EGSC-BASIF-TETCO/M3</v>
      </c>
      <c r="AF1247" s="0" t="str">
        <f aca="false">D1247&amp;V1247</f>
        <v>FT-CAND-EGSC-BAS-</v>
      </c>
    </row>
    <row r="1248" customFormat="false" ht="12.75" hidden="false" customHeight="false" outlineLevel="0" collapsed="false">
      <c r="A1248" s="81" t="n">
        <v>36682</v>
      </c>
      <c r="B1248" s="82" t="s">
        <v>55</v>
      </c>
      <c r="C1248" s="82" t="s">
        <v>56</v>
      </c>
      <c r="D1248" s="82" t="s">
        <v>57</v>
      </c>
      <c r="E1248" s="82" t="s">
        <v>21</v>
      </c>
      <c r="F1248" s="82"/>
      <c r="G1248" s="82" t="s">
        <v>88</v>
      </c>
      <c r="H1248" s="81" t="n">
        <v>37773</v>
      </c>
      <c r="I1248" s="82" t="n">
        <v>0</v>
      </c>
      <c r="J1248" s="82" t="n">
        <v>0</v>
      </c>
      <c r="K1248" s="83" t="n">
        <f aca="false">IF(J1248=0,0,J1248/I1248)</f>
        <v>0</v>
      </c>
      <c r="L1248" s="83" t="n">
        <f aca="false">I1248/UOM</f>
        <v>0</v>
      </c>
      <c r="M1248" s="83" t="n">
        <f aca="false">J1248/UOM</f>
        <v>0</v>
      </c>
      <c r="N1248" s="84" t="str">
        <f aca="false">IF(F1248="P","PHY",IF(F1248="G","G",E1248))</f>
        <v>D</v>
      </c>
      <c r="O1248" s="84" t="str">
        <f aca="false">IF(ISNA(VLOOKUP(G1248,BadCanCurves,1,FALSE())),VLOOKUP(D1248,FOLIOS,6,FALSE()),"not used")</f>
        <v>not used</v>
      </c>
      <c r="P1248" s="84" t="n">
        <f aca="false">IF($N1248="P",VLOOKUP(H1248,PrcBuckets,2,FALSE()),0)</f>
        <v>0</v>
      </c>
      <c r="Q1248" s="84" t="n">
        <f aca="false">IF($N1248="D",VLOOKUP(H1248,BasisBuckets,2,FALSE()),0)</f>
        <v>11</v>
      </c>
      <c r="R1248" s="84" t="n">
        <f aca="false">IF($N1248="PHY",VLOOKUP(H1248,PGDBuckets,2,FALSE()),0)</f>
        <v>0</v>
      </c>
      <c r="S1248" s="84" t="n">
        <f aca="false">IF($N1248="G",VLOOKUP(H1248,PGDBuckets,2,FALSE()),0)</f>
        <v>0</v>
      </c>
      <c r="T1248" s="84" t="n">
        <f aca="false">SUM(P1248:S1248)</f>
        <v>11</v>
      </c>
      <c r="U1248" s="84" t="str">
        <f aca="false">IF(O1248="not used","-",O1248&amp;N1248&amp;T1248)</f>
        <v>-</v>
      </c>
      <c r="V1248" s="84" t="str">
        <f aca="false">IF(O1248="Not Used","-",VLOOKUP(D1248,FOLIOS,7,FALSE())&amp;H1248)</f>
        <v>-</v>
      </c>
      <c r="W1248" s="84" t="str">
        <f aca="false">IF(U1248="-","-",O1248&amp;E1248&amp;H1248)</f>
        <v>-</v>
      </c>
      <c r="X1248" s="85" t="str">
        <f aca="false">D1248&amp;G1248</f>
        <v>FT-CAND-EGSC-BASIF-TETCO/M3</v>
      </c>
      <c r="AF1248" s="0" t="str">
        <f aca="false">D1248&amp;V1248</f>
        <v>FT-CAND-EGSC-BAS-</v>
      </c>
    </row>
    <row r="1249" customFormat="false" ht="12.75" hidden="false" customHeight="false" outlineLevel="0" collapsed="false">
      <c r="A1249" s="81" t="n">
        <v>36682</v>
      </c>
      <c r="B1249" s="82" t="s">
        <v>55</v>
      </c>
      <c r="C1249" s="82" t="s">
        <v>56</v>
      </c>
      <c r="D1249" s="82" t="s">
        <v>57</v>
      </c>
      <c r="E1249" s="82" t="s">
        <v>21</v>
      </c>
      <c r="F1249" s="82"/>
      <c r="G1249" s="82" t="s">
        <v>88</v>
      </c>
      <c r="H1249" s="81" t="n">
        <v>37803</v>
      </c>
      <c r="I1249" s="82" t="n">
        <v>0</v>
      </c>
      <c r="J1249" s="82" t="n">
        <v>0</v>
      </c>
      <c r="K1249" s="83" t="n">
        <f aca="false">IF(J1249=0,0,J1249/I1249)</f>
        <v>0</v>
      </c>
      <c r="L1249" s="83" t="n">
        <f aca="false">I1249/UOM</f>
        <v>0</v>
      </c>
      <c r="M1249" s="83" t="n">
        <f aca="false">J1249/UOM</f>
        <v>0</v>
      </c>
      <c r="N1249" s="84" t="str">
        <f aca="false">IF(F1249="P","PHY",IF(F1249="G","G",E1249))</f>
        <v>D</v>
      </c>
      <c r="O1249" s="84" t="str">
        <f aca="false">IF(ISNA(VLOOKUP(G1249,BadCanCurves,1,FALSE())),VLOOKUP(D1249,FOLIOS,6,FALSE()),"not used")</f>
        <v>not used</v>
      </c>
      <c r="P1249" s="84" t="n">
        <f aca="false">IF($N1249="P",VLOOKUP(H1249,PrcBuckets,2,FALSE()),0)</f>
        <v>0</v>
      </c>
      <c r="Q1249" s="84" t="n">
        <f aca="false">IF($N1249="D",VLOOKUP(H1249,BasisBuckets,2,FALSE()),0)</f>
        <v>11</v>
      </c>
      <c r="R1249" s="84" t="n">
        <f aca="false">IF($N1249="PHY",VLOOKUP(H1249,PGDBuckets,2,FALSE()),0)</f>
        <v>0</v>
      </c>
      <c r="S1249" s="84" t="n">
        <f aca="false">IF($N1249="G",VLOOKUP(H1249,PGDBuckets,2,FALSE()),0)</f>
        <v>0</v>
      </c>
      <c r="T1249" s="84" t="n">
        <f aca="false">SUM(P1249:S1249)</f>
        <v>11</v>
      </c>
      <c r="U1249" s="84" t="str">
        <f aca="false">IF(O1249="not used","-",O1249&amp;N1249&amp;T1249)</f>
        <v>-</v>
      </c>
      <c r="V1249" s="84" t="str">
        <f aca="false">IF(O1249="Not Used","-",VLOOKUP(D1249,FOLIOS,7,FALSE())&amp;H1249)</f>
        <v>-</v>
      </c>
      <c r="W1249" s="84" t="str">
        <f aca="false">IF(U1249="-","-",O1249&amp;E1249&amp;H1249)</f>
        <v>-</v>
      </c>
      <c r="X1249" s="85" t="str">
        <f aca="false">D1249&amp;G1249</f>
        <v>FT-CAND-EGSC-BASIF-TETCO/M3</v>
      </c>
      <c r="AF1249" s="0" t="str">
        <f aca="false">D1249&amp;V1249</f>
        <v>FT-CAND-EGSC-BAS-</v>
      </c>
    </row>
    <row r="1250" customFormat="false" ht="12.75" hidden="false" customHeight="false" outlineLevel="0" collapsed="false">
      <c r="A1250" s="81" t="n">
        <v>36682</v>
      </c>
      <c r="B1250" s="82" t="s">
        <v>55</v>
      </c>
      <c r="C1250" s="82" t="s">
        <v>56</v>
      </c>
      <c r="D1250" s="82" t="s">
        <v>57</v>
      </c>
      <c r="E1250" s="82" t="s">
        <v>21</v>
      </c>
      <c r="F1250" s="82"/>
      <c r="G1250" s="82" t="s">
        <v>88</v>
      </c>
      <c r="H1250" s="81" t="n">
        <v>37834</v>
      </c>
      <c r="I1250" s="82" t="n">
        <v>0</v>
      </c>
      <c r="J1250" s="82" t="n">
        <v>0</v>
      </c>
      <c r="K1250" s="83" t="n">
        <f aca="false">IF(J1250=0,0,J1250/I1250)</f>
        <v>0</v>
      </c>
      <c r="L1250" s="83" t="n">
        <f aca="false">I1250/UOM</f>
        <v>0</v>
      </c>
      <c r="M1250" s="83" t="n">
        <f aca="false">J1250/UOM</f>
        <v>0</v>
      </c>
      <c r="N1250" s="84" t="str">
        <f aca="false">IF(F1250="P","PHY",IF(F1250="G","G",E1250))</f>
        <v>D</v>
      </c>
      <c r="O1250" s="84" t="str">
        <f aca="false">IF(ISNA(VLOOKUP(G1250,BadCanCurves,1,FALSE())),VLOOKUP(D1250,FOLIOS,6,FALSE()),"not used")</f>
        <v>not used</v>
      </c>
      <c r="P1250" s="84" t="n">
        <f aca="false">IF($N1250="P",VLOOKUP(H1250,PrcBuckets,2,FALSE()),0)</f>
        <v>0</v>
      </c>
      <c r="Q1250" s="84" t="n">
        <f aca="false">IF($N1250="D",VLOOKUP(H1250,BasisBuckets,2,FALSE()),0)</f>
        <v>11</v>
      </c>
      <c r="R1250" s="84" t="n">
        <f aca="false">IF($N1250="PHY",VLOOKUP(H1250,PGDBuckets,2,FALSE()),0)</f>
        <v>0</v>
      </c>
      <c r="S1250" s="84" t="n">
        <f aca="false">IF($N1250="G",VLOOKUP(H1250,PGDBuckets,2,FALSE()),0)</f>
        <v>0</v>
      </c>
      <c r="T1250" s="84" t="n">
        <f aca="false">SUM(P1250:S1250)</f>
        <v>11</v>
      </c>
      <c r="U1250" s="84" t="str">
        <f aca="false">IF(O1250="not used","-",O1250&amp;N1250&amp;T1250)</f>
        <v>-</v>
      </c>
      <c r="V1250" s="84" t="str">
        <f aca="false">IF(O1250="Not Used","-",VLOOKUP(D1250,FOLIOS,7,FALSE())&amp;H1250)</f>
        <v>-</v>
      </c>
      <c r="W1250" s="84" t="str">
        <f aca="false">IF(U1250="-","-",O1250&amp;E1250&amp;H1250)</f>
        <v>-</v>
      </c>
      <c r="X1250" s="85" t="str">
        <f aca="false">D1250&amp;G1250</f>
        <v>FT-CAND-EGSC-BASIF-TETCO/M3</v>
      </c>
      <c r="AF1250" s="0" t="str">
        <f aca="false">D1250&amp;V1250</f>
        <v>FT-CAND-EGSC-BAS-</v>
      </c>
    </row>
    <row r="1251" customFormat="false" ht="12.75" hidden="false" customHeight="false" outlineLevel="0" collapsed="false">
      <c r="A1251" s="81" t="n">
        <v>36682</v>
      </c>
      <c r="B1251" s="82" t="s">
        <v>55</v>
      </c>
      <c r="C1251" s="82" t="s">
        <v>56</v>
      </c>
      <c r="D1251" s="82" t="s">
        <v>57</v>
      </c>
      <c r="E1251" s="82" t="s">
        <v>21</v>
      </c>
      <c r="F1251" s="82"/>
      <c r="G1251" s="82" t="s">
        <v>88</v>
      </c>
      <c r="H1251" s="81" t="n">
        <v>37865</v>
      </c>
      <c r="I1251" s="82" t="n">
        <v>0</v>
      </c>
      <c r="J1251" s="82" t="n">
        <v>0</v>
      </c>
      <c r="K1251" s="83" t="n">
        <f aca="false">IF(J1251=0,0,J1251/I1251)</f>
        <v>0</v>
      </c>
      <c r="L1251" s="83" t="n">
        <f aca="false">I1251/UOM</f>
        <v>0</v>
      </c>
      <c r="M1251" s="83" t="n">
        <f aca="false">J1251/UOM</f>
        <v>0</v>
      </c>
      <c r="N1251" s="84" t="str">
        <f aca="false">IF(F1251="P","PHY",IF(F1251="G","G",E1251))</f>
        <v>D</v>
      </c>
      <c r="O1251" s="84" t="str">
        <f aca="false">IF(ISNA(VLOOKUP(G1251,BadCanCurves,1,FALSE())),VLOOKUP(D1251,FOLIOS,6,FALSE()),"not used")</f>
        <v>not used</v>
      </c>
      <c r="P1251" s="84" t="n">
        <f aca="false">IF($N1251="P",VLOOKUP(H1251,PrcBuckets,2,FALSE()),0)</f>
        <v>0</v>
      </c>
      <c r="Q1251" s="84" t="n">
        <f aca="false">IF($N1251="D",VLOOKUP(H1251,BasisBuckets,2,FALSE()),0)</f>
        <v>11</v>
      </c>
      <c r="R1251" s="84" t="n">
        <f aca="false">IF($N1251="PHY",VLOOKUP(H1251,PGDBuckets,2,FALSE()),0)</f>
        <v>0</v>
      </c>
      <c r="S1251" s="84" t="n">
        <f aca="false">IF($N1251="G",VLOOKUP(H1251,PGDBuckets,2,FALSE()),0)</f>
        <v>0</v>
      </c>
      <c r="T1251" s="84" t="n">
        <f aca="false">SUM(P1251:S1251)</f>
        <v>11</v>
      </c>
      <c r="U1251" s="84" t="str">
        <f aca="false">IF(O1251="not used","-",O1251&amp;N1251&amp;T1251)</f>
        <v>-</v>
      </c>
      <c r="V1251" s="84" t="str">
        <f aca="false">IF(O1251="Not Used","-",VLOOKUP(D1251,FOLIOS,7,FALSE())&amp;H1251)</f>
        <v>-</v>
      </c>
      <c r="W1251" s="84" t="str">
        <f aca="false">IF(U1251="-","-",O1251&amp;E1251&amp;H1251)</f>
        <v>-</v>
      </c>
      <c r="X1251" s="85" t="str">
        <f aca="false">D1251&amp;G1251</f>
        <v>FT-CAND-EGSC-BASIF-TETCO/M3</v>
      </c>
      <c r="AF1251" s="0" t="str">
        <f aca="false">D1251&amp;V1251</f>
        <v>FT-CAND-EGSC-BAS-</v>
      </c>
    </row>
    <row r="1252" customFormat="false" ht="12.75" hidden="false" customHeight="false" outlineLevel="0" collapsed="false">
      <c r="A1252" s="81" t="n">
        <v>36682</v>
      </c>
      <c r="B1252" s="82" t="s">
        <v>55</v>
      </c>
      <c r="C1252" s="82" t="s">
        <v>56</v>
      </c>
      <c r="D1252" s="82" t="s">
        <v>57</v>
      </c>
      <c r="E1252" s="82" t="s">
        <v>21</v>
      </c>
      <c r="F1252" s="82"/>
      <c r="G1252" s="82" t="s">
        <v>88</v>
      </c>
      <c r="H1252" s="81" t="n">
        <v>37895</v>
      </c>
      <c r="I1252" s="82" t="n">
        <v>0</v>
      </c>
      <c r="J1252" s="82" t="n">
        <v>0</v>
      </c>
      <c r="K1252" s="83" t="n">
        <f aca="false">IF(J1252=0,0,J1252/I1252)</f>
        <v>0</v>
      </c>
      <c r="L1252" s="83" t="n">
        <f aca="false">I1252/UOM</f>
        <v>0</v>
      </c>
      <c r="M1252" s="83" t="n">
        <f aca="false">J1252/UOM</f>
        <v>0</v>
      </c>
      <c r="N1252" s="84" t="str">
        <f aca="false">IF(F1252="P","PHY",IF(F1252="G","G",E1252))</f>
        <v>D</v>
      </c>
      <c r="O1252" s="84" t="str">
        <f aca="false">IF(ISNA(VLOOKUP(G1252,BadCanCurves,1,FALSE())),VLOOKUP(D1252,FOLIOS,6,FALSE()),"not used")</f>
        <v>not used</v>
      </c>
      <c r="P1252" s="84" t="n">
        <f aca="false">IF($N1252="P",VLOOKUP(H1252,PrcBuckets,2,FALSE()),0)</f>
        <v>0</v>
      </c>
      <c r="Q1252" s="84" t="n">
        <f aca="false">IF($N1252="D",VLOOKUP(H1252,BasisBuckets,2,FALSE()),0)</f>
        <v>11</v>
      </c>
      <c r="R1252" s="84" t="n">
        <f aca="false">IF($N1252="PHY",VLOOKUP(H1252,PGDBuckets,2,FALSE()),0)</f>
        <v>0</v>
      </c>
      <c r="S1252" s="84" t="n">
        <f aca="false">IF($N1252="G",VLOOKUP(H1252,PGDBuckets,2,FALSE()),0)</f>
        <v>0</v>
      </c>
      <c r="T1252" s="84" t="n">
        <f aca="false">SUM(P1252:S1252)</f>
        <v>11</v>
      </c>
      <c r="U1252" s="84" t="str">
        <f aca="false">IF(O1252="not used","-",O1252&amp;N1252&amp;T1252)</f>
        <v>-</v>
      </c>
      <c r="V1252" s="84" t="str">
        <f aca="false">IF(O1252="Not Used","-",VLOOKUP(D1252,FOLIOS,7,FALSE())&amp;H1252)</f>
        <v>-</v>
      </c>
      <c r="W1252" s="84" t="str">
        <f aca="false">IF(U1252="-","-",O1252&amp;E1252&amp;H1252)</f>
        <v>-</v>
      </c>
      <c r="X1252" s="85" t="str">
        <f aca="false">D1252&amp;G1252</f>
        <v>FT-CAND-EGSC-BASIF-TETCO/M3</v>
      </c>
      <c r="AF1252" s="0" t="str">
        <f aca="false">D1252&amp;V1252</f>
        <v>FT-CAND-EGSC-BAS-</v>
      </c>
    </row>
    <row r="1253" customFormat="false" ht="12.75" hidden="false" customHeight="false" outlineLevel="0" collapsed="false">
      <c r="A1253" s="81" t="n">
        <v>36682</v>
      </c>
      <c r="B1253" s="82" t="s">
        <v>55</v>
      </c>
      <c r="C1253" s="82" t="s">
        <v>56</v>
      </c>
      <c r="D1253" s="82" t="s">
        <v>57</v>
      </c>
      <c r="E1253" s="82" t="s">
        <v>21</v>
      </c>
      <c r="F1253" s="82"/>
      <c r="G1253" s="82" t="s">
        <v>88</v>
      </c>
      <c r="H1253" s="81" t="n">
        <v>37926</v>
      </c>
      <c r="I1253" s="82" t="n">
        <v>0</v>
      </c>
      <c r="J1253" s="82" t="n">
        <v>0</v>
      </c>
      <c r="K1253" s="83" t="n">
        <f aca="false">IF(J1253=0,0,J1253/I1253)</f>
        <v>0</v>
      </c>
      <c r="L1253" s="83" t="n">
        <f aca="false">I1253/UOM</f>
        <v>0</v>
      </c>
      <c r="M1253" s="83" t="n">
        <f aca="false">J1253/UOM</f>
        <v>0</v>
      </c>
      <c r="N1253" s="84" t="str">
        <f aca="false">IF(F1253="P","PHY",IF(F1253="G","G",E1253))</f>
        <v>D</v>
      </c>
      <c r="O1253" s="84" t="str">
        <f aca="false">IF(ISNA(VLOOKUP(G1253,BadCanCurves,1,FALSE())),VLOOKUP(D1253,FOLIOS,6,FALSE()),"not used")</f>
        <v>not used</v>
      </c>
      <c r="P1253" s="84" t="n">
        <f aca="false">IF($N1253="P",VLOOKUP(H1253,PrcBuckets,2,FALSE()),0)</f>
        <v>0</v>
      </c>
      <c r="Q1253" s="84" t="n">
        <f aca="false">IF($N1253="D",VLOOKUP(H1253,BasisBuckets,2,FALSE()),0)</f>
        <v>11</v>
      </c>
      <c r="R1253" s="84" t="n">
        <f aca="false">IF($N1253="PHY",VLOOKUP(H1253,PGDBuckets,2,FALSE()),0)</f>
        <v>0</v>
      </c>
      <c r="S1253" s="84" t="n">
        <f aca="false">IF($N1253="G",VLOOKUP(H1253,PGDBuckets,2,FALSE()),0)</f>
        <v>0</v>
      </c>
      <c r="T1253" s="84" t="n">
        <f aca="false">SUM(P1253:S1253)</f>
        <v>11</v>
      </c>
      <c r="U1253" s="84" t="str">
        <f aca="false">IF(O1253="not used","-",O1253&amp;N1253&amp;T1253)</f>
        <v>-</v>
      </c>
      <c r="V1253" s="84" t="str">
        <f aca="false">IF(O1253="Not Used","-",VLOOKUP(D1253,FOLIOS,7,FALSE())&amp;H1253)</f>
        <v>-</v>
      </c>
      <c r="W1253" s="84" t="str">
        <f aca="false">IF(U1253="-","-",O1253&amp;E1253&amp;H1253)</f>
        <v>-</v>
      </c>
      <c r="X1253" s="85" t="str">
        <f aca="false">D1253&amp;G1253</f>
        <v>FT-CAND-EGSC-BASIF-TETCO/M3</v>
      </c>
      <c r="AF1253" s="0" t="str">
        <f aca="false">D1253&amp;V1253</f>
        <v>FT-CAND-EGSC-BAS-</v>
      </c>
    </row>
    <row r="1254" customFormat="false" ht="12.75" hidden="false" customHeight="false" outlineLevel="0" collapsed="false">
      <c r="A1254" s="81" t="n">
        <v>36682</v>
      </c>
      <c r="B1254" s="82" t="s">
        <v>55</v>
      </c>
      <c r="C1254" s="82" t="s">
        <v>56</v>
      </c>
      <c r="D1254" s="82" t="s">
        <v>57</v>
      </c>
      <c r="E1254" s="82" t="s">
        <v>21</v>
      </c>
      <c r="F1254" s="82"/>
      <c r="G1254" s="82" t="s">
        <v>88</v>
      </c>
      <c r="H1254" s="81" t="n">
        <v>37956</v>
      </c>
      <c r="I1254" s="82" t="n">
        <v>0</v>
      </c>
      <c r="J1254" s="82" t="n">
        <v>0</v>
      </c>
      <c r="K1254" s="83" t="n">
        <f aca="false">IF(J1254=0,0,J1254/I1254)</f>
        <v>0</v>
      </c>
      <c r="L1254" s="83" t="n">
        <f aca="false">I1254/UOM</f>
        <v>0</v>
      </c>
      <c r="M1254" s="83" t="n">
        <f aca="false">J1254/UOM</f>
        <v>0</v>
      </c>
      <c r="N1254" s="84" t="str">
        <f aca="false">IF(F1254="P","PHY",IF(F1254="G","G",E1254))</f>
        <v>D</v>
      </c>
      <c r="O1254" s="84" t="str">
        <f aca="false">IF(ISNA(VLOOKUP(G1254,BadCanCurves,1,FALSE())),VLOOKUP(D1254,FOLIOS,6,FALSE()),"not used")</f>
        <v>not used</v>
      </c>
      <c r="P1254" s="84" t="n">
        <f aca="false">IF($N1254="P",VLOOKUP(H1254,PrcBuckets,2,FALSE()),0)</f>
        <v>0</v>
      </c>
      <c r="Q1254" s="84" t="n">
        <f aca="false">IF($N1254="D",VLOOKUP(H1254,BasisBuckets,2,FALSE()),0)</f>
        <v>11</v>
      </c>
      <c r="R1254" s="84" t="n">
        <f aca="false">IF($N1254="PHY",VLOOKUP(H1254,PGDBuckets,2,FALSE()),0)</f>
        <v>0</v>
      </c>
      <c r="S1254" s="84" t="n">
        <f aca="false">IF($N1254="G",VLOOKUP(H1254,PGDBuckets,2,FALSE()),0)</f>
        <v>0</v>
      </c>
      <c r="T1254" s="84" t="n">
        <f aca="false">SUM(P1254:S1254)</f>
        <v>11</v>
      </c>
      <c r="U1254" s="84" t="str">
        <f aca="false">IF(O1254="not used","-",O1254&amp;N1254&amp;T1254)</f>
        <v>-</v>
      </c>
      <c r="V1254" s="84" t="str">
        <f aca="false">IF(O1254="Not Used","-",VLOOKUP(D1254,FOLIOS,7,FALSE())&amp;H1254)</f>
        <v>-</v>
      </c>
      <c r="W1254" s="84" t="str">
        <f aca="false">IF(U1254="-","-",O1254&amp;E1254&amp;H1254)</f>
        <v>-</v>
      </c>
      <c r="X1254" s="85" t="str">
        <f aca="false">D1254&amp;G1254</f>
        <v>FT-CAND-EGSC-BASIF-TETCO/M3</v>
      </c>
      <c r="AF1254" s="0" t="str">
        <f aca="false">D1254&amp;V1254</f>
        <v>FT-CAND-EGSC-BAS-</v>
      </c>
    </row>
    <row r="1255" customFormat="false" ht="12.75" hidden="false" customHeight="false" outlineLevel="0" collapsed="false">
      <c r="A1255" s="81" t="n">
        <v>36682</v>
      </c>
      <c r="B1255" s="82" t="s">
        <v>55</v>
      </c>
      <c r="C1255" s="82" t="s">
        <v>56</v>
      </c>
      <c r="D1255" s="82" t="s">
        <v>57</v>
      </c>
      <c r="E1255" s="82" t="s">
        <v>21</v>
      </c>
      <c r="F1255" s="82"/>
      <c r="G1255" s="82" t="s">
        <v>88</v>
      </c>
      <c r="H1255" s="81" t="n">
        <v>37987</v>
      </c>
      <c r="I1255" s="82" t="n">
        <v>0</v>
      </c>
      <c r="J1255" s="82" t="n">
        <v>0</v>
      </c>
      <c r="K1255" s="83" t="n">
        <f aca="false">IF(J1255=0,0,J1255/I1255)</f>
        <v>0</v>
      </c>
      <c r="L1255" s="83" t="n">
        <f aca="false">I1255/UOM</f>
        <v>0</v>
      </c>
      <c r="M1255" s="83" t="n">
        <f aca="false">J1255/UOM</f>
        <v>0</v>
      </c>
      <c r="N1255" s="84" t="str">
        <f aca="false">IF(F1255="P","PHY",IF(F1255="G","G",E1255))</f>
        <v>D</v>
      </c>
      <c r="O1255" s="84" t="str">
        <f aca="false">IF(ISNA(VLOOKUP(G1255,BadCanCurves,1,FALSE())),VLOOKUP(D1255,FOLIOS,6,FALSE()),"not used")</f>
        <v>not used</v>
      </c>
      <c r="P1255" s="84" t="n">
        <f aca="false">IF($N1255="P",VLOOKUP(H1255,PrcBuckets,2,FALSE()),0)</f>
        <v>0</v>
      </c>
      <c r="Q1255" s="84" t="n">
        <f aca="false">IF($N1255="D",VLOOKUP(H1255,BasisBuckets,2,FALSE()),0)</f>
        <v>12</v>
      </c>
      <c r="R1255" s="84" t="n">
        <f aca="false">IF($N1255="PHY",VLOOKUP(H1255,PGDBuckets,2,FALSE()),0)</f>
        <v>0</v>
      </c>
      <c r="S1255" s="84" t="n">
        <f aca="false">IF($N1255="G",VLOOKUP(H1255,PGDBuckets,2,FALSE()),0)</f>
        <v>0</v>
      </c>
      <c r="T1255" s="84" t="n">
        <f aca="false">SUM(P1255:S1255)</f>
        <v>12</v>
      </c>
      <c r="U1255" s="84" t="str">
        <f aca="false">IF(O1255="not used","-",O1255&amp;N1255&amp;T1255)</f>
        <v>-</v>
      </c>
      <c r="V1255" s="84" t="str">
        <f aca="false">IF(O1255="Not Used","-",VLOOKUP(D1255,FOLIOS,7,FALSE())&amp;H1255)</f>
        <v>-</v>
      </c>
      <c r="W1255" s="84" t="str">
        <f aca="false">IF(U1255="-","-",O1255&amp;E1255&amp;H1255)</f>
        <v>-</v>
      </c>
      <c r="X1255" s="85" t="str">
        <f aca="false">D1255&amp;G1255</f>
        <v>FT-CAND-EGSC-BASIF-TETCO/M3</v>
      </c>
      <c r="AF1255" s="0" t="str">
        <f aca="false">D1255&amp;V1255</f>
        <v>FT-CAND-EGSC-BAS-</v>
      </c>
    </row>
    <row r="1256" customFormat="false" ht="12.75" hidden="false" customHeight="false" outlineLevel="0" collapsed="false">
      <c r="A1256" s="81" t="n">
        <v>36682</v>
      </c>
      <c r="B1256" s="82" t="s">
        <v>55</v>
      </c>
      <c r="C1256" s="82" t="s">
        <v>56</v>
      </c>
      <c r="D1256" s="82" t="s">
        <v>57</v>
      </c>
      <c r="E1256" s="82" t="s">
        <v>21</v>
      </c>
      <c r="F1256" s="82"/>
      <c r="G1256" s="82" t="s">
        <v>88</v>
      </c>
      <c r="H1256" s="81" t="n">
        <v>38018</v>
      </c>
      <c r="I1256" s="82" t="n">
        <v>0</v>
      </c>
      <c r="J1256" s="82" t="n">
        <v>0</v>
      </c>
      <c r="K1256" s="83" t="n">
        <f aca="false">IF(J1256=0,0,J1256/I1256)</f>
        <v>0</v>
      </c>
      <c r="L1256" s="83" t="n">
        <f aca="false">I1256/UOM</f>
        <v>0</v>
      </c>
      <c r="M1256" s="83" t="n">
        <f aca="false">J1256/UOM</f>
        <v>0</v>
      </c>
      <c r="N1256" s="84" t="str">
        <f aca="false">IF(F1256="P","PHY",IF(F1256="G","G",E1256))</f>
        <v>D</v>
      </c>
      <c r="O1256" s="84" t="str">
        <f aca="false">IF(ISNA(VLOOKUP(G1256,BadCanCurves,1,FALSE())),VLOOKUP(D1256,FOLIOS,6,FALSE()),"not used")</f>
        <v>not used</v>
      </c>
      <c r="P1256" s="84" t="n">
        <f aca="false">IF($N1256="P",VLOOKUP(H1256,PrcBuckets,2,FALSE()),0)</f>
        <v>0</v>
      </c>
      <c r="Q1256" s="84" t="n">
        <f aca="false">IF($N1256="D",VLOOKUP(H1256,BasisBuckets,2,FALSE()),0)</f>
        <v>12</v>
      </c>
      <c r="R1256" s="84" t="n">
        <f aca="false">IF($N1256="PHY",VLOOKUP(H1256,PGDBuckets,2,FALSE()),0)</f>
        <v>0</v>
      </c>
      <c r="S1256" s="84" t="n">
        <f aca="false">IF($N1256="G",VLOOKUP(H1256,PGDBuckets,2,FALSE()),0)</f>
        <v>0</v>
      </c>
      <c r="T1256" s="84" t="n">
        <f aca="false">SUM(P1256:S1256)</f>
        <v>12</v>
      </c>
      <c r="U1256" s="84" t="str">
        <f aca="false">IF(O1256="not used","-",O1256&amp;N1256&amp;T1256)</f>
        <v>-</v>
      </c>
      <c r="V1256" s="84" t="str">
        <f aca="false">IF(O1256="Not Used","-",VLOOKUP(D1256,FOLIOS,7,FALSE())&amp;H1256)</f>
        <v>-</v>
      </c>
      <c r="W1256" s="84" t="str">
        <f aca="false">IF(U1256="-","-",O1256&amp;E1256&amp;H1256)</f>
        <v>-</v>
      </c>
      <c r="X1256" s="85" t="str">
        <f aca="false">D1256&amp;G1256</f>
        <v>FT-CAND-EGSC-BASIF-TETCO/M3</v>
      </c>
      <c r="AF1256" s="0" t="str">
        <f aca="false">D1256&amp;V1256</f>
        <v>FT-CAND-EGSC-BAS-</v>
      </c>
    </row>
    <row r="1257" customFormat="false" ht="12.75" hidden="false" customHeight="false" outlineLevel="0" collapsed="false">
      <c r="A1257" s="81" t="n">
        <v>36682</v>
      </c>
      <c r="B1257" s="82" t="s">
        <v>55</v>
      </c>
      <c r="C1257" s="82" t="s">
        <v>56</v>
      </c>
      <c r="D1257" s="82" t="s">
        <v>57</v>
      </c>
      <c r="E1257" s="82" t="s">
        <v>21</v>
      </c>
      <c r="F1257" s="82"/>
      <c r="G1257" s="82" t="s">
        <v>88</v>
      </c>
      <c r="H1257" s="81" t="n">
        <v>38047</v>
      </c>
      <c r="I1257" s="82" t="n">
        <v>0</v>
      </c>
      <c r="J1257" s="82" t="n">
        <v>0</v>
      </c>
      <c r="K1257" s="83" t="n">
        <f aca="false">IF(J1257=0,0,J1257/I1257)</f>
        <v>0</v>
      </c>
      <c r="L1257" s="83" t="n">
        <f aca="false">I1257/UOM</f>
        <v>0</v>
      </c>
      <c r="M1257" s="83" t="n">
        <f aca="false">J1257/UOM</f>
        <v>0</v>
      </c>
      <c r="N1257" s="84" t="str">
        <f aca="false">IF(F1257="P","PHY",IF(F1257="G","G",E1257))</f>
        <v>D</v>
      </c>
      <c r="O1257" s="84" t="str">
        <f aca="false">IF(ISNA(VLOOKUP(G1257,BadCanCurves,1,FALSE())),VLOOKUP(D1257,FOLIOS,6,FALSE()),"not used")</f>
        <v>not used</v>
      </c>
      <c r="P1257" s="84" t="n">
        <f aca="false">IF($N1257="P",VLOOKUP(H1257,PrcBuckets,2,FALSE()),0)</f>
        <v>0</v>
      </c>
      <c r="Q1257" s="84" t="n">
        <f aca="false">IF($N1257="D",VLOOKUP(H1257,BasisBuckets,2,FALSE()),0)</f>
        <v>12</v>
      </c>
      <c r="R1257" s="84" t="n">
        <f aca="false">IF($N1257="PHY",VLOOKUP(H1257,PGDBuckets,2,FALSE()),0)</f>
        <v>0</v>
      </c>
      <c r="S1257" s="84" t="n">
        <f aca="false">IF($N1257="G",VLOOKUP(H1257,PGDBuckets,2,FALSE()),0)</f>
        <v>0</v>
      </c>
      <c r="T1257" s="84" t="n">
        <f aca="false">SUM(P1257:S1257)</f>
        <v>12</v>
      </c>
      <c r="U1257" s="84" t="str">
        <f aca="false">IF(O1257="not used","-",O1257&amp;N1257&amp;T1257)</f>
        <v>-</v>
      </c>
      <c r="V1257" s="84" t="str">
        <f aca="false">IF(O1257="Not Used","-",VLOOKUP(D1257,FOLIOS,7,FALSE())&amp;H1257)</f>
        <v>-</v>
      </c>
      <c r="W1257" s="84" t="str">
        <f aca="false">IF(U1257="-","-",O1257&amp;E1257&amp;H1257)</f>
        <v>-</v>
      </c>
      <c r="X1257" s="85" t="str">
        <f aca="false">D1257&amp;G1257</f>
        <v>FT-CAND-EGSC-BASIF-TETCO/M3</v>
      </c>
      <c r="AF1257" s="0" t="str">
        <f aca="false">D1257&amp;V1257</f>
        <v>FT-CAND-EGSC-BAS-</v>
      </c>
    </row>
    <row r="1258" customFormat="false" ht="12.75" hidden="false" customHeight="false" outlineLevel="0" collapsed="false">
      <c r="A1258" s="81" t="n">
        <v>36682</v>
      </c>
      <c r="B1258" s="82" t="s">
        <v>55</v>
      </c>
      <c r="C1258" s="82" t="s">
        <v>56</v>
      </c>
      <c r="D1258" s="82" t="s">
        <v>57</v>
      </c>
      <c r="E1258" s="82" t="s">
        <v>21</v>
      </c>
      <c r="F1258" s="82"/>
      <c r="G1258" s="82" t="s">
        <v>88</v>
      </c>
      <c r="H1258" s="81" t="n">
        <v>38078</v>
      </c>
      <c r="I1258" s="82" t="n">
        <v>0</v>
      </c>
      <c r="J1258" s="82" t="n">
        <v>0</v>
      </c>
      <c r="K1258" s="83" t="n">
        <f aca="false">IF(J1258=0,0,J1258/I1258)</f>
        <v>0</v>
      </c>
      <c r="L1258" s="83" t="n">
        <f aca="false">I1258/UOM</f>
        <v>0</v>
      </c>
      <c r="M1258" s="83" t="n">
        <f aca="false">J1258/UOM</f>
        <v>0</v>
      </c>
      <c r="N1258" s="84" t="str">
        <f aca="false">IF(F1258="P","PHY",IF(F1258="G","G",E1258))</f>
        <v>D</v>
      </c>
      <c r="O1258" s="84" t="str">
        <f aca="false">IF(ISNA(VLOOKUP(G1258,BadCanCurves,1,FALSE())),VLOOKUP(D1258,FOLIOS,6,FALSE()),"not used")</f>
        <v>not used</v>
      </c>
      <c r="P1258" s="84" t="n">
        <f aca="false">IF($N1258="P",VLOOKUP(H1258,PrcBuckets,2,FALSE()),0)</f>
        <v>0</v>
      </c>
      <c r="Q1258" s="84" t="n">
        <f aca="false">IF($N1258="D",VLOOKUP(H1258,BasisBuckets,2,FALSE()),0)</f>
        <v>12</v>
      </c>
      <c r="R1258" s="84" t="n">
        <f aca="false">IF($N1258="PHY",VLOOKUP(H1258,PGDBuckets,2,FALSE()),0)</f>
        <v>0</v>
      </c>
      <c r="S1258" s="84" t="n">
        <f aca="false">IF($N1258="G",VLOOKUP(H1258,PGDBuckets,2,FALSE()),0)</f>
        <v>0</v>
      </c>
      <c r="T1258" s="84" t="n">
        <f aca="false">SUM(P1258:S1258)</f>
        <v>12</v>
      </c>
      <c r="U1258" s="84" t="str">
        <f aca="false">IF(O1258="not used","-",O1258&amp;N1258&amp;T1258)</f>
        <v>-</v>
      </c>
      <c r="V1258" s="84" t="str">
        <f aca="false">IF(O1258="Not Used","-",VLOOKUP(D1258,FOLIOS,7,FALSE())&amp;H1258)</f>
        <v>-</v>
      </c>
      <c r="W1258" s="84" t="str">
        <f aca="false">IF(U1258="-","-",O1258&amp;E1258&amp;H1258)</f>
        <v>-</v>
      </c>
      <c r="X1258" s="85" t="str">
        <f aca="false">D1258&amp;G1258</f>
        <v>FT-CAND-EGSC-BASIF-TETCO/M3</v>
      </c>
      <c r="AF1258" s="0" t="str">
        <f aca="false">D1258&amp;V1258</f>
        <v>FT-CAND-EGSC-BAS-</v>
      </c>
    </row>
    <row r="1259" customFormat="false" ht="12.75" hidden="false" customHeight="false" outlineLevel="0" collapsed="false">
      <c r="A1259" s="81" t="n">
        <v>36682</v>
      </c>
      <c r="B1259" s="82" t="s">
        <v>55</v>
      </c>
      <c r="C1259" s="82" t="s">
        <v>56</v>
      </c>
      <c r="D1259" s="82" t="s">
        <v>57</v>
      </c>
      <c r="E1259" s="82" t="s">
        <v>21</v>
      </c>
      <c r="F1259" s="82"/>
      <c r="G1259" s="82" t="s">
        <v>88</v>
      </c>
      <c r="H1259" s="81" t="n">
        <v>38108</v>
      </c>
      <c r="I1259" s="82" t="n">
        <v>0</v>
      </c>
      <c r="J1259" s="82" t="n">
        <v>0</v>
      </c>
      <c r="K1259" s="83" t="n">
        <f aca="false">IF(J1259=0,0,J1259/I1259)</f>
        <v>0</v>
      </c>
      <c r="L1259" s="83" t="n">
        <f aca="false">I1259/UOM</f>
        <v>0</v>
      </c>
      <c r="M1259" s="83" t="n">
        <f aca="false">J1259/UOM</f>
        <v>0</v>
      </c>
      <c r="N1259" s="84" t="str">
        <f aca="false">IF(F1259="P","PHY",IF(F1259="G","G",E1259))</f>
        <v>D</v>
      </c>
      <c r="O1259" s="84" t="str">
        <f aca="false">IF(ISNA(VLOOKUP(G1259,BadCanCurves,1,FALSE())),VLOOKUP(D1259,FOLIOS,6,FALSE()),"not used")</f>
        <v>not used</v>
      </c>
      <c r="P1259" s="84" t="n">
        <f aca="false">IF($N1259="P",VLOOKUP(H1259,PrcBuckets,2,FALSE()),0)</f>
        <v>0</v>
      </c>
      <c r="Q1259" s="84" t="n">
        <f aca="false">IF($N1259="D",VLOOKUP(H1259,BasisBuckets,2,FALSE()),0)</f>
        <v>12</v>
      </c>
      <c r="R1259" s="84" t="n">
        <f aca="false">IF($N1259="PHY",VLOOKUP(H1259,PGDBuckets,2,FALSE()),0)</f>
        <v>0</v>
      </c>
      <c r="S1259" s="84" t="n">
        <f aca="false">IF($N1259="G",VLOOKUP(H1259,PGDBuckets,2,FALSE()),0)</f>
        <v>0</v>
      </c>
      <c r="T1259" s="84" t="n">
        <f aca="false">SUM(P1259:S1259)</f>
        <v>12</v>
      </c>
      <c r="U1259" s="84" t="str">
        <f aca="false">IF(O1259="not used","-",O1259&amp;N1259&amp;T1259)</f>
        <v>-</v>
      </c>
      <c r="V1259" s="84" t="str">
        <f aca="false">IF(O1259="Not Used","-",VLOOKUP(D1259,FOLIOS,7,FALSE())&amp;H1259)</f>
        <v>-</v>
      </c>
      <c r="W1259" s="84" t="str">
        <f aca="false">IF(U1259="-","-",O1259&amp;E1259&amp;H1259)</f>
        <v>-</v>
      </c>
      <c r="X1259" s="85" t="str">
        <f aca="false">D1259&amp;G1259</f>
        <v>FT-CAND-EGSC-BASIF-TETCO/M3</v>
      </c>
      <c r="AF1259" s="0" t="str">
        <f aca="false">D1259&amp;V1259</f>
        <v>FT-CAND-EGSC-BAS-</v>
      </c>
    </row>
    <row r="1260" customFormat="false" ht="12.75" hidden="false" customHeight="false" outlineLevel="0" collapsed="false">
      <c r="A1260" s="81" t="n">
        <v>36682</v>
      </c>
      <c r="B1260" s="82" t="s">
        <v>55</v>
      </c>
      <c r="C1260" s="82" t="s">
        <v>56</v>
      </c>
      <c r="D1260" s="82" t="s">
        <v>57</v>
      </c>
      <c r="E1260" s="82" t="s">
        <v>21</v>
      </c>
      <c r="F1260" s="82"/>
      <c r="G1260" s="82" t="s">
        <v>88</v>
      </c>
      <c r="H1260" s="81" t="n">
        <v>38139</v>
      </c>
      <c r="I1260" s="82" t="n">
        <v>0</v>
      </c>
      <c r="J1260" s="82" t="n">
        <v>0</v>
      </c>
      <c r="K1260" s="83" t="n">
        <f aca="false">IF(J1260=0,0,J1260/I1260)</f>
        <v>0</v>
      </c>
      <c r="L1260" s="83" t="n">
        <f aca="false">I1260/UOM</f>
        <v>0</v>
      </c>
      <c r="M1260" s="83" t="n">
        <f aca="false">J1260/UOM</f>
        <v>0</v>
      </c>
      <c r="N1260" s="84" t="str">
        <f aca="false">IF(F1260="P","PHY",IF(F1260="G","G",E1260))</f>
        <v>D</v>
      </c>
      <c r="O1260" s="84" t="str">
        <f aca="false">IF(ISNA(VLOOKUP(G1260,BadCanCurves,1,FALSE())),VLOOKUP(D1260,FOLIOS,6,FALSE()),"not used")</f>
        <v>not used</v>
      </c>
      <c r="P1260" s="84" t="n">
        <f aca="false">IF($N1260="P",VLOOKUP(H1260,PrcBuckets,2,FALSE()),0)</f>
        <v>0</v>
      </c>
      <c r="Q1260" s="84" t="n">
        <f aca="false">IF($N1260="D",VLOOKUP(H1260,BasisBuckets,2,FALSE()),0)</f>
        <v>12</v>
      </c>
      <c r="R1260" s="84" t="n">
        <f aca="false">IF($N1260="PHY",VLOOKUP(H1260,PGDBuckets,2,FALSE()),0)</f>
        <v>0</v>
      </c>
      <c r="S1260" s="84" t="n">
        <f aca="false">IF($N1260="G",VLOOKUP(H1260,PGDBuckets,2,FALSE()),0)</f>
        <v>0</v>
      </c>
      <c r="T1260" s="84" t="n">
        <f aca="false">SUM(P1260:S1260)</f>
        <v>12</v>
      </c>
      <c r="U1260" s="84" t="str">
        <f aca="false">IF(O1260="not used","-",O1260&amp;N1260&amp;T1260)</f>
        <v>-</v>
      </c>
      <c r="V1260" s="84" t="str">
        <f aca="false">IF(O1260="Not Used","-",VLOOKUP(D1260,FOLIOS,7,FALSE())&amp;H1260)</f>
        <v>-</v>
      </c>
      <c r="W1260" s="84" t="str">
        <f aca="false">IF(U1260="-","-",O1260&amp;E1260&amp;H1260)</f>
        <v>-</v>
      </c>
      <c r="X1260" s="85" t="str">
        <f aca="false">D1260&amp;G1260</f>
        <v>FT-CAND-EGSC-BASIF-TETCO/M3</v>
      </c>
      <c r="AF1260" s="0" t="str">
        <f aca="false">D1260&amp;V1260</f>
        <v>FT-CAND-EGSC-BAS-</v>
      </c>
    </row>
    <row r="1261" customFormat="false" ht="12.75" hidden="false" customHeight="false" outlineLevel="0" collapsed="false">
      <c r="A1261" s="81" t="n">
        <v>36682</v>
      </c>
      <c r="B1261" s="82" t="s">
        <v>55</v>
      </c>
      <c r="C1261" s="82" t="s">
        <v>56</v>
      </c>
      <c r="D1261" s="82" t="s">
        <v>57</v>
      </c>
      <c r="E1261" s="82" t="s">
        <v>21</v>
      </c>
      <c r="F1261" s="82"/>
      <c r="G1261" s="82" t="s">
        <v>88</v>
      </c>
      <c r="H1261" s="81" t="n">
        <v>38169</v>
      </c>
      <c r="I1261" s="82" t="n">
        <v>0</v>
      </c>
      <c r="J1261" s="82" t="n">
        <v>0</v>
      </c>
      <c r="K1261" s="83" t="n">
        <f aca="false">IF(J1261=0,0,J1261/I1261)</f>
        <v>0</v>
      </c>
      <c r="L1261" s="83" t="n">
        <f aca="false">I1261/UOM</f>
        <v>0</v>
      </c>
      <c r="M1261" s="83" t="n">
        <f aca="false">J1261/UOM</f>
        <v>0</v>
      </c>
      <c r="N1261" s="84" t="str">
        <f aca="false">IF(F1261="P","PHY",IF(F1261="G","G",E1261))</f>
        <v>D</v>
      </c>
      <c r="O1261" s="84" t="str">
        <f aca="false">IF(ISNA(VLOOKUP(G1261,BadCanCurves,1,FALSE())),VLOOKUP(D1261,FOLIOS,6,FALSE()),"not used")</f>
        <v>not used</v>
      </c>
      <c r="P1261" s="84" t="n">
        <f aca="false">IF($N1261="P",VLOOKUP(H1261,PrcBuckets,2,FALSE()),0)</f>
        <v>0</v>
      </c>
      <c r="Q1261" s="84" t="n">
        <f aca="false">IF($N1261="D",VLOOKUP(H1261,BasisBuckets,2,FALSE()),0)</f>
        <v>12</v>
      </c>
      <c r="R1261" s="84" t="n">
        <f aca="false">IF($N1261="PHY",VLOOKUP(H1261,PGDBuckets,2,FALSE()),0)</f>
        <v>0</v>
      </c>
      <c r="S1261" s="84" t="n">
        <f aca="false">IF($N1261="G",VLOOKUP(H1261,PGDBuckets,2,FALSE()),0)</f>
        <v>0</v>
      </c>
      <c r="T1261" s="84" t="n">
        <f aca="false">SUM(P1261:S1261)</f>
        <v>12</v>
      </c>
      <c r="U1261" s="84" t="str">
        <f aca="false">IF(O1261="not used","-",O1261&amp;N1261&amp;T1261)</f>
        <v>-</v>
      </c>
      <c r="V1261" s="84" t="str">
        <f aca="false">IF(O1261="Not Used","-",VLOOKUP(D1261,FOLIOS,7,FALSE())&amp;H1261)</f>
        <v>-</v>
      </c>
      <c r="W1261" s="84" t="str">
        <f aca="false">IF(U1261="-","-",O1261&amp;E1261&amp;H1261)</f>
        <v>-</v>
      </c>
      <c r="X1261" s="85" t="str">
        <f aca="false">D1261&amp;G1261</f>
        <v>FT-CAND-EGSC-BASIF-TETCO/M3</v>
      </c>
      <c r="AF1261" s="0" t="str">
        <f aca="false">D1261&amp;V1261</f>
        <v>FT-CAND-EGSC-BAS-</v>
      </c>
    </row>
    <row r="1262" customFormat="false" ht="12.75" hidden="false" customHeight="false" outlineLevel="0" collapsed="false">
      <c r="A1262" s="81" t="n">
        <v>36682</v>
      </c>
      <c r="B1262" s="82" t="s">
        <v>55</v>
      </c>
      <c r="C1262" s="82" t="s">
        <v>56</v>
      </c>
      <c r="D1262" s="82" t="s">
        <v>57</v>
      </c>
      <c r="E1262" s="82" t="s">
        <v>21</v>
      </c>
      <c r="F1262" s="82"/>
      <c r="G1262" s="82" t="s">
        <v>88</v>
      </c>
      <c r="H1262" s="81" t="n">
        <v>38200</v>
      </c>
      <c r="I1262" s="82" t="n">
        <v>0</v>
      </c>
      <c r="J1262" s="82" t="n">
        <v>0</v>
      </c>
      <c r="K1262" s="83" t="n">
        <f aca="false">IF(J1262=0,0,J1262/I1262)</f>
        <v>0</v>
      </c>
      <c r="L1262" s="83" t="n">
        <f aca="false">I1262/UOM</f>
        <v>0</v>
      </c>
      <c r="M1262" s="83" t="n">
        <f aca="false">J1262/UOM</f>
        <v>0</v>
      </c>
      <c r="N1262" s="84" t="str">
        <f aca="false">IF(F1262="P","PHY",IF(F1262="G","G",E1262))</f>
        <v>D</v>
      </c>
      <c r="O1262" s="84" t="str">
        <f aca="false">IF(ISNA(VLOOKUP(G1262,BadCanCurves,1,FALSE())),VLOOKUP(D1262,FOLIOS,6,FALSE()),"not used")</f>
        <v>not used</v>
      </c>
      <c r="P1262" s="84" t="n">
        <f aca="false">IF($N1262="P",VLOOKUP(H1262,PrcBuckets,2,FALSE()),0)</f>
        <v>0</v>
      </c>
      <c r="Q1262" s="84" t="n">
        <f aca="false">IF($N1262="D",VLOOKUP(H1262,BasisBuckets,2,FALSE()),0)</f>
        <v>12</v>
      </c>
      <c r="R1262" s="84" t="n">
        <f aca="false">IF($N1262="PHY",VLOOKUP(H1262,PGDBuckets,2,FALSE()),0)</f>
        <v>0</v>
      </c>
      <c r="S1262" s="84" t="n">
        <f aca="false">IF($N1262="G",VLOOKUP(H1262,PGDBuckets,2,FALSE()),0)</f>
        <v>0</v>
      </c>
      <c r="T1262" s="84" t="n">
        <f aca="false">SUM(P1262:S1262)</f>
        <v>12</v>
      </c>
      <c r="U1262" s="84" t="str">
        <f aca="false">IF(O1262="not used","-",O1262&amp;N1262&amp;T1262)</f>
        <v>-</v>
      </c>
      <c r="V1262" s="84" t="str">
        <f aca="false">IF(O1262="Not Used","-",VLOOKUP(D1262,FOLIOS,7,FALSE())&amp;H1262)</f>
        <v>-</v>
      </c>
      <c r="W1262" s="84" t="str">
        <f aca="false">IF(U1262="-","-",O1262&amp;E1262&amp;H1262)</f>
        <v>-</v>
      </c>
      <c r="X1262" s="85" t="str">
        <f aca="false">D1262&amp;G1262</f>
        <v>FT-CAND-EGSC-BASIF-TETCO/M3</v>
      </c>
      <c r="AF1262" s="0" t="str">
        <f aca="false">D1262&amp;V1262</f>
        <v>FT-CAND-EGSC-BAS-</v>
      </c>
    </row>
    <row r="1263" customFormat="false" ht="12.75" hidden="false" customHeight="false" outlineLevel="0" collapsed="false">
      <c r="A1263" s="81" t="n">
        <v>36682</v>
      </c>
      <c r="B1263" s="82" t="s">
        <v>55</v>
      </c>
      <c r="C1263" s="82" t="s">
        <v>56</v>
      </c>
      <c r="D1263" s="82" t="s">
        <v>57</v>
      </c>
      <c r="E1263" s="82" t="s">
        <v>21</v>
      </c>
      <c r="F1263" s="82"/>
      <c r="G1263" s="82" t="s">
        <v>88</v>
      </c>
      <c r="H1263" s="81" t="n">
        <v>38231</v>
      </c>
      <c r="I1263" s="82" t="n">
        <v>0</v>
      </c>
      <c r="J1263" s="82" t="n">
        <v>0</v>
      </c>
      <c r="K1263" s="83" t="n">
        <f aca="false">IF(J1263=0,0,J1263/I1263)</f>
        <v>0</v>
      </c>
      <c r="L1263" s="83" t="n">
        <f aca="false">I1263/UOM</f>
        <v>0</v>
      </c>
      <c r="M1263" s="83" t="n">
        <f aca="false">J1263/UOM</f>
        <v>0</v>
      </c>
      <c r="N1263" s="84" t="str">
        <f aca="false">IF(F1263="P","PHY",IF(F1263="G","G",E1263))</f>
        <v>D</v>
      </c>
      <c r="O1263" s="84" t="str">
        <f aca="false">IF(ISNA(VLOOKUP(G1263,BadCanCurves,1,FALSE())),VLOOKUP(D1263,FOLIOS,6,FALSE()),"not used")</f>
        <v>not used</v>
      </c>
      <c r="P1263" s="84" t="n">
        <f aca="false">IF($N1263="P",VLOOKUP(H1263,PrcBuckets,2,FALSE()),0)</f>
        <v>0</v>
      </c>
      <c r="Q1263" s="84" t="n">
        <f aca="false">IF($N1263="D",VLOOKUP(H1263,BasisBuckets,2,FALSE()),0)</f>
        <v>12</v>
      </c>
      <c r="R1263" s="84" t="n">
        <f aca="false">IF($N1263="PHY",VLOOKUP(H1263,PGDBuckets,2,FALSE()),0)</f>
        <v>0</v>
      </c>
      <c r="S1263" s="84" t="n">
        <f aca="false">IF($N1263="G",VLOOKUP(H1263,PGDBuckets,2,FALSE()),0)</f>
        <v>0</v>
      </c>
      <c r="T1263" s="84" t="n">
        <f aca="false">SUM(P1263:S1263)</f>
        <v>12</v>
      </c>
      <c r="U1263" s="84" t="str">
        <f aca="false">IF(O1263="not used","-",O1263&amp;N1263&amp;T1263)</f>
        <v>-</v>
      </c>
      <c r="V1263" s="84" t="str">
        <f aca="false">IF(O1263="Not Used","-",VLOOKUP(D1263,FOLIOS,7,FALSE())&amp;H1263)</f>
        <v>-</v>
      </c>
      <c r="W1263" s="84" t="str">
        <f aca="false">IF(U1263="-","-",O1263&amp;E1263&amp;H1263)</f>
        <v>-</v>
      </c>
      <c r="X1263" s="85" t="str">
        <f aca="false">D1263&amp;G1263</f>
        <v>FT-CAND-EGSC-BASIF-TETCO/M3</v>
      </c>
      <c r="AF1263" s="0" t="str">
        <f aca="false">D1263&amp;V1263</f>
        <v>FT-CAND-EGSC-BAS-</v>
      </c>
    </row>
    <row r="1264" customFormat="false" ht="12.75" hidden="false" customHeight="false" outlineLevel="0" collapsed="false">
      <c r="A1264" s="81" t="n">
        <v>36682</v>
      </c>
      <c r="B1264" s="82" t="s">
        <v>55</v>
      </c>
      <c r="C1264" s="82" t="s">
        <v>56</v>
      </c>
      <c r="D1264" s="82" t="s">
        <v>57</v>
      </c>
      <c r="E1264" s="82" t="s">
        <v>21</v>
      </c>
      <c r="F1264" s="82"/>
      <c r="G1264" s="82" t="s">
        <v>88</v>
      </c>
      <c r="H1264" s="81" t="n">
        <v>38261</v>
      </c>
      <c r="I1264" s="82" t="n">
        <v>0</v>
      </c>
      <c r="J1264" s="82" t="n">
        <v>0</v>
      </c>
      <c r="K1264" s="83" t="n">
        <f aca="false">IF(J1264=0,0,J1264/I1264)</f>
        <v>0</v>
      </c>
      <c r="L1264" s="83" t="n">
        <f aca="false">I1264/UOM</f>
        <v>0</v>
      </c>
      <c r="M1264" s="83" t="n">
        <f aca="false">J1264/UOM</f>
        <v>0</v>
      </c>
      <c r="N1264" s="84" t="str">
        <f aca="false">IF(F1264="P","PHY",IF(F1264="G","G",E1264))</f>
        <v>D</v>
      </c>
      <c r="O1264" s="84" t="str">
        <f aca="false">IF(ISNA(VLOOKUP(G1264,BadCanCurves,1,FALSE())),VLOOKUP(D1264,FOLIOS,6,FALSE()),"not used")</f>
        <v>not used</v>
      </c>
      <c r="P1264" s="84" t="n">
        <f aca="false">IF($N1264="P",VLOOKUP(H1264,PrcBuckets,2,FALSE()),0)</f>
        <v>0</v>
      </c>
      <c r="Q1264" s="84" t="n">
        <f aca="false">IF($N1264="D",VLOOKUP(H1264,BasisBuckets,2,FALSE()),0)</f>
        <v>12</v>
      </c>
      <c r="R1264" s="84" t="n">
        <f aca="false">IF($N1264="PHY",VLOOKUP(H1264,PGDBuckets,2,FALSE()),0)</f>
        <v>0</v>
      </c>
      <c r="S1264" s="84" t="n">
        <f aca="false">IF($N1264="G",VLOOKUP(H1264,PGDBuckets,2,FALSE()),0)</f>
        <v>0</v>
      </c>
      <c r="T1264" s="84" t="n">
        <f aca="false">SUM(P1264:S1264)</f>
        <v>12</v>
      </c>
      <c r="U1264" s="84" t="str">
        <f aca="false">IF(O1264="not used","-",O1264&amp;N1264&amp;T1264)</f>
        <v>-</v>
      </c>
      <c r="V1264" s="84" t="str">
        <f aca="false">IF(O1264="Not Used","-",VLOOKUP(D1264,FOLIOS,7,FALSE())&amp;H1264)</f>
        <v>-</v>
      </c>
      <c r="W1264" s="84" t="str">
        <f aca="false">IF(U1264="-","-",O1264&amp;E1264&amp;H1264)</f>
        <v>-</v>
      </c>
      <c r="X1264" s="85" t="str">
        <f aca="false">D1264&amp;G1264</f>
        <v>FT-CAND-EGSC-BASIF-TETCO/M3</v>
      </c>
      <c r="AF1264" s="0" t="str">
        <f aca="false">D1264&amp;V1264</f>
        <v>FT-CAND-EGSC-BAS-</v>
      </c>
    </row>
    <row r="1265" customFormat="false" ht="12.75" hidden="false" customHeight="false" outlineLevel="0" collapsed="false">
      <c r="A1265" s="81" t="n">
        <v>36682</v>
      </c>
      <c r="B1265" s="82" t="s">
        <v>55</v>
      </c>
      <c r="C1265" s="82" t="s">
        <v>56</v>
      </c>
      <c r="D1265" s="82" t="s">
        <v>57</v>
      </c>
      <c r="E1265" s="82" t="s">
        <v>21</v>
      </c>
      <c r="F1265" s="82"/>
      <c r="G1265" s="82" t="s">
        <v>88</v>
      </c>
      <c r="H1265" s="81" t="n">
        <v>38292</v>
      </c>
      <c r="I1265" s="82" t="n">
        <v>0</v>
      </c>
      <c r="J1265" s="82" t="n">
        <v>0</v>
      </c>
      <c r="K1265" s="83" t="n">
        <f aca="false">IF(J1265=0,0,J1265/I1265)</f>
        <v>0</v>
      </c>
      <c r="L1265" s="83" t="n">
        <f aca="false">I1265/UOM</f>
        <v>0</v>
      </c>
      <c r="M1265" s="83" t="n">
        <f aca="false">J1265/UOM</f>
        <v>0</v>
      </c>
      <c r="N1265" s="84" t="str">
        <f aca="false">IF(F1265="P","PHY",IF(F1265="G","G",E1265))</f>
        <v>D</v>
      </c>
      <c r="O1265" s="84" t="str">
        <f aca="false">IF(ISNA(VLOOKUP(G1265,BadCanCurves,1,FALSE())),VLOOKUP(D1265,FOLIOS,6,FALSE()),"not used")</f>
        <v>not used</v>
      </c>
      <c r="P1265" s="84" t="n">
        <f aca="false">IF($N1265="P",VLOOKUP(H1265,PrcBuckets,2,FALSE()),0)</f>
        <v>0</v>
      </c>
      <c r="Q1265" s="84" t="n">
        <f aca="false">IF($N1265="D",VLOOKUP(H1265,BasisBuckets,2,FALSE()),0)</f>
        <v>12</v>
      </c>
      <c r="R1265" s="84" t="n">
        <f aca="false">IF($N1265="PHY",VLOOKUP(H1265,PGDBuckets,2,FALSE()),0)</f>
        <v>0</v>
      </c>
      <c r="S1265" s="84" t="n">
        <f aca="false">IF($N1265="G",VLOOKUP(H1265,PGDBuckets,2,FALSE()),0)</f>
        <v>0</v>
      </c>
      <c r="T1265" s="84" t="n">
        <f aca="false">SUM(P1265:S1265)</f>
        <v>12</v>
      </c>
      <c r="U1265" s="84" t="str">
        <f aca="false">IF(O1265="not used","-",O1265&amp;N1265&amp;T1265)</f>
        <v>-</v>
      </c>
      <c r="V1265" s="84" t="str">
        <f aca="false">IF(O1265="Not Used","-",VLOOKUP(D1265,FOLIOS,7,FALSE())&amp;H1265)</f>
        <v>-</v>
      </c>
      <c r="W1265" s="84" t="str">
        <f aca="false">IF(U1265="-","-",O1265&amp;E1265&amp;H1265)</f>
        <v>-</v>
      </c>
      <c r="X1265" s="85" t="str">
        <f aca="false">D1265&amp;G1265</f>
        <v>FT-CAND-EGSC-BASIF-TETCO/M3</v>
      </c>
      <c r="AF1265" s="0" t="str">
        <f aca="false">D1265&amp;V1265</f>
        <v>FT-CAND-EGSC-BAS-</v>
      </c>
    </row>
    <row r="1266" customFormat="false" ht="12.75" hidden="false" customHeight="false" outlineLevel="0" collapsed="false">
      <c r="A1266" s="81" t="n">
        <v>36682</v>
      </c>
      <c r="B1266" s="82" t="s">
        <v>55</v>
      </c>
      <c r="C1266" s="82" t="s">
        <v>56</v>
      </c>
      <c r="D1266" s="82" t="s">
        <v>57</v>
      </c>
      <c r="E1266" s="82" t="s">
        <v>21</v>
      </c>
      <c r="F1266" s="82"/>
      <c r="G1266" s="82" t="s">
        <v>88</v>
      </c>
      <c r="H1266" s="81" t="n">
        <v>38322</v>
      </c>
      <c r="I1266" s="82" t="n">
        <v>0</v>
      </c>
      <c r="J1266" s="82" t="n">
        <v>0</v>
      </c>
      <c r="K1266" s="83" t="n">
        <f aca="false">IF(J1266=0,0,J1266/I1266)</f>
        <v>0</v>
      </c>
      <c r="L1266" s="83" t="n">
        <f aca="false">I1266/UOM</f>
        <v>0</v>
      </c>
      <c r="M1266" s="83" t="n">
        <f aca="false">J1266/UOM</f>
        <v>0</v>
      </c>
      <c r="N1266" s="84" t="str">
        <f aca="false">IF(F1266="P","PHY",IF(F1266="G","G",E1266))</f>
        <v>D</v>
      </c>
      <c r="O1266" s="84" t="str">
        <f aca="false">IF(ISNA(VLOOKUP(G1266,BadCanCurves,1,FALSE())),VLOOKUP(D1266,FOLIOS,6,FALSE()),"not used")</f>
        <v>not used</v>
      </c>
      <c r="P1266" s="84" t="n">
        <f aca="false">IF($N1266="P",VLOOKUP(H1266,PrcBuckets,2,FALSE()),0)</f>
        <v>0</v>
      </c>
      <c r="Q1266" s="84" t="n">
        <f aca="false">IF($N1266="D",VLOOKUP(H1266,BasisBuckets,2,FALSE()),0)</f>
        <v>12</v>
      </c>
      <c r="R1266" s="84" t="n">
        <f aca="false">IF($N1266="PHY",VLOOKUP(H1266,PGDBuckets,2,FALSE()),0)</f>
        <v>0</v>
      </c>
      <c r="S1266" s="84" t="n">
        <f aca="false">IF($N1266="G",VLOOKUP(H1266,PGDBuckets,2,FALSE()),0)</f>
        <v>0</v>
      </c>
      <c r="T1266" s="84" t="n">
        <f aca="false">SUM(P1266:S1266)</f>
        <v>12</v>
      </c>
      <c r="U1266" s="84" t="str">
        <f aca="false">IF(O1266="not used","-",O1266&amp;N1266&amp;T1266)</f>
        <v>-</v>
      </c>
      <c r="V1266" s="84" t="str">
        <f aca="false">IF(O1266="Not Used","-",VLOOKUP(D1266,FOLIOS,7,FALSE())&amp;H1266)</f>
        <v>-</v>
      </c>
      <c r="W1266" s="84" t="str">
        <f aca="false">IF(U1266="-","-",O1266&amp;E1266&amp;H1266)</f>
        <v>-</v>
      </c>
      <c r="X1266" s="85" t="str">
        <f aca="false">D1266&amp;G1266</f>
        <v>FT-CAND-EGSC-BASIF-TETCO/M3</v>
      </c>
      <c r="AF1266" s="0" t="str">
        <f aca="false">D1266&amp;V1266</f>
        <v>FT-CAND-EGSC-BAS-</v>
      </c>
    </row>
    <row r="1267" customFormat="false" ht="12.75" hidden="false" customHeight="false" outlineLevel="0" collapsed="false">
      <c r="A1267" s="81" t="n">
        <v>36682</v>
      </c>
      <c r="B1267" s="82" t="s">
        <v>55</v>
      </c>
      <c r="C1267" s="82" t="s">
        <v>56</v>
      </c>
      <c r="D1267" s="82" t="s">
        <v>57</v>
      </c>
      <c r="E1267" s="82" t="s">
        <v>21</v>
      </c>
      <c r="F1267" s="82"/>
      <c r="G1267" s="82" t="s">
        <v>88</v>
      </c>
      <c r="H1267" s="81" t="n">
        <v>38353</v>
      </c>
      <c r="I1267" s="82" t="n">
        <v>0</v>
      </c>
      <c r="J1267" s="82" t="n">
        <v>0</v>
      </c>
      <c r="K1267" s="83" t="n">
        <f aca="false">IF(J1267=0,0,J1267/I1267)</f>
        <v>0</v>
      </c>
      <c r="L1267" s="83" t="n">
        <f aca="false">I1267/UOM</f>
        <v>0</v>
      </c>
      <c r="M1267" s="83" t="n">
        <f aca="false">J1267/UOM</f>
        <v>0</v>
      </c>
      <c r="N1267" s="84" t="str">
        <f aca="false">IF(F1267="P","PHY",IF(F1267="G","G",E1267))</f>
        <v>D</v>
      </c>
      <c r="O1267" s="84" t="str">
        <f aca="false">IF(ISNA(VLOOKUP(G1267,BadCanCurves,1,FALSE())),VLOOKUP(D1267,FOLIOS,6,FALSE()),"not used")</f>
        <v>not used</v>
      </c>
      <c r="P1267" s="84" t="n">
        <f aca="false">IF($N1267="P",VLOOKUP(H1267,PrcBuckets,2,FALSE()),0)</f>
        <v>0</v>
      </c>
      <c r="Q1267" s="84" t="n">
        <f aca="false">IF($N1267="D",VLOOKUP(H1267,BasisBuckets,2,FALSE()),0)</f>
        <v>13</v>
      </c>
      <c r="R1267" s="84" t="n">
        <f aca="false">IF($N1267="PHY",VLOOKUP(H1267,PGDBuckets,2,FALSE()),0)</f>
        <v>0</v>
      </c>
      <c r="S1267" s="84" t="n">
        <f aca="false">IF($N1267="G",VLOOKUP(H1267,PGDBuckets,2,FALSE()),0)</f>
        <v>0</v>
      </c>
      <c r="T1267" s="84" t="n">
        <f aca="false">SUM(P1267:S1267)</f>
        <v>13</v>
      </c>
      <c r="U1267" s="84" t="str">
        <f aca="false">IF(O1267="not used","-",O1267&amp;N1267&amp;T1267)</f>
        <v>-</v>
      </c>
      <c r="V1267" s="84" t="str">
        <f aca="false">IF(O1267="Not Used","-",VLOOKUP(D1267,FOLIOS,7,FALSE())&amp;H1267)</f>
        <v>-</v>
      </c>
      <c r="W1267" s="84" t="str">
        <f aca="false">IF(U1267="-","-",O1267&amp;E1267&amp;H1267)</f>
        <v>-</v>
      </c>
      <c r="X1267" s="85" t="str">
        <f aca="false">D1267&amp;G1267</f>
        <v>FT-CAND-EGSC-BASIF-TETCO/M3</v>
      </c>
      <c r="AF1267" s="0" t="str">
        <f aca="false">D1267&amp;V1267</f>
        <v>FT-CAND-EGSC-BAS-</v>
      </c>
    </row>
    <row r="1268" customFormat="false" ht="12.75" hidden="false" customHeight="false" outlineLevel="0" collapsed="false">
      <c r="A1268" s="81" t="n">
        <v>36682</v>
      </c>
      <c r="B1268" s="82" t="s">
        <v>55</v>
      </c>
      <c r="C1268" s="82" t="s">
        <v>56</v>
      </c>
      <c r="D1268" s="82" t="s">
        <v>57</v>
      </c>
      <c r="E1268" s="82" t="s">
        <v>21</v>
      </c>
      <c r="F1268" s="82"/>
      <c r="G1268" s="82" t="s">
        <v>88</v>
      </c>
      <c r="H1268" s="81" t="n">
        <v>38384</v>
      </c>
      <c r="I1268" s="82" t="n">
        <v>0</v>
      </c>
      <c r="J1268" s="82" t="n">
        <v>0</v>
      </c>
      <c r="K1268" s="83" t="n">
        <f aca="false">IF(J1268=0,0,J1268/I1268)</f>
        <v>0</v>
      </c>
      <c r="L1268" s="83" t="n">
        <f aca="false">I1268/UOM</f>
        <v>0</v>
      </c>
      <c r="M1268" s="83" t="n">
        <f aca="false">J1268/UOM</f>
        <v>0</v>
      </c>
      <c r="N1268" s="84" t="str">
        <f aca="false">IF(F1268="P","PHY",IF(F1268="G","G",E1268))</f>
        <v>D</v>
      </c>
      <c r="O1268" s="84" t="str">
        <f aca="false">IF(ISNA(VLOOKUP(G1268,BadCanCurves,1,FALSE())),VLOOKUP(D1268,FOLIOS,6,FALSE()),"not used")</f>
        <v>not used</v>
      </c>
      <c r="P1268" s="84" t="n">
        <f aca="false">IF($N1268="P",VLOOKUP(H1268,PrcBuckets,2,FALSE()),0)</f>
        <v>0</v>
      </c>
      <c r="Q1268" s="84" t="n">
        <f aca="false">IF($N1268="D",VLOOKUP(H1268,BasisBuckets,2,FALSE()),0)</f>
        <v>13</v>
      </c>
      <c r="R1268" s="84" t="n">
        <f aca="false">IF($N1268="PHY",VLOOKUP(H1268,PGDBuckets,2,FALSE()),0)</f>
        <v>0</v>
      </c>
      <c r="S1268" s="84" t="n">
        <f aca="false">IF($N1268="G",VLOOKUP(H1268,PGDBuckets,2,FALSE()),0)</f>
        <v>0</v>
      </c>
      <c r="T1268" s="84" t="n">
        <f aca="false">SUM(P1268:S1268)</f>
        <v>13</v>
      </c>
      <c r="U1268" s="84" t="str">
        <f aca="false">IF(O1268="not used","-",O1268&amp;N1268&amp;T1268)</f>
        <v>-</v>
      </c>
      <c r="V1268" s="84" t="str">
        <f aca="false">IF(O1268="Not Used","-",VLOOKUP(D1268,FOLIOS,7,FALSE())&amp;H1268)</f>
        <v>-</v>
      </c>
      <c r="W1268" s="84" t="str">
        <f aca="false">IF(U1268="-","-",O1268&amp;E1268&amp;H1268)</f>
        <v>-</v>
      </c>
      <c r="X1268" s="85" t="str">
        <f aca="false">D1268&amp;G1268</f>
        <v>FT-CAND-EGSC-BASIF-TETCO/M3</v>
      </c>
      <c r="AF1268" s="0" t="str">
        <f aca="false">D1268&amp;V1268</f>
        <v>FT-CAND-EGSC-BAS-</v>
      </c>
    </row>
    <row r="1269" customFormat="false" ht="12.75" hidden="false" customHeight="false" outlineLevel="0" collapsed="false">
      <c r="A1269" s="81" t="n">
        <v>36682</v>
      </c>
      <c r="B1269" s="82" t="s">
        <v>55</v>
      </c>
      <c r="C1269" s="82" t="s">
        <v>56</v>
      </c>
      <c r="D1269" s="82" t="s">
        <v>57</v>
      </c>
      <c r="E1269" s="82" t="s">
        <v>21</v>
      </c>
      <c r="F1269" s="82"/>
      <c r="G1269" s="82" t="s">
        <v>88</v>
      </c>
      <c r="H1269" s="81" t="n">
        <v>38412</v>
      </c>
      <c r="I1269" s="82" t="n">
        <v>0</v>
      </c>
      <c r="J1269" s="82" t="n">
        <v>0</v>
      </c>
      <c r="K1269" s="83" t="n">
        <f aca="false">IF(J1269=0,0,J1269/I1269)</f>
        <v>0</v>
      </c>
      <c r="L1269" s="83" t="n">
        <f aca="false">I1269/UOM</f>
        <v>0</v>
      </c>
      <c r="M1269" s="83" t="n">
        <f aca="false">J1269/UOM</f>
        <v>0</v>
      </c>
      <c r="N1269" s="84" t="str">
        <f aca="false">IF(F1269="P","PHY",IF(F1269="G","G",E1269))</f>
        <v>D</v>
      </c>
      <c r="O1269" s="84" t="str">
        <f aca="false">IF(ISNA(VLOOKUP(G1269,BadCanCurves,1,FALSE())),VLOOKUP(D1269,FOLIOS,6,FALSE()),"not used")</f>
        <v>not used</v>
      </c>
      <c r="P1269" s="84" t="n">
        <f aca="false">IF($N1269="P",VLOOKUP(H1269,PrcBuckets,2,FALSE()),0)</f>
        <v>0</v>
      </c>
      <c r="Q1269" s="84" t="n">
        <f aca="false">IF($N1269="D",VLOOKUP(H1269,BasisBuckets,2,FALSE()),0)</f>
        <v>13</v>
      </c>
      <c r="R1269" s="84" t="n">
        <f aca="false">IF($N1269="PHY",VLOOKUP(H1269,PGDBuckets,2,FALSE()),0)</f>
        <v>0</v>
      </c>
      <c r="S1269" s="84" t="n">
        <f aca="false">IF($N1269="G",VLOOKUP(H1269,PGDBuckets,2,FALSE()),0)</f>
        <v>0</v>
      </c>
      <c r="T1269" s="84" t="n">
        <f aca="false">SUM(P1269:S1269)</f>
        <v>13</v>
      </c>
      <c r="U1269" s="84" t="str">
        <f aca="false">IF(O1269="not used","-",O1269&amp;N1269&amp;T1269)</f>
        <v>-</v>
      </c>
      <c r="V1269" s="84" t="str">
        <f aca="false">IF(O1269="Not Used","-",VLOOKUP(D1269,FOLIOS,7,FALSE())&amp;H1269)</f>
        <v>-</v>
      </c>
      <c r="W1269" s="84" t="str">
        <f aca="false">IF(U1269="-","-",O1269&amp;E1269&amp;H1269)</f>
        <v>-</v>
      </c>
      <c r="X1269" s="85" t="str">
        <f aca="false">D1269&amp;G1269</f>
        <v>FT-CAND-EGSC-BASIF-TETCO/M3</v>
      </c>
      <c r="AF1269" s="0" t="str">
        <f aca="false">D1269&amp;V1269</f>
        <v>FT-CAND-EGSC-BAS-</v>
      </c>
    </row>
    <row r="1270" customFormat="false" ht="12.75" hidden="false" customHeight="false" outlineLevel="0" collapsed="false">
      <c r="A1270" s="81" t="n">
        <v>36682</v>
      </c>
      <c r="B1270" s="82" t="s">
        <v>55</v>
      </c>
      <c r="C1270" s="82" t="s">
        <v>56</v>
      </c>
      <c r="D1270" s="82" t="s">
        <v>57</v>
      </c>
      <c r="E1270" s="82" t="s">
        <v>21</v>
      </c>
      <c r="F1270" s="82"/>
      <c r="G1270" s="82" t="s">
        <v>88</v>
      </c>
      <c r="H1270" s="81" t="n">
        <v>38443</v>
      </c>
      <c r="I1270" s="82" t="n">
        <v>0</v>
      </c>
      <c r="J1270" s="82" t="n">
        <v>0</v>
      </c>
      <c r="K1270" s="83" t="n">
        <f aca="false">IF(J1270=0,0,J1270/I1270)</f>
        <v>0</v>
      </c>
      <c r="L1270" s="83" t="n">
        <f aca="false">I1270/UOM</f>
        <v>0</v>
      </c>
      <c r="M1270" s="83" t="n">
        <f aca="false">J1270/UOM</f>
        <v>0</v>
      </c>
      <c r="N1270" s="84" t="str">
        <f aca="false">IF(F1270="P","PHY",IF(F1270="G","G",E1270))</f>
        <v>D</v>
      </c>
      <c r="O1270" s="84" t="str">
        <f aca="false">IF(ISNA(VLOOKUP(G1270,BadCanCurves,1,FALSE())),VLOOKUP(D1270,FOLIOS,6,FALSE()),"not used")</f>
        <v>not used</v>
      </c>
      <c r="P1270" s="84" t="n">
        <f aca="false">IF($N1270="P",VLOOKUP(H1270,PrcBuckets,2,FALSE()),0)</f>
        <v>0</v>
      </c>
      <c r="Q1270" s="84" t="n">
        <f aca="false">IF($N1270="D",VLOOKUP(H1270,BasisBuckets,2,FALSE()),0)</f>
        <v>13</v>
      </c>
      <c r="R1270" s="84" t="n">
        <f aca="false">IF($N1270="PHY",VLOOKUP(H1270,PGDBuckets,2,FALSE()),0)</f>
        <v>0</v>
      </c>
      <c r="S1270" s="84" t="n">
        <f aca="false">IF($N1270="G",VLOOKUP(H1270,PGDBuckets,2,FALSE()),0)</f>
        <v>0</v>
      </c>
      <c r="T1270" s="84" t="n">
        <f aca="false">SUM(P1270:S1270)</f>
        <v>13</v>
      </c>
      <c r="U1270" s="84" t="str">
        <f aca="false">IF(O1270="not used","-",O1270&amp;N1270&amp;T1270)</f>
        <v>-</v>
      </c>
      <c r="V1270" s="84" t="str">
        <f aca="false">IF(O1270="Not Used","-",VLOOKUP(D1270,FOLIOS,7,FALSE())&amp;H1270)</f>
        <v>-</v>
      </c>
      <c r="W1270" s="84" t="str">
        <f aca="false">IF(U1270="-","-",O1270&amp;E1270&amp;H1270)</f>
        <v>-</v>
      </c>
      <c r="X1270" s="85" t="str">
        <f aca="false">D1270&amp;G1270</f>
        <v>FT-CAND-EGSC-BASIF-TETCO/M3</v>
      </c>
      <c r="AF1270" s="0" t="str">
        <f aca="false">D1270&amp;V1270</f>
        <v>FT-CAND-EGSC-BAS-</v>
      </c>
    </row>
    <row r="1271" customFormat="false" ht="12.75" hidden="false" customHeight="false" outlineLevel="0" collapsed="false">
      <c r="A1271" s="81" t="n">
        <v>36682</v>
      </c>
      <c r="B1271" s="82" t="s">
        <v>55</v>
      </c>
      <c r="C1271" s="82" t="s">
        <v>56</v>
      </c>
      <c r="D1271" s="82" t="s">
        <v>57</v>
      </c>
      <c r="E1271" s="82" t="s">
        <v>21</v>
      </c>
      <c r="F1271" s="82"/>
      <c r="G1271" s="82" t="s">
        <v>88</v>
      </c>
      <c r="H1271" s="81" t="n">
        <v>38473</v>
      </c>
      <c r="I1271" s="82" t="n">
        <v>0</v>
      </c>
      <c r="J1271" s="82" t="n">
        <v>0</v>
      </c>
      <c r="K1271" s="83" t="n">
        <f aca="false">IF(J1271=0,0,J1271/I1271)</f>
        <v>0</v>
      </c>
      <c r="L1271" s="83" t="n">
        <f aca="false">I1271/UOM</f>
        <v>0</v>
      </c>
      <c r="M1271" s="83" t="n">
        <f aca="false">J1271/UOM</f>
        <v>0</v>
      </c>
      <c r="N1271" s="84" t="str">
        <f aca="false">IF(F1271="P","PHY",IF(F1271="G","G",E1271))</f>
        <v>D</v>
      </c>
      <c r="O1271" s="84" t="str">
        <f aca="false">IF(ISNA(VLOOKUP(G1271,BadCanCurves,1,FALSE())),VLOOKUP(D1271,FOLIOS,6,FALSE()),"not used")</f>
        <v>not used</v>
      </c>
      <c r="P1271" s="84" t="n">
        <f aca="false">IF($N1271="P",VLOOKUP(H1271,PrcBuckets,2,FALSE()),0)</f>
        <v>0</v>
      </c>
      <c r="Q1271" s="84" t="n">
        <f aca="false">IF($N1271="D",VLOOKUP(H1271,BasisBuckets,2,FALSE()),0)</f>
        <v>13</v>
      </c>
      <c r="R1271" s="84" t="n">
        <f aca="false">IF($N1271="PHY",VLOOKUP(H1271,PGDBuckets,2,FALSE()),0)</f>
        <v>0</v>
      </c>
      <c r="S1271" s="84" t="n">
        <f aca="false">IF($N1271="G",VLOOKUP(H1271,PGDBuckets,2,FALSE()),0)</f>
        <v>0</v>
      </c>
      <c r="T1271" s="84" t="n">
        <f aca="false">SUM(P1271:S1271)</f>
        <v>13</v>
      </c>
      <c r="U1271" s="84" t="str">
        <f aca="false">IF(O1271="not used","-",O1271&amp;N1271&amp;T1271)</f>
        <v>-</v>
      </c>
      <c r="V1271" s="84" t="str">
        <f aca="false">IF(O1271="Not Used","-",VLOOKUP(D1271,FOLIOS,7,FALSE())&amp;H1271)</f>
        <v>-</v>
      </c>
      <c r="W1271" s="84" t="str">
        <f aca="false">IF(U1271="-","-",O1271&amp;E1271&amp;H1271)</f>
        <v>-</v>
      </c>
      <c r="X1271" s="85" t="str">
        <f aca="false">D1271&amp;G1271</f>
        <v>FT-CAND-EGSC-BASIF-TETCO/M3</v>
      </c>
      <c r="AF1271" s="0" t="str">
        <f aca="false">D1271&amp;V1271</f>
        <v>FT-CAND-EGSC-BAS-</v>
      </c>
    </row>
    <row r="1272" customFormat="false" ht="12.75" hidden="false" customHeight="false" outlineLevel="0" collapsed="false">
      <c r="A1272" s="81" t="n">
        <v>36682</v>
      </c>
      <c r="B1272" s="82" t="s">
        <v>55</v>
      </c>
      <c r="C1272" s="82" t="s">
        <v>56</v>
      </c>
      <c r="D1272" s="82" t="s">
        <v>57</v>
      </c>
      <c r="E1272" s="82" t="s">
        <v>21</v>
      </c>
      <c r="F1272" s="82"/>
      <c r="G1272" s="82" t="s">
        <v>88</v>
      </c>
      <c r="H1272" s="81" t="n">
        <v>38504</v>
      </c>
      <c r="I1272" s="82" t="n">
        <v>0</v>
      </c>
      <c r="J1272" s="82" t="n">
        <v>0</v>
      </c>
      <c r="K1272" s="83" t="n">
        <f aca="false">IF(J1272=0,0,J1272/I1272)</f>
        <v>0</v>
      </c>
      <c r="L1272" s="83" t="n">
        <f aca="false">I1272/UOM</f>
        <v>0</v>
      </c>
      <c r="M1272" s="83" t="n">
        <f aca="false">J1272/UOM</f>
        <v>0</v>
      </c>
      <c r="N1272" s="84" t="str">
        <f aca="false">IF(F1272="P","PHY",IF(F1272="G","G",E1272))</f>
        <v>D</v>
      </c>
      <c r="O1272" s="84" t="str">
        <f aca="false">IF(ISNA(VLOOKUP(G1272,BadCanCurves,1,FALSE())),VLOOKUP(D1272,FOLIOS,6,FALSE()),"not used")</f>
        <v>not used</v>
      </c>
      <c r="P1272" s="84" t="n">
        <f aca="false">IF($N1272="P",VLOOKUP(H1272,PrcBuckets,2,FALSE()),0)</f>
        <v>0</v>
      </c>
      <c r="Q1272" s="84" t="n">
        <f aca="false">IF($N1272="D",VLOOKUP(H1272,BasisBuckets,2,FALSE()),0)</f>
        <v>13</v>
      </c>
      <c r="R1272" s="84" t="n">
        <f aca="false">IF($N1272="PHY",VLOOKUP(H1272,PGDBuckets,2,FALSE()),0)</f>
        <v>0</v>
      </c>
      <c r="S1272" s="84" t="n">
        <f aca="false">IF($N1272="G",VLOOKUP(H1272,PGDBuckets,2,FALSE()),0)</f>
        <v>0</v>
      </c>
      <c r="T1272" s="84" t="n">
        <f aca="false">SUM(P1272:S1272)</f>
        <v>13</v>
      </c>
      <c r="U1272" s="84" t="str">
        <f aca="false">IF(O1272="not used","-",O1272&amp;N1272&amp;T1272)</f>
        <v>-</v>
      </c>
      <c r="V1272" s="84" t="str">
        <f aca="false">IF(O1272="Not Used","-",VLOOKUP(D1272,FOLIOS,7,FALSE())&amp;H1272)</f>
        <v>-</v>
      </c>
      <c r="W1272" s="84" t="str">
        <f aca="false">IF(U1272="-","-",O1272&amp;E1272&amp;H1272)</f>
        <v>-</v>
      </c>
      <c r="X1272" s="85" t="str">
        <f aca="false">D1272&amp;G1272</f>
        <v>FT-CAND-EGSC-BASIF-TETCO/M3</v>
      </c>
      <c r="AF1272" s="0" t="str">
        <f aca="false">D1272&amp;V1272</f>
        <v>FT-CAND-EGSC-BAS-</v>
      </c>
    </row>
    <row r="1273" customFormat="false" ht="12.75" hidden="false" customHeight="false" outlineLevel="0" collapsed="false">
      <c r="A1273" s="81" t="n">
        <v>36682</v>
      </c>
      <c r="B1273" s="82" t="s">
        <v>55</v>
      </c>
      <c r="C1273" s="82" t="s">
        <v>56</v>
      </c>
      <c r="D1273" s="82" t="s">
        <v>57</v>
      </c>
      <c r="E1273" s="82" t="s">
        <v>21</v>
      </c>
      <c r="F1273" s="82"/>
      <c r="G1273" s="82" t="s">
        <v>88</v>
      </c>
      <c r="H1273" s="81" t="n">
        <v>38534</v>
      </c>
      <c r="I1273" s="82" t="n">
        <v>0</v>
      </c>
      <c r="J1273" s="82" t="n">
        <v>0</v>
      </c>
      <c r="K1273" s="83" t="n">
        <f aca="false">IF(J1273=0,0,J1273/I1273)</f>
        <v>0</v>
      </c>
      <c r="L1273" s="83" t="n">
        <f aca="false">I1273/UOM</f>
        <v>0</v>
      </c>
      <c r="M1273" s="83" t="n">
        <f aca="false">J1273/UOM</f>
        <v>0</v>
      </c>
      <c r="N1273" s="84" t="str">
        <f aca="false">IF(F1273="P","PHY",IF(F1273="G","G",E1273))</f>
        <v>D</v>
      </c>
      <c r="O1273" s="84" t="str">
        <f aca="false">IF(ISNA(VLOOKUP(G1273,BadCanCurves,1,FALSE())),VLOOKUP(D1273,FOLIOS,6,FALSE()),"not used")</f>
        <v>not used</v>
      </c>
      <c r="P1273" s="84" t="n">
        <f aca="false">IF($N1273="P",VLOOKUP(H1273,PrcBuckets,2,FALSE()),0)</f>
        <v>0</v>
      </c>
      <c r="Q1273" s="84" t="n">
        <f aca="false">IF($N1273="D",VLOOKUP(H1273,BasisBuckets,2,FALSE()),0)</f>
        <v>13</v>
      </c>
      <c r="R1273" s="84" t="n">
        <f aca="false">IF($N1273="PHY",VLOOKUP(H1273,PGDBuckets,2,FALSE()),0)</f>
        <v>0</v>
      </c>
      <c r="S1273" s="84" t="n">
        <f aca="false">IF($N1273="G",VLOOKUP(H1273,PGDBuckets,2,FALSE()),0)</f>
        <v>0</v>
      </c>
      <c r="T1273" s="84" t="n">
        <f aca="false">SUM(P1273:S1273)</f>
        <v>13</v>
      </c>
      <c r="U1273" s="84" t="str">
        <f aca="false">IF(O1273="not used","-",O1273&amp;N1273&amp;T1273)</f>
        <v>-</v>
      </c>
      <c r="V1273" s="84" t="str">
        <f aca="false">IF(O1273="Not Used","-",VLOOKUP(D1273,FOLIOS,7,FALSE())&amp;H1273)</f>
        <v>-</v>
      </c>
      <c r="W1273" s="84" t="str">
        <f aca="false">IF(U1273="-","-",O1273&amp;E1273&amp;H1273)</f>
        <v>-</v>
      </c>
      <c r="X1273" s="85" t="str">
        <f aca="false">D1273&amp;G1273</f>
        <v>FT-CAND-EGSC-BASIF-TETCO/M3</v>
      </c>
      <c r="AF1273" s="0" t="str">
        <f aca="false">D1273&amp;V1273</f>
        <v>FT-CAND-EGSC-BAS-</v>
      </c>
    </row>
    <row r="1274" customFormat="false" ht="12.75" hidden="false" customHeight="false" outlineLevel="0" collapsed="false">
      <c r="A1274" s="81" t="n">
        <v>36682</v>
      </c>
      <c r="B1274" s="82" t="s">
        <v>55</v>
      </c>
      <c r="C1274" s="82" t="s">
        <v>56</v>
      </c>
      <c r="D1274" s="82" t="s">
        <v>57</v>
      </c>
      <c r="E1274" s="82" t="s">
        <v>21</v>
      </c>
      <c r="F1274" s="82"/>
      <c r="G1274" s="82" t="s">
        <v>88</v>
      </c>
      <c r="H1274" s="81" t="n">
        <v>38565</v>
      </c>
      <c r="I1274" s="82" t="n">
        <v>0</v>
      </c>
      <c r="J1274" s="82" t="n">
        <v>0</v>
      </c>
      <c r="K1274" s="83" t="n">
        <f aca="false">IF(J1274=0,0,J1274/I1274)</f>
        <v>0</v>
      </c>
      <c r="L1274" s="83" t="n">
        <f aca="false">I1274/UOM</f>
        <v>0</v>
      </c>
      <c r="M1274" s="83" t="n">
        <f aca="false">J1274/UOM</f>
        <v>0</v>
      </c>
      <c r="N1274" s="84" t="str">
        <f aca="false">IF(F1274="P","PHY",IF(F1274="G","G",E1274))</f>
        <v>D</v>
      </c>
      <c r="O1274" s="84" t="str">
        <f aca="false">IF(ISNA(VLOOKUP(G1274,BadCanCurves,1,FALSE())),VLOOKUP(D1274,FOLIOS,6,FALSE()),"not used")</f>
        <v>not used</v>
      </c>
      <c r="P1274" s="84" t="n">
        <f aca="false">IF($N1274="P",VLOOKUP(H1274,PrcBuckets,2,FALSE()),0)</f>
        <v>0</v>
      </c>
      <c r="Q1274" s="84" t="n">
        <f aca="false">IF($N1274="D",VLOOKUP(H1274,BasisBuckets,2,FALSE()),0)</f>
        <v>13</v>
      </c>
      <c r="R1274" s="84" t="n">
        <f aca="false">IF($N1274="PHY",VLOOKUP(H1274,PGDBuckets,2,FALSE()),0)</f>
        <v>0</v>
      </c>
      <c r="S1274" s="84" t="n">
        <f aca="false">IF($N1274="G",VLOOKUP(H1274,PGDBuckets,2,FALSE()),0)</f>
        <v>0</v>
      </c>
      <c r="T1274" s="84" t="n">
        <f aca="false">SUM(P1274:S1274)</f>
        <v>13</v>
      </c>
      <c r="U1274" s="84" t="str">
        <f aca="false">IF(O1274="not used","-",O1274&amp;N1274&amp;T1274)</f>
        <v>-</v>
      </c>
      <c r="V1274" s="84" t="str">
        <f aca="false">IF(O1274="Not Used","-",VLOOKUP(D1274,FOLIOS,7,FALSE())&amp;H1274)</f>
        <v>-</v>
      </c>
      <c r="W1274" s="84" t="str">
        <f aca="false">IF(U1274="-","-",O1274&amp;E1274&amp;H1274)</f>
        <v>-</v>
      </c>
      <c r="X1274" s="85" t="str">
        <f aca="false">D1274&amp;G1274</f>
        <v>FT-CAND-EGSC-BASIF-TETCO/M3</v>
      </c>
      <c r="AF1274" s="0" t="str">
        <f aca="false">D1274&amp;V1274</f>
        <v>FT-CAND-EGSC-BAS-</v>
      </c>
    </row>
    <row r="1275" customFormat="false" ht="12.75" hidden="false" customHeight="false" outlineLevel="0" collapsed="false">
      <c r="A1275" s="81" t="n">
        <v>36682</v>
      </c>
      <c r="B1275" s="82" t="s">
        <v>55</v>
      </c>
      <c r="C1275" s="82" t="s">
        <v>56</v>
      </c>
      <c r="D1275" s="82" t="s">
        <v>57</v>
      </c>
      <c r="E1275" s="82" t="s">
        <v>21</v>
      </c>
      <c r="F1275" s="82"/>
      <c r="G1275" s="82" t="s">
        <v>88</v>
      </c>
      <c r="H1275" s="81" t="n">
        <v>38596</v>
      </c>
      <c r="I1275" s="82" t="n">
        <v>0</v>
      </c>
      <c r="J1275" s="82" t="n">
        <v>0</v>
      </c>
      <c r="K1275" s="83" t="n">
        <f aca="false">IF(J1275=0,0,J1275/I1275)</f>
        <v>0</v>
      </c>
      <c r="L1275" s="83" t="n">
        <f aca="false">I1275/UOM</f>
        <v>0</v>
      </c>
      <c r="M1275" s="83" t="n">
        <f aca="false">J1275/UOM</f>
        <v>0</v>
      </c>
      <c r="N1275" s="84" t="str">
        <f aca="false">IF(F1275="P","PHY",IF(F1275="G","G",E1275))</f>
        <v>D</v>
      </c>
      <c r="O1275" s="84" t="str">
        <f aca="false">IF(ISNA(VLOOKUP(G1275,BadCanCurves,1,FALSE())),VLOOKUP(D1275,FOLIOS,6,FALSE()),"not used")</f>
        <v>not used</v>
      </c>
      <c r="P1275" s="84" t="n">
        <f aca="false">IF($N1275="P",VLOOKUP(H1275,PrcBuckets,2,FALSE()),0)</f>
        <v>0</v>
      </c>
      <c r="Q1275" s="84" t="n">
        <f aca="false">IF($N1275="D",VLOOKUP(H1275,BasisBuckets,2,FALSE()),0)</f>
        <v>13</v>
      </c>
      <c r="R1275" s="84" t="n">
        <f aca="false">IF($N1275="PHY",VLOOKUP(H1275,PGDBuckets,2,FALSE()),0)</f>
        <v>0</v>
      </c>
      <c r="S1275" s="84" t="n">
        <f aca="false">IF($N1275="G",VLOOKUP(H1275,PGDBuckets,2,FALSE()),0)</f>
        <v>0</v>
      </c>
      <c r="T1275" s="84" t="n">
        <f aca="false">SUM(P1275:S1275)</f>
        <v>13</v>
      </c>
      <c r="U1275" s="84" t="str">
        <f aca="false">IF(O1275="not used","-",O1275&amp;N1275&amp;T1275)</f>
        <v>-</v>
      </c>
      <c r="V1275" s="84" t="str">
        <f aca="false">IF(O1275="Not Used","-",VLOOKUP(D1275,FOLIOS,7,FALSE())&amp;H1275)</f>
        <v>-</v>
      </c>
      <c r="W1275" s="84" t="str">
        <f aca="false">IF(U1275="-","-",O1275&amp;E1275&amp;H1275)</f>
        <v>-</v>
      </c>
      <c r="X1275" s="85" t="str">
        <f aca="false">D1275&amp;G1275</f>
        <v>FT-CAND-EGSC-BASIF-TETCO/M3</v>
      </c>
      <c r="AF1275" s="0" t="str">
        <f aca="false">D1275&amp;V1275</f>
        <v>FT-CAND-EGSC-BAS-</v>
      </c>
    </row>
    <row r="1276" customFormat="false" ht="12.75" hidden="false" customHeight="false" outlineLevel="0" collapsed="false">
      <c r="A1276" s="81" t="n">
        <v>36682</v>
      </c>
      <c r="B1276" s="82" t="s">
        <v>55</v>
      </c>
      <c r="C1276" s="82" t="s">
        <v>56</v>
      </c>
      <c r="D1276" s="82" t="s">
        <v>57</v>
      </c>
      <c r="E1276" s="82" t="s">
        <v>21</v>
      </c>
      <c r="F1276" s="82"/>
      <c r="G1276" s="82" t="s">
        <v>88</v>
      </c>
      <c r="H1276" s="81" t="n">
        <v>38626</v>
      </c>
      <c r="I1276" s="82" t="n">
        <v>0</v>
      </c>
      <c r="J1276" s="82" t="n">
        <v>0</v>
      </c>
      <c r="K1276" s="83" t="n">
        <f aca="false">IF(J1276=0,0,J1276/I1276)</f>
        <v>0</v>
      </c>
      <c r="L1276" s="83" t="n">
        <f aca="false">I1276/UOM</f>
        <v>0</v>
      </c>
      <c r="M1276" s="83" t="n">
        <f aca="false">J1276/UOM</f>
        <v>0</v>
      </c>
      <c r="N1276" s="84" t="str">
        <f aca="false">IF(F1276="P","PHY",IF(F1276="G","G",E1276))</f>
        <v>D</v>
      </c>
      <c r="O1276" s="84" t="str">
        <f aca="false">IF(ISNA(VLOOKUP(G1276,BadCanCurves,1,FALSE())),VLOOKUP(D1276,FOLIOS,6,FALSE()),"not used")</f>
        <v>not used</v>
      </c>
      <c r="P1276" s="84" t="n">
        <f aca="false">IF($N1276="P",VLOOKUP(H1276,PrcBuckets,2,FALSE()),0)</f>
        <v>0</v>
      </c>
      <c r="Q1276" s="84" t="n">
        <f aca="false">IF($N1276="D",VLOOKUP(H1276,BasisBuckets,2,FALSE()),0)</f>
        <v>13</v>
      </c>
      <c r="R1276" s="84" t="n">
        <f aca="false">IF($N1276="PHY",VLOOKUP(H1276,PGDBuckets,2,FALSE()),0)</f>
        <v>0</v>
      </c>
      <c r="S1276" s="84" t="n">
        <f aca="false">IF($N1276="G",VLOOKUP(H1276,PGDBuckets,2,FALSE()),0)</f>
        <v>0</v>
      </c>
      <c r="T1276" s="84" t="n">
        <f aca="false">SUM(P1276:S1276)</f>
        <v>13</v>
      </c>
      <c r="U1276" s="84" t="str">
        <f aca="false">IF(O1276="not used","-",O1276&amp;N1276&amp;T1276)</f>
        <v>-</v>
      </c>
      <c r="V1276" s="84" t="str">
        <f aca="false">IF(O1276="Not Used","-",VLOOKUP(D1276,FOLIOS,7,FALSE())&amp;H1276)</f>
        <v>-</v>
      </c>
      <c r="W1276" s="84" t="str">
        <f aca="false">IF(U1276="-","-",O1276&amp;E1276&amp;H1276)</f>
        <v>-</v>
      </c>
      <c r="X1276" s="85" t="str">
        <f aca="false">D1276&amp;G1276</f>
        <v>FT-CAND-EGSC-BASIF-TETCO/M3</v>
      </c>
      <c r="AF1276" s="0" t="str">
        <f aca="false">D1276&amp;V1276</f>
        <v>FT-CAND-EGSC-BAS-</v>
      </c>
    </row>
    <row r="1277" customFormat="false" ht="12.75" hidden="false" customHeight="false" outlineLevel="0" collapsed="false">
      <c r="A1277" s="81" t="n">
        <v>36682</v>
      </c>
      <c r="B1277" s="82" t="s">
        <v>55</v>
      </c>
      <c r="C1277" s="82" t="s">
        <v>56</v>
      </c>
      <c r="D1277" s="82" t="s">
        <v>57</v>
      </c>
      <c r="E1277" s="82" t="s">
        <v>21</v>
      </c>
      <c r="F1277" s="82"/>
      <c r="G1277" s="82" t="s">
        <v>88</v>
      </c>
      <c r="H1277" s="81" t="n">
        <v>38657</v>
      </c>
      <c r="I1277" s="82" t="n">
        <v>0</v>
      </c>
      <c r="J1277" s="82" t="n">
        <v>0</v>
      </c>
      <c r="K1277" s="83" t="n">
        <f aca="false">IF(J1277=0,0,J1277/I1277)</f>
        <v>0</v>
      </c>
      <c r="L1277" s="83" t="n">
        <f aca="false">I1277/UOM</f>
        <v>0</v>
      </c>
      <c r="M1277" s="83" t="n">
        <f aca="false">J1277/UOM</f>
        <v>0</v>
      </c>
      <c r="N1277" s="84" t="str">
        <f aca="false">IF(F1277="P","PHY",IF(F1277="G","G",E1277))</f>
        <v>D</v>
      </c>
      <c r="O1277" s="84" t="str">
        <f aca="false">IF(ISNA(VLOOKUP(G1277,BadCanCurves,1,FALSE())),VLOOKUP(D1277,FOLIOS,6,FALSE()),"not used")</f>
        <v>not used</v>
      </c>
      <c r="P1277" s="84" t="n">
        <f aca="false">IF($N1277="P",VLOOKUP(H1277,PrcBuckets,2,FALSE()),0)</f>
        <v>0</v>
      </c>
      <c r="Q1277" s="84" t="n">
        <f aca="false">IF($N1277="D",VLOOKUP(H1277,BasisBuckets,2,FALSE()),0)</f>
        <v>13</v>
      </c>
      <c r="R1277" s="84" t="n">
        <f aca="false">IF($N1277="PHY",VLOOKUP(H1277,PGDBuckets,2,FALSE()),0)</f>
        <v>0</v>
      </c>
      <c r="S1277" s="84" t="n">
        <f aca="false">IF($N1277="G",VLOOKUP(H1277,PGDBuckets,2,FALSE()),0)</f>
        <v>0</v>
      </c>
      <c r="T1277" s="84" t="n">
        <f aca="false">SUM(P1277:S1277)</f>
        <v>13</v>
      </c>
      <c r="U1277" s="84" t="str">
        <f aca="false">IF(O1277="not used","-",O1277&amp;N1277&amp;T1277)</f>
        <v>-</v>
      </c>
      <c r="V1277" s="84" t="str">
        <f aca="false">IF(O1277="Not Used","-",VLOOKUP(D1277,FOLIOS,7,FALSE())&amp;H1277)</f>
        <v>-</v>
      </c>
      <c r="W1277" s="84" t="str">
        <f aca="false">IF(U1277="-","-",O1277&amp;E1277&amp;H1277)</f>
        <v>-</v>
      </c>
      <c r="X1277" s="85" t="str">
        <f aca="false">D1277&amp;G1277</f>
        <v>FT-CAND-EGSC-BASIF-TETCO/M3</v>
      </c>
      <c r="AF1277" s="0" t="str">
        <f aca="false">D1277&amp;V1277</f>
        <v>FT-CAND-EGSC-BAS-</v>
      </c>
    </row>
    <row r="1278" customFormat="false" ht="12.75" hidden="false" customHeight="false" outlineLevel="0" collapsed="false">
      <c r="A1278" s="81" t="n">
        <v>36682</v>
      </c>
      <c r="B1278" s="82" t="s">
        <v>55</v>
      </c>
      <c r="C1278" s="82" t="s">
        <v>56</v>
      </c>
      <c r="D1278" s="82" t="s">
        <v>57</v>
      </c>
      <c r="E1278" s="82" t="s">
        <v>21</v>
      </c>
      <c r="F1278" s="82"/>
      <c r="G1278" s="82" t="s">
        <v>88</v>
      </c>
      <c r="H1278" s="81" t="n">
        <v>38687</v>
      </c>
      <c r="I1278" s="82" t="n">
        <v>0</v>
      </c>
      <c r="J1278" s="82" t="n">
        <v>0</v>
      </c>
      <c r="K1278" s="83" t="n">
        <f aca="false">IF(J1278=0,0,J1278/I1278)</f>
        <v>0</v>
      </c>
      <c r="L1278" s="83" t="n">
        <f aca="false">I1278/UOM</f>
        <v>0</v>
      </c>
      <c r="M1278" s="83" t="n">
        <f aca="false">J1278/UOM</f>
        <v>0</v>
      </c>
      <c r="N1278" s="84" t="str">
        <f aca="false">IF(F1278="P","PHY",IF(F1278="G","G",E1278))</f>
        <v>D</v>
      </c>
      <c r="O1278" s="84" t="str">
        <f aca="false">IF(ISNA(VLOOKUP(G1278,BadCanCurves,1,FALSE())),VLOOKUP(D1278,FOLIOS,6,FALSE()),"not used")</f>
        <v>not used</v>
      </c>
      <c r="P1278" s="84" t="n">
        <f aca="false">IF($N1278="P",VLOOKUP(H1278,PrcBuckets,2,FALSE()),0)</f>
        <v>0</v>
      </c>
      <c r="Q1278" s="84" t="n">
        <f aca="false">IF($N1278="D",VLOOKUP(H1278,BasisBuckets,2,FALSE()),0)</f>
        <v>13</v>
      </c>
      <c r="R1278" s="84" t="n">
        <f aca="false">IF($N1278="PHY",VLOOKUP(H1278,PGDBuckets,2,FALSE()),0)</f>
        <v>0</v>
      </c>
      <c r="S1278" s="84" t="n">
        <f aca="false">IF($N1278="G",VLOOKUP(H1278,PGDBuckets,2,FALSE()),0)</f>
        <v>0</v>
      </c>
      <c r="T1278" s="84" t="n">
        <f aca="false">SUM(P1278:S1278)</f>
        <v>13</v>
      </c>
      <c r="U1278" s="84" t="str">
        <f aca="false">IF(O1278="not used","-",O1278&amp;N1278&amp;T1278)</f>
        <v>-</v>
      </c>
      <c r="V1278" s="84" t="str">
        <f aca="false">IF(O1278="Not Used","-",VLOOKUP(D1278,FOLIOS,7,FALSE())&amp;H1278)</f>
        <v>-</v>
      </c>
      <c r="W1278" s="84" t="str">
        <f aca="false">IF(U1278="-","-",O1278&amp;E1278&amp;H1278)</f>
        <v>-</v>
      </c>
      <c r="X1278" s="85" t="str">
        <f aca="false">D1278&amp;G1278</f>
        <v>FT-CAND-EGSC-BASIF-TETCO/M3</v>
      </c>
      <c r="AF1278" s="0" t="str">
        <f aca="false">D1278&amp;V1278</f>
        <v>FT-CAND-EGSC-BAS-</v>
      </c>
    </row>
    <row r="1279" customFormat="false" ht="12.75" hidden="false" customHeight="false" outlineLevel="0" collapsed="false">
      <c r="A1279" s="81" t="n">
        <v>36682</v>
      </c>
      <c r="B1279" s="82" t="s">
        <v>55</v>
      </c>
      <c r="C1279" s="82" t="s">
        <v>56</v>
      </c>
      <c r="D1279" s="82" t="s">
        <v>57</v>
      </c>
      <c r="E1279" s="82" t="s">
        <v>21</v>
      </c>
      <c r="F1279" s="82"/>
      <c r="G1279" s="82" t="s">
        <v>88</v>
      </c>
      <c r="H1279" s="81" t="n">
        <v>38718</v>
      </c>
      <c r="I1279" s="82" t="n">
        <v>0</v>
      </c>
      <c r="J1279" s="82" t="n">
        <v>0</v>
      </c>
      <c r="K1279" s="83" t="n">
        <f aca="false">IF(J1279=0,0,J1279/I1279)</f>
        <v>0</v>
      </c>
      <c r="L1279" s="83" t="n">
        <f aca="false">I1279/UOM</f>
        <v>0</v>
      </c>
      <c r="M1279" s="83" t="n">
        <f aca="false">J1279/UOM</f>
        <v>0</v>
      </c>
      <c r="N1279" s="84" t="str">
        <f aca="false">IF(F1279="P","PHY",IF(F1279="G","G",E1279))</f>
        <v>D</v>
      </c>
      <c r="O1279" s="84" t="str">
        <f aca="false">IF(ISNA(VLOOKUP(G1279,BadCanCurves,1,FALSE())),VLOOKUP(D1279,FOLIOS,6,FALSE()),"not used")</f>
        <v>not used</v>
      </c>
      <c r="P1279" s="84" t="n">
        <f aca="false">IF($N1279="P",VLOOKUP(H1279,PrcBuckets,2,FALSE()),0)</f>
        <v>0</v>
      </c>
      <c r="Q1279" s="84" t="n">
        <f aca="false">IF($N1279="D",VLOOKUP(H1279,BasisBuckets,2,FALSE()),0)</f>
        <v>13</v>
      </c>
      <c r="R1279" s="84" t="n">
        <f aca="false">IF($N1279="PHY",VLOOKUP(H1279,PGDBuckets,2,FALSE()),0)</f>
        <v>0</v>
      </c>
      <c r="S1279" s="84" t="n">
        <f aca="false">IF($N1279="G",VLOOKUP(H1279,PGDBuckets,2,FALSE()),0)</f>
        <v>0</v>
      </c>
      <c r="T1279" s="84" t="n">
        <f aca="false">SUM(P1279:S1279)</f>
        <v>13</v>
      </c>
      <c r="U1279" s="84" t="str">
        <f aca="false">IF(O1279="not used","-",O1279&amp;N1279&amp;T1279)</f>
        <v>-</v>
      </c>
      <c r="V1279" s="84" t="str">
        <f aca="false">IF(O1279="Not Used","-",VLOOKUP(D1279,FOLIOS,7,FALSE())&amp;H1279)</f>
        <v>-</v>
      </c>
      <c r="W1279" s="84" t="str">
        <f aca="false">IF(U1279="-","-",O1279&amp;E1279&amp;H1279)</f>
        <v>-</v>
      </c>
      <c r="X1279" s="85" t="str">
        <f aca="false">D1279&amp;G1279</f>
        <v>FT-CAND-EGSC-BASIF-TETCO/M3</v>
      </c>
      <c r="AF1279" s="0" t="str">
        <f aca="false">D1279&amp;V1279</f>
        <v>FT-CAND-EGSC-BAS-</v>
      </c>
    </row>
    <row r="1280" customFormat="false" ht="12.75" hidden="false" customHeight="false" outlineLevel="0" collapsed="false">
      <c r="A1280" s="81" t="n">
        <v>36682</v>
      </c>
      <c r="B1280" s="82" t="s">
        <v>55</v>
      </c>
      <c r="C1280" s="82" t="s">
        <v>56</v>
      </c>
      <c r="D1280" s="82" t="s">
        <v>57</v>
      </c>
      <c r="E1280" s="82" t="s">
        <v>21</v>
      </c>
      <c r="F1280" s="82"/>
      <c r="G1280" s="82" t="s">
        <v>88</v>
      </c>
      <c r="H1280" s="81" t="n">
        <v>38749</v>
      </c>
      <c r="I1280" s="82" t="n">
        <v>0</v>
      </c>
      <c r="J1280" s="82" t="n">
        <v>0</v>
      </c>
      <c r="K1280" s="83" t="n">
        <f aca="false">IF(J1280=0,0,J1280/I1280)</f>
        <v>0</v>
      </c>
      <c r="L1280" s="83" t="n">
        <f aca="false">I1280/UOM</f>
        <v>0</v>
      </c>
      <c r="M1280" s="83" t="n">
        <f aca="false">J1280/UOM</f>
        <v>0</v>
      </c>
      <c r="N1280" s="84" t="str">
        <f aca="false">IF(F1280="P","PHY",IF(F1280="G","G",E1280))</f>
        <v>D</v>
      </c>
      <c r="O1280" s="84" t="str">
        <f aca="false">IF(ISNA(VLOOKUP(G1280,BadCanCurves,1,FALSE())),VLOOKUP(D1280,FOLIOS,6,FALSE()),"not used")</f>
        <v>not used</v>
      </c>
      <c r="P1280" s="84" t="n">
        <f aca="false">IF($N1280="P",VLOOKUP(H1280,PrcBuckets,2,FALSE()),0)</f>
        <v>0</v>
      </c>
      <c r="Q1280" s="84" t="n">
        <f aca="false">IF($N1280="D",VLOOKUP(H1280,BasisBuckets,2,FALSE()),0)</f>
        <v>13</v>
      </c>
      <c r="R1280" s="84" t="n">
        <f aca="false">IF($N1280="PHY",VLOOKUP(H1280,PGDBuckets,2,FALSE()),0)</f>
        <v>0</v>
      </c>
      <c r="S1280" s="84" t="n">
        <f aca="false">IF($N1280="G",VLOOKUP(H1280,PGDBuckets,2,FALSE()),0)</f>
        <v>0</v>
      </c>
      <c r="T1280" s="84" t="n">
        <f aca="false">SUM(P1280:S1280)</f>
        <v>13</v>
      </c>
      <c r="U1280" s="84" t="str">
        <f aca="false">IF(O1280="not used","-",O1280&amp;N1280&amp;T1280)</f>
        <v>-</v>
      </c>
      <c r="V1280" s="84" t="str">
        <f aca="false">IF(O1280="Not Used","-",VLOOKUP(D1280,FOLIOS,7,FALSE())&amp;H1280)</f>
        <v>-</v>
      </c>
      <c r="W1280" s="84" t="str">
        <f aca="false">IF(U1280="-","-",O1280&amp;E1280&amp;H1280)</f>
        <v>-</v>
      </c>
      <c r="X1280" s="85" t="str">
        <f aca="false">D1280&amp;G1280</f>
        <v>FT-CAND-EGSC-BASIF-TETCO/M3</v>
      </c>
      <c r="AF1280" s="0" t="str">
        <f aca="false">D1280&amp;V1280</f>
        <v>FT-CAND-EGSC-BAS-</v>
      </c>
    </row>
    <row r="1281" customFormat="false" ht="12.75" hidden="false" customHeight="false" outlineLevel="0" collapsed="false">
      <c r="A1281" s="81" t="n">
        <v>36682</v>
      </c>
      <c r="B1281" s="82" t="s">
        <v>55</v>
      </c>
      <c r="C1281" s="82" t="s">
        <v>56</v>
      </c>
      <c r="D1281" s="82" t="s">
        <v>57</v>
      </c>
      <c r="E1281" s="82" t="s">
        <v>21</v>
      </c>
      <c r="F1281" s="82"/>
      <c r="G1281" s="82" t="s">
        <v>88</v>
      </c>
      <c r="H1281" s="81" t="n">
        <v>38777</v>
      </c>
      <c r="I1281" s="82" t="n">
        <v>0</v>
      </c>
      <c r="J1281" s="82" t="n">
        <v>0</v>
      </c>
      <c r="K1281" s="83" t="n">
        <f aca="false">IF(J1281=0,0,J1281/I1281)</f>
        <v>0</v>
      </c>
      <c r="L1281" s="83" t="n">
        <f aca="false">I1281/UOM</f>
        <v>0</v>
      </c>
      <c r="M1281" s="83" t="n">
        <f aca="false">J1281/UOM</f>
        <v>0</v>
      </c>
      <c r="N1281" s="84" t="str">
        <f aca="false">IF(F1281="P","PHY",IF(F1281="G","G",E1281))</f>
        <v>D</v>
      </c>
      <c r="O1281" s="84" t="str">
        <f aca="false">IF(ISNA(VLOOKUP(G1281,BadCanCurves,1,FALSE())),VLOOKUP(D1281,FOLIOS,6,FALSE()),"not used")</f>
        <v>not used</v>
      </c>
      <c r="P1281" s="84" t="n">
        <f aca="false">IF($N1281="P",VLOOKUP(H1281,PrcBuckets,2,FALSE()),0)</f>
        <v>0</v>
      </c>
      <c r="Q1281" s="84" t="n">
        <f aca="false">IF($N1281="D",VLOOKUP(H1281,BasisBuckets,2,FALSE()),0)</f>
        <v>13</v>
      </c>
      <c r="R1281" s="84" t="n">
        <f aca="false">IF($N1281="PHY",VLOOKUP(H1281,PGDBuckets,2,FALSE()),0)</f>
        <v>0</v>
      </c>
      <c r="S1281" s="84" t="n">
        <f aca="false">IF($N1281="G",VLOOKUP(H1281,PGDBuckets,2,FALSE()),0)</f>
        <v>0</v>
      </c>
      <c r="T1281" s="84" t="n">
        <f aca="false">SUM(P1281:S1281)</f>
        <v>13</v>
      </c>
      <c r="U1281" s="84" t="str">
        <f aca="false">IF(O1281="not used","-",O1281&amp;N1281&amp;T1281)</f>
        <v>-</v>
      </c>
      <c r="V1281" s="84" t="str">
        <f aca="false">IF(O1281="Not Used","-",VLOOKUP(D1281,FOLIOS,7,FALSE())&amp;H1281)</f>
        <v>-</v>
      </c>
      <c r="W1281" s="84" t="str">
        <f aca="false">IF(U1281="-","-",O1281&amp;E1281&amp;H1281)</f>
        <v>-</v>
      </c>
      <c r="X1281" s="85" t="str">
        <f aca="false">D1281&amp;G1281</f>
        <v>FT-CAND-EGSC-BASIF-TETCO/M3</v>
      </c>
      <c r="AF1281" s="0" t="str">
        <f aca="false">D1281&amp;V1281</f>
        <v>FT-CAND-EGSC-BAS-</v>
      </c>
    </row>
    <row r="1282" customFormat="false" ht="12.75" hidden="false" customHeight="false" outlineLevel="0" collapsed="false">
      <c r="A1282" s="81" t="n">
        <v>36682</v>
      </c>
      <c r="B1282" s="82" t="s">
        <v>55</v>
      </c>
      <c r="C1282" s="82" t="s">
        <v>56</v>
      </c>
      <c r="D1282" s="82" t="s">
        <v>57</v>
      </c>
      <c r="E1282" s="82" t="s">
        <v>21</v>
      </c>
      <c r="F1282" s="82"/>
      <c r="G1282" s="82" t="s">
        <v>88</v>
      </c>
      <c r="H1282" s="81" t="n">
        <v>38808</v>
      </c>
      <c r="I1282" s="82" t="n">
        <v>0</v>
      </c>
      <c r="J1282" s="82" t="n">
        <v>0</v>
      </c>
      <c r="K1282" s="83" t="n">
        <f aca="false">IF(J1282=0,0,J1282/I1282)</f>
        <v>0</v>
      </c>
      <c r="L1282" s="83" t="n">
        <f aca="false">I1282/UOM</f>
        <v>0</v>
      </c>
      <c r="M1282" s="83" t="n">
        <f aca="false">J1282/UOM</f>
        <v>0</v>
      </c>
      <c r="N1282" s="84" t="str">
        <f aca="false">IF(F1282="P","PHY",IF(F1282="G","G",E1282))</f>
        <v>D</v>
      </c>
      <c r="O1282" s="84" t="str">
        <f aca="false">IF(ISNA(VLOOKUP(G1282,BadCanCurves,1,FALSE())),VLOOKUP(D1282,FOLIOS,6,FALSE()),"not used")</f>
        <v>not used</v>
      </c>
      <c r="P1282" s="84" t="n">
        <f aca="false">IF($N1282="P",VLOOKUP(H1282,PrcBuckets,2,FALSE()),0)</f>
        <v>0</v>
      </c>
      <c r="Q1282" s="84" t="n">
        <f aca="false">IF($N1282="D",VLOOKUP(H1282,BasisBuckets,2,FALSE()),0)</f>
        <v>13</v>
      </c>
      <c r="R1282" s="84" t="n">
        <f aca="false">IF($N1282="PHY",VLOOKUP(H1282,PGDBuckets,2,FALSE()),0)</f>
        <v>0</v>
      </c>
      <c r="S1282" s="84" t="n">
        <f aca="false">IF($N1282="G",VLOOKUP(H1282,PGDBuckets,2,FALSE()),0)</f>
        <v>0</v>
      </c>
      <c r="T1282" s="84" t="n">
        <f aca="false">SUM(P1282:S1282)</f>
        <v>13</v>
      </c>
      <c r="U1282" s="84" t="str">
        <f aca="false">IF(O1282="not used","-",O1282&amp;N1282&amp;T1282)</f>
        <v>-</v>
      </c>
      <c r="V1282" s="84" t="str">
        <f aca="false">IF(O1282="Not Used","-",VLOOKUP(D1282,FOLIOS,7,FALSE())&amp;H1282)</f>
        <v>-</v>
      </c>
      <c r="W1282" s="84" t="str">
        <f aca="false">IF(U1282="-","-",O1282&amp;E1282&amp;H1282)</f>
        <v>-</v>
      </c>
      <c r="X1282" s="85" t="str">
        <f aca="false">D1282&amp;G1282</f>
        <v>FT-CAND-EGSC-BASIF-TETCO/M3</v>
      </c>
      <c r="AF1282" s="0" t="str">
        <f aca="false">D1282&amp;V1282</f>
        <v>FT-CAND-EGSC-BAS-</v>
      </c>
    </row>
    <row r="1283" customFormat="false" ht="12.75" hidden="false" customHeight="false" outlineLevel="0" collapsed="false">
      <c r="A1283" s="81" t="n">
        <v>36682</v>
      </c>
      <c r="B1283" s="82" t="s">
        <v>55</v>
      </c>
      <c r="C1283" s="82" t="s">
        <v>56</v>
      </c>
      <c r="D1283" s="82" t="s">
        <v>57</v>
      </c>
      <c r="E1283" s="82" t="s">
        <v>21</v>
      </c>
      <c r="F1283" s="82"/>
      <c r="G1283" s="82" t="s">
        <v>88</v>
      </c>
      <c r="H1283" s="81" t="n">
        <v>38838</v>
      </c>
      <c r="I1283" s="82" t="n">
        <v>0</v>
      </c>
      <c r="J1283" s="82" t="n">
        <v>0</v>
      </c>
      <c r="K1283" s="83" t="n">
        <f aca="false">IF(J1283=0,0,J1283/I1283)</f>
        <v>0</v>
      </c>
      <c r="L1283" s="83" t="n">
        <f aca="false">I1283/UOM</f>
        <v>0</v>
      </c>
      <c r="M1283" s="83" t="n">
        <f aca="false">J1283/UOM</f>
        <v>0</v>
      </c>
      <c r="N1283" s="84" t="str">
        <f aca="false">IF(F1283="P","PHY",IF(F1283="G","G",E1283))</f>
        <v>D</v>
      </c>
      <c r="O1283" s="84" t="str">
        <f aca="false">IF(ISNA(VLOOKUP(G1283,BadCanCurves,1,FALSE())),VLOOKUP(D1283,FOLIOS,6,FALSE()),"not used")</f>
        <v>not used</v>
      </c>
      <c r="P1283" s="84" t="n">
        <f aca="false">IF($N1283="P",VLOOKUP(H1283,PrcBuckets,2,FALSE()),0)</f>
        <v>0</v>
      </c>
      <c r="Q1283" s="84" t="n">
        <f aca="false">IF($N1283="D",VLOOKUP(H1283,BasisBuckets,2,FALSE()),0)</f>
        <v>13</v>
      </c>
      <c r="R1283" s="84" t="n">
        <f aca="false">IF($N1283="PHY",VLOOKUP(H1283,PGDBuckets,2,FALSE()),0)</f>
        <v>0</v>
      </c>
      <c r="S1283" s="84" t="n">
        <f aca="false">IF($N1283="G",VLOOKUP(H1283,PGDBuckets,2,FALSE()),0)</f>
        <v>0</v>
      </c>
      <c r="T1283" s="84" t="n">
        <f aca="false">SUM(P1283:S1283)</f>
        <v>13</v>
      </c>
      <c r="U1283" s="84" t="str">
        <f aca="false">IF(O1283="not used","-",O1283&amp;N1283&amp;T1283)</f>
        <v>-</v>
      </c>
      <c r="V1283" s="84" t="str">
        <f aca="false">IF(O1283="Not Used","-",VLOOKUP(D1283,FOLIOS,7,FALSE())&amp;H1283)</f>
        <v>-</v>
      </c>
      <c r="W1283" s="84" t="str">
        <f aca="false">IF(U1283="-","-",O1283&amp;E1283&amp;H1283)</f>
        <v>-</v>
      </c>
      <c r="X1283" s="85" t="str">
        <f aca="false">D1283&amp;G1283</f>
        <v>FT-CAND-EGSC-BASIF-TETCO/M3</v>
      </c>
      <c r="AF1283" s="0" t="str">
        <f aca="false">D1283&amp;V1283</f>
        <v>FT-CAND-EGSC-BAS-</v>
      </c>
    </row>
    <row r="1284" customFormat="false" ht="12.75" hidden="false" customHeight="false" outlineLevel="0" collapsed="false">
      <c r="A1284" s="81" t="n">
        <v>36682</v>
      </c>
      <c r="B1284" s="82" t="s">
        <v>55</v>
      </c>
      <c r="C1284" s="82" t="s">
        <v>56</v>
      </c>
      <c r="D1284" s="82" t="s">
        <v>57</v>
      </c>
      <c r="E1284" s="82" t="s">
        <v>21</v>
      </c>
      <c r="F1284" s="82"/>
      <c r="G1284" s="82" t="s">
        <v>88</v>
      </c>
      <c r="H1284" s="81" t="n">
        <v>38869</v>
      </c>
      <c r="I1284" s="82" t="n">
        <v>0</v>
      </c>
      <c r="J1284" s="82" t="n">
        <v>0</v>
      </c>
      <c r="K1284" s="83" t="n">
        <f aca="false">IF(J1284=0,0,J1284/I1284)</f>
        <v>0</v>
      </c>
      <c r="L1284" s="83" t="n">
        <f aca="false">I1284/UOM</f>
        <v>0</v>
      </c>
      <c r="M1284" s="83" t="n">
        <f aca="false">J1284/UOM</f>
        <v>0</v>
      </c>
      <c r="N1284" s="84" t="str">
        <f aca="false">IF(F1284="P","PHY",IF(F1284="G","G",E1284))</f>
        <v>D</v>
      </c>
      <c r="O1284" s="84" t="str">
        <f aca="false">IF(ISNA(VLOOKUP(G1284,BadCanCurves,1,FALSE())),VLOOKUP(D1284,FOLIOS,6,FALSE()),"not used")</f>
        <v>not used</v>
      </c>
      <c r="P1284" s="84" t="n">
        <f aca="false">IF($N1284="P",VLOOKUP(H1284,PrcBuckets,2,FALSE()),0)</f>
        <v>0</v>
      </c>
      <c r="Q1284" s="84" t="n">
        <f aca="false">IF($N1284="D",VLOOKUP(H1284,BasisBuckets,2,FALSE()),0)</f>
        <v>13</v>
      </c>
      <c r="R1284" s="84" t="n">
        <f aca="false">IF($N1284="PHY",VLOOKUP(H1284,PGDBuckets,2,FALSE()),0)</f>
        <v>0</v>
      </c>
      <c r="S1284" s="84" t="n">
        <f aca="false">IF($N1284="G",VLOOKUP(H1284,PGDBuckets,2,FALSE()),0)</f>
        <v>0</v>
      </c>
      <c r="T1284" s="84" t="n">
        <f aca="false">SUM(P1284:S1284)</f>
        <v>13</v>
      </c>
      <c r="U1284" s="84" t="str">
        <f aca="false">IF(O1284="not used","-",O1284&amp;N1284&amp;T1284)</f>
        <v>-</v>
      </c>
      <c r="V1284" s="84" t="str">
        <f aca="false">IF(O1284="Not Used","-",VLOOKUP(D1284,FOLIOS,7,FALSE())&amp;H1284)</f>
        <v>-</v>
      </c>
      <c r="W1284" s="84" t="str">
        <f aca="false">IF(U1284="-","-",O1284&amp;E1284&amp;H1284)</f>
        <v>-</v>
      </c>
      <c r="X1284" s="85" t="str">
        <f aca="false">D1284&amp;G1284</f>
        <v>FT-CAND-EGSC-BASIF-TETCO/M3</v>
      </c>
      <c r="AF1284" s="0" t="str">
        <f aca="false">D1284&amp;V1284</f>
        <v>FT-CAND-EGSC-BAS-</v>
      </c>
    </row>
    <row r="1285" customFormat="false" ht="12.75" hidden="false" customHeight="false" outlineLevel="0" collapsed="false">
      <c r="A1285" s="81" t="n">
        <v>36682</v>
      </c>
      <c r="B1285" s="82" t="s">
        <v>55</v>
      </c>
      <c r="C1285" s="82" t="s">
        <v>56</v>
      </c>
      <c r="D1285" s="82" t="s">
        <v>57</v>
      </c>
      <c r="E1285" s="82" t="s">
        <v>21</v>
      </c>
      <c r="F1285" s="82"/>
      <c r="G1285" s="82" t="s">
        <v>88</v>
      </c>
      <c r="H1285" s="81" t="n">
        <v>38899</v>
      </c>
      <c r="I1285" s="82" t="n">
        <v>0</v>
      </c>
      <c r="J1285" s="82" t="n">
        <v>0</v>
      </c>
      <c r="K1285" s="83" t="n">
        <f aca="false">IF(J1285=0,0,J1285/I1285)</f>
        <v>0</v>
      </c>
      <c r="L1285" s="83" t="n">
        <f aca="false">I1285/UOM</f>
        <v>0</v>
      </c>
      <c r="M1285" s="83" t="n">
        <f aca="false">J1285/UOM</f>
        <v>0</v>
      </c>
      <c r="N1285" s="84" t="str">
        <f aca="false">IF(F1285="P","PHY",IF(F1285="G","G",E1285))</f>
        <v>D</v>
      </c>
      <c r="O1285" s="84" t="str">
        <f aca="false">IF(ISNA(VLOOKUP(G1285,BadCanCurves,1,FALSE())),VLOOKUP(D1285,FOLIOS,6,FALSE()),"not used")</f>
        <v>not used</v>
      </c>
      <c r="P1285" s="84" t="n">
        <f aca="false">IF($N1285="P",VLOOKUP(H1285,PrcBuckets,2,FALSE()),0)</f>
        <v>0</v>
      </c>
      <c r="Q1285" s="84" t="n">
        <f aca="false">IF($N1285="D",VLOOKUP(H1285,BasisBuckets,2,FALSE()),0)</f>
        <v>13</v>
      </c>
      <c r="R1285" s="84" t="n">
        <f aca="false">IF($N1285="PHY",VLOOKUP(H1285,PGDBuckets,2,FALSE()),0)</f>
        <v>0</v>
      </c>
      <c r="S1285" s="84" t="n">
        <f aca="false">IF($N1285="G",VLOOKUP(H1285,PGDBuckets,2,FALSE()),0)</f>
        <v>0</v>
      </c>
      <c r="T1285" s="84" t="n">
        <f aca="false">SUM(P1285:S1285)</f>
        <v>13</v>
      </c>
      <c r="U1285" s="84" t="str">
        <f aca="false">IF(O1285="not used","-",O1285&amp;N1285&amp;T1285)</f>
        <v>-</v>
      </c>
      <c r="V1285" s="84" t="str">
        <f aca="false">IF(O1285="Not Used","-",VLOOKUP(D1285,FOLIOS,7,FALSE())&amp;H1285)</f>
        <v>-</v>
      </c>
      <c r="W1285" s="84" t="str">
        <f aca="false">IF(U1285="-","-",O1285&amp;E1285&amp;H1285)</f>
        <v>-</v>
      </c>
      <c r="X1285" s="85" t="str">
        <f aca="false">D1285&amp;G1285</f>
        <v>FT-CAND-EGSC-BASIF-TETCO/M3</v>
      </c>
      <c r="AF1285" s="0" t="str">
        <f aca="false">D1285&amp;V1285</f>
        <v>FT-CAND-EGSC-BAS-</v>
      </c>
    </row>
    <row r="1286" customFormat="false" ht="12.75" hidden="false" customHeight="false" outlineLevel="0" collapsed="false">
      <c r="A1286" s="81" t="n">
        <v>36682</v>
      </c>
      <c r="B1286" s="82" t="s">
        <v>55</v>
      </c>
      <c r="C1286" s="82" t="s">
        <v>56</v>
      </c>
      <c r="D1286" s="82" t="s">
        <v>57</v>
      </c>
      <c r="E1286" s="82" t="s">
        <v>21</v>
      </c>
      <c r="F1286" s="82"/>
      <c r="G1286" s="82" t="s">
        <v>88</v>
      </c>
      <c r="H1286" s="81" t="n">
        <v>38930</v>
      </c>
      <c r="I1286" s="82" t="n">
        <v>0</v>
      </c>
      <c r="J1286" s="82" t="n">
        <v>0</v>
      </c>
      <c r="K1286" s="83" t="n">
        <f aca="false">IF(J1286=0,0,J1286/I1286)</f>
        <v>0</v>
      </c>
      <c r="L1286" s="83" t="n">
        <f aca="false">I1286/UOM</f>
        <v>0</v>
      </c>
      <c r="M1286" s="83" t="n">
        <f aca="false">J1286/UOM</f>
        <v>0</v>
      </c>
      <c r="N1286" s="84" t="str">
        <f aca="false">IF(F1286="P","PHY",IF(F1286="G","G",E1286))</f>
        <v>D</v>
      </c>
      <c r="O1286" s="84" t="str">
        <f aca="false">IF(ISNA(VLOOKUP(G1286,BadCanCurves,1,FALSE())),VLOOKUP(D1286,FOLIOS,6,FALSE()),"not used")</f>
        <v>not used</v>
      </c>
      <c r="P1286" s="84" t="n">
        <f aca="false">IF($N1286="P",VLOOKUP(H1286,PrcBuckets,2,FALSE()),0)</f>
        <v>0</v>
      </c>
      <c r="Q1286" s="84" t="n">
        <f aca="false">IF($N1286="D",VLOOKUP(H1286,BasisBuckets,2,FALSE()),0)</f>
        <v>13</v>
      </c>
      <c r="R1286" s="84" t="n">
        <f aca="false">IF($N1286="PHY",VLOOKUP(H1286,PGDBuckets,2,FALSE()),0)</f>
        <v>0</v>
      </c>
      <c r="S1286" s="84" t="n">
        <f aca="false">IF($N1286="G",VLOOKUP(H1286,PGDBuckets,2,FALSE()),0)</f>
        <v>0</v>
      </c>
      <c r="T1286" s="84" t="n">
        <f aca="false">SUM(P1286:S1286)</f>
        <v>13</v>
      </c>
      <c r="U1286" s="84" t="str">
        <f aca="false">IF(O1286="not used","-",O1286&amp;N1286&amp;T1286)</f>
        <v>-</v>
      </c>
      <c r="V1286" s="84" t="str">
        <f aca="false">IF(O1286="Not Used","-",VLOOKUP(D1286,FOLIOS,7,FALSE())&amp;H1286)</f>
        <v>-</v>
      </c>
      <c r="W1286" s="84" t="str">
        <f aca="false">IF(U1286="-","-",O1286&amp;E1286&amp;H1286)</f>
        <v>-</v>
      </c>
      <c r="X1286" s="85" t="str">
        <f aca="false">D1286&amp;G1286</f>
        <v>FT-CAND-EGSC-BASIF-TETCO/M3</v>
      </c>
      <c r="AF1286" s="0" t="str">
        <f aca="false">D1286&amp;V1286</f>
        <v>FT-CAND-EGSC-BAS-</v>
      </c>
    </row>
    <row r="1287" customFormat="false" ht="12.75" hidden="false" customHeight="false" outlineLevel="0" collapsed="false">
      <c r="A1287" s="81" t="n">
        <v>36682</v>
      </c>
      <c r="B1287" s="82" t="s">
        <v>55</v>
      </c>
      <c r="C1287" s="82" t="s">
        <v>56</v>
      </c>
      <c r="D1287" s="82" t="s">
        <v>57</v>
      </c>
      <c r="E1287" s="82" t="s">
        <v>21</v>
      </c>
      <c r="F1287" s="82"/>
      <c r="G1287" s="82" t="s">
        <v>88</v>
      </c>
      <c r="H1287" s="81" t="n">
        <v>38961</v>
      </c>
      <c r="I1287" s="82" t="n">
        <v>0</v>
      </c>
      <c r="J1287" s="82" t="n">
        <v>0</v>
      </c>
      <c r="K1287" s="83" t="n">
        <f aca="false">IF(J1287=0,0,J1287/I1287)</f>
        <v>0</v>
      </c>
      <c r="L1287" s="83" t="n">
        <f aca="false">I1287/UOM</f>
        <v>0</v>
      </c>
      <c r="M1287" s="83" t="n">
        <f aca="false">J1287/UOM</f>
        <v>0</v>
      </c>
      <c r="N1287" s="84" t="str">
        <f aca="false">IF(F1287="P","PHY",IF(F1287="G","G",E1287))</f>
        <v>D</v>
      </c>
      <c r="O1287" s="84" t="str">
        <f aca="false">IF(ISNA(VLOOKUP(G1287,BadCanCurves,1,FALSE())),VLOOKUP(D1287,FOLIOS,6,FALSE()),"not used")</f>
        <v>not used</v>
      </c>
      <c r="P1287" s="84" t="n">
        <f aca="false">IF($N1287="P",VLOOKUP(H1287,PrcBuckets,2,FALSE()),0)</f>
        <v>0</v>
      </c>
      <c r="Q1287" s="84" t="n">
        <f aca="false">IF($N1287="D",VLOOKUP(H1287,BasisBuckets,2,FALSE()),0)</f>
        <v>13</v>
      </c>
      <c r="R1287" s="84" t="n">
        <f aca="false">IF($N1287="PHY",VLOOKUP(H1287,PGDBuckets,2,FALSE()),0)</f>
        <v>0</v>
      </c>
      <c r="S1287" s="84" t="n">
        <f aca="false">IF($N1287="G",VLOOKUP(H1287,PGDBuckets,2,FALSE()),0)</f>
        <v>0</v>
      </c>
      <c r="T1287" s="84" t="n">
        <f aca="false">SUM(P1287:S1287)</f>
        <v>13</v>
      </c>
      <c r="U1287" s="84" t="str">
        <f aca="false">IF(O1287="not used","-",O1287&amp;N1287&amp;T1287)</f>
        <v>-</v>
      </c>
      <c r="V1287" s="84" t="str">
        <f aca="false">IF(O1287="Not Used","-",VLOOKUP(D1287,FOLIOS,7,FALSE())&amp;H1287)</f>
        <v>-</v>
      </c>
      <c r="W1287" s="84" t="str">
        <f aca="false">IF(U1287="-","-",O1287&amp;E1287&amp;H1287)</f>
        <v>-</v>
      </c>
      <c r="X1287" s="85" t="str">
        <f aca="false">D1287&amp;G1287</f>
        <v>FT-CAND-EGSC-BASIF-TETCO/M3</v>
      </c>
      <c r="AF1287" s="0" t="str">
        <f aca="false">D1287&amp;V1287</f>
        <v>FT-CAND-EGSC-BAS-</v>
      </c>
    </row>
    <row r="1288" customFormat="false" ht="12.75" hidden="false" customHeight="false" outlineLevel="0" collapsed="false">
      <c r="A1288" s="81" t="n">
        <v>36682</v>
      </c>
      <c r="B1288" s="82" t="s">
        <v>55</v>
      </c>
      <c r="C1288" s="82" t="s">
        <v>56</v>
      </c>
      <c r="D1288" s="82" t="s">
        <v>57</v>
      </c>
      <c r="E1288" s="82" t="s">
        <v>21</v>
      </c>
      <c r="F1288" s="82"/>
      <c r="G1288" s="82" t="s">
        <v>88</v>
      </c>
      <c r="H1288" s="81" t="n">
        <v>38991</v>
      </c>
      <c r="I1288" s="82" t="n">
        <v>0</v>
      </c>
      <c r="J1288" s="82" t="n">
        <v>0</v>
      </c>
      <c r="K1288" s="83" t="n">
        <f aca="false">IF(J1288=0,0,J1288/I1288)</f>
        <v>0</v>
      </c>
      <c r="L1288" s="83" t="n">
        <f aca="false">I1288/UOM</f>
        <v>0</v>
      </c>
      <c r="M1288" s="83" t="n">
        <f aca="false">J1288/UOM</f>
        <v>0</v>
      </c>
      <c r="N1288" s="84" t="str">
        <f aca="false">IF(F1288="P","PHY",IF(F1288="G","G",E1288))</f>
        <v>D</v>
      </c>
      <c r="O1288" s="84" t="str">
        <f aca="false">IF(ISNA(VLOOKUP(G1288,BadCanCurves,1,FALSE())),VLOOKUP(D1288,FOLIOS,6,FALSE()),"not used")</f>
        <v>not used</v>
      </c>
      <c r="P1288" s="84" t="n">
        <f aca="false">IF($N1288="P",VLOOKUP(H1288,PrcBuckets,2,FALSE()),0)</f>
        <v>0</v>
      </c>
      <c r="Q1288" s="84" t="n">
        <f aca="false">IF($N1288="D",VLOOKUP(H1288,BasisBuckets,2,FALSE()),0)</f>
        <v>13</v>
      </c>
      <c r="R1288" s="84" t="n">
        <f aca="false">IF($N1288="PHY",VLOOKUP(H1288,PGDBuckets,2,FALSE()),0)</f>
        <v>0</v>
      </c>
      <c r="S1288" s="84" t="n">
        <f aca="false">IF($N1288="G",VLOOKUP(H1288,PGDBuckets,2,FALSE()),0)</f>
        <v>0</v>
      </c>
      <c r="T1288" s="84" t="n">
        <f aca="false">SUM(P1288:S1288)</f>
        <v>13</v>
      </c>
      <c r="U1288" s="84" t="str">
        <f aca="false">IF(O1288="not used","-",O1288&amp;N1288&amp;T1288)</f>
        <v>-</v>
      </c>
      <c r="V1288" s="84" t="str">
        <f aca="false">IF(O1288="Not Used","-",VLOOKUP(D1288,FOLIOS,7,FALSE())&amp;H1288)</f>
        <v>-</v>
      </c>
      <c r="W1288" s="84" t="str">
        <f aca="false">IF(U1288="-","-",O1288&amp;E1288&amp;H1288)</f>
        <v>-</v>
      </c>
      <c r="X1288" s="85" t="str">
        <f aca="false">D1288&amp;G1288</f>
        <v>FT-CAND-EGSC-BASIF-TETCO/M3</v>
      </c>
      <c r="AF1288" s="0" t="str">
        <f aca="false">D1288&amp;V1288</f>
        <v>FT-CAND-EGSC-BAS-</v>
      </c>
    </row>
    <row r="1289" customFormat="false" ht="12.75" hidden="false" customHeight="false" outlineLevel="0" collapsed="false">
      <c r="A1289" s="81" t="n">
        <v>36682</v>
      </c>
      <c r="B1289" s="82" t="s">
        <v>55</v>
      </c>
      <c r="C1289" s="82" t="s">
        <v>56</v>
      </c>
      <c r="D1289" s="82" t="s">
        <v>57</v>
      </c>
      <c r="E1289" s="82" t="s">
        <v>21</v>
      </c>
      <c r="F1289" s="82"/>
      <c r="G1289" s="82" t="s">
        <v>88</v>
      </c>
      <c r="H1289" s="81" t="n">
        <v>39022</v>
      </c>
      <c r="I1289" s="82" t="n">
        <v>0</v>
      </c>
      <c r="J1289" s="82" t="n">
        <v>0</v>
      </c>
      <c r="K1289" s="83" t="n">
        <f aca="false">IF(J1289=0,0,J1289/I1289)</f>
        <v>0</v>
      </c>
      <c r="L1289" s="83" t="n">
        <f aca="false">I1289/UOM</f>
        <v>0</v>
      </c>
      <c r="M1289" s="83" t="n">
        <f aca="false">J1289/UOM</f>
        <v>0</v>
      </c>
      <c r="N1289" s="84" t="str">
        <f aca="false">IF(F1289="P","PHY",IF(F1289="G","G",E1289))</f>
        <v>D</v>
      </c>
      <c r="O1289" s="84" t="str">
        <f aca="false">IF(ISNA(VLOOKUP(G1289,BadCanCurves,1,FALSE())),VLOOKUP(D1289,FOLIOS,6,FALSE()),"not used")</f>
        <v>not used</v>
      </c>
      <c r="P1289" s="84" t="n">
        <f aca="false">IF($N1289="P",VLOOKUP(H1289,PrcBuckets,2,FALSE()),0)</f>
        <v>0</v>
      </c>
      <c r="Q1289" s="84" t="n">
        <f aca="false">IF($N1289="D",VLOOKUP(H1289,BasisBuckets,2,FALSE()),0)</f>
        <v>13</v>
      </c>
      <c r="R1289" s="84" t="n">
        <f aca="false">IF($N1289="PHY",VLOOKUP(H1289,PGDBuckets,2,FALSE()),0)</f>
        <v>0</v>
      </c>
      <c r="S1289" s="84" t="n">
        <f aca="false">IF($N1289="G",VLOOKUP(H1289,PGDBuckets,2,FALSE()),0)</f>
        <v>0</v>
      </c>
      <c r="T1289" s="84" t="n">
        <f aca="false">SUM(P1289:S1289)</f>
        <v>13</v>
      </c>
      <c r="U1289" s="84" t="str">
        <f aca="false">IF(O1289="not used","-",O1289&amp;N1289&amp;T1289)</f>
        <v>-</v>
      </c>
      <c r="V1289" s="84" t="str">
        <f aca="false">IF(O1289="Not Used","-",VLOOKUP(D1289,FOLIOS,7,FALSE())&amp;H1289)</f>
        <v>-</v>
      </c>
      <c r="W1289" s="84" t="str">
        <f aca="false">IF(U1289="-","-",O1289&amp;E1289&amp;H1289)</f>
        <v>-</v>
      </c>
      <c r="X1289" s="85" t="str">
        <f aca="false">D1289&amp;G1289</f>
        <v>FT-CAND-EGSC-BASIF-TETCO/M3</v>
      </c>
      <c r="AF1289" s="0" t="str">
        <f aca="false">D1289&amp;V1289</f>
        <v>FT-CAND-EGSC-BAS-</v>
      </c>
    </row>
    <row r="1290" customFormat="false" ht="12.75" hidden="false" customHeight="false" outlineLevel="0" collapsed="false">
      <c r="A1290" s="81" t="n">
        <v>36682</v>
      </c>
      <c r="B1290" s="82" t="s">
        <v>55</v>
      </c>
      <c r="C1290" s="82" t="s">
        <v>56</v>
      </c>
      <c r="D1290" s="82" t="s">
        <v>57</v>
      </c>
      <c r="E1290" s="82" t="s">
        <v>21</v>
      </c>
      <c r="F1290" s="82"/>
      <c r="G1290" s="82" t="s">
        <v>88</v>
      </c>
      <c r="H1290" s="81" t="n">
        <v>39052</v>
      </c>
      <c r="I1290" s="82" t="n">
        <v>0</v>
      </c>
      <c r="J1290" s="82" t="n">
        <v>0</v>
      </c>
      <c r="K1290" s="83" t="n">
        <f aca="false">IF(J1290=0,0,J1290/I1290)</f>
        <v>0</v>
      </c>
      <c r="L1290" s="83" t="n">
        <f aca="false">I1290/UOM</f>
        <v>0</v>
      </c>
      <c r="M1290" s="83" t="n">
        <f aca="false">J1290/UOM</f>
        <v>0</v>
      </c>
      <c r="N1290" s="84" t="str">
        <f aca="false">IF(F1290="P","PHY",IF(F1290="G","G",E1290))</f>
        <v>D</v>
      </c>
      <c r="O1290" s="84" t="str">
        <f aca="false">IF(ISNA(VLOOKUP(G1290,BadCanCurves,1,FALSE())),VLOOKUP(D1290,FOLIOS,6,FALSE()),"not used")</f>
        <v>not used</v>
      </c>
      <c r="P1290" s="84" t="n">
        <f aca="false">IF($N1290="P",VLOOKUP(H1290,PrcBuckets,2,FALSE()),0)</f>
        <v>0</v>
      </c>
      <c r="Q1290" s="84" t="n">
        <f aca="false">IF($N1290="D",VLOOKUP(H1290,BasisBuckets,2,FALSE()),0)</f>
        <v>13</v>
      </c>
      <c r="R1290" s="84" t="n">
        <f aca="false">IF($N1290="PHY",VLOOKUP(H1290,PGDBuckets,2,FALSE()),0)</f>
        <v>0</v>
      </c>
      <c r="S1290" s="84" t="n">
        <f aca="false">IF($N1290="G",VLOOKUP(H1290,PGDBuckets,2,FALSE()),0)</f>
        <v>0</v>
      </c>
      <c r="T1290" s="84" t="n">
        <f aca="false">SUM(P1290:S1290)</f>
        <v>13</v>
      </c>
      <c r="U1290" s="84" t="str">
        <f aca="false">IF(O1290="not used","-",O1290&amp;N1290&amp;T1290)</f>
        <v>-</v>
      </c>
      <c r="V1290" s="84" t="str">
        <f aca="false">IF(O1290="Not Used","-",VLOOKUP(D1290,FOLIOS,7,FALSE())&amp;H1290)</f>
        <v>-</v>
      </c>
      <c r="W1290" s="84" t="str">
        <f aca="false">IF(U1290="-","-",O1290&amp;E1290&amp;H1290)</f>
        <v>-</v>
      </c>
      <c r="X1290" s="85" t="str">
        <f aca="false">D1290&amp;G1290</f>
        <v>FT-CAND-EGSC-BASIF-TETCO/M3</v>
      </c>
      <c r="AF1290" s="0" t="str">
        <f aca="false">D1290&amp;V1290</f>
        <v>FT-CAND-EGSC-BAS-</v>
      </c>
    </row>
    <row r="1291" customFormat="false" ht="12.75" hidden="false" customHeight="false" outlineLevel="0" collapsed="false">
      <c r="A1291" s="81" t="n">
        <v>36682</v>
      </c>
      <c r="B1291" s="82" t="s">
        <v>55</v>
      </c>
      <c r="C1291" s="82" t="s">
        <v>56</v>
      </c>
      <c r="D1291" s="82" t="s">
        <v>57</v>
      </c>
      <c r="E1291" s="82" t="s">
        <v>21</v>
      </c>
      <c r="F1291" s="82"/>
      <c r="G1291" s="82" t="s">
        <v>88</v>
      </c>
      <c r="H1291" s="81" t="n">
        <v>39083</v>
      </c>
      <c r="I1291" s="82" t="n">
        <v>0</v>
      </c>
      <c r="J1291" s="82" t="n">
        <v>0</v>
      </c>
      <c r="K1291" s="83" t="n">
        <f aca="false">IF(J1291=0,0,J1291/I1291)</f>
        <v>0</v>
      </c>
      <c r="L1291" s="83" t="n">
        <f aca="false">I1291/UOM</f>
        <v>0</v>
      </c>
      <c r="M1291" s="83" t="n">
        <f aca="false">J1291/UOM</f>
        <v>0</v>
      </c>
      <c r="N1291" s="84" t="str">
        <f aca="false">IF(F1291="P","PHY",IF(F1291="G","G",E1291))</f>
        <v>D</v>
      </c>
      <c r="O1291" s="84" t="str">
        <f aca="false">IF(ISNA(VLOOKUP(G1291,BadCanCurves,1,FALSE())),VLOOKUP(D1291,FOLIOS,6,FALSE()),"not used")</f>
        <v>not used</v>
      </c>
      <c r="P1291" s="84" t="n">
        <f aca="false">IF($N1291="P",VLOOKUP(H1291,PrcBuckets,2,FALSE()),0)</f>
        <v>0</v>
      </c>
      <c r="Q1291" s="84" t="n">
        <f aca="false">IF($N1291="D",VLOOKUP(H1291,BasisBuckets,2,FALSE()),0)</f>
        <v>13</v>
      </c>
      <c r="R1291" s="84" t="n">
        <f aca="false">IF($N1291="PHY",VLOOKUP(H1291,PGDBuckets,2,FALSE()),0)</f>
        <v>0</v>
      </c>
      <c r="S1291" s="84" t="n">
        <f aca="false">IF($N1291="G",VLOOKUP(H1291,PGDBuckets,2,FALSE()),0)</f>
        <v>0</v>
      </c>
      <c r="T1291" s="84" t="n">
        <f aca="false">SUM(P1291:S1291)</f>
        <v>13</v>
      </c>
      <c r="U1291" s="84" t="str">
        <f aca="false">IF(O1291="not used","-",O1291&amp;N1291&amp;T1291)</f>
        <v>-</v>
      </c>
      <c r="V1291" s="84" t="str">
        <f aca="false">IF(O1291="Not Used","-",VLOOKUP(D1291,FOLIOS,7,FALSE())&amp;H1291)</f>
        <v>-</v>
      </c>
      <c r="W1291" s="84" t="str">
        <f aca="false">IF(U1291="-","-",O1291&amp;E1291&amp;H1291)</f>
        <v>-</v>
      </c>
      <c r="X1291" s="85" t="str">
        <f aca="false">D1291&amp;G1291</f>
        <v>FT-CAND-EGSC-BASIF-TETCO/M3</v>
      </c>
      <c r="AF1291" s="0" t="str">
        <f aca="false">D1291&amp;V1291</f>
        <v>FT-CAND-EGSC-BAS-</v>
      </c>
    </row>
    <row r="1292" customFormat="false" ht="12.75" hidden="false" customHeight="false" outlineLevel="0" collapsed="false">
      <c r="A1292" s="81" t="n">
        <v>36682</v>
      </c>
      <c r="B1292" s="82" t="s">
        <v>55</v>
      </c>
      <c r="C1292" s="82" t="s">
        <v>56</v>
      </c>
      <c r="D1292" s="82" t="s">
        <v>57</v>
      </c>
      <c r="E1292" s="82" t="s">
        <v>21</v>
      </c>
      <c r="F1292" s="82"/>
      <c r="G1292" s="82" t="s">
        <v>88</v>
      </c>
      <c r="H1292" s="81" t="n">
        <v>39114</v>
      </c>
      <c r="I1292" s="82" t="n">
        <v>0</v>
      </c>
      <c r="J1292" s="82" t="n">
        <v>0</v>
      </c>
      <c r="K1292" s="83" t="n">
        <f aca="false">IF(J1292=0,0,J1292/I1292)</f>
        <v>0</v>
      </c>
      <c r="L1292" s="83" t="n">
        <f aca="false">I1292/UOM</f>
        <v>0</v>
      </c>
      <c r="M1292" s="83" t="n">
        <f aca="false">J1292/UOM</f>
        <v>0</v>
      </c>
      <c r="N1292" s="84" t="str">
        <f aca="false">IF(F1292="P","PHY",IF(F1292="G","G",E1292))</f>
        <v>D</v>
      </c>
      <c r="O1292" s="84" t="str">
        <f aca="false">IF(ISNA(VLOOKUP(G1292,BadCanCurves,1,FALSE())),VLOOKUP(D1292,FOLIOS,6,FALSE()),"not used")</f>
        <v>not used</v>
      </c>
      <c r="P1292" s="84" t="n">
        <f aca="false">IF($N1292="P",VLOOKUP(H1292,PrcBuckets,2,FALSE()),0)</f>
        <v>0</v>
      </c>
      <c r="Q1292" s="84" t="n">
        <f aca="false">IF($N1292="D",VLOOKUP(H1292,BasisBuckets,2,FALSE()),0)</f>
        <v>13</v>
      </c>
      <c r="R1292" s="84" t="n">
        <f aca="false">IF($N1292="PHY",VLOOKUP(H1292,PGDBuckets,2,FALSE()),0)</f>
        <v>0</v>
      </c>
      <c r="S1292" s="84" t="n">
        <f aca="false">IF($N1292="G",VLOOKUP(H1292,PGDBuckets,2,FALSE()),0)</f>
        <v>0</v>
      </c>
      <c r="T1292" s="84" t="n">
        <f aca="false">SUM(P1292:S1292)</f>
        <v>13</v>
      </c>
      <c r="U1292" s="84" t="str">
        <f aca="false">IF(O1292="not used","-",O1292&amp;N1292&amp;T1292)</f>
        <v>-</v>
      </c>
      <c r="V1292" s="84" t="str">
        <f aca="false">IF(O1292="Not Used","-",VLOOKUP(D1292,FOLIOS,7,FALSE())&amp;H1292)</f>
        <v>-</v>
      </c>
      <c r="W1292" s="84" t="str">
        <f aca="false">IF(U1292="-","-",O1292&amp;E1292&amp;H1292)</f>
        <v>-</v>
      </c>
      <c r="X1292" s="85" t="str">
        <f aca="false">D1292&amp;G1292</f>
        <v>FT-CAND-EGSC-BASIF-TETCO/M3</v>
      </c>
      <c r="AF1292" s="0" t="str">
        <f aca="false">D1292&amp;V1292</f>
        <v>FT-CAND-EGSC-BAS-</v>
      </c>
    </row>
    <row r="1293" customFormat="false" ht="12.75" hidden="false" customHeight="false" outlineLevel="0" collapsed="false">
      <c r="A1293" s="81" t="n">
        <v>36682</v>
      </c>
      <c r="B1293" s="82" t="s">
        <v>55</v>
      </c>
      <c r="C1293" s="82" t="s">
        <v>56</v>
      </c>
      <c r="D1293" s="82" t="s">
        <v>57</v>
      </c>
      <c r="E1293" s="82" t="s">
        <v>21</v>
      </c>
      <c r="F1293" s="82"/>
      <c r="G1293" s="82" t="s">
        <v>88</v>
      </c>
      <c r="H1293" s="81" t="n">
        <v>39142</v>
      </c>
      <c r="I1293" s="82" t="n">
        <v>0</v>
      </c>
      <c r="J1293" s="82" t="n">
        <v>0</v>
      </c>
      <c r="K1293" s="83" t="n">
        <f aca="false">IF(J1293=0,0,J1293/I1293)</f>
        <v>0</v>
      </c>
      <c r="L1293" s="83" t="n">
        <f aca="false">I1293/UOM</f>
        <v>0</v>
      </c>
      <c r="M1293" s="83" t="n">
        <f aca="false">J1293/UOM</f>
        <v>0</v>
      </c>
      <c r="N1293" s="84" t="str">
        <f aca="false">IF(F1293="P","PHY",IF(F1293="G","G",E1293))</f>
        <v>D</v>
      </c>
      <c r="O1293" s="84" t="str">
        <f aca="false">IF(ISNA(VLOOKUP(G1293,BadCanCurves,1,FALSE())),VLOOKUP(D1293,FOLIOS,6,FALSE()),"not used")</f>
        <v>not used</v>
      </c>
      <c r="P1293" s="84" t="n">
        <f aca="false">IF($N1293="P",VLOOKUP(H1293,PrcBuckets,2,FALSE()),0)</f>
        <v>0</v>
      </c>
      <c r="Q1293" s="84" t="n">
        <f aca="false">IF($N1293="D",VLOOKUP(H1293,BasisBuckets,2,FALSE()),0)</f>
        <v>13</v>
      </c>
      <c r="R1293" s="84" t="n">
        <f aca="false">IF($N1293="PHY",VLOOKUP(H1293,PGDBuckets,2,FALSE()),0)</f>
        <v>0</v>
      </c>
      <c r="S1293" s="84" t="n">
        <f aca="false">IF($N1293="G",VLOOKUP(H1293,PGDBuckets,2,FALSE()),0)</f>
        <v>0</v>
      </c>
      <c r="T1293" s="84" t="n">
        <f aca="false">SUM(P1293:S1293)</f>
        <v>13</v>
      </c>
      <c r="U1293" s="84" t="str">
        <f aca="false">IF(O1293="not used","-",O1293&amp;N1293&amp;T1293)</f>
        <v>-</v>
      </c>
      <c r="V1293" s="84" t="str">
        <f aca="false">IF(O1293="Not Used","-",VLOOKUP(D1293,FOLIOS,7,FALSE())&amp;H1293)</f>
        <v>-</v>
      </c>
      <c r="W1293" s="84" t="str">
        <f aca="false">IF(U1293="-","-",O1293&amp;E1293&amp;H1293)</f>
        <v>-</v>
      </c>
      <c r="X1293" s="85" t="str">
        <f aca="false">D1293&amp;G1293</f>
        <v>FT-CAND-EGSC-BASIF-TETCO/M3</v>
      </c>
      <c r="AF1293" s="0" t="str">
        <f aca="false">D1293&amp;V1293</f>
        <v>FT-CAND-EGSC-BAS-</v>
      </c>
    </row>
    <row r="1294" customFormat="false" ht="12.75" hidden="false" customHeight="false" outlineLevel="0" collapsed="false">
      <c r="A1294" s="81" t="n">
        <v>36682</v>
      </c>
      <c r="B1294" s="82" t="s">
        <v>55</v>
      </c>
      <c r="C1294" s="82" t="s">
        <v>56</v>
      </c>
      <c r="D1294" s="82" t="s">
        <v>57</v>
      </c>
      <c r="E1294" s="82" t="s">
        <v>21</v>
      </c>
      <c r="F1294" s="82"/>
      <c r="G1294" s="82" t="s">
        <v>89</v>
      </c>
      <c r="H1294" s="81" t="n">
        <v>36708</v>
      </c>
      <c r="I1294" s="82" t="n">
        <v>0</v>
      </c>
      <c r="J1294" s="82" t="n">
        <v>0</v>
      </c>
      <c r="K1294" s="83" t="n">
        <f aca="false">IF(J1294=0,0,J1294/I1294)</f>
        <v>0</v>
      </c>
      <c r="L1294" s="83" t="n">
        <f aca="false">I1294/UOM</f>
        <v>0</v>
      </c>
      <c r="M1294" s="83" t="n">
        <f aca="false">J1294/UOM</f>
        <v>0</v>
      </c>
      <c r="N1294" s="84" t="str">
        <f aca="false">IF(F1294="P","PHY",IF(F1294="G","G",E1294))</f>
        <v>D</v>
      </c>
      <c r="O1294" s="84" t="str">
        <f aca="false">IF(ISNA(VLOOKUP(G1294,BadCanCurves,1,FALSE())),VLOOKUP(D1294,FOLIOS,6,FALSE()),"not used")</f>
        <v>not used</v>
      </c>
      <c r="P1294" s="84" t="n">
        <f aca="false">IF($N1294="P",VLOOKUP(H1294,PrcBuckets,2,FALSE()),0)</f>
        <v>0</v>
      </c>
      <c r="Q1294" s="84" t="n">
        <f aca="false">IF($N1294="D",VLOOKUP(H1294,BasisBuckets,2,FALSE()),0)</f>
        <v>4</v>
      </c>
      <c r="R1294" s="84" t="n">
        <f aca="false">IF($N1294="PHY",VLOOKUP(H1294,PGDBuckets,2,FALSE()),0)</f>
        <v>0</v>
      </c>
      <c r="S1294" s="84" t="n">
        <f aca="false">IF($N1294="G",VLOOKUP(H1294,PGDBuckets,2,FALSE()),0)</f>
        <v>0</v>
      </c>
      <c r="T1294" s="84" t="n">
        <f aca="false">SUM(P1294:S1294)</f>
        <v>4</v>
      </c>
      <c r="U1294" s="84" t="str">
        <f aca="false">IF(O1294="not used","-",O1294&amp;N1294&amp;T1294)</f>
        <v>-</v>
      </c>
      <c r="V1294" s="84" t="str">
        <f aca="false">IF(O1294="Not Used","-",VLOOKUP(D1294,FOLIOS,7,FALSE())&amp;H1294)</f>
        <v>-</v>
      </c>
      <c r="W1294" s="84" t="str">
        <f aca="false">IF(U1294="-","-",O1294&amp;E1294&amp;H1294)</f>
        <v>-</v>
      </c>
      <c r="X1294" s="85" t="str">
        <f aca="false">D1294&amp;G1294</f>
        <v>FT-CAND-EGSC-BASIF-TRANSCO/Z3</v>
      </c>
      <c r="AF1294" s="0" t="str">
        <f aca="false">D1294&amp;V1294</f>
        <v>FT-CAND-EGSC-BAS-</v>
      </c>
    </row>
    <row r="1295" customFormat="false" ht="12.75" hidden="false" customHeight="false" outlineLevel="0" collapsed="false">
      <c r="A1295" s="81" t="n">
        <v>36682</v>
      </c>
      <c r="B1295" s="82" t="s">
        <v>55</v>
      </c>
      <c r="C1295" s="82" t="s">
        <v>56</v>
      </c>
      <c r="D1295" s="82" t="s">
        <v>57</v>
      </c>
      <c r="E1295" s="82" t="s">
        <v>21</v>
      </c>
      <c r="F1295" s="82"/>
      <c r="G1295" s="82" t="s">
        <v>89</v>
      </c>
      <c r="H1295" s="81" t="n">
        <v>36739</v>
      </c>
      <c r="I1295" s="82" t="n">
        <v>0</v>
      </c>
      <c r="J1295" s="82" t="n">
        <v>0</v>
      </c>
      <c r="K1295" s="83" t="n">
        <f aca="false">IF(J1295=0,0,J1295/I1295)</f>
        <v>0</v>
      </c>
      <c r="L1295" s="83" t="n">
        <f aca="false">I1295/UOM</f>
        <v>0</v>
      </c>
      <c r="M1295" s="83" t="n">
        <f aca="false">J1295/UOM</f>
        <v>0</v>
      </c>
      <c r="N1295" s="84" t="str">
        <f aca="false">IF(F1295="P","PHY",IF(F1295="G","G",E1295))</f>
        <v>D</v>
      </c>
      <c r="O1295" s="84" t="str">
        <f aca="false">IF(ISNA(VLOOKUP(G1295,BadCanCurves,1,FALSE())),VLOOKUP(D1295,FOLIOS,6,FALSE()),"not used")</f>
        <v>not used</v>
      </c>
      <c r="P1295" s="84" t="n">
        <f aca="false">IF($N1295="P",VLOOKUP(H1295,PrcBuckets,2,FALSE()),0)</f>
        <v>0</v>
      </c>
      <c r="Q1295" s="84" t="n">
        <f aca="false">IF($N1295="D",VLOOKUP(H1295,BasisBuckets,2,FALSE()),0)</f>
        <v>5</v>
      </c>
      <c r="R1295" s="84" t="n">
        <f aca="false">IF($N1295="PHY",VLOOKUP(H1295,PGDBuckets,2,FALSE()),0)</f>
        <v>0</v>
      </c>
      <c r="S1295" s="84" t="n">
        <f aca="false">IF($N1295="G",VLOOKUP(H1295,PGDBuckets,2,FALSE()),0)</f>
        <v>0</v>
      </c>
      <c r="T1295" s="84" t="n">
        <f aca="false">SUM(P1295:S1295)</f>
        <v>5</v>
      </c>
      <c r="U1295" s="84" t="str">
        <f aca="false">IF(O1295="not used","-",O1295&amp;N1295&amp;T1295)</f>
        <v>-</v>
      </c>
      <c r="V1295" s="84" t="str">
        <f aca="false">IF(O1295="Not Used","-",VLOOKUP(D1295,FOLIOS,7,FALSE())&amp;H1295)</f>
        <v>-</v>
      </c>
      <c r="W1295" s="84" t="str">
        <f aca="false">IF(U1295="-","-",O1295&amp;E1295&amp;H1295)</f>
        <v>-</v>
      </c>
      <c r="X1295" s="85" t="str">
        <f aca="false">D1295&amp;G1295</f>
        <v>FT-CAND-EGSC-BASIF-TRANSCO/Z3</v>
      </c>
      <c r="AF1295" s="0" t="str">
        <f aca="false">D1295&amp;V1295</f>
        <v>FT-CAND-EGSC-BAS-</v>
      </c>
    </row>
    <row r="1296" customFormat="false" ht="12.75" hidden="false" customHeight="false" outlineLevel="0" collapsed="false">
      <c r="A1296" s="81" t="n">
        <v>36682</v>
      </c>
      <c r="B1296" s="82" t="s">
        <v>55</v>
      </c>
      <c r="C1296" s="82" t="s">
        <v>56</v>
      </c>
      <c r="D1296" s="82" t="s">
        <v>57</v>
      </c>
      <c r="E1296" s="82" t="s">
        <v>21</v>
      </c>
      <c r="F1296" s="82"/>
      <c r="G1296" s="82" t="s">
        <v>89</v>
      </c>
      <c r="H1296" s="81" t="n">
        <v>36770</v>
      </c>
      <c r="I1296" s="82" t="n">
        <v>0</v>
      </c>
      <c r="J1296" s="82" t="n">
        <v>0</v>
      </c>
      <c r="K1296" s="83" t="n">
        <f aca="false">IF(J1296=0,0,J1296/I1296)</f>
        <v>0</v>
      </c>
      <c r="L1296" s="83" t="n">
        <f aca="false">I1296/UOM</f>
        <v>0</v>
      </c>
      <c r="M1296" s="83" t="n">
        <f aca="false">J1296/UOM</f>
        <v>0</v>
      </c>
      <c r="N1296" s="84" t="str">
        <f aca="false">IF(F1296="P","PHY",IF(F1296="G","G",E1296))</f>
        <v>D</v>
      </c>
      <c r="O1296" s="84" t="str">
        <f aca="false">IF(ISNA(VLOOKUP(G1296,BadCanCurves,1,FALSE())),VLOOKUP(D1296,FOLIOS,6,FALSE()),"not used")</f>
        <v>not used</v>
      </c>
      <c r="P1296" s="84" t="n">
        <f aca="false">IF($N1296="P",VLOOKUP(H1296,PrcBuckets,2,FALSE()),0)</f>
        <v>0</v>
      </c>
      <c r="Q1296" s="84" t="n">
        <f aca="false">IF($N1296="D",VLOOKUP(H1296,BasisBuckets,2,FALSE()),0)</f>
        <v>6</v>
      </c>
      <c r="R1296" s="84" t="n">
        <f aca="false">IF($N1296="PHY",VLOOKUP(H1296,PGDBuckets,2,FALSE()),0)</f>
        <v>0</v>
      </c>
      <c r="S1296" s="84" t="n">
        <f aca="false">IF($N1296="G",VLOOKUP(H1296,PGDBuckets,2,FALSE()),0)</f>
        <v>0</v>
      </c>
      <c r="T1296" s="84" t="n">
        <f aca="false">SUM(P1296:S1296)</f>
        <v>6</v>
      </c>
      <c r="U1296" s="84" t="str">
        <f aca="false">IF(O1296="not used","-",O1296&amp;N1296&amp;T1296)</f>
        <v>-</v>
      </c>
      <c r="V1296" s="84" t="str">
        <f aca="false">IF(O1296="Not Used","-",VLOOKUP(D1296,FOLIOS,7,FALSE())&amp;H1296)</f>
        <v>-</v>
      </c>
      <c r="W1296" s="84" t="str">
        <f aca="false">IF(U1296="-","-",O1296&amp;E1296&amp;H1296)</f>
        <v>-</v>
      </c>
      <c r="X1296" s="85" t="str">
        <f aca="false">D1296&amp;G1296</f>
        <v>FT-CAND-EGSC-BASIF-TRANSCO/Z3</v>
      </c>
      <c r="AF1296" s="0" t="str">
        <f aca="false">D1296&amp;V1296</f>
        <v>FT-CAND-EGSC-BAS-</v>
      </c>
    </row>
    <row r="1297" customFormat="false" ht="12.75" hidden="false" customHeight="false" outlineLevel="0" collapsed="false">
      <c r="A1297" s="81" t="n">
        <v>36682</v>
      </c>
      <c r="B1297" s="82" t="s">
        <v>55</v>
      </c>
      <c r="C1297" s="82" t="s">
        <v>56</v>
      </c>
      <c r="D1297" s="82" t="s">
        <v>57</v>
      </c>
      <c r="E1297" s="82" t="s">
        <v>21</v>
      </c>
      <c r="F1297" s="82"/>
      <c r="G1297" s="82" t="s">
        <v>89</v>
      </c>
      <c r="H1297" s="81" t="n">
        <v>36800</v>
      </c>
      <c r="I1297" s="82" t="n">
        <v>0</v>
      </c>
      <c r="J1297" s="82" t="n">
        <v>0</v>
      </c>
      <c r="K1297" s="83" t="n">
        <f aca="false">IF(J1297=0,0,J1297/I1297)</f>
        <v>0</v>
      </c>
      <c r="L1297" s="83" t="n">
        <f aca="false">I1297/UOM</f>
        <v>0</v>
      </c>
      <c r="M1297" s="83" t="n">
        <f aca="false">J1297/UOM</f>
        <v>0</v>
      </c>
      <c r="N1297" s="84" t="str">
        <f aca="false">IF(F1297="P","PHY",IF(F1297="G","G",E1297))</f>
        <v>D</v>
      </c>
      <c r="O1297" s="84" t="str">
        <f aca="false">IF(ISNA(VLOOKUP(G1297,BadCanCurves,1,FALSE())),VLOOKUP(D1297,FOLIOS,6,FALSE()),"not used")</f>
        <v>not used</v>
      </c>
      <c r="P1297" s="84" t="n">
        <f aca="false">IF($N1297="P",VLOOKUP(H1297,PrcBuckets,2,FALSE()),0)</f>
        <v>0</v>
      </c>
      <c r="Q1297" s="84" t="n">
        <f aca="false">IF($N1297="D",VLOOKUP(H1297,BasisBuckets,2,FALSE()),0)</f>
        <v>7</v>
      </c>
      <c r="R1297" s="84" t="n">
        <f aca="false">IF($N1297="PHY",VLOOKUP(H1297,PGDBuckets,2,FALSE()),0)</f>
        <v>0</v>
      </c>
      <c r="S1297" s="84" t="n">
        <f aca="false">IF($N1297="G",VLOOKUP(H1297,PGDBuckets,2,FALSE()),0)</f>
        <v>0</v>
      </c>
      <c r="T1297" s="84" t="n">
        <f aca="false">SUM(P1297:S1297)</f>
        <v>7</v>
      </c>
      <c r="U1297" s="84" t="str">
        <f aca="false">IF(O1297="not used","-",O1297&amp;N1297&amp;T1297)</f>
        <v>-</v>
      </c>
      <c r="V1297" s="84" t="str">
        <f aca="false">IF(O1297="Not Used","-",VLOOKUP(D1297,FOLIOS,7,FALSE())&amp;H1297)</f>
        <v>-</v>
      </c>
      <c r="W1297" s="84" t="str">
        <f aca="false">IF(U1297="-","-",O1297&amp;E1297&amp;H1297)</f>
        <v>-</v>
      </c>
      <c r="X1297" s="85" t="str">
        <f aca="false">D1297&amp;G1297</f>
        <v>FT-CAND-EGSC-BASIF-TRANSCO/Z3</v>
      </c>
      <c r="AF1297" s="0" t="str">
        <f aca="false">D1297&amp;V1297</f>
        <v>FT-CAND-EGSC-BAS-</v>
      </c>
    </row>
    <row r="1298" customFormat="false" ht="12.75" hidden="false" customHeight="false" outlineLevel="0" collapsed="false">
      <c r="A1298" s="81" t="n">
        <v>36682</v>
      </c>
      <c r="B1298" s="82" t="s">
        <v>55</v>
      </c>
      <c r="C1298" s="82" t="s">
        <v>56</v>
      </c>
      <c r="D1298" s="82" t="s">
        <v>57</v>
      </c>
      <c r="E1298" s="82" t="s">
        <v>21</v>
      </c>
      <c r="F1298" s="82"/>
      <c r="G1298" s="82" t="s">
        <v>89</v>
      </c>
      <c r="H1298" s="81" t="n">
        <v>36831</v>
      </c>
      <c r="I1298" s="82" t="n">
        <v>0</v>
      </c>
      <c r="J1298" s="82" t="n">
        <v>0</v>
      </c>
      <c r="K1298" s="83" t="n">
        <f aca="false">IF(J1298=0,0,J1298/I1298)</f>
        <v>0</v>
      </c>
      <c r="L1298" s="83" t="n">
        <f aca="false">I1298/UOM</f>
        <v>0</v>
      </c>
      <c r="M1298" s="83" t="n">
        <f aca="false">J1298/UOM</f>
        <v>0</v>
      </c>
      <c r="N1298" s="84" t="str">
        <f aca="false">IF(F1298="P","PHY",IF(F1298="G","G",E1298))</f>
        <v>D</v>
      </c>
      <c r="O1298" s="84" t="str">
        <f aca="false">IF(ISNA(VLOOKUP(G1298,BadCanCurves,1,FALSE())),VLOOKUP(D1298,FOLIOS,6,FALSE()),"not used")</f>
        <v>not used</v>
      </c>
      <c r="P1298" s="84" t="n">
        <f aca="false">IF($N1298="P",VLOOKUP(H1298,PrcBuckets,2,FALSE()),0)</f>
        <v>0</v>
      </c>
      <c r="Q1298" s="84" t="n">
        <f aca="false">IF($N1298="D",VLOOKUP(H1298,BasisBuckets,2,FALSE()),0)</f>
        <v>8</v>
      </c>
      <c r="R1298" s="84" t="n">
        <f aca="false">IF($N1298="PHY",VLOOKUP(H1298,PGDBuckets,2,FALSE()),0)</f>
        <v>0</v>
      </c>
      <c r="S1298" s="84" t="n">
        <f aca="false">IF($N1298="G",VLOOKUP(H1298,PGDBuckets,2,FALSE()),0)</f>
        <v>0</v>
      </c>
      <c r="T1298" s="84" t="n">
        <f aca="false">SUM(P1298:S1298)</f>
        <v>8</v>
      </c>
      <c r="U1298" s="84" t="str">
        <f aca="false">IF(O1298="not used","-",O1298&amp;N1298&amp;T1298)</f>
        <v>-</v>
      </c>
      <c r="V1298" s="84" t="str">
        <f aca="false">IF(O1298="Not Used","-",VLOOKUP(D1298,FOLIOS,7,FALSE())&amp;H1298)</f>
        <v>-</v>
      </c>
      <c r="W1298" s="84" t="str">
        <f aca="false">IF(U1298="-","-",O1298&amp;E1298&amp;H1298)</f>
        <v>-</v>
      </c>
      <c r="X1298" s="85" t="str">
        <f aca="false">D1298&amp;G1298</f>
        <v>FT-CAND-EGSC-BASIF-TRANSCO/Z3</v>
      </c>
      <c r="AF1298" s="0" t="str">
        <f aca="false">D1298&amp;V1298</f>
        <v>FT-CAND-EGSC-BAS-</v>
      </c>
    </row>
    <row r="1299" customFormat="false" ht="12.75" hidden="false" customHeight="false" outlineLevel="0" collapsed="false">
      <c r="A1299" s="81" t="n">
        <v>36682</v>
      </c>
      <c r="B1299" s="82" t="s">
        <v>55</v>
      </c>
      <c r="C1299" s="82" t="s">
        <v>56</v>
      </c>
      <c r="D1299" s="82" t="s">
        <v>57</v>
      </c>
      <c r="E1299" s="82" t="s">
        <v>21</v>
      </c>
      <c r="F1299" s="82"/>
      <c r="G1299" s="82" t="s">
        <v>89</v>
      </c>
      <c r="H1299" s="81" t="n">
        <v>36861</v>
      </c>
      <c r="I1299" s="82" t="n">
        <v>0</v>
      </c>
      <c r="J1299" s="82" t="n">
        <v>0</v>
      </c>
      <c r="K1299" s="83" t="n">
        <f aca="false">IF(J1299=0,0,J1299/I1299)</f>
        <v>0</v>
      </c>
      <c r="L1299" s="83" t="n">
        <f aca="false">I1299/UOM</f>
        <v>0</v>
      </c>
      <c r="M1299" s="83" t="n">
        <f aca="false">J1299/UOM</f>
        <v>0</v>
      </c>
      <c r="N1299" s="84" t="str">
        <f aca="false">IF(F1299="P","PHY",IF(F1299="G","G",E1299))</f>
        <v>D</v>
      </c>
      <c r="O1299" s="84" t="str">
        <f aca="false">IF(ISNA(VLOOKUP(G1299,BadCanCurves,1,FALSE())),VLOOKUP(D1299,FOLIOS,6,FALSE()),"not used")</f>
        <v>not used</v>
      </c>
      <c r="P1299" s="84" t="n">
        <f aca="false">IF($N1299="P",VLOOKUP(H1299,PrcBuckets,2,FALSE()),0)</f>
        <v>0</v>
      </c>
      <c r="Q1299" s="84" t="n">
        <f aca="false">IF($N1299="D",VLOOKUP(H1299,BasisBuckets,2,FALSE()),0)</f>
        <v>8</v>
      </c>
      <c r="R1299" s="84" t="n">
        <f aca="false">IF($N1299="PHY",VLOOKUP(H1299,PGDBuckets,2,FALSE()),0)</f>
        <v>0</v>
      </c>
      <c r="S1299" s="84" t="n">
        <f aca="false">IF($N1299="G",VLOOKUP(H1299,PGDBuckets,2,FALSE()),0)</f>
        <v>0</v>
      </c>
      <c r="T1299" s="84" t="n">
        <f aca="false">SUM(P1299:S1299)</f>
        <v>8</v>
      </c>
      <c r="U1299" s="84" t="str">
        <f aca="false">IF(O1299="not used","-",O1299&amp;N1299&amp;T1299)</f>
        <v>-</v>
      </c>
      <c r="V1299" s="84" t="str">
        <f aca="false">IF(O1299="Not Used","-",VLOOKUP(D1299,FOLIOS,7,FALSE())&amp;H1299)</f>
        <v>-</v>
      </c>
      <c r="W1299" s="84" t="str">
        <f aca="false">IF(U1299="-","-",O1299&amp;E1299&amp;H1299)</f>
        <v>-</v>
      </c>
      <c r="X1299" s="85" t="str">
        <f aca="false">D1299&amp;G1299</f>
        <v>FT-CAND-EGSC-BASIF-TRANSCO/Z3</v>
      </c>
      <c r="AF1299" s="0" t="str">
        <f aca="false">D1299&amp;V1299</f>
        <v>FT-CAND-EGSC-BAS-</v>
      </c>
    </row>
    <row r="1300" customFormat="false" ht="12.75" hidden="false" customHeight="false" outlineLevel="0" collapsed="false">
      <c r="A1300" s="81" t="n">
        <v>36682</v>
      </c>
      <c r="B1300" s="82" t="s">
        <v>55</v>
      </c>
      <c r="C1300" s="82" t="s">
        <v>56</v>
      </c>
      <c r="D1300" s="82" t="s">
        <v>57</v>
      </c>
      <c r="E1300" s="82" t="s">
        <v>21</v>
      </c>
      <c r="F1300" s="82"/>
      <c r="G1300" s="82" t="s">
        <v>89</v>
      </c>
      <c r="H1300" s="81" t="n">
        <v>36892</v>
      </c>
      <c r="I1300" s="82" t="n">
        <v>0</v>
      </c>
      <c r="J1300" s="82" t="n">
        <v>0</v>
      </c>
      <c r="K1300" s="83" t="n">
        <f aca="false">IF(J1300=0,0,J1300/I1300)</f>
        <v>0</v>
      </c>
      <c r="L1300" s="83" t="n">
        <f aca="false">I1300/UOM</f>
        <v>0</v>
      </c>
      <c r="M1300" s="83" t="n">
        <f aca="false">J1300/UOM</f>
        <v>0</v>
      </c>
      <c r="N1300" s="84" t="str">
        <f aca="false">IF(F1300="P","PHY",IF(F1300="G","G",E1300))</f>
        <v>D</v>
      </c>
      <c r="O1300" s="84" t="str">
        <f aca="false">IF(ISNA(VLOOKUP(G1300,BadCanCurves,1,FALSE())),VLOOKUP(D1300,FOLIOS,6,FALSE()),"not used")</f>
        <v>not used</v>
      </c>
      <c r="P1300" s="84" t="n">
        <f aca="false">IF($N1300="P",VLOOKUP(H1300,PrcBuckets,2,FALSE()),0)</f>
        <v>0</v>
      </c>
      <c r="Q1300" s="84" t="n">
        <f aca="false">IF($N1300="D",VLOOKUP(H1300,BasisBuckets,2,FALSE()),0)</f>
        <v>9</v>
      </c>
      <c r="R1300" s="84" t="n">
        <f aca="false">IF($N1300="PHY",VLOOKUP(H1300,PGDBuckets,2,FALSE()),0)</f>
        <v>0</v>
      </c>
      <c r="S1300" s="84" t="n">
        <f aca="false">IF($N1300="G",VLOOKUP(H1300,PGDBuckets,2,FALSE()),0)</f>
        <v>0</v>
      </c>
      <c r="T1300" s="84" t="n">
        <f aca="false">SUM(P1300:S1300)</f>
        <v>9</v>
      </c>
      <c r="U1300" s="84" t="str">
        <f aca="false">IF(O1300="not used","-",O1300&amp;N1300&amp;T1300)</f>
        <v>-</v>
      </c>
      <c r="V1300" s="84" t="str">
        <f aca="false">IF(O1300="Not Used","-",VLOOKUP(D1300,FOLIOS,7,FALSE())&amp;H1300)</f>
        <v>-</v>
      </c>
      <c r="W1300" s="84" t="str">
        <f aca="false">IF(U1300="-","-",O1300&amp;E1300&amp;H1300)</f>
        <v>-</v>
      </c>
      <c r="X1300" s="85" t="str">
        <f aca="false">D1300&amp;G1300</f>
        <v>FT-CAND-EGSC-BASIF-TRANSCO/Z3</v>
      </c>
      <c r="AF1300" s="0" t="str">
        <f aca="false">D1300&amp;V1300</f>
        <v>FT-CAND-EGSC-BAS-</v>
      </c>
    </row>
    <row r="1301" customFormat="false" ht="12.75" hidden="false" customHeight="false" outlineLevel="0" collapsed="false">
      <c r="A1301" s="81" t="n">
        <v>36682</v>
      </c>
      <c r="B1301" s="82" t="s">
        <v>55</v>
      </c>
      <c r="C1301" s="82" t="s">
        <v>56</v>
      </c>
      <c r="D1301" s="82" t="s">
        <v>57</v>
      </c>
      <c r="E1301" s="82" t="s">
        <v>21</v>
      </c>
      <c r="F1301" s="82"/>
      <c r="G1301" s="82" t="s">
        <v>89</v>
      </c>
      <c r="H1301" s="81" t="n">
        <v>36923</v>
      </c>
      <c r="I1301" s="82" t="n">
        <v>0</v>
      </c>
      <c r="J1301" s="82" t="n">
        <v>0</v>
      </c>
      <c r="K1301" s="83" t="n">
        <f aca="false">IF(J1301=0,0,J1301/I1301)</f>
        <v>0</v>
      </c>
      <c r="L1301" s="83" t="n">
        <f aca="false">I1301/UOM</f>
        <v>0</v>
      </c>
      <c r="M1301" s="83" t="n">
        <f aca="false">J1301/UOM</f>
        <v>0</v>
      </c>
      <c r="N1301" s="84" t="str">
        <f aca="false">IF(F1301="P","PHY",IF(F1301="G","G",E1301))</f>
        <v>D</v>
      </c>
      <c r="O1301" s="84" t="str">
        <f aca="false">IF(ISNA(VLOOKUP(G1301,BadCanCurves,1,FALSE())),VLOOKUP(D1301,FOLIOS,6,FALSE()),"not used")</f>
        <v>not used</v>
      </c>
      <c r="P1301" s="84" t="n">
        <f aca="false">IF($N1301="P",VLOOKUP(H1301,PrcBuckets,2,FALSE()),0)</f>
        <v>0</v>
      </c>
      <c r="Q1301" s="84" t="n">
        <f aca="false">IF($N1301="D",VLOOKUP(H1301,BasisBuckets,2,FALSE()),0)</f>
        <v>9</v>
      </c>
      <c r="R1301" s="84" t="n">
        <f aca="false">IF($N1301="PHY",VLOOKUP(H1301,PGDBuckets,2,FALSE()),0)</f>
        <v>0</v>
      </c>
      <c r="S1301" s="84" t="n">
        <f aca="false">IF($N1301="G",VLOOKUP(H1301,PGDBuckets,2,FALSE()),0)</f>
        <v>0</v>
      </c>
      <c r="T1301" s="84" t="n">
        <f aca="false">SUM(P1301:S1301)</f>
        <v>9</v>
      </c>
      <c r="U1301" s="84" t="str">
        <f aca="false">IF(O1301="not used","-",O1301&amp;N1301&amp;T1301)</f>
        <v>-</v>
      </c>
      <c r="V1301" s="84" t="str">
        <f aca="false">IF(O1301="Not Used","-",VLOOKUP(D1301,FOLIOS,7,FALSE())&amp;H1301)</f>
        <v>-</v>
      </c>
      <c r="W1301" s="84" t="str">
        <f aca="false">IF(U1301="-","-",O1301&amp;E1301&amp;H1301)</f>
        <v>-</v>
      </c>
      <c r="X1301" s="85" t="str">
        <f aca="false">D1301&amp;G1301</f>
        <v>FT-CAND-EGSC-BASIF-TRANSCO/Z3</v>
      </c>
      <c r="AF1301" s="0" t="str">
        <f aca="false">D1301&amp;V1301</f>
        <v>FT-CAND-EGSC-BAS-</v>
      </c>
    </row>
    <row r="1302" customFormat="false" ht="12.75" hidden="false" customHeight="false" outlineLevel="0" collapsed="false">
      <c r="A1302" s="81" t="n">
        <v>36682</v>
      </c>
      <c r="B1302" s="82" t="s">
        <v>55</v>
      </c>
      <c r="C1302" s="82" t="s">
        <v>56</v>
      </c>
      <c r="D1302" s="82" t="s">
        <v>57</v>
      </c>
      <c r="E1302" s="82" t="s">
        <v>21</v>
      </c>
      <c r="F1302" s="82"/>
      <c r="G1302" s="82" t="s">
        <v>89</v>
      </c>
      <c r="H1302" s="81" t="n">
        <v>36951</v>
      </c>
      <c r="I1302" s="82" t="n">
        <v>0</v>
      </c>
      <c r="J1302" s="82" t="n">
        <v>0</v>
      </c>
      <c r="K1302" s="83" t="n">
        <f aca="false">IF(J1302=0,0,J1302/I1302)</f>
        <v>0</v>
      </c>
      <c r="L1302" s="83" t="n">
        <f aca="false">I1302/UOM</f>
        <v>0</v>
      </c>
      <c r="M1302" s="83" t="n">
        <f aca="false">J1302/UOM</f>
        <v>0</v>
      </c>
      <c r="N1302" s="84" t="str">
        <f aca="false">IF(F1302="P","PHY",IF(F1302="G","G",E1302))</f>
        <v>D</v>
      </c>
      <c r="O1302" s="84" t="str">
        <f aca="false">IF(ISNA(VLOOKUP(G1302,BadCanCurves,1,FALSE())),VLOOKUP(D1302,FOLIOS,6,FALSE()),"not used")</f>
        <v>not used</v>
      </c>
      <c r="P1302" s="84" t="n">
        <f aca="false">IF($N1302="P",VLOOKUP(H1302,PrcBuckets,2,FALSE()),0)</f>
        <v>0</v>
      </c>
      <c r="Q1302" s="84" t="n">
        <f aca="false">IF($N1302="D",VLOOKUP(H1302,BasisBuckets,2,FALSE()),0)</f>
        <v>9</v>
      </c>
      <c r="R1302" s="84" t="n">
        <f aca="false">IF($N1302="PHY",VLOOKUP(H1302,PGDBuckets,2,FALSE()),0)</f>
        <v>0</v>
      </c>
      <c r="S1302" s="84" t="n">
        <f aca="false">IF($N1302="G",VLOOKUP(H1302,PGDBuckets,2,FALSE()),0)</f>
        <v>0</v>
      </c>
      <c r="T1302" s="84" t="n">
        <f aca="false">SUM(P1302:S1302)</f>
        <v>9</v>
      </c>
      <c r="U1302" s="84" t="str">
        <f aca="false">IF(O1302="not used","-",O1302&amp;N1302&amp;T1302)</f>
        <v>-</v>
      </c>
      <c r="V1302" s="84" t="str">
        <f aca="false">IF(O1302="Not Used","-",VLOOKUP(D1302,FOLIOS,7,FALSE())&amp;H1302)</f>
        <v>-</v>
      </c>
      <c r="W1302" s="84" t="str">
        <f aca="false">IF(U1302="-","-",O1302&amp;E1302&amp;H1302)</f>
        <v>-</v>
      </c>
      <c r="X1302" s="85" t="str">
        <f aca="false">D1302&amp;G1302</f>
        <v>FT-CAND-EGSC-BASIF-TRANSCO/Z3</v>
      </c>
      <c r="AF1302" s="0" t="str">
        <f aca="false">D1302&amp;V1302</f>
        <v>FT-CAND-EGSC-BAS-</v>
      </c>
    </row>
    <row r="1303" customFormat="false" ht="12.75" hidden="false" customHeight="false" outlineLevel="0" collapsed="false">
      <c r="A1303" s="81" t="n">
        <v>36682</v>
      </c>
      <c r="B1303" s="82" t="s">
        <v>55</v>
      </c>
      <c r="C1303" s="82" t="s">
        <v>56</v>
      </c>
      <c r="D1303" s="82" t="s">
        <v>57</v>
      </c>
      <c r="E1303" s="82" t="s">
        <v>21</v>
      </c>
      <c r="F1303" s="82"/>
      <c r="G1303" s="82" t="s">
        <v>89</v>
      </c>
      <c r="H1303" s="81" t="n">
        <v>36982</v>
      </c>
      <c r="I1303" s="82" t="n">
        <v>0</v>
      </c>
      <c r="J1303" s="82" t="n">
        <v>0</v>
      </c>
      <c r="K1303" s="83" t="n">
        <f aca="false">IF(J1303=0,0,J1303/I1303)</f>
        <v>0</v>
      </c>
      <c r="L1303" s="83" t="n">
        <f aca="false">I1303/UOM</f>
        <v>0</v>
      </c>
      <c r="M1303" s="83" t="n">
        <f aca="false">J1303/UOM</f>
        <v>0</v>
      </c>
      <c r="N1303" s="84" t="str">
        <f aca="false">IF(F1303="P","PHY",IF(F1303="G","G",E1303))</f>
        <v>D</v>
      </c>
      <c r="O1303" s="84" t="str">
        <f aca="false">IF(ISNA(VLOOKUP(G1303,BadCanCurves,1,FALSE())),VLOOKUP(D1303,FOLIOS,6,FALSE()),"not used")</f>
        <v>not used</v>
      </c>
      <c r="P1303" s="84" t="n">
        <f aca="false">IF($N1303="P",VLOOKUP(H1303,PrcBuckets,2,FALSE()),0)</f>
        <v>0</v>
      </c>
      <c r="Q1303" s="84" t="n">
        <f aca="false">IF($N1303="D",VLOOKUP(H1303,BasisBuckets,2,FALSE()),0)</f>
        <v>9</v>
      </c>
      <c r="R1303" s="84" t="n">
        <f aca="false">IF($N1303="PHY",VLOOKUP(H1303,PGDBuckets,2,FALSE()),0)</f>
        <v>0</v>
      </c>
      <c r="S1303" s="84" t="n">
        <f aca="false">IF($N1303="G",VLOOKUP(H1303,PGDBuckets,2,FALSE()),0)</f>
        <v>0</v>
      </c>
      <c r="T1303" s="84" t="n">
        <f aca="false">SUM(P1303:S1303)</f>
        <v>9</v>
      </c>
      <c r="U1303" s="84" t="str">
        <f aca="false">IF(O1303="not used","-",O1303&amp;N1303&amp;T1303)</f>
        <v>-</v>
      </c>
      <c r="V1303" s="84" t="str">
        <f aca="false">IF(O1303="Not Used","-",VLOOKUP(D1303,FOLIOS,7,FALSE())&amp;H1303)</f>
        <v>-</v>
      </c>
      <c r="W1303" s="84" t="str">
        <f aca="false">IF(U1303="-","-",O1303&amp;E1303&amp;H1303)</f>
        <v>-</v>
      </c>
      <c r="X1303" s="85" t="str">
        <f aca="false">D1303&amp;G1303</f>
        <v>FT-CAND-EGSC-BASIF-TRANSCO/Z3</v>
      </c>
      <c r="AF1303" s="0" t="str">
        <f aca="false">D1303&amp;V1303</f>
        <v>FT-CAND-EGSC-BAS-</v>
      </c>
    </row>
    <row r="1304" customFormat="false" ht="12.75" hidden="false" customHeight="false" outlineLevel="0" collapsed="false">
      <c r="A1304" s="81" t="n">
        <v>36682</v>
      </c>
      <c r="B1304" s="82" t="s">
        <v>55</v>
      </c>
      <c r="C1304" s="82" t="s">
        <v>56</v>
      </c>
      <c r="D1304" s="82" t="s">
        <v>57</v>
      </c>
      <c r="E1304" s="82" t="s">
        <v>21</v>
      </c>
      <c r="F1304" s="82"/>
      <c r="G1304" s="82" t="s">
        <v>89</v>
      </c>
      <c r="H1304" s="81" t="n">
        <v>37012</v>
      </c>
      <c r="I1304" s="82" t="n">
        <v>0</v>
      </c>
      <c r="J1304" s="82" t="n">
        <v>0</v>
      </c>
      <c r="K1304" s="83" t="n">
        <f aca="false">IF(J1304=0,0,J1304/I1304)</f>
        <v>0</v>
      </c>
      <c r="L1304" s="83" t="n">
        <f aca="false">I1304/UOM</f>
        <v>0</v>
      </c>
      <c r="M1304" s="83" t="n">
        <f aca="false">J1304/UOM</f>
        <v>0</v>
      </c>
      <c r="N1304" s="84" t="str">
        <f aca="false">IF(F1304="P","PHY",IF(F1304="G","G",E1304))</f>
        <v>D</v>
      </c>
      <c r="O1304" s="84" t="str">
        <f aca="false">IF(ISNA(VLOOKUP(G1304,BadCanCurves,1,FALSE())),VLOOKUP(D1304,FOLIOS,6,FALSE()),"not used")</f>
        <v>not used</v>
      </c>
      <c r="P1304" s="84" t="n">
        <f aca="false">IF($N1304="P",VLOOKUP(H1304,PrcBuckets,2,FALSE()),0)</f>
        <v>0</v>
      </c>
      <c r="Q1304" s="84" t="n">
        <f aca="false">IF($N1304="D",VLOOKUP(H1304,BasisBuckets,2,FALSE()),0)</f>
        <v>9</v>
      </c>
      <c r="R1304" s="84" t="n">
        <f aca="false">IF($N1304="PHY",VLOOKUP(H1304,PGDBuckets,2,FALSE()),0)</f>
        <v>0</v>
      </c>
      <c r="S1304" s="84" t="n">
        <f aca="false">IF($N1304="G",VLOOKUP(H1304,PGDBuckets,2,FALSE()),0)</f>
        <v>0</v>
      </c>
      <c r="T1304" s="84" t="n">
        <f aca="false">SUM(P1304:S1304)</f>
        <v>9</v>
      </c>
      <c r="U1304" s="84" t="str">
        <f aca="false">IF(O1304="not used","-",O1304&amp;N1304&amp;T1304)</f>
        <v>-</v>
      </c>
      <c r="V1304" s="84" t="str">
        <f aca="false">IF(O1304="Not Used","-",VLOOKUP(D1304,FOLIOS,7,FALSE())&amp;H1304)</f>
        <v>-</v>
      </c>
      <c r="W1304" s="84" t="str">
        <f aca="false">IF(U1304="-","-",O1304&amp;E1304&amp;H1304)</f>
        <v>-</v>
      </c>
      <c r="X1304" s="85" t="str">
        <f aca="false">D1304&amp;G1304</f>
        <v>FT-CAND-EGSC-BASIF-TRANSCO/Z3</v>
      </c>
      <c r="AF1304" s="0" t="str">
        <f aca="false">D1304&amp;V1304</f>
        <v>FT-CAND-EGSC-BAS-</v>
      </c>
    </row>
    <row r="1305" customFormat="false" ht="12.75" hidden="false" customHeight="false" outlineLevel="0" collapsed="false">
      <c r="A1305" s="81" t="n">
        <v>36682</v>
      </c>
      <c r="B1305" s="82" t="s">
        <v>55</v>
      </c>
      <c r="C1305" s="82" t="s">
        <v>56</v>
      </c>
      <c r="D1305" s="82" t="s">
        <v>57</v>
      </c>
      <c r="E1305" s="82" t="s">
        <v>21</v>
      </c>
      <c r="F1305" s="82"/>
      <c r="G1305" s="82" t="s">
        <v>89</v>
      </c>
      <c r="H1305" s="81" t="n">
        <v>37043</v>
      </c>
      <c r="I1305" s="82" t="n">
        <v>0</v>
      </c>
      <c r="J1305" s="82" t="n">
        <v>0</v>
      </c>
      <c r="K1305" s="83" t="n">
        <f aca="false">IF(J1305=0,0,J1305/I1305)</f>
        <v>0</v>
      </c>
      <c r="L1305" s="83" t="n">
        <f aca="false">I1305/UOM</f>
        <v>0</v>
      </c>
      <c r="M1305" s="83" t="n">
        <f aca="false">J1305/UOM</f>
        <v>0</v>
      </c>
      <c r="N1305" s="84" t="str">
        <f aca="false">IF(F1305="P","PHY",IF(F1305="G","G",E1305))</f>
        <v>D</v>
      </c>
      <c r="O1305" s="84" t="str">
        <f aca="false">IF(ISNA(VLOOKUP(G1305,BadCanCurves,1,FALSE())),VLOOKUP(D1305,FOLIOS,6,FALSE()),"not used")</f>
        <v>not used</v>
      </c>
      <c r="P1305" s="84" t="n">
        <f aca="false">IF($N1305="P",VLOOKUP(H1305,PrcBuckets,2,FALSE()),0)</f>
        <v>0</v>
      </c>
      <c r="Q1305" s="84" t="n">
        <f aca="false">IF($N1305="D",VLOOKUP(H1305,BasisBuckets,2,FALSE()),0)</f>
        <v>9</v>
      </c>
      <c r="R1305" s="84" t="n">
        <f aca="false">IF($N1305="PHY",VLOOKUP(H1305,PGDBuckets,2,FALSE()),0)</f>
        <v>0</v>
      </c>
      <c r="S1305" s="84" t="n">
        <f aca="false">IF($N1305="G",VLOOKUP(H1305,PGDBuckets,2,FALSE()),0)</f>
        <v>0</v>
      </c>
      <c r="T1305" s="84" t="n">
        <f aca="false">SUM(P1305:S1305)</f>
        <v>9</v>
      </c>
      <c r="U1305" s="84" t="str">
        <f aca="false">IF(O1305="not used","-",O1305&amp;N1305&amp;T1305)</f>
        <v>-</v>
      </c>
      <c r="V1305" s="84" t="str">
        <f aca="false">IF(O1305="Not Used","-",VLOOKUP(D1305,FOLIOS,7,FALSE())&amp;H1305)</f>
        <v>-</v>
      </c>
      <c r="W1305" s="84" t="str">
        <f aca="false">IF(U1305="-","-",O1305&amp;E1305&amp;H1305)</f>
        <v>-</v>
      </c>
      <c r="X1305" s="85" t="str">
        <f aca="false">D1305&amp;G1305</f>
        <v>FT-CAND-EGSC-BASIF-TRANSCO/Z3</v>
      </c>
      <c r="AF1305" s="0" t="str">
        <f aca="false">D1305&amp;V1305</f>
        <v>FT-CAND-EGSC-BAS-</v>
      </c>
    </row>
    <row r="1306" customFormat="false" ht="12.75" hidden="false" customHeight="false" outlineLevel="0" collapsed="false">
      <c r="A1306" s="81" t="n">
        <v>36682</v>
      </c>
      <c r="B1306" s="82" t="s">
        <v>55</v>
      </c>
      <c r="C1306" s="82" t="s">
        <v>56</v>
      </c>
      <c r="D1306" s="82" t="s">
        <v>57</v>
      </c>
      <c r="E1306" s="82" t="s">
        <v>21</v>
      </c>
      <c r="F1306" s="82"/>
      <c r="G1306" s="82" t="s">
        <v>89</v>
      </c>
      <c r="H1306" s="81" t="n">
        <v>37073</v>
      </c>
      <c r="I1306" s="82" t="n">
        <v>0</v>
      </c>
      <c r="J1306" s="82" t="n">
        <v>0</v>
      </c>
      <c r="K1306" s="83" t="n">
        <f aca="false">IF(J1306=0,0,J1306/I1306)</f>
        <v>0</v>
      </c>
      <c r="L1306" s="83" t="n">
        <f aca="false">I1306/UOM</f>
        <v>0</v>
      </c>
      <c r="M1306" s="83" t="n">
        <f aca="false">J1306/UOM</f>
        <v>0</v>
      </c>
      <c r="N1306" s="84" t="str">
        <f aca="false">IF(F1306="P","PHY",IF(F1306="G","G",E1306))</f>
        <v>D</v>
      </c>
      <c r="O1306" s="84" t="str">
        <f aca="false">IF(ISNA(VLOOKUP(G1306,BadCanCurves,1,FALSE())),VLOOKUP(D1306,FOLIOS,6,FALSE()),"not used")</f>
        <v>not used</v>
      </c>
      <c r="P1306" s="84" t="n">
        <f aca="false">IF($N1306="P",VLOOKUP(H1306,PrcBuckets,2,FALSE()),0)</f>
        <v>0</v>
      </c>
      <c r="Q1306" s="84" t="n">
        <f aca="false">IF($N1306="D",VLOOKUP(H1306,BasisBuckets,2,FALSE()),0)</f>
        <v>9</v>
      </c>
      <c r="R1306" s="84" t="n">
        <f aca="false">IF($N1306="PHY",VLOOKUP(H1306,PGDBuckets,2,FALSE()),0)</f>
        <v>0</v>
      </c>
      <c r="S1306" s="84" t="n">
        <f aca="false">IF($N1306="G",VLOOKUP(H1306,PGDBuckets,2,FALSE()),0)</f>
        <v>0</v>
      </c>
      <c r="T1306" s="84" t="n">
        <f aca="false">SUM(P1306:S1306)</f>
        <v>9</v>
      </c>
      <c r="U1306" s="84" t="str">
        <f aca="false">IF(O1306="not used","-",O1306&amp;N1306&amp;T1306)</f>
        <v>-</v>
      </c>
      <c r="V1306" s="84" t="str">
        <f aca="false">IF(O1306="Not Used","-",VLOOKUP(D1306,FOLIOS,7,FALSE())&amp;H1306)</f>
        <v>-</v>
      </c>
      <c r="W1306" s="84" t="str">
        <f aca="false">IF(U1306="-","-",O1306&amp;E1306&amp;H1306)</f>
        <v>-</v>
      </c>
      <c r="X1306" s="85" t="str">
        <f aca="false">D1306&amp;G1306</f>
        <v>FT-CAND-EGSC-BASIF-TRANSCO/Z3</v>
      </c>
      <c r="AF1306" s="0" t="str">
        <f aca="false">D1306&amp;V1306</f>
        <v>FT-CAND-EGSC-BAS-</v>
      </c>
    </row>
    <row r="1307" customFormat="false" ht="12.75" hidden="false" customHeight="false" outlineLevel="0" collapsed="false">
      <c r="A1307" s="81" t="n">
        <v>36682</v>
      </c>
      <c r="B1307" s="82" t="s">
        <v>55</v>
      </c>
      <c r="C1307" s="82" t="s">
        <v>56</v>
      </c>
      <c r="D1307" s="82" t="s">
        <v>57</v>
      </c>
      <c r="E1307" s="82" t="s">
        <v>21</v>
      </c>
      <c r="F1307" s="82"/>
      <c r="G1307" s="82" t="s">
        <v>89</v>
      </c>
      <c r="H1307" s="81" t="n">
        <v>37104</v>
      </c>
      <c r="I1307" s="82" t="n">
        <v>0</v>
      </c>
      <c r="J1307" s="82" t="n">
        <v>0</v>
      </c>
      <c r="K1307" s="83" t="n">
        <f aca="false">IF(J1307=0,0,J1307/I1307)</f>
        <v>0</v>
      </c>
      <c r="L1307" s="83" t="n">
        <f aca="false">I1307/UOM</f>
        <v>0</v>
      </c>
      <c r="M1307" s="83" t="n">
        <f aca="false">J1307/UOM</f>
        <v>0</v>
      </c>
      <c r="N1307" s="84" t="str">
        <f aca="false">IF(F1307="P","PHY",IF(F1307="G","G",E1307))</f>
        <v>D</v>
      </c>
      <c r="O1307" s="84" t="str">
        <f aca="false">IF(ISNA(VLOOKUP(G1307,BadCanCurves,1,FALSE())),VLOOKUP(D1307,FOLIOS,6,FALSE()),"not used")</f>
        <v>not used</v>
      </c>
      <c r="P1307" s="84" t="n">
        <f aca="false">IF($N1307="P",VLOOKUP(H1307,PrcBuckets,2,FALSE()),0)</f>
        <v>0</v>
      </c>
      <c r="Q1307" s="84" t="n">
        <f aca="false">IF($N1307="D",VLOOKUP(H1307,BasisBuckets,2,FALSE()),0)</f>
        <v>9</v>
      </c>
      <c r="R1307" s="84" t="n">
        <f aca="false">IF($N1307="PHY",VLOOKUP(H1307,PGDBuckets,2,FALSE()),0)</f>
        <v>0</v>
      </c>
      <c r="S1307" s="84" t="n">
        <f aca="false">IF($N1307="G",VLOOKUP(H1307,PGDBuckets,2,FALSE()),0)</f>
        <v>0</v>
      </c>
      <c r="T1307" s="84" t="n">
        <f aca="false">SUM(P1307:S1307)</f>
        <v>9</v>
      </c>
      <c r="U1307" s="84" t="str">
        <f aca="false">IF(O1307="not used","-",O1307&amp;N1307&amp;T1307)</f>
        <v>-</v>
      </c>
      <c r="V1307" s="84" t="str">
        <f aca="false">IF(O1307="Not Used","-",VLOOKUP(D1307,FOLIOS,7,FALSE())&amp;H1307)</f>
        <v>-</v>
      </c>
      <c r="W1307" s="84" t="str">
        <f aca="false">IF(U1307="-","-",O1307&amp;E1307&amp;H1307)</f>
        <v>-</v>
      </c>
      <c r="X1307" s="85" t="str">
        <f aca="false">D1307&amp;G1307</f>
        <v>FT-CAND-EGSC-BASIF-TRANSCO/Z3</v>
      </c>
      <c r="AF1307" s="0" t="str">
        <f aca="false">D1307&amp;V1307</f>
        <v>FT-CAND-EGSC-BAS-</v>
      </c>
    </row>
    <row r="1308" customFormat="false" ht="12.75" hidden="false" customHeight="false" outlineLevel="0" collapsed="false">
      <c r="A1308" s="81" t="n">
        <v>36682</v>
      </c>
      <c r="B1308" s="82" t="s">
        <v>55</v>
      </c>
      <c r="C1308" s="82" t="s">
        <v>56</v>
      </c>
      <c r="D1308" s="82" t="s">
        <v>57</v>
      </c>
      <c r="E1308" s="82" t="s">
        <v>21</v>
      </c>
      <c r="F1308" s="82"/>
      <c r="G1308" s="82" t="s">
        <v>89</v>
      </c>
      <c r="H1308" s="81" t="n">
        <v>37135</v>
      </c>
      <c r="I1308" s="82" t="n">
        <v>0</v>
      </c>
      <c r="J1308" s="82" t="n">
        <v>0</v>
      </c>
      <c r="K1308" s="83" t="n">
        <f aca="false">IF(J1308=0,0,J1308/I1308)</f>
        <v>0</v>
      </c>
      <c r="L1308" s="83" t="n">
        <f aca="false">I1308/UOM</f>
        <v>0</v>
      </c>
      <c r="M1308" s="83" t="n">
        <f aca="false">J1308/UOM</f>
        <v>0</v>
      </c>
      <c r="N1308" s="84" t="str">
        <f aca="false">IF(F1308="P","PHY",IF(F1308="G","G",E1308))</f>
        <v>D</v>
      </c>
      <c r="O1308" s="84" t="str">
        <f aca="false">IF(ISNA(VLOOKUP(G1308,BadCanCurves,1,FALSE())),VLOOKUP(D1308,FOLIOS,6,FALSE()),"not used")</f>
        <v>not used</v>
      </c>
      <c r="P1308" s="84" t="n">
        <f aca="false">IF($N1308="P",VLOOKUP(H1308,PrcBuckets,2,FALSE()),0)</f>
        <v>0</v>
      </c>
      <c r="Q1308" s="84" t="n">
        <f aca="false">IF($N1308="D",VLOOKUP(H1308,BasisBuckets,2,FALSE()),0)</f>
        <v>9</v>
      </c>
      <c r="R1308" s="84" t="n">
        <f aca="false">IF($N1308="PHY",VLOOKUP(H1308,PGDBuckets,2,FALSE()),0)</f>
        <v>0</v>
      </c>
      <c r="S1308" s="84" t="n">
        <f aca="false">IF($N1308="G",VLOOKUP(H1308,PGDBuckets,2,FALSE()),0)</f>
        <v>0</v>
      </c>
      <c r="T1308" s="84" t="n">
        <f aca="false">SUM(P1308:S1308)</f>
        <v>9</v>
      </c>
      <c r="U1308" s="84" t="str">
        <f aca="false">IF(O1308="not used","-",O1308&amp;N1308&amp;T1308)</f>
        <v>-</v>
      </c>
      <c r="V1308" s="84" t="str">
        <f aca="false">IF(O1308="Not Used","-",VLOOKUP(D1308,FOLIOS,7,FALSE())&amp;H1308)</f>
        <v>-</v>
      </c>
      <c r="W1308" s="84" t="str">
        <f aca="false">IF(U1308="-","-",O1308&amp;E1308&amp;H1308)</f>
        <v>-</v>
      </c>
      <c r="X1308" s="85" t="str">
        <f aca="false">D1308&amp;G1308</f>
        <v>FT-CAND-EGSC-BASIF-TRANSCO/Z3</v>
      </c>
      <c r="AF1308" s="0" t="str">
        <f aca="false">D1308&amp;V1308</f>
        <v>FT-CAND-EGSC-BAS-</v>
      </c>
    </row>
    <row r="1309" customFormat="false" ht="12.75" hidden="false" customHeight="false" outlineLevel="0" collapsed="false">
      <c r="A1309" s="81" t="n">
        <v>36682</v>
      </c>
      <c r="B1309" s="82" t="s">
        <v>55</v>
      </c>
      <c r="C1309" s="82" t="s">
        <v>56</v>
      </c>
      <c r="D1309" s="82" t="s">
        <v>57</v>
      </c>
      <c r="E1309" s="82" t="s">
        <v>21</v>
      </c>
      <c r="F1309" s="82"/>
      <c r="G1309" s="82" t="s">
        <v>89</v>
      </c>
      <c r="H1309" s="81" t="n">
        <v>37165</v>
      </c>
      <c r="I1309" s="82" t="n">
        <v>0</v>
      </c>
      <c r="J1309" s="82" t="n">
        <v>0</v>
      </c>
      <c r="K1309" s="83" t="n">
        <f aca="false">IF(J1309=0,0,J1309/I1309)</f>
        <v>0</v>
      </c>
      <c r="L1309" s="83" t="n">
        <f aca="false">I1309/UOM</f>
        <v>0</v>
      </c>
      <c r="M1309" s="83" t="n">
        <f aca="false">J1309/UOM</f>
        <v>0</v>
      </c>
      <c r="N1309" s="84" t="str">
        <f aca="false">IF(F1309="P","PHY",IF(F1309="G","G",E1309))</f>
        <v>D</v>
      </c>
      <c r="O1309" s="84" t="str">
        <f aca="false">IF(ISNA(VLOOKUP(G1309,BadCanCurves,1,FALSE())),VLOOKUP(D1309,FOLIOS,6,FALSE()),"not used")</f>
        <v>not used</v>
      </c>
      <c r="P1309" s="84" t="n">
        <f aca="false">IF($N1309="P",VLOOKUP(H1309,PrcBuckets,2,FALSE()),0)</f>
        <v>0</v>
      </c>
      <c r="Q1309" s="84" t="n">
        <f aca="false">IF($N1309="D",VLOOKUP(H1309,BasisBuckets,2,FALSE()),0)</f>
        <v>9</v>
      </c>
      <c r="R1309" s="84" t="n">
        <f aca="false">IF($N1309="PHY",VLOOKUP(H1309,PGDBuckets,2,FALSE()),0)</f>
        <v>0</v>
      </c>
      <c r="S1309" s="84" t="n">
        <f aca="false">IF($N1309="G",VLOOKUP(H1309,PGDBuckets,2,FALSE()),0)</f>
        <v>0</v>
      </c>
      <c r="T1309" s="84" t="n">
        <f aca="false">SUM(P1309:S1309)</f>
        <v>9</v>
      </c>
      <c r="U1309" s="84" t="str">
        <f aca="false">IF(O1309="not used","-",O1309&amp;N1309&amp;T1309)</f>
        <v>-</v>
      </c>
      <c r="V1309" s="84" t="str">
        <f aca="false">IF(O1309="Not Used","-",VLOOKUP(D1309,FOLIOS,7,FALSE())&amp;H1309)</f>
        <v>-</v>
      </c>
      <c r="W1309" s="84" t="str">
        <f aca="false">IF(U1309="-","-",O1309&amp;E1309&amp;H1309)</f>
        <v>-</v>
      </c>
      <c r="X1309" s="85" t="str">
        <f aca="false">D1309&amp;G1309</f>
        <v>FT-CAND-EGSC-BASIF-TRANSCO/Z3</v>
      </c>
      <c r="AF1309" s="0" t="str">
        <f aca="false">D1309&amp;V1309</f>
        <v>FT-CAND-EGSC-BAS-</v>
      </c>
    </row>
    <row r="1310" customFormat="false" ht="12.75" hidden="false" customHeight="false" outlineLevel="0" collapsed="false">
      <c r="A1310" s="81" t="n">
        <v>36682</v>
      </c>
      <c r="B1310" s="82" t="s">
        <v>55</v>
      </c>
      <c r="C1310" s="82" t="s">
        <v>56</v>
      </c>
      <c r="D1310" s="82" t="s">
        <v>57</v>
      </c>
      <c r="E1310" s="82" t="s">
        <v>21</v>
      </c>
      <c r="F1310" s="82"/>
      <c r="G1310" s="82" t="s">
        <v>89</v>
      </c>
      <c r="H1310" s="81" t="n">
        <v>37196</v>
      </c>
      <c r="I1310" s="82" t="n">
        <v>0</v>
      </c>
      <c r="J1310" s="82" t="n">
        <v>0</v>
      </c>
      <c r="K1310" s="83" t="n">
        <f aca="false">IF(J1310=0,0,J1310/I1310)</f>
        <v>0</v>
      </c>
      <c r="L1310" s="83" t="n">
        <f aca="false">I1310/UOM</f>
        <v>0</v>
      </c>
      <c r="M1310" s="83" t="n">
        <f aca="false">J1310/UOM</f>
        <v>0</v>
      </c>
      <c r="N1310" s="84" t="str">
        <f aca="false">IF(F1310="P","PHY",IF(F1310="G","G",E1310))</f>
        <v>D</v>
      </c>
      <c r="O1310" s="84" t="str">
        <f aca="false">IF(ISNA(VLOOKUP(G1310,BadCanCurves,1,FALSE())),VLOOKUP(D1310,FOLIOS,6,FALSE()),"not used")</f>
        <v>not used</v>
      </c>
      <c r="P1310" s="84" t="n">
        <f aca="false">IF($N1310="P",VLOOKUP(H1310,PrcBuckets,2,FALSE()),0)</f>
        <v>0</v>
      </c>
      <c r="Q1310" s="84" t="n">
        <f aca="false">IF($N1310="D",VLOOKUP(H1310,BasisBuckets,2,FALSE()),0)</f>
        <v>9</v>
      </c>
      <c r="R1310" s="84" t="n">
        <f aca="false">IF($N1310="PHY",VLOOKUP(H1310,PGDBuckets,2,FALSE()),0)</f>
        <v>0</v>
      </c>
      <c r="S1310" s="84" t="n">
        <f aca="false">IF($N1310="G",VLOOKUP(H1310,PGDBuckets,2,FALSE()),0)</f>
        <v>0</v>
      </c>
      <c r="T1310" s="84" t="n">
        <f aca="false">SUM(P1310:S1310)</f>
        <v>9</v>
      </c>
      <c r="U1310" s="84" t="str">
        <f aca="false">IF(O1310="not used","-",O1310&amp;N1310&amp;T1310)</f>
        <v>-</v>
      </c>
      <c r="V1310" s="84" t="str">
        <f aca="false">IF(O1310="Not Used","-",VLOOKUP(D1310,FOLIOS,7,FALSE())&amp;H1310)</f>
        <v>-</v>
      </c>
      <c r="W1310" s="84" t="str">
        <f aca="false">IF(U1310="-","-",O1310&amp;E1310&amp;H1310)</f>
        <v>-</v>
      </c>
      <c r="X1310" s="85" t="str">
        <f aca="false">D1310&amp;G1310</f>
        <v>FT-CAND-EGSC-BASIF-TRANSCO/Z3</v>
      </c>
      <c r="AF1310" s="0" t="str">
        <f aca="false">D1310&amp;V1310</f>
        <v>FT-CAND-EGSC-BAS-</v>
      </c>
    </row>
    <row r="1311" customFormat="false" ht="12.75" hidden="false" customHeight="false" outlineLevel="0" collapsed="false">
      <c r="A1311" s="81" t="n">
        <v>36682</v>
      </c>
      <c r="B1311" s="82" t="s">
        <v>55</v>
      </c>
      <c r="C1311" s="82" t="s">
        <v>56</v>
      </c>
      <c r="D1311" s="82" t="s">
        <v>57</v>
      </c>
      <c r="E1311" s="82" t="s">
        <v>21</v>
      </c>
      <c r="F1311" s="82"/>
      <c r="G1311" s="82" t="s">
        <v>89</v>
      </c>
      <c r="H1311" s="81" t="n">
        <v>37226</v>
      </c>
      <c r="I1311" s="82" t="n">
        <v>0</v>
      </c>
      <c r="J1311" s="82" t="n">
        <v>0</v>
      </c>
      <c r="K1311" s="83" t="n">
        <f aca="false">IF(J1311=0,0,J1311/I1311)</f>
        <v>0</v>
      </c>
      <c r="L1311" s="83" t="n">
        <f aca="false">I1311/UOM</f>
        <v>0</v>
      </c>
      <c r="M1311" s="83" t="n">
        <f aca="false">J1311/UOM</f>
        <v>0</v>
      </c>
      <c r="N1311" s="84" t="str">
        <f aca="false">IF(F1311="P","PHY",IF(F1311="G","G",E1311))</f>
        <v>D</v>
      </c>
      <c r="O1311" s="84" t="str">
        <f aca="false">IF(ISNA(VLOOKUP(G1311,BadCanCurves,1,FALSE())),VLOOKUP(D1311,FOLIOS,6,FALSE()),"not used")</f>
        <v>not used</v>
      </c>
      <c r="P1311" s="84" t="n">
        <f aca="false">IF($N1311="P",VLOOKUP(H1311,PrcBuckets,2,FALSE()),0)</f>
        <v>0</v>
      </c>
      <c r="Q1311" s="84" t="n">
        <f aca="false">IF($N1311="D",VLOOKUP(H1311,BasisBuckets,2,FALSE()),0)</f>
        <v>9</v>
      </c>
      <c r="R1311" s="84" t="n">
        <f aca="false">IF($N1311="PHY",VLOOKUP(H1311,PGDBuckets,2,FALSE()),0)</f>
        <v>0</v>
      </c>
      <c r="S1311" s="84" t="n">
        <f aca="false">IF($N1311="G",VLOOKUP(H1311,PGDBuckets,2,FALSE()),0)</f>
        <v>0</v>
      </c>
      <c r="T1311" s="84" t="n">
        <f aca="false">SUM(P1311:S1311)</f>
        <v>9</v>
      </c>
      <c r="U1311" s="84" t="str">
        <f aca="false">IF(O1311="not used","-",O1311&amp;N1311&amp;T1311)</f>
        <v>-</v>
      </c>
      <c r="V1311" s="84" t="str">
        <f aca="false">IF(O1311="Not Used","-",VLOOKUP(D1311,FOLIOS,7,FALSE())&amp;H1311)</f>
        <v>-</v>
      </c>
      <c r="W1311" s="84" t="str">
        <f aca="false">IF(U1311="-","-",O1311&amp;E1311&amp;H1311)</f>
        <v>-</v>
      </c>
      <c r="X1311" s="85" t="str">
        <f aca="false">D1311&amp;G1311</f>
        <v>FT-CAND-EGSC-BASIF-TRANSCO/Z3</v>
      </c>
      <c r="AF1311" s="0" t="str">
        <f aca="false">D1311&amp;V1311</f>
        <v>FT-CAND-EGSC-BAS-</v>
      </c>
    </row>
    <row r="1312" customFormat="false" ht="12.75" hidden="false" customHeight="false" outlineLevel="0" collapsed="false">
      <c r="A1312" s="81" t="n">
        <v>36682</v>
      </c>
      <c r="B1312" s="82" t="s">
        <v>55</v>
      </c>
      <c r="C1312" s="82" t="s">
        <v>56</v>
      </c>
      <c r="D1312" s="82" t="s">
        <v>57</v>
      </c>
      <c r="E1312" s="82" t="s">
        <v>21</v>
      </c>
      <c r="F1312" s="82"/>
      <c r="G1312" s="82" t="s">
        <v>89</v>
      </c>
      <c r="H1312" s="81" t="n">
        <v>37257</v>
      </c>
      <c r="I1312" s="82" t="n">
        <v>0</v>
      </c>
      <c r="J1312" s="82" t="n">
        <v>0</v>
      </c>
      <c r="K1312" s="83" t="n">
        <f aca="false">IF(J1312=0,0,J1312/I1312)</f>
        <v>0</v>
      </c>
      <c r="L1312" s="83" t="n">
        <f aca="false">I1312/UOM</f>
        <v>0</v>
      </c>
      <c r="M1312" s="83" t="n">
        <f aca="false">J1312/UOM</f>
        <v>0</v>
      </c>
      <c r="N1312" s="84" t="str">
        <f aca="false">IF(F1312="P","PHY",IF(F1312="G","G",E1312))</f>
        <v>D</v>
      </c>
      <c r="O1312" s="84" t="str">
        <f aca="false">IF(ISNA(VLOOKUP(G1312,BadCanCurves,1,FALSE())),VLOOKUP(D1312,FOLIOS,6,FALSE()),"not used")</f>
        <v>not used</v>
      </c>
      <c r="P1312" s="84" t="n">
        <f aca="false">IF($N1312="P",VLOOKUP(H1312,PrcBuckets,2,FALSE()),0)</f>
        <v>0</v>
      </c>
      <c r="Q1312" s="84" t="n">
        <f aca="false">IF($N1312="D",VLOOKUP(H1312,BasisBuckets,2,FALSE()),0)</f>
        <v>10</v>
      </c>
      <c r="R1312" s="84" t="n">
        <f aca="false">IF($N1312="PHY",VLOOKUP(H1312,PGDBuckets,2,FALSE()),0)</f>
        <v>0</v>
      </c>
      <c r="S1312" s="84" t="n">
        <f aca="false">IF($N1312="G",VLOOKUP(H1312,PGDBuckets,2,FALSE()),0)</f>
        <v>0</v>
      </c>
      <c r="T1312" s="84" t="n">
        <f aca="false">SUM(P1312:S1312)</f>
        <v>10</v>
      </c>
      <c r="U1312" s="84" t="str">
        <f aca="false">IF(O1312="not used","-",O1312&amp;N1312&amp;T1312)</f>
        <v>-</v>
      </c>
      <c r="V1312" s="84" t="str">
        <f aca="false">IF(O1312="Not Used","-",VLOOKUP(D1312,FOLIOS,7,FALSE())&amp;H1312)</f>
        <v>-</v>
      </c>
      <c r="W1312" s="84" t="str">
        <f aca="false">IF(U1312="-","-",O1312&amp;E1312&amp;H1312)</f>
        <v>-</v>
      </c>
      <c r="X1312" s="85" t="str">
        <f aca="false">D1312&amp;G1312</f>
        <v>FT-CAND-EGSC-BASIF-TRANSCO/Z3</v>
      </c>
      <c r="AF1312" s="0" t="str">
        <f aca="false">D1312&amp;V1312</f>
        <v>FT-CAND-EGSC-BAS-</v>
      </c>
    </row>
    <row r="1313" customFormat="false" ht="12.75" hidden="false" customHeight="false" outlineLevel="0" collapsed="false">
      <c r="A1313" s="81" t="n">
        <v>36682</v>
      </c>
      <c r="B1313" s="82" t="s">
        <v>55</v>
      </c>
      <c r="C1313" s="82" t="s">
        <v>56</v>
      </c>
      <c r="D1313" s="82" t="s">
        <v>57</v>
      </c>
      <c r="E1313" s="82" t="s">
        <v>21</v>
      </c>
      <c r="F1313" s="82"/>
      <c r="G1313" s="82" t="s">
        <v>89</v>
      </c>
      <c r="H1313" s="81" t="n">
        <v>37288</v>
      </c>
      <c r="I1313" s="82" t="n">
        <v>0</v>
      </c>
      <c r="J1313" s="82" t="n">
        <v>0</v>
      </c>
      <c r="K1313" s="83" t="n">
        <f aca="false">IF(J1313=0,0,J1313/I1313)</f>
        <v>0</v>
      </c>
      <c r="L1313" s="83" t="n">
        <f aca="false">I1313/UOM</f>
        <v>0</v>
      </c>
      <c r="M1313" s="83" t="n">
        <f aca="false">J1313/UOM</f>
        <v>0</v>
      </c>
      <c r="N1313" s="84" t="str">
        <f aca="false">IF(F1313="P","PHY",IF(F1313="G","G",E1313))</f>
        <v>D</v>
      </c>
      <c r="O1313" s="84" t="str">
        <f aca="false">IF(ISNA(VLOOKUP(G1313,BadCanCurves,1,FALSE())),VLOOKUP(D1313,FOLIOS,6,FALSE()),"not used")</f>
        <v>not used</v>
      </c>
      <c r="P1313" s="84" t="n">
        <f aca="false">IF($N1313="P",VLOOKUP(H1313,PrcBuckets,2,FALSE()),0)</f>
        <v>0</v>
      </c>
      <c r="Q1313" s="84" t="n">
        <f aca="false">IF($N1313="D",VLOOKUP(H1313,BasisBuckets,2,FALSE()),0)</f>
        <v>10</v>
      </c>
      <c r="R1313" s="84" t="n">
        <f aca="false">IF($N1313="PHY",VLOOKUP(H1313,PGDBuckets,2,FALSE()),0)</f>
        <v>0</v>
      </c>
      <c r="S1313" s="84" t="n">
        <f aca="false">IF($N1313="G",VLOOKUP(H1313,PGDBuckets,2,FALSE()),0)</f>
        <v>0</v>
      </c>
      <c r="T1313" s="84" t="n">
        <f aca="false">SUM(P1313:S1313)</f>
        <v>10</v>
      </c>
      <c r="U1313" s="84" t="str">
        <f aca="false">IF(O1313="not used","-",O1313&amp;N1313&amp;T1313)</f>
        <v>-</v>
      </c>
      <c r="V1313" s="84" t="str">
        <f aca="false">IF(O1313="Not Used","-",VLOOKUP(D1313,FOLIOS,7,FALSE())&amp;H1313)</f>
        <v>-</v>
      </c>
      <c r="W1313" s="84" t="str">
        <f aca="false">IF(U1313="-","-",O1313&amp;E1313&amp;H1313)</f>
        <v>-</v>
      </c>
      <c r="X1313" s="85" t="str">
        <f aca="false">D1313&amp;G1313</f>
        <v>FT-CAND-EGSC-BASIF-TRANSCO/Z3</v>
      </c>
      <c r="AF1313" s="0" t="str">
        <f aca="false">D1313&amp;V1313</f>
        <v>FT-CAND-EGSC-BAS-</v>
      </c>
    </row>
    <row r="1314" customFormat="false" ht="12.75" hidden="false" customHeight="false" outlineLevel="0" collapsed="false">
      <c r="A1314" s="81" t="n">
        <v>36682</v>
      </c>
      <c r="B1314" s="82" t="s">
        <v>55</v>
      </c>
      <c r="C1314" s="82" t="s">
        <v>56</v>
      </c>
      <c r="D1314" s="82" t="s">
        <v>57</v>
      </c>
      <c r="E1314" s="82" t="s">
        <v>21</v>
      </c>
      <c r="F1314" s="82"/>
      <c r="G1314" s="82" t="s">
        <v>89</v>
      </c>
      <c r="H1314" s="81" t="n">
        <v>37316</v>
      </c>
      <c r="I1314" s="82" t="n">
        <v>0</v>
      </c>
      <c r="J1314" s="82" t="n">
        <v>0</v>
      </c>
      <c r="K1314" s="83" t="n">
        <f aca="false">IF(J1314=0,0,J1314/I1314)</f>
        <v>0</v>
      </c>
      <c r="L1314" s="83" t="n">
        <f aca="false">I1314/UOM</f>
        <v>0</v>
      </c>
      <c r="M1314" s="83" t="n">
        <f aca="false">J1314/UOM</f>
        <v>0</v>
      </c>
      <c r="N1314" s="84" t="str">
        <f aca="false">IF(F1314="P","PHY",IF(F1314="G","G",E1314))</f>
        <v>D</v>
      </c>
      <c r="O1314" s="84" t="str">
        <f aca="false">IF(ISNA(VLOOKUP(G1314,BadCanCurves,1,FALSE())),VLOOKUP(D1314,FOLIOS,6,FALSE()),"not used")</f>
        <v>not used</v>
      </c>
      <c r="P1314" s="84" t="n">
        <f aca="false">IF($N1314="P",VLOOKUP(H1314,PrcBuckets,2,FALSE()),0)</f>
        <v>0</v>
      </c>
      <c r="Q1314" s="84" t="n">
        <f aca="false">IF($N1314="D",VLOOKUP(H1314,BasisBuckets,2,FALSE()),0)</f>
        <v>10</v>
      </c>
      <c r="R1314" s="84" t="n">
        <f aca="false">IF($N1314="PHY",VLOOKUP(H1314,PGDBuckets,2,FALSE()),0)</f>
        <v>0</v>
      </c>
      <c r="S1314" s="84" t="n">
        <f aca="false">IF($N1314="G",VLOOKUP(H1314,PGDBuckets,2,FALSE()),0)</f>
        <v>0</v>
      </c>
      <c r="T1314" s="84" t="n">
        <f aca="false">SUM(P1314:S1314)</f>
        <v>10</v>
      </c>
      <c r="U1314" s="84" t="str">
        <f aca="false">IF(O1314="not used","-",O1314&amp;N1314&amp;T1314)</f>
        <v>-</v>
      </c>
      <c r="V1314" s="84" t="str">
        <f aca="false">IF(O1314="Not Used","-",VLOOKUP(D1314,FOLIOS,7,FALSE())&amp;H1314)</f>
        <v>-</v>
      </c>
      <c r="W1314" s="84" t="str">
        <f aca="false">IF(U1314="-","-",O1314&amp;E1314&amp;H1314)</f>
        <v>-</v>
      </c>
      <c r="X1314" s="85" t="str">
        <f aca="false">D1314&amp;G1314</f>
        <v>FT-CAND-EGSC-BASIF-TRANSCO/Z3</v>
      </c>
      <c r="AF1314" s="0" t="str">
        <f aca="false">D1314&amp;V1314</f>
        <v>FT-CAND-EGSC-BAS-</v>
      </c>
    </row>
    <row r="1315" customFormat="false" ht="12.75" hidden="false" customHeight="false" outlineLevel="0" collapsed="false">
      <c r="A1315" s="81" t="n">
        <v>36682</v>
      </c>
      <c r="B1315" s="82" t="s">
        <v>55</v>
      </c>
      <c r="C1315" s="82" t="s">
        <v>56</v>
      </c>
      <c r="D1315" s="82" t="s">
        <v>57</v>
      </c>
      <c r="E1315" s="82" t="s">
        <v>21</v>
      </c>
      <c r="F1315" s="82"/>
      <c r="G1315" s="82" t="s">
        <v>89</v>
      </c>
      <c r="H1315" s="81" t="n">
        <v>37347</v>
      </c>
      <c r="I1315" s="82" t="n">
        <v>0</v>
      </c>
      <c r="J1315" s="82" t="n">
        <v>0</v>
      </c>
      <c r="K1315" s="83" t="n">
        <f aca="false">IF(J1315=0,0,J1315/I1315)</f>
        <v>0</v>
      </c>
      <c r="L1315" s="83" t="n">
        <f aca="false">I1315/UOM</f>
        <v>0</v>
      </c>
      <c r="M1315" s="83" t="n">
        <f aca="false">J1315/UOM</f>
        <v>0</v>
      </c>
      <c r="N1315" s="84" t="str">
        <f aca="false">IF(F1315="P","PHY",IF(F1315="G","G",E1315))</f>
        <v>D</v>
      </c>
      <c r="O1315" s="84" t="str">
        <f aca="false">IF(ISNA(VLOOKUP(G1315,BadCanCurves,1,FALSE())),VLOOKUP(D1315,FOLIOS,6,FALSE()),"not used")</f>
        <v>not used</v>
      </c>
      <c r="P1315" s="84" t="n">
        <f aca="false">IF($N1315="P",VLOOKUP(H1315,PrcBuckets,2,FALSE()),0)</f>
        <v>0</v>
      </c>
      <c r="Q1315" s="84" t="n">
        <f aca="false">IF($N1315="D",VLOOKUP(H1315,BasisBuckets,2,FALSE()),0)</f>
        <v>10</v>
      </c>
      <c r="R1315" s="84" t="n">
        <f aca="false">IF($N1315="PHY",VLOOKUP(H1315,PGDBuckets,2,FALSE()),0)</f>
        <v>0</v>
      </c>
      <c r="S1315" s="84" t="n">
        <f aca="false">IF($N1315="G",VLOOKUP(H1315,PGDBuckets,2,FALSE()),0)</f>
        <v>0</v>
      </c>
      <c r="T1315" s="84" t="n">
        <f aca="false">SUM(P1315:S1315)</f>
        <v>10</v>
      </c>
      <c r="U1315" s="84" t="str">
        <f aca="false">IF(O1315="not used","-",O1315&amp;N1315&amp;T1315)</f>
        <v>-</v>
      </c>
      <c r="V1315" s="84" t="str">
        <f aca="false">IF(O1315="Not Used","-",VLOOKUP(D1315,FOLIOS,7,FALSE())&amp;H1315)</f>
        <v>-</v>
      </c>
      <c r="W1315" s="84" t="str">
        <f aca="false">IF(U1315="-","-",O1315&amp;E1315&amp;H1315)</f>
        <v>-</v>
      </c>
      <c r="X1315" s="85" t="str">
        <f aca="false">D1315&amp;G1315</f>
        <v>FT-CAND-EGSC-BASIF-TRANSCO/Z3</v>
      </c>
      <c r="AF1315" s="0" t="str">
        <f aca="false">D1315&amp;V1315</f>
        <v>FT-CAND-EGSC-BAS-</v>
      </c>
    </row>
    <row r="1316" customFormat="false" ht="12.75" hidden="false" customHeight="false" outlineLevel="0" collapsed="false">
      <c r="A1316" s="81" t="n">
        <v>36682</v>
      </c>
      <c r="B1316" s="82" t="s">
        <v>55</v>
      </c>
      <c r="C1316" s="82" t="s">
        <v>56</v>
      </c>
      <c r="D1316" s="82" t="s">
        <v>57</v>
      </c>
      <c r="E1316" s="82" t="s">
        <v>21</v>
      </c>
      <c r="F1316" s="82"/>
      <c r="G1316" s="82" t="s">
        <v>89</v>
      </c>
      <c r="H1316" s="81" t="n">
        <v>37377</v>
      </c>
      <c r="I1316" s="82" t="n">
        <v>0</v>
      </c>
      <c r="J1316" s="82" t="n">
        <v>0</v>
      </c>
      <c r="K1316" s="83" t="n">
        <f aca="false">IF(J1316=0,0,J1316/I1316)</f>
        <v>0</v>
      </c>
      <c r="L1316" s="83" t="n">
        <f aca="false">I1316/UOM</f>
        <v>0</v>
      </c>
      <c r="M1316" s="83" t="n">
        <f aca="false">J1316/UOM</f>
        <v>0</v>
      </c>
      <c r="N1316" s="84" t="str">
        <f aca="false">IF(F1316="P","PHY",IF(F1316="G","G",E1316))</f>
        <v>D</v>
      </c>
      <c r="O1316" s="84" t="str">
        <f aca="false">IF(ISNA(VLOOKUP(G1316,BadCanCurves,1,FALSE())),VLOOKUP(D1316,FOLIOS,6,FALSE()),"not used")</f>
        <v>not used</v>
      </c>
      <c r="P1316" s="84" t="n">
        <f aca="false">IF($N1316="P",VLOOKUP(H1316,PrcBuckets,2,FALSE()),0)</f>
        <v>0</v>
      </c>
      <c r="Q1316" s="84" t="n">
        <f aca="false">IF($N1316="D",VLOOKUP(H1316,BasisBuckets,2,FALSE()),0)</f>
        <v>10</v>
      </c>
      <c r="R1316" s="84" t="n">
        <f aca="false">IF($N1316="PHY",VLOOKUP(H1316,PGDBuckets,2,FALSE()),0)</f>
        <v>0</v>
      </c>
      <c r="S1316" s="84" t="n">
        <f aca="false">IF($N1316="G",VLOOKUP(H1316,PGDBuckets,2,FALSE()),0)</f>
        <v>0</v>
      </c>
      <c r="T1316" s="84" t="n">
        <f aca="false">SUM(P1316:S1316)</f>
        <v>10</v>
      </c>
      <c r="U1316" s="84" t="str">
        <f aca="false">IF(O1316="not used","-",O1316&amp;N1316&amp;T1316)</f>
        <v>-</v>
      </c>
      <c r="V1316" s="84" t="str">
        <f aca="false">IF(O1316="Not Used","-",VLOOKUP(D1316,FOLIOS,7,FALSE())&amp;H1316)</f>
        <v>-</v>
      </c>
      <c r="W1316" s="84" t="str">
        <f aca="false">IF(U1316="-","-",O1316&amp;E1316&amp;H1316)</f>
        <v>-</v>
      </c>
      <c r="X1316" s="85" t="str">
        <f aca="false">D1316&amp;G1316</f>
        <v>FT-CAND-EGSC-BASIF-TRANSCO/Z3</v>
      </c>
      <c r="AF1316" s="0" t="str">
        <f aca="false">D1316&amp;V1316</f>
        <v>FT-CAND-EGSC-BAS-</v>
      </c>
    </row>
    <row r="1317" customFormat="false" ht="12.75" hidden="false" customHeight="false" outlineLevel="0" collapsed="false">
      <c r="A1317" s="81" t="n">
        <v>36682</v>
      </c>
      <c r="B1317" s="82" t="s">
        <v>55</v>
      </c>
      <c r="C1317" s="82" t="s">
        <v>56</v>
      </c>
      <c r="D1317" s="82" t="s">
        <v>57</v>
      </c>
      <c r="E1317" s="82" t="s">
        <v>21</v>
      </c>
      <c r="F1317" s="82"/>
      <c r="G1317" s="82" t="s">
        <v>89</v>
      </c>
      <c r="H1317" s="81" t="n">
        <v>37408</v>
      </c>
      <c r="I1317" s="82" t="n">
        <v>0</v>
      </c>
      <c r="J1317" s="82" t="n">
        <v>0</v>
      </c>
      <c r="K1317" s="83" t="n">
        <f aca="false">IF(J1317=0,0,J1317/I1317)</f>
        <v>0</v>
      </c>
      <c r="L1317" s="83" t="n">
        <f aca="false">I1317/UOM</f>
        <v>0</v>
      </c>
      <c r="M1317" s="83" t="n">
        <f aca="false">J1317/UOM</f>
        <v>0</v>
      </c>
      <c r="N1317" s="84" t="str">
        <f aca="false">IF(F1317="P","PHY",IF(F1317="G","G",E1317))</f>
        <v>D</v>
      </c>
      <c r="O1317" s="84" t="str">
        <f aca="false">IF(ISNA(VLOOKUP(G1317,BadCanCurves,1,FALSE())),VLOOKUP(D1317,FOLIOS,6,FALSE()),"not used")</f>
        <v>not used</v>
      </c>
      <c r="P1317" s="84" t="n">
        <f aca="false">IF($N1317="P",VLOOKUP(H1317,PrcBuckets,2,FALSE()),0)</f>
        <v>0</v>
      </c>
      <c r="Q1317" s="84" t="n">
        <f aca="false">IF($N1317="D",VLOOKUP(H1317,BasisBuckets,2,FALSE()),0)</f>
        <v>10</v>
      </c>
      <c r="R1317" s="84" t="n">
        <f aca="false">IF($N1317="PHY",VLOOKUP(H1317,PGDBuckets,2,FALSE()),0)</f>
        <v>0</v>
      </c>
      <c r="S1317" s="84" t="n">
        <f aca="false">IF($N1317="G",VLOOKUP(H1317,PGDBuckets,2,FALSE()),0)</f>
        <v>0</v>
      </c>
      <c r="T1317" s="84" t="n">
        <f aca="false">SUM(P1317:S1317)</f>
        <v>10</v>
      </c>
      <c r="U1317" s="84" t="str">
        <f aca="false">IF(O1317="not used","-",O1317&amp;N1317&amp;T1317)</f>
        <v>-</v>
      </c>
      <c r="V1317" s="84" t="str">
        <f aca="false">IF(O1317="Not Used","-",VLOOKUP(D1317,FOLIOS,7,FALSE())&amp;H1317)</f>
        <v>-</v>
      </c>
      <c r="W1317" s="84" t="str">
        <f aca="false">IF(U1317="-","-",O1317&amp;E1317&amp;H1317)</f>
        <v>-</v>
      </c>
      <c r="X1317" s="85" t="str">
        <f aca="false">D1317&amp;G1317</f>
        <v>FT-CAND-EGSC-BASIF-TRANSCO/Z3</v>
      </c>
      <c r="AF1317" s="0" t="str">
        <f aca="false">D1317&amp;V1317</f>
        <v>FT-CAND-EGSC-BAS-</v>
      </c>
    </row>
    <row r="1318" customFormat="false" ht="12.75" hidden="false" customHeight="false" outlineLevel="0" collapsed="false">
      <c r="A1318" s="81" t="n">
        <v>36682</v>
      </c>
      <c r="B1318" s="82" t="s">
        <v>55</v>
      </c>
      <c r="C1318" s="82" t="s">
        <v>56</v>
      </c>
      <c r="D1318" s="82" t="s">
        <v>57</v>
      </c>
      <c r="E1318" s="82" t="s">
        <v>21</v>
      </c>
      <c r="F1318" s="82"/>
      <c r="G1318" s="82" t="s">
        <v>89</v>
      </c>
      <c r="H1318" s="81" t="n">
        <v>37438</v>
      </c>
      <c r="I1318" s="82" t="n">
        <v>0</v>
      </c>
      <c r="J1318" s="82" t="n">
        <v>0</v>
      </c>
      <c r="K1318" s="83" t="n">
        <f aca="false">IF(J1318=0,0,J1318/I1318)</f>
        <v>0</v>
      </c>
      <c r="L1318" s="83" t="n">
        <f aca="false">I1318/UOM</f>
        <v>0</v>
      </c>
      <c r="M1318" s="83" t="n">
        <f aca="false">J1318/UOM</f>
        <v>0</v>
      </c>
      <c r="N1318" s="84" t="str">
        <f aca="false">IF(F1318="P","PHY",IF(F1318="G","G",E1318))</f>
        <v>D</v>
      </c>
      <c r="O1318" s="84" t="str">
        <f aca="false">IF(ISNA(VLOOKUP(G1318,BadCanCurves,1,FALSE())),VLOOKUP(D1318,FOLIOS,6,FALSE()),"not used")</f>
        <v>not used</v>
      </c>
      <c r="P1318" s="84" t="n">
        <f aca="false">IF($N1318="P",VLOOKUP(H1318,PrcBuckets,2,FALSE()),0)</f>
        <v>0</v>
      </c>
      <c r="Q1318" s="84" t="n">
        <f aca="false">IF($N1318="D",VLOOKUP(H1318,BasisBuckets,2,FALSE()),0)</f>
        <v>10</v>
      </c>
      <c r="R1318" s="84" t="n">
        <f aca="false">IF($N1318="PHY",VLOOKUP(H1318,PGDBuckets,2,FALSE()),0)</f>
        <v>0</v>
      </c>
      <c r="S1318" s="84" t="n">
        <f aca="false">IF($N1318="G",VLOOKUP(H1318,PGDBuckets,2,FALSE()),0)</f>
        <v>0</v>
      </c>
      <c r="T1318" s="84" t="n">
        <f aca="false">SUM(P1318:S1318)</f>
        <v>10</v>
      </c>
      <c r="U1318" s="84" t="str">
        <f aca="false">IF(O1318="not used","-",O1318&amp;N1318&amp;T1318)</f>
        <v>-</v>
      </c>
      <c r="V1318" s="84" t="str">
        <f aca="false">IF(O1318="Not Used","-",VLOOKUP(D1318,FOLIOS,7,FALSE())&amp;H1318)</f>
        <v>-</v>
      </c>
      <c r="W1318" s="84" t="str">
        <f aca="false">IF(U1318="-","-",O1318&amp;E1318&amp;H1318)</f>
        <v>-</v>
      </c>
      <c r="X1318" s="85" t="str">
        <f aca="false">D1318&amp;G1318</f>
        <v>FT-CAND-EGSC-BASIF-TRANSCO/Z3</v>
      </c>
      <c r="AF1318" s="0" t="str">
        <f aca="false">D1318&amp;V1318</f>
        <v>FT-CAND-EGSC-BAS-</v>
      </c>
    </row>
    <row r="1319" customFormat="false" ht="12.75" hidden="false" customHeight="false" outlineLevel="0" collapsed="false">
      <c r="A1319" s="81" t="n">
        <v>36682</v>
      </c>
      <c r="B1319" s="82" t="s">
        <v>55</v>
      </c>
      <c r="C1319" s="82" t="s">
        <v>56</v>
      </c>
      <c r="D1319" s="82" t="s">
        <v>57</v>
      </c>
      <c r="E1319" s="82" t="s">
        <v>21</v>
      </c>
      <c r="F1319" s="82"/>
      <c r="G1319" s="82" t="s">
        <v>89</v>
      </c>
      <c r="H1319" s="81" t="n">
        <v>37469</v>
      </c>
      <c r="I1319" s="82" t="n">
        <v>0</v>
      </c>
      <c r="J1319" s="82" t="n">
        <v>0</v>
      </c>
      <c r="K1319" s="83" t="n">
        <f aca="false">IF(J1319=0,0,J1319/I1319)</f>
        <v>0</v>
      </c>
      <c r="L1319" s="83" t="n">
        <f aca="false">I1319/UOM</f>
        <v>0</v>
      </c>
      <c r="M1319" s="83" t="n">
        <f aca="false">J1319/UOM</f>
        <v>0</v>
      </c>
      <c r="N1319" s="84" t="str">
        <f aca="false">IF(F1319="P","PHY",IF(F1319="G","G",E1319))</f>
        <v>D</v>
      </c>
      <c r="O1319" s="84" t="str">
        <f aca="false">IF(ISNA(VLOOKUP(G1319,BadCanCurves,1,FALSE())),VLOOKUP(D1319,FOLIOS,6,FALSE()),"not used")</f>
        <v>not used</v>
      </c>
      <c r="P1319" s="84" t="n">
        <f aca="false">IF($N1319="P",VLOOKUP(H1319,PrcBuckets,2,FALSE()),0)</f>
        <v>0</v>
      </c>
      <c r="Q1319" s="84" t="n">
        <f aca="false">IF($N1319="D",VLOOKUP(H1319,BasisBuckets,2,FALSE()),0)</f>
        <v>10</v>
      </c>
      <c r="R1319" s="84" t="n">
        <f aca="false">IF($N1319="PHY",VLOOKUP(H1319,PGDBuckets,2,FALSE()),0)</f>
        <v>0</v>
      </c>
      <c r="S1319" s="84" t="n">
        <f aca="false">IF($N1319="G",VLOOKUP(H1319,PGDBuckets,2,FALSE()),0)</f>
        <v>0</v>
      </c>
      <c r="T1319" s="84" t="n">
        <f aca="false">SUM(P1319:S1319)</f>
        <v>10</v>
      </c>
      <c r="U1319" s="84" t="str">
        <f aca="false">IF(O1319="not used","-",O1319&amp;N1319&amp;T1319)</f>
        <v>-</v>
      </c>
      <c r="V1319" s="84" t="str">
        <f aca="false">IF(O1319="Not Used","-",VLOOKUP(D1319,FOLIOS,7,FALSE())&amp;H1319)</f>
        <v>-</v>
      </c>
      <c r="W1319" s="84" t="str">
        <f aca="false">IF(U1319="-","-",O1319&amp;E1319&amp;H1319)</f>
        <v>-</v>
      </c>
      <c r="X1319" s="85" t="str">
        <f aca="false">D1319&amp;G1319</f>
        <v>FT-CAND-EGSC-BASIF-TRANSCO/Z3</v>
      </c>
      <c r="AF1319" s="0" t="str">
        <f aca="false">D1319&amp;V1319</f>
        <v>FT-CAND-EGSC-BAS-</v>
      </c>
    </row>
    <row r="1320" customFormat="false" ht="12.75" hidden="false" customHeight="false" outlineLevel="0" collapsed="false">
      <c r="A1320" s="81" t="n">
        <v>36682</v>
      </c>
      <c r="B1320" s="82" t="s">
        <v>55</v>
      </c>
      <c r="C1320" s="82" t="s">
        <v>56</v>
      </c>
      <c r="D1320" s="82" t="s">
        <v>57</v>
      </c>
      <c r="E1320" s="82" t="s">
        <v>21</v>
      </c>
      <c r="F1320" s="82"/>
      <c r="G1320" s="82" t="s">
        <v>89</v>
      </c>
      <c r="H1320" s="81" t="n">
        <v>37500</v>
      </c>
      <c r="I1320" s="82" t="n">
        <v>0</v>
      </c>
      <c r="J1320" s="82" t="n">
        <v>0</v>
      </c>
      <c r="K1320" s="83" t="n">
        <f aca="false">IF(J1320=0,0,J1320/I1320)</f>
        <v>0</v>
      </c>
      <c r="L1320" s="83" t="n">
        <f aca="false">I1320/UOM</f>
        <v>0</v>
      </c>
      <c r="M1320" s="83" t="n">
        <f aca="false">J1320/UOM</f>
        <v>0</v>
      </c>
      <c r="N1320" s="84" t="str">
        <f aca="false">IF(F1320="P","PHY",IF(F1320="G","G",E1320))</f>
        <v>D</v>
      </c>
      <c r="O1320" s="84" t="str">
        <f aca="false">IF(ISNA(VLOOKUP(G1320,BadCanCurves,1,FALSE())),VLOOKUP(D1320,FOLIOS,6,FALSE()),"not used")</f>
        <v>not used</v>
      </c>
      <c r="P1320" s="84" t="n">
        <f aca="false">IF($N1320="P",VLOOKUP(H1320,PrcBuckets,2,FALSE()),0)</f>
        <v>0</v>
      </c>
      <c r="Q1320" s="84" t="n">
        <f aca="false">IF($N1320="D",VLOOKUP(H1320,BasisBuckets,2,FALSE()),0)</f>
        <v>10</v>
      </c>
      <c r="R1320" s="84" t="n">
        <f aca="false">IF($N1320="PHY",VLOOKUP(H1320,PGDBuckets,2,FALSE()),0)</f>
        <v>0</v>
      </c>
      <c r="S1320" s="84" t="n">
        <f aca="false">IF($N1320="G",VLOOKUP(H1320,PGDBuckets,2,FALSE()),0)</f>
        <v>0</v>
      </c>
      <c r="T1320" s="84" t="n">
        <f aca="false">SUM(P1320:S1320)</f>
        <v>10</v>
      </c>
      <c r="U1320" s="84" t="str">
        <f aca="false">IF(O1320="not used","-",O1320&amp;N1320&amp;T1320)</f>
        <v>-</v>
      </c>
      <c r="V1320" s="84" t="str">
        <f aca="false">IF(O1320="Not Used","-",VLOOKUP(D1320,FOLIOS,7,FALSE())&amp;H1320)</f>
        <v>-</v>
      </c>
      <c r="W1320" s="84" t="str">
        <f aca="false">IF(U1320="-","-",O1320&amp;E1320&amp;H1320)</f>
        <v>-</v>
      </c>
      <c r="X1320" s="85" t="str">
        <f aca="false">D1320&amp;G1320</f>
        <v>FT-CAND-EGSC-BASIF-TRANSCO/Z3</v>
      </c>
      <c r="AF1320" s="0" t="str">
        <f aca="false">D1320&amp;V1320</f>
        <v>FT-CAND-EGSC-BAS-</v>
      </c>
    </row>
    <row r="1321" customFormat="false" ht="12.75" hidden="false" customHeight="false" outlineLevel="0" collapsed="false">
      <c r="A1321" s="81" t="n">
        <v>36682</v>
      </c>
      <c r="B1321" s="82" t="s">
        <v>55</v>
      </c>
      <c r="C1321" s="82" t="s">
        <v>56</v>
      </c>
      <c r="D1321" s="82" t="s">
        <v>57</v>
      </c>
      <c r="E1321" s="82" t="s">
        <v>21</v>
      </c>
      <c r="F1321" s="82"/>
      <c r="G1321" s="82" t="s">
        <v>89</v>
      </c>
      <c r="H1321" s="81" t="n">
        <v>37530</v>
      </c>
      <c r="I1321" s="82" t="n">
        <v>0</v>
      </c>
      <c r="J1321" s="82" t="n">
        <v>0</v>
      </c>
      <c r="K1321" s="83" t="n">
        <f aca="false">IF(J1321=0,0,J1321/I1321)</f>
        <v>0</v>
      </c>
      <c r="L1321" s="83" t="n">
        <f aca="false">I1321/UOM</f>
        <v>0</v>
      </c>
      <c r="M1321" s="83" t="n">
        <f aca="false">J1321/UOM</f>
        <v>0</v>
      </c>
      <c r="N1321" s="84" t="str">
        <f aca="false">IF(F1321="P","PHY",IF(F1321="G","G",E1321))</f>
        <v>D</v>
      </c>
      <c r="O1321" s="84" t="str">
        <f aca="false">IF(ISNA(VLOOKUP(G1321,BadCanCurves,1,FALSE())),VLOOKUP(D1321,FOLIOS,6,FALSE()),"not used")</f>
        <v>not used</v>
      </c>
      <c r="P1321" s="84" t="n">
        <f aca="false">IF($N1321="P",VLOOKUP(H1321,PrcBuckets,2,FALSE()),0)</f>
        <v>0</v>
      </c>
      <c r="Q1321" s="84" t="n">
        <f aca="false">IF($N1321="D",VLOOKUP(H1321,BasisBuckets,2,FALSE()),0)</f>
        <v>10</v>
      </c>
      <c r="R1321" s="84" t="n">
        <f aca="false">IF($N1321="PHY",VLOOKUP(H1321,PGDBuckets,2,FALSE()),0)</f>
        <v>0</v>
      </c>
      <c r="S1321" s="84" t="n">
        <f aca="false">IF($N1321="G",VLOOKUP(H1321,PGDBuckets,2,FALSE()),0)</f>
        <v>0</v>
      </c>
      <c r="T1321" s="84" t="n">
        <f aca="false">SUM(P1321:S1321)</f>
        <v>10</v>
      </c>
      <c r="U1321" s="84" t="str">
        <f aca="false">IF(O1321="not used","-",O1321&amp;N1321&amp;T1321)</f>
        <v>-</v>
      </c>
      <c r="V1321" s="84" t="str">
        <f aca="false">IF(O1321="Not Used","-",VLOOKUP(D1321,FOLIOS,7,FALSE())&amp;H1321)</f>
        <v>-</v>
      </c>
      <c r="W1321" s="84" t="str">
        <f aca="false">IF(U1321="-","-",O1321&amp;E1321&amp;H1321)</f>
        <v>-</v>
      </c>
      <c r="X1321" s="85" t="str">
        <f aca="false">D1321&amp;G1321</f>
        <v>FT-CAND-EGSC-BASIF-TRANSCO/Z3</v>
      </c>
      <c r="AF1321" s="0" t="str">
        <f aca="false">D1321&amp;V1321</f>
        <v>FT-CAND-EGSC-BAS-</v>
      </c>
    </row>
    <row r="1322" customFormat="false" ht="12.75" hidden="false" customHeight="false" outlineLevel="0" collapsed="false">
      <c r="A1322" s="81" t="n">
        <v>36682</v>
      </c>
      <c r="B1322" s="82" t="s">
        <v>55</v>
      </c>
      <c r="C1322" s="82" t="s">
        <v>56</v>
      </c>
      <c r="D1322" s="82" t="s">
        <v>57</v>
      </c>
      <c r="E1322" s="82" t="s">
        <v>21</v>
      </c>
      <c r="F1322" s="82"/>
      <c r="G1322" s="82" t="s">
        <v>89</v>
      </c>
      <c r="H1322" s="81" t="n">
        <v>37561</v>
      </c>
      <c r="I1322" s="82" t="n">
        <v>0</v>
      </c>
      <c r="J1322" s="82" t="n">
        <v>0</v>
      </c>
      <c r="K1322" s="83" t="n">
        <f aca="false">IF(J1322=0,0,J1322/I1322)</f>
        <v>0</v>
      </c>
      <c r="L1322" s="83" t="n">
        <f aca="false">I1322/UOM</f>
        <v>0</v>
      </c>
      <c r="M1322" s="83" t="n">
        <f aca="false">J1322/UOM</f>
        <v>0</v>
      </c>
      <c r="N1322" s="84" t="str">
        <f aca="false">IF(F1322="P","PHY",IF(F1322="G","G",E1322))</f>
        <v>D</v>
      </c>
      <c r="O1322" s="84" t="str">
        <f aca="false">IF(ISNA(VLOOKUP(G1322,BadCanCurves,1,FALSE())),VLOOKUP(D1322,FOLIOS,6,FALSE()),"not used")</f>
        <v>not used</v>
      </c>
      <c r="P1322" s="84" t="n">
        <f aca="false">IF($N1322="P",VLOOKUP(H1322,PrcBuckets,2,FALSE()),0)</f>
        <v>0</v>
      </c>
      <c r="Q1322" s="84" t="n">
        <f aca="false">IF($N1322="D",VLOOKUP(H1322,BasisBuckets,2,FALSE()),0)</f>
        <v>10</v>
      </c>
      <c r="R1322" s="84" t="n">
        <f aca="false">IF($N1322="PHY",VLOOKUP(H1322,PGDBuckets,2,FALSE()),0)</f>
        <v>0</v>
      </c>
      <c r="S1322" s="84" t="n">
        <f aca="false">IF($N1322="G",VLOOKUP(H1322,PGDBuckets,2,FALSE()),0)</f>
        <v>0</v>
      </c>
      <c r="T1322" s="84" t="n">
        <f aca="false">SUM(P1322:S1322)</f>
        <v>10</v>
      </c>
      <c r="U1322" s="84" t="str">
        <f aca="false">IF(O1322="not used","-",O1322&amp;N1322&amp;T1322)</f>
        <v>-</v>
      </c>
      <c r="V1322" s="84" t="str">
        <f aca="false">IF(O1322="Not Used","-",VLOOKUP(D1322,FOLIOS,7,FALSE())&amp;H1322)</f>
        <v>-</v>
      </c>
      <c r="W1322" s="84" t="str">
        <f aca="false">IF(U1322="-","-",O1322&amp;E1322&amp;H1322)</f>
        <v>-</v>
      </c>
      <c r="X1322" s="85" t="str">
        <f aca="false">D1322&amp;G1322</f>
        <v>FT-CAND-EGSC-BASIF-TRANSCO/Z3</v>
      </c>
      <c r="AF1322" s="0" t="str">
        <f aca="false">D1322&amp;V1322</f>
        <v>FT-CAND-EGSC-BAS-</v>
      </c>
    </row>
    <row r="1323" customFormat="false" ht="12.75" hidden="false" customHeight="false" outlineLevel="0" collapsed="false">
      <c r="A1323" s="81" t="n">
        <v>36682</v>
      </c>
      <c r="B1323" s="82" t="s">
        <v>55</v>
      </c>
      <c r="C1323" s="82" t="s">
        <v>56</v>
      </c>
      <c r="D1323" s="82" t="s">
        <v>57</v>
      </c>
      <c r="E1323" s="82" t="s">
        <v>21</v>
      </c>
      <c r="F1323" s="82"/>
      <c r="G1323" s="82" t="s">
        <v>89</v>
      </c>
      <c r="H1323" s="81" t="n">
        <v>37591</v>
      </c>
      <c r="I1323" s="82" t="n">
        <v>0</v>
      </c>
      <c r="J1323" s="82" t="n">
        <v>0</v>
      </c>
      <c r="K1323" s="83" t="n">
        <f aca="false">IF(J1323=0,0,J1323/I1323)</f>
        <v>0</v>
      </c>
      <c r="L1323" s="83" t="n">
        <f aca="false">I1323/UOM</f>
        <v>0</v>
      </c>
      <c r="M1323" s="83" t="n">
        <f aca="false">J1323/UOM</f>
        <v>0</v>
      </c>
      <c r="N1323" s="84" t="str">
        <f aca="false">IF(F1323="P","PHY",IF(F1323="G","G",E1323))</f>
        <v>D</v>
      </c>
      <c r="O1323" s="84" t="str">
        <f aca="false">IF(ISNA(VLOOKUP(G1323,BadCanCurves,1,FALSE())),VLOOKUP(D1323,FOLIOS,6,FALSE()),"not used")</f>
        <v>not used</v>
      </c>
      <c r="P1323" s="84" t="n">
        <f aca="false">IF($N1323="P",VLOOKUP(H1323,PrcBuckets,2,FALSE()),0)</f>
        <v>0</v>
      </c>
      <c r="Q1323" s="84" t="n">
        <f aca="false">IF($N1323="D",VLOOKUP(H1323,BasisBuckets,2,FALSE()),0)</f>
        <v>10</v>
      </c>
      <c r="R1323" s="84" t="n">
        <f aca="false">IF($N1323="PHY",VLOOKUP(H1323,PGDBuckets,2,FALSE()),0)</f>
        <v>0</v>
      </c>
      <c r="S1323" s="84" t="n">
        <f aca="false">IF($N1323="G",VLOOKUP(H1323,PGDBuckets,2,FALSE()),0)</f>
        <v>0</v>
      </c>
      <c r="T1323" s="84" t="n">
        <f aca="false">SUM(P1323:S1323)</f>
        <v>10</v>
      </c>
      <c r="U1323" s="84" t="str">
        <f aca="false">IF(O1323="not used","-",O1323&amp;N1323&amp;T1323)</f>
        <v>-</v>
      </c>
      <c r="V1323" s="84" t="str">
        <f aca="false">IF(O1323="Not Used","-",VLOOKUP(D1323,FOLIOS,7,FALSE())&amp;H1323)</f>
        <v>-</v>
      </c>
      <c r="W1323" s="84" t="str">
        <f aca="false">IF(U1323="-","-",O1323&amp;E1323&amp;H1323)</f>
        <v>-</v>
      </c>
      <c r="X1323" s="85" t="str">
        <f aca="false">D1323&amp;G1323</f>
        <v>FT-CAND-EGSC-BASIF-TRANSCO/Z3</v>
      </c>
      <c r="AF1323" s="0" t="str">
        <f aca="false">D1323&amp;V1323</f>
        <v>FT-CAND-EGSC-BAS-</v>
      </c>
    </row>
    <row r="1324" customFormat="false" ht="12.75" hidden="false" customHeight="false" outlineLevel="0" collapsed="false">
      <c r="A1324" s="81" t="n">
        <v>36682</v>
      </c>
      <c r="B1324" s="82" t="s">
        <v>55</v>
      </c>
      <c r="C1324" s="82" t="s">
        <v>56</v>
      </c>
      <c r="D1324" s="82" t="s">
        <v>57</v>
      </c>
      <c r="E1324" s="82" t="s">
        <v>21</v>
      </c>
      <c r="F1324" s="82"/>
      <c r="G1324" s="82" t="s">
        <v>89</v>
      </c>
      <c r="H1324" s="81" t="n">
        <v>37622</v>
      </c>
      <c r="I1324" s="82" t="n">
        <v>0</v>
      </c>
      <c r="J1324" s="82" t="n">
        <v>0</v>
      </c>
      <c r="K1324" s="83" t="n">
        <f aca="false">IF(J1324=0,0,J1324/I1324)</f>
        <v>0</v>
      </c>
      <c r="L1324" s="83" t="n">
        <f aca="false">I1324/UOM</f>
        <v>0</v>
      </c>
      <c r="M1324" s="83" t="n">
        <f aca="false">J1324/UOM</f>
        <v>0</v>
      </c>
      <c r="N1324" s="84" t="str">
        <f aca="false">IF(F1324="P","PHY",IF(F1324="G","G",E1324))</f>
        <v>D</v>
      </c>
      <c r="O1324" s="84" t="str">
        <f aca="false">IF(ISNA(VLOOKUP(G1324,BadCanCurves,1,FALSE())),VLOOKUP(D1324,FOLIOS,6,FALSE()),"not used")</f>
        <v>not used</v>
      </c>
      <c r="P1324" s="84" t="n">
        <f aca="false">IF($N1324="P",VLOOKUP(H1324,PrcBuckets,2,FALSE()),0)</f>
        <v>0</v>
      </c>
      <c r="Q1324" s="84" t="n">
        <f aca="false">IF($N1324="D",VLOOKUP(H1324,BasisBuckets,2,FALSE()),0)</f>
        <v>11</v>
      </c>
      <c r="R1324" s="84" t="n">
        <f aca="false">IF($N1324="PHY",VLOOKUP(H1324,PGDBuckets,2,FALSE()),0)</f>
        <v>0</v>
      </c>
      <c r="S1324" s="84" t="n">
        <f aca="false">IF($N1324="G",VLOOKUP(H1324,PGDBuckets,2,FALSE()),0)</f>
        <v>0</v>
      </c>
      <c r="T1324" s="84" t="n">
        <f aca="false">SUM(P1324:S1324)</f>
        <v>11</v>
      </c>
      <c r="U1324" s="84" t="str">
        <f aca="false">IF(O1324="not used","-",O1324&amp;N1324&amp;T1324)</f>
        <v>-</v>
      </c>
      <c r="V1324" s="84" t="str">
        <f aca="false">IF(O1324="Not Used","-",VLOOKUP(D1324,FOLIOS,7,FALSE())&amp;H1324)</f>
        <v>-</v>
      </c>
      <c r="W1324" s="84" t="str">
        <f aca="false">IF(U1324="-","-",O1324&amp;E1324&amp;H1324)</f>
        <v>-</v>
      </c>
      <c r="X1324" s="85" t="str">
        <f aca="false">D1324&amp;G1324</f>
        <v>FT-CAND-EGSC-BASIF-TRANSCO/Z3</v>
      </c>
      <c r="AF1324" s="0" t="str">
        <f aca="false">D1324&amp;V1324</f>
        <v>FT-CAND-EGSC-BAS-</v>
      </c>
    </row>
    <row r="1325" customFormat="false" ht="12.75" hidden="false" customHeight="false" outlineLevel="0" collapsed="false">
      <c r="A1325" s="81" t="n">
        <v>36682</v>
      </c>
      <c r="B1325" s="82" t="s">
        <v>55</v>
      </c>
      <c r="C1325" s="82" t="s">
        <v>56</v>
      </c>
      <c r="D1325" s="82" t="s">
        <v>57</v>
      </c>
      <c r="E1325" s="82" t="s">
        <v>21</v>
      </c>
      <c r="F1325" s="82"/>
      <c r="G1325" s="82" t="s">
        <v>89</v>
      </c>
      <c r="H1325" s="81" t="n">
        <v>37653</v>
      </c>
      <c r="I1325" s="82" t="n">
        <v>0</v>
      </c>
      <c r="J1325" s="82" t="n">
        <v>0</v>
      </c>
      <c r="K1325" s="83" t="n">
        <f aca="false">IF(J1325=0,0,J1325/I1325)</f>
        <v>0</v>
      </c>
      <c r="L1325" s="83" t="n">
        <f aca="false">I1325/UOM</f>
        <v>0</v>
      </c>
      <c r="M1325" s="83" t="n">
        <f aca="false">J1325/UOM</f>
        <v>0</v>
      </c>
      <c r="N1325" s="84" t="str">
        <f aca="false">IF(F1325="P","PHY",IF(F1325="G","G",E1325))</f>
        <v>D</v>
      </c>
      <c r="O1325" s="84" t="str">
        <f aca="false">IF(ISNA(VLOOKUP(G1325,BadCanCurves,1,FALSE())),VLOOKUP(D1325,FOLIOS,6,FALSE()),"not used")</f>
        <v>not used</v>
      </c>
      <c r="P1325" s="84" t="n">
        <f aca="false">IF($N1325="P",VLOOKUP(H1325,PrcBuckets,2,FALSE()),0)</f>
        <v>0</v>
      </c>
      <c r="Q1325" s="84" t="n">
        <f aca="false">IF($N1325="D",VLOOKUP(H1325,BasisBuckets,2,FALSE()),0)</f>
        <v>11</v>
      </c>
      <c r="R1325" s="84" t="n">
        <f aca="false">IF($N1325="PHY",VLOOKUP(H1325,PGDBuckets,2,FALSE()),0)</f>
        <v>0</v>
      </c>
      <c r="S1325" s="84" t="n">
        <f aca="false">IF($N1325="G",VLOOKUP(H1325,PGDBuckets,2,FALSE()),0)</f>
        <v>0</v>
      </c>
      <c r="T1325" s="84" t="n">
        <f aca="false">SUM(P1325:S1325)</f>
        <v>11</v>
      </c>
      <c r="U1325" s="84" t="str">
        <f aca="false">IF(O1325="not used","-",O1325&amp;N1325&amp;T1325)</f>
        <v>-</v>
      </c>
      <c r="V1325" s="84" t="str">
        <f aca="false">IF(O1325="Not Used","-",VLOOKUP(D1325,FOLIOS,7,FALSE())&amp;H1325)</f>
        <v>-</v>
      </c>
      <c r="W1325" s="84" t="str">
        <f aca="false">IF(U1325="-","-",O1325&amp;E1325&amp;H1325)</f>
        <v>-</v>
      </c>
      <c r="X1325" s="85" t="str">
        <f aca="false">D1325&amp;G1325</f>
        <v>FT-CAND-EGSC-BASIF-TRANSCO/Z3</v>
      </c>
      <c r="AF1325" s="0" t="str">
        <f aca="false">D1325&amp;V1325</f>
        <v>FT-CAND-EGSC-BAS-</v>
      </c>
    </row>
    <row r="1326" customFormat="false" ht="12.75" hidden="false" customHeight="false" outlineLevel="0" collapsed="false">
      <c r="A1326" s="81" t="n">
        <v>36682</v>
      </c>
      <c r="B1326" s="82" t="s">
        <v>55</v>
      </c>
      <c r="C1326" s="82" t="s">
        <v>56</v>
      </c>
      <c r="D1326" s="82" t="s">
        <v>57</v>
      </c>
      <c r="E1326" s="82" t="s">
        <v>21</v>
      </c>
      <c r="F1326" s="82"/>
      <c r="G1326" s="82" t="s">
        <v>89</v>
      </c>
      <c r="H1326" s="81" t="n">
        <v>37681</v>
      </c>
      <c r="I1326" s="82" t="n">
        <v>0</v>
      </c>
      <c r="J1326" s="82" t="n">
        <v>0</v>
      </c>
      <c r="K1326" s="83" t="n">
        <f aca="false">IF(J1326=0,0,J1326/I1326)</f>
        <v>0</v>
      </c>
      <c r="L1326" s="83" t="n">
        <f aca="false">I1326/UOM</f>
        <v>0</v>
      </c>
      <c r="M1326" s="83" t="n">
        <f aca="false">J1326/UOM</f>
        <v>0</v>
      </c>
      <c r="N1326" s="84" t="str">
        <f aca="false">IF(F1326="P","PHY",IF(F1326="G","G",E1326))</f>
        <v>D</v>
      </c>
      <c r="O1326" s="84" t="str">
        <f aca="false">IF(ISNA(VLOOKUP(G1326,BadCanCurves,1,FALSE())),VLOOKUP(D1326,FOLIOS,6,FALSE()),"not used")</f>
        <v>not used</v>
      </c>
      <c r="P1326" s="84" t="n">
        <f aca="false">IF($N1326="P",VLOOKUP(H1326,PrcBuckets,2,FALSE()),0)</f>
        <v>0</v>
      </c>
      <c r="Q1326" s="84" t="n">
        <f aca="false">IF($N1326="D",VLOOKUP(H1326,BasisBuckets,2,FALSE()),0)</f>
        <v>11</v>
      </c>
      <c r="R1326" s="84" t="n">
        <f aca="false">IF($N1326="PHY",VLOOKUP(H1326,PGDBuckets,2,FALSE()),0)</f>
        <v>0</v>
      </c>
      <c r="S1326" s="84" t="n">
        <f aca="false">IF($N1326="G",VLOOKUP(H1326,PGDBuckets,2,FALSE()),0)</f>
        <v>0</v>
      </c>
      <c r="T1326" s="84" t="n">
        <f aca="false">SUM(P1326:S1326)</f>
        <v>11</v>
      </c>
      <c r="U1326" s="84" t="str">
        <f aca="false">IF(O1326="not used","-",O1326&amp;N1326&amp;T1326)</f>
        <v>-</v>
      </c>
      <c r="V1326" s="84" t="str">
        <f aca="false">IF(O1326="Not Used","-",VLOOKUP(D1326,FOLIOS,7,FALSE())&amp;H1326)</f>
        <v>-</v>
      </c>
      <c r="W1326" s="84" t="str">
        <f aca="false">IF(U1326="-","-",O1326&amp;E1326&amp;H1326)</f>
        <v>-</v>
      </c>
      <c r="X1326" s="85" t="str">
        <f aca="false">D1326&amp;G1326</f>
        <v>FT-CAND-EGSC-BASIF-TRANSCO/Z3</v>
      </c>
      <c r="AF1326" s="0" t="str">
        <f aca="false">D1326&amp;V1326</f>
        <v>FT-CAND-EGSC-BAS-</v>
      </c>
    </row>
    <row r="1327" customFormat="false" ht="12.75" hidden="false" customHeight="false" outlineLevel="0" collapsed="false">
      <c r="A1327" s="81" t="n">
        <v>36682</v>
      </c>
      <c r="B1327" s="82" t="s">
        <v>55</v>
      </c>
      <c r="C1327" s="82" t="s">
        <v>56</v>
      </c>
      <c r="D1327" s="82" t="s">
        <v>57</v>
      </c>
      <c r="E1327" s="82" t="s">
        <v>21</v>
      </c>
      <c r="F1327" s="82"/>
      <c r="G1327" s="82" t="s">
        <v>89</v>
      </c>
      <c r="H1327" s="81" t="n">
        <v>37712</v>
      </c>
      <c r="I1327" s="82" t="n">
        <v>0</v>
      </c>
      <c r="J1327" s="82" t="n">
        <v>0</v>
      </c>
      <c r="K1327" s="83" t="n">
        <f aca="false">IF(J1327=0,0,J1327/I1327)</f>
        <v>0</v>
      </c>
      <c r="L1327" s="83" t="n">
        <f aca="false">I1327/UOM</f>
        <v>0</v>
      </c>
      <c r="M1327" s="83" t="n">
        <f aca="false">J1327/UOM</f>
        <v>0</v>
      </c>
      <c r="N1327" s="84" t="str">
        <f aca="false">IF(F1327="P","PHY",IF(F1327="G","G",E1327))</f>
        <v>D</v>
      </c>
      <c r="O1327" s="84" t="str">
        <f aca="false">IF(ISNA(VLOOKUP(G1327,BadCanCurves,1,FALSE())),VLOOKUP(D1327,FOLIOS,6,FALSE()),"not used")</f>
        <v>not used</v>
      </c>
      <c r="P1327" s="84" t="n">
        <f aca="false">IF($N1327="P",VLOOKUP(H1327,PrcBuckets,2,FALSE()),0)</f>
        <v>0</v>
      </c>
      <c r="Q1327" s="84" t="n">
        <f aca="false">IF($N1327="D",VLOOKUP(H1327,BasisBuckets,2,FALSE()),0)</f>
        <v>11</v>
      </c>
      <c r="R1327" s="84" t="n">
        <f aca="false">IF($N1327="PHY",VLOOKUP(H1327,PGDBuckets,2,FALSE()),0)</f>
        <v>0</v>
      </c>
      <c r="S1327" s="84" t="n">
        <f aca="false">IF($N1327="G",VLOOKUP(H1327,PGDBuckets,2,FALSE()),0)</f>
        <v>0</v>
      </c>
      <c r="T1327" s="84" t="n">
        <f aca="false">SUM(P1327:S1327)</f>
        <v>11</v>
      </c>
      <c r="U1327" s="84" t="str">
        <f aca="false">IF(O1327="not used","-",O1327&amp;N1327&amp;T1327)</f>
        <v>-</v>
      </c>
      <c r="V1327" s="84" t="str">
        <f aca="false">IF(O1327="Not Used","-",VLOOKUP(D1327,FOLIOS,7,FALSE())&amp;H1327)</f>
        <v>-</v>
      </c>
      <c r="W1327" s="84" t="str">
        <f aca="false">IF(U1327="-","-",O1327&amp;E1327&amp;H1327)</f>
        <v>-</v>
      </c>
      <c r="X1327" s="85" t="str">
        <f aca="false">D1327&amp;G1327</f>
        <v>FT-CAND-EGSC-BASIF-TRANSCO/Z3</v>
      </c>
      <c r="AF1327" s="0" t="str">
        <f aca="false">D1327&amp;V1327</f>
        <v>FT-CAND-EGSC-BAS-</v>
      </c>
    </row>
    <row r="1328" customFormat="false" ht="12.75" hidden="false" customHeight="false" outlineLevel="0" collapsed="false">
      <c r="A1328" s="81" t="n">
        <v>36682</v>
      </c>
      <c r="B1328" s="82" t="s">
        <v>55</v>
      </c>
      <c r="C1328" s="82" t="s">
        <v>56</v>
      </c>
      <c r="D1328" s="82" t="s">
        <v>57</v>
      </c>
      <c r="E1328" s="82" t="s">
        <v>21</v>
      </c>
      <c r="F1328" s="82"/>
      <c r="G1328" s="82" t="s">
        <v>89</v>
      </c>
      <c r="H1328" s="81" t="n">
        <v>37742</v>
      </c>
      <c r="I1328" s="82" t="n">
        <v>0</v>
      </c>
      <c r="J1328" s="82" t="n">
        <v>0</v>
      </c>
      <c r="K1328" s="83" t="n">
        <f aca="false">IF(J1328=0,0,J1328/I1328)</f>
        <v>0</v>
      </c>
      <c r="L1328" s="83" t="n">
        <f aca="false">I1328/UOM</f>
        <v>0</v>
      </c>
      <c r="M1328" s="83" t="n">
        <f aca="false">J1328/UOM</f>
        <v>0</v>
      </c>
      <c r="N1328" s="84" t="str">
        <f aca="false">IF(F1328="P","PHY",IF(F1328="G","G",E1328))</f>
        <v>D</v>
      </c>
      <c r="O1328" s="84" t="str">
        <f aca="false">IF(ISNA(VLOOKUP(G1328,BadCanCurves,1,FALSE())),VLOOKUP(D1328,FOLIOS,6,FALSE()),"not used")</f>
        <v>not used</v>
      </c>
      <c r="P1328" s="84" t="n">
        <f aca="false">IF($N1328="P",VLOOKUP(H1328,PrcBuckets,2,FALSE()),0)</f>
        <v>0</v>
      </c>
      <c r="Q1328" s="84" t="n">
        <f aca="false">IF($N1328="D",VLOOKUP(H1328,BasisBuckets,2,FALSE()),0)</f>
        <v>11</v>
      </c>
      <c r="R1328" s="84" t="n">
        <f aca="false">IF($N1328="PHY",VLOOKUP(H1328,PGDBuckets,2,FALSE()),0)</f>
        <v>0</v>
      </c>
      <c r="S1328" s="84" t="n">
        <f aca="false">IF($N1328="G",VLOOKUP(H1328,PGDBuckets,2,FALSE()),0)</f>
        <v>0</v>
      </c>
      <c r="T1328" s="84" t="n">
        <f aca="false">SUM(P1328:S1328)</f>
        <v>11</v>
      </c>
      <c r="U1328" s="84" t="str">
        <f aca="false">IF(O1328="not used","-",O1328&amp;N1328&amp;T1328)</f>
        <v>-</v>
      </c>
      <c r="V1328" s="84" t="str">
        <f aca="false">IF(O1328="Not Used","-",VLOOKUP(D1328,FOLIOS,7,FALSE())&amp;H1328)</f>
        <v>-</v>
      </c>
      <c r="W1328" s="84" t="str">
        <f aca="false">IF(U1328="-","-",O1328&amp;E1328&amp;H1328)</f>
        <v>-</v>
      </c>
      <c r="X1328" s="85" t="str">
        <f aca="false">D1328&amp;G1328</f>
        <v>FT-CAND-EGSC-BASIF-TRANSCO/Z3</v>
      </c>
      <c r="AF1328" s="0" t="str">
        <f aca="false">D1328&amp;V1328</f>
        <v>FT-CAND-EGSC-BAS-</v>
      </c>
    </row>
    <row r="1329" customFormat="false" ht="12.75" hidden="false" customHeight="false" outlineLevel="0" collapsed="false">
      <c r="A1329" s="81" t="n">
        <v>36682</v>
      </c>
      <c r="B1329" s="82" t="s">
        <v>55</v>
      </c>
      <c r="C1329" s="82" t="s">
        <v>56</v>
      </c>
      <c r="D1329" s="82" t="s">
        <v>57</v>
      </c>
      <c r="E1329" s="82" t="s">
        <v>21</v>
      </c>
      <c r="F1329" s="82"/>
      <c r="G1329" s="82" t="s">
        <v>89</v>
      </c>
      <c r="H1329" s="81" t="n">
        <v>37773</v>
      </c>
      <c r="I1329" s="82" t="n">
        <v>0</v>
      </c>
      <c r="J1329" s="82" t="n">
        <v>0</v>
      </c>
      <c r="K1329" s="83" t="n">
        <f aca="false">IF(J1329=0,0,J1329/I1329)</f>
        <v>0</v>
      </c>
      <c r="L1329" s="83" t="n">
        <f aca="false">I1329/UOM</f>
        <v>0</v>
      </c>
      <c r="M1329" s="83" t="n">
        <f aca="false">J1329/UOM</f>
        <v>0</v>
      </c>
      <c r="N1329" s="84" t="str">
        <f aca="false">IF(F1329="P","PHY",IF(F1329="G","G",E1329))</f>
        <v>D</v>
      </c>
      <c r="O1329" s="84" t="str">
        <f aca="false">IF(ISNA(VLOOKUP(G1329,BadCanCurves,1,FALSE())),VLOOKUP(D1329,FOLIOS,6,FALSE()),"not used")</f>
        <v>not used</v>
      </c>
      <c r="P1329" s="84" t="n">
        <f aca="false">IF($N1329="P",VLOOKUP(H1329,PrcBuckets,2,FALSE()),0)</f>
        <v>0</v>
      </c>
      <c r="Q1329" s="84" t="n">
        <f aca="false">IF($N1329="D",VLOOKUP(H1329,BasisBuckets,2,FALSE()),0)</f>
        <v>11</v>
      </c>
      <c r="R1329" s="84" t="n">
        <f aca="false">IF($N1329="PHY",VLOOKUP(H1329,PGDBuckets,2,FALSE()),0)</f>
        <v>0</v>
      </c>
      <c r="S1329" s="84" t="n">
        <f aca="false">IF($N1329="G",VLOOKUP(H1329,PGDBuckets,2,FALSE()),0)</f>
        <v>0</v>
      </c>
      <c r="T1329" s="84" t="n">
        <f aca="false">SUM(P1329:S1329)</f>
        <v>11</v>
      </c>
      <c r="U1329" s="84" t="str">
        <f aca="false">IF(O1329="not used","-",O1329&amp;N1329&amp;T1329)</f>
        <v>-</v>
      </c>
      <c r="V1329" s="84" t="str">
        <f aca="false">IF(O1329="Not Used","-",VLOOKUP(D1329,FOLIOS,7,FALSE())&amp;H1329)</f>
        <v>-</v>
      </c>
      <c r="W1329" s="84" t="str">
        <f aca="false">IF(U1329="-","-",O1329&amp;E1329&amp;H1329)</f>
        <v>-</v>
      </c>
      <c r="X1329" s="85" t="str">
        <f aca="false">D1329&amp;G1329</f>
        <v>FT-CAND-EGSC-BASIF-TRANSCO/Z3</v>
      </c>
      <c r="AF1329" s="0" t="str">
        <f aca="false">D1329&amp;V1329</f>
        <v>FT-CAND-EGSC-BAS-</v>
      </c>
    </row>
    <row r="1330" customFormat="false" ht="12.75" hidden="false" customHeight="false" outlineLevel="0" collapsed="false">
      <c r="A1330" s="81" t="n">
        <v>36682</v>
      </c>
      <c r="B1330" s="82" t="s">
        <v>55</v>
      </c>
      <c r="C1330" s="82" t="s">
        <v>56</v>
      </c>
      <c r="D1330" s="82" t="s">
        <v>57</v>
      </c>
      <c r="E1330" s="82" t="s">
        <v>21</v>
      </c>
      <c r="F1330" s="82"/>
      <c r="G1330" s="82" t="s">
        <v>89</v>
      </c>
      <c r="H1330" s="81" t="n">
        <v>37803</v>
      </c>
      <c r="I1330" s="82" t="n">
        <v>0</v>
      </c>
      <c r="J1330" s="82" t="n">
        <v>0</v>
      </c>
      <c r="K1330" s="83" t="n">
        <f aca="false">IF(J1330=0,0,J1330/I1330)</f>
        <v>0</v>
      </c>
      <c r="L1330" s="83" t="n">
        <f aca="false">I1330/UOM</f>
        <v>0</v>
      </c>
      <c r="M1330" s="83" t="n">
        <f aca="false">J1330/UOM</f>
        <v>0</v>
      </c>
      <c r="N1330" s="84" t="str">
        <f aca="false">IF(F1330="P","PHY",IF(F1330="G","G",E1330))</f>
        <v>D</v>
      </c>
      <c r="O1330" s="84" t="str">
        <f aca="false">IF(ISNA(VLOOKUP(G1330,BadCanCurves,1,FALSE())),VLOOKUP(D1330,FOLIOS,6,FALSE()),"not used")</f>
        <v>not used</v>
      </c>
      <c r="P1330" s="84" t="n">
        <f aca="false">IF($N1330="P",VLOOKUP(H1330,PrcBuckets,2,FALSE()),0)</f>
        <v>0</v>
      </c>
      <c r="Q1330" s="84" t="n">
        <f aca="false">IF($N1330="D",VLOOKUP(H1330,BasisBuckets,2,FALSE()),0)</f>
        <v>11</v>
      </c>
      <c r="R1330" s="84" t="n">
        <f aca="false">IF($N1330="PHY",VLOOKUP(H1330,PGDBuckets,2,FALSE()),0)</f>
        <v>0</v>
      </c>
      <c r="S1330" s="84" t="n">
        <f aca="false">IF($N1330="G",VLOOKUP(H1330,PGDBuckets,2,FALSE()),0)</f>
        <v>0</v>
      </c>
      <c r="T1330" s="84" t="n">
        <f aca="false">SUM(P1330:S1330)</f>
        <v>11</v>
      </c>
      <c r="U1330" s="84" t="str">
        <f aca="false">IF(O1330="not used","-",O1330&amp;N1330&amp;T1330)</f>
        <v>-</v>
      </c>
      <c r="V1330" s="84" t="str">
        <f aca="false">IF(O1330="Not Used","-",VLOOKUP(D1330,FOLIOS,7,FALSE())&amp;H1330)</f>
        <v>-</v>
      </c>
      <c r="W1330" s="84" t="str">
        <f aca="false">IF(U1330="-","-",O1330&amp;E1330&amp;H1330)</f>
        <v>-</v>
      </c>
      <c r="X1330" s="85" t="str">
        <f aca="false">D1330&amp;G1330</f>
        <v>FT-CAND-EGSC-BASIF-TRANSCO/Z3</v>
      </c>
      <c r="AF1330" s="0" t="str">
        <f aca="false">D1330&amp;V1330</f>
        <v>FT-CAND-EGSC-BAS-</v>
      </c>
    </row>
    <row r="1331" customFormat="false" ht="12.75" hidden="false" customHeight="false" outlineLevel="0" collapsed="false">
      <c r="A1331" s="81" t="n">
        <v>36682</v>
      </c>
      <c r="B1331" s="82" t="s">
        <v>55</v>
      </c>
      <c r="C1331" s="82" t="s">
        <v>56</v>
      </c>
      <c r="D1331" s="82" t="s">
        <v>57</v>
      </c>
      <c r="E1331" s="82" t="s">
        <v>21</v>
      </c>
      <c r="F1331" s="82"/>
      <c r="G1331" s="82" t="s">
        <v>89</v>
      </c>
      <c r="H1331" s="81" t="n">
        <v>37834</v>
      </c>
      <c r="I1331" s="82" t="n">
        <v>0</v>
      </c>
      <c r="J1331" s="82" t="n">
        <v>0</v>
      </c>
      <c r="K1331" s="83" t="n">
        <f aca="false">IF(J1331=0,0,J1331/I1331)</f>
        <v>0</v>
      </c>
      <c r="L1331" s="83" t="n">
        <f aca="false">I1331/UOM</f>
        <v>0</v>
      </c>
      <c r="M1331" s="83" t="n">
        <f aca="false">J1331/UOM</f>
        <v>0</v>
      </c>
      <c r="N1331" s="84" t="str">
        <f aca="false">IF(F1331="P","PHY",IF(F1331="G","G",E1331))</f>
        <v>D</v>
      </c>
      <c r="O1331" s="84" t="str">
        <f aca="false">IF(ISNA(VLOOKUP(G1331,BadCanCurves,1,FALSE())),VLOOKUP(D1331,FOLIOS,6,FALSE()),"not used")</f>
        <v>not used</v>
      </c>
      <c r="P1331" s="84" t="n">
        <f aca="false">IF($N1331="P",VLOOKUP(H1331,PrcBuckets,2,FALSE()),0)</f>
        <v>0</v>
      </c>
      <c r="Q1331" s="84" t="n">
        <f aca="false">IF($N1331="D",VLOOKUP(H1331,BasisBuckets,2,FALSE()),0)</f>
        <v>11</v>
      </c>
      <c r="R1331" s="84" t="n">
        <f aca="false">IF($N1331="PHY",VLOOKUP(H1331,PGDBuckets,2,FALSE()),0)</f>
        <v>0</v>
      </c>
      <c r="S1331" s="84" t="n">
        <f aca="false">IF($N1331="G",VLOOKUP(H1331,PGDBuckets,2,FALSE()),0)</f>
        <v>0</v>
      </c>
      <c r="T1331" s="84" t="n">
        <f aca="false">SUM(P1331:S1331)</f>
        <v>11</v>
      </c>
      <c r="U1331" s="84" t="str">
        <f aca="false">IF(O1331="not used","-",O1331&amp;N1331&amp;T1331)</f>
        <v>-</v>
      </c>
      <c r="V1331" s="84" t="str">
        <f aca="false">IF(O1331="Not Used","-",VLOOKUP(D1331,FOLIOS,7,FALSE())&amp;H1331)</f>
        <v>-</v>
      </c>
      <c r="W1331" s="84" t="str">
        <f aca="false">IF(U1331="-","-",O1331&amp;E1331&amp;H1331)</f>
        <v>-</v>
      </c>
      <c r="X1331" s="85" t="str">
        <f aca="false">D1331&amp;G1331</f>
        <v>FT-CAND-EGSC-BASIF-TRANSCO/Z3</v>
      </c>
      <c r="AF1331" s="0" t="str">
        <f aca="false">D1331&amp;V1331</f>
        <v>FT-CAND-EGSC-BAS-</v>
      </c>
    </row>
    <row r="1332" customFormat="false" ht="12.75" hidden="false" customHeight="false" outlineLevel="0" collapsed="false">
      <c r="A1332" s="81" t="n">
        <v>36682</v>
      </c>
      <c r="B1332" s="82" t="s">
        <v>55</v>
      </c>
      <c r="C1332" s="82" t="s">
        <v>56</v>
      </c>
      <c r="D1332" s="82" t="s">
        <v>57</v>
      </c>
      <c r="E1332" s="82" t="s">
        <v>21</v>
      </c>
      <c r="F1332" s="82"/>
      <c r="G1332" s="82" t="s">
        <v>89</v>
      </c>
      <c r="H1332" s="81" t="n">
        <v>37865</v>
      </c>
      <c r="I1332" s="82" t="n">
        <v>0</v>
      </c>
      <c r="J1332" s="82" t="n">
        <v>0</v>
      </c>
      <c r="K1332" s="83" t="n">
        <f aca="false">IF(J1332=0,0,J1332/I1332)</f>
        <v>0</v>
      </c>
      <c r="L1332" s="83" t="n">
        <f aca="false">I1332/UOM</f>
        <v>0</v>
      </c>
      <c r="M1332" s="83" t="n">
        <f aca="false">J1332/UOM</f>
        <v>0</v>
      </c>
      <c r="N1332" s="84" t="str">
        <f aca="false">IF(F1332="P","PHY",IF(F1332="G","G",E1332))</f>
        <v>D</v>
      </c>
      <c r="O1332" s="84" t="str">
        <f aca="false">IF(ISNA(VLOOKUP(G1332,BadCanCurves,1,FALSE())),VLOOKUP(D1332,FOLIOS,6,FALSE()),"not used")</f>
        <v>not used</v>
      </c>
      <c r="P1332" s="84" t="n">
        <f aca="false">IF($N1332="P",VLOOKUP(H1332,PrcBuckets,2,FALSE()),0)</f>
        <v>0</v>
      </c>
      <c r="Q1332" s="84" t="n">
        <f aca="false">IF($N1332="D",VLOOKUP(H1332,BasisBuckets,2,FALSE()),0)</f>
        <v>11</v>
      </c>
      <c r="R1332" s="84" t="n">
        <f aca="false">IF($N1332="PHY",VLOOKUP(H1332,PGDBuckets,2,FALSE()),0)</f>
        <v>0</v>
      </c>
      <c r="S1332" s="84" t="n">
        <f aca="false">IF($N1332="G",VLOOKUP(H1332,PGDBuckets,2,FALSE()),0)</f>
        <v>0</v>
      </c>
      <c r="T1332" s="84" t="n">
        <f aca="false">SUM(P1332:S1332)</f>
        <v>11</v>
      </c>
      <c r="U1332" s="84" t="str">
        <f aca="false">IF(O1332="not used","-",O1332&amp;N1332&amp;T1332)</f>
        <v>-</v>
      </c>
      <c r="V1332" s="84" t="str">
        <f aca="false">IF(O1332="Not Used","-",VLOOKUP(D1332,FOLIOS,7,FALSE())&amp;H1332)</f>
        <v>-</v>
      </c>
      <c r="W1332" s="84" t="str">
        <f aca="false">IF(U1332="-","-",O1332&amp;E1332&amp;H1332)</f>
        <v>-</v>
      </c>
      <c r="X1332" s="85" t="str">
        <f aca="false">D1332&amp;G1332</f>
        <v>FT-CAND-EGSC-BASIF-TRANSCO/Z3</v>
      </c>
      <c r="AF1332" s="0" t="str">
        <f aca="false">D1332&amp;V1332</f>
        <v>FT-CAND-EGSC-BAS-</v>
      </c>
    </row>
    <row r="1333" customFormat="false" ht="12.75" hidden="false" customHeight="false" outlineLevel="0" collapsed="false">
      <c r="A1333" s="81" t="n">
        <v>36682</v>
      </c>
      <c r="B1333" s="82" t="s">
        <v>55</v>
      </c>
      <c r="C1333" s="82" t="s">
        <v>56</v>
      </c>
      <c r="D1333" s="82" t="s">
        <v>57</v>
      </c>
      <c r="E1333" s="82" t="s">
        <v>21</v>
      </c>
      <c r="F1333" s="82"/>
      <c r="G1333" s="82" t="s">
        <v>89</v>
      </c>
      <c r="H1333" s="81" t="n">
        <v>37895</v>
      </c>
      <c r="I1333" s="82" t="n">
        <v>0</v>
      </c>
      <c r="J1333" s="82" t="n">
        <v>0</v>
      </c>
      <c r="K1333" s="83" t="n">
        <f aca="false">IF(J1333=0,0,J1333/I1333)</f>
        <v>0</v>
      </c>
      <c r="L1333" s="83" t="n">
        <f aca="false">I1333/UOM</f>
        <v>0</v>
      </c>
      <c r="M1333" s="83" t="n">
        <f aca="false">J1333/UOM</f>
        <v>0</v>
      </c>
      <c r="N1333" s="84" t="str">
        <f aca="false">IF(F1333="P","PHY",IF(F1333="G","G",E1333))</f>
        <v>D</v>
      </c>
      <c r="O1333" s="84" t="str">
        <f aca="false">IF(ISNA(VLOOKUP(G1333,BadCanCurves,1,FALSE())),VLOOKUP(D1333,FOLIOS,6,FALSE()),"not used")</f>
        <v>not used</v>
      </c>
      <c r="P1333" s="84" t="n">
        <f aca="false">IF($N1333="P",VLOOKUP(H1333,PrcBuckets,2,FALSE()),0)</f>
        <v>0</v>
      </c>
      <c r="Q1333" s="84" t="n">
        <f aca="false">IF($N1333="D",VLOOKUP(H1333,BasisBuckets,2,FALSE()),0)</f>
        <v>11</v>
      </c>
      <c r="R1333" s="84" t="n">
        <f aca="false">IF($N1333="PHY",VLOOKUP(H1333,PGDBuckets,2,FALSE()),0)</f>
        <v>0</v>
      </c>
      <c r="S1333" s="84" t="n">
        <f aca="false">IF($N1333="G",VLOOKUP(H1333,PGDBuckets,2,FALSE()),0)</f>
        <v>0</v>
      </c>
      <c r="T1333" s="84" t="n">
        <f aca="false">SUM(P1333:S1333)</f>
        <v>11</v>
      </c>
      <c r="U1333" s="84" t="str">
        <f aca="false">IF(O1333="not used","-",O1333&amp;N1333&amp;T1333)</f>
        <v>-</v>
      </c>
      <c r="V1333" s="84" t="str">
        <f aca="false">IF(O1333="Not Used","-",VLOOKUP(D1333,FOLIOS,7,FALSE())&amp;H1333)</f>
        <v>-</v>
      </c>
      <c r="W1333" s="84" t="str">
        <f aca="false">IF(U1333="-","-",O1333&amp;E1333&amp;H1333)</f>
        <v>-</v>
      </c>
      <c r="X1333" s="85" t="str">
        <f aca="false">D1333&amp;G1333</f>
        <v>FT-CAND-EGSC-BASIF-TRANSCO/Z3</v>
      </c>
      <c r="AF1333" s="0" t="str">
        <f aca="false">D1333&amp;V1333</f>
        <v>FT-CAND-EGSC-BAS-</v>
      </c>
    </row>
    <row r="1334" customFormat="false" ht="12.75" hidden="false" customHeight="false" outlineLevel="0" collapsed="false">
      <c r="A1334" s="81" t="n">
        <v>36682</v>
      </c>
      <c r="B1334" s="82" t="s">
        <v>55</v>
      </c>
      <c r="C1334" s="82" t="s">
        <v>56</v>
      </c>
      <c r="D1334" s="82" t="s">
        <v>57</v>
      </c>
      <c r="E1334" s="82" t="s">
        <v>21</v>
      </c>
      <c r="F1334" s="82"/>
      <c r="G1334" s="82" t="s">
        <v>89</v>
      </c>
      <c r="H1334" s="81" t="n">
        <v>37926</v>
      </c>
      <c r="I1334" s="82" t="n">
        <v>0</v>
      </c>
      <c r="J1334" s="82" t="n">
        <v>0</v>
      </c>
      <c r="K1334" s="83" t="n">
        <f aca="false">IF(J1334=0,0,J1334/I1334)</f>
        <v>0</v>
      </c>
      <c r="L1334" s="83" t="n">
        <f aca="false">I1334/UOM</f>
        <v>0</v>
      </c>
      <c r="M1334" s="83" t="n">
        <f aca="false">J1334/UOM</f>
        <v>0</v>
      </c>
      <c r="N1334" s="84" t="str">
        <f aca="false">IF(F1334="P","PHY",IF(F1334="G","G",E1334))</f>
        <v>D</v>
      </c>
      <c r="O1334" s="84" t="str">
        <f aca="false">IF(ISNA(VLOOKUP(G1334,BadCanCurves,1,FALSE())),VLOOKUP(D1334,FOLIOS,6,FALSE()),"not used")</f>
        <v>not used</v>
      </c>
      <c r="P1334" s="84" t="n">
        <f aca="false">IF($N1334="P",VLOOKUP(H1334,PrcBuckets,2,FALSE()),0)</f>
        <v>0</v>
      </c>
      <c r="Q1334" s="84" t="n">
        <f aca="false">IF($N1334="D",VLOOKUP(H1334,BasisBuckets,2,FALSE()),0)</f>
        <v>11</v>
      </c>
      <c r="R1334" s="84" t="n">
        <f aca="false">IF($N1334="PHY",VLOOKUP(H1334,PGDBuckets,2,FALSE()),0)</f>
        <v>0</v>
      </c>
      <c r="S1334" s="84" t="n">
        <f aca="false">IF($N1334="G",VLOOKUP(H1334,PGDBuckets,2,FALSE()),0)</f>
        <v>0</v>
      </c>
      <c r="T1334" s="84" t="n">
        <f aca="false">SUM(P1334:S1334)</f>
        <v>11</v>
      </c>
      <c r="U1334" s="84" t="str">
        <f aca="false">IF(O1334="not used","-",O1334&amp;N1334&amp;T1334)</f>
        <v>-</v>
      </c>
      <c r="V1334" s="84" t="str">
        <f aca="false">IF(O1334="Not Used","-",VLOOKUP(D1334,FOLIOS,7,FALSE())&amp;H1334)</f>
        <v>-</v>
      </c>
      <c r="W1334" s="84" t="str">
        <f aca="false">IF(U1334="-","-",O1334&amp;E1334&amp;H1334)</f>
        <v>-</v>
      </c>
      <c r="X1334" s="85" t="str">
        <f aca="false">D1334&amp;G1334</f>
        <v>FT-CAND-EGSC-BASIF-TRANSCO/Z3</v>
      </c>
      <c r="AF1334" s="0" t="str">
        <f aca="false">D1334&amp;V1334</f>
        <v>FT-CAND-EGSC-BAS-</v>
      </c>
    </row>
    <row r="1335" customFormat="false" ht="12.75" hidden="false" customHeight="false" outlineLevel="0" collapsed="false">
      <c r="A1335" s="81" t="n">
        <v>36682</v>
      </c>
      <c r="B1335" s="82" t="s">
        <v>55</v>
      </c>
      <c r="C1335" s="82" t="s">
        <v>56</v>
      </c>
      <c r="D1335" s="82" t="s">
        <v>57</v>
      </c>
      <c r="E1335" s="82" t="s">
        <v>21</v>
      </c>
      <c r="F1335" s="82"/>
      <c r="G1335" s="82" t="s">
        <v>89</v>
      </c>
      <c r="H1335" s="81" t="n">
        <v>37956</v>
      </c>
      <c r="I1335" s="82" t="n">
        <v>0</v>
      </c>
      <c r="J1335" s="82" t="n">
        <v>0</v>
      </c>
      <c r="K1335" s="83" t="n">
        <f aca="false">IF(J1335=0,0,J1335/I1335)</f>
        <v>0</v>
      </c>
      <c r="L1335" s="83" t="n">
        <f aca="false">I1335/UOM</f>
        <v>0</v>
      </c>
      <c r="M1335" s="83" t="n">
        <f aca="false">J1335/UOM</f>
        <v>0</v>
      </c>
      <c r="N1335" s="84" t="str">
        <f aca="false">IF(F1335="P","PHY",IF(F1335="G","G",E1335))</f>
        <v>D</v>
      </c>
      <c r="O1335" s="84" t="str">
        <f aca="false">IF(ISNA(VLOOKUP(G1335,BadCanCurves,1,FALSE())),VLOOKUP(D1335,FOLIOS,6,FALSE()),"not used")</f>
        <v>not used</v>
      </c>
      <c r="P1335" s="84" t="n">
        <f aca="false">IF($N1335="P",VLOOKUP(H1335,PrcBuckets,2,FALSE()),0)</f>
        <v>0</v>
      </c>
      <c r="Q1335" s="84" t="n">
        <f aca="false">IF($N1335="D",VLOOKUP(H1335,BasisBuckets,2,FALSE()),0)</f>
        <v>11</v>
      </c>
      <c r="R1335" s="84" t="n">
        <f aca="false">IF($N1335="PHY",VLOOKUP(H1335,PGDBuckets,2,FALSE()),0)</f>
        <v>0</v>
      </c>
      <c r="S1335" s="84" t="n">
        <f aca="false">IF($N1335="G",VLOOKUP(H1335,PGDBuckets,2,FALSE()),0)</f>
        <v>0</v>
      </c>
      <c r="T1335" s="84" t="n">
        <f aca="false">SUM(P1335:S1335)</f>
        <v>11</v>
      </c>
      <c r="U1335" s="84" t="str">
        <f aca="false">IF(O1335="not used","-",O1335&amp;N1335&amp;T1335)</f>
        <v>-</v>
      </c>
      <c r="V1335" s="84" t="str">
        <f aca="false">IF(O1335="Not Used","-",VLOOKUP(D1335,FOLIOS,7,FALSE())&amp;H1335)</f>
        <v>-</v>
      </c>
      <c r="W1335" s="84" t="str">
        <f aca="false">IF(U1335="-","-",O1335&amp;E1335&amp;H1335)</f>
        <v>-</v>
      </c>
      <c r="X1335" s="85" t="str">
        <f aca="false">D1335&amp;G1335</f>
        <v>FT-CAND-EGSC-BASIF-TRANSCO/Z3</v>
      </c>
      <c r="AF1335" s="0" t="str">
        <f aca="false">D1335&amp;V1335</f>
        <v>FT-CAND-EGSC-BAS-</v>
      </c>
    </row>
    <row r="1336" customFormat="false" ht="12.75" hidden="false" customHeight="false" outlineLevel="0" collapsed="false">
      <c r="A1336" s="81" t="n">
        <v>36682</v>
      </c>
      <c r="B1336" s="82" t="s">
        <v>55</v>
      </c>
      <c r="C1336" s="82" t="s">
        <v>56</v>
      </c>
      <c r="D1336" s="82" t="s">
        <v>57</v>
      </c>
      <c r="E1336" s="82" t="s">
        <v>21</v>
      </c>
      <c r="F1336" s="82"/>
      <c r="G1336" s="82" t="s">
        <v>89</v>
      </c>
      <c r="H1336" s="81" t="n">
        <v>37987</v>
      </c>
      <c r="I1336" s="82" t="n">
        <v>0</v>
      </c>
      <c r="J1336" s="82" t="n">
        <v>0</v>
      </c>
      <c r="K1336" s="83" t="n">
        <f aca="false">IF(J1336=0,0,J1336/I1336)</f>
        <v>0</v>
      </c>
      <c r="L1336" s="83" t="n">
        <f aca="false">I1336/UOM</f>
        <v>0</v>
      </c>
      <c r="M1336" s="83" t="n">
        <f aca="false">J1336/UOM</f>
        <v>0</v>
      </c>
      <c r="N1336" s="84" t="str">
        <f aca="false">IF(F1336="P","PHY",IF(F1336="G","G",E1336))</f>
        <v>D</v>
      </c>
      <c r="O1336" s="84" t="str">
        <f aca="false">IF(ISNA(VLOOKUP(G1336,BadCanCurves,1,FALSE())),VLOOKUP(D1336,FOLIOS,6,FALSE()),"not used")</f>
        <v>not used</v>
      </c>
      <c r="P1336" s="84" t="n">
        <f aca="false">IF($N1336="P",VLOOKUP(H1336,PrcBuckets,2,FALSE()),0)</f>
        <v>0</v>
      </c>
      <c r="Q1336" s="84" t="n">
        <f aca="false">IF($N1336="D",VLOOKUP(H1336,BasisBuckets,2,FALSE()),0)</f>
        <v>12</v>
      </c>
      <c r="R1336" s="84" t="n">
        <f aca="false">IF($N1336="PHY",VLOOKUP(H1336,PGDBuckets,2,FALSE()),0)</f>
        <v>0</v>
      </c>
      <c r="S1336" s="84" t="n">
        <f aca="false">IF($N1336="G",VLOOKUP(H1336,PGDBuckets,2,FALSE()),0)</f>
        <v>0</v>
      </c>
      <c r="T1336" s="84" t="n">
        <f aca="false">SUM(P1336:S1336)</f>
        <v>12</v>
      </c>
      <c r="U1336" s="84" t="str">
        <f aca="false">IF(O1336="not used","-",O1336&amp;N1336&amp;T1336)</f>
        <v>-</v>
      </c>
      <c r="V1336" s="84" t="str">
        <f aca="false">IF(O1336="Not Used","-",VLOOKUP(D1336,FOLIOS,7,FALSE())&amp;H1336)</f>
        <v>-</v>
      </c>
      <c r="W1336" s="84" t="str">
        <f aca="false">IF(U1336="-","-",O1336&amp;E1336&amp;H1336)</f>
        <v>-</v>
      </c>
      <c r="X1336" s="85" t="str">
        <f aca="false">D1336&amp;G1336</f>
        <v>FT-CAND-EGSC-BASIF-TRANSCO/Z3</v>
      </c>
      <c r="AF1336" s="0" t="str">
        <f aca="false">D1336&amp;V1336</f>
        <v>FT-CAND-EGSC-BAS-</v>
      </c>
    </row>
    <row r="1337" customFormat="false" ht="12.75" hidden="false" customHeight="false" outlineLevel="0" collapsed="false">
      <c r="A1337" s="81" t="n">
        <v>36682</v>
      </c>
      <c r="B1337" s="82" t="s">
        <v>55</v>
      </c>
      <c r="C1337" s="82" t="s">
        <v>56</v>
      </c>
      <c r="D1337" s="82" t="s">
        <v>57</v>
      </c>
      <c r="E1337" s="82" t="s">
        <v>21</v>
      </c>
      <c r="F1337" s="82"/>
      <c r="G1337" s="82" t="s">
        <v>89</v>
      </c>
      <c r="H1337" s="81" t="n">
        <v>38018</v>
      </c>
      <c r="I1337" s="82" t="n">
        <v>0</v>
      </c>
      <c r="J1337" s="82" t="n">
        <v>0</v>
      </c>
      <c r="K1337" s="83" t="n">
        <f aca="false">IF(J1337=0,0,J1337/I1337)</f>
        <v>0</v>
      </c>
      <c r="L1337" s="83" t="n">
        <f aca="false">I1337/UOM</f>
        <v>0</v>
      </c>
      <c r="M1337" s="83" t="n">
        <f aca="false">J1337/UOM</f>
        <v>0</v>
      </c>
      <c r="N1337" s="84" t="str">
        <f aca="false">IF(F1337="P","PHY",IF(F1337="G","G",E1337))</f>
        <v>D</v>
      </c>
      <c r="O1337" s="84" t="str">
        <f aca="false">IF(ISNA(VLOOKUP(G1337,BadCanCurves,1,FALSE())),VLOOKUP(D1337,FOLIOS,6,FALSE()),"not used")</f>
        <v>not used</v>
      </c>
      <c r="P1337" s="84" t="n">
        <f aca="false">IF($N1337="P",VLOOKUP(H1337,PrcBuckets,2,FALSE()),0)</f>
        <v>0</v>
      </c>
      <c r="Q1337" s="84" t="n">
        <f aca="false">IF($N1337="D",VLOOKUP(H1337,BasisBuckets,2,FALSE()),0)</f>
        <v>12</v>
      </c>
      <c r="R1337" s="84" t="n">
        <f aca="false">IF($N1337="PHY",VLOOKUP(H1337,PGDBuckets,2,FALSE()),0)</f>
        <v>0</v>
      </c>
      <c r="S1337" s="84" t="n">
        <f aca="false">IF($N1337="G",VLOOKUP(H1337,PGDBuckets,2,FALSE()),0)</f>
        <v>0</v>
      </c>
      <c r="T1337" s="84" t="n">
        <f aca="false">SUM(P1337:S1337)</f>
        <v>12</v>
      </c>
      <c r="U1337" s="84" t="str">
        <f aca="false">IF(O1337="not used","-",O1337&amp;N1337&amp;T1337)</f>
        <v>-</v>
      </c>
      <c r="V1337" s="84" t="str">
        <f aca="false">IF(O1337="Not Used","-",VLOOKUP(D1337,FOLIOS,7,FALSE())&amp;H1337)</f>
        <v>-</v>
      </c>
      <c r="W1337" s="84" t="str">
        <f aca="false">IF(U1337="-","-",O1337&amp;E1337&amp;H1337)</f>
        <v>-</v>
      </c>
      <c r="X1337" s="85" t="str">
        <f aca="false">D1337&amp;G1337</f>
        <v>FT-CAND-EGSC-BASIF-TRANSCO/Z3</v>
      </c>
      <c r="AF1337" s="0" t="str">
        <f aca="false">D1337&amp;V1337</f>
        <v>FT-CAND-EGSC-BAS-</v>
      </c>
    </row>
    <row r="1338" customFormat="false" ht="12.75" hidden="false" customHeight="false" outlineLevel="0" collapsed="false">
      <c r="A1338" s="81" t="n">
        <v>36682</v>
      </c>
      <c r="B1338" s="82" t="s">
        <v>55</v>
      </c>
      <c r="C1338" s="82" t="s">
        <v>56</v>
      </c>
      <c r="D1338" s="82" t="s">
        <v>57</v>
      </c>
      <c r="E1338" s="82" t="s">
        <v>21</v>
      </c>
      <c r="F1338" s="82"/>
      <c r="G1338" s="82" t="s">
        <v>89</v>
      </c>
      <c r="H1338" s="81" t="n">
        <v>38047</v>
      </c>
      <c r="I1338" s="82" t="n">
        <v>0</v>
      </c>
      <c r="J1338" s="82" t="n">
        <v>0</v>
      </c>
      <c r="K1338" s="83" t="n">
        <f aca="false">IF(J1338=0,0,J1338/I1338)</f>
        <v>0</v>
      </c>
      <c r="L1338" s="83" t="n">
        <f aca="false">I1338/UOM</f>
        <v>0</v>
      </c>
      <c r="M1338" s="83" t="n">
        <f aca="false">J1338/UOM</f>
        <v>0</v>
      </c>
      <c r="N1338" s="84" t="str">
        <f aca="false">IF(F1338="P","PHY",IF(F1338="G","G",E1338))</f>
        <v>D</v>
      </c>
      <c r="O1338" s="84" t="str">
        <f aca="false">IF(ISNA(VLOOKUP(G1338,BadCanCurves,1,FALSE())),VLOOKUP(D1338,FOLIOS,6,FALSE()),"not used")</f>
        <v>not used</v>
      </c>
      <c r="P1338" s="84" t="n">
        <f aca="false">IF($N1338="P",VLOOKUP(H1338,PrcBuckets,2,FALSE()),0)</f>
        <v>0</v>
      </c>
      <c r="Q1338" s="84" t="n">
        <f aca="false">IF($N1338="D",VLOOKUP(H1338,BasisBuckets,2,FALSE()),0)</f>
        <v>12</v>
      </c>
      <c r="R1338" s="84" t="n">
        <f aca="false">IF($N1338="PHY",VLOOKUP(H1338,PGDBuckets,2,FALSE()),0)</f>
        <v>0</v>
      </c>
      <c r="S1338" s="84" t="n">
        <f aca="false">IF($N1338="G",VLOOKUP(H1338,PGDBuckets,2,FALSE()),0)</f>
        <v>0</v>
      </c>
      <c r="T1338" s="84" t="n">
        <f aca="false">SUM(P1338:S1338)</f>
        <v>12</v>
      </c>
      <c r="U1338" s="84" t="str">
        <f aca="false">IF(O1338="not used","-",O1338&amp;N1338&amp;T1338)</f>
        <v>-</v>
      </c>
      <c r="V1338" s="84" t="str">
        <f aca="false">IF(O1338="Not Used","-",VLOOKUP(D1338,FOLIOS,7,FALSE())&amp;H1338)</f>
        <v>-</v>
      </c>
      <c r="W1338" s="84" t="str">
        <f aca="false">IF(U1338="-","-",O1338&amp;E1338&amp;H1338)</f>
        <v>-</v>
      </c>
      <c r="X1338" s="85" t="str">
        <f aca="false">D1338&amp;G1338</f>
        <v>FT-CAND-EGSC-BASIF-TRANSCO/Z3</v>
      </c>
      <c r="AF1338" s="0" t="str">
        <f aca="false">D1338&amp;V1338</f>
        <v>FT-CAND-EGSC-BAS-</v>
      </c>
    </row>
    <row r="1339" customFormat="false" ht="12.75" hidden="false" customHeight="false" outlineLevel="0" collapsed="false">
      <c r="A1339" s="81" t="n">
        <v>36682</v>
      </c>
      <c r="B1339" s="82" t="s">
        <v>55</v>
      </c>
      <c r="C1339" s="82" t="s">
        <v>56</v>
      </c>
      <c r="D1339" s="82" t="s">
        <v>57</v>
      </c>
      <c r="E1339" s="82" t="s">
        <v>21</v>
      </c>
      <c r="F1339" s="82"/>
      <c r="G1339" s="82" t="s">
        <v>89</v>
      </c>
      <c r="H1339" s="81" t="n">
        <v>38078</v>
      </c>
      <c r="I1339" s="82" t="n">
        <v>0</v>
      </c>
      <c r="J1339" s="82" t="n">
        <v>0</v>
      </c>
      <c r="K1339" s="83" t="n">
        <f aca="false">IF(J1339=0,0,J1339/I1339)</f>
        <v>0</v>
      </c>
      <c r="L1339" s="83" t="n">
        <f aca="false">I1339/UOM</f>
        <v>0</v>
      </c>
      <c r="M1339" s="83" t="n">
        <f aca="false">J1339/UOM</f>
        <v>0</v>
      </c>
      <c r="N1339" s="84" t="str">
        <f aca="false">IF(F1339="P","PHY",IF(F1339="G","G",E1339))</f>
        <v>D</v>
      </c>
      <c r="O1339" s="84" t="str">
        <f aca="false">IF(ISNA(VLOOKUP(G1339,BadCanCurves,1,FALSE())),VLOOKUP(D1339,FOLIOS,6,FALSE()),"not used")</f>
        <v>not used</v>
      </c>
      <c r="P1339" s="84" t="n">
        <f aca="false">IF($N1339="P",VLOOKUP(H1339,PrcBuckets,2,FALSE()),0)</f>
        <v>0</v>
      </c>
      <c r="Q1339" s="84" t="n">
        <f aca="false">IF($N1339="D",VLOOKUP(H1339,BasisBuckets,2,FALSE()),0)</f>
        <v>12</v>
      </c>
      <c r="R1339" s="84" t="n">
        <f aca="false">IF($N1339="PHY",VLOOKUP(H1339,PGDBuckets,2,FALSE()),0)</f>
        <v>0</v>
      </c>
      <c r="S1339" s="84" t="n">
        <f aca="false">IF($N1339="G",VLOOKUP(H1339,PGDBuckets,2,FALSE()),0)</f>
        <v>0</v>
      </c>
      <c r="T1339" s="84" t="n">
        <f aca="false">SUM(P1339:S1339)</f>
        <v>12</v>
      </c>
      <c r="U1339" s="84" t="str">
        <f aca="false">IF(O1339="not used","-",O1339&amp;N1339&amp;T1339)</f>
        <v>-</v>
      </c>
      <c r="V1339" s="84" t="str">
        <f aca="false">IF(O1339="Not Used","-",VLOOKUP(D1339,FOLIOS,7,FALSE())&amp;H1339)</f>
        <v>-</v>
      </c>
      <c r="W1339" s="84" t="str">
        <f aca="false">IF(U1339="-","-",O1339&amp;E1339&amp;H1339)</f>
        <v>-</v>
      </c>
      <c r="X1339" s="85" t="str">
        <f aca="false">D1339&amp;G1339</f>
        <v>FT-CAND-EGSC-BASIF-TRANSCO/Z3</v>
      </c>
      <c r="AF1339" s="0" t="str">
        <f aca="false">D1339&amp;V1339</f>
        <v>FT-CAND-EGSC-BAS-</v>
      </c>
    </row>
    <row r="1340" customFormat="false" ht="12.75" hidden="false" customHeight="false" outlineLevel="0" collapsed="false">
      <c r="A1340" s="81" t="n">
        <v>36682</v>
      </c>
      <c r="B1340" s="82" t="s">
        <v>55</v>
      </c>
      <c r="C1340" s="82" t="s">
        <v>56</v>
      </c>
      <c r="D1340" s="82" t="s">
        <v>57</v>
      </c>
      <c r="E1340" s="82" t="s">
        <v>21</v>
      </c>
      <c r="F1340" s="82"/>
      <c r="G1340" s="82" t="s">
        <v>89</v>
      </c>
      <c r="H1340" s="81" t="n">
        <v>38108</v>
      </c>
      <c r="I1340" s="82" t="n">
        <v>0</v>
      </c>
      <c r="J1340" s="82" t="n">
        <v>0</v>
      </c>
      <c r="K1340" s="83" t="n">
        <f aca="false">IF(J1340=0,0,J1340/I1340)</f>
        <v>0</v>
      </c>
      <c r="L1340" s="83" t="n">
        <f aca="false">I1340/UOM</f>
        <v>0</v>
      </c>
      <c r="M1340" s="83" t="n">
        <f aca="false">J1340/UOM</f>
        <v>0</v>
      </c>
      <c r="N1340" s="84" t="str">
        <f aca="false">IF(F1340="P","PHY",IF(F1340="G","G",E1340))</f>
        <v>D</v>
      </c>
      <c r="O1340" s="84" t="str">
        <f aca="false">IF(ISNA(VLOOKUP(G1340,BadCanCurves,1,FALSE())),VLOOKUP(D1340,FOLIOS,6,FALSE()),"not used")</f>
        <v>not used</v>
      </c>
      <c r="P1340" s="84" t="n">
        <f aca="false">IF($N1340="P",VLOOKUP(H1340,PrcBuckets,2,FALSE()),0)</f>
        <v>0</v>
      </c>
      <c r="Q1340" s="84" t="n">
        <f aca="false">IF($N1340="D",VLOOKUP(H1340,BasisBuckets,2,FALSE()),0)</f>
        <v>12</v>
      </c>
      <c r="R1340" s="84" t="n">
        <f aca="false">IF($N1340="PHY",VLOOKUP(H1340,PGDBuckets,2,FALSE()),0)</f>
        <v>0</v>
      </c>
      <c r="S1340" s="84" t="n">
        <f aca="false">IF($N1340="G",VLOOKUP(H1340,PGDBuckets,2,FALSE()),0)</f>
        <v>0</v>
      </c>
      <c r="T1340" s="84" t="n">
        <f aca="false">SUM(P1340:S1340)</f>
        <v>12</v>
      </c>
      <c r="U1340" s="84" t="str">
        <f aca="false">IF(O1340="not used","-",O1340&amp;N1340&amp;T1340)</f>
        <v>-</v>
      </c>
      <c r="V1340" s="84" t="str">
        <f aca="false">IF(O1340="Not Used","-",VLOOKUP(D1340,FOLIOS,7,FALSE())&amp;H1340)</f>
        <v>-</v>
      </c>
      <c r="W1340" s="84" t="str">
        <f aca="false">IF(U1340="-","-",O1340&amp;E1340&amp;H1340)</f>
        <v>-</v>
      </c>
      <c r="X1340" s="85" t="str">
        <f aca="false">D1340&amp;G1340</f>
        <v>FT-CAND-EGSC-BASIF-TRANSCO/Z3</v>
      </c>
      <c r="AF1340" s="0" t="str">
        <f aca="false">D1340&amp;V1340</f>
        <v>FT-CAND-EGSC-BAS-</v>
      </c>
    </row>
    <row r="1341" customFormat="false" ht="12.75" hidden="false" customHeight="false" outlineLevel="0" collapsed="false">
      <c r="A1341" s="81" t="n">
        <v>36682</v>
      </c>
      <c r="B1341" s="82" t="s">
        <v>55</v>
      </c>
      <c r="C1341" s="82" t="s">
        <v>56</v>
      </c>
      <c r="D1341" s="82" t="s">
        <v>57</v>
      </c>
      <c r="E1341" s="82" t="s">
        <v>21</v>
      </c>
      <c r="F1341" s="82"/>
      <c r="G1341" s="82" t="s">
        <v>89</v>
      </c>
      <c r="H1341" s="81" t="n">
        <v>38139</v>
      </c>
      <c r="I1341" s="82" t="n">
        <v>0</v>
      </c>
      <c r="J1341" s="82" t="n">
        <v>0</v>
      </c>
      <c r="K1341" s="83" t="n">
        <f aca="false">IF(J1341=0,0,J1341/I1341)</f>
        <v>0</v>
      </c>
      <c r="L1341" s="83" t="n">
        <f aca="false">I1341/UOM</f>
        <v>0</v>
      </c>
      <c r="M1341" s="83" t="n">
        <f aca="false">J1341/UOM</f>
        <v>0</v>
      </c>
      <c r="N1341" s="84" t="str">
        <f aca="false">IF(F1341="P","PHY",IF(F1341="G","G",E1341))</f>
        <v>D</v>
      </c>
      <c r="O1341" s="84" t="str">
        <f aca="false">IF(ISNA(VLOOKUP(G1341,BadCanCurves,1,FALSE())),VLOOKUP(D1341,FOLIOS,6,FALSE()),"not used")</f>
        <v>not used</v>
      </c>
      <c r="P1341" s="84" t="n">
        <f aca="false">IF($N1341="P",VLOOKUP(H1341,PrcBuckets,2,FALSE()),0)</f>
        <v>0</v>
      </c>
      <c r="Q1341" s="84" t="n">
        <f aca="false">IF($N1341="D",VLOOKUP(H1341,BasisBuckets,2,FALSE()),0)</f>
        <v>12</v>
      </c>
      <c r="R1341" s="84" t="n">
        <f aca="false">IF($N1341="PHY",VLOOKUP(H1341,PGDBuckets,2,FALSE()),0)</f>
        <v>0</v>
      </c>
      <c r="S1341" s="84" t="n">
        <f aca="false">IF($N1341="G",VLOOKUP(H1341,PGDBuckets,2,FALSE()),0)</f>
        <v>0</v>
      </c>
      <c r="T1341" s="84" t="n">
        <f aca="false">SUM(P1341:S1341)</f>
        <v>12</v>
      </c>
      <c r="U1341" s="84" t="str">
        <f aca="false">IF(O1341="not used","-",O1341&amp;N1341&amp;T1341)</f>
        <v>-</v>
      </c>
      <c r="V1341" s="84" t="str">
        <f aca="false">IF(O1341="Not Used","-",VLOOKUP(D1341,FOLIOS,7,FALSE())&amp;H1341)</f>
        <v>-</v>
      </c>
      <c r="W1341" s="84" t="str">
        <f aca="false">IF(U1341="-","-",O1341&amp;E1341&amp;H1341)</f>
        <v>-</v>
      </c>
      <c r="X1341" s="85" t="str">
        <f aca="false">D1341&amp;G1341</f>
        <v>FT-CAND-EGSC-BASIF-TRANSCO/Z3</v>
      </c>
      <c r="AF1341" s="0" t="str">
        <f aca="false">D1341&amp;V1341</f>
        <v>FT-CAND-EGSC-BAS-</v>
      </c>
    </row>
    <row r="1342" customFormat="false" ht="12.75" hidden="false" customHeight="false" outlineLevel="0" collapsed="false">
      <c r="A1342" s="81" t="n">
        <v>36682</v>
      </c>
      <c r="B1342" s="82" t="s">
        <v>55</v>
      </c>
      <c r="C1342" s="82" t="s">
        <v>56</v>
      </c>
      <c r="D1342" s="82" t="s">
        <v>57</v>
      </c>
      <c r="E1342" s="82" t="s">
        <v>21</v>
      </c>
      <c r="F1342" s="82"/>
      <c r="G1342" s="82" t="s">
        <v>89</v>
      </c>
      <c r="H1342" s="81" t="n">
        <v>38169</v>
      </c>
      <c r="I1342" s="82" t="n">
        <v>0</v>
      </c>
      <c r="J1342" s="82" t="n">
        <v>0</v>
      </c>
      <c r="K1342" s="83" t="n">
        <f aca="false">IF(J1342=0,0,J1342/I1342)</f>
        <v>0</v>
      </c>
      <c r="L1342" s="83" t="n">
        <f aca="false">I1342/UOM</f>
        <v>0</v>
      </c>
      <c r="M1342" s="83" t="n">
        <f aca="false">J1342/UOM</f>
        <v>0</v>
      </c>
      <c r="N1342" s="84" t="str">
        <f aca="false">IF(F1342="P","PHY",IF(F1342="G","G",E1342))</f>
        <v>D</v>
      </c>
      <c r="O1342" s="84" t="str">
        <f aca="false">IF(ISNA(VLOOKUP(G1342,BadCanCurves,1,FALSE())),VLOOKUP(D1342,FOLIOS,6,FALSE()),"not used")</f>
        <v>not used</v>
      </c>
      <c r="P1342" s="84" t="n">
        <f aca="false">IF($N1342="P",VLOOKUP(H1342,PrcBuckets,2,FALSE()),0)</f>
        <v>0</v>
      </c>
      <c r="Q1342" s="84" t="n">
        <f aca="false">IF($N1342="D",VLOOKUP(H1342,BasisBuckets,2,FALSE()),0)</f>
        <v>12</v>
      </c>
      <c r="R1342" s="84" t="n">
        <f aca="false">IF($N1342="PHY",VLOOKUP(H1342,PGDBuckets,2,FALSE()),0)</f>
        <v>0</v>
      </c>
      <c r="S1342" s="84" t="n">
        <f aca="false">IF($N1342="G",VLOOKUP(H1342,PGDBuckets,2,FALSE()),0)</f>
        <v>0</v>
      </c>
      <c r="T1342" s="84" t="n">
        <f aca="false">SUM(P1342:S1342)</f>
        <v>12</v>
      </c>
      <c r="U1342" s="84" t="str">
        <f aca="false">IF(O1342="not used","-",O1342&amp;N1342&amp;T1342)</f>
        <v>-</v>
      </c>
      <c r="V1342" s="84" t="str">
        <f aca="false">IF(O1342="Not Used","-",VLOOKUP(D1342,FOLIOS,7,FALSE())&amp;H1342)</f>
        <v>-</v>
      </c>
      <c r="W1342" s="84" t="str">
        <f aca="false">IF(U1342="-","-",O1342&amp;E1342&amp;H1342)</f>
        <v>-</v>
      </c>
      <c r="X1342" s="85" t="str">
        <f aca="false">D1342&amp;G1342</f>
        <v>FT-CAND-EGSC-BASIF-TRANSCO/Z3</v>
      </c>
      <c r="AF1342" s="0" t="str">
        <f aca="false">D1342&amp;V1342</f>
        <v>FT-CAND-EGSC-BAS-</v>
      </c>
    </row>
    <row r="1343" customFormat="false" ht="12.75" hidden="false" customHeight="false" outlineLevel="0" collapsed="false">
      <c r="A1343" s="81" t="n">
        <v>36682</v>
      </c>
      <c r="B1343" s="82" t="s">
        <v>55</v>
      </c>
      <c r="C1343" s="82" t="s">
        <v>56</v>
      </c>
      <c r="D1343" s="82" t="s">
        <v>57</v>
      </c>
      <c r="E1343" s="82" t="s">
        <v>21</v>
      </c>
      <c r="F1343" s="82"/>
      <c r="G1343" s="82" t="s">
        <v>89</v>
      </c>
      <c r="H1343" s="81" t="n">
        <v>38200</v>
      </c>
      <c r="I1343" s="82" t="n">
        <v>0</v>
      </c>
      <c r="J1343" s="82" t="n">
        <v>0</v>
      </c>
      <c r="K1343" s="83" t="n">
        <f aca="false">IF(J1343=0,0,J1343/I1343)</f>
        <v>0</v>
      </c>
      <c r="L1343" s="83" t="n">
        <f aca="false">I1343/UOM</f>
        <v>0</v>
      </c>
      <c r="M1343" s="83" t="n">
        <f aca="false">J1343/UOM</f>
        <v>0</v>
      </c>
      <c r="N1343" s="84" t="str">
        <f aca="false">IF(F1343="P","PHY",IF(F1343="G","G",E1343))</f>
        <v>D</v>
      </c>
      <c r="O1343" s="84" t="str">
        <f aca="false">IF(ISNA(VLOOKUP(G1343,BadCanCurves,1,FALSE())),VLOOKUP(D1343,FOLIOS,6,FALSE()),"not used")</f>
        <v>not used</v>
      </c>
      <c r="P1343" s="84" t="n">
        <f aca="false">IF($N1343="P",VLOOKUP(H1343,PrcBuckets,2,FALSE()),0)</f>
        <v>0</v>
      </c>
      <c r="Q1343" s="84" t="n">
        <f aca="false">IF($N1343="D",VLOOKUP(H1343,BasisBuckets,2,FALSE()),0)</f>
        <v>12</v>
      </c>
      <c r="R1343" s="84" t="n">
        <f aca="false">IF($N1343="PHY",VLOOKUP(H1343,PGDBuckets,2,FALSE()),0)</f>
        <v>0</v>
      </c>
      <c r="S1343" s="84" t="n">
        <f aca="false">IF($N1343="G",VLOOKUP(H1343,PGDBuckets,2,FALSE()),0)</f>
        <v>0</v>
      </c>
      <c r="T1343" s="84" t="n">
        <f aca="false">SUM(P1343:S1343)</f>
        <v>12</v>
      </c>
      <c r="U1343" s="84" t="str">
        <f aca="false">IF(O1343="not used","-",O1343&amp;N1343&amp;T1343)</f>
        <v>-</v>
      </c>
      <c r="V1343" s="84" t="str">
        <f aca="false">IF(O1343="Not Used","-",VLOOKUP(D1343,FOLIOS,7,FALSE())&amp;H1343)</f>
        <v>-</v>
      </c>
      <c r="W1343" s="84" t="str">
        <f aca="false">IF(U1343="-","-",O1343&amp;E1343&amp;H1343)</f>
        <v>-</v>
      </c>
      <c r="X1343" s="85" t="str">
        <f aca="false">D1343&amp;G1343</f>
        <v>FT-CAND-EGSC-BASIF-TRANSCO/Z3</v>
      </c>
      <c r="AF1343" s="0" t="str">
        <f aca="false">D1343&amp;V1343</f>
        <v>FT-CAND-EGSC-BAS-</v>
      </c>
    </row>
    <row r="1344" customFormat="false" ht="12.75" hidden="false" customHeight="false" outlineLevel="0" collapsed="false">
      <c r="A1344" s="81" t="n">
        <v>36682</v>
      </c>
      <c r="B1344" s="82" t="s">
        <v>55</v>
      </c>
      <c r="C1344" s="82" t="s">
        <v>56</v>
      </c>
      <c r="D1344" s="82" t="s">
        <v>57</v>
      </c>
      <c r="E1344" s="82" t="s">
        <v>21</v>
      </c>
      <c r="F1344" s="82"/>
      <c r="G1344" s="82" t="s">
        <v>89</v>
      </c>
      <c r="H1344" s="81" t="n">
        <v>38231</v>
      </c>
      <c r="I1344" s="82" t="n">
        <v>0</v>
      </c>
      <c r="J1344" s="82" t="n">
        <v>0</v>
      </c>
      <c r="K1344" s="83" t="n">
        <f aca="false">IF(J1344=0,0,J1344/I1344)</f>
        <v>0</v>
      </c>
      <c r="L1344" s="83" t="n">
        <f aca="false">I1344/UOM</f>
        <v>0</v>
      </c>
      <c r="M1344" s="83" t="n">
        <f aca="false">J1344/UOM</f>
        <v>0</v>
      </c>
      <c r="N1344" s="84" t="str">
        <f aca="false">IF(F1344="P","PHY",IF(F1344="G","G",E1344))</f>
        <v>D</v>
      </c>
      <c r="O1344" s="84" t="str">
        <f aca="false">IF(ISNA(VLOOKUP(G1344,BadCanCurves,1,FALSE())),VLOOKUP(D1344,FOLIOS,6,FALSE()),"not used")</f>
        <v>not used</v>
      </c>
      <c r="P1344" s="84" t="n">
        <f aca="false">IF($N1344="P",VLOOKUP(H1344,PrcBuckets,2,FALSE()),0)</f>
        <v>0</v>
      </c>
      <c r="Q1344" s="84" t="n">
        <f aca="false">IF($N1344="D",VLOOKUP(H1344,BasisBuckets,2,FALSE()),0)</f>
        <v>12</v>
      </c>
      <c r="R1344" s="84" t="n">
        <f aca="false">IF($N1344="PHY",VLOOKUP(H1344,PGDBuckets,2,FALSE()),0)</f>
        <v>0</v>
      </c>
      <c r="S1344" s="84" t="n">
        <f aca="false">IF($N1344="G",VLOOKUP(H1344,PGDBuckets,2,FALSE()),0)</f>
        <v>0</v>
      </c>
      <c r="T1344" s="84" t="n">
        <f aca="false">SUM(P1344:S1344)</f>
        <v>12</v>
      </c>
      <c r="U1344" s="84" t="str">
        <f aca="false">IF(O1344="not used","-",O1344&amp;N1344&amp;T1344)</f>
        <v>-</v>
      </c>
      <c r="V1344" s="84" t="str">
        <f aca="false">IF(O1344="Not Used","-",VLOOKUP(D1344,FOLIOS,7,FALSE())&amp;H1344)</f>
        <v>-</v>
      </c>
      <c r="W1344" s="84" t="str">
        <f aca="false">IF(U1344="-","-",O1344&amp;E1344&amp;H1344)</f>
        <v>-</v>
      </c>
      <c r="X1344" s="85" t="str">
        <f aca="false">D1344&amp;G1344</f>
        <v>FT-CAND-EGSC-BASIF-TRANSCO/Z3</v>
      </c>
      <c r="AF1344" s="0" t="str">
        <f aca="false">D1344&amp;V1344</f>
        <v>FT-CAND-EGSC-BAS-</v>
      </c>
    </row>
    <row r="1345" customFormat="false" ht="12.75" hidden="false" customHeight="false" outlineLevel="0" collapsed="false">
      <c r="A1345" s="81" t="n">
        <v>36682</v>
      </c>
      <c r="B1345" s="82" t="s">
        <v>55</v>
      </c>
      <c r="C1345" s="82" t="s">
        <v>56</v>
      </c>
      <c r="D1345" s="82" t="s">
        <v>57</v>
      </c>
      <c r="E1345" s="82" t="s">
        <v>21</v>
      </c>
      <c r="F1345" s="82"/>
      <c r="G1345" s="82" t="s">
        <v>89</v>
      </c>
      <c r="H1345" s="81" t="n">
        <v>38261</v>
      </c>
      <c r="I1345" s="82" t="n">
        <v>0</v>
      </c>
      <c r="J1345" s="82" t="n">
        <v>0</v>
      </c>
      <c r="K1345" s="83" t="n">
        <f aca="false">IF(J1345=0,0,J1345/I1345)</f>
        <v>0</v>
      </c>
      <c r="L1345" s="83" t="n">
        <f aca="false">I1345/UOM</f>
        <v>0</v>
      </c>
      <c r="M1345" s="83" t="n">
        <f aca="false">J1345/UOM</f>
        <v>0</v>
      </c>
      <c r="N1345" s="84" t="str">
        <f aca="false">IF(F1345="P","PHY",IF(F1345="G","G",E1345))</f>
        <v>D</v>
      </c>
      <c r="O1345" s="84" t="str">
        <f aca="false">IF(ISNA(VLOOKUP(G1345,BadCanCurves,1,FALSE())),VLOOKUP(D1345,FOLIOS,6,FALSE()),"not used")</f>
        <v>not used</v>
      </c>
      <c r="P1345" s="84" t="n">
        <f aca="false">IF($N1345="P",VLOOKUP(H1345,PrcBuckets,2,FALSE()),0)</f>
        <v>0</v>
      </c>
      <c r="Q1345" s="84" t="n">
        <f aca="false">IF($N1345="D",VLOOKUP(H1345,BasisBuckets,2,FALSE()),0)</f>
        <v>12</v>
      </c>
      <c r="R1345" s="84" t="n">
        <f aca="false">IF($N1345="PHY",VLOOKUP(H1345,PGDBuckets,2,FALSE()),0)</f>
        <v>0</v>
      </c>
      <c r="S1345" s="84" t="n">
        <f aca="false">IF($N1345="G",VLOOKUP(H1345,PGDBuckets,2,FALSE()),0)</f>
        <v>0</v>
      </c>
      <c r="T1345" s="84" t="n">
        <f aca="false">SUM(P1345:S1345)</f>
        <v>12</v>
      </c>
      <c r="U1345" s="84" t="str">
        <f aca="false">IF(O1345="not used","-",O1345&amp;N1345&amp;T1345)</f>
        <v>-</v>
      </c>
      <c r="V1345" s="84" t="str">
        <f aca="false">IF(O1345="Not Used","-",VLOOKUP(D1345,FOLIOS,7,FALSE())&amp;H1345)</f>
        <v>-</v>
      </c>
      <c r="W1345" s="84" t="str">
        <f aca="false">IF(U1345="-","-",O1345&amp;E1345&amp;H1345)</f>
        <v>-</v>
      </c>
      <c r="X1345" s="85" t="str">
        <f aca="false">D1345&amp;G1345</f>
        <v>FT-CAND-EGSC-BASIF-TRANSCO/Z3</v>
      </c>
      <c r="AF1345" s="0" t="str">
        <f aca="false">D1345&amp;V1345</f>
        <v>FT-CAND-EGSC-BAS-</v>
      </c>
    </row>
    <row r="1346" customFormat="false" ht="12.75" hidden="false" customHeight="false" outlineLevel="0" collapsed="false">
      <c r="A1346" s="81" t="n">
        <v>36682</v>
      </c>
      <c r="B1346" s="82" t="s">
        <v>55</v>
      </c>
      <c r="C1346" s="82" t="s">
        <v>56</v>
      </c>
      <c r="D1346" s="82" t="s">
        <v>57</v>
      </c>
      <c r="E1346" s="82" t="s">
        <v>21</v>
      </c>
      <c r="F1346" s="82"/>
      <c r="G1346" s="82" t="s">
        <v>89</v>
      </c>
      <c r="H1346" s="81" t="n">
        <v>38292</v>
      </c>
      <c r="I1346" s="82" t="n">
        <v>0</v>
      </c>
      <c r="J1346" s="82" t="n">
        <v>0</v>
      </c>
      <c r="K1346" s="83" t="n">
        <f aca="false">IF(J1346=0,0,J1346/I1346)</f>
        <v>0</v>
      </c>
      <c r="L1346" s="83" t="n">
        <f aca="false">I1346/UOM</f>
        <v>0</v>
      </c>
      <c r="M1346" s="83" t="n">
        <f aca="false">J1346/UOM</f>
        <v>0</v>
      </c>
      <c r="N1346" s="84" t="str">
        <f aca="false">IF(F1346="P","PHY",IF(F1346="G","G",E1346))</f>
        <v>D</v>
      </c>
      <c r="O1346" s="84" t="str">
        <f aca="false">IF(ISNA(VLOOKUP(G1346,BadCanCurves,1,FALSE())),VLOOKUP(D1346,FOLIOS,6,FALSE()),"not used")</f>
        <v>not used</v>
      </c>
      <c r="P1346" s="84" t="n">
        <f aca="false">IF($N1346="P",VLOOKUP(H1346,PrcBuckets,2,FALSE()),0)</f>
        <v>0</v>
      </c>
      <c r="Q1346" s="84" t="n">
        <f aca="false">IF($N1346="D",VLOOKUP(H1346,BasisBuckets,2,FALSE()),0)</f>
        <v>12</v>
      </c>
      <c r="R1346" s="84" t="n">
        <f aca="false">IF($N1346="PHY",VLOOKUP(H1346,PGDBuckets,2,FALSE()),0)</f>
        <v>0</v>
      </c>
      <c r="S1346" s="84" t="n">
        <f aca="false">IF($N1346="G",VLOOKUP(H1346,PGDBuckets,2,FALSE()),0)</f>
        <v>0</v>
      </c>
      <c r="T1346" s="84" t="n">
        <f aca="false">SUM(P1346:S1346)</f>
        <v>12</v>
      </c>
      <c r="U1346" s="84" t="str">
        <f aca="false">IF(O1346="not used","-",O1346&amp;N1346&amp;T1346)</f>
        <v>-</v>
      </c>
      <c r="V1346" s="84" t="str">
        <f aca="false">IF(O1346="Not Used","-",VLOOKUP(D1346,FOLIOS,7,FALSE())&amp;H1346)</f>
        <v>-</v>
      </c>
      <c r="W1346" s="84" t="str">
        <f aca="false">IF(U1346="-","-",O1346&amp;E1346&amp;H1346)</f>
        <v>-</v>
      </c>
      <c r="X1346" s="85" t="str">
        <f aca="false">D1346&amp;G1346</f>
        <v>FT-CAND-EGSC-BASIF-TRANSCO/Z3</v>
      </c>
      <c r="AF1346" s="0" t="str">
        <f aca="false">D1346&amp;V1346</f>
        <v>FT-CAND-EGSC-BAS-</v>
      </c>
    </row>
    <row r="1347" customFormat="false" ht="12.75" hidden="false" customHeight="false" outlineLevel="0" collapsed="false">
      <c r="A1347" s="81" t="n">
        <v>36682</v>
      </c>
      <c r="B1347" s="82" t="s">
        <v>55</v>
      </c>
      <c r="C1347" s="82" t="s">
        <v>56</v>
      </c>
      <c r="D1347" s="82" t="s">
        <v>57</v>
      </c>
      <c r="E1347" s="82" t="s">
        <v>21</v>
      </c>
      <c r="F1347" s="82"/>
      <c r="G1347" s="82" t="s">
        <v>89</v>
      </c>
      <c r="H1347" s="81" t="n">
        <v>38322</v>
      </c>
      <c r="I1347" s="82" t="n">
        <v>0</v>
      </c>
      <c r="J1347" s="82" t="n">
        <v>0</v>
      </c>
      <c r="K1347" s="83" t="n">
        <f aca="false">IF(J1347=0,0,J1347/I1347)</f>
        <v>0</v>
      </c>
      <c r="L1347" s="83" t="n">
        <f aca="false">I1347/UOM</f>
        <v>0</v>
      </c>
      <c r="M1347" s="83" t="n">
        <f aca="false">J1347/UOM</f>
        <v>0</v>
      </c>
      <c r="N1347" s="84" t="str">
        <f aca="false">IF(F1347="P","PHY",IF(F1347="G","G",E1347))</f>
        <v>D</v>
      </c>
      <c r="O1347" s="84" t="str">
        <f aca="false">IF(ISNA(VLOOKUP(G1347,BadCanCurves,1,FALSE())),VLOOKUP(D1347,FOLIOS,6,FALSE()),"not used")</f>
        <v>not used</v>
      </c>
      <c r="P1347" s="84" t="n">
        <f aca="false">IF($N1347="P",VLOOKUP(H1347,PrcBuckets,2,FALSE()),0)</f>
        <v>0</v>
      </c>
      <c r="Q1347" s="84" t="n">
        <f aca="false">IF($N1347="D",VLOOKUP(H1347,BasisBuckets,2,FALSE()),0)</f>
        <v>12</v>
      </c>
      <c r="R1347" s="84" t="n">
        <f aca="false">IF($N1347="PHY",VLOOKUP(H1347,PGDBuckets,2,FALSE()),0)</f>
        <v>0</v>
      </c>
      <c r="S1347" s="84" t="n">
        <f aca="false">IF($N1347="G",VLOOKUP(H1347,PGDBuckets,2,FALSE()),0)</f>
        <v>0</v>
      </c>
      <c r="T1347" s="84" t="n">
        <f aca="false">SUM(P1347:S1347)</f>
        <v>12</v>
      </c>
      <c r="U1347" s="84" t="str">
        <f aca="false">IF(O1347="not used","-",O1347&amp;N1347&amp;T1347)</f>
        <v>-</v>
      </c>
      <c r="V1347" s="84" t="str">
        <f aca="false">IF(O1347="Not Used","-",VLOOKUP(D1347,FOLIOS,7,FALSE())&amp;H1347)</f>
        <v>-</v>
      </c>
      <c r="W1347" s="84" t="str">
        <f aca="false">IF(U1347="-","-",O1347&amp;E1347&amp;H1347)</f>
        <v>-</v>
      </c>
      <c r="X1347" s="85" t="str">
        <f aca="false">D1347&amp;G1347</f>
        <v>FT-CAND-EGSC-BASIF-TRANSCO/Z3</v>
      </c>
      <c r="AF1347" s="0" t="str">
        <f aca="false">D1347&amp;V1347</f>
        <v>FT-CAND-EGSC-BAS-</v>
      </c>
    </row>
    <row r="1348" customFormat="false" ht="12.75" hidden="false" customHeight="false" outlineLevel="0" collapsed="false">
      <c r="A1348" s="81" t="n">
        <v>36682</v>
      </c>
      <c r="B1348" s="82" t="s">
        <v>55</v>
      </c>
      <c r="C1348" s="82" t="s">
        <v>56</v>
      </c>
      <c r="D1348" s="82" t="s">
        <v>57</v>
      </c>
      <c r="E1348" s="82" t="s">
        <v>21</v>
      </c>
      <c r="F1348" s="82"/>
      <c r="G1348" s="82" t="s">
        <v>89</v>
      </c>
      <c r="H1348" s="81" t="n">
        <v>38353</v>
      </c>
      <c r="I1348" s="82" t="n">
        <v>0</v>
      </c>
      <c r="J1348" s="82" t="n">
        <v>0</v>
      </c>
      <c r="K1348" s="83" t="n">
        <f aca="false">IF(J1348=0,0,J1348/I1348)</f>
        <v>0</v>
      </c>
      <c r="L1348" s="83" t="n">
        <f aca="false">I1348/UOM</f>
        <v>0</v>
      </c>
      <c r="M1348" s="83" t="n">
        <f aca="false">J1348/UOM</f>
        <v>0</v>
      </c>
      <c r="N1348" s="84" t="str">
        <f aca="false">IF(F1348="P","PHY",IF(F1348="G","G",E1348))</f>
        <v>D</v>
      </c>
      <c r="O1348" s="84" t="str">
        <f aca="false">IF(ISNA(VLOOKUP(G1348,BadCanCurves,1,FALSE())),VLOOKUP(D1348,FOLIOS,6,FALSE()),"not used")</f>
        <v>not used</v>
      </c>
      <c r="P1348" s="84" t="n">
        <f aca="false">IF($N1348="P",VLOOKUP(H1348,PrcBuckets,2,FALSE()),0)</f>
        <v>0</v>
      </c>
      <c r="Q1348" s="84" t="n">
        <f aca="false">IF($N1348="D",VLOOKUP(H1348,BasisBuckets,2,FALSE()),0)</f>
        <v>13</v>
      </c>
      <c r="R1348" s="84" t="n">
        <f aca="false">IF($N1348="PHY",VLOOKUP(H1348,PGDBuckets,2,FALSE()),0)</f>
        <v>0</v>
      </c>
      <c r="S1348" s="84" t="n">
        <f aca="false">IF($N1348="G",VLOOKUP(H1348,PGDBuckets,2,FALSE()),0)</f>
        <v>0</v>
      </c>
      <c r="T1348" s="84" t="n">
        <f aca="false">SUM(P1348:S1348)</f>
        <v>13</v>
      </c>
      <c r="U1348" s="84" t="str">
        <f aca="false">IF(O1348="not used","-",O1348&amp;N1348&amp;T1348)</f>
        <v>-</v>
      </c>
      <c r="V1348" s="84" t="str">
        <f aca="false">IF(O1348="Not Used","-",VLOOKUP(D1348,FOLIOS,7,FALSE())&amp;H1348)</f>
        <v>-</v>
      </c>
      <c r="W1348" s="84" t="str">
        <f aca="false">IF(U1348="-","-",O1348&amp;E1348&amp;H1348)</f>
        <v>-</v>
      </c>
      <c r="X1348" s="85" t="str">
        <f aca="false">D1348&amp;G1348</f>
        <v>FT-CAND-EGSC-BASIF-TRANSCO/Z3</v>
      </c>
      <c r="AF1348" s="0" t="str">
        <f aca="false">D1348&amp;V1348</f>
        <v>FT-CAND-EGSC-BAS-</v>
      </c>
    </row>
    <row r="1349" customFormat="false" ht="12.75" hidden="false" customHeight="false" outlineLevel="0" collapsed="false">
      <c r="A1349" s="81" t="n">
        <v>36682</v>
      </c>
      <c r="B1349" s="82" t="s">
        <v>55</v>
      </c>
      <c r="C1349" s="82" t="s">
        <v>56</v>
      </c>
      <c r="D1349" s="82" t="s">
        <v>57</v>
      </c>
      <c r="E1349" s="82" t="s">
        <v>21</v>
      </c>
      <c r="F1349" s="82"/>
      <c r="G1349" s="82" t="s">
        <v>89</v>
      </c>
      <c r="H1349" s="81" t="n">
        <v>38384</v>
      </c>
      <c r="I1349" s="82" t="n">
        <v>0</v>
      </c>
      <c r="J1349" s="82" t="n">
        <v>0</v>
      </c>
      <c r="K1349" s="83" t="n">
        <f aca="false">IF(J1349=0,0,J1349/I1349)</f>
        <v>0</v>
      </c>
      <c r="L1349" s="83" t="n">
        <f aca="false">I1349/UOM</f>
        <v>0</v>
      </c>
      <c r="M1349" s="83" t="n">
        <f aca="false">J1349/UOM</f>
        <v>0</v>
      </c>
      <c r="N1349" s="84" t="str">
        <f aca="false">IF(F1349="P","PHY",IF(F1349="G","G",E1349))</f>
        <v>D</v>
      </c>
      <c r="O1349" s="84" t="str">
        <f aca="false">IF(ISNA(VLOOKUP(G1349,BadCanCurves,1,FALSE())),VLOOKUP(D1349,FOLIOS,6,FALSE()),"not used")</f>
        <v>not used</v>
      </c>
      <c r="P1349" s="84" t="n">
        <f aca="false">IF($N1349="P",VLOOKUP(H1349,PrcBuckets,2,FALSE()),0)</f>
        <v>0</v>
      </c>
      <c r="Q1349" s="84" t="n">
        <f aca="false">IF($N1349="D",VLOOKUP(H1349,BasisBuckets,2,FALSE()),0)</f>
        <v>13</v>
      </c>
      <c r="R1349" s="84" t="n">
        <f aca="false">IF($N1349="PHY",VLOOKUP(H1349,PGDBuckets,2,FALSE()),0)</f>
        <v>0</v>
      </c>
      <c r="S1349" s="84" t="n">
        <f aca="false">IF($N1349="G",VLOOKUP(H1349,PGDBuckets,2,FALSE()),0)</f>
        <v>0</v>
      </c>
      <c r="T1349" s="84" t="n">
        <f aca="false">SUM(P1349:S1349)</f>
        <v>13</v>
      </c>
      <c r="U1349" s="84" t="str">
        <f aca="false">IF(O1349="not used","-",O1349&amp;N1349&amp;T1349)</f>
        <v>-</v>
      </c>
      <c r="V1349" s="84" t="str">
        <f aca="false">IF(O1349="Not Used","-",VLOOKUP(D1349,FOLIOS,7,FALSE())&amp;H1349)</f>
        <v>-</v>
      </c>
      <c r="W1349" s="84" t="str">
        <f aca="false">IF(U1349="-","-",O1349&amp;E1349&amp;H1349)</f>
        <v>-</v>
      </c>
      <c r="X1349" s="85" t="str">
        <f aca="false">D1349&amp;G1349</f>
        <v>FT-CAND-EGSC-BASIF-TRANSCO/Z3</v>
      </c>
      <c r="AF1349" s="0" t="str">
        <f aca="false">D1349&amp;V1349</f>
        <v>FT-CAND-EGSC-BAS-</v>
      </c>
    </row>
    <row r="1350" customFormat="false" ht="12.75" hidden="false" customHeight="false" outlineLevel="0" collapsed="false">
      <c r="A1350" s="81" t="n">
        <v>36682</v>
      </c>
      <c r="B1350" s="82" t="s">
        <v>55</v>
      </c>
      <c r="C1350" s="82" t="s">
        <v>56</v>
      </c>
      <c r="D1350" s="82" t="s">
        <v>57</v>
      </c>
      <c r="E1350" s="82" t="s">
        <v>21</v>
      </c>
      <c r="F1350" s="82"/>
      <c r="G1350" s="82" t="s">
        <v>89</v>
      </c>
      <c r="H1350" s="81" t="n">
        <v>38412</v>
      </c>
      <c r="I1350" s="82" t="n">
        <v>0</v>
      </c>
      <c r="J1350" s="82" t="n">
        <v>0</v>
      </c>
      <c r="K1350" s="83" t="n">
        <f aca="false">IF(J1350=0,0,J1350/I1350)</f>
        <v>0</v>
      </c>
      <c r="L1350" s="83" t="n">
        <f aca="false">I1350/UOM</f>
        <v>0</v>
      </c>
      <c r="M1350" s="83" t="n">
        <f aca="false">J1350/UOM</f>
        <v>0</v>
      </c>
      <c r="N1350" s="84" t="str">
        <f aca="false">IF(F1350="P","PHY",IF(F1350="G","G",E1350))</f>
        <v>D</v>
      </c>
      <c r="O1350" s="84" t="str">
        <f aca="false">IF(ISNA(VLOOKUP(G1350,BadCanCurves,1,FALSE())),VLOOKUP(D1350,FOLIOS,6,FALSE()),"not used")</f>
        <v>not used</v>
      </c>
      <c r="P1350" s="84" t="n">
        <f aca="false">IF($N1350="P",VLOOKUP(H1350,PrcBuckets,2,FALSE()),0)</f>
        <v>0</v>
      </c>
      <c r="Q1350" s="84" t="n">
        <f aca="false">IF($N1350="D",VLOOKUP(H1350,BasisBuckets,2,FALSE()),0)</f>
        <v>13</v>
      </c>
      <c r="R1350" s="84" t="n">
        <f aca="false">IF($N1350="PHY",VLOOKUP(H1350,PGDBuckets,2,FALSE()),0)</f>
        <v>0</v>
      </c>
      <c r="S1350" s="84" t="n">
        <f aca="false">IF($N1350="G",VLOOKUP(H1350,PGDBuckets,2,FALSE()),0)</f>
        <v>0</v>
      </c>
      <c r="T1350" s="84" t="n">
        <f aca="false">SUM(P1350:S1350)</f>
        <v>13</v>
      </c>
      <c r="U1350" s="84" t="str">
        <f aca="false">IF(O1350="not used","-",O1350&amp;N1350&amp;T1350)</f>
        <v>-</v>
      </c>
      <c r="V1350" s="84" t="str">
        <f aca="false">IF(O1350="Not Used","-",VLOOKUP(D1350,FOLIOS,7,FALSE())&amp;H1350)</f>
        <v>-</v>
      </c>
      <c r="W1350" s="84" t="str">
        <f aca="false">IF(U1350="-","-",O1350&amp;E1350&amp;H1350)</f>
        <v>-</v>
      </c>
      <c r="X1350" s="85" t="str">
        <f aca="false">D1350&amp;G1350</f>
        <v>FT-CAND-EGSC-BASIF-TRANSCO/Z3</v>
      </c>
      <c r="AF1350" s="0" t="str">
        <f aca="false">D1350&amp;V1350</f>
        <v>FT-CAND-EGSC-BAS-</v>
      </c>
    </row>
    <row r="1351" customFormat="false" ht="12.75" hidden="false" customHeight="false" outlineLevel="0" collapsed="false">
      <c r="A1351" s="81" t="n">
        <v>36682</v>
      </c>
      <c r="B1351" s="82" t="s">
        <v>55</v>
      </c>
      <c r="C1351" s="82" t="s">
        <v>56</v>
      </c>
      <c r="D1351" s="82" t="s">
        <v>57</v>
      </c>
      <c r="E1351" s="82" t="s">
        <v>21</v>
      </c>
      <c r="F1351" s="82"/>
      <c r="G1351" s="82" t="s">
        <v>89</v>
      </c>
      <c r="H1351" s="81" t="n">
        <v>38443</v>
      </c>
      <c r="I1351" s="82" t="n">
        <v>0</v>
      </c>
      <c r="J1351" s="82" t="n">
        <v>0</v>
      </c>
      <c r="K1351" s="83" t="n">
        <f aca="false">IF(J1351=0,0,J1351/I1351)</f>
        <v>0</v>
      </c>
      <c r="L1351" s="83" t="n">
        <f aca="false">I1351/UOM</f>
        <v>0</v>
      </c>
      <c r="M1351" s="83" t="n">
        <f aca="false">J1351/UOM</f>
        <v>0</v>
      </c>
      <c r="N1351" s="84" t="str">
        <f aca="false">IF(F1351="P","PHY",IF(F1351="G","G",E1351))</f>
        <v>D</v>
      </c>
      <c r="O1351" s="84" t="str">
        <f aca="false">IF(ISNA(VLOOKUP(G1351,BadCanCurves,1,FALSE())),VLOOKUP(D1351,FOLIOS,6,FALSE()),"not used")</f>
        <v>not used</v>
      </c>
      <c r="P1351" s="84" t="n">
        <f aca="false">IF($N1351="P",VLOOKUP(H1351,PrcBuckets,2,FALSE()),0)</f>
        <v>0</v>
      </c>
      <c r="Q1351" s="84" t="n">
        <f aca="false">IF($N1351="D",VLOOKUP(H1351,BasisBuckets,2,FALSE()),0)</f>
        <v>13</v>
      </c>
      <c r="R1351" s="84" t="n">
        <f aca="false">IF($N1351="PHY",VLOOKUP(H1351,PGDBuckets,2,FALSE()),0)</f>
        <v>0</v>
      </c>
      <c r="S1351" s="84" t="n">
        <f aca="false">IF($N1351="G",VLOOKUP(H1351,PGDBuckets,2,FALSE()),0)</f>
        <v>0</v>
      </c>
      <c r="T1351" s="84" t="n">
        <f aca="false">SUM(P1351:S1351)</f>
        <v>13</v>
      </c>
      <c r="U1351" s="84" t="str">
        <f aca="false">IF(O1351="not used","-",O1351&amp;N1351&amp;T1351)</f>
        <v>-</v>
      </c>
      <c r="V1351" s="84" t="str">
        <f aca="false">IF(O1351="Not Used","-",VLOOKUP(D1351,FOLIOS,7,FALSE())&amp;H1351)</f>
        <v>-</v>
      </c>
      <c r="W1351" s="84" t="str">
        <f aca="false">IF(U1351="-","-",O1351&amp;E1351&amp;H1351)</f>
        <v>-</v>
      </c>
      <c r="X1351" s="85" t="str">
        <f aca="false">D1351&amp;G1351</f>
        <v>FT-CAND-EGSC-BASIF-TRANSCO/Z3</v>
      </c>
      <c r="AF1351" s="0" t="str">
        <f aca="false">D1351&amp;V1351</f>
        <v>FT-CAND-EGSC-BAS-</v>
      </c>
    </row>
    <row r="1352" customFormat="false" ht="12.75" hidden="false" customHeight="false" outlineLevel="0" collapsed="false">
      <c r="A1352" s="81" t="n">
        <v>36682</v>
      </c>
      <c r="B1352" s="82" t="s">
        <v>55</v>
      </c>
      <c r="C1352" s="82" t="s">
        <v>56</v>
      </c>
      <c r="D1352" s="82" t="s">
        <v>57</v>
      </c>
      <c r="E1352" s="82" t="s">
        <v>21</v>
      </c>
      <c r="F1352" s="82"/>
      <c r="G1352" s="82" t="s">
        <v>89</v>
      </c>
      <c r="H1352" s="81" t="n">
        <v>38473</v>
      </c>
      <c r="I1352" s="82" t="n">
        <v>0</v>
      </c>
      <c r="J1352" s="82" t="n">
        <v>0</v>
      </c>
      <c r="K1352" s="83" t="n">
        <f aca="false">IF(J1352=0,0,J1352/I1352)</f>
        <v>0</v>
      </c>
      <c r="L1352" s="83" t="n">
        <f aca="false">I1352/UOM</f>
        <v>0</v>
      </c>
      <c r="M1352" s="83" t="n">
        <f aca="false">J1352/UOM</f>
        <v>0</v>
      </c>
      <c r="N1352" s="84" t="str">
        <f aca="false">IF(F1352="P","PHY",IF(F1352="G","G",E1352))</f>
        <v>D</v>
      </c>
      <c r="O1352" s="84" t="str">
        <f aca="false">IF(ISNA(VLOOKUP(G1352,BadCanCurves,1,FALSE())),VLOOKUP(D1352,FOLIOS,6,FALSE()),"not used")</f>
        <v>not used</v>
      </c>
      <c r="P1352" s="84" t="n">
        <f aca="false">IF($N1352="P",VLOOKUP(H1352,PrcBuckets,2,FALSE()),0)</f>
        <v>0</v>
      </c>
      <c r="Q1352" s="84" t="n">
        <f aca="false">IF($N1352="D",VLOOKUP(H1352,BasisBuckets,2,FALSE()),0)</f>
        <v>13</v>
      </c>
      <c r="R1352" s="84" t="n">
        <f aca="false">IF($N1352="PHY",VLOOKUP(H1352,PGDBuckets,2,FALSE()),0)</f>
        <v>0</v>
      </c>
      <c r="S1352" s="84" t="n">
        <f aca="false">IF($N1352="G",VLOOKUP(H1352,PGDBuckets,2,FALSE()),0)</f>
        <v>0</v>
      </c>
      <c r="T1352" s="84" t="n">
        <f aca="false">SUM(P1352:S1352)</f>
        <v>13</v>
      </c>
      <c r="U1352" s="84" t="str">
        <f aca="false">IF(O1352="not used","-",O1352&amp;N1352&amp;T1352)</f>
        <v>-</v>
      </c>
      <c r="V1352" s="84" t="str">
        <f aca="false">IF(O1352="Not Used","-",VLOOKUP(D1352,FOLIOS,7,FALSE())&amp;H1352)</f>
        <v>-</v>
      </c>
      <c r="W1352" s="84" t="str">
        <f aca="false">IF(U1352="-","-",O1352&amp;E1352&amp;H1352)</f>
        <v>-</v>
      </c>
      <c r="X1352" s="85" t="str">
        <f aca="false">D1352&amp;G1352</f>
        <v>FT-CAND-EGSC-BASIF-TRANSCO/Z3</v>
      </c>
      <c r="AF1352" s="0" t="str">
        <f aca="false">D1352&amp;V1352</f>
        <v>FT-CAND-EGSC-BAS-</v>
      </c>
    </row>
    <row r="1353" customFormat="false" ht="12.75" hidden="false" customHeight="false" outlineLevel="0" collapsed="false">
      <c r="A1353" s="81" t="n">
        <v>36682</v>
      </c>
      <c r="B1353" s="82" t="s">
        <v>55</v>
      </c>
      <c r="C1353" s="82" t="s">
        <v>56</v>
      </c>
      <c r="D1353" s="82" t="s">
        <v>57</v>
      </c>
      <c r="E1353" s="82" t="s">
        <v>21</v>
      </c>
      <c r="F1353" s="82"/>
      <c r="G1353" s="82" t="s">
        <v>89</v>
      </c>
      <c r="H1353" s="81" t="n">
        <v>38504</v>
      </c>
      <c r="I1353" s="82" t="n">
        <v>0</v>
      </c>
      <c r="J1353" s="82" t="n">
        <v>0</v>
      </c>
      <c r="K1353" s="83" t="n">
        <f aca="false">IF(J1353=0,0,J1353/I1353)</f>
        <v>0</v>
      </c>
      <c r="L1353" s="83" t="n">
        <f aca="false">I1353/UOM</f>
        <v>0</v>
      </c>
      <c r="M1353" s="83" t="n">
        <f aca="false">J1353/UOM</f>
        <v>0</v>
      </c>
      <c r="N1353" s="84" t="str">
        <f aca="false">IF(F1353="P","PHY",IF(F1353="G","G",E1353))</f>
        <v>D</v>
      </c>
      <c r="O1353" s="84" t="str">
        <f aca="false">IF(ISNA(VLOOKUP(G1353,BadCanCurves,1,FALSE())),VLOOKUP(D1353,FOLIOS,6,FALSE()),"not used")</f>
        <v>not used</v>
      </c>
      <c r="P1353" s="84" t="n">
        <f aca="false">IF($N1353="P",VLOOKUP(H1353,PrcBuckets,2,FALSE()),0)</f>
        <v>0</v>
      </c>
      <c r="Q1353" s="84" t="n">
        <f aca="false">IF($N1353="D",VLOOKUP(H1353,BasisBuckets,2,FALSE()),0)</f>
        <v>13</v>
      </c>
      <c r="R1353" s="84" t="n">
        <f aca="false">IF($N1353="PHY",VLOOKUP(H1353,PGDBuckets,2,FALSE()),0)</f>
        <v>0</v>
      </c>
      <c r="S1353" s="84" t="n">
        <f aca="false">IF($N1353="G",VLOOKUP(H1353,PGDBuckets,2,FALSE()),0)</f>
        <v>0</v>
      </c>
      <c r="T1353" s="84" t="n">
        <f aca="false">SUM(P1353:S1353)</f>
        <v>13</v>
      </c>
      <c r="U1353" s="84" t="str">
        <f aca="false">IF(O1353="not used","-",O1353&amp;N1353&amp;T1353)</f>
        <v>-</v>
      </c>
      <c r="V1353" s="84" t="str">
        <f aca="false">IF(O1353="Not Used","-",VLOOKUP(D1353,FOLIOS,7,FALSE())&amp;H1353)</f>
        <v>-</v>
      </c>
      <c r="W1353" s="84" t="str">
        <f aca="false">IF(U1353="-","-",O1353&amp;E1353&amp;H1353)</f>
        <v>-</v>
      </c>
      <c r="X1353" s="85" t="str">
        <f aca="false">D1353&amp;G1353</f>
        <v>FT-CAND-EGSC-BASIF-TRANSCO/Z3</v>
      </c>
      <c r="AF1353" s="0" t="str">
        <f aca="false">D1353&amp;V1353</f>
        <v>FT-CAND-EGSC-BAS-</v>
      </c>
    </row>
    <row r="1354" customFormat="false" ht="12.75" hidden="false" customHeight="false" outlineLevel="0" collapsed="false">
      <c r="A1354" s="81" t="n">
        <v>36682</v>
      </c>
      <c r="B1354" s="82" t="s">
        <v>55</v>
      </c>
      <c r="C1354" s="82" t="s">
        <v>56</v>
      </c>
      <c r="D1354" s="82" t="s">
        <v>57</v>
      </c>
      <c r="E1354" s="82" t="s">
        <v>21</v>
      </c>
      <c r="F1354" s="82"/>
      <c r="G1354" s="82" t="s">
        <v>89</v>
      </c>
      <c r="H1354" s="81" t="n">
        <v>38534</v>
      </c>
      <c r="I1354" s="82" t="n">
        <v>0</v>
      </c>
      <c r="J1354" s="82" t="n">
        <v>0</v>
      </c>
      <c r="K1354" s="83" t="n">
        <f aca="false">IF(J1354=0,0,J1354/I1354)</f>
        <v>0</v>
      </c>
      <c r="L1354" s="83" t="n">
        <f aca="false">I1354/UOM</f>
        <v>0</v>
      </c>
      <c r="M1354" s="83" t="n">
        <f aca="false">J1354/UOM</f>
        <v>0</v>
      </c>
      <c r="N1354" s="84" t="str">
        <f aca="false">IF(F1354="P","PHY",IF(F1354="G","G",E1354))</f>
        <v>D</v>
      </c>
      <c r="O1354" s="84" t="str">
        <f aca="false">IF(ISNA(VLOOKUP(G1354,BadCanCurves,1,FALSE())),VLOOKUP(D1354,FOLIOS,6,FALSE()),"not used")</f>
        <v>not used</v>
      </c>
      <c r="P1354" s="84" t="n">
        <f aca="false">IF($N1354="P",VLOOKUP(H1354,PrcBuckets,2,FALSE()),0)</f>
        <v>0</v>
      </c>
      <c r="Q1354" s="84" t="n">
        <f aca="false">IF($N1354="D",VLOOKUP(H1354,BasisBuckets,2,FALSE()),0)</f>
        <v>13</v>
      </c>
      <c r="R1354" s="84" t="n">
        <f aca="false">IF($N1354="PHY",VLOOKUP(H1354,PGDBuckets,2,FALSE()),0)</f>
        <v>0</v>
      </c>
      <c r="S1354" s="84" t="n">
        <f aca="false">IF($N1354="G",VLOOKUP(H1354,PGDBuckets,2,FALSE()),0)</f>
        <v>0</v>
      </c>
      <c r="T1354" s="84" t="n">
        <f aca="false">SUM(P1354:S1354)</f>
        <v>13</v>
      </c>
      <c r="U1354" s="84" t="str">
        <f aca="false">IF(O1354="not used","-",O1354&amp;N1354&amp;T1354)</f>
        <v>-</v>
      </c>
      <c r="V1354" s="84" t="str">
        <f aca="false">IF(O1354="Not Used","-",VLOOKUP(D1354,FOLIOS,7,FALSE())&amp;H1354)</f>
        <v>-</v>
      </c>
      <c r="W1354" s="84" t="str">
        <f aca="false">IF(U1354="-","-",O1354&amp;E1354&amp;H1354)</f>
        <v>-</v>
      </c>
      <c r="X1354" s="85" t="str">
        <f aca="false">D1354&amp;G1354</f>
        <v>FT-CAND-EGSC-BASIF-TRANSCO/Z3</v>
      </c>
      <c r="AF1354" s="0" t="str">
        <f aca="false">D1354&amp;V1354</f>
        <v>FT-CAND-EGSC-BAS-</v>
      </c>
    </row>
    <row r="1355" customFormat="false" ht="12.75" hidden="false" customHeight="false" outlineLevel="0" collapsed="false">
      <c r="A1355" s="81" t="n">
        <v>36682</v>
      </c>
      <c r="B1355" s="82" t="s">
        <v>55</v>
      </c>
      <c r="C1355" s="82" t="s">
        <v>56</v>
      </c>
      <c r="D1355" s="82" t="s">
        <v>57</v>
      </c>
      <c r="E1355" s="82" t="s">
        <v>21</v>
      </c>
      <c r="F1355" s="82"/>
      <c r="G1355" s="82" t="s">
        <v>89</v>
      </c>
      <c r="H1355" s="81" t="n">
        <v>38565</v>
      </c>
      <c r="I1355" s="82" t="n">
        <v>0</v>
      </c>
      <c r="J1355" s="82" t="n">
        <v>0</v>
      </c>
      <c r="K1355" s="83" t="n">
        <f aca="false">IF(J1355=0,0,J1355/I1355)</f>
        <v>0</v>
      </c>
      <c r="L1355" s="83" t="n">
        <f aca="false">I1355/UOM</f>
        <v>0</v>
      </c>
      <c r="M1355" s="83" t="n">
        <f aca="false">J1355/UOM</f>
        <v>0</v>
      </c>
      <c r="N1355" s="84" t="str">
        <f aca="false">IF(F1355="P","PHY",IF(F1355="G","G",E1355))</f>
        <v>D</v>
      </c>
      <c r="O1355" s="84" t="str">
        <f aca="false">IF(ISNA(VLOOKUP(G1355,BadCanCurves,1,FALSE())),VLOOKUP(D1355,FOLIOS,6,FALSE()),"not used")</f>
        <v>not used</v>
      </c>
      <c r="P1355" s="84" t="n">
        <f aca="false">IF($N1355="P",VLOOKUP(H1355,PrcBuckets,2,FALSE()),0)</f>
        <v>0</v>
      </c>
      <c r="Q1355" s="84" t="n">
        <f aca="false">IF($N1355="D",VLOOKUP(H1355,BasisBuckets,2,FALSE()),0)</f>
        <v>13</v>
      </c>
      <c r="R1355" s="84" t="n">
        <f aca="false">IF($N1355="PHY",VLOOKUP(H1355,PGDBuckets,2,FALSE()),0)</f>
        <v>0</v>
      </c>
      <c r="S1355" s="84" t="n">
        <f aca="false">IF($N1355="G",VLOOKUP(H1355,PGDBuckets,2,FALSE()),0)</f>
        <v>0</v>
      </c>
      <c r="T1355" s="84" t="n">
        <f aca="false">SUM(P1355:S1355)</f>
        <v>13</v>
      </c>
      <c r="U1355" s="84" t="str">
        <f aca="false">IF(O1355="not used","-",O1355&amp;N1355&amp;T1355)</f>
        <v>-</v>
      </c>
      <c r="V1355" s="84" t="str">
        <f aca="false">IF(O1355="Not Used","-",VLOOKUP(D1355,FOLIOS,7,FALSE())&amp;H1355)</f>
        <v>-</v>
      </c>
      <c r="W1355" s="84" t="str">
        <f aca="false">IF(U1355="-","-",O1355&amp;E1355&amp;H1355)</f>
        <v>-</v>
      </c>
      <c r="X1355" s="85" t="str">
        <f aca="false">D1355&amp;G1355</f>
        <v>FT-CAND-EGSC-BASIF-TRANSCO/Z3</v>
      </c>
      <c r="AF1355" s="0" t="str">
        <f aca="false">D1355&amp;V1355</f>
        <v>FT-CAND-EGSC-BAS-</v>
      </c>
    </row>
    <row r="1356" customFormat="false" ht="12.75" hidden="false" customHeight="false" outlineLevel="0" collapsed="false">
      <c r="A1356" s="81" t="n">
        <v>36682</v>
      </c>
      <c r="B1356" s="82" t="s">
        <v>55</v>
      </c>
      <c r="C1356" s="82" t="s">
        <v>56</v>
      </c>
      <c r="D1356" s="82" t="s">
        <v>57</v>
      </c>
      <c r="E1356" s="82" t="s">
        <v>21</v>
      </c>
      <c r="F1356" s="82"/>
      <c r="G1356" s="82" t="s">
        <v>89</v>
      </c>
      <c r="H1356" s="81" t="n">
        <v>38596</v>
      </c>
      <c r="I1356" s="82" t="n">
        <v>0</v>
      </c>
      <c r="J1356" s="82" t="n">
        <v>0</v>
      </c>
      <c r="K1356" s="83" t="n">
        <f aca="false">IF(J1356=0,0,J1356/I1356)</f>
        <v>0</v>
      </c>
      <c r="L1356" s="83" t="n">
        <f aca="false">I1356/UOM</f>
        <v>0</v>
      </c>
      <c r="M1356" s="83" t="n">
        <f aca="false">J1356/UOM</f>
        <v>0</v>
      </c>
      <c r="N1356" s="84" t="str">
        <f aca="false">IF(F1356="P","PHY",IF(F1356="G","G",E1356))</f>
        <v>D</v>
      </c>
      <c r="O1356" s="84" t="str">
        <f aca="false">IF(ISNA(VLOOKUP(G1356,BadCanCurves,1,FALSE())),VLOOKUP(D1356,FOLIOS,6,FALSE()),"not used")</f>
        <v>not used</v>
      </c>
      <c r="P1356" s="84" t="n">
        <f aca="false">IF($N1356="P",VLOOKUP(H1356,PrcBuckets,2,FALSE()),0)</f>
        <v>0</v>
      </c>
      <c r="Q1356" s="84" t="n">
        <f aca="false">IF($N1356="D",VLOOKUP(H1356,BasisBuckets,2,FALSE()),0)</f>
        <v>13</v>
      </c>
      <c r="R1356" s="84" t="n">
        <f aca="false">IF($N1356="PHY",VLOOKUP(H1356,PGDBuckets,2,FALSE()),0)</f>
        <v>0</v>
      </c>
      <c r="S1356" s="84" t="n">
        <f aca="false">IF($N1356="G",VLOOKUP(H1356,PGDBuckets,2,FALSE()),0)</f>
        <v>0</v>
      </c>
      <c r="T1356" s="84" t="n">
        <f aca="false">SUM(P1356:S1356)</f>
        <v>13</v>
      </c>
      <c r="U1356" s="84" t="str">
        <f aca="false">IF(O1356="not used","-",O1356&amp;N1356&amp;T1356)</f>
        <v>-</v>
      </c>
      <c r="V1356" s="84" t="str">
        <f aca="false">IF(O1356="Not Used","-",VLOOKUP(D1356,FOLIOS,7,FALSE())&amp;H1356)</f>
        <v>-</v>
      </c>
      <c r="W1356" s="84" t="str">
        <f aca="false">IF(U1356="-","-",O1356&amp;E1356&amp;H1356)</f>
        <v>-</v>
      </c>
      <c r="X1356" s="85" t="str">
        <f aca="false">D1356&amp;G1356</f>
        <v>FT-CAND-EGSC-BASIF-TRANSCO/Z3</v>
      </c>
      <c r="AF1356" s="0" t="str">
        <f aca="false">D1356&amp;V1356</f>
        <v>FT-CAND-EGSC-BAS-</v>
      </c>
    </row>
    <row r="1357" customFormat="false" ht="12.75" hidden="false" customHeight="false" outlineLevel="0" collapsed="false">
      <c r="A1357" s="81" t="n">
        <v>36682</v>
      </c>
      <c r="B1357" s="82" t="s">
        <v>55</v>
      </c>
      <c r="C1357" s="82" t="s">
        <v>56</v>
      </c>
      <c r="D1357" s="82" t="s">
        <v>57</v>
      </c>
      <c r="E1357" s="82" t="s">
        <v>21</v>
      </c>
      <c r="F1357" s="82"/>
      <c r="G1357" s="82" t="s">
        <v>89</v>
      </c>
      <c r="H1357" s="81" t="n">
        <v>38626</v>
      </c>
      <c r="I1357" s="82" t="n">
        <v>0</v>
      </c>
      <c r="J1357" s="82" t="n">
        <v>0</v>
      </c>
      <c r="K1357" s="83" t="n">
        <f aca="false">IF(J1357=0,0,J1357/I1357)</f>
        <v>0</v>
      </c>
      <c r="L1357" s="83" t="n">
        <f aca="false">I1357/UOM</f>
        <v>0</v>
      </c>
      <c r="M1357" s="83" t="n">
        <f aca="false">J1357/UOM</f>
        <v>0</v>
      </c>
      <c r="N1357" s="84" t="str">
        <f aca="false">IF(F1357="P","PHY",IF(F1357="G","G",E1357))</f>
        <v>D</v>
      </c>
      <c r="O1357" s="84" t="str">
        <f aca="false">IF(ISNA(VLOOKUP(G1357,BadCanCurves,1,FALSE())),VLOOKUP(D1357,FOLIOS,6,FALSE()),"not used")</f>
        <v>not used</v>
      </c>
      <c r="P1357" s="84" t="n">
        <f aca="false">IF($N1357="P",VLOOKUP(H1357,PrcBuckets,2,FALSE()),0)</f>
        <v>0</v>
      </c>
      <c r="Q1357" s="84" t="n">
        <f aca="false">IF($N1357="D",VLOOKUP(H1357,BasisBuckets,2,FALSE()),0)</f>
        <v>13</v>
      </c>
      <c r="R1357" s="84" t="n">
        <f aca="false">IF($N1357="PHY",VLOOKUP(H1357,PGDBuckets,2,FALSE()),0)</f>
        <v>0</v>
      </c>
      <c r="S1357" s="84" t="n">
        <f aca="false">IF($N1357="G",VLOOKUP(H1357,PGDBuckets,2,FALSE()),0)</f>
        <v>0</v>
      </c>
      <c r="T1357" s="84" t="n">
        <f aca="false">SUM(P1357:S1357)</f>
        <v>13</v>
      </c>
      <c r="U1357" s="84" t="str">
        <f aca="false">IF(O1357="not used","-",O1357&amp;N1357&amp;T1357)</f>
        <v>-</v>
      </c>
      <c r="V1357" s="84" t="str">
        <f aca="false">IF(O1357="Not Used","-",VLOOKUP(D1357,FOLIOS,7,FALSE())&amp;H1357)</f>
        <v>-</v>
      </c>
      <c r="W1357" s="84" t="str">
        <f aca="false">IF(U1357="-","-",O1357&amp;E1357&amp;H1357)</f>
        <v>-</v>
      </c>
      <c r="X1357" s="85" t="str">
        <f aca="false">D1357&amp;G1357</f>
        <v>FT-CAND-EGSC-BASIF-TRANSCO/Z3</v>
      </c>
      <c r="AF1357" s="0" t="str">
        <f aca="false">D1357&amp;V1357</f>
        <v>FT-CAND-EGSC-BAS-</v>
      </c>
    </row>
    <row r="1358" customFormat="false" ht="12.75" hidden="false" customHeight="false" outlineLevel="0" collapsed="false">
      <c r="A1358" s="81" t="n">
        <v>36682</v>
      </c>
      <c r="B1358" s="82" t="s">
        <v>55</v>
      </c>
      <c r="C1358" s="82" t="s">
        <v>56</v>
      </c>
      <c r="D1358" s="82" t="s">
        <v>57</v>
      </c>
      <c r="E1358" s="82" t="s">
        <v>21</v>
      </c>
      <c r="F1358" s="82"/>
      <c r="G1358" s="82" t="s">
        <v>89</v>
      </c>
      <c r="H1358" s="81" t="n">
        <v>38657</v>
      </c>
      <c r="I1358" s="82" t="n">
        <v>0</v>
      </c>
      <c r="J1358" s="82" t="n">
        <v>0</v>
      </c>
      <c r="K1358" s="83" t="n">
        <f aca="false">IF(J1358=0,0,J1358/I1358)</f>
        <v>0</v>
      </c>
      <c r="L1358" s="83" t="n">
        <f aca="false">I1358/UOM</f>
        <v>0</v>
      </c>
      <c r="M1358" s="83" t="n">
        <f aca="false">J1358/UOM</f>
        <v>0</v>
      </c>
      <c r="N1358" s="84" t="str">
        <f aca="false">IF(F1358="P","PHY",IF(F1358="G","G",E1358))</f>
        <v>D</v>
      </c>
      <c r="O1358" s="84" t="str">
        <f aca="false">IF(ISNA(VLOOKUP(G1358,BadCanCurves,1,FALSE())),VLOOKUP(D1358,FOLIOS,6,FALSE()),"not used")</f>
        <v>not used</v>
      </c>
      <c r="P1358" s="84" t="n">
        <f aca="false">IF($N1358="P",VLOOKUP(H1358,PrcBuckets,2,FALSE()),0)</f>
        <v>0</v>
      </c>
      <c r="Q1358" s="84" t="n">
        <f aca="false">IF($N1358="D",VLOOKUP(H1358,BasisBuckets,2,FALSE()),0)</f>
        <v>13</v>
      </c>
      <c r="R1358" s="84" t="n">
        <f aca="false">IF($N1358="PHY",VLOOKUP(H1358,PGDBuckets,2,FALSE()),0)</f>
        <v>0</v>
      </c>
      <c r="S1358" s="84" t="n">
        <f aca="false">IF($N1358="G",VLOOKUP(H1358,PGDBuckets,2,FALSE()),0)</f>
        <v>0</v>
      </c>
      <c r="T1358" s="84" t="n">
        <f aca="false">SUM(P1358:S1358)</f>
        <v>13</v>
      </c>
      <c r="U1358" s="84" t="str">
        <f aca="false">IF(O1358="not used","-",O1358&amp;N1358&amp;T1358)</f>
        <v>-</v>
      </c>
      <c r="V1358" s="84" t="str">
        <f aca="false">IF(O1358="Not Used","-",VLOOKUP(D1358,FOLIOS,7,FALSE())&amp;H1358)</f>
        <v>-</v>
      </c>
      <c r="W1358" s="84" t="str">
        <f aca="false">IF(U1358="-","-",O1358&amp;E1358&amp;H1358)</f>
        <v>-</v>
      </c>
      <c r="X1358" s="85" t="str">
        <f aca="false">D1358&amp;G1358</f>
        <v>FT-CAND-EGSC-BASIF-TRANSCO/Z3</v>
      </c>
      <c r="AF1358" s="0" t="str">
        <f aca="false">D1358&amp;V1358</f>
        <v>FT-CAND-EGSC-BAS-</v>
      </c>
    </row>
    <row r="1359" customFormat="false" ht="12.75" hidden="false" customHeight="false" outlineLevel="0" collapsed="false">
      <c r="A1359" s="81" t="n">
        <v>36682</v>
      </c>
      <c r="B1359" s="82" t="s">
        <v>55</v>
      </c>
      <c r="C1359" s="82" t="s">
        <v>56</v>
      </c>
      <c r="D1359" s="82" t="s">
        <v>57</v>
      </c>
      <c r="E1359" s="82" t="s">
        <v>21</v>
      </c>
      <c r="F1359" s="82"/>
      <c r="G1359" s="82" t="s">
        <v>89</v>
      </c>
      <c r="H1359" s="81" t="n">
        <v>38687</v>
      </c>
      <c r="I1359" s="82" t="n">
        <v>0</v>
      </c>
      <c r="J1359" s="82" t="n">
        <v>0</v>
      </c>
      <c r="K1359" s="83" t="n">
        <f aca="false">IF(J1359=0,0,J1359/I1359)</f>
        <v>0</v>
      </c>
      <c r="L1359" s="83" t="n">
        <f aca="false">I1359/UOM</f>
        <v>0</v>
      </c>
      <c r="M1359" s="83" t="n">
        <f aca="false">J1359/UOM</f>
        <v>0</v>
      </c>
      <c r="N1359" s="84" t="str">
        <f aca="false">IF(F1359="P","PHY",IF(F1359="G","G",E1359))</f>
        <v>D</v>
      </c>
      <c r="O1359" s="84" t="str">
        <f aca="false">IF(ISNA(VLOOKUP(G1359,BadCanCurves,1,FALSE())),VLOOKUP(D1359,FOLIOS,6,FALSE()),"not used")</f>
        <v>not used</v>
      </c>
      <c r="P1359" s="84" t="n">
        <f aca="false">IF($N1359="P",VLOOKUP(H1359,PrcBuckets,2,FALSE()),0)</f>
        <v>0</v>
      </c>
      <c r="Q1359" s="84" t="n">
        <f aca="false">IF($N1359="D",VLOOKUP(H1359,BasisBuckets,2,FALSE()),0)</f>
        <v>13</v>
      </c>
      <c r="R1359" s="84" t="n">
        <f aca="false">IF($N1359="PHY",VLOOKUP(H1359,PGDBuckets,2,FALSE()),0)</f>
        <v>0</v>
      </c>
      <c r="S1359" s="84" t="n">
        <f aca="false">IF($N1359="G",VLOOKUP(H1359,PGDBuckets,2,FALSE()),0)</f>
        <v>0</v>
      </c>
      <c r="T1359" s="84" t="n">
        <f aca="false">SUM(P1359:S1359)</f>
        <v>13</v>
      </c>
      <c r="U1359" s="84" t="str">
        <f aca="false">IF(O1359="not used","-",O1359&amp;N1359&amp;T1359)</f>
        <v>-</v>
      </c>
      <c r="V1359" s="84" t="str">
        <f aca="false">IF(O1359="Not Used","-",VLOOKUP(D1359,FOLIOS,7,FALSE())&amp;H1359)</f>
        <v>-</v>
      </c>
      <c r="W1359" s="84" t="str">
        <f aca="false">IF(U1359="-","-",O1359&amp;E1359&amp;H1359)</f>
        <v>-</v>
      </c>
      <c r="X1359" s="85" t="str">
        <f aca="false">D1359&amp;G1359</f>
        <v>FT-CAND-EGSC-BASIF-TRANSCO/Z3</v>
      </c>
      <c r="AF1359" s="0" t="str">
        <f aca="false">D1359&amp;V1359</f>
        <v>FT-CAND-EGSC-BAS-</v>
      </c>
    </row>
    <row r="1360" customFormat="false" ht="12.75" hidden="false" customHeight="false" outlineLevel="0" collapsed="false">
      <c r="A1360" s="81" t="n">
        <v>36682</v>
      </c>
      <c r="B1360" s="82" t="s">
        <v>55</v>
      </c>
      <c r="C1360" s="82" t="s">
        <v>56</v>
      </c>
      <c r="D1360" s="82" t="s">
        <v>57</v>
      </c>
      <c r="E1360" s="82" t="s">
        <v>21</v>
      </c>
      <c r="F1360" s="82"/>
      <c r="G1360" s="82" t="s">
        <v>89</v>
      </c>
      <c r="H1360" s="81" t="n">
        <v>38718</v>
      </c>
      <c r="I1360" s="82" t="n">
        <v>0</v>
      </c>
      <c r="J1360" s="82" t="n">
        <v>0</v>
      </c>
      <c r="K1360" s="83" t="n">
        <f aca="false">IF(J1360=0,0,J1360/I1360)</f>
        <v>0</v>
      </c>
      <c r="L1360" s="83" t="n">
        <f aca="false">I1360/UOM</f>
        <v>0</v>
      </c>
      <c r="M1360" s="83" t="n">
        <f aca="false">J1360/UOM</f>
        <v>0</v>
      </c>
      <c r="N1360" s="84" t="str">
        <f aca="false">IF(F1360="P","PHY",IF(F1360="G","G",E1360))</f>
        <v>D</v>
      </c>
      <c r="O1360" s="84" t="str">
        <f aca="false">IF(ISNA(VLOOKUP(G1360,BadCanCurves,1,FALSE())),VLOOKUP(D1360,FOLIOS,6,FALSE()),"not used")</f>
        <v>not used</v>
      </c>
      <c r="P1360" s="84" t="n">
        <f aca="false">IF($N1360="P",VLOOKUP(H1360,PrcBuckets,2,FALSE()),0)</f>
        <v>0</v>
      </c>
      <c r="Q1360" s="84" t="n">
        <f aca="false">IF($N1360="D",VLOOKUP(H1360,BasisBuckets,2,FALSE()),0)</f>
        <v>13</v>
      </c>
      <c r="R1360" s="84" t="n">
        <f aca="false">IF($N1360="PHY",VLOOKUP(H1360,PGDBuckets,2,FALSE()),0)</f>
        <v>0</v>
      </c>
      <c r="S1360" s="84" t="n">
        <f aca="false">IF($N1360="G",VLOOKUP(H1360,PGDBuckets,2,FALSE()),0)</f>
        <v>0</v>
      </c>
      <c r="T1360" s="84" t="n">
        <f aca="false">SUM(P1360:S1360)</f>
        <v>13</v>
      </c>
      <c r="U1360" s="84" t="str">
        <f aca="false">IF(O1360="not used","-",O1360&amp;N1360&amp;T1360)</f>
        <v>-</v>
      </c>
      <c r="V1360" s="84" t="str">
        <f aca="false">IF(O1360="Not Used","-",VLOOKUP(D1360,FOLIOS,7,FALSE())&amp;H1360)</f>
        <v>-</v>
      </c>
      <c r="W1360" s="84" t="str">
        <f aca="false">IF(U1360="-","-",O1360&amp;E1360&amp;H1360)</f>
        <v>-</v>
      </c>
      <c r="X1360" s="85" t="str">
        <f aca="false">D1360&amp;G1360</f>
        <v>FT-CAND-EGSC-BASIF-TRANSCO/Z3</v>
      </c>
      <c r="AF1360" s="0" t="str">
        <f aca="false">D1360&amp;V1360</f>
        <v>FT-CAND-EGSC-BAS-</v>
      </c>
    </row>
    <row r="1361" customFormat="false" ht="12.75" hidden="false" customHeight="false" outlineLevel="0" collapsed="false">
      <c r="A1361" s="81" t="n">
        <v>36682</v>
      </c>
      <c r="B1361" s="82" t="s">
        <v>55</v>
      </c>
      <c r="C1361" s="82" t="s">
        <v>56</v>
      </c>
      <c r="D1361" s="82" t="s">
        <v>57</v>
      </c>
      <c r="E1361" s="82" t="s">
        <v>21</v>
      </c>
      <c r="F1361" s="82"/>
      <c r="G1361" s="82" t="s">
        <v>89</v>
      </c>
      <c r="H1361" s="81" t="n">
        <v>38749</v>
      </c>
      <c r="I1361" s="82" t="n">
        <v>0</v>
      </c>
      <c r="J1361" s="82" t="n">
        <v>0</v>
      </c>
      <c r="K1361" s="83" t="n">
        <f aca="false">IF(J1361=0,0,J1361/I1361)</f>
        <v>0</v>
      </c>
      <c r="L1361" s="83" t="n">
        <f aca="false">I1361/UOM</f>
        <v>0</v>
      </c>
      <c r="M1361" s="83" t="n">
        <f aca="false">J1361/UOM</f>
        <v>0</v>
      </c>
      <c r="N1361" s="84" t="str">
        <f aca="false">IF(F1361="P","PHY",IF(F1361="G","G",E1361))</f>
        <v>D</v>
      </c>
      <c r="O1361" s="84" t="str">
        <f aca="false">IF(ISNA(VLOOKUP(G1361,BadCanCurves,1,FALSE())),VLOOKUP(D1361,FOLIOS,6,FALSE()),"not used")</f>
        <v>not used</v>
      </c>
      <c r="P1361" s="84" t="n">
        <f aca="false">IF($N1361="P",VLOOKUP(H1361,PrcBuckets,2,FALSE()),0)</f>
        <v>0</v>
      </c>
      <c r="Q1361" s="84" t="n">
        <f aca="false">IF($N1361="D",VLOOKUP(H1361,BasisBuckets,2,FALSE()),0)</f>
        <v>13</v>
      </c>
      <c r="R1361" s="84" t="n">
        <f aca="false">IF($N1361="PHY",VLOOKUP(H1361,PGDBuckets,2,FALSE()),0)</f>
        <v>0</v>
      </c>
      <c r="S1361" s="84" t="n">
        <f aca="false">IF($N1361="G",VLOOKUP(H1361,PGDBuckets,2,FALSE()),0)</f>
        <v>0</v>
      </c>
      <c r="T1361" s="84" t="n">
        <f aca="false">SUM(P1361:S1361)</f>
        <v>13</v>
      </c>
      <c r="U1361" s="84" t="str">
        <f aca="false">IF(O1361="not used","-",O1361&amp;N1361&amp;T1361)</f>
        <v>-</v>
      </c>
      <c r="V1361" s="84" t="str">
        <f aca="false">IF(O1361="Not Used","-",VLOOKUP(D1361,FOLIOS,7,FALSE())&amp;H1361)</f>
        <v>-</v>
      </c>
      <c r="W1361" s="84" t="str">
        <f aca="false">IF(U1361="-","-",O1361&amp;E1361&amp;H1361)</f>
        <v>-</v>
      </c>
      <c r="X1361" s="85" t="str">
        <f aca="false">D1361&amp;G1361</f>
        <v>FT-CAND-EGSC-BASIF-TRANSCO/Z3</v>
      </c>
      <c r="AF1361" s="0" t="str">
        <f aca="false">D1361&amp;V1361</f>
        <v>FT-CAND-EGSC-BAS-</v>
      </c>
    </row>
    <row r="1362" customFormat="false" ht="12.75" hidden="false" customHeight="false" outlineLevel="0" collapsed="false">
      <c r="A1362" s="81" t="n">
        <v>36682</v>
      </c>
      <c r="B1362" s="82" t="s">
        <v>55</v>
      </c>
      <c r="C1362" s="82" t="s">
        <v>56</v>
      </c>
      <c r="D1362" s="82" t="s">
        <v>57</v>
      </c>
      <c r="E1362" s="82" t="s">
        <v>21</v>
      </c>
      <c r="F1362" s="82"/>
      <c r="G1362" s="82" t="s">
        <v>89</v>
      </c>
      <c r="H1362" s="81" t="n">
        <v>38777</v>
      </c>
      <c r="I1362" s="82" t="n">
        <v>0</v>
      </c>
      <c r="J1362" s="82" t="n">
        <v>0</v>
      </c>
      <c r="K1362" s="83" t="n">
        <f aca="false">IF(J1362=0,0,J1362/I1362)</f>
        <v>0</v>
      </c>
      <c r="L1362" s="83" t="n">
        <f aca="false">I1362/UOM</f>
        <v>0</v>
      </c>
      <c r="M1362" s="83" t="n">
        <f aca="false">J1362/UOM</f>
        <v>0</v>
      </c>
      <c r="N1362" s="84" t="str">
        <f aca="false">IF(F1362="P","PHY",IF(F1362="G","G",E1362))</f>
        <v>D</v>
      </c>
      <c r="O1362" s="84" t="str">
        <f aca="false">IF(ISNA(VLOOKUP(G1362,BadCanCurves,1,FALSE())),VLOOKUP(D1362,FOLIOS,6,FALSE()),"not used")</f>
        <v>not used</v>
      </c>
      <c r="P1362" s="84" t="n">
        <f aca="false">IF($N1362="P",VLOOKUP(H1362,PrcBuckets,2,FALSE()),0)</f>
        <v>0</v>
      </c>
      <c r="Q1362" s="84" t="n">
        <f aca="false">IF($N1362="D",VLOOKUP(H1362,BasisBuckets,2,FALSE()),0)</f>
        <v>13</v>
      </c>
      <c r="R1362" s="84" t="n">
        <f aca="false">IF($N1362="PHY",VLOOKUP(H1362,PGDBuckets,2,FALSE()),0)</f>
        <v>0</v>
      </c>
      <c r="S1362" s="84" t="n">
        <f aca="false">IF($N1362="G",VLOOKUP(H1362,PGDBuckets,2,FALSE()),0)</f>
        <v>0</v>
      </c>
      <c r="T1362" s="84" t="n">
        <f aca="false">SUM(P1362:S1362)</f>
        <v>13</v>
      </c>
      <c r="U1362" s="84" t="str">
        <f aca="false">IF(O1362="not used","-",O1362&amp;N1362&amp;T1362)</f>
        <v>-</v>
      </c>
      <c r="V1362" s="84" t="str">
        <f aca="false">IF(O1362="Not Used","-",VLOOKUP(D1362,FOLIOS,7,FALSE())&amp;H1362)</f>
        <v>-</v>
      </c>
      <c r="W1362" s="84" t="str">
        <f aca="false">IF(U1362="-","-",O1362&amp;E1362&amp;H1362)</f>
        <v>-</v>
      </c>
      <c r="X1362" s="85" t="str">
        <f aca="false">D1362&amp;G1362</f>
        <v>FT-CAND-EGSC-BASIF-TRANSCO/Z3</v>
      </c>
      <c r="AF1362" s="0" t="str">
        <f aca="false">D1362&amp;V1362</f>
        <v>FT-CAND-EGSC-BAS-</v>
      </c>
    </row>
    <row r="1363" customFormat="false" ht="12.75" hidden="false" customHeight="false" outlineLevel="0" collapsed="false">
      <c r="A1363" s="81" t="n">
        <v>36682</v>
      </c>
      <c r="B1363" s="82" t="s">
        <v>55</v>
      </c>
      <c r="C1363" s="82" t="s">
        <v>56</v>
      </c>
      <c r="D1363" s="82" t="s">
        <v>57</v>
      </c>
      <c r="E1363" s="82" t="s">
        <v>21</v>
      </c>
      <c r="F1363" s="82"/>
      <c r="G1363" s="82" t="s">
        <v>89</v>
      </c>
      <c r="H1363" s="81" t="n">
        <v>38808</v>
      </c>
      <c r="I1363" s="82" t="n">
        <v>0</v>
      </c>
      <c r="J1363" s="82" t="n">
        <v>0</v>
      </c>
      <c r="K1363" s="83" t="n">
        <f aca="false">IF(J1363=0,0,J1363/I1363)</f>
        <v>0</v>
      </c>
      <c r="L1363" s="83" t="n">
        <f aca="false">I1363/UOM</f>
        <v>0</v>
      </c>
      <c r="M1363" s="83" t="n">
        <f aca="false">J1363/UOM</f>
        <v>0</v>
      </c>
      <c r="N1363" s="84" t="str">
        <f aca="false">IF(F1363="P","PHY",IF(F1363="G","G",E1363))</f>
        <v>D</v>
      </c>
      <c r="O1363" s="84" t="str">
        <f aca="false">IF(ISNA(VLOOKUP(G1363,BadCanCurves,1,FALSE())),VLOOKUP(D1363,FOLIOS,6,FALSE()),"not used")</f>
        <v>not used</v>
      </c>
      <c r="P1363" s="84" t="n">
        <f aca="false">IF($N1363="P",VLOOKUP(H1363,PrcBuckets,2,FALSE()),0)</f>
        <v>0</v>
      </c>
      <c r="Q1363" s="84" t="n">
        <f aca="false">IF($N1363="D",VLOOKUP(H1363,BasisBuckets,2,FALSE()),0)</f>
        <v>13</v>
      </c>
      <c r="R1363" s="84" t="n">
        <f aca="false">IF($N1363="PHY",VLOOKUP(H1363,PGDBuckets,2,FALSE()),0)</f>
        <v>0</v>
      </c>
      <c r="S1363" s="84" t="n">
        <f aca="false">IF($N1363="G",VLOOKUP(H1363,PGDBuckets,2,FALSE()),0)</f>
        <v>0</v>
      </c>
      <c r="T1363" s="84" t="n">
        <f aca="false">SUM(P1363:S1363)</f>
        <v>13</v>
      </c>
      <c r="U1363" s="84" t="str">
        <f aca="false">IF(O1363="not used","-",O1363&amp;N1363&amp;T1363)</f>
        <v>-</v>
      </c>
      <c r="V1363" s="84" t="str">
        <f aca="false">IF(O1363="Not Used","-",VLOOKUP(D1363,FOLIOS,7,FALSE())&amp;H1363)</f>
        <v>-</v>
      </c>
      <c r="W1363" s="84" t="str">
        <f aca="false">IF(U1363="-","-",O1363&amp;E1363&amp;H1363)</f>
        <v>-</v>
      </c>
      <c r="X1363" s="85" t="str">
        <f aca="false">D1363&amp;G1363</f>
        <v>FT-CAND-EGSC-BASIF-TRANSCO/Z3</v>
      </c>
      <c r="AF1363" s="0" t="str">
        <f aca="false">D1363&amp;V1363</f>
        <v>FT-CAND-EGSC-BAS-</v>
      </c>
    </row>
    <row r="1364" customFormat="false" ht="12.75" hidden="false" customHeight="false" outlineLevel="0" collapsed="false">
      <c r="A1364" s="81" t="n">
        <v>36682</v>
      </c>
      <c r="B1364" s="82" t="s">
        <v>55</v>
      </c>
      <c r="C1364" s="82" t="s">
        <v>56</v>
      </c>
      <c r="D1364" s="82" t="s">
        <v>57</v>
      </c>
      <c r="E1364" s="82" t="s">
        <v>21</v>
      </c>
      <c r="F1364" s="82"/>
      <c r="G1364" s="82" t="s">
        <v>89</v>
      </c>
      <c r="H1364" s="81" t="n">
        <v>38838</v>
      </c>
      <c r="I1364" s="82" t="n">
        <v>0</v>
      </c>
      <c r="J1364" s="82" t="n">
        <v>0</v>
      </c>
      <c r="K1364" s="83" t="n">
        <f aca="false">IF(J1364=0,0,J1364/I1364)</f>
        <v>0</v>
      </c>
      <c r="L1364" s="83" t="n">
        <f aca="false">I1364/UOM</f>
        <v>0</v>
      </c>
      <c r="M1364" s="83" t="n">
        <f aca="false">J1364/UOM</f>
        <v>0</v>
      </c>
      <c r="N1364" s="84" t="str">
        <f aca="false">IF(F1364="P","PHY",IF(F1364="G","G",E1364))</f>
        <v>D</v>
      </c>
      <c r="O1364" s="84" t="str">
        <f aca="false">IF(ISNA(VLOOKUP(G1364,BadCanCurves,1,FALSE())),VLOOKUP(D1364,FOLIOS,6,FALSE()),"not used")</f>
        <v>not used</v>
      </c>
      <c r="P1364" s="84" t="n">
        <f aca="false">IF($N1364="P",VLOOKUP(H1364,PrcBuckets,2,FALSE()),0)</f>
        <v>0</v>
      </c>
      <c r="Q1364" s="84" t="n">
        <f aca="false">IF($N1364="D",VLOOKUP(H1364,BasisBuckets,2,FALSE()),0)</f>
        <v>13</v>
      </c>
      <c r="R1364" s="84" t="n">
        <f aca="false">IF($N1364="PHY",VLOOKUP(H1364,PGDBuckets,2,FALSE()),0)</f>
        <v>0</v>
      </c>
      <c r="S1364" s="84" t="n">
        <f aca="false">IF($N1364="G",VLOOKUP(H1364,PGDBuckets,2,FALSE()),0)</f>
        <v>0</v>
      </c>
      <c r="T1364" s="84" t="n">
        <f aca="false">SUM(P1364:S1364)</f>
        <v>13</v>
      </c>
      <c r="U1364" s="84" t="str">
        <f aca="false">IF(O1364="not used","-",O1364&amp;N1364&amp;T1364)</f>
        <v>-</v>
      </c>
      <c r="V1364" s="84" t="str">
        <f aca="false">IF(O1364="Not Used","-",VLOOKUP(D1364,FOLIOS,7,FALSE())&amp;H1364)</f>
        <v>-</v>
      </c>
      <c r="W1364" s="84" t="str">
        <f aca="false">IF(U1364="-","-",O1364&amp;E1364&amp;H1364)</f>
        <v>-</v>
      </c>
      <c r="X1364" s="85" t="str">
        <f aca="false">D1364&amp;G1364</f>
        <v>FT-CAND-EGSC-BASIF-TRANSCO/Z3</v>
      </c>
      <c r="AF1364" s="0" t="str">
        <f aca="false">D1364&amp;V1364</f>
        <v>FT-CAND-EGSC-BAS-</v>
      </c>
    </row>
    <row r="1365" customFormat="false" ht="12.75" hidden="false" customHeight="false" outlineLevel="0" collapsed="false">
      <c r="A1365" s="81" t="n">
        <v>36682</v>
      </c>
      <c r="B1365" s="82" t="s">
        <v>55</v>
      </c>
      <c r="C1365" s="82" t="s">
        <v>56</v>
      </c>
      <c r="D1365" s="82" t="s">
        <v>57</v>
      </c>
      <c r="E1365" s="82" t="s">
        <v>21</v>
      </c>
      <c r="F1365" s="82"/>
      <c r="G1365" s="82" t="s">
        <v>89</v>
      </c>
      <c r="H1365" s="81" t="n">
        <v>38869</v>
      </c>
      <c r="I1365" s="82" t="n">
        <v>0</v>
      </c>
      <c r="J1365" s="82" t="n">
        <v>0</v>
      </c>
      <c r="K1365" s="83" t="n">
        <f aca="false">IF(J1365=0,0,J1365/I1365)</f>
        <v>0</v>
      </c>
      <c r="L1365" s="83" t="n">
        <f aca="false">I1365/UOM</f>
        <v>0</v>
      </c>
      <c r="M1365" s="83" t="n">
        <f aca="false">J1365/UOM</f>
        <v>0</v>
      </c>
      <c r="N1365" s="84" t="str">
        <f aca="false">IF(F1365="P","PHY",IF(F1365="G","G",E1365))</f>
        <v>D</v>
      </c>
      <c r="O1365" s="84" t="str">
        <f aca="false">IF(ISNA(VLOOKUP(G1365,BadCanCurves,1,FALSE())),VLOOKUP(D1365,FOLIOS,6,FALSE()),"not used")</f>
        <v>not used</v>
      </c>
      <c r="P1365" s="84" t="n">
        <f aca="false">IF($N1365="P",VLOOKUP(H1365,PrcBuckets,2,FALSE()),0)</f>
        <v>0</v>
      </c>
      <c r="Q1365" s="84" t="n">
        <f aca="false">IF($N1365="D",VLOOKUP(H1365,BasisBuckets,2,FALSE()),0)</f>
        <v>13</v>
      </c>
      <c r="R1365" s="84" t="n">
        <f aca="false">IF($N1365="PHY",VLOOKUP(H1365,PGDBuckets,2,FALSE()),0)</f>
        <v>0</v>
      </c>
      <c r="S1365" s="84" t="n">
        <f aca="false">IF($N1365="G",VLOOKUP(H1365,PGDBuckets,2,FALSE()),0)</f>
        <v>0</v>
      </c>
      <c r="T1365" s="84" t="n">
        <f aca="false">SUM(P1365:S1365)</f>
        <v>13</v>
      </c>
      <c r="U1365" s="84" t="str">
        <f aca="false">IF(O1365="not used","-",O1365&amp;N1365&amp;T1365)</f>
        <v>-</v>
      </c>
      <c r="V1365" s="84" t="str">
        <f aca="false">IF(O1365="Not Used","-",VLOOKUP(D1365,FOLIOS,7,FALSE())&amp;H1365)</f>
        <v>-</v>
      </c>
      <c r="W1365" s="84" t="str">
        <f aca="false">IF(U1365="-","-",O1365&amp;E1365&amp;H1365)</f>
        <v>-</v>
      </c>
      <c r="X1365" s="85" t="str">
        <f aca="false">D1365&amp;G1365</f>
        <v>FT-CAND-EGSC-BASIF-TRANSCO/Z3</v>
      </c>
      <c r="AF1365" s="0" t="str">
        <f aca="false">D1365&amp;V1365</f>
        <v>FT-CAND-EGSC-BAS-</v>
      </c>
    </row>
    <row r="1366" customFormat="false" ht="12.75" hidden="false" customHeight="false" outlineLevel="0" collapsed="false">
      <c r="A1366" s="81" t="n">
        <v>36682</v>
      </c>
      <c r="B1366" s="82" t="s">
        <v>55</v>
      </c>
      <c r="C1366" s="82" t="s">
        <v>56</v>
      </c>
      <c r="D1366" s="82" t="s">
        <v>57</v>
      </c>
      <c r="E1366" s="82" t="s">
        <v>21</v>
      </c>
      <c r="F1366" s="82"/>
      <c r="G1366" s="82" t="s">
        <v>89</v>
      </c>
      <c r="H1366" s="81" t="n">
        <v>38899</v>
      </c>
      <c r="I1366" s="82" t="n">
        <v>0</v>
      </c>
      <c r="J1366" s="82" t="n">
        <v>0</v>
      </c>
      <c r="K1366" s="83" t="n">
        <f aca="false">IF(J1366=0,0,J1366/I1366)</f>
        <v>0</v>
      </c>
      <c r="L1366" s="83" t="n">
        <f aca="false">I1366/UOM</f>
        <v>0</v>
      </c>
      <c r="M1366" s="83" t="n">
        <f aca="false">J1366/UOM</f>
        <v>0</v>
      </c>
      <c r="N1366" s="84" t="str">
        <f aca="false">IF(F1366="P","PHY",IF(F1366="G","G",E1366))</f>
        <v>D</v>
      </c>
      <c r="O1366" s="84" t="str">
        <f aca="false">IF(ISNA(VLOOKUP(G1366,BadCanCurves,1,FALSE())),VLOOKUP(D1366,FOLIOS,6,FALSE()),"not used")</f>
        <v>not used</v>
      </c>
      <c r="P1366" s="84" t="n">
        <f aca="false">IF($N1366="P",VLOOKUP(H1366,PrcBuckets,2,FALSE()),0)</f>
        <v>0</v>
      </c>
      <c r="Q1366" s="84" t="n">
        <f aca="false">IF($N1366="D",VLOOKUP(H1366,BasisBuckets,2,FALSE()),0)</f>
        <v>13</v>
      </c>
      <c r="R1366" s="84" t="n">
        <f aca="false">IF($N1366="PHY",VLOOKUP(H1366,PGDBuckets,2,FALSE()),0)</f>
        <v>0</v>
      </c>
      <c r="S1366" s="84" t="n">
        <f aca="false">IF($N1366="G",VLOOKUP(H1366,PGDBuckets,2,FALSE()),0)</f>
        <v>0</v>
      </c>
      <c r="T1366" s="84" t="n">
        <f aca="false">SUM(P1366:S1366)</f>
        <v>13</v>
      </c>
      <c r="U1366" s="84" t="str">
        <f aca="false">IF(O1366="not used","-",O1366&amp;N1366&amp;T1366)</f>
        <v>-</v>
      </c>
      <c r="V1366" s="84" t="str">
        <f aca="false">IF(O1366="Not Used","-",VLOOKUP(D1366,FOLIOS,7,FALSE())&amp;H1366)</f>
        <v>-</v>
      </c>
      <c r="W1366" s="84" t="str">
        <f aca="false">IF(U1366="-","-",O1366&amp;E1366&amp;H1366)</f>
        <v>-</v>
      </c>
      <c r="X1366" s="85" t="str">
        <f aca="false">D1366&amp;G1366</f>
        <v>FT-CAND-EGSC-BASIF-TRANSCO/Z3</v>
      </c>
      <c r="AF1366" s="0" t="str">
        <f aca="false">D1366&amp;V1366</f>
        <v>FT-CAND-EGSC-BAS-</v>
      </c>
    </row>
    <row r="1367" customFormat="false" ht="12.75" hidden="false" customHeight="false" outlineLevel="0" collapsed="false">
      <c r="A1367" s="81" t="n">
        <v>36682</v>
      </c>
      <c r="B1367" s="82" t="s">
        <v>55</v>
      </c>
      <c r="C1367" s="82" t="s">
        <v>56</v>
      </c>
      <c r="D1367" s="82" t="s">
        <v>57</v>
      </c>
      <c r="E1367" s="82" t="s">
        <v>21</v>
      </c>
      <c r="F1367" s="82"/>
      <c r="G1367" s="82" t="s">
        <v>89</v>
      </c>
      <c r="H1367" s="81" t="n">
        <v>38930</v>
      </c>
      <c r="I1367" s="82" t="n">
        <v>0</v>
      </c>
      <c r="J1367" s="82" t="n">
        <v>0</v>
      </c>
      <c r="K1367" s="83" t="n">
        <f aca="false">IF(J1367=0,0,J1367/I1367)</f>
        <v>0</v>
      </c>
      <c r="L1367" s="83" t="n">
        <f aca="false">I1367/UOM</f>
        <v>0</v>
      </c>
      <c r="M1367" s="83" t="n">
        <f aca="false">J1367/UOM</f>
        <v>0</v>
      </c>
      <c r="N1367" s="84" t="str">
        <f aca="false">IF(F1367="P","PHY",IF(F1367="G","G",E1367))</f>
        <v>D</v>
      </c>
      <c r="O1367" s="84" t="str">
        <f aca="false">IF(ISNA(VLOOKUP(G1367,BadCanCurves,1,FALSE())),VLOOKUP(D1367,FOLIOS,6,FALSE()),"not used")</f>
        <v>not used</v>
      </c>
      <c r="P1367" s="84" t="n">
        <f aca="false">IF($N1367="P",VLOOKUP(H1367,PrcBuckets,2,FALSE()),0)</f>
        <v>0</v>
      </c>
      <c r="Q1367" s="84" t="n">
        <f aca="false">IF($N1367="D",VLOOKUP(H1367,BasisBuckets,2,FALSE()),0)</f>
        <v>13</v>
      </c>
      <c r="R1367" s="84" t="n">
        <f aca="false">IF($N1367="PHY",VLOOKUP(H1367,PGDBuckets,2,FALSE()),0)</f>
        <v>0</v>
      </c>
      <c r="S1367" s="84" t="n">
        <f aca="false">IF($N1367="G",VLOOKUP(H1367,PGDBuckets,2,FALSE()),0)</f>
        <v>0</v>
      </c>
      <c r="T1367" s="84" t="n">
        <f aca="false">SUM(P1367:S1367)</f>
        <v>13</v>
      </c>
      <c r="U1367" s="84" t="str">
        <f aca="false">IF(O1367="not used","-",O1367&amp;N1367&amp;T1367)</f>
        <v>-</v>
      </c>
      <c r="V1367" s="84" t="str">
        <f aca="false">IF(O1367="Not Used","-",VLOOKUP(D1367,FOLIOS,7,FALSE())&amp;H1367)</f>
        <v>-</v>
      </c>
      <c r="W1367" s="84" t="str">
        <f aca="false">IF(U1367="-","-",O1367&amp;E1367&amp;H1367)</f>
        <v>-</v>
      </c>
      <c r="X1367" s="85" t="str">
        <f aca="false">D1367&amp;G1367</f>
        <v>FT-CAND-EGSC-BASIF-TRANSCO/Z3</v>
      </c>
      <c r="AF1367" s="0" t="str">
        <f aca="false">D1367&amp;V1367</f>
        <v>FT-CAND-EGSC-BAS-</v>
      </c>
    </row>
    <row r="1368" customFormat="false" ht="12.75" hidden="false" customHeight="false" outlineLevel="0" collapsed="false">
      <c r="A1368" s="81" t="n">
        <v>36682</v>
      </c>
      <c r="B1368" s="82" t="s">
        <v>55</v>
      </c>
      <c r="C1368" s="82" t="s">
        <v>56</v>
      </c>
      <c r="D1368" s="82" t="s">
        <v>57</v>
      </c>
      <c r="E1368" s="82" t="s">
        <v>21</v>
      </c>
      <c r="F1368" s="82"/>
      <c r="G1368" s="82" t="s">
        <v>89</v>
      </c>
      <c r="H1368" s="81" t="n">
        <v>38961</v>
      </c>
      <c r="I1368" s="82" t="n">
        <v>0</v>
      </c>
      <c r="J1368" s="82" t="n">
        <v>0</v>
      </c>
      <c r="K1368" s="83" t="n">
        <f aca="false">IF(J1368=0,0,J1368/I1368)</f>
        <v>0</v>
      </c>
      <c r="L1368" s="83" t="n">
        <f aca="false">I1368/UOM</f>
        <v>0</v>
      </c>
      <c r="M1368" s="83" t="n">
        <f aca="false">J1368/UOM</f>
        <v>0</v>
      </c>
      <c r="N1368" s="84" t="str">
        <f aca="false">IF(F1368="P","PHY",IF(F1368="G","G",E1368))</f>
        <v>D</v>
      </c>
      <c r="O1368" s="84" t="str">
        <f aca="false">IF(ISNA(VLOOKUP(G1368,BadCanCurves,1,FALSE())),VLOOKUP(D1368,FOLIOS,6,FALSE()),"not used")</f>
        <v>not used</v>
      </c>
      <c r="P1368" s="84" t="n">
        <f aca="false">IF($N1368="P",VLOOKUP(H1368,PrcBuckets,2,FALSE()),0)</f>
        <v>0</v>
      </c>
      <c r="Q1368" s="84" t="n">
        <f aca="false">IF($N1368="D",VLOOKUP(H1368,BasisBuckets,2,FALSE()),0)</f>
        <v>13</v>
      </c>
      <c r="R1368" s="84" t="n">
        <f aca="false">IF($N1368="PHY",VLOOKUP(H1368,PGDBuckets,2,FALSE()),0)</f>
        <v>0</v>
      </c>
      <c r="S1368" s="84" t="n">
        <f aca="false">IF($N1368="G",VLOOKUP(H1368,PGDBuckets,2,FALSE()),0)</f>
        <v>0</v>
      </c>
      <c r="T1368" s="84" t="n">
        <f aca="false">SUM(P1368:S1368)</f>
        <v>13</v>
      </c>
      <c r="U1368" s="84" t="str">
        <f aca="false">IF(O1368="not used","-",O1368&amp;N1368&amp;T1368)</f>
        <v>-</v>
      </c>
      <c r="V1368" s="84" t="str">
        <f aca="false">IF(O1368="Not Used","-",VLOOKUP(D1368,FOLIOS,7,FALSE())&amp;H1368)</f>
        <v>-</v>
      </c>
      <c r="W1368" s="84" t="str">
        <f aca="false">IF(U1368="-","-",O1368&amp;E1368&amp;H1368)</f>
        <v>-</v>
      </c>
      <c r="X1368" s="85" t="str">
        <f aca="false">D1368&amp;G1368</f>
        <v>FT-CAND-EGSC-BASIF-TRANSCO/Z3</v>
      </c>
      <c r="AF1368" s="0" t="str">
        <f aca="false">D1368&amp;V1368</f>
        <v>FT-CAND-EGSC-BAS-</v>
      </c>
    </row>
    <row r="1369" customFormat="false" ht="12.75" hidden="false" customHeight="false" outlineLevel="0" collapsed="false">
      <c r="A1369" s="81" t="n">
        <v>36682</v>
      </c>
      <c r="B1369" s="82" t="s">
        <v>55</v>
      </c>
      <c r="C1369" s="82" t="s">
        <v>56</v>
      </c>
      <c r="D1369" s="82" t="s">
        <v>57</v>
      </c>
      <c r="E1369" s="82" t="s">
        <v>21</v>
      </c>
      <c r="F1369" s="82"/>
      <c r="G1369" s="82" t="s">
        <v>89</v>
      </c>
      <c r="H1369" s="81" t="n">
        <v>38991</v>
      </c>
      <c r="I1369" s="82" t="n">
        <v>0</v>
      </c>
      <c r="J1369" s="82" t="n">
        <v>0</v>
      </c>
      <c r="K1369" s="83" t="n">
        <f aca="false">IF(J1369=0,0,J1369/I1369)</f>
        <v>0</v>
      </c>
      <c r="L1369" s="83" t="n">
        <f aca="false">I1369/UOM</f>
        <v>0</v>
      </c>
      <c r="M1369" s="83" t="n">
        <f aca="false">J1369/UOM</f>
        <v>0</v>
      </c>
      <c r="N1369" s="84" t="str">
        <f aca="false">IF(F1369="P","PHY",IF(F1369="G","G",E1369))</f>
        <v>D</v>
      </c>
      <c r="O1369" s="84" t="str">
        <f aca="false">IF(ISNA(VLOOKUP(G1369,BadCanCurves,1,FALSE())),VLOOKUP(D1369,FOLIOS,6,FALSE()),"not used")</f>
        <v>not used</v>
      </c>
      <c r="P1369" s="84" t="n">
        <f aca="false">IF($N1369="P",VLOOKUP(H1369,PrcBuckets,2,FALSE()),0)</f>
        <v>0</v>
      </c>
      <c r="Q1369" s="84" t="n">
        <f aca="false">IF($N1369="D",VLOOKUP(H1369,BasisBuckets,2,FALSE()),0)</f>
        <v>13</v>
      </c>
      <c r="R1369" s="84" t="n">
        <f aca="false">IF($N1369="PHY",VLOOKUP(H1369,PGDBuckets,2,FALSE()),0)</f>
        <v>0</v>
      </c>
      <c r="S1369" s="84" t="n">
        <f aca="false">IF($N1369="G",VLOOKUP(H1369,PGDBuckets,2,FALSE()),0)</f>
        <v>0</v>
      </c>
      <c r="T1369" s="84" t="n">
        <f aca="false">SUM(P1369:S1369)</f>
        <v>13</v>
      </c>
      <c r="U1369" s="84" t="str">
        <f aca="false">IF(O1369="not used","-",O1369&amp;N1369&amp;T1369)</f>
        <v>-</v>
      </c>
      <c r="V1369" s="84" t="str">
        <f aca="false">IF(O1369="Not Used","-",VLOOKUP(D1369,FOLIOS,7,FALSE())&amp;H1369)</f>
        <v>-</v>
      </c>
      <c r="W1369" s="84" t="str">
        <f aca="false">IF(U1369="-","-",O1369&amp;E1369&amp;H1369)</f>
        <v>-</v>
      </c>
      <c r="X1369" s="85" t="str">
        <f aca="false">D1369&amp;G1369</f>
        <v>FT-CAND-EGSC-BASIF-TRANSCO/Z3</v>
      </c>
      <c r="AF1369" s="0" t="str">
        <f aca="false">D1369&amp;V1369</f>
        <v>FT-CAND-EGSC-BAS-</v>
      </c>
    </row>
    <row r="1370" customFormat="false" ht="12.75" hidden="false" customHeight="false" outlineLevel="0" collapsed="false">
      <c r="A1370" s="81" t="n">
        <v>36682</v>
      </c>
      <c r="B1370" s="82" t="s">
        <v>55</v>
      </c>
      <c r="C1370" s="82" t="s">
        <v>56</v>
      </c>
      <c r="D1370" s="82" t="s">
        <v>57</v>
      </c>
      <c r="E1370" s="82" t="s">
        <v>21</v>
      </c>
      <c r="F1370" s="82"/>
      <c r="G1370" s="82" t="s">
        <v>90</v>
      </c>
      <c r="H1370" s="81" t="n">
        <v>36708</v>
      </c>
      <c r="I1370" s="82" t="n">
        <v>0</v>
      </c>
      <c r="J1370" s="82" t="n">
        <v>0</v>
      </c>
      <c r="K1370" s="83" t="n">
        <f aca="false">IF(J1370=0,0,J1370/I1370)</f>
        <v>0</v>
      </c>
      <c r="L1370" s="83" t="n">
        <f aca="false">I1370/UOM</f>
        <v>0</v>
      </c>
      <c r="M1370" s="83" t="n">
        <f aca="false">J1370/UOM</f>
        <v>0</v>
      </c>
      <c r="N1370" s="84" t="str">
        <f aca="false">IF(F1370="P","PHY",IF(F1370="G","G",E1370))</f>
        <v>D</v>
      </c>
      <c r="O1370" s="84" t="str">
        <f aca="false">IF(ISNA(VLOOKUP(G1370,BadCanCurves,1,FALSE())),VLOOKUP(D1370,FOLIOS,6,FALSE()),"not used")</f>
        <v>not used</v>
      </c>
      <c r="P1370" s="84" t="n">
        <f aca="false">IF($N1370="P",VLOOKUP(H1370,PrcBuckets,2,FALSE()),0)</f>
        <v>0</v>
      </c>
      <c r="Q1370" s="84" t="n">
        <f aca="false">IF($N1370="D",VLOOKUP(H1370,BasisBuckets,2,FALSE()),0)</f>
        <v>4</v>
      </c>
      <c r="R1370" s="84" t="n">
        <f aca="false">IF($N1370="PHY",VLOOKUP(H1370,PGDBuckets,2,FALSE()),0)</f>
        <v>0</v>
      </c>
      <c r="S1370" s="84" t="n">
        <f aca="false">IF($N1370="G",VLOOKUP(H1370,PGDBuckets,2,FALSE()),0)</f>
        <v>0</v>
      </c>
      <c r="T1370" s="84" t="n">
        <f aca="false">SUM(P1370:S1370)</f>
        <v>4</v>
      </c>
      <c r="U1370" s="84" t="str">
        <f aca="false">IF(O1370="not used","-",O1370&amp;N1370&amp;T1370)</f>
        <v>-</v>
      </c>
      <c r="V1370" s="84" t="str">
        <f aca="false">IF(O1370="Not Used","-",VLOOKUP(D1370,FOLIOS,7,FALSE())&amp;H1370)</f>
        <v>-</v>
      </c>
      <c r="W1370" s="84" t="str">
        <f aca="false">IF(U1370="-","-",O1370&amp;E1370&amp;H1370)</f>
        <v>-</v>
      </c>
      <c r="X1370" s="85" t="str">
        <f aca="false">D1370&amp;G1370</f>
        <v>FT-CAND-EGSC-BASIF-TRANSCO/Z6</v>
      </c>
      <c r="AF1370" s="0" t="str">
        <f aca="false">D1370&amp;V1370</f>
        <v>FT-CAND-EGSC-BAS-</v>
      </c>
    </row>
    <row r="1371" customFormat="false" ht="12.75" hidden="false" customHeight="false" outlineLevel="0" collapsed="false">
      <c r="A1371" s="81" t="n">
        <v>36682</v>
      </c>
      <c r="B1371" s="82" t="s">
        <v>55</v>
      </c>
      <c r="C1371" s="82" t="s">
        <v>56</v>
      </c>
      <c r="D1371" s="82" t="s">
        <v>57</v>
      </c>
      <c r="E1371" s="82" t="s">
        <v>21</v>
      </c>
      <c r="F1371" s="82"/>
      <c r="G1371" s="82" t="s">
        <v>90</v>
      </c>
      <c r="H1371" s="81" t="n">
        <v>36739</v>
      </c>
      <c r="I1371" s="82" t="n">
        <v>0</v>
      </c>
      <c r="J1371" s="82" t="n">
        <v>0</v>
      </c>
      <c r="K1371" s="83" t="n">
        <f aca="false">IF(J1371=0,0,J1371/I1371)</f>
        <v>0</v>
      </c>
      <c r="L1371" s="83" t="n">
        <f aca="false">I1371/UOM</f>
        <v>0</v>
      </c>
      <c r="M1371" s="83" t="n">
        <f aca="false">J1371/UOM</f>
        <v>0</v>
      </c>
      <c r="N1371" s="84" t="str">
        <f aca="false">IF(F1371="P","PHY",IF(F1371="G","G",E1371))</f>
        <v>D</v>
      </c>
      <c r="O1371" s="84" t="str">
        <f aca="false">IF(ISNA(VLOOKUP(G1371,BadCanCurves,1,FALSE())),VLOOKUP(D1371,FOLIOS,6,FALSE()),"not used")</f>
        <v>not used</v>
      </c>
      <c r="P1371" s="84" t="n">
        <f aca="false">IF($N1371="P",VLOOKUP(H1371,PrcBuckets,2,FALSE()),0)</f>
        <v>0</v>
      </c>
      <c r="Q1371" s="84" t="n">
        <f aca="false">IF($N1371="D",VLOOKUP(H1371,BasisBuckets,2,FALSE()),0)</f>
        <v>5</v>
      </c>
      <c r="R1371" s="84" t="n">
        <f aca="false">IF($N1371="PHY",VLOOKUP(H1371,PGDBuckets,2,FALSE()),0)</f>
        <v>0</v>
      </c>
      <c r="S1371" s="84" t="n">
        <f aca="false">IF($N1371="G",VLOOKUP(H1371,PGDBuckets,2,FALSE()),0)</f>
        <v>0</v>
      </c>
      <c r="T1371" s="84" t="n">
        <f aca="false">SUM(P1371:S1371)</f>
        <v>5</v>
      </c>
      <c r="U1371" s="84" t="str">
        <f aca="false">IF(O1371="not used","-",O1371&amp;N1371&amp;T1371)</f>
        <v>-</v>
      </c>
      <c r="V1371" s="84" t="str">
        <f aca="false">IF(O1371="Not Used","-",VLOOKUP(D1371,FOLIOS,7,FALSE())&amp;H1371)</f>
        <v>-</v>
      </c>
      <c r="W1371" s="84" t="str">
        <f aca="false">IF(U1371="-","-",O1371&amp;E1371&amp;H1371)</f>
        <v>-</v>
      </c>
      <c r="X1371" s="85" t="str">
        <f aca="false">D1371&amp;G1371</f>
        <v>FT-CAND-EGSC-BASIF-TRANSCO/Z6</v>
      </c>
      <c r="AF1371" s="0" t="str">
        <f aca="false">D1371&amp;V1371</f>
        <v>FT-CAND-EGSC-BAS-</v>
      </c>
    </row>
    <row r="1372" customFormat="false" ht="12.75" hidden="false" customHeight="false" outlineLevel="0" collapsed="false">
      <c r="A1372" s="81" t="n">
        <v>36682</v>
      </c>
      <c r="B1372" s="82" t="s">
        <v>55</v>
      </c>
      <c r="C1372" s="82" t="s">
        <v>56</v>
      </c>
      <c r="D1372" s="82" t="s">
        <v>57</v>
      </c>
      <c r="E1372" s="82" t="s">
        <v>21</v>
      </c>
      <c r="F1372" s="82"/>
      <c r="G1372" s="82" t="s">
        <v>90</v>
      </c>
      <c r="H1372" s="81" t="n">
        <v>36770</v>
      </c>
      <c r="I1372" s="82" t="n">
        <v>0</v>
      </c>
      <c r="J1372" s="82" t="n">
        <v>0</v>
      </c>
      <c r="K1372" s="83" t="n">
        <f aca="false">IF(J1372=0,0,J1372/I1372)</f>
        <v>0</v>
      </c>
      <c r="L1372" s="83" t="n">
        <f aca="false">I1372/UOM</f>
        <v>0</v>
      </c>
      <c r="M1372" s="83" t="n">
        <f aca="false">J1372/UOM</f>
        <v>0</v>
      </c>
      <c r="N1372" s="84" t="str">
        <f aca="false">IF(F1372="P","PHY",IF(F1372="G","G",E1372))</f>
        <v>D</v>
      </c>
      <c r="O1372" s="84" t="str">
        <f aca="false">IF(ISNA(VLOOKUP(G1372,BadCanCurves,1,FALSE())),VLOOKUP(D1372,FOLIOS,6,FALSE()),"not used")</f>
        <v>not used</v>
      </c>
      <c r="P1372" s="84" t="n">
        <f aca="false">IF($N1372="P",VLOOKUP(H1372,PrcBuckets,2,FALSE()),0)</f>
        <v>0</v>
      </c>
      <c r="Q1372" s="84" t="n">
        <f aca="false">IF($N1372="D",VLOOKUP(H1372,BasisBuckets,2,FALSE()),0)</f>
        <v>6</v>
      </c>
      <c r="R1372" s="84" t="n">
        <f aca="false">IF($N1372="PHY",VLOOKUP(H1372,PGDBuckets,2,FALSE()),0)</f>
        <v>0</v>
      </c>
      <c r="S1372" s="84" t="n">
        <f aca="false">IF($N1372="G",VLOOKUP(H1372,PGDBuckets,2,FALSE()),0)</f>
        <v>0</v>
      </c>
      <c r="T1372" s="84" t="n">
        <f aca="false">SUM(P1372:S1372)</f>
        <v>6</v>
      </c>
      <c r="U1372" s="84" t="str">
        <f aca="false">IF(O1372="not used","-",O1372&amp;N1372&amp;T1372)</f>
        <v>-</v>
      </c>
      <c r="V1372" s="84" t="str">
        <f aca="false">IF(O1372="Not Used","-",VLOOKUP(D1372,FOLIOS,7,FALSE())&amp;H1372)</f>
        <v>-</v>
      </c>
      <c r="W1372" s="84" t="str">
        <f aca="false">IF(U1372="-","-",O1372&amp;E1372&amp;H1372)</f>
        <v>-</v>
      </c>
      <c r="X1372" s="85" t="str">
        <f aca="false">D1372&amp;G1372</f>
        <v>FT-CAND-EGSC-BASIF-TRANSCO/Z6</v>
      </c>
      <c r="AF1372" s="0" t="str">
        <f aca="false">D1372&amp;V1372</f>
        <v>FT-CAND-EGSC-BAS-</v>
      </c>
    </row>
    <row r="1373" customFormat="false" ht="12.75" hidden="false" customHeight="false" outlineLevel="0" collapsed="false">
      <c r="A1373" s="81" t="n">
        <v>36682</v>
      </c>
      <c r="B1373" s="82" t="s">
        <v>55</v>
      </c>
      <c r="C1373" s="82" t="s">
        <v>56</v>
      </c>
      <c r="D1373" s="82" t="s">
        <v>57</v>
      </c>
      <c r="E1373" s="82" t="s">
        <v>21</v>
      </c>
      <c r="F1373" s="82"/>
      <c r="G1373" s="82" t="s">
        <v>90</v>
      </c>
      <c r="H1373" s="81" t="n">
        <v>36800</v>
      </c>
      <c r="I1373" s="82" t="n">
        <v>0</v>
      </c>
      <c r="J1373" s="82" t="n">
        <v>0</v>
      </c>
      <c r="K1373" s="83" t="n">
        <f aca="false">IF(J1373=0,0,J1373/I1373)</f>
        <v>0</v>
      </c>
      <c r="L1373" s="83" t="n">
        <f aca="false">I1373/UOM</f>
        <v>0</v>
      </c>
      <c r="M1373" s="83" t="n">
        <f aca="false">J1373/UOM</f>
        <v>0</v>
      </c>
      <c r="N1373" s="84" t="str">
        <f aca="false">IF(F1373="P","PHY",IF(F1373="G","G",E1373))</f>
        <v>D</v>
      </c>
      <c r="O1373" s="84" t="str">
        <f aca="false">IF(ISNA(VLOOKUP(G1373,BadCanCurves,1,FALSE())),VLOOKUP(D1373,FOLIOS,6,FALSE()),"not used")</f>
        <v>not used</v>
      </c>
      <c r="P1373" s="84" t="n">
        <f aca="false">IF($N1373="P",VLOOKUP(H1373,PrcBuckets,2,FALSE()),0)</f>
        <v>0</v>
      </c>
      <c r="Q1373" s="84" t="n">
        <f aca="false">IF($N1373="D",VLOOKUP(H1373,BasisBuckets,2,FALSE()),0)</f>
        <v>7</v>
      </c>
      <c r="R1373" s="84" t="n">
        <f aca="false">IF($N1373="PHY",VLOOKUP(H1373,PGDBuckets,2,FALSE()),0)</f>
        <v>0</v>
      </c>
      <c r="S1373" s="84" t="n">
        <f aca="false">IF($N1373="G",VLOOKUP(H1373,PGDBuckets,2,FALSE()),0)</f>
        <v>0</v>
      </c>
      <c r="T1373" s="84" t="n">
        <f aca="false">SUM(P1373:S1373)</f>
        <v>7</v>
      </c>
      <c r="U1373" s="84" t="str">
        <f aca="false">IF(O1373="not used","-",O1373&amp;N1373&amp;T1373)</f>
        <v>-</v>
      </c>
      <c r="V1373" s="84" t="str">
        <f aca="false">IF(O1373="Not Used","-",VLOOKUP(D1373,FOLIOS,7,FALSE())&amp;H1373)</f>
        <v>-</v>
      </c>
      <c r="W1373" s="84" t="str">
        <f aca="false">IF(U1373="-","-",O1373&amp;E1373&amp;H1373)</f>
        <v>-</v>
      </c>
      <c r="X1373" s="85" t="str">
        <f aca="false">D1373&amp;G1373</f>
        <v>FT-CAND-EGSC-BASIF-TRANSCO/Z6</v>
      </c>
      <c r="AF1373" s="0" t="str">
        <f aca="false">D1373&amp;V1373</f>
        <v>FT-CAND-EGSC-BAS-</v>
      </c>
    </row>
    <row r="1374" customFormat="false" ht="12.75" hidden="false" customHeight="false" outlineLevel="0" collapsed="false">
      <c r="A1374" s="81" t="n">
        <v>36682</v>
      </c>
      <c r="B1374" s="82" t="s">
        <v>55</v>
      </c>
      <c r="C1374" s="82" t="s">
        <v>56</v>
      </c>
      <c r="D1374" s="82" t="s">
        <v>57</v>
      </c>
      <c r="E1374" s="82" t="s">
        <v>21</v>
      </c>
      <c r="F1374" s="82"/>
      <c r="G1374" s="82" t="s">
        <v>90</v>
      </c>
      <c r="H1374" s="81" t="n">
        <v>36831</v>
      </c>
      <c r="I1374" s="82" t="n">
        <v>0</v>
      </c>
      <c r="J1374" s="82" t="n">
        <v>0</v>
      </c>
      <c r="K1374" s="83" t="n">
        <f aca="false">IF(J1374=0,0,J1374/I1374)</f>
        <v>0</v>
      </c>
      <c r="L1374" s="83" t="n">
        <f aca="false">I1374/UOM</f>
        <v>0</v>
      </c>
      <c r="M1374" s="83" t="n">
        <f aca="false">J1374/UOM</f>
        <v>0</v>
      </c>
      <c r="N1374" s="84" t="str">
        <f aca="false">IF(F1374="P","PHY",IF(F1374="G","G",E1374))</f>
        <v>D</v>
      </c>
      <c r="O1374" s="84" t="str">
        <f aca="false">IF(ISNA(VLOOKUP(G1374,BadCanCurves,1,FALSE())),VLOOKUP(D1374,FOLIOS,6,FALSE()),"not used")</f>
        <v>not used</v>
      </c>
      <c r="P1374" s="84" t="n">
        <f aca="false">IF($N1374="P",VLOOKUP(H1374,PrcBuckets,2,FALSE()),0)</f>
        <v>0</v>
      </c>
      <c r="Q1374" s="84" t="n">
        <f aca="false">IF($N1374="D",VLOOKUP(H1374,BasisBuckets,2,FALSE()),0)</f>
        <v>8</v>
      </c>
      <c r="R1374" s="84" t="n">
        <f aca="false">IF($N1374="PHY",VLOOKUP(H1374,PGDBuckets,2,FALSE()),0)</f>
        <v>0</v>
      </c>
      <c r="S1374" s="84" t="n">
        <f aca="false">IF($N1374="G",VLOOKUP(H1374,PGDBuckets,2,FALSE()),0)</f>
        <v>0</v>
      </c>
      <c r="T1374" s="84" t="n">
        <f aca="false">SUM(P1374:S1374)</f>
        <v>8</v>
      </c>
      <c r="U1374" s="84" t="str">
        <f aca="false">IF(O1374="not used","-",O1374&amp;N1374&amp;T1374)</f>
        <v>-</v>
      </c>
      <c r="V1374" s="84" t="str">
        <f aca="false">IF(O1374="Not Used","-",VLOOKUP(D1374,FOLIOS,7,FALSE())&amp;H1374)</f>
        <v>-</v>
      </c>
      <c r="W1374" s="84" t="str">
        <f aca="false">IF(U1374="-","-",O1374&amp;E1374&amp;H1374)</f>
        <v>-</v>
      </c>
      <c r="X1374" s="85" t="str">
        <f aca="false">D1374&amp;G1374</f>
        <v>FT-CAND-EGSC-BASIF-TRANSCO/Z6</v>
      </c>
      <c r="AF1374" s="0" t="str">
        <f aca="false">D1374&amp;V1374</f>
        <v>FT-CAND-EGSC-BAS-</v>
      </c>
    </row>
    <row r="1375" customFormat="false" ht="12.75" hidden="false" customHeight="false" outlineLevel="0" collapsed="false">
      <c r="A1375" s="81" t="n">
        <v>36682</v>
      </c>
      <c r="B1375" s="82" t="s">
        <v>55</v>
      </c>
      <c r="C1375" s="82" t="s">
        <v>56</v>
      </c>
      <c r="D1375" s="82" t="s">
        <v>57</v>
      </c>
      <c r="E1375" s="82" t="s">
        <v>21</v>
      </c>
      <c r="F1375" s="82"/>
      <c r="G1375" s="82" t="s">
        <v>90</v>
      </c>
      <c r="H1375" s="81" t="n">
        <v>36861</v>
      </c>
      <c r="I1375" s="82" t="n">
        <v>0</v>
      </c>
      <c r="J1375" s="82" t="n">
        <v>0</v>
      </c>
      <c r="K1375" s="83" t="n">
        <f aca="false">IF(J1375=0,0,J1375/I1375)</f>
        <v>0</v>
      </c>
      <c r="L1375" s="83" t="n">
        <f aca="false">I1375/UOM</f>
        <v>0</v>
      </c>
      <c r="M1375" s="83" t="n">
        <f aca="false">J1375/UOM</f>
        <v>0</v>
      </c>
      <c r="N1375" s="84" t="str">
        <f aca="false">IF(F1375="P","PHY",IF(F1375="G","G",E1375))</f>
        <v>D</v>
      </c>
      <c r="O1375" s="84" t="str">
        <f aca="false">IF(ISNA(VLOOKUP(G1375,BadCanCurves,1,FALSE())),VLOOKUP(D1375,FOLIOS,6,FALSE()),"not used")</f>
        <v>not used</v>
      </c>
      <c r="P1375" s="84" t="n">
        <f aca="false">IF($N1375="P",VLOOKUP(H1375,PrcBuckets,2,FALSE()),0)</f>
        <v>0</v>
      </c>
      <c r="Q1375" s="84" t="n">
        <f aca="false">IF($N1375="D",VLOOKUP(H1375,BasisBuckets,2,FALSE()),0)</f>
        <v>8</v>
      </c>
      <c r="R1375" s="84" t="n">
        <f aca="false">IF($N1375="PHY",VLOOKUP(H1375,PGDBuckets,2,FALSE()),0)</f>
        <v>0</v>
      </c>
      <c r="S1375" s="84" t="n">
        <f aca="false">IF($N1375="G",VLOOKUP(H1375,PGDBuckets,2,FALSE()),0)</f>
        <v>0</v>
      </c>
      <c r="T1375" s="84" t="n">
        <f aca="false">SUM(P1375:S1375)</f>
        <v>8</v>
      </c>
      <c r="U1375" s="84" t="str">
        <f aca="false">IF(O1375="not used","-",O1375&amp;N1375&amp;T1375)</f>
        <v>-</v>
      </c>
      <c r="V1375" s="84" t="str">
        <f aca="false">IF(O1375="Not Used","-",VLOOKUP(D1375,FOLIOS,7,FALSE())&amp;H1375)</f>
        <v>-</v>
      </c>
      <c r="W1375" s="84" t="str">
        <f aca="false">IF(U1375="-","-",O1375&amp;E1375&amp;H1375)</f>
        <v>-</v>
      </c>
      <c r="X1375" s="85" t="str">
        <f aca="false">D1375&amp;G1375</f>
        <v>FT-CAND-EGSC-BASIF-TRANSCO/Z6</v>
      </c>
      <c r="AF1375" s="0" t="str">
        <f aca="false">D1375&amp;V1375</f>
        <v>FT-CAND-EGSC-BAS-</v>
      </c>
    </row>
    <row r="1376" customFormat="false" ht="12.75" hidden="false" customHeight="false" outlineLevel="0" collapsed="false">
      <c r="A1376" s="81" t="n">
        <v>36682</v>
      </c>
      <c r="B1376" s="82" t="s">
        <v>55</v>
      </c>
      <c r="C1376" s="82" t="s">
        <v>56</v>
      </c>
      <c r="D1376" s="82" t="s">
        <v>57</v>
      </c>
      <c r="E1376" s="82" t="s">
        <v>21</v>
      </c>
      <c r="F1376" s="82"/>
      <c r="G1376" s="82" t="s">
        <v>90</v>
      </c>
      <c r="H1376" s="81" t="n">
        <v>36892</v>
      </c>
      <c r="I1376" s="82" t="n">
        <v>0</v>
      </c>
      <c r="J1376" s="82" t="n">
        <v>0</v>
      </c>
      <c r="K1376" s="83" t="n">
        <f aca="false">IF(J1376=0,0,J1376/I1376)</f>
        <v>0</v>
      </c>
      <c r="L1376" s="83" t="n">
        <f aca="false">I1376/UOM</f>
        <v>0</v>
      </c>
      <c r="M1376" s="83" t="n">
        <f aca="false">J1376/UOM</f>
        <v>0</v>
      </c>
      <c r="N1376" s="84" t="str">
        <f aca="false">IF(F1376="P","PHY",IF(F1376="G","G",E1376))</f>
        <v>D</v>
      </c>
      <c r="O1376" s="84" t="str">
        <f aca="false">IF(ISNA(VLOOKUP(G1376,BadCanCurves,1,FALSE())),VLOOKUP(D1376,FOLIOS,6,FALSE()),"not used")</f>
        <v>not used</v>
      </c>
      <c r="P1376" s="84" t="n">
        <f aca="false">IF($N1376="P",VLOOKUP(H1376,PrcBuckets,2,FALSE()),0)</f>
        <v>0</v>
      </c>
      <c r="Q1376" s="84" t="n">
        <f aca="false">IF($N1376="D",VLOOKUP(H1376,BasisBuckets,2,FALSE()),0)</f>
        <v>9</v>
      </c>
      <c r="R1376" s="84" t="n">
        <f aca="false">IF($N1376="PHY",VLOOKUP(H1376,PGDBuckets,2,FALSE()),0)</f>
        <v>0</v>
      </c>
      <c r="S1376" s="84" t="n">
        <f aca="false">IF($N1376="G",VLOOKUP(H1376,PGDBuckets,2,FALSE()),0)</f>
        <v>0</v>
      </c>
      <c r="T1376" s="84" t="n">
        <f aca="false">SUM(P1376:S1376)</f>
        <v>9</v>
      </c>
      <c r="U1376" s="84" t="str">
        <f aca="false">IF(O1376="not used","-",O1376&amp;N1376&amp;T1376)</f>
        <v>-</v>
      </c>
      <c r="V1376" s="84" t="str">
        <f aca="false">IF(O1376="Not Used","-",VLOOKUP(D1376,FOLIOS,7,FALSE())&amp;H1376)</f>
        <v>-</v>
      </c>
      <c r="W1376" s="84" t="str">
        <f aca="false">IF(U1376="-","-",O1376&amp;E1376&amp;H1376)</f>
        <v>-</v>
      </c>
      <c r="X1376" s="85" t="str">
        <f aca="false">D1376&amp;G1376</f>
        <v>FT-CAND-EGSC-BASIF-TRANSCO/Z6</v>
      </c>
      <c r="AF1376" s="0" t="str">
        <f aca="false">D1376&amp;V1376</f>
        <v>FT-CAND-EGSC-BAS-</v>
      </c>
    </row>
    <row r="1377" customFormat="false" ht="12.75" hidden="false" customHeight="false" outlineLevel="0" collapsed="false">
      <c r="A1377" s="81" t="n">
        <v>36682</v>
      </c>
      <c r="B1377" s="82" t="s">
        <v>55</v>
      </c>
      <c r="C1377" s="82" t="s">
        <v>56</v>
      </c>
      <c r="D1377" s="82" t="s">
        <v>57</v>
      </c>
      <c r="E1377" s="82" t="s">
        <v>21</v>
      </c>
      <c r="F1377" s="82"/>
      <c r="G1377" s="82" t="s">
        <v>90</v>
      </c>
      <c r="H1377" s="81" t="n">
        <v>36923</v>
      </c>
      <c r="I1377" s="82" t="n">
        <v>0</v>
      </c>
      <c r="J1377" s="82" t="n">
        <v>0</v>
      </c>
      <c r="K1377" s="83" t="n">
        <f aca="false">IF(J1377=0,0,J1377/I1377)</f>
        <v>0</v>
      </c>
      <c r="L1377" s="83" t="n">
        <f aca="false">I1377/UOM</f>
        <v>0</v>
      </c>
      <c r="M1377" s="83" t="n">
        <f aca="false">J1377/UOM</f>
        <v>0</v>
      </c>
      <c r="N1377" s="84" t="str">
        <f aca="false">IF(F1377="P","PHY",IF(F1377="G","G",E1377))</f>
        <v>D</v>
      </c>
      <c r="O1377" s="84" t="str">
        <f aca="false">IF(ISNA(VLOOKUP(G1377,BadCanCurves,1,FALSE())),VLOOKUP(D1377,FOLIOS,6,FALSE()),"not used")</f>
        <v>not used</v>
      </c>
      <c r="P1377" s="84" t="n">
        <f aca="false">IF($N1377="P",VLOOKUP(H1377,PrcBuckets,2,FALSE()),0)</f>
        <v>0</v>
      </c>
      <c r="Q1377" s="84" t="n">
        <f aca="false">IF($N1377="D",VLOOKUP(H1377,BasisBuckets,2,FALSE()),0)</f>
        <v>9</v>
      </c>
      <c r="R1377" s="84" t="n">
        <f aca="false">IF($N1377="PHY",VLOOKUP(H1377,PGDBuckets,2,FALSE()),0)</f>
        <v>0</v>
      </c>
      <c r="S1377" s="84" t="n">
        <f aca="false">IF($N1377="G",VLOOKUP(H1377,PGDBuckets,2,FALSE()),0)</f>
        <v>0</v>
      </c>
      <c r="T1377" s="84" t="n">
        <f aca="false">SUM(P1377:S1377)</f>
        <v>9</v>
      </c>
      <c r="U1377" s="84" t="str">
        <f aca="false">IF(O1377="not used","-",O1377&amp;N1377&amp;T1377)</f>
        <v>-</v>
      </c>
      <c r="V1377" s="84" t="str">
        <f aca="false">IF(O1377="Not Used","-",VLOOKUP(D1377,FOLIOS,7,FALSE())&amp;H1377)</f>
        <v>-</v>
      </c>
      <c r="W1377" s="84" t="str">
        <f aca="false">IF(U1377="-","-",O1377&amp;E1377&amp;H1377)</f>
        <v>-</v>
      </c>
      <c r="X1377" s="85" t="str">
        <f aca="false">D1377&amp;G1377</f>
        <v>FT-CAND-EGSC-BASIF-TRANSCO/Z6</v>
      </c>
      <c r="AF1377" s="0" t="str">
        <f aca="false">D1377&amp;V1377</f>
        <v>FT-CAND-EGSC-BAS-</v>
      </c>
    </row>
    <row r="1378" customFormat="false" ht="12.75" hidden="false" customHeight="false" outlineLevel="0" collapsed="false">
      <c r="A1378" s="81" t="n">
        <v>36682</v>
      </c>
      <c r="B1378" s="82" t="s">
        <v>55</v>
      </c>
      <c r="C1378" s="82" t="s">
        <v>56</v>
      </c>
      <c r="D1378" s="82" t="s">
        <v>57</v>
      </c>
      <c r="E1378" s="82" t="s">
        <v>21</v>
      </c>
      <c r="F1378" s="82"/>
      <c r="G1378" s="82" t="s">
        <v>90</v>
      </c>
      <c r="H1378" s="81" t="n">
        <v>36951</v>
      </c>
      <c r="I1378" s="82" t="n">
        <v>0</v>
      </c>
      <c r="J1378" s="82" t="n">
        <v>0</v>
      </c>
      <c r="K1378" s="83" t="n">
        <f aca="false">IF(J1378=0,0,J1378/I1378)</f>
        <v>0</v>
      </c>
      <c r="L1378" s="83" t="n">
        <f aca="false">I1378/UOM</f>
        <v>0</v>
      </c>
      <c r="M1378" s="83" t="n">
        <f aca="false">J1378/UOM</f>
        <v>0</v>
      </c>
      <c r="N1378" s="84" t="str">
        <f aca="false">IF(F1378="P","PHY",IF(F1378="G","G",E1378))</f>
        <v>D</v>
      </c>
      <c r="O1378" s="84" t="str">
        <f aca="false">IF(ISNA(VLOOKUP(G1378,BadCanCurves,1,FALSE())),VLOOKUP(D1378,FOLIOS,6,FALSE()),"not used")</f>
        <v>not used</v>
      </c>
      <c r="P1378" s="84" t="n">
        <f aca="false">IF($N1378="P",VLOOKUP(H1378,PrcBuckets,2,FALSE()),0)</f>
        <v>0</v>
      </c>
      <c r="Q1378" s="84" t="n">
        <f aca="false">IF($N1378="D",VLOOKUP(H1378,BasisBuckets,2,FALSE()),0)</f>
        <v>9</v>
      </c>
      <c r="R1378" s="84" t="n">
        <f aca="false">IF($N1378="PHY",VLOOKUP(H1378,PGDBuckets,2,FALSE()),0)</f>
        <v>0</v>
      </c>
      <c r="S1378" s="84" t="n">
        <f aca="false">IF($N1378="G",VLOOKUP(H1378,PGDBuckets,2,FALSE()),0)</f>
        <v>0</v>
      </c>
      <c r="T1378" s="84" t="n">
        <f aca="false">SUM(P1378:S1378)</f>
        <v>9</v>
      </c>
      <c r="U1378" s="84" t="str">
        <f aca="false">IF(O1378="not used","-",O1378&amp;N1378&amp;T1378)</f>
        <v>-</v>
      </c>
      <c r="V1378" s="84" t="str">
        <f aca="false">IF(O1378="Not Used","-",VLOOKUP(D1378,FOLIOS,7,FALSE())&amp;H1378)</f>
        <v>-</v>
      </c>
      <c r="W1378" s="84" t="str">
        <f aca="false">IF(U1378="-","-",O1378&amp;E1378&amp;H1378)</f>
        <v>-</v>
      </c>
      <c r="X1378" s="85" t="str">
        <f aca="false">D1378&amp;G1378</f>
        <v>FT-CAND-EGSC-BASIF-TRANSCO/Z6</v>
      </c>
      <c r="AF1378" s="0" t="str">
        <f aca="false">D1378&amp;V1378</f>
        <v>FT-CAND-EGSC-BAS-</v>
      </c>
    </row>
    <row r="1379" customFormat="false" ht="12.75" hidden="false" customHeight="false" outlineLevel="0" collapsed="false">
      <c r="A1379" s="81" t="n">
        <v>36682</v>
      </c>
      <c r="B1379" s="82" t="s">
        <v>55</v>
      </c>
      <c r="C1379" s="82" t="s">
        <v>56</v>
      </c>
      <c r="D1379" s="82" t="s">
        <v>57</v>
      </c>
      <c r="E1379" s="82" t="s">
        <v>21</v>
      </c>
      <c r="F1379" s="82"/>
      <c r="G1379" s="82" t="s">
        <v>90</v>
      </c>
      <c r="H1379" s="81" t="n">
        <v>36982</v>
      </c>
      <c r="I1379" s="82" t="n">
        <v>0</v>
      </c>
      <c r="J1379" s="82" t="n">
        <v>0</v>
      </c>
      <c r="K1379" s="83" t="n">
        <f aca="false">IF(J1379=0,0,J1379/I1379)</f>
        <v>0</v>
      </c>
      <c r="L1379" s="83" t="n">
        <f aca="false">I1379/UOM</f>
        <v>0</v>
      </c>
      <c r="M1379" s="83" t="n">
        <f aca="false">J1379/UOM</f>
        <v>0</v>
      </c>
      <c r="N1379" s="84" t="str">
        <f aca="false">IF(F1379="P","PHY",IF(F1379="G","G",E1379))</f>
        <v>D</v>
      </c>
      <c r="O1379" s="84" t="str">
        <f aca="false">IF(ISNA(VLOOKUP(G1379,BadCanCurves,1,FALSE())),VLOOKUP(D1379,FOLIOS,6,FALSE()),"not used")</f>
        <v>not used</v>
      </c>
      <c r="P1379" s="84" t="n">
        <f aca="false">IF($N1379="P",VLOOKUP(H1379,PrcBuckets,2,FALSE()),0)</f>
        <v>0</v>
      </c>
      <c r="Q1379" s="84" t="n">
        <f aca="false">IF($N1379="D",VLOOKUP(H1379,BasisBuckets,2,FALSE()),0)</f>
        <v>9</v>
      </c>
      <c r="R1379" s="84" t="n">
        <f aca="false">IF($N1379="PHY",VLOOKUP(H1379,PGDBuckets,2,FALSE()),0)</f>
        <v>0</v>
      </c>
      <c r="S1379" s="84" t="n">
        <f aca="false">IF($N1379="G",VLOOKUP(H1379,PGDBuckets,2,FALSE()),0)</f>
        <v>0</v>
      </c>
      <c r="T1379" s="84" t="n">
        <f aca="false">SUM(P1379:S1379)</f>
        <v>9</v>
      </c>
      <c r="U1379" s="84" t="str">
        <f aca="false">IF(O1379="not used","-",O1379&amp;N1379&amp;T1379)</f>
        <v>-</v>
      </c>
      <c r="V1379" s="84" t="str">
        <f aca="false">IF(O1379="Not Used","-",VLOOKUP(D1379,FOLIOS,7,FALSE())&amp;H1379)</f>
        <v>-</v>
      </c>
      <c r="W1379" s="84" t="str">
        <f aca="false">IF(U1379="-","-",O1379&amp;E1379&amp;H1379)</f>
        <v>-</v>
      </c>
      <c r="X1379" s="85" t="str">
        <f aca="false">D1379&amp;G1379</f>
        <v>FT-CAND-EGSC-BASIF-TRANSCO/Z6</v>
      </c>
      <c r="AF1379" s="0" t="str">
        <f aca="false">D1379&amp;V1379</f>
        <v>FT-CAND-EGSC-BAS-</v>
      </c>
    </row>
    <row r="1380" customFormat="false" ht="12.75" hidden="false" customHeight="false" outlineLevel="0" collapsed="false">
      <c r="A1380" s="81" t="n">
        <v>36682</v>
      </c>
      <c r="B1380" s="82" t="s">
        <v>55</v>
      </c>
      <c r="C1380" s="82" t="s">
        <v>56</v>
      </c>
      <c r="D1380" s="82" t="s">
        <v>57</v>
      </c>
      <c r="E1380" s="82" t="s">
        <v>21</v>
      </c>
      <c r="F1380" s="82"/>
      <c r="G1380" s="82" t="s">
        <v>90</v>
      </c>
      <c r="H1380" s="81" t="n">
        <v>37012</v>
      </c>
      <c r="I1380" s="82" t="n">
        <v>0</v>
      </c>
      <c r="J1380" s="82" t="n">
        <v>0</v>
      </c>
      <c r="K1380" s="83" t="n">
        <f aca="false">IF(J1380=0,0,J1380/I1380)</f>
        <v>0</v>
      </c>
      <c r="L1380" s="83" t="n">
        <f aca="false">I1380/UOM</f>
        <v>0</v>
      </c>
      <c r="M1380" s="83" t="n">
        <f aca="false">J1380/UOM</f>
        <v>0</v>
      </c>
      <c r="N1380" s="84" t="str">
        <f aca="false">IF(F1380="P","PHY",IF(F1380="G","G",E1380))</f>
        <v>D</v>
      </c>
      <c r="O1380" s="84" t="str">
        <f aca="false">IF(ISNA(VLOOKUP(G1380,BadCanCurves,1,FALSE())),VLOOKUP(D1380,FOLIOS,6,FALSE()),"not used")</f>
        <v>not used</v>
      </c>
      <c r="P1380" s="84" t="n">
        <f aca="false">IF($N1380="P",VLOOKUP(H1380,PrcBuckets,2,FALSE()),0)</f>
        <v>0</v>
      </c>
      <c r="Q1380" s="84" t="n">
        <f aca="false">IF($N1380="D",VLOOKUP(H1380,BasisBuckets,2,FALSE()),0)</f>
        <v>9</v>
      </c>
      <c r="R1380" s="84" t="n">
        <f aca="false">IF($N1380="PHY",VLOOKUP(H1380,PGDBuckets,2,FALSE()),0)</f>
        <v>0</v>
      </c>
      <c r="S1380" s="84" t="n">
        <f aca="false">IF($N1380="G",VLOOKUP(H1380,PGDBuckets,2,FALSE()),0)</f>
        <v>0</v>
      </c>
      <c r="T1380" s="84" t="n">
        <f aca="false">SUM(P1380:S1380)</f>
        <v>9</v>
      </c>
      <c r="U1380" s="84" t="str">
        <f aca="false">IF(O1380="not used","-",O1380&amp;N1380&amp;T1380)</f>
        <v>-</v>
      </c>
      <c r="V1380" s="84" t="str">
        <f aca="false">IF(O1380="Not Used","-",VLOOKUP(D1380,FOLIOS,7,FALSE())&amp;H1380)</f>
        <v>-</v>
      </c>
      <c r="W1380" s="84" t="str">
        <f aca="false">IF(U1380="-","-",O1380&amp;E1380&amp;H1380)</f>
        <v>-</v>
      </c>
      <c r="X1380" s="85" t="str">
        <f aca="false">D1380&amp;G1380</f>
        <v>FT-CAND-EGSC-BASIF-TRANSCO/Z6</v>
      </c>
      <c r="AF1380" s="0" t="str">
        <f aca="false">D1380&amp;V1380</f>
        <v>FT-CAND-EGSC-BAS-</v>
      </c>
    </row>
    <row r="1381" customFormat="false" ht="12.75" hidden="false" customHeight="false" outlineLevel="0" collapsed="false">
      <c r="A1381" s="81" t="n">
        <v>36682</v>
      </c>
      <c r="B1381" s="82" t="s">
        <v>55</v>
      </c>
      <c r="C1381" s="82" t="s">
        <v>56</v>
      </c>
      <c r="D1381" s="82" t="s">
        <v>57</v>
      </c>
      <c r="E1381" s="82" t="s">
        <v>21</v>
      </c>
      <c r="F1381" s="82"/>
      <c r="G1381" s="82" t="s">
        <v>90</v>
      </c>
      <c r="H1381" s="81" t="n">
        <v>37043</v>
      </c>
      <c r="I1381" s="82" t="n">
        <v>0</v>
      </c>
      <c r="J1381" s="82" t="n">
        <v>0</v>
      </c>
      <c r="K1381" s="83" t="n">
        <f aca="false">IF(J1381=0,0,J1381/I1381)</f>
        <v>0</v>
      </c>
      <c r="L1381" s="83" t="n">
        <f aca="false">I1381/UOM</f>
        <v>0</v>
      </c>
      <c r="M1381" s="83" t="n">
        <f aca="false">J1381/UOM</f>
        <v>0</v>
      </c>
      <c r="N1381" s="84" t="str">
        <f aca="false">IF(F1381="P","PHY",IF(F1381="G","G",E1381))</f>
        <v>D</v>
      </c>
      <c r="O1381" s="84" t="str">
        <f aca="false">IF(ISNA(VLOOKUP(G1381,BadCanCurves,1,FALSE())),VLOOKUP(D1381,FOLIOS,6,FALSE()),"not used")</f>
        <v>not used</v>
      </c>
      <c r="P1381" s="84" t="n">
        <f aca="false">IF($N1381="P",VLOOKUP(H1381,PrcBuckets,2,FALSE()),0)</f>
        <v>0</v>
      </c>
      <c r="Q1381" s="84" t="n">
        <f aca="false">IF($N1381="D",VLOOKUP(H1381,BasisBuckets,2,FALSE()),0)</f>
        <v>9</v>
      </c>
      <c r="R1381" s="84" t="n">
        <f aca="false">IF($N1381="PHY",VLOOKUP(H1381,PGDBuckets,2,FALSE()),0)</f>
        <v>0</v>
      </c>
      <c r="S1381" s="84" t="n">
        <f aca="false">IF($N1381="G",VLOOKUP(H1381,PGDBuckets,2,FALSE()),0)</f>
        <v>0</v>
      </c>
      <c r="T1381" s="84" t="n">
        <f aca="false">SUM(P1381:S1381)</f>
        <v>9</v>
      </c>
      <c r="U1381" s="84" t="str">
        <f aca="false">IF(O1381="not used","-",O1381&amp;N1381&amp;T1381)</f>
        <v>-</v>
      </c>
      <c r="V1381" s="84" t="str">
        <f aca="false">IF(O1381="Not Used","-",VLOOKUP(D1381,FOLIOS,7,FALSE())&amp;H1381)</f>
        <v>-</v>
      </c>
      <c r="W1381" s="84" t="str">
        <f aca="false">IF(U1381="-","-",O1381&amp;E1381&amp;H1381)</f>
        <v>-</v>
      </c>
      <c r="X1381" s="85" t="str">
        <f aca="false">D1381&amp;G1381</f>
        <v>FT-CAND-EGSC-BASIF-TRANSCO/Z6</v>
      </c>
      <c r="AF1381" s="0" t="str">
        <f aca="false">D1381&amp;V1381</f>
        <v>FT-CAND-EGSC-BAS-</v>
      </c>
    </row>
    <row r="1382" customFormat="false" ht="12.75" hidden="false" customHeight="false" outlineLevel="0" collapsed="false">
      <c r="A1382" s="81" t="n">
        <v>36682</v>
      </c>
      <c r="B1382" s="82" t="s">
        <v>55</v>
      </c>
      <c r="C1382" s="82" t="s">
        <v>56</v>
      </c>
      <c r="D1382" s="82" t="s">
        <v>57</v>
      </c>
      <c r="E1382" s="82" t="s">
        <v>21</v>
      </c>
      <c r="F1382" s="82"/>
      <c r="G1382" s="82" t="s">
        <v>90</v>
      </c>
      <c r="H1382" s="81" t="n">
        <v>37073</v>
      </c>
      <c r="I1382" s="82" t="n">
        <v>0</v>
      </c>
      <c r="J1382" s="82" t="n">
        <v>0</v>
      </c>
      <c r="K1382" s="83" t="n">
        <f aca="false">IF(J1382=0,0,J1382/I1382)</f>
        <v>0</v>
      </c>
      <c r="L1382" s="83" t="n">
        <f aca="false">I1382/UOM</f>
        <v>0</v>
      </c>
      <c r="M1382" s="83" t="n">
        <f aca="false">J1382/UOM</f>
        <v>0</v>
      </c>
      <c r="N1382" s="84" t="str">
        <f aca="false">IF(F1382="P","PHY",IF(F1382="G","G",E1382))</f>
        <v>D</v>
      </c>
      <c r="O1382" s="84" t="str">
        <f aca="false">IF(ISNA(VLOOKUP(G1382,BadCanCurves,1,FALSE())),VLOOKUP(D1382,FOLIOS,6,FALSE()),"not used")</f>
        <v>not used</v>
      </c>
      <c r="P1382" s="84" t="n">
        <f aca="false">IF($N1382="P",VLOOKUP(H1382,PrcBuckets,2,FALSE()),0)</f>
        <v>0</v>
      </c>
      <c r="Q1382" s="84" t="n">
        <f aca="false">IF($N1382="D",VLOOKUP(H1382,BasisBuckets,2,FALSE()),0)</f>
        <v>9</v>
      </c>
      <c r="R1382" s="84" t="n">
        <f aca="false">IF($N1382="PHY",VLOOKUP(H1382,PGDBuckets,2,FALSE()),0)</f>
        <v>0</v>
      </c>
      <c r="S1382" s="84" t="n">
        <f aca="false">IF($N1382="G",VLOOKUP(H1382,PGDBuckets,2,FALSE()),0)</f>
        <v>0</v>
      </c>
      <c r="T1382" s="84" t="n">
        <f aca="false">SUM(P1382:S1382)</f>
        <v>9</v>
      </c>
      <c r="U1382" s="84" t="str">
        <f aca="false">IF(O1382="not used","-",O1382&amp;N1382&amp;T1382)</f>
        <v>-</v>
      </c>
      <c r="V1382" s="84" t="str">
        <f aca="false">IF(O1382="Not Used","-",VLOOKUP(D1382,FOLIOS,7,FALSE())&amp;H1382)</f>
        <v>-</v>
      </c>
      <c r="W1382" s="84" t="str">
        <f aca="false">IF(U1382="-","-",O1382&amp;E1382&amp;H1382)</f>
        <v>-</v>
      </c>
      <c r="X1382" s="85" t="str">
        <f aca="false">D1382&amp;G1382</f>
        <v>FT-CAND-EGSC-BASIF-TRANSCO/Z6</v>
      </c>
      <c r="AF1382" s="0" t="str">
        <f aca="false">D1382&amp;V1382</f>
        <v>FT-CAND-EGSC-BAS-</v>
      </c>
    </row>
    <row r="1383" customFormat="false" ht="12.75" hidden="false" customHeight="false" outlineLevel="0" collapsed="false">
      <c r="A1383" s="81" t="n">
        <v>36682</v>
      </c>
      <c r="B1383" s="82" t="s">
        <v>55</v>
      </c>
      <c r="C1383" s="82" t="s">
        <v>56</v>
      </c>
      <c r="D1383" s="82" t="s">
        <v>57</v>
      </c>
      <c r="E1383" s="82" t="s">
        <v>21</v>
      </c>
      <c r="F1383" s="82"/>
      <c r="G1383" s="82" t="s">
        <v>90</v>
      </c>
      <c r="H1383" s="81" t="n">
        <v>37104</v>
      </c>
      <c r="I1383" s="82" t="n">
        <v>0</v>
      </c>
      <c r="J1383" s="82" t="n">
        <v>0</v>
      </c>
      <c r="K1383" s="83" t="n">
        <f aca="false">IF(J1383=0,0,J1383/I1383)</f>
        <v>0</v>
      </c>
      <c r="L1383" s="83" t="n">
        <f aca="false">I1383/UOM</f>
        <v>0</v>
      </c>
      <c r="M1383" s="83" t="n">
        <f aca="false">J1383/UOM</f>
        <v>0</v>
      </c>
      <c r="N1383" s="84" t="str">
        <f aca="false">IF(F1383="P","PHY",IF(F1383="G","G",E1383))</f>
        <v>D</v>
      </c>
      <c r="O1383" s="84" t="str">
        <f aca="false">IF(ISNA(VLOOKUP(G1383,BadCanCurves,1,FALSE())),VLOOKUP(D1383,FOLIOS,6,FALSE()),"not used")</f>
        <v>not used</v>
      </c>
      <c r="P1383" s="84" t="n">
        <f aca="false">IF($N1383="P",VLOOKUP(H1383,PrcBuckets,2,FALSE()),0)</f>
        <v>0</v>
      </c>
      <c r="Q1383" s="84" t="n">
        <f aca="false">IF($N1383="D",VLOOKUP(H1383,BasisBuckets,2,FALSE()),0)</f>
        <v>9</v>
      </c>
      <c r="R1383" s="84" t="n">
        <f aca="false">IF($N1383="PHY",VLOOKUP(H1383,PGDBuckets,2,FALSE()),0)</f>
        <v>0</v>
      </c>
      <c r="S1383" s="84" t="n">
        <f aca="false">IF($N1383="G",VLOOKUP(H1383,PGDBuckets,2,FALSE()),0)</f>
        <v>0</v>
      </c>
      <c r="T1383" s="84" t="n">
        <f aca="false">SUM(P1383:S1383)</f>
        <v>9</v>
      </c>
      <c r="U1383" s="84" t="str">
        <f aca="false">IF(O1383="not used","-",O1383&amp;N1383&amp;T1383)</f>
        <v>-</v>
      </c>
      <c r="V1383" s="84" t="str">
        <f aca="false">IF(O1383="Not Used","-",VLOOKUP(D1383,FOLIOS,7,FALSE())&amp;H1383)</f>
        <v>-</v>
      </c>
      <c r="W1383" s="84" t="str">
        <f aca="false">IF(U1383="-","-",O1383&amp;E1383&amp;H1383)</f>
        <v>-</v>
      </c>
      <c r="X1383" s="85" t="str">
        <f aca="false">D1383&amp;G1383</f>
        <v>FT-CAND-EGSC-BASIF-TRANSCO/Z6</v>
      </c>
      <c r="AF1383" s="0" t="str">
        <f aca="false">D1383&amp;V1383</f>
        <v>FT-CAND-EGSC-BAS-</v>
      </c>
    </row>
    <row r="1384" customFormat="false" ht="12.75" hidden="false" customHeight="false" outlineLevel="0" collapsed="false">
      <c r="A1384" s="81" t="n">
        <v>36682</v>
      </c>
      <c r="B1384" s="82" t="s">
        <v>55</v>
      </c>
      <c r="C1384" s="82" t="s">
        <v>56</v>
      </c>
      <c r="D1384" s="82" t="s">
        <v>57</v>
      </c>
      <c r="E1384" s="82" t="s">
        <v>21</v>
      </c>
      <c r="F1384" s="82"/>
      <c r="G1384" s="82" t="s">
        <v>90</v>
      </c>
      <c r="H1384" s="81" t="n">
        <v>37135</v>
      </c>
      <c r="I1384" s="82" t="n">
        <v>0</v>
      </c>
      <c r="J1384" s="82" t="n">
        <v>0</v>
      </c>
      <c r="K1384" s="83" t="n">
        <f aca="false">IF(J1384=0,0,J1384/I1384)</f>
        <v>0</v>
      </c>
      <c r="L1384" s="83" t="n">
        <f aca="false">I1384/UOM</f>
        <v>0</v>
      </c>
      <c r="M1384" s="83" t="n">
        <f aca="false">J1384/UOM</f>
        <v>0</v>
      </c>
      <c r="N1384" s="84" t="str">
        <f aca="false">IF(F1384="P","PHY",IF(F1384="G","G",E1384))</f>
        <v>D</v>
      </c>
      <c r="O1384" s="84" t="str">
        <f aca="false">IF(ISNA(VLOOKUP(G1384,BadCanCurves,1,FALSE())),VLOOKUP(D1384,FOLIOS,6,FALSE()),"not used")</f>
        <v>not used</v>
      </c>
      <c r="P1384" s="84" t="n">
        <f aca="false">IF($N1384="P",VLOOKUP(H1384,PrcBuckets,2,FALSE()),0)</f>
        <v>0</v>
      </c>
      <c r="Q1384" s="84" t="n">
        <f aca="false">IF($N1384="D",VLOOKUP(H1384,BasisBuckets,2,FALSE()),0)</f>
        <v>9</v>
      </c>
      <c r="R1384" s="84" t="n">
        <f aca="false">IF($N1384="PHY",VLOOKUP(H1384,PGDBuckets,2,FALSE()),0)</f>
        <v>0</v>
      </c>
      <c r="S1384" s="84" t="n">
        <f aca="false">IF($N1384="G",VLOOKUP(H1384,PGDBuckets,2,FALSE()),0)</f>
        <v>0</v>
      </c>
      <c r="T1384" s="84" t="n">
        <f aca="false">SUM(P1384:S1384)</f>
        <v>9</v>
      </c>
      <c r="U1384" s="84" t="str">
        <f aca="false">IF(O1384="not used","-",O1384&amp;N1384&amp;T1384)</f>
        <v>-</v>
      </c>
      <c r="V1384" s="84" t="str">
        <f aca="false">IF(O1384="Not Used","-",VLOOKUP(D1384,FOLIOS,7,FALSE())&amp;H1384)</f>
        <v>-</v>
      </c>
      <c r="W1384" s="84" t="str">
        <f aca="false">IF(U1384="-","-",O1384&amp;E1384&amp;H1384)</f>
        <v>-</v>
      </c>
      <c r="X1384" s="85" t="str">
        <f aca="false">D1384&amp;G1384</f>
        <v>FT-CAND-EGSC-BASIF-TRANSCO/Z6</v>
      </c>
      <c r="AF1384" s="0" t="str">
        <f aca="false">D1384&amp;V1384</f>
        <v>FT-CAND-EGSC-BAS-</v>
      </c>
    </row>
    <row r="1385" customFormat="false" ht="12.75" hidden="false" customHeight="false" outlineLevel="0" collapsed="false">
      <c r="A1385" s="81" t="n">
        <v>36682</v>
      </c>
      <c r="B1385" s="82" t="s">
        <v>55</v>
      </c>
      <c r="C1385" s="82" t="s">
        <v>56</v>
      </c>
      <c r="D1385" s="82" t="s">
        <v>57</v>
      </c>
      <c r="E1385" s="82" t="s">
        <v>21</v>
      </c>
      <c r="F1385" s="82"/>
      <c r="G1385" s="82" t="s">
        <v>90</v>
      </c>
      <c r="H1385" s="81" t="n">
        <v>37165</v>
      </c>
      <c r="I1385" s="82" t="n">
        <v>0</v>
      </c>
      <c r="J1385" s="82" t="n">
        <v>0</v>
      </c>
      <c r="K1385" s="83" t="n">
        <f aca="false">IF(J1385=0,0,J1385/I1385)</f>
        <v>0</v>
      </c>
      <c r="L1385" s="83" t="n">
        <f aca="false">I1385/UOM</f>
        <v>0</v>
      </c>
      <c r="M1385" s="83" t="n">
        <f aca="false">J1385/UOM</f>
        <v>0</v>
      </c>
      <c r="N1385" s="84" t="str">
        <f aca="false">IF(F1385="P","PHY",IF(F1385="G","G",E1385))</f>
        <v>D</v>
      </c>
      <c r="O1385" s="84" t="str">
        <f aca="false">IF(ISNA(VLOOKUP(G1385,BadCanCurves,1,FALSE())),VLOOKUP(D1385,FOLIOS,6,FALSE()),"not used")</f>
        <v>not used</v>
      </c>
      <c r="P1385" s="84" t="n">
        <f aca="false">IF($N1385="P",VLOOKUP(H1385,PrcBuckets,2,FALSE()),0)</f>
        <v>0</v>
      </c>
      <c r="Q1385" s="84" t="n">
        <f aca="false">IF($N1385="D",VLOOKUP(H1385,BasisBuckets,2,FALSE()),0)</f>
        <v>9</v>
      </c>
      <c r="R1385" s="84" t="n">
        <f aca="false">IF($N1385="PHY",VLOOKUP(H1385,PGDBuckets,2,FALSE()),0)</f>
        <v>0</v>
      </c>
      <c r="S1385" s="84" t="n">
        <f aca="false">IF($N1385="G",VLOOKUP(H1385,PGDBuckets,2,FALSE()),0)</f>
        <v>0</v>
      </c>
      <c r="T1385" s="84" t="n">
        <f aca="false">SUM(P1385:S1385)</f>
        <v>9</v>
      </c>
      <c r="U1385" s="84" t="str">
        <f aca="false">IF(O1385="not used","-",O1385&amp;N1385&amp;T1385)</f>
        <v>-</v>
      </c>
      <c r="V1385" s="84" t="str">
        <f aca="false">IF(O1385="Not Used","-",VLOOKUP(D1385,FOLIOS,7,FALSE())&amp;H1385)</f>
        <v>-</v>
      </c>
      <c r="W1385" s="84" t="str">
        <f aca="false">IF(U1385="-","-",O1385&amp;E1385&amp;H1385)</f>
        <v>-</v>
      </c>
      <c r="X1385" s="85" t="str">
        <f aca="false">D1385&amp;G1385</f>
        <v>FT-CAND-EGSC-BASIF-TRANSCO/Z6</v>
      </c>
      <c r="AF1385" s="0" t="str">
        <f aca="false">D1385&amp;V1385</f>
        <v>FT-CAND-EGSC-BAS-</v>
      </c>
    </row>
    <row r="1386" customFormat="false" ht="12.75" hidden="false" customHeight="false" outlineLevel="0" collapsed="false">
      <c r="A1386" s="81" t="n">
        <v>36682</v>
      </c>
      <c r="B1386" s="82" t="s">
        <v>55</v>
      </c>
      <c r="C1386" s="82" t="s">
        <v>56</v>
      </c>
      <c r="D1386" s="82" t="s">
        <v>57</v>
      </c>
      <c r="E1386" s="82" t="s">
        <v>21</v>
      </c>
      <c r="F1386" s="82"/>
      <c r="G1386" s="82" t="s">
        <v>90</v>
      </c>
      <c r="H1386" s="81" t="n">
        <v>37196</v>
      </c>
      <c r="I1386" s="82" t="n">
        <v>0</v>
      </c>
      <c r="J1386" s="82" t="n">
        <v>0</v>
      </c>
      <c r="K1386" s="83" t="n">
        <f aca="false">IF(J1386=0,0,J1386/I1386)</f>
        <v>0</v>
      </c>
      <c r="L1386" s="83" t="n">
        <f aca="false">I1386/UOM</f>
        <v>0</v>
      </c>
      <c r="M1386" s="83" t="n">
        <f aca="false">J1386/UOM</f>
        <v>0</v>
      </c>
      <c r="N1386" s="84" t="str">
        <f aca="false">IF(F1386="P","PHY",IF(F1386="G","G",E1386))</f>
        <v>D</v>
      </c>
      <c r="O1386" s="84" t="str">
        <f aca="false">IF(ISNA(VLOOKUP(G1386,BadCanCurves,1,FALSE())),VLOOKUP(D1386,FOLIOS,6,FALSE()),"not used")</f>
        <v>not used</v>
      </c>
      <c r="P1386" s="84" t="n">
        <f aca="false">IF($N1386="P",VLOOKUP(H1386,PrcBuckets,2,FALSE()),0)</f>
        <v>0</v>
      </c>
      <c r="Q1386" s="84" t="n">
        <f aca="false">IF($N1386="D",VLOOKUP(H1386,BasisBuckets,2,FALSE()),0)</f>
        <v>9</v>
      </c>
      <c r="R1386" s="84" t="n">
        <f aca="false">IF($N1386="PHY",VLOOKUP(H1386,PGDBuckets,2,FALSE()),0)</f>
        <v>0</v>
      </c>
      <c r="S1386" s="84" t="n">
        <f aca="false">IF($N1386="G",VLOOKUP(H1386,PGDBuckets,2,FALSE()),0)</f>
        <v>0</v>
      </c>
      <c r="T1386" s="84" t="n">
        <f aca="false">SUM(P1386:S1386)</f>
        <v>9</v>
      </c>
      <c r="U1386" s="84" t="str">
        <f aca="false">IF(O1386="not used","-",O1386&amp;N1386&amp;T1386)</f>
        <v>-</v>
      </c>
      <c r="V1386" s="84" t="str">
        <f aca="false">IF(O1386="Not Used","-",VLOOKUP(D1386,FOLIOS,7,FALSE())&amp;H1386)</f>
        <v>-</v>
      </c>
      <c r="W1386" s="84" t="str">
        <f aca="false">IF(U1386="-","-",O1386&amp;E1386&amp;H1386)</f>
        <v>-</v>
      </c>
      <c r="X1386" s="85" t="str">
        <f aca="false">D1386&amp;G1386</f>
        <v>FT-CAND-EGSC-BASIF-TRANSCO/Z6</v>
      </c>
      <c r="AF1386" s="0" t="str">
        <f aca="false">D1386&amp;V1386</f>
        <v>FT-CAND-EGSC-BAS-</v>
      </c>
    </row>
    <row r="1387" customFormat="false" ht="12.75" hidden="false" customHeight="false" outlineLevel="0" collapsed="false">
      <c r="A1387" s="81" t="n">
        <v>36682</v>
      </c>
      <c r="B1387" s="82" t="s">
        <v>55</v>
      </c>
      <c r="C1387" s="82" t="s">
        <v>56</v>
      </c>
      <c r="D1387" s="82" t="s">
        <v>57</v>
      </c>
      <c r="E1387" s="82" t="s">
        <v>21</v>
      </c>
      <c r="F1387" s="82"/>
      <c r="G1387" s="82" t="s">
        <v>90</v>
      </c>
      <c r="H1387" s="81" t="n">
        <v>37226</v>
      </c>
      <c r="I1387" s="82" t="n">
        <v>0</v>
      </c>
      <c r="J1387" s="82" t="n">
        <v>0</v>
      </c>
      <c r="K1387" s="83" t="n">
        <f aca="false">IF(J1387=0,0,J1387/I1387)</f>
        <v>0</v>
      </c>
      <c r="L1387" s="83" t="n">
        <f aca="false">I1387/UOM</f>
        <v>0</v>
      </c>
      <c r="M1387" s="83" t="n">
        <f aca="false">J1387/UOM</f>
        <v>0</v>
      </c>
      <c r="N1387" s="84" t="str">
        <f aca="false">IF(F1387="P","PHY",IF(F1387="G","G",E1387))</f>
        <v>D</v>
      </c>
      <c r="O1387" s="84" t="str">
        <f aca="false">IF(ISNA(VLOOKUP(G1387,BadCanCurves,1,FALSE())),VLOOKUP(D1387,FOLIOS,6,FALSE()),"not used")</f>
        <v>not used</v>
      </c>
      <c r="P1387" s="84" t="n">
        <f aca="false">IF($N1387="P",VLOOKUP(H1387,PrcBuckets,2,FALSE()),0)</f>
        <v>0</v>
      </c>
      <c r="Q1387" s="84" t="n">
        <f aca="false">IF($N1387="D",VLOOKUP(H1387,BasisBuckets,2,FALSE()),0)</f>
        <v>9</v>
      </c>
      <c r="R1387" s="84" t="n">
        <f aca="false">IF($N1387="PHY",VLOOKUP(H1387,PGDBuckets,2,FALSE()),0)</f>
        <v>0</v>
      </c>
      <c r="S1387" s="84" t="n">
        <f aca="false">IF($N1387="G",VLOOKUP(H1387,PGDBuckets,2,FALSE()),0)</f>
        <v>0</v>
      </c>
      <c r="T1387" s="84" t="n">
        <f aca="false">SUM(P1387:S1387)</f>
        <v>9</v>
      </c>
      <c r="U1387" s="84" t="str">
        <f aca="false">IF(O1387="not used","-",O1387&amp;N1387&amp;T1387)</f>
        <v>-</v>
      </c>
      <c r="V1387" s="84" t="str">
        <f aca="false">IF(O1387="Not Used","-",VLOOKUP(D1387,FOLIOS,7,FALSE())&amp;H1387)</f>
        <v>-</v>
      </c>
      <c r="W1387" s="84" t="str">
        <f aca="false">IF(U1387="-","-",O1387&amp;E1387&amp;H1387)</f>
        <v>-</v>
      </c>
      <c r="X1387" s="85" t="str">
        <f aca="false">D1387&amp;G1387</f>
        <v>FT-CAND-EGSC-BASIF-TRANSCO/Z6</v>
      </c>
      <c r="AF1387" s="0" t="str">
        <f aca="false">D1387&amp;V1387</f>
        <v>FT-CAND-EGSC-BAS-</v>
      </c>
    </row>
    <row r="1388" customFormat="false" ht="12.75" hidden="false" customHeight="false" outlineLevel="0" collapsed="false">
      <c r="A1388" s="81" t="n">
        <v>36682</v>
      </c>
      <c r="B1388" s="82" t="s">
        <v>55</v>
      </c>
      <c r="C1388" s="82" t="s">
        <v>56</v>
      </c>
      <c r="D1388" s="82" t="s">
        <v>57</v>
      </c>
      <c r="E1388" s="82" t="s">
        <v>21</v>
      </c>
      <c r="F1388" s="82"/>
      <c r="G1388" s="82" t="s">
        <v>90</v>
      </c>
      <c r="H1388" s="81" t="n">
        <v>37257</v>
      </c>
      <c r="I1388" s="82" t="n">
        <v>0</v>
      </c>
      <c r="J1388" s="82" t="n">
        <v>0</v>
      </c>
      <c r="K1388" s="83" t="n">
        <f aca="false">IF(J1388=0,0,J1388/I1388)</f>
        <v>0</v>
      </c>
      <c r="L1388" s="83" t="n">
        <f aca="false">I1388/UOM</f>
        <v>0</v>
      </c>
      <c r="M1388" s="83" t="n">
        <f aca="false">J1388/UOM</f>
        <v>0</v>
      </c>
      <c r="N1388" s="84" t="str">
        <f aca="false">IF(F1388="P","PHY",IF(F1388="G","G",E1388))</f>
        <v>D</v>
      </c>
      <c r="O1388" s="84" t="str">
        <f aca="false">IF(ISNA(VLOOKUP(G1388,BadCanCurves,1,FALSE())),VLOOKUP(D1388,FOLIOS,6,FALSE()),"not used")</f>
        <v>not used</v>
      </c>
      <c r="P1388" s="84" t="n">
        <f aca="false">IF($N1388="P",VLOOKUP(H1388,PrcBuckets,2,FALSE()),0)</f>
        <v>0</v>
      </c>
      <c r="Q1388" s="84" t="n">
        <f aca="false">IF($N1388="D",VLOOKUP(H1388,BasisBuckets,2,FALSE()),0)</f>
        <v>10</v>
      </c>
      <c r="R1388" s="84" t="n">
        <f aca="false">IF($N1388="PHY",VLOOKUP(H1388,PGDBuckets,2,FALSE()),0)</f>
        <v>0</v>
      </c>
      <c r="S1388" s="84" t="n">
        <f aca="false">IF($N1388="G",VLOOKUP(H1388,PGDBuckets,2,FALSE()),0)</f>
        <v>0</v>
      </c>
      <c r="T1388" s="84" t="n">
        <f aca="false">SUM(P1388:S1388)</f>
        <v>10</v>
      </c>
      <c r="U1388" s="84" t="str">
        <f aca="false">IF(O1388="not used","-",O1388&amp;N1388&amp;T1388)</f>
        <v>-</v>
      </c>
      <c r="V1388" s="84" t="str">
        <f aca="false">IF(O1388="Not Used","-",VLOOKUP(D1388,FOLIOS,7,FALSE())&amp;H1388)</f>
        <v>-</v>
      </c>
      <c r="W1388" s="84" t="str">
        <f aca="false">IF(U1388="-","-",O1388&amp;E1388&amp;H1388)</f>
        <v>-</v>
      </c>
      <c r="X1388" s="85" t="str">
        <f aca="false">D1388&amp;G1388</f>
        <v>FT-CAND-EGSC-BASIF-TRANSCO/Z6</v>
      </c>
      <c r="AF1388" s="0" t="str">
        <f aca="false">D1388&amp;V1388</f>
        <v>FT-CAND-EGSC-BAS-</v>
      </c>
    </row>
    <row r="1389" customFormat="false" ht="12.75" hidden="false" customHeight="false" outlineLevel="0" collapsed="false">
      <c r="A1389" s="81" t="n">
        <v>36682</v>
      </c>
      <c r="B1389" s="82" t="s">
        <v>55</v>
      </c>
      <c r="C1389" s="82" t="s">
        <v>56</v>
      </c>
      <c r="D1389" s="82" t="s">
        <v>57</v>
      </c>
      <c r="E1389" s="82" t="s">
        <v>21</v>
      </c>
      <c r="F1389" s="82"/>
      <c r="G1389" s="82" t="s">
        <v>90</v>
      </c>
      <c r="H1389" s="81" t="n">
        <v>37288</v>
      </c>
      <c r="I1389" s="82" t="n">
        <v>0</v>
      </c>
      <c r="J1389" s="82" t="n">
        <v>0</v>
      </c>
      <c r="K1389" s="83" t="n">
        <f aca="false">IF(J1389=0,0,J1389/I1389)</f>
        <v>0</v>
      </c>
      <c r="L1389" s="83" t="n">
        <f aca="false">I1389/UOM</f>
        <v>0</v>
      </c>
      <c r="M1389" s="83" t="n">
        <f aca="false">J1389/UOM</f>
        <v>0</v>
      </c>
      <c r="N1389" s="84" t="str">
        <f aca="false">IF(F1389="P","PHY",IF(F1389="G","G",E1389))</f>
        <v>D</v>
      </c>
      <c r="O1389" s="84" t="str">
        <f aca="false">IF(ISNA(VLOOKUP(G1389,BadCanCurves,1,FALSE())),VLOOKUP(D1389,FOLIOS,6,FALSE()),"not used")</f>
        <v>not used</v>
      </c>
      <c r="P1389" s="84" t="n">
        <f aca="false">IF($N1389="P",VLOOKUP(H1389,PrcBuckets,2,FALSE()),0)</f>
        <v>0</v>
      </c>
      <c r="Q1389" s="84" t="n">
        <f aca="false">IF($N1389="D",VLOOKUP(H1389,BasisBuckets,2,FALSE()),0)</f>
        <v>10</v>
      </c>
      <c r="R1389" s="84" t="n">
        <f aca="false">IF($N1389="PHY",VLOOKUP(H1389,PGDBuckets,2,FALSE()),0)</f>
        <v>0</v>
      </c>
      <c r="S1389" s="84" t="n">
        <f aca="false">IF($N1389="G",VLOOKUP(H1389,PGDBuckets,2,FALSE()),0)</f>
        <v>0</v>
      </c>
      <c r="T1389" s="84" t="n">
        <f aca="false">SUM(P1389:S1389)</f>
        <v>10</v>
      </c>
      <c r="U1389" s="84" t="str">
        <f aca="false">IF(O1389="not used","-",O1389&amp;N1389&amp;T1389)</f>
        <v>-</v>
      </c>
      <c r="V1389" s="84" t="str">
        <f aca="false">IF(O1389="Not Used","-",VLOOKUP(D1389,FOLIOS,7,FALSE())&amp;H1389)</f>
        <v>-</v>
      </c>
      <c r="W1389" s="84" t="str">
        <f aca="false">IF(U1389="-","-",O1389&amp;E1389&amp;H1389)</f>
        <v>-</v>
      </c>
      <c r="X1389" s="85" t="str">
        <f aca="false">D1389&amp;G1389</f>
        <v>FT-CAND-EGSC-BASIF-TRANSCO/Z6</v>
      </c>
      <c r="AF1389" s="0" t="str">
        <f aca="false">D1389&amp;V1389</f>
        <v>FT-CAND-EGSC-BAS-</v>
      </c>
    </row>
    <row r="1390" customFormat="false" ht="12.75" hidden="false" customHeight="false" outlineLevel="0" collapsed="false">
      <c r="A1390" s="81" t="n">
        <v>36682</v>
      </c>
      <c r="B1390" s="82" t="s">
        <v>55</v>
      </c>
      <c r="C1390" s="82" t="s">
        <v>56</v>
      </c>
      <c r="D1390" s="82" t="s">
        <v>57</v>
      </c>
      <c r="E1390" s="82" t="s">
        <v>21</v>
      </c>
      <c r="F1390" s="82"/>
      <c r="G1390" s="82" t="s">
        <v>90</v>
      </c>
      <c r="H1390" s="81" t="n">
        <v>37316</v>
      </c>
      <c r="I1390" s="82" t="n">
        <v>0</v>
      </c>
      <c r="J1390" s="82" t="n">
        <v>0</v>
      </c>
      <c r="K1390" s="83" t="n">
        <f aca="false">IF(J1390=0,0,J1390/I1390)</f>
        <v>0</v>
      </c>
      <c r="L1390" s="83" t="n">
        <f aca="false">I1390/UOM</f>
        <v>0</v>
      </c>
      <c r="M1390" s="83" t="n">
        <f aca="false">J1390/UOM</f>
        <v>0</v>
      </c>
      <c r="N1390" s="84" t="str">
        <f aca="false">IF(F1390="P","PHY",IF(F1390="G","G",E1390))</f>
        <v>D</v>
      </c>
      <c r="O1390" s="84" t="str">
        <f aca="false">IF(ISNA(VLOOKUP(G1390,BadCanCurves,1,FALSE())),VLOOKUP(D1390,FOLIOS,6,FALSE()),"not used")</f>
        <v>not used</v>
      </c>
      <c r="P1390" s="84" t="n">
        <f aca="false">IF($N1390="P",VLOOKUP(H1390,PrcBuckets,2,FALSE()),0)</f>
        <v>0</v>
      </c>
      <c r="Q1390" s="84" t="n">
        <f aca="false">IF($N1390="D",VLOOKUP(H1390,BasisBuckets,2,FALSE()),0)</f>
        <v>10</v>
      </c>
      <c r="R1390" s="84" t="n">
        <f aca="false">IF($N1390="PHY",VLOOKUP(H1390,PGDBuckets,2,FALSE()),0)</f>
        <v>0</v>
      </c>
      <c r="S1390" s="84" t="n">
        <f aca="false">IF($N1390="G",VLOOKUP(H1390,PGDBuckets,2,FALSE()),0)</f>
        <v>0</v>
      </c>
      <c r="T1390" s="84" t="n">
        <f aca="false">SUM(P1390:S1390)</f>
        <v>10</v>
      </c>
      <c r="U1390" s="84" t="str">
        <f aca="false">IF(O1390="not used","-",O1390&amp;N1390&amp;T1390)</f>
        <v>-</v>
      </c>
      <c r="V1390" s="84" t="str">
        <f aca="false">IF(O1390="Not Used","-",VLOOKUP(D1390,FOLIOS,7,FALSE())&amp;H1390)</f>
        <v>-</v>
      </c>
      <c r="W1390" s="84" t="str">
        <f aca="false">IF(U1390="-","-",O1390&amp;E1390&amp;H1390)</f>
        <v>-</v>
      </c>
      <c r="X1390" s="85" t="str">
        <f aca="false">D1390&amp;G1390</f>
        <v>FT-CAND-EGSC-BASIF-TRANSCO/Z6</v>
      </c>
      <c r="AF1390" s="0" t="str">
        <f aca="false">D1390&amp;V1390</f>
        <v>FT-CAND-EGSC-BAS-</v>
      </c>
    </row>
    <row r="1391" customFormat="false" ht="12.75" hidden="false" customHeight="false" outlineLevel="0" collapsed="false">
      <c r="A1391" s="81" t="n">
        <v>36682</v>
      </c>
      <c r="B1391" s="82" t="s">
        <v>55</v>
      </c>
      <c r="C1391" s="82" t="s">
        <v>56</v>
      </c>
      <c r="D1391" s="82" t="s">
        <v>57</v>
      </c>
      <c r="E1391" s="82" t="s">
        <v>21</v>
      </c>
      <c r="F1391" s="82"/>
      <c r="G1391" s="82" t="s">
        <v>90</v>
      </c>
      <c r="H1391" s="81" t="n">
        <v>37347</v>
      </c>
      <c r="I1391" s="82" t="n">
        <v>0</v>
      </c>
      <c r="J1391" s="82" t="n">
        <v>0</v>
      </c>
      <c r="K1391" s="83" t="n">
        <f aca="false">IF(J1391=0,0,J1391/I1391)</f>
        <v>0</v>
      </c>
      <c r="L1391" s="83" t="n">
        <f aca="false">I1391/UOM</f>
        <v>0</v>
      </c>
      <c r="M1391" s="83" t="n">
        <f aca="false">J1391/UOM</f>
        <v>0</v>
      </c>
      <c r="N1391" s="84" t="str">
        <f aca="false">IF(F1391="P","PHY",IF(F1391="G","G",E1391))</f>
        <v>D</v>
      </c>
      <c r="O1391" s="84" t="str">
        <f aca="false">IF(ISNA(VLOOKUP(G1391,BadCanCurves,1,FALSE())),VLOOKUP(D1391,FOLIOS,6,FALSE()),"not used")</f>
        <v>not used</v>
      </c>
      <c r="P1391" s="84" t="n">
        <f aca="false">IF($N1391="P",VLOOKUP(H1391,PrcBuckets,2,FALSE()),0)</f>
        <v>0</v>
      </c>
      <c r="Q1391" s="84" t="n">
        <f aca="false">IF($N1391="D",VLOOKUP(H1391,BasisBuckets,2,FALSE()),0)</f>
        <v>10</v>
      </c>
      <c r="R1391" s="84" t="n">
        <f aca="false">IF($N1391="PHY",VLOOKUP(H1391,PGDBuckets,2,FALSE()),0)</f>
        <v>0</v>
      </c>
      <c r="S1391" s="84" t="n">
        <f aca="false">IF($N1391="G",VLOOKUP(H1391,PGDBuckets,2,FALSE()),0)</f>
        <v>0</v>
      </c>
      <c r="T1391" s="84" t="n">
        <f aca="false">SUM(P1391:S1391)</f>
        <v>10</v>
      </c>
      <c r="U1391" s="84" t="str">
        <f aca="false">IF(O1391="not used","-",O1391&amp;N1391&amp;T1391)</f>
        <v>-</v>
      </c>
      <c r="V1391" s="84" t="str">
        <f aca="false">IF(O1391="Not Used","-",VLOOKUP(D1391,FOLIOS,7,FALSE())&amp;H1391)</f>
        <v>-</v>
      </c>
      <c r="W1391" s="84" t="str">
        <f aca="false">IF(U1391="-","-",O1391&amp;E1391&amp;H1391)</f>
        <v>-</v>
      </c>
      <c r="X1391" s="85" t="str">
        <f aca="false">D1391&amp;G1391</f>
        <v>FT-CAND-EGSC-BASIF-TRANSCO/Z6</v>
      </c>
      <c r="AF1391" s="0" t="str">
        <f aca="false">D1391&amp;V1391</f>
        <v>FT-CAND-EGSC-BAS-</v>
      </c>
    </row>
    <row r="1392" customFormat="false" ht="12.75" hidden="false" customHeight="false" outlineLevel="0" collapsed="false">
      <c r="A1392" s="81" t="n">
        <v>36682</v>
      </c>
      <c r="B1392" s="82" t="s">
        <v>55</v>
      </c>
      <c r="C1392" s="82" t="s">
        <v>56</v>
      </c>
      <c r="D1392" s="82" t="s">
        <v>57</v>
      </c>
      <c r="E1392" s="82" t="s">
        <v>21</v>
      </c>
      <c r="F1392" s="82"/>
      <c r="G1392" s="82" t="s">
        <v>90</v>
      </c>
      <c r="H1392" s="81" t="n">
        <v>37377</v>
      </c>
      <c r="I1392" s="82" t="n">
        <v>0</v>
      </c>
      <c r="J1392" s="82" t="n">
        <v>0</v>
      </c>
      <c r="K1392" s="83" t="n">
        <f aca="false">IF(J1392=0,0,J1392/I1392)</f>
        <v>0</v>
      </c>
      <c r="L1392" s="83" t="n">
        <f aca="false">I1392/UOM</f>
        <v>0</v>
      </c>
      <c r="M1392" s="83" t="n">
        <f aca="false">J1392/UOM</f>
        <v>0</v>
      </c>
      <c r="N1392" s="84" t="str">
        <f aca="false">IF(F1392="P","PHY",IF(F1392="G","G",E1392))</f>
        <v>D</v>
      </c>
      <c r="O1392" s="84" t="str">
        <f aca="false">IF(ISNA(VLOOKUP(G1392,BadCanCurves,1,FALSE())),VLOOKUP(D1392,FOLIOS,6,FALSE()),"not used")</f>
        <v>not used</v>
      </c>
      <c r="P1392" s="84" t="n">
        <f aca="false">IF($N1392="P",VLOOKUP(H1392,PrcBuckets,2,FALSE()),0)</f>
        <v>0</v>
      </c>
      <c r="Q1392" s="84" t="n">
        <f aca="false">IF($N1392="D",VLOOKUP(H1392,BasisBuckets,2,FALSE()),0)</f>
        <v>10</v>
      </c>
      <c r="R1392" s="84" t="n">
        <f aca="false">IF($N1392="PHY",VLOOKUP(H1392,PGDBuckets,2,FALSE()),0)</f>
        <v>0</v>
      </c>
      <c r="S1392" s="84" t="n">
        <f aca="false">IF($N1392="G",VLOOKUP(H1392,PGDBuckets,2,FALSE()),0)</f>
        <v>0</v>
      </c>
      <c r="T1392" s="84" t="n">
        <f aca="false">SUM(P1392:S1392)</f>
        <v>10</v>
      </c>
      <c r="U1392" s="84" t="str">
        <f aca="false">IF(O1392="not used","-",O1392&amp;N1392&amp;T1392)</f>
        <v>-</v>
      </c>
      <c r="V1392" s="84" t="str">
        <f aca="false">IF(O1392="Not Used","-",VLOOKUP(D1392,FOLIOS,7,FALSE())&amp;H1392)</f>
        <v>-</v>
      </c>
      <c r="W1392" s="84" t="str">
        <f aca="false">IF(U1392="-","-",O1392&amp;E1392&amp;H1392)</f>
        <v>-</v>
      </c>
      <c r="X1392" s="85" t="str">
        <f aca="false">D1392&amp;G1392</f>
        <v>FT-CAND-EGSC-BASIF-TRANSCO/Z6</v>
      </c>
      <c r="AF1392" s="0" t="str">
        <f aca="false">D1392&amp;V1392</f>
        <v>FT-CAND-EGSC-BAS-</v>
      </c>
    </row>
    <row r="1393" customFormat="false" ht="12.75" hidden="false" customHeight="false" outlineLevel="0" collapsed="false">
      <c r="A1393" s="81" t="n">
        <v>36682</v>
      </c>
      <c r="B1393" s="82" t="s">
        <v>55</v>
      </c>
      <c r="C1393" s="82" t="s">
        <v>56</v>
      </c>
      <c r="D1393" s="82" t="s">
        <v>57</v>
      </c>
      <c r="E1393" s="82" t="s">
        <v>21</v>
      </c>
      <c r="F1393" s="82"/>
      <c r="G1393" s="82" t="s">
        <v>90</v>
      </c>
      <c r="H1393" s="81" t="n">
        <v>37408</v>
      </c>
      <c r="I1393" s="82" t="n">
        <v>0</v>
      </c>
      <c r="J1393" s="82" t="n">
        <v>0</v>
      </c>
      <c r="K1393" s="83" t="n">
        <f aca="false">IF(J1393=0,0,J1393/I1393)</f>
        <v>0</v>
      </c>
      <c r="L1393" s="83" t="n">
        <f aca="false">I1393/UOM</f>
        <v>0</v>
      </c>
      <c r="M1393" s="83" t="n">
        <f aca="false">J1393/UOM</f>
        <v>0</v>
      </c>
      <c r="N1393" s="84" t="str">
        <f aca="false">IF(F1393="P","PHY",IF(F1393="G","G",E1393))</f>
        <v>D</v>
      </c>
      <c r="O1393" s="84" t="str">
        <f aca="false">IF(ISNA(VLOOKUP(G1393,BadCanCurves,1,FALSE())),VLOOKUP(D1393,FOLIOS,6,FALSE()),"not used")</f>
        <v>not used</v>
      </c>
      <c r="P1393" s="84" t="n">
        <f aca="false">IF($N1393="P",VLOOKUP(H1393,PrcBuckets,2,FALSE()),0)</f>
        <v>0</v>
      </c>
      <c r="Q1393" s="84" t="n">
        <f aca="false">IF($N1393="D",VLOOKUP(H1393,BasisBuckets,2,FALSE()),0)</f>
        <v>10</v>
      </c>
      <c r="R1393" s="84" t="n">
        <f aca="false">IF($N1393="PHY",VLOOKUP(H1393,PGDBuckets,2,FALSE()),0)</f>
        <v>0</v>
      </c>
      <c r="S1393" s="84" t="n">
        <f aca="false">IF($N1393="G",VLOOKUP(H1393,PGDBuckets,2,FALSE()),0)</f>
        <v>0</v>
      </c>
      <c r="T1393" s="84" t="n">
        <f aca="false">SUM(P1393:S1393)</f>
        <v>10</v>
      </c>
      <c r="U1393" s="84" t="str">
        <f aca="false">IF(O1393="not used","-",O1393&amp;N1393&amp;T1393)</f>
        <v>-</v>
      </c>
      <c r="V1393" s="84" t="str">
        <f aca="false">IF(O1393="Not Used","-",VLOOKUP(D1393,FOLIOS,7,FALSE())&amp;H1393)</f>
        <v>-</v>
      </c>
      <c r="W1393" s="84" t="str">
        <f aca="false">IF(U1393="-","-",O1393&amp;E1393&amp;H1393)</f>
        <v>-</v>
      </c>
      <c r="X1393" s="85" t="str">
        <f aca="false">D1393&amp;G1393</f>
        <v>FT-CAND-EGSC-BASIF-TRANSCO/Z6</v>
      </c>
      <c r="AF1393" s="0" t="str">
        <f aca="false">D1393&amp;V1393</f>
        <v>FT-CAND-EGSC-BAS-</v>
      </c>
    </row>
    <row r="1394" customFormat="false" ht="12.75" hidden="false" customHeight="false" outlineLevel="0" collapsed="false">
      <c r="A1394" s="81" t="n">
        <v>36682</v>
      </c>
      <c r="B1394" s="82" t="s">
        <v>55</v>
      </c>
      <c r="C1394" s="82" t="s">
        <v>56</v>
      </c>
      <c r="D1394" s="82" t="s">
        <v>57</v>
      </c>
      <c r="E1394" s="82" t="s">
        <v>21</v>
      </c>
      <c r="F1394" s="82"/>
      <c r="G1394" s="82" t="s">
        <v>90</v>
      </c>
      <c r="H1394" s="81" t="n">
        <v>37438</v>
      </c>
      <c r="I1394" s="82" t="n">
        <v>0</v>
      </c>
      <c r="J1394" s="82" t="n">
        <v>0</v>
      </c>
      <c r="K1394" s="83" t="n">
        <f aca="false">IF(J1394=0,0,J1394/I1394)</f>
        <v>0</v>
      </c>
      <c r="L1394" s="83" t="n">
        <f aca="false">I1394/UOM</f>
        <v>0</v>
      </c>
      <c r="M1394" s="83" t="n">
        <f aca="false">J1394/UOM</f>
        <v>0</v>
      </c>
      <c r="N1394" s="84" t="str">
        <f aca="false">IF(F1394="P","PHY",IF(F1394="G","G",E1394))</f>
        <v>D</v>
      </c>
      <c r="O1394" s="84" t="str">
        <f aca="false">IF(ISNA(VLOOKUP(G1394,BadCanCurves,1,FALSE())),VLOOKUP(D1394,FOLIOS,6,FALSE()),"not used")</f>
        <v>not used</v>
      </c>
      <c r="P1394" s="84" t="n">
        <f aca="false">IF($N1394="P",VLOOKUP(H1394,PrcBuckets,2,FALSE()),0)</f>
        <v>0</v>
      </c>
      <c r="Q1394" s="84" t="n">
        <f aca="false">IF($N1394="D",VLOOKUP(H1394,BasisBuckets,2,FALSE()),0)</f>
        <v>10</v>
      </c>
      <c r="R1394" s="84" t="n">
        <f aca="false">IF($N1394="PHY",VLOOKUP(H1394,PGDBuckets,2,FALSE()),0)</f>
        <v>0</v>
      </c>
      <c r="S1394" s="84" t="n">
        <f aca="false">IF($N1394="G",VLOOKUP(H1394,PGDBuckets,2,FALSE()),0)</f>
        <v>0</v>
      </c>
      <c r="T1394" s="84" t="n">
        <f aca="false">SUM(P1394:S1394)</f>
        <v>10</v>
      </c>
      <c r="U1394" s="84" t="str">
        <f aca="false">IF(O1394="not used","-",O1394&amp;N1394&amp;T1394)</f>
        <v>-</v>
      </c>
      <c r="V1394" s="84" t="str">
        <f aca="false">IF(O1394="Not Used","-",VLOOKUP(D1394,FOLIOS,7,FALSE())&amp;H1394)</f>
        <v>-</v>
      </c>
      <c r="W1394" s="84" t="str">
        <f aca="false">IF(U1394="-","-",O1394&amp;E1394&amp;H1394)</f>
        <v>-</v>
      </c>
      <c r="X1394" s="85" t="str">
        <f aca="false">D1394&amp;G1394</f>
        <v>FT-CAND-EGSC-BASIF-TRANSCO/Z6</v>
      </c>
      <c r="AF1394" s="0" t="str">
        <f aca="false">D1394&amp;V1394</f>
        <v>FT-CAND-EGSC-BAS-</v>
      </c>
    </row>
    <row r="1395" customFormat="false" ht="12.75" hidden="false" customHeight="false" outlineLevel="0" collapsed="false">
      <c r="A1395" s="81" t="n">
        <v>36682</v>
      </c>
      <c r="B1395" s="82" t="s">
        <v>55</v>
      </c>
      <c r="C1395" s="82" t="s">
        <v>56</v>
      </c>
      <c r="D1395" s="82" t="s">
        <v>57</v>
      </c>
      <c r="E1395" s="82" t="s">
        <v>21</v>
      </c>
      <c r="F1395" s="82"/>
      <c r="G1395" s="82" t="s">
        <v>90</v>
      </c>
      <c r="H1395" s="81" t="n">
        <v>37469</v>
      </c>
      <c r="I1395" s="82" t="n">
        <v>0</v>
      </c>
      <c r="J1395" s="82" t="n">
        <v>0</v>
      </c>
      <c r="K1395" s="83" t="n">
        <f aca="false">IF(J1395=0,0,J1395/I1395)</f>
        <v>0</v>
      </c>
      <c r="L1395" s="83" t="n">
        <f aca="false">I1395/UOM</f>
        <v>0</v>
      </c>
      <c r="M1395" s="83" t="n">
        <f aca="false">J1395/UOM</f>
        <v>0</v>
      </c>
      <c r="N1395" s="84" t="str">
        <f aca="false">IF(F1395="P","PHY",IF(F1395="G","G",E1395))</f>
        <v>D</v>
      </c>
      <c r="O1395" s="84" t="str">
        <f aca="false">IF(ISNA(VLOOKUP(G1395,BadCanCurves,1,FALSE())),VLOOKUP(D1395,FOLIOS,6,FALSE()),"not used")</f>
        <v>not used</v>
      </c>
      <c r="P1395" s="84" t="n">
        <f aca="false">IF($N1395="P",VLOOKUP(H1395,PrcBuckets,2,FALSE()),0)</f>
        <v>0</v>
      </c>
      <c r="Q1395" s="84" t="n">
        <f aca="false">IF($N1395="D",VLOOKUP(H1395,BasisBuckets,2,FALSE()),0)</f>
        <v>10</v>
      </c>
      <c r="R1395" s="84" t="n">
        <f aca="false">IF($N1395="PHY",VLOOKUP(H1395,PGDBuckets,2,FALSE()),0)</f>
        <v>0</v>
      </c>
      <c r="S1395" s="84" t="n">
        <f aca="false">IF($N1395="G",VLOOKUP(H1395,PGDBuckets,2,FALSE()),0)</f>
        <v>0</v>
      </c>
      <c r="T1395" s="84" t="n">
        <f aca="false">SUM(P1395:S1395)</f>
        <v>10</v>
      </c>
      <c r="U1395" s="84" t="str">
        <f aca="false">IF(O1395="not used","-",O1395&amp;N1395&amp;T1395)</f>
        <v>-</v>
      </c>
      <c r="V1395" s="84" t="str">
        <f aca="false">IF(O1395="Not Used","-",VLOOKUP(D1395,FOLIOS,7,FALSE())&amp;H1395)</f>
        <v>-</v>
      </c>
      <c r="W1395" s="84" t="str">
        <f aca="false">IF(U1395="-","-",O1395&amp;E1395&amp;H1395)</f>
        <v>-</v>
      </c>
      <c r="X1395" s="85" t="str">
        <f aca="false">D1395&amp;G1395</f>
        <v>FT-CAND-EGSC-BASIF-TRANSCO/Z6</v>
      </c>
      <c r="AF1395" s="0" t="str">
        <f aca="false">D1395&amp;V1395</f>
        <v>FT-CAND-EGSC-BAS-</v>
      </c>
    </row>
    <row r="1396" customFormat="false" ht="12.75" hidden="false" customHeight="false" outlineLevel="0" collapsed="false">
      <c r="A1396" s="81" t="n">
        <v>36682</v>
      </c>
      <c r="B1396" s="82" t="s">
        <v>55</v>
      </c>
      <c r="C1396" s="82" t="s">
        <v>56</v>
      </c>
      <c r="D1396" s="82" t="s">
        <v>57</v>
      </c>
      <c r="E1396" s="82" t="s">
        <v>21</v>
      </c>
      <c r="F1396" s="82"/>
      <c r="G1396" s="82" t="s">
        <v>90</v>
      </c>
      <c r="H1396" s="81" t="n">
        <v>37500</v>
      </c>
      <c r="I1396" s="82" t="n">
        <v>0</v>
      </c>
      <c r="J1396" s="82" t="n">
        <v>0</v>
      </c>
      <c r="K1396" s="83" t="n">
        <f aca="false">IF(J1396=0,0,J1396/I1396)</f>
        <v>0</v>
      </c>
      <c r="L1396" s="83" t="n">
        <f aca="false">I1396/UOM</f>
        <v>0</v>
      </c>
      <c r="M1396" s="83" t="n">
        <f aca="false">J1396/UOM</f>
        <v>0</v>
      </c>
      <c r="N1396" s="84" t="str">
        <f aca="false">IF(F1396="P","PHY",IF(F1396="G","G",E1396))</f>
        <v>D</v>
      </c>
      <c r="O1396" s="84" t="str">
        <f aca="false">IF(ISNA(VLOOKUP(G1396,BadCanCurves,1,FALSE())),VLOOKUP(D1396,FOLIOS,6,FALSE()),"not used")</f>
        <v>not used</v>
      </c>
      <c r="P1396" s="84" t="n">
        <f aca="false">IF($N1396="P",VLOOKUP(H1396,PrcBuckets,2,FALSE()),0)</f>
        <v>0</v>
      </c>
      <c r="Q1396" s="84" t="n">
        <f aca="false">IF($N1396="D",VLOOKUP(H1396,BasisBuckets,2,FALSE()),0)</f>
        <v>10</v>
      </c>
      <c r="R1396" s="84" t="n">
        <f aca="false">IF($N1396="PHY",VLOOKUP(H1396,PGDBuckets,2,FALSE()),0)</f>
        <v>0</v>
      </c>
      <c r="S1396" s="84" t="n">
        <f aca="false">IF($N1396="G",VLOOKUP(H1396,PGDBuckets,2,FALSE()),0)</f>
        <v>0</v>
      </c>
      <c r="T1396" s="84" t="n">
        <f aca="false">SUM(P1396:S1396)</f>
        <v>10</v>
      </c>
      <c r="U1396" s="84" t="str">
        <f aca="false">IF(O1396="not used","-",O1396&amp;N1396&amp;T1396)</f>
        <v>-</v>
      </c>
      <c r="V1396" s="84" t="str">
        <f aca="false">IF(O1396="Not Used","-",VLOOKUP(D1396,FOLIOS,7,FALSE())&amp;H1396)</f>
        <v>-</v>
      </c>
      <c r="W1396" s="84" t="str">
        <f aca="false">IF(U1396="-","-",O1396&amp;E1396&amp;H1396)</f>
        <v>-</v>
      </c>
      <c r="X1396" s="85" t="str">
        <f aca="false">D1396&amp;G1396</f>
        <v>FT-CAND-EGSC-BASIF-TRANSCO/Z6</v>
      </c>
      <c r="AF1396" s="0" t="str">
        <f aca="false">D1396&amp;V1396</f>
        <v>FT-CAND-EGSC-BAS-</v>
      </c>
    </row>
    <row r="1397" customFormat="false" ht="12.75" hidden="false" customHeight="false" outlineLevel="0" collapsed="false">
      <c r="A1397" s="81" t="n">
        <v>36682</v>
      </c>
      <c r="B1397" s="82" t="s">
        <v>55</v>
      </c>
      <c r="C1397" s="82" t="s">
        <v>56</v>
      </c>
      <c r="D1397" s="82" t="s">
        <v>57</v>
      </c>
      <c r="E1397" s="82" t="s">
        <v>21</v>
      </c>
      <c r="F1397" s="82"/>
      <c r="G1397" s="82" t="s">
        <v>90</v>
      </c>
      <c r="H1397" s="81" t="n">
        <v>37530</v>
      </c>
      <c r="I1397" s="82" t="n">
        <v>0</v>
      </c>
      <c r="J1397" s="82" t="n">
        <v>0</v>
      </c>
      <c r="K1397" s="83" t="n">
        <f aca="false">IF(J1397=0,0,J1397/I1397)</f>
        <v>0</v>
      </c>
      <c r="L1397" s="83" t="n">
        <f aca="false">I1397/UOM</f>
        <v>0</v>
      </c>
      <c r="M1397" s="83" t="n">
        <f aca="false">J1397/UOM</f>
        <v>0</v>
      </c>
      <c r="N1397" s="84" t="str">
        <f aca="false">IF(F1397="P","PHY",IF(F1397="G","G",E1397))</f>
        <v>D</v>
      </c>
      <c r="O1397" s="84" t="str">
        <f aca="false">IF(ISNA(VLOOKUP(G1397,BadCanCurves,1,FALSE())),VLOOKUP(D1397,FOLIOS,6,FALSE()),"not used")</f>
        <v>not used</v>
      </c>
      <c r="P1397" s="84" t="n">
        <f aca="false">IF($N1397="P",VLOOKUP(H1397,PrcBuckets,2,FALSE()),0)</f>
        <v>0</v>
      </c>
      <c r="Q1397" s="84" t="n">
        <f aca="false">IF($N1397="D",VLOOKUP(H1397,BasisBuckets,2,FALSE()),0)</f>
        <v>10</v>
      </c>
      <c r="R1397" s="84" t="n">
        <f aca="false">IF($N1397="PHY",VLOOKUP(H1397,PGDBuckets,2,FALSE()),0)</f>
        <v>0</v>
      </c>
      <c r="S1397" s="84" t="n">
        <f aca="false">IF($N1397="G",VLOOKUP(H1397,PGDBuckets,2,FALSE()),0)</f>
        <v>0</v>
      </c>
      <c r="T1397" s="84" t="n">
        <f aca="false">SUM(P1397:S1397)</f>
        <v>10</v>
      </c>
      <c r="U1397" s="84" t="str">
        <f aca="false">IF(O1397="not used","-",O1397&amp;N1397&amp;T1397)</f>
        <v>-</v>
      </c>
      <c r="V1397" s="84" t="str">
        <f aca="false">IF(O1397="Not Used","-",VLOOKUP(D1397,FOLIOS,7,FALSE())&amp;H1397)</f>
        <v>-</v>
      </c>
      <c r="W1397" s="84" t="str">
        <f aca="false">IF(U1397="-","-",O1397&amp;E1397&amp;H1397)</f>
        <v>-</v>
      </c>
      <c r="X1397" s="85" t="str">
        <f aca="false">D1397&amp;G1397</f>
        <v>FT-CAND-EGSC-BASIF-TRANSCO/Z6</v>
      </c>
      <c r="AF1397" s="0" t="str">
        <f aca="false">D1397&amp;V1397</f>
        <v>FT-CAND-EGSC-BAS-</v>
      </c>
    </row>
    <row r="1398" customFormat="false" ht="12.75" hidden="false" customHeight="false" outlineLevel="0" collapsed="false">
      <c r="A1398" s="81" t="n">
        <v>36682</v>
      </c>
      <c r="B1398" s="82" t="s">
        <v>55</v>
      </c>
      <c r="C1398" s="82" t="s">
        <v>56</v>
      </c>
      <c r="D1398" s="82" t="s">
        <v>57</v>
      </c>
      <c r="E1398" s="82" t="s">
        <v>21</v>
      </c>
      <c r="F1398" s="82"/>
      <c r="G1398" s="82" t="s">
        <v>90</v>
      </c>
      <c r="H1398" s="81" t="n">
        <v>37561</v>
      </c>
      <c r="I1398" s="82" t="n">
        <v>0</v>
      </c>
      <c r="J1398" s="82" t="n">
        <v>0</v>
      </c>
      <c r="K1398" s="83" t="n">
        <f aca="false">IF(J1398=0,0,J1398/I1398)</f>
        <v>0</v>
      </c>
      <c r="L1398" s="83" t="n">
        <f aca="false">I1398/UOM</f>
        <v>0</v>
      </c>
      <c r="M1398" s="83" t="n">
        <f aca="false">J1398/UOM</f>
        <v>0</v>
      </c>
      <c r="N1398" s="84" t="str">
        <f aca="false">IF(F1398="P","PHY",IF(F1398="G","G",E1398))</f>
        <v>D</v>
      </c>
      <c r="O1398" s="84" t="str">
        <f aca="false">IF(ISNA(VLOOKUP(G1398,BadCanCurves,1,FALSE())),VLOOKUP(D1398,FOLIOS,6,FALSE()),"not used")</f>
        <v>not used</v>
      </c>
      <c r="P1398" s="84" t="n">
        <f aca="false">IF($N1398="P",VLOOKUP(H1398,PrcBuckets,2,FALSE()),0)</f>
        <v>0</v>
      </c>
      <c r="Q1398" s="84" t="n">
        <f aca="false">IF($N1398="D",VLOOKUP(H1398,BasisBuckets,2,FALSE()),0)</f>
        <v>10</v>
      </c>
      <c r="R1398" s="84" t="n">
        <f aca="false">IF($N1398="PHY",VLOOKUP(H1398,PGDBuckets,2,FALSE()),0)</f>
        <v>0</v>
      </c>
      <c r="S1398" s="84" t="n">
        <f aca="false">IF($N1398="G",VLOOKUP(H1398,PGDBuckets,2,FALSE()),0)</f>
        <v>0</v>
      </c>
      <c r="T1398" s="84" t="n">
        <f aca="false">SUM(P1398:S1398)</f>
        <v>10</v>
      </c>
      <c r="U1398" s="84" t="str">
        <f aca="false">IF(O1398="not used","-",O1398&amp;N1398&amp;T1398)</f>
        <v>-</v>
      </c>
      <c r="V1398" s="84" t="str">
        <f aca="false">IF(O1398="Not Used","-",VLOOKUP(D1398,FOLIOS,7,FALSE())&amp;H1398)</f>
        <v>-</v>
      </c>
      <c r="W1398" s="84" t="str">
        <f aca="false">IF(U1398="-","-",O1398&amp;E1398&amp;H1398)</f>
        <v>-</v>
      </c>
      <c r="X1398" s="85" t="str">
        <f aca="false">D1398&amp;G1398</f>
        <v>FT-CAND-EGSC-BASIF-TRANSCO/Z6</v>
      </c>
      <c r="AF1398" s="0" t="str">
        <f aca="false">D1398&amp;V1398</f>
        <v>FT-CAND-EGSC-BAS-</v>
      </c>
    </row>
    <row r="1399" customFormat="false" ht="12.75" hidden="false" customHeight="false" outlineLevel="0" collapsed="false">
      <c r="A1399" s="81" t="n">
        <v>36682</v>
      </c>
      <c r="B1399" s="82" t="s">
        <v>55</v>
      </c>
      <c r="C1399" s="82" t="s">
        <v>56</v>
      </c>
      <c r="D1399" s="82" t="s">
        <v>57</v>
      </c>
      <c r="E1399" s="82" t="s">
        <v>21</v>
      </c>
      <c r="F1399" s="82"/>
      <c r="G1399" s="82" t="s">
        <v>90</v>
      </c>
      <c r="H1399" s="81" t="n">
        <v>37591</v>
      </c>
      <c r="I1399" s="82" t="n">
        <v>0</v>
      </c>
      <c r="J1399" s="82" t="n">
        <v>0</v>
      </c>
      <c r="K1399" s="83" t="n">
        <f aca="false">IF(J1399=0,0,J1399/I1399)</f>
        <v>0</v>
      </c>
      <c r="L1399" s="83" t="n">
        <f aca="false">I1399/UOM</f>
        <v>0</v>
      </c>
      <c r="M1399" s="83" t="n">
        <f aca="false">J1399/UOM</f>
        <v>0</v>
      </c>
      <c r="N1399" s="84" t="str">
        <f aca="false">IF(F1399="P","PHY",IF(F1399="G","G",E1399))</f>
        <v>D</v>
      </c>
      <c r="O1399" s="84" t="str">
        <f aca="false">IF(ISNA(VLOOKUP(G1399,BadCanCurves,1,FALSE())),VLOOKUP(D1399,FOLIOS,6,FALSE()),"not used")</f>
        <v>not used</v>
      </c>
      <c r="P1399" s="84" t="n">
        <f aca="false">IF($N1399="P",VLOOKUP(H1399,PrcBuckets,2,FALSE()),0)</f>
        <v>0</v>
      </c>
      <c r="Q1399" s="84" t="n">
        <f aca="false">IF($N1399="D",VLOOKUP(H1399,BasisBuckets,2,FALSE()),0)</f>
        <v>10</v>
      </c>
      <c r="R1399" s="84" t="n">
        <f aca="false">IF($N1399="PHY",VLOOKUP(H1399,PGDBuckets,2,FALSE()),0)</f>
        <v>0</v>
      </c>
      <c r="S1399" s="84" t="n">
        <f aca="false">IF($N1399="G",VLOOKUP(H1399,PGDBuckets,2,FALSE()),0)</f>
        <v>0</v>
      </c>
      <c r="T1399" s="84" t="n">
        <f aca="false">SUM(P1399:S1399)</f>
        <v>10</v>
      </c>
      <c r="U1399" s="84" t="str">
        <f aca="false">IF(O1399="not used","-",O1399&amp;N1399&amp;T1399)</f>
        <v>-</v>
      </c>
      <c r="V1399" s="84" t="str">
        <f aca="false">IF(O1399="Not Used","-",VLOOKUP(D1399,FOLIOS,7,FALSE())&amp;H1399)</f>
        <v>-</v>
      </c>
      <c r="W1399" s="84" t="str">
        <f aca="false">IF(U1399="-","-",O1399&amp;E1399&amp;H1399)</f>
        <v>-</v>
      </c>
      <c r="X1399" s="85" t="str">
        <f aca="false">D1399&amp;G1399</f>
        <v>FT-CAND-EGSC-BASIF-TRANSCO/Z6</v>
      </c>
      <c r="AF1399" s="0" t="str">
        <f aca="false">D1399&amp;V1399</f>
        <v>FT-CAND-EGSC-BAS-</v>
      </c>
    </row>
    <row r="1400" customFormat="false" ht="12.75" hidden="false" customHeight="false" outlineLevel="0" collapsed="false">
      <c r="A1400" s="81" t="n">
        <v>36682</v>
      </c>
      <c r="B1400" s="82" t="s">
        <v>55</v>
      </c>
      <c r="C1400" s="82" t="s">
        <v>56</v>
      </c>
      <c r="D1400" s="82" t="s">
        <v>57</v>
      </c>
      <c r="E1400" s="82" t="s">
        <v>21</v>
      </c>
      <c r="F1400" s="82"/>
      <c r="G1400" s="82" t="s">
        <v>90</v>
      </c>
      <c r="H1400" s="81" t="n">
        <v>37622</v>
      </c>
      <c r="I1400" s="82" t="n">
        <v>0</v>
      </c>
      <c r="J1400" s="82" t="n">
        <v>0</v>
      </c>
      <c r="K1400" s="83" t="n">
        <f aca="false">IF(J1400=0,0,J1400/I1400)</f>
        <v>0</v>
      </c>
      <c r="L1400" s="83" t="n">
        <f aca="false">I1400/UOM</f>
        <v>0</v>
      </c>
      <c r="M1400" s="83" t="n">
        <f aca="false">J1400/UOM</f>
        <v>0</v>
      </c>
      <c r="N1400" s="84" t="str">
        <f aca="false">IF(F1400="P","PHY",IF(F1400="G","G",E1400))</f>
        <v>D</v>
      </c>
      <c r="O1400" s="84" t="str">
        <f aca="false">IF(ISNA(VLOOKUP(G1400,BadCanCurves,1,FALSE())),VLOOKUP(D1400,FOLIOS,6,FALSE()),"not used")</f>
        <v>not used</v>
      </c>
      <c r="P1400" s="84" t="n">
        <f aca="false">IF($N1400="P",VLOOKUP(H1400,PrcBuckets,2,FALSE()),0)</f>
        <v>0</v>
      </c>
      <c r="Q1400" s="84" t="n">
        <f aca="false">IF($N1400="D",VLOOKUP(H1400,BasisBuckets,2,FALSE()),0)</f>
        <v>11</v>
      </c>
      <c r="R1400" s="84" t="n">
        <f aca="false">IF($N1400="PHY",VLOOKUP(H1400,PGDBuckets,2,FALSE()),0)</f>
        <v>0</v>
      </c>
      <c r="S1400" s="84" t="n">
        <f aca="false">IF($N1400="G",VLOOKUP(H1400,PGDBuckets,2,FALSE()),0)</f>
        <v>0</v>
      </c>
      <c r="T1400" s="84" t="n">
        <f aca="false">SUM(P1400:S1400)</f>
        <v>11</v>
      </c>
      <c r="U1400" s="84" t="str">
        <f aca="false">IF(O1400="not used","-",O1400&amp;N1400&amp;T1400)</f>
        <v>-</v>
      </c>
      <c r="V1400" s="84" t="str">
        <f aca="false">IF(O1400="Not Used","-",VLOOKUP(D1400,FOLIOS,7,FALSE())&amp;H1400)</f>
        <v>-</v>
      </c>
      <c r="W1400" s="84" t="str">
        <f aca="false">IF(U1400="-","-",O1400&amp;E1400&amp;H1400)</f>
        <v>-</v>
      </c>
      <c r="X1400" s="85" t="str">
        <f aca="false">D1400&amp;G1400</f>
        <v>FT-CAND-EGSC-BASIF-TRANSCO/Z6</v>
      </c>
      <c r="AF1400" s="0" t="str">
        <f aca="false">D1400&amp;V1400</f>
        <v>FT-CAND-EGSC-BAS-</v>
      </c>
    </row>
    <row r="1401" customFormat="false" ht="12.75" hidden="false" customHeight="false" outlineLevel="0" collapsed="false">
      <c r="A1401" s="81" t="n">
        <v>36682</v>
      </c>
      <c r="B1401" s="82" t="s">
        <v>55</v>
      </c>
      <c r="C1401" s="82" t="s">
        <v>56</v>
      </c>
      <c r="D1401" s="82" t="s">
        <v>57</v>
      </c>
      <c r="E1401" s="82" t="s">
        <v>21</v>
      </c>
      <c r="F1401" s="82"/>
      <c r="G1401" s="82" t="s">
        <v>90</v>
      </c>
      <c r="H1401" s="81" t="n">
        <v>37653</v>
      </c>
      <c r="I1401" s="82" t="n">
        <v>0</v>
      </c>
      <c r="J1401" s="82" t="n">
        <v>0</v>
      </c>
      <c r="K1401" s="83" t="n">
        <f aca="false">IF(J1401=0,0,J1401/I1401)</f>
        <v>0</v>
      </c>
      <c r="L1401" s="83" t="n">
        <f aca="false">I1401/UOM</f>
        <v>0</v>
      </c>
      <c r="M1401" s="83" t="n">
        <f aca="false">J1401/UOM</f>
        <v>0</v>
      </c>
      <c r="N1401" s="84" t="str">
        <f aca="false">IF(F1401="P","PHY",IF(F1401="G","G",E1401))</f>
        <v>D</v>
      </c>
      <c r="O1401" s="84" t="str">
        <f aca="false">IF(ISNA(VLOOKUP(G1401,BadCanCurves,1,FALSE())),VLOOKUP(D1401,FOLIOS,6,FALSE()),"not used")</f>
        <v>not used</v>
      </c>
      <c r="P1401" s="84" t="n">
        <f aca="false">IF($N1401="P",VLOOKUP(H1401,PrcBuckets,2,FALSE()),0)</f>
        <v>0</v>
      </c>
      <c r="Q1401" s="84" t="n">
        <f aca="false">IF($N1401="D",VLOOKUP(H1401,BasisBuckets,2,FALSE()),0)</f>
        <v>11</v>
      </c>
      <c r="R1401" s="84" t="n">
        <f aca="false">IF($N1401="PHY",VLOOKUP(H1401,PGDBuckets,2,FALSE()),0)</f>
        <v>0</v>
      </c>
      <c r="S1401" s="84" t="n">
        <f aca="false">IF($N1401="G",VLOOKUP(H1401,PGDBuckets,2,FALSE()),0)</f>
        <v>0</v>
      </c>
      <c r="T1401" s="84" t="n">
        <f aca="false">SUM(P1401:S1401)</f>
        <v>11</v>
      </c>
      <c r="U1401" s="84" t="str">
        <f aca="false">IF(O1401="not used","-",O1401&amp;N1401&amp;T1401)</f>
        <v>-</v>
      </c>
      <c r="V1401" s="84" t="str">
        <f aca="false">IF(O1401="Not Used","-",VLOOKUP(D1401,FOLIOS,7,FALSE())&amp;H1401)</f>
        <v>-</v>
      </c>
      <c r="W1401" s="84" t="str">
        <f aca="false">IF(U1401="-","-",O1401&amp;E1401&amp;H1401)</f>
        <v>-</v>
      </c>
      <c r="X1401" s="85" t="str">
        <f aca="false">D1401&amp;G1401</f>
        <v>FT-CAND-EGSC-BASIF-TRANSCO/Z6</v>
      </c>
      <c r="AF1401" s="0" t="str">
        <f aca="false">D1401&amp;V1401</f>
        <v>FT-CAND-EGSC-BAS-</v>
      </c>
    </row>
    <row r="1402" customFormat="false" ht="12.75" hidden="false" customHeight="false" outlineLevel="0" collapsed="false">
      <c r="A1402" s="81" t="n">
        <v>36682</v>
      </c>
      <c r="B1402" s="82" t="s">
        <v>55</v>
      </c>
      <c r="C1402" s="82" t="s">
        <v>56</v>
      </c>
      <c r="D1402" s="82" t="s">
        <v>57</v>
      </c>
      <c r="E1402" s="82" t="s">
        <v>21</v>
      </c>
      <c r="F1402" s="82"/>
      <c r="G1402" s="82" t="s">
        <v>90</v>
      </c>
      <c r="H1402" s="81" t="n">
        <v>37681</v>
      </c>
      <c r="I1402" s="82" t="n">
        <v>0</v>
      </c>
      <c r="J1402" s="82" t="n">
        <v>0</v>
      </c>
      <c r="K1402" s="83" t="n">
        <f aca="false">IF(J1402=0,0,J1402/I1402)</f>
        <v>0</v>
      </c>
      <c r="L1402" s="83" t="n">
        <f aca="false">I1402/UOM</f>
        <v>0</v>
      </c>
      <c r="M1402" s="83" t="n">
        <f aca="false">J1402/UOM</f>
        <v>0</v>
      </c>
      <c r="N1402" s="84" t="str">
        <f aca="false">IF(F1402="P","PHY",IF(F1402="G","G",E1402))</f>
        <v>D</v>
      </c>
      <c r="O1402" s="84" t="str">
        <f aca="false">IF(ISNA(VLOOKUP(G1402,BadCanCurves,1,FALSE())),VLOOKUP(D1402,FOLIOS,6,FALSE()),"not used")</f>
        <v>not used</v>
      </c>
      <c r="P1402" s="84" t="n">
        <f aca="false">IF($N1402="P",VLOOKUP(H1402,PrcBuckets,2,FALSE()),0)</f>
        <v>0</v>
      </c>
      <c r="Q1402" s="84" t="n">
        <f aca="false">IF($N1402="D",VLOOKUP(H1402,BasisBuckets,2,FALSE()),0)</f>
        <v>11</v>
      </c>
      <c r="R1402" s="84" t="n">
        <f aca="false">IF($N1402="PHY",VLOOKUP(H1402,PGDBuckets,2,FALSE()),0)</f>
        <v>0</v>
      </c>
      <c r="S1402" s="84" t="n">
        <f aca="false">IF($N1402="G",VLOOKUP(H1402,PGDBuckets,2,FALSE()),0)</f>
        <v>0</v>
      </c>
      <c r="T1402" s="84" t="n">
        <f aca="false">SUM(P1402:S1402)</f>
        <v>11</v>
      </c>
      <c r="U1402" s="84" t="str">
        <f aca="false">IF(O1402="not used","-",O1402&amp;N1402&amp;T1402)</f>
        <v>-</v>
      </c>
      <c r="V1402" s="84" t="str">
        <f aca="false">IF(O1402="Not Used","-",VLOOKUP(D1402,FOLIOS,7,FALSE())&amp;H1402)</f>
        <v>-</v>
      </c>
      <c r="W1402" s="84" t="str">
        <f aca="false">IF(U1402="-","-",O1402&amp;E1402&amp;H1402)</f>
        <v>-</v>
      </c>
      <c r="X1402" s="85" t="str">
        <f aca="false">D1402&amp;G1402</f>
        <v>FT-CAND-EGSC-BASIF-TRANSCO/Z6</v>
      </c>
      <c r="AF1402" s="0" t="str">
        <f aca="false">D1402&amp;V1402</f>
        <v>FT-CAND-EGSC-BAS-</v>
      </c>
    </row>
    <row r="1403" customFormat="false" ht="12.75" hidden="false" customHeight="false" outlineLevel="0" collapsed="false">
      <c r="A1403" s="81" t="n">
        <v>36682</v>
      </c>
      <c r="B1403" s="82" t="s">
        <v>55</v>
      </c>
      <c r="C1403" s="82" t="s">
        <v>56</v>
      </c>
      <c r="D1403" s="82" t="s">
        <v>57</v>
      </c>
      <c r="E1403" s="82" t="s">
        <v>21</v>
      </c>
      <c r="F1403" s="82"/>
      <c r="G1403" s="82" t="s">
        <v>90</v>
      </c>
      <c r="H1403" s="81" t="n">
        <v>37712</v>
      </c>
      <c r="I1403" s="82" t="n">
        <v>0</v>
      </c>
      <c r="J1403" s="82" t="n">
        <v>0</v>
      </c>
      <c r="K1403" s="83" t="n">
        <f aca="false">IF(J1403=0,0,J1403/I1403)</f>
        <v>0</v>
      </c>
      <c r="L1403" s="83" t="n">
        <f aca="false">I1403/UOM</f>
        <v>0</v>
      </c>
      <c r="M1403" s="83" t="n">
        <f aca="false">J1403/UOM</f>
        <v>0</v>
      </c>
      <c r="N1403" s="84" t="str">
        <f aca="false">IF(F1403="P","PHY",IF(F1403="G","G",E1403))</f>
        <v>D</v>
      </c>
      <c r="O1403" s="84" t="str">
        <f aca="false">IF(ISNA(VLOOKUP(G1403,BadCanCurves,1,FALSE())),VLOOKUP(D1403,FOLIOS,6,FALSE()),"not used")</f>
        <v>not used</v>
      </c>
      <c r="P1403" s="84" t="n">
        <f aca="false">IF($N1403="P",VLOOKUP(H1403,PrcBuckets,2,FALSE()),0)</f>
        <v>0</v>
      </c>
      <c r="Q1403" s="84" t="n">
        <f aca="false">IF($N1403="D",VLOOKUP(H1403,BasisBuckets,2,FALSE()),0)</f>
        <v>11</v>
      </c>
      <c r="R1403" s="84" t="n">
        <f aca="false">IF($N1403="PHY",VLOOKUP(H1403,PGDBuckets,2,FALSE()),0)</f>
        <v>0</v>
      </c>
      <c r="S1403" s="84" t="n">
        <f aca="false">IF($N1403="G",VLOOKUP(H1403,PGDBuckets,2,FALSE()),0)</f>
        <v>0</v>
      </c>
      <c r="T1403" s="84" t="n">
        <f aca="false">SUM(P1403:S1403)</f>
        <v>11</v>
      </c>
      <c r="U1403" s="84" t="str">
        <f aca="false">IF(O1403="not used","-",O1403&amp;N1403&amp;T1403)</f>
        <v>-</v>
      </c>
      <c r="V1403" s="84" t="str">
        <f aca="false">IF(O1403="Not Used","-",VLOOKUP(D1403,FOLIOS,7,FALSE())&amp;H1403)</f>
        <v>-</v>
      </c>
      <c r="W1403" s="84" t="str">
        <f aca="false">IF(U1403="-","-",O1403&amp;E1403&amp;H1403)</f>
        <v>-</v>
      </c>
      <c r="X1403" s="85" t="str">
        <f aca="false">D1403&amp;G1403</f>
        <v>FT-CAND-EGSC-BASIF-TRANSCO/Z6</v>
      </c>
      <c r="AF1403" s="0" t="str">
        <f aca="false">D1403&amp;V1403</f>
        <v>FT-CAND-EGSC-BAS-</v>
      </c>
    </row>
    <row r="1404" customFormat="false" ht="12.75" hidden="false" customHeight="false" outlineLevel="0" collapsed="false">
      <c r="A1404" s="81" t="n">
        <v>36682</v>
      </c>
      <c r="B1404" s="82" t="s">
        <v>55</v>
      </c>
      <c r="C1404" s="82" t="s">
        <v>56</v>
      </c>
      <c r="D1404" s="82" t="s">
        <v>57</v>
      </c>
      <c r="E1404" s="82" t="s">
        <v>21</v>
      </c>
      <c r="F1404" s="82"/>
      <c r="G1404" s="82" t="s">
        <v>90</v>
      </c>
      <c r="H1404" s="81" t="n">
        <v>37742</v>
      </c>
      <c r="I1404" s="82" t="n">
        <v>0</v>
      </c>
      <c r="J1404" s="82" t="n">
        <v>0</v>
      </c>
      <c r="K1404" s="83" t="n">
        <f aca="false">IF(J1404=0,0,J1404/I1404)</f>
        <v>0</v>
      </c>
      <c r="L1404" s="83" t="n">
        <f aca="false">I1404/UOM</f>
        <v>0</v>
      </c>
      <c r="M1404" s="83" t="n">
        <f aca="false">J1404/UOM</f>
        <v>0</v>
      </c>
      <c r="N1404" s="84" t="str">
        <f aca="false">IF(F1404="P","PHY",IF(F1404="G","G",E1404))</f>
        <v>D</v>
      </c>
      <c r="O1404" s="84" t="str">
        <f aca="false">IF(ISNA(VLOOKUP(G1404,BadCanCurves,1,FALSE())),VLOOKUP(D1404,FOLIOS,6,FALSE()),"not used")</f>
        <v>not used</v>
      </c>
      <c r="P1404" s="84" t="n">
        <f aca="false">IF($N1404="P",VLOOKUP(H1404,PrcBuckets,2,FALSE()),0)</f>
        <v>0</v>
      </c>
      <c r="Q1404" s="84" t="n">
        <f aca="false">IF($N1404="D",VLOOKUP(H1404,BasisBuckets,2,FALSE()),0)</f>
        <v>11</v>
      </c>
      <c r="R1404" s="84" t="n">
        <f aca="false">IF($N1404="PHY",VLOOKUP(H1404,PGDBuckets,2,FALSE()),0)</f>
        <v>0</v>
      </c>
      <c r="S1404" s="84" t="n">
        <f aca="false">IF($N1404="G",VLOOKUP(H1404,PGDBuckets,2,FALSE()),0)</f>
        <v>0</v>
      </c>
      <c r="T1404" s="84" t="n">
        <f aca="false">SUM(P1404:S1404)</f>
        <v>11</v>
      </c>
      <c r="U1404" s="84" t="str">
        <f aca="false">IF(O1404="not used","-",O1404&amp;N1404&amp;T1404)</f>
        <v>-</v>
      </c>
      <c r="V1404" s="84" t="str">
        <f aca="false">IF(O1404="Not Used","-",VLOOKUP(D1404,FOLIOS,7,FALSE())&amp;H1404)</f>
        <v>-</v>
      </c>
      <c r="W1404" s="84" t="str">
        <f aca="false">IF(U1404="-","-",O1404&amp;E1404&amp;H1404)</f>
        <v>-</v>
      </c>
      <c r="X1404" s="85" t="str">
        <f aca="false">D1404&amp;G1404</f>
        <v>FT-CAND-EGSC-BASIF-TRANSCO/Z6</v>
      </c>
      <c r="AF1404" s="0" t="str">
        <f aca="false">D1404&amp;V1404</f>
        <v>FT-CAND-EGSC-BAS-</v>
      </c>
    </row>
    <row r="1405" customFormat="false" ht="12.75" hidden="false" customHeight="false" outlineLevel="0" collapsed="false">
      <c r="A1405" s="81" t="n">
        <v>36682</v>
      </c>
      <c r="B1405" s="82" t="s">
        <v>55</v>
      </c>
      <c r="C1405" s="82" t="s">
        <v>56</v>
      </c>
      <c r="D1405" s="82" t="s">
        <v>57</v>
      </c>
      <c r="E1405" s="82" t="s">
        <v>21</v>
      </c>
      <c r="F1405" s="82"/>
      <c r="G1405" s="82" t="s">
        <v>90</v>
      </c>
      <c r="H1405" s="81" t="n">
        <v>37773</v>
      </c>
      <c r="I1405" s="82" t="n">
        <v>0</v>
      </c>
      <c r="J1405" s="82" t="n">
        <v>0</v>
      </c>
      <c r="K1405" s="83" t="n">
        <f aca="false">IF(J1405=0,0,J1405/I1405)</f>
        <v>0</v>
      </c>
      <c r="L1405" s="83" t="n">
        <f aca="false">I1405/UOM</f>
        <v>0</v>
      </c>
      <c r="M1405" s="83" t="n">
        <f aca="false">J1405/UOM</f>
        <v>0</v>
      </c>
      <c r="N1405" s="84" t="str">
        <f aca="false">IF(F1405="P","PHY",IF(F1405="G","G",E1405))</f>
        <v>D</v>
      </c>
      <c r="O1405" s="84" t="str">
        <f aca="false">IF(ISNA(VLOOKUP(G1405,BadCanCurves,1,FALSE())),VLOOKUP(D1405,FOLIOS,6,FALSE()),"not used")</f>
        <v>not used</v>
      </c>
      <c r="P1405" s="84" t="n">
        <f aca="false">IF($N1405="P",VLOOKUP(H1405,PrcBuckets,2,FALSE()),0)</f>
        <v>0</v>
      </c>
      <c r="Q1405" s="84" t="n">
        <f aca="false">IF($N1405="D",VLOOKUP(H1405,BasisBuckets,2,FALSE()),0)</f>
        <v>11</v>
      </c>
      <c r="R1405" s="84" t="n">
        <f aca="false">IF($N1405="PHY",VLOOKUP(H1405,PGDBuckets,2,FALSE()),0)</f>
        <v>0</v>
      </c>
      <c r="S1405" s="84" t="n">
        <f aca="false">IF($N1405="G",VLOOKUP(H1405,PGDBuckets,2,FALSE()),0)</f>
        <v>0</v>
      </c>
      <c r="T1405" s="84" t="n">
        <f aca="false">SUM(P1405:S1405)</f>
        <v>11</v>
      </c>
      <c r="U1405" s="84" t="str">
        <f aca="false">IF(O1405="not used","-",O1405&amp;N1405&amp;T1405)</f>
        <v>-</v>
      </c>
      <c r="V1405" s="84" t="str">
        <f aca="false">IF(O1405="Not Used","-",VLOOKUP(D1405,FOLIOS,7,FALSE())&amp;H1405)</f>
        <v>-</v>
      </c>
      <c r="W1405" s="84" t="str">
        <f aca="false">IF(U1405="-","-",O1405&amp;E1405&amp;H1405)</f>
        <v>-</v>
      </c>
      <c r="X1405" s="85" t="str">
        <f aca="false">D1405&amp;G1405</f>
        <v>FT-CAND-EGSC-BASIF-TRANSCO/Z6</v>
      </c>
      <c r="AF1405" s="0" t="str">
        <f aca="false">D1405&amp;V1405</f>
        <v>FT-CAND-EGSC-BAS-</v>
      </c>
    </row>
    <row r="1406" customFormat="false" ht="12.75" hidden="false" customHeight="false" outlineLevel="0" collapsed="false">
      <c r="A1406" s="81" t="n">
        <v>36682</v>
      </c>
      <c r="B1406" s="82" t="s">
        <v>55</v>
      </c>
      <c r="C1406" s="82" t="s">
        <v>56</v>
      </c>
      <c r="D1406" s="82" t="s">
        <v>57</v>
      </c>
      <c r="E1406" s="82" t="s">
        <v>21</v>
      </c>
      <c r="F1406" s="82"/>
      <c r="G1406" s="82" t="s">
        <v>90</v>
      </c>
      <c r="H1406" s="81" t="n">
        <v>37803</v>
      </c>
      <c r="I1406" s="82" t="n">
        <v>0</v>
      </c>
      <c r="J1406" s="82" t="n">
        <v>0</v>
      </c>
      <c r="K1406" s="83" t="n">
        <f aca="false">IF(J1406=0,0,J1406/I1406)</f>
        <v>0</v>
      </c>
      <c r="L1406" s="83" t="n">
        <f aca="false">I1406/UOM</f>
        <v>0</v>
      </c>
      <c r="M1406" s="83" t="n">
        <f aca="false">J1406/UOM</f>
        <v>0</v>
      </c>
      <c r="N1406" s="84" t="str">
        <f aca="false">IF(F1406="P","PHY",IF(F1406="G","G",E1406))</f>
        <v>D</v>
      </c>
      <c r="O1406" s="84" t="str">
        <f aca="false">IF(ISNA(VLOOKUP(G1406,BadCanCurves,1,FALSE())),VLOOKUP(D1406,FOLIOS,6,FALSE()),"not used")</f>
        <v>not used</v>
      </c>
      <c r="P1406" s="84" t="n">
        <f aca="false">IF($N1406="P",VLOOKUP(H1406,PrcBuckets,2,FALSE()),0)</f>
        <v>0</v>
      </c>
      <c r="Q1406" s="84" t="n">
        <f aca="false">IF($N1406="D",VLOOKUP(H1406,BasisBuckets,2,FALSE()),0)</f>
        <v>11</v>
      </c>
      <c r="R1406" s="84" t="n">
        <f aca="false">IF($N1406="PHY",VLOOKUP(H1406,PGDBuckets,2,FALSE()),0)</f>
        <v>0</v>
      </c>
      <c r="S1406" s="84" t="n">
        <f aca="false">IF($N1406="G",VLOOKUP(H1406,PGDBuckets,2,FALSE()),0)</f>
        <v>0</v>
      </c>
      <c r="T1406" s="84" t="n">
        <f aca="false">SUM(P1406:S1406)</f>
        <v>11</v>
      </c>
      <c r="U1406" s="84" t="str">
        <f aca="false">IF(O1406="not used","-",O1406&amp;N1406&amp;T1406)</f>
        <v>-</v>
      </c>
      <c r="V1406" s="84" t="str">
        <f aca="false">IF(O1406="Not Used","-",VLOOKUP(D1406,FOLIOS,7,FALSE())&amp;H1406)</f>
        <v>-</v>
      </c>
      <c r="W1406" s="84" t="str">
        <f aca="false">IF(U1406="-","-",O1406&amp;E1406&amp;H1406)</f>
        <v>-</v>
      </c>
      <c r="X1406" s="85" t="str">
        <f aca="false">D1406&amp;G1406</f>
        <v>FT-CAND-EGSC-BASIF-TRANSCO/Z6</v>
      </c>
      <c r="AF1406" s="0" t="str">
        <f aca="false">D1406&amp;V1406</f>
        <v>FT-CAND-EGSC-BAS-</v>
      </c>
    </row>
    <row r="1407" customFormat="false" ht="12.75" hidden="false" customHeight="false" outlineLevel="0" collapsed="false">
      <c r="A1407" s="81" t="n">
        <v>36682</v>
      </c>
      <c r="B1407" s="82" t="s">
        <v>55</v>
      </c>
      <c r="C1407" s="82" t="s">
        <v>56</v>
      </c>
      <c r="D1407" s="82" t="s">
        <v>57</v>
      </c>
      <c r="E1407" s="82" t="s">
        <v>21</v>
      </c>
      <c r="F1407" s="82"/>
      <c r="G1407" s="82" t="s">
        <v>90</v>
      </c>
      <c r="H1407" s="81" t="n">
        <v>37834</v>
      </c>
      <c r="I1407" s="82" t="n">
        <v>0</v>
      </c>
      <c r="J1407" s="82" t="n">
        <v>0</v>
      </c>
      <c r="K1407" s="83" t="n">
        <f aca="false">IF(J1407=0,0,J1407/I1407)</f>
        <v>0</v>
      </c>
      <c r="L1407" s="83" t="n">
        <f aca="false">I1407/UOM</f>
        <v>0</v>
      </c>
      <c r="M1407" s="83" t="n">
        <f aca="false">J1407/UOM</f>
        <v>0</v>
      </c>
      <c r="N1407" s="84" t="str">
        <f aca="false">IF(F1407="P","PHY",IF(F1407="G","G",E1407))</f>
        <v>D</v>
      </c>
      <c r="O1407" s="84" t="str">
        <f aca="false">IF(ISNA(VLOOKUP(G1407,BadCanCurves,1,FALSE())),VLOOKUP(D1407,FOLIOS,6,FALSE()),"not used")</f>
        <v>not used</v>
      </c>
      <c r="P1407" s="84" t="n">
        <f aca="false">IF($N1407="P",VLOOKUP(H1407,PrcBuckets,2,FALSE()),0)</f>
        <v>0</v>
      </c>
      <c r="Q1407" s="84" t="n">
        <f aca="false">IF($N1407="D",VLOOKUP(H1407,BasisBuckets,2,FALSE()),0)</f>
        <v>11</v>
      </c>
      <c r="R1407" s="84" t="n">
        <f aca="false">IF($N1407="PHY",VLOOKUP(H1407,PGDBuckets,2,FALSE()),0)</f>
        <v>0</v>
      </c>
      <c r="S1407" s="84" t="n">
        <f aca="false">IF($N1407="G",VLOOKUP(H1407,PGDBuckets,2,FALSE()),0)</f>
        <v>0</v>
      </c>
      <c r="T1407" s="84" t="n">
        <f aca="false">SUM(P1407:S1407)</f>
        <v>11</v>
      </c>
      <c r="U1407" s="84" t="str">
        <f aca="false">IF(O1407="not used","-",O1407&amp;N1407&amp;T1407)</f>
        <v>-</v>
      </c>
      <c r="V1407" s="84" t="str">
        <f aca="false">IF(O1407="Not Used","-",VLOOKUP(D1407,FOLIOS,7,FALSE())&amp;H1407)</f>
        <v>-</v>
      </c>
      <c r="W1407" s="84" t="str">
        <f aca="false">IF(U1407="-","-",O1407&amp;E1407&amp;H1407)</f>
        <v>-</v>
      </c>
      <c r="X1407" s="85" t="str">
        <f aca="false">D1407&amp;G1407</f>
        <v>FT-CAND-EGSC-BASIF-TRANSCO/Z6</v>
      </c>
      <c r="AF1407" s="0" t="str">
        <f aca="false">D1407&amp;V1407</f>
        <v>FT-CAND-EGSC-BAS-</v>
      </c>
    </row>
    <row r="1408" customFormat="false" ht="12.75" hidden="false" customHeight="false" outlineLevel="0" collapsed="false">
      <c r="A1408" s="81" t="n">
        <v>36682</v>
      </c>
      <c r="B1408" s="82" t="s">
        <v>55</v>
      </c>
      <c r="C1408" s="82" t="s">
        <v>56</v>
      </c>
      <c r="D1408" s="82" t="s">
        <v>57</v>
      </c>
      <c r="E1408" s="82" t="s">
        <v>21</v>
      </c>
      <c r="F1408" s="82"/>
      <c r="G1408" s="82" t="s">
        <v>90</v>
      </c>
      <c r="H1408" s="81" t="n">
        <v>37865</v>
      </c>
      <c r="I1408" s="82" t="n">
        <v>0</v>
      </c>
      <c r="J1408" s="82" t="n">
        <v>0</v>
      </c>
      <c r="K1408" s="83" t="n">
        <f aca="false">IF(J1408=0,0,J1408/I1408)</f>
        <v>0</v>
      </c>
      <c r="L1408" s="83" t="n">
        <f aca="false">I1408/UOM</f>
        <v>0</v>
      </c>
      <c r="M1408" s="83" t="n">
        <f aca="false">J1408/UOM</f>
        <v>0</v>
      </c>
      <c r="N1408" s="84" t="str">
        <f aca="false">IF(F1408="P","PHY",IF(F1408="G","G",E1408))</f>
        <v>D</v>
      </c>
      <c r="O1408" s="84" t="str">
        <f aca="false">IF(ISNA(VLOOKUP(G1408,BadCanCurves,1,FALSE())),VLOOKUP(D1408,FOLIOS,6,FALSE()),"not used")</f>
        <v>not used</v>
      </c>
      <c r="P1408" s="84" t="n">
        <f aca="false">IF($N1408="P",VLOOKUP(H1408,PrcBuckets,2,FALSE()),0)</f>
        <v>0</v>
      </c>
      <c r="Q1408" s="84" t="n">
        <f aca="false">IF($N1408="D",VLOOKUP(H1408,BasisBuckets,2,FALSE()),0)</f>
        <v>11</v>
      </c>
      <c r="R1408" s="84" t="n">
        <f aca="false">IF($N1408="PHY",VLOOKUP(H1408,PGDBuckets,2,FALSE()),0)</f>
        <v>0</v>
      </c>
      <c r="S1408" s="84" t="n">
        <f aca="false">IF($N1408="G",VLOOKUP(H1408,PGDBuckets,2,FALSE()),0)</f>
        <v>0</v>
      </c>
      <c r="T1408" s="84" t="n">
        <f aca="false">SUM(P1408:S1408)</f>
        <v>11</v>
      </c>
      <c r="U1408" s="84" t="str">
        <f aca="false">IF(O1408="not used","-",O1408&amp;N1408&amp;T1408)</f>
        <v>-</v>
      </c>
      <c r="V1408" s="84" t="str">
        <f aca="false">IF(O1408="Not Used","-",VLOOKUP(D1408,FOLIOS,7,FALSE())&amp;H1408)</f>
        <v>-</v>
      </c>
      <c r="W1408" s="84" t="str">
        <f aca="false">IF(U1408="-","-",O1408&amp;E1408&amp;H1408)</f>
        <v>-</v>
      </c>
      <c r="X1408" s="85" t="str">
        <f aca="false">D1408&amp;G1408</f>
        <v>FT-CAND-EGSC-BASIF-TRANSCO/Z6</v>
      </c>
      <c r="AF1408" s="0" t="str">
        <f aca="false">D1408&amp;V1408</f>
        <v>FT-CAND-EGSC-BAS-</v>
      </c>
    </row>
    <row r="1409" customFormat="false" ht="12.75" hidden="false" customHeight="false" outlineLevel="0" collapsed="false">
      <c r="A1409" s="81" t="n">
        <v>36682</v>
      </c>
      <c r="B1409" s="82" t="s">
        <v>55</v>
      </c>
      <c r="C1409" s="82" t="s">
        <v>56</v>
      </c>
      <c r="D1409" s="82" t="s">
        <v>57</v>
      </c>
      <c r="E1409" s="82" t="s">
        <v>21</v>
      </c>
      <c r="F1409" s="82"/>
      <c r="G1409" s="82" t="s">
        <v>90</v>
      </c>
      <c r="H1409" s="81" t="n">
        <v>37895</v>
      </c>
      <c r="I1409" s="82" t="n">
        <v>0</v>
      </c>
      <c r="J1409" s="82" t="n">
        <v>0</v>
      </c>
      <c r="K1409" s="83" t="n">
        <f aca="false">IF(J1409=0,0,J1409/I1409)</f>
        <v>0</v>
      </c>
      <c r="L1409" s="83" t="n">
        <f aca="false">I1409/UOM</f>
        <v>0</v>
      </c>
      <c r="M1409" s="83" t="n">
        <f aca="false">J1409/UOM</f>
        <v>0</v>
      </c>
      <c r="N1409" s="84" t="str">
        <f aca="false">IF(F1409="P","PHY",IF(F1409="G","G",E1409))</f>
        <v>D</v>
      </c>
      <c r="O1409" s="84" t="str">
        <f aca="false">IF(ISNA(VLOOKUP(G1409,BadCanCurves,1,FALSE())),VLOOKUP(D1409,FOLIOS,6,FALSE()),"not used")</f>
        <v>not used</v>
      </c>
      <c r="P1409" s="84" t="n">
        <f aca="false">IF($N1409="P",VLOOKUP(H1409,PrcBuckets,2,FALSE()),0)</f>
        <v>0</v>
      </c>
      <c r="Q1409" s="84" t="n">
        <f aca="false">IF($N1409="D",VLOOKUP(H1409,BasisBuckets,2,FALSE()),0)</f>
        <v>11</v>
      </c>
      <c r="R1409" s="84" t="n">
        <f aca="false">IF($N1409="PHY",VLOOKUP(H1409,PGDBuckets,2,FALSE()),0)</f>
        <v>0</v>
      </c>
      <c r="S1409" s="84" t="n">
        <f aca="false">IF($N1409="G",VLOOKUP(H1409,PGDBuckets,2,FALSE()),0)</f>
        <v>0</v>
      </c>
      <c r="T1409" s="84" t="n">
        <f aca="false">SUM(P1409:S1409)</f>
        <v>11</v>
      </c>
      <c r="U1409" s="84" t="str">
        <f aca="false">IF(O1409="not used","-",O1409&amp;N1409&amp;T1409)</f>
        <v>-</v>
      </c>
      <c r="V1409" s="84" t="str">
        <f aca="false">IF(O1409="Not Used","-",VLOOKUP(D1409,FOLIOS,7,FALSE())&amp;H1409)</f>
        <v>-</v>
      </c>
      <c r="W1409" s="84" t="str">
        <f aca="false">IF(U1409="-","-",O1409&amp;E1409&amp;H1409)</f>
        <v>-</v>
      </c>
      <c r="X1409" s="85" t="str">
        <f aca="false">D1409&amp;G1409</f>
        <v>FT-CAND-EGSC-BASIF-TRANSCO/Z6</v>
      </c>
      <c r="AF1409" s="0" t="str">
        <f aca="false">D1409&amp;V1409</f>
        <v>FT-CAND-EGSC-BAS-</v>
      </c>
    </row>
    <row r="1410" customFormat="false" ht="12.75" hidden="false" customHeight="false" outlineLevel="0" collapsed="false">
      <c r="A1410" s="81" t="n">
        <v>36682</v>
      </c>
      <c r="B1410" s="82" t="s">
        <v>55</v>
      </c>
      <c r="C1410" s="82" t="s">
        <v>56</v>
      </c>
      <c r="D1410" s="82" t="s">
        <v>57</v>
      </c>
      <c r="E1410" s="82" t="s">
        <v>21</v>
      </c>
      <c r="F1410" s="82"/>
      <c r="G1410" s="82" t="s">
        <v>90</v>
      </c>
      <c r="H1410" s="81" t="n">
        <v>37926</v>
      </c>
      <c r="I1410" s="82" t="n">
        <v>0</v>
      </c>
      <c r="J1410" s="82" t="n">
        <v>0</v>
      </c>
      <c r="K1410" s="83" t="n">
        <f aca="false">IF(J1410=0,0,J1410/I1410)</f>
        <v>0</v>
      </c>
      <c r="L1410" s="83" t="n">
        <f aca="false">I1410/UOM</f>
        <v>0</v>
      </c>
      <c r="M1410" s="83" t="n">
        <f aca="false">J1410/UOM</f>
        <v>0</v>
      </c>
      <c r="N1410" s="84" t="str">
        <f aca="false">IF(F1410="P","PHY",IF(F1410="G","G",E1410))</f>
        <v>D</v>
      </c>
      <c r="O1410" s="84" t="str">
        <f aca="false">IF(ISNA(VLOOKUP(G1410,BadCanCurves,1,FALSE())),VLOOKUP(D1410,FOLIOS,6,FALSE()),"not used")</f>
        <v>not used</v>
      </c>
      <c r="P1410" s="84" t="n">
        <f aca="false">IF($N1410="P",VLOOKUP(H1410,PrcBuckets,2,FALSE()),0)</f>
        <v>0</v>
      </c>
      <c r="Q1410" s="84" t="n">
        <f aca="false">IF($N1410="D",VLOOKUP(H1410,BasisBuckets,2,FALSE()),0)</f>
        <v>11</v>
      </c>
      <c r="R1410" s="84" t="n">
        <f aca="false">IF($N1410="PHY",VLOOKUP(H1410,PGDBuckets,2,FALSE()),0)</f>
        <v>0</v>
      </c>
      <c r="S1410" s="84" t="n">
        <f aca="false">IF($N1410="G",VLOOKUP(H1410,PGDBuckets,2,FALSE()),0)</f>
        <v>0</v>
      </c>
      <c r="T1410" s="84" t="n">
        <f aca="false">SUM(P1410:S1410)</f>
        <v>11</v>
      </c>
      <c r="U1410" s="84" t="str">
        <f aca="false">IF(O1410="not used","-",O1410&amp;N1410&amp;T1410)</f>
        <v>-</v>
      </c>
      <c r="V1410" s="84" t="str">
        <f aca="false">IF(O1410="Not Used","-",VLOOKUP(D1410,FOLIOS,7,FALSE())&amp;H1410)</f>
        <v>-</v>
      </c>
      <c r="W1410" s="84" t="str">
        <f aca="false">IF(U1410="-","-",O1410&amp;E1410&amp;H1410)</f>
        <v>-</v>
      </c>
      <c r="X1410" s="85" t="str">
        <f aca="false">D1410&amp;G1410</f>
        <v>FT-CAND-EGSC-BASIF-TRANSCO/Z6</v>
      </c>
      <c r="AF1410" s="0" t="str">
        <f aca="false">D1410&amp;V1410</f>
        <v>FT-CAND-EGSC-BAS-</v>
      </c>
    </row>
    <row r="1411" customFormat="false" ht="12.75" hidden="false" customHeight="false" outlineLevel="0" collapsed="false">
      <c r="A1411" s="81" t="n">
        <v>36682</v>
      </c>
      <c r="B1411" s="82" t="s">
        <v>55</v>
      </c>
      <c r="C1411" s="82" t="s">
        <v>56</v>
      </c>
      <c r="D1411" s="82" t="s">
        <v>57</v>
      </c>
      <c r="E1411" s="82" t="s">
        <v>21</v>
      </c>
      <c r="F1411" s="82"/>
      <c r="G1411" s="82" t="s">
        <v>90</v>
      </c>
      <c r="H1411" s="81" t="n">
        <v>37956</v>
      </c>
      <c r="I1411" s="82" t="n">
        <v>0</v>
      </c>
      <c r="J1411" s="82" t="n">
        <v>0</v>
      </c>
      <c r="K1411" s="83" t="n">
        <f aca="false">IF(J1411=0,0,J1411/I1411)</f>
        <v>0</v>
      </c>
      <c r="L1411" s="83" t="n">
        <f aca="false">I1411/UOM</f>
        <v>0</v>
      </c>
      <c r="M1411" s="83" t="n">
        <f aca="false">J1411/UOM</f>
        <v>0</v>
      </c>
      <c r="N1411" s="84" t="str">
        <f aca="false">IF(F1411="P","PHY",IF(F1411="G","G",E1411))</f>
        <v>D</v>
      </c>
      <c r="O1411" s="84" t="str">
        <f aca="false">IF(ISNA(VLOOKUP(G1411,BadCanCurves,1,FALSE())),VLOOKUP(D1411,FOLIOS,6,FALSE()),"not used")</f>
        <v>not used</v>
      </c>
      <c r="P1411" s="84" t="n">
        <f aca="false">IF($N1411="P",VLOOKUP(H1411,PrcBuckets,2,FALSE()),0)</f>
        <v>0</v>
      </c>
      <c r="Q1411" s="84" t="n">
        <f aca="false">IF($N1411="D",VLOOKUP(H1411,BasisBuckets,2,FALSE()),0)</f>
        <v>11</v>
      </c>
      <c r="R1411" s="84" t="n">
        <f aca="false">IF($N1411="PHY",VLOOKUP(H1411,PGDBuckets,2,FALSE()),0)</f>
        <v>0</v>
      </c>
      <c r="S1411" s="84" t="n">
        <f aca="false">IF($N1411="G",VLOOKUP(H1411,PGDBuckets,2,FALSE()),0)</f>
        <v>0</v>
      </c>
      <c r="T1411" s="84" t="n">
        <f aca="false">SUM(P1411:S1411)</f>
        <v>11</v>
      </c>
      <c r="U1411" s="84" t="str">
        <f aca="false">IF(O1411="not used","-",O1411&amp;N1411&amp;T1411)</f>
        <v>-</v>
      </c>
      <c r="V1411" s="84" t="str">
        <f aca="false">IF(O1411="Not Used","-",VLOOKUP(D1411,FOLIOS,7,FALSE())&amp;H1411)</f>
        <v>-</v>
      </c>
      <c r="W1411" s="84" t="str">
        <f aca="false">IF(U1411="-","-",O1411&amp;E1411&amp;H1411)</f>
        <v>-</v>
      </c>
      <c r="X1411" s="85" t="str">
        <f aca="false">D1411&amp;G1411</f>
        <v>FT-CAND-EGSC-BASIF-TRANSCO/Z6</v>
      </c>
      <c r="AF1411" s="0" t="str">
        <f aca="false">D1411&amp;V1411</f>
        <v>FT-CAND-EGSC-BAS-</v>
      </c>
    </row>
    <row r="1412" customFormat="false" ht="12.75" hidden="false" customHeight="false" outlineLevel="0" collapsed="false">
      <c r="A1412" s="81" t="n">
        <v>36682</v>
      </c>
      <c r="B1412" s="82" t="s">
        <v>55</v>
      </c>
      <c r="C1412" s="82" t="s">
        <v>56</v>
      </c>
      <c r="D1412" s="82" t="s">
        <v>57</v>
      </c>
      <c r="E1412" s="82" t="s">
        <v>21</v>
      </c>
      <c r="F1412" s="82"/>
      <c r="G1412" s="82" t="s">
        <v>90</v>
      </c>
      <c r="H1412" s="81" t="n">
        <v>37987</v>
      </c>
      <c r="I1412" s="82" t="n">
        <v>0</v>
      </c>
      <c r="J1412" s="82" t="n">
        <v>0</v>
      </c>
      <c r="K1412" s="83" t="n">
        <f aca="false">IF(J1412=0,0,J1412/I1412)</f>
        <v>0</v>
      </c>
      <c r="L1412" s="83" t="n">
        <f aca="false">I1412/UOM</f>
        <v>0</v>
      </c>
      <c r="M1412" s="83" t="n">
        <f aca="false">J1412/UOM</f>
        <v>0</v>
      </c>
      <c r="N1412" s="84" t="str">
        <f aca="false">IF(F1412="P","PHY",IF(F1412="G","G",E1412))</f>
        <v>D</v>
      </c>
      <c r="O1412" s="84" t="str">
        <f aca="false">IF(ISNA(VLOOKUP(G1412,BadCanCurves,1,FALSE())),VLOOKUP(D1412,FOLIOS,6,FALSE()),"not used")</f>
        <v>not used</v>
      </c>
      <c r="P1412" s="84" t="n">
        <f aca="false">IF($N1412="P",VLOOKUP(H1412,PrcBuckets,2,FALSE()),0)</f>
        <v>0</v>
      </c>
      <c r="Q1412" s="84" t="n">
        <f aca="false">IF($N1412="D",VLOOKUP(H1412,BasisBuckets,2,FALSE()),0)</f>
        <v>12</v>
      </c>
      <c r="R1412" s="84" t="n">
        <f aca="false">IF($N1412="PHY",VLOOKUP(H1412,PGDBuckets,2,FALSE()),0)</f>
        <v>0</v>
      </c>
      <c r="S1412" s="84" t="n">
        <f aca="false">IF($N1412="G",VLOOKUP(H1412,PGDBuckets,2,FALSE()),0)</f>
        <v>0</v>
      </c>
      <c r="T1412" s="84" t="n">
        <f aca="false">SUM(P1412:S1412)</f>
        <v>12</v>
      </c>
      <c r="U1412" s="84" t="str">
        <f aca="false">IF(O1412="not used","-",O1412&amp;N1412&amp;T1412)</f>
        <v>-</v>
      </c>
      <c r="V1412" s="84" t="str">
        <f aca="false">IF(O1412="Not Used","-",VLOOKUP(D1412,FOLIOS,7,FALSE())&amp;H1412)</f>
        <v>-</v>
      </c>
      <c r="W1412" s="84" t="str">
        <f aca="false">IF(U1412="-","-",O1412&amp;E1412&amp;H1412)</f>
        <v>-</v>
      </c>
      <c r="X1412" s="85" t="str">
        <f aca="false">D1412&amp;G1412</f>
        <v>FT-CAND-EGSC-BASIF-TRANSCO/Z6</v>
      </c>
      <c r="AF1412" s="0" t="str">
        <f aca="false">D1412&amp;V1412</f>
        <v>FT-CAND-EGSC-BAS-</v>
      </c>
    </row>
    <row r="1413" customFormat="false" ht="12.75" hidden="false" customHeight="false" outlineLevel="0" collapsed="false">
      <c r="A1413" s="81" t="n">
        <v>36682</v>
      </c>
      <c r="B1413" s="82" t="s">
        <v>55</v>
      </c>
      <c r="C1413" s="82" t="s">
        <v>56</v>
      </c>
      <c r="D1413" s="82" t="s">
        <v>57</v>
      </c>
      <c r="E1413" s="82" t="s">
        <v>21</v>
      </c>
      <c r="F1413" s="82"/>
      <c r="G1413" s="82" t="s">
        <v>90</v>
      </c>
      <c r="H1413" s="81" t="n">
        <v>38018</v>
      </c>
      <c r="I1413" s="82" t="n">
        <v>0</v>
      </c>
      <c r="J1413" s="82" t="n">
        <v>0</v>
      </c>
      <c r="K1413" s="83" t="n">
        <f aca="false">IF(J1413=0,0,J1413/I1413)</f>
        <v>0</v>
      </c>
      <c r="L1413" s="83" t="n">
        <f aca="false">I1413/UOM</f>
        <v>0</v>
      </c>
      <c r="M1413" s="83" t="n">
        <f aca="false">J1413/UOM</f>
        <v>0</v>
      </c>
      <c r="N1413" s="84" t="str">
        <f aca="false">IF(F1413="P","PHY",IF(F1413="G","G",E1413))</f>
        <v>D</v>
      </c>
      <c r="O1413" s="84" t="str">
        <f aca="false">IF(ISNA(VLOOKUP(G1413,BadCanCurves,1,FALSE())),VLOOKUP(D1413,FOLIOS,6,FALSE()),"not used")</f>
        <v>not used</v>
      </c>
      <c r="P1413" s="84" t="n">
        <f aca="false">IF($N1413="P",VLOOKUP(H1413,PrcBuckets,2,FALSE()),0)</f>
        <v>0</v>
      </c>
      <c r="Q1413" s="84" t="n">
        <f aca="false">IF($N1413="D",VLOOKUP(H1413,BasisBuckets,2,FALSE()),0)</f>
        <v>12</v>
      </c>
      <c r="R1413" s="84" t="n">
        <f aca="false">IF($N1413="PHY",VLOOKUP(H1413,PGDBuckets,2,FALSE()),0)</f>
        <v>0</v>
      </c>
      <c r="S1413" s="84" t="n">
        <f aca="false">IF($N1413="G",VLOOKUP(H1413,PGDBuckets,2,FALSE()),0)</f>
        <v>0</v>
      </c>
      <c r="T1413" s="84" t="n">
        <f aca="false">SUM(P1413:S1413)</f>
        <v>12</v>
      </c>
      <c r="U1413" s="84" t="str">
        <f aca="false">IF(O1413="not used","-",O1413&amp;N1413&amp;T1413)</f>
        <v>-</v>
      </c>
      <c r="V1413" s="84" t="str">
        <f aca="false">IF(O1413="Not Used","-",VLOOKUP(D1413,FOLIOS,7,FALSE())&amp;H1413)</f>
        <v>-</v>
      </c>
      <c r="W1413" s="84" t="str">
        <f aca="false">IF(U1413="-","-",O1413&amp;E1413&amp;H1413)</f>
        <v>-</v>
      </c>
      <c r="X1413" s="85" t="str">
        <f aca="false">D1413&amp;G1413</f>
        <v>FT-CAND-EGSC-BASIF-TRANSCO/Z6</v>
      </c>
      <c r="AF1413" s="0" t="str">
        <f aca="false">D1413&amp;V1413</f>
        <v>FT-CAND-EGSC-BAS-</v>
      </c>
    </row>
    <row r="1414" customFormat="false" ht="12.75" hidden="false" customHeight="false" outlineLevel="0" collapsed="false">
      <c r="A1414" s="81" t="n">
        <v>36682</v>
      </c>
      <c r="B1414" s="82" t="s">
        <v>55</v>
      </c>
      <c r="C1414" s="82" t="s">
        <v>56</v>
      </c>
      <c r="D1414" s="82" t="s">
        <v>57</v>
      </c>
      <c r="E1414" s="82" t="s">
        <v>21</v>
      </c>
      <c r="F1414" s="82"/>
      <c r="G1414" s="82" t="s">
        <v>90</v>
      </c>
      <c r="H1414" s="81" t="n">
        <v>38047</v>
      </c>
      <c r="I1414" s="82" t="n">
        <v>0</v>
      </c>
      <c r="J1414" s="82" t="n">
        <v>0</v>
      </c>
      <c r="K1414" s="83" t="n">
        <f aca="false">IF(J1414=0,0,J1414/I1414)</f>
        <v>0</v>
      </c>
      <c r="L1414" s="83" t="n">
        <f aca="false">I1414/UOM</f>
        <v>0</v>
      </c>
      <c r="M1414" s="83" t="n">
        <f aca="false">J1414/UOM</f>
        <v>0</v>
      </c>
      <c r="N1414" s="84" t="str">
        <f aca="false">IF(F1414="P","PHY",IF(F1414="G","G",E1414))</f>
        <v>D</v>
      </c>
      <c r="O1414" s="84" t="str">
        <f aca="false">IF(ISNA(VLOOKUP(G1414,BadCanCurves,1,FALSE())),VLOOKUP(D1414,FOLIOS,6,FALSE()),"not used")</f>
        <v>not used</v>
      </c>
      <c r="P1414" s="84" t="n">
        <f aca="false">IF($N1414="P",VLOOKUP(H1414,PrcBuckets,2,FALSE()),0)</f>
        <v>0</v>
      </c>
      <c r="Q1414" s="84" t="n">
        <f aca="false">IF($N1414="D",VLOOKUP(H1414,BasisBuckets,2,FALSE()),0)</f>
        <v>12</v>
      </c>
      <c r="R1414" s="84" t="n">
        <f aca="false">IF($N1414="PHY",VLOOKUP(H1414,PGDBuckets,2,FALSE()),0)</f>
        <v>0</v>
      </c>
      <c r="S1414" s="84" t="n">
        <f aca="false">IF($N1414="G",VLOOKUP(H1414,PGDBuckets,2,FALSE()),0)</f>
        <v>0</v>
      </c>
      <c r="T1414" s="84" t="n">
        <f aca="false">SUM(P1414:S1414)</f>
        <v>12</v>
      </c>
      <c r="U1414" s="84" t="str">
        <f aca="false">IF(O1414="not used","-",O1414&amp;N1414&amp;T1414)</f>
        <v>-</v>
      </c>
      <c r="V1414" s="84" t="str">
        <f aca="false">IF(O1414="Not Used","-",VLOOKUP(D1414,FOLIOS,7,FALSE())&amp;H1414)</f>
        <v>-</v>
      </c>
      <c r="W1414" s="84" t="str">
        <f aca="false">IF(U1414="-","-",O1414&amp;E1414&amp;H1414)</f>
        <v>-</v>
      </c>
      <c r="X1414" s="85" t="str">
        <f aca="false">D1414&amp;G1414</f>
        <v>FT-CAND-EGSC-BASIF-TRANSCO/Z6</v>
      </c>
      <c r="AF1414" s="0" t="str">
        <f aca="false">D1414&amp;V1414</f>
        <v>FT-CAND-EGSC-BAS-</v>
      </c>
    </row>
    <row r="1415" customFormat="false" ht="12.75" hidden="false" customHeight="false" outlineLevel="0" collapsed="false">
      <c r="A1415" s="81" t="n">
        <v>36682</v>
      </c>
      <c r="B1415" s="82" t="s">
        <v>55</v>
      </c>
      <c r="C1415" s="82" t="s">
        <v>56</v>
      </c>
      <c r="D1415" s="82" t="s">
        <v>57</v>
      </c>
      <c r="E1415" s="82" t="s">
        <v>21</v>
      </c>
      <c r="F1415" s="82"/>
      <c r="G1415" s="82" t="s">
        <v>90</v>
      </c>
      <c r="H1415" s="81" t="n">
        <v>38078</v>
      </c>
      <c r="I1415" s="82" t="n">
        <v>0</v>
      </c>
      <c r="J1415" s="82" t="n">
        <v>0</v>
      </c>
      <c r="K1415" s="83" t="n">
        <f aca="false">IF(J1415=0,0,J1415/I1415)</f>
        <v>0</v>
      </c>
      <c r="L1415" s="83" t="n">
        <f aca="false">I1415/UOM</f>
        <v>0</v>
      </c>
      <c r="M1415" s="83" t="n">
        <f aca="false">J1415/UOM</f>
        <v>0</v>
      </c>
      <c r="N1415" s="84" t="str">
        <f aca="false">IF(F1415="P","PHY",IF(F1415="G","G",E1415))</f>
        <v>D</v>
      </c>
      <c r="O1415" s="84" t="str">
        <f aca="false">IF(ISNA(VLOOKUP(G1415,BadCanCurves,1,FALSE())),VLOOKUP(D1415,FOLIOS,6,FALSE()),"not used")</f>
        <v>not used</v>
      </c>
      <c r="P1415" s="84" t="n">
        <f aca="false">IF($N1415="P",VLOOKUP(H1415,PrcBuckets,2,FALSE()),0)</f>
        <v>0</v>
      </c>
      <c r="Q1415" s="84" t="n">
        <f aca="false">IF($N1415="D",VLOOKUP(H1415,BasisBuckets,2,FALSE()),0)</f>
        <v>12</v>
      </c>
      <c r="R1415" s="84" t="n">
        <f aca="false">IF($N1415="PHY",VLOOKUP(H1415,PGDBuckets,2,FALSE()),0)</f>
        <v>0</v>
      </c>
      <c r="S1415" s="84" t="n">
        <f aca="false">IF($N1415="G",VLOOKUP(H1415,PGDBuckets,2,FALSE()),0)</f>
        <v>0</v>
      </c>
      <c r="T1415" s="84" t="n">
        <f aca="false">SUM(P1415:S1415)</f>
        <v>12</v>
      </c>
      <c r="U1415" s="84" t="str">
        <f aca="false">IF(O1415="not used","-",O1415&amp;N1415&amp;T1415)</f>
        <v>-</v>
      </c>
      <c r="V1415" s="84" t="str">
        <f aca="false">IF(O1415="Not Used","-",VLOOKUP(D1415,FOLIOS,7,FALSE())&amp;H1415)</f>
        <v>-</v>
      </c>
      <c r="W1415" s="84" t="str">
        <f aca="false">IF(U1415="-","-",O1415&amp;E1415&amp;H1415)</f>
        <v>-</v>
      </c>
      <c r="X1415" s="85" t="str">
        <f aca="false">D1415&amp;G1415</f>
        <v>FT-CAND-EGSC-BASIF-TRANSCO/Z6</v>
      </c>
      <c r="AF1415" s="0" t="str">
        <f aca="false">D1415&amp;V1415</f>
        <v>FT-CAND-EGSC-BAS-</v>
      </c>
    </row>
    <row r="1416" customFormat="false" ht="12.75" hidden="false" customHeight="false" outlineLevel="0" collapsed="false">
      <c r="A1416" s="81" t="n">
        <v>36682</v>
      </c>
      <c r="B1416" s="82" t="s">
        <v>55</v>
      </c>
      <c r="C1416" s="82" t="s">
        <v>56</v>
      </c>
      <c r="D1416" s="82" t="s">
        <v>57</v>
      </c>
      <c r="E1416" s="82" t="s">
        <v>21</v>
      </c>
      <c r="F1416" s="82"/>
      <c r="G1416" s="82" t="s">
        <v>90</v>
      </c>
      <c r="H1416" s="81" t="n">
        <v>38108</v>
      </c>
      <c r="I1416" s="82" t="n">
        <v>0</v>
      </c>
      <c r="J1416" s="82" t="n">
        <v>0</v>
      </c>
      <c r="K1416" s="83" t="n">
        <f aca="false">IF(J1416=0,0,J1416/I1416)</f>
        <v>0</v>
      </c>
      <c r="L1416" s="83" t="n">
        <f aca="false">I1416/UOM</f>
        <v>0</v>
      </c>
      <c r="M1416" s="83" t="n">
        <f aca="false">J1416/UOM</f>
        <v>0</v>
      </c>
      <c r="N1416" s="84" t="str">
        <f aca="false">IF(F1416="P","PHY",IF(F1416="G","G",E1416))</f>
        <v>D</v>
      </c>
      <c r="O1416" s="84" t="str">
        <f aca="false">IF(ISNA(VLOOKUP(G1416,BadCanCurves,1,FALSE())),VLOOKUP(D1416,FOLIOS,6,FALSE()),"not used")</f>
        <v>not used</v>
      </c>
      <c r="P1416" s="84" t="n">
        <f aca="false">IF($N1416="P",VLOOKUP(H1416,PrcBuckets,2,FALSE()),0)</f>
        <v>0</v>
      </c>
      <c r="Q1416" s="84" t="n">
        <f aca="false">IF($N1416="D",VLOOKUP(H1416,BasisBuckets,2,FALSE()),0)</f>
        <v>12</v>
      </c>
      <c r="R1416" s="84" t="n">
        <f aca="false">IF($N1416="PHY",VLOOKUP(H1416,PGDBuckets,2,FALSE()),0)</f>
        <v>0</v>
      </c>
      <c r="S1416" s="84" t="n">
        <f aca="false">IF($N1416="G",VLOOKUP(H1416,PGDBuckets,2,FALSE()),0)</f>
        <v>0</v>
      </c>
      <c r="T1416" s="84" t="n">
        <f aca="false">SUM(P1416:S1416)</f>
        <v>12</v>
      </c>
      <c r="U1416" s="84" t="str">
        <f aca="false">IF(O1416="not used","-",O1416&amp;N1416&amp;T1416)</f>
        <v>-</v>
      </c>
      <c r="V1416" s="84" t="str">
        <f aca="false">IF(O1416="Not Used","-",VLOOKUP(D1416,FOLIOS,7,FALSE())&amp;H1416)</f>
        <v>-</v>
      </c>
      <c r="W1416" s="84" t="str">
        <f aca="false">IF(U1416="-","-",O1416&amp;E1416&amp;H1416)</f>
        <v>-</v>
      </c>
      <c r="X1416" s="85" t="str">
        <f aca="false">D1416&amp;G1416</f>
        <v>FT-CAND-EGSC-BASIF-TRANSCO/Z6</v>
      </c>
      <c r="AF1416" s="0" t="str">
        <f aca="false">D1416&amp;V1416</f>
        <v>FT-CAND-EGSC-BAS-</v>
      </c>
    </row>
    <row r="1417" customFormat="false" ht="12.75" hidden="false" customHeight="false" outlineLevel="0" collapsed="false">
      <c r="A1417" s="81" t="n">
        <v>36682</v>
      </c>
      <c r="B1417" s="82" t="s">
        <v>55</v>
      </c>
      <c r="C1417" s="82" t="s">
        <v>56</v>
      </c>
      <c r="D1417" s="82" t="s">
        <v>57</v>
      </c>
      <c r="E1417" s="82" t="s">
        <v>21</v>
      </c>
      <c r="F1417" s="82"/>
      <c r="G1417" s="82" t="s">
        <v>90</v>
      </c>
      <c r="H1417" s="81" t="n">
        <v>38139</v>
      </c>
      <c r="I1417" s="82" t="n">
        <v>0</v>
      </c>
      <c r="J1417" s="82" t="n">
        <v>0</v>
      </c>
      <c r="K1417" s="83" t="n">
        <f aca="false">IF(J1417=0,0,J1417/I1417)</f>
        <v>0</v>
      </c>
      <c r="L1417" s="83" t="n">
        <f aca="false">I1417/UOM</f>
        <v>0</v>
      </c>
      <c r="M1417" s="83" t="n">
        <f aca="false">J1417/UOM</f>
        <v>0</v>
      </c>
      <c r="N1417" s="84" t="str">
        <f aca="false">IF(F1417="P","PHY",IF(F1417="G","G",E1417))</f>
        <v>D</v>
      </c>
      <c r="O1417" s="84" t="str">
        <f aca="false">IF(ISNA(VLOOKUP(G1417,BadCanCurves,1,FALSE())),VLOOKUP(D1417,FOLIOS,6,FALSE()),"not used")</f>
        <v>not used</v>
      </c>
      <c r="P1417" s="84" t="n">
        <f aca="false">IF($N1417="P",VLOOKUP(H1417,PrcBuckets,2,FALSE()),0)</f>
        <v>0</v>
      </c>
      <c r="Q1417" s="84" t="n">
        <f aca="false">IF($N1417="D",VLOOKUP(H1417,BasisBuckets,2,FALSE()),0)</f>
        <v>12</v>
      </c>
      <c r="R1417" s="84" t="n">
        <f aca="false">IF($N1417="PHY",VLOOKUP(H1417,PGDBuckets,2,FALSE()),0)</f>
        <v>0</v>
      </c>
      <c r="S1417" s="84" t="n">
        <f aca="false">IF($N1417="G",VLOOKUP(H1417,PGDBuckets,2,FALSE()),0)</f>
        <v>0</v>
      </c>
      <c r="T1417" s="84" t="n">
        <f aca="false">SUM(P1417:S1417)</f>
        <v>12</v>
      </c>
      <c r="U1417" s="84" t="str">
        <f aca="false">IF(O1417="not used","-",O1417&amp;N1417&amp;T1417)</f>
        <v>-</v>
      </c>
      <c r="V1417" s="84" t="str">
        <f aca="false">IF(O1417="Not Used","-",VLOOKUP(D1417,FOLIOS,7,FALSE())&amp;H1417)</f>
        <v>-</v>
      </c>
      <c r="W1417" s="84" t="str">
        <f aca="false">IF(U1417="-","-",O1417&amp;E1417&amp;H1417)</f>
        <v>-</v>
      </c>
      <c r="X1417" s="85" t="str">
        <f aca="false">D1417&amp;G1417</f>
        <v>FT-CAND-EGSC-BASIF-TRANSCO/Z6</v>
      </c>
      <c r="AF1417" s="0" t="str">
        <f aca="false">D1417&amp;V1417</f>
        <v>FT-CAND-EGSC-BAS-</v>
      </c>
    </row>
    <row r="1418" customFormat="false" ht="12.75" hidden="false" customHeight="false" outlineLevel="0" collapsed="false">
      <c r="A1418" s="81" t="n">
        <v>36682</v>
      </c>
      <c r="B1418" s="82" t="s">
        <v>55</v>
      </c>
      <c r="C1418" s="82" t="s">
        <v>56</v>
      </c>
      <c r="D1418" s="82" t="s">
        <v>57</v>
      </c>
      <c r="E1418" s="82" t="s">
        <v>21</v>
      </c>
      <c r="F1418" s="82"/>
      <c r="G1418" s="82" t="s">
        <v>90</v>
      </c>
      <c r="H1418" s="81" t="n">
        <v>38169</v>
      </c>
      <c r="I1418" s="82" t="n">
        <v>0</v>
      </c>
      <c r="J1418" s="82" t="n">
        <v>0</v>
      </c>
      <c r="K1418" s="83" t="n">
        <f aca="false">IF(J1418=0,0,J1418/I1418)</f>
        <v>0</v>
      </c>
      <c r="L1418" s="83" t="n">
        <f aca="false">I1418/UOM</f>
        <v>0</v>
      </c>
      <c r="M1418" s="83" t="n">
        <f aca="false">J1418/UOM</f>
        <v>0</v>
      </c>
      <c r="N1418" s="84" t="str">
        <f aca="false">IF(F1418="P","PHY",IF(F1418="G","G",E1418))</f>
        <v>D</v>
      </c>
      <c r="O1418" s="84" t="str">
        <f aca="false">IF(ISNA(VLOOKUP(G1418,BadCanCurves,1,FALSE())),VLOOKUP(D1418,FOLIOS,6,FALSE()),"not used")</f>
        <v>not used</v>
      </c>
      <c r="P1418" s="84" t="n">
        <f aca="false">IF($N1418="P",VLOOKUP(H1418,PrcBuckets,2,FALSE()),0)</f>
        <v>0</v>
      </c>
      <c r="Q1418" s="84" t="n">
        <f aca="false">IF($N1418="D",VLOOKUP(H1418,BasisBuckets,2,FALSE()),0)</f>
        <v>12</v>
      </c>
      <c r="R1418" s="84" t="n">
        <f aca="false">IF($N1418="PHY",VLOOKUP(H1418,PGDBuckets,2,FALSE()),0)</f>
        <v>0</v>
      </c>
      <c r="S1418" s="84" t="n">
        <f aca="false">IF($N1418="G",VLOOKUP(H1418,PGDBuckets,2,FALSE()),0)</f>
        <v>0</v>
      </c>
      <c r="T1418" s="84" t="n">
        <f aca="false">SUM(P1418:S1418)</f>
        <v>12</v>
      </c>
      <c r="U1418" s="84" t="str">
        <f aca="false">IF(O1418="not used","-",O1418&amp;N1418&amp;T1418)</f>
        <v>-</v>
      </c>
      <c r="V1418" s="84" t="str">
        <f aca="false">IF(O1418="Not Used","-",VLOOKUP(D1418,FOLIOS,7,FALSE())&amp;H1418)</f>
        <v>-</v>
      </c>
      <c r="W1418" s="84" t="str">
        <f aca="false">IF(U1418="-","-",O1418&amp;E1418&amp;H1418)</f>
        <v>-</v>
      </c>
      <c r="X1418" s="85" t="str">
        <f aca="false">D1418&amp;G1418</f>
        <v>FT-CAND-EGSC-BASIF-TRANSCO/Z6</v>
      </c>
      <c r="AF1418" s="0" t="str">
        <f aca="false">D1418&amp;V1418</f>
        <v>FT-CAND-EGSC-BAS-</v>
      </c>
    </row>
    <row r="1419" customFormat="false" ht="12.75" hidden="false" customHeight="false" outlineLevel="0" collapsed="false">
      <c r="A1419" s="81" t="n">
        <v>36682</v>
      </c>
      <c r="B1419" s="82" t="s">
        <v>55</v>
      </c>
      <c r="C1419" s="82" t="s">
        <v>56</v>
      </c>
      <c r="D1419" s="82" t="s">
        <v>57</v>
      </c>
      <c r="E1419" s="82" t="s">
        <v>21</v>
      </c>
      <c r="F1419" s="82"/>
      <c r="G1419" s="82" t="s">
        <v>90</v>
      </c>
      <c r="H1419" s="81" t="n">
        <v>38200</v>
      </c>
      <c r="I1419" s="82" t="n">
        <v>0</v>
      </c>
      <c r="J1419" s="82" t="n">
        <v>0</v>
      </c>
      <c r="K1419" s="83" t="n">
        <f aca="false">IF(J1419=0,0,J1419/I1419)</f>
        <v>0</v>
      </c>
      <c r="L1419" s="83" t="n">
        <f aca="false">I1419/UOM</f>
        <v>0</v>
      </c>
      <c r="M1419" s="83" t="n">
        <f aca="false">J1419/UOM</f>
        <v>0</v>
      </c>
      <c r="N1419" s="84" t="str">
        <f aca="false">IF(F1419="P","PHY",IF(F1419="G","G",E1419))</f>
        <v>D</v>
      </c>
      <c r="O1419" s="84" t="str">
        <f aca="false">IF(ISNA(VLOOKUP(G1419,BadCanCurves,1,FALSE())),VLOOKUP(D1419,FOLIOS,6,FALSE()),"not used")</f>
        <v>not used</v>
      </c>
      <c r="P1419" s="84" t="n">
        <f aca="false">IF($N1419="P",VLOOKUP(H1419,PrcBuckets,2,FALSE()),0)</f>
        <v>0</v>
      </c>
      <c r="Q1419" s="84" t="n">
        <f aca="false">IF($N1419="D",VLOOKUP(H1419,BasisBuckets,2,FALSE()),0)</f>
        <v>12</v>
      </c>
      <c r="R1419" s="84" t="n">
        <f aca="false">IF($N1419="PHY",VLOOKUP(H1419,PGDBuckets,2,FALSE()),0)</f>
        <v>0</v>
      </c>
      <c r="S1419" s="84" t="n">
        <f aca="false">IF($N1419="G",VLOOKUP(H1419,PGDBuckets,2,FALSE()),0)</f>
        <v>0</v>
      </c>
      <c r="T1419" s="84" t="n">
        <f aca="false">SUM(P1419:S1419)</f>
        <v>12</v>
      </c>
      <c r="U1419" s="84" t="str">
        <f aca="false">IF(O1419="not used","-",O1419&amp;N1419&amp;T1419)</f>
        <v>-</v>
      </c>
      <c r="V1419" s="84" t="str">
        <f aca="false">IF(O1419="Not Used","-",VLOOKUP(D1419,FOLIOS,7,FALSE())&amp;H1419)</f>
        <v>-</v>
      </c>
      <c r="W1419" s="84" t="str">
        <f aca="false">IF(U1419="-","-",O1419&amp;E1419&amp;H1419)</f>
        <v>-</v>
      </c>
      <c r="X1419" s="85" t="str">
        <f aca="false">D1419&amp;G1419</f>
        <v>FT-CAND-EGSC-BASIF-TRANSCO/Z6</v>
      </c>
      <c r="AF1419" s="0" t="str">
        <f aca="false">D1419&amp;V1419</f>
        <v>FT-CAND-EGSC-BAS-</v>
      </c>
    </row>
    <row r="1420" customFormat="false" ht="12.75" hidden="false" customHeight="false" outlineLevel="0" collapsed="false">
      <c r="A1420" s="81" t="n">
        <v>36682</v>
      </c>
      <c r="B1420" s="82" t="s">
        <v>55</v>
      </c>
      <c r="C1420" s="82" t="s">
        <v>56</v>
      </c>
      <c r="D1420" s="82" t="s">
        <v>57</v>
      </c>
      <c r="E1420" s="82" t="s">
        <v>21</v>
      </c>
      <c r="F1420" s="82"/>
      <c r="G1420" s="82" t="s">
        <v>90</v>
      </c>
      <c r="H1420" s="81" t="n">
        <v>38231</v>
      </c>
      <c r="I1420" s="82" t="n">
        <v>0</v>
      </c>
      <c r="J1420" s="82" t="n">
        <v>0</v>
      </c>
      <c r="K1420" s="83" t="n">
        <f aca="false">IF(J1420=0,0,J1420/I1420)</f>
        <v>0</v>
      </c>
      <c r="L1420" s="83" t="n">
        <f aca="false">I1420/UOM</f>
        <v>0</v>
      </c>
      <c r="M1420" s="83" t="n">
        <f aca="false">J1420/UOM</f>
        <v>0</v>
      </c>
      <c r="N1420" s="84" t="str">
        <f aca="false">IF(F1420="P","PHY",IF(F1420="G","G",E1420))</f>
        <v>D</v>
      </c>
      <c r="O1420" s="84" t="str">
        <f aca="false">IF(ISNA(VLOOKUP(G1420,BadCanCurves,1,FALSE())),VLOOKUP(D1420,FOLIOS,6,FALSE()),"not used")</f>
        <v>not used</v>
      </c>
      <c r="P1420" s="84" t="n">
        <f aca="false">IF($N1420="P",VLOOKUP(H1420,PrcBuckets,2,FALSE()),0)</f>
        <v>0</v>
      </c>
      <c r="Q1420" s="84" t="n">
        <f aca="false">IF($N1420="D",VLOOKUP(H1420,BasisBuckets,2,FALSE()),0)</f>
        <v>12</v>
      </c>
      <c r="R1420" s="84" t="n">
        <f aca="false">IF($N1420="PHY",VLOOKUP(H1420,PGDBuckets,2,FALSE()),0)</f>
        <v>0</v>
      </c>
      <c r="S1420" s="84" t="n">
        <f aca="false">IF($N1420="G",VLOOKUP(H1420,PGDBuckets,2,FALSE()),0)</f>
        <v>0</v>
      </c>
      <c r="T1420" s="84" t="n">
        <f aca="false">SUM(P1420:S1420)</f>
        <v>12</v>
      </c>
      <c r="U1420" s="84" t="str">
        <f aca="false">IF(O1420="not used","-",O1420&amp;N1420&amp;T1420)</f>
        <v>-</v>
      </c>
      <c r="V1420" s="84" t="str">
        <f aca="false">IF(O1420="Not Used","-",VLOOKUP(D1420,FOLIOS,7,FALSE())&amp;H1420)</f>
        <v>-</v>
      </c>
      <c r="W1420" s="84" t="str">
        <f aca="false">IF(U1420="-","-",O1420&amp;E1420&amp;H1420)</f>
        <v>-</v>
      </c>
      <c r="X1420" s="85" t="str">
        <f aca="false">D1420&amp;G1420</f>
        <v>FT-CAND-EGSC-BASIF-TRANSCO/Z6</v>
      </c>
      <c r="AF1420" s="0" t="str">
        <f aca="false">D1420&amp;V1420</f>
        <v>FT-CAND-EGSC-BAS-</v>
      </c>
    </row>
    <row r="1421" customFormat="false" ht="12.75" hidden="false" customHeight="false" outlineLevel="0" collapsed="false">
      <c r="A1421" s="81" t="n">
        <v>36682</v>
      </c>
      <c r="B1421" s="82" t="s">
        <v>55</v>
      </c>
      <c r="C1421" s="82" t="s">
        <v>56</v>
      </c>
      <c r="D1421" s="82" t="s">
        <v>57</v>
      </c>
      <c r="E1421" s="82" t="s">
        <v>21</v>
      </c>
      <c r="F1421" s="82"/>
      <c r="G1421" s="82" t="s">
        <v>90</v>
      </c>
      <c r="H1421" s="81" t="n">
        <v>38261</v>
      </c>
      <c r="I1421" s="82" t="n">
        <v>0</v>
      </c>
      <c r="J1421" s="82" t="n">
        <v>0</v>
      </c>
      <c r="K1421" s="83" t="n">
        <f aca="false">IF(J1421=0,0,J1421/I1421)</f>
        <v>0</v>
      </c>
      <c r="L1421" s="83" t="n">
        <f aca="false">I1421/UOM</f>
        <v>0</v>
      </c>
      <c r="M1421" s="83" t="n">
        <f aca="false">J1421/UOM</f>
        <v>0</v>
      </c>
      <c r="N1421" s="84" t="str">
        <f aca="false">IF(F1421="P","PHY",IF(F1421="G","G",E1421))</f>
        <v>D</v>
      </c>
      <c r="O1421" s="84" t="str">
        <f aca="false">IF(ISNA(VLOOKUP(G1421,BadCanCurves,1,FALSE())),VLOOKUP(D1421,FOLIOS,6,FALSE()),"not used")</f>
        <v>not used</v>
      </c>
      <c r="P1421" s="84" t="n">
        <f aca="false">IF($N1421="P",VLOOKUP(H1421,PrcBuckets,2,FALSE()),0)</f>
        <v>0</v>
      </c>
      <c r="Q1421" s="84" t="n">
        <f aca="false">IF($N1421="D",VLOOKUP(H1421,BasisBuckets,2,FALSE()),0)</f>
        <v>12</v>
      </c>
      <c r="R1421" s="84" t="n">
        <f aca="false">IF($N1421="PHY",VLOOKUP(H1421,PGDBuckets,2,FALSE()),0)</f>
        <v>0</v>
      </c>
      <c r="S1421" s="84" t="n">
        <f aca="false">IF($N1421="G",VLOOKUP(H1421,PGDBuckets,2,FALSE()),0)</f>
        <v>0</v>
      </c>
      <c r="T1421" s="84" t="n">
        <f aca="false">SUM(P1421:S1421)</f>
        <v>12</v>
      </c>
      <c r="U1421" s="84" t="str">
        <f aca="false">IF(O1421="not used","-",O1421&amp;N1421&amp;T1421)</f>
        <v>-</v>
      </c>
      <c r="V1421" s="84" t="str">
        <f aca="false">IF(O1421="Not Used","-",VLOOKUP(D1421,FOLIOS,7,FALSE())&amp;H1421)</f>
        <v>-</v>
      </c>
      <c r="W1421" s="84" t="str">
        <f aca="false">IF(U1421="-","-",O1421&amp;E1421&amp;H1421)</f>
        <v>-</v>
      </c>
      <c r="X1421" s="85" t="str">
        <f aca="false">D1421&amp;G1421</f>
        <v>FT-CAND-EGSC-BASIF-TRANSCO/Z6</v>
      </c>
      <c r="AF1421" s="0" t="str">
        <f aca="false">D1421&amp;V1421</f>
        <v>FT-CAND-EGSC-BAS-</v>
      </c>
    </row>
    <row r="1422" customFormat="false" ht="12.75" hidden="false" customHeight="false" outlineLevel="0" collapsed="false">
      <c r="A1422" s="81" t="n">
        <v>36682</v>
      </c>
      <c r="B1422" s="82" t="s">
        <v>55</v>
      </c>
      <c r="C1422" s="82" t="s">
        <v>56</v>
      </c>
      <c r="D1422" s="82" t="s">
        <v>57</v>
      </c>
      <c r="E1422" s="82" t="s">
        <v>21</v>
      </c>
      <c r="F1422" s="82"/>
      <c r="G1422" s="82" t="s">
        <v>90</v>
      </c>
      <c r="H1422" s="81" t="n">
        <v>38292</v>
      </c>
      <c r="I1422" s="82" t="n">
        <v>0</v>
      </c>
      <c r="J1422" s="82" t="n">
        <v>0</v>
      </c>
      <c r="K1422" s="83" t="n">
        <f aca="false">IF(J1422=0,0,J1422/I1422)</f>
        <v>0</v>
      </c>
      <c r="L1422" s="83" t="n">
        <f aca="false">I1422/UOM</f>
        <v>0</v>
      </c>
      <c r="M1422" s="83" t="n">
        <f aca="false">J1422/UOM</f>
        <v>0</v>
      </c>
      <c r="N1422" s="84" t="str">
        <f aca="false">IF(F1422="P","PHY",IF(F1422="G","G",E1422))</f>
        <v>D</v>
      </c>
      <c r="O1422" s="84" t="str">
        <f aca="false">IF(ISNA(VLOOKUP(G1422,BadCanCurves,1,FALSE())),VLOOKUP(D1422,FOLIOS,6,FALSE()),"not used")</f>
        <v>not used</v>
      </c>
      <c r="P1422" s="84" t="n">
        <f aca="false">IF($N1422="P",VLOOKUP(H1422,PrcBuckets,2,FALSE()),0)</f>
        <v>0</v>
      </c>
      <c r="Q1422" s="84" t="n">
        <f aca="false">IF($N1422="D",VLOOKUP(H1422,BasisBuckets,2,FALSE()),0)</f>
        <v>12</v>
      </c>
      <c r="R1422" s="84" t="n">
        <f aca="false">IF($N1422="PHY",VLOOKUP(H1422,PGDBuckets,2,FALSE()),0)</f>
        <v>0</v>
      </c>
      <c r="S1422" s="84" t="n">
        <f aca="false">IF($N1422="G",VLOOKUP(H1422,PGDBuckets,2,FALSE()),0)</f>
        <v>0</v>
      </c>
      <c r="T1422" s="84" t="n">
        <f aca="false">SUM(P1422:S1422)</f>
        <v>12</v>
      </c>
      <c r="U1422" s="84" t="str">
        <f aca="false">IF(O1422="not used","-",O1422&amp;N1422&amp;T1422)</f>
        <v>-</v>
      </c>
      <c r="V1422" s="84" t="str">
        <f aca="false">IF(O1422="Not Used","-",VLOOKUP(D1422,FOLIOS,7,FALSE())&amp;H1422)</f>
        <v>-</v>
      </c>
      <c r="W1422" s="84" t="str">
        <f aca="false">IF(U1422="-","-",O1422&amp;E1422&amp;H1422)</f>
        <v>-</v>
      </c>
      <c r="X1422" s="85" t="str">
        <f aca="false">D1422&amp;G1422</f>
        <v>FT-CAND-EGSC-BASIF-TRANSCO/Z6</v>
      </c>
      <c r="AF1422" s="0" t="str">
        <f aca="false">D1422&amp;V1422</f>
        <v>FT-CAND-EGSC-BAS-</v>
      </c>
    </row>
    <row r="1423" customFormat="false" ht="12.75" hidden="false" customHeight="false" outlineLevel="0" collapsed="false">
      <c r="A1423" s="81" t="n">
        <v>36682</v>
      </c>
      <c r="B1423" s="82" t="s">
        <v>55</v>
      </c>
      <c r="C1423" s="82" t="s">
        <v>56</v>
      </c>
      <c r="D1423" s="82" t="s">
        <v>57</v>
      </c>
      <c r="E1423" s="82" t="s">
        <v>21</v>
      </c>
      <c r="F1423" s="82"/>
      <c r="G1423" s="82" t="s">
        <v>90</v>
      </c>
      <c r="H1423" s="81" t="n">
        <v>38322</v>
      </c>
      <c r="I1423" s="82" t="n">
        <v>0</v>
      </c>
      <c r="J1423" s="82" t="n">
        <v>0</v>
      </c>
      <c r="K1423" s="83" t="n">
        <f aca="false">IF(J1423=0,0,J1423/I1423)</f>
        <v>0</v>
      </c>
      <c r="L1423" s="83" t="n">
        <f aca="false">I1423/UOM</f>
        <v>0</v>
      </c>
      <c r="M1423" s="83" t="n">
        <f aca="false">J1423/UOM</f>
        <v>0</v>
      </c>
      <c r="N1423" s="84" t="str">
        <f aca="false">IF(F1423="P","PHY",IF(F1423="G","G",E1423))</f>
        <v>D</v>
      </c>
      <c r="O1423" s="84" t="str">
        <f aca="false">IF(ISNA(VLOOKUP(G1423,BadCanCurves,1,FALSE())),VLOOKUP(D1423,FOLIOS,6,FALSE()),"not used")</f>
        <v>not used</v>
      </c>
      <c r="P1423" s="84" t="n">
        <f aca="false">IF($N1423="P",VLOOKUP(H1423,PrcBuckets,2,FALSE()),0)</f>
        <v>0</v>
      </c>
      <c r="Q1423" s="84" t="n">
        <f aca="false">IF($N1423="D",VLOOKUP(H1423,BasisBuckets,2,FALSE()),0)</f>
        <v>12</v>
      </c>
      <c r="R1423" s="84" t="n">
        <f aca="false">IF($N1423="PHY",VLOOKUP(H1423,PGDBuckets,2,FALSE()),0)</f>
        <v>0</v>
      </c>
      <c r="S1423" s="84" t="n">
        <f aca="false">IF($N1423="G",VLOOKUP(H1423,PGDBuckets,2,FALSE()),0)</f>
        <v>0</v>
      </c>
      <c r="T1423" s="84" t="n">
        <f aca="false">SUM(P1423:S1423)</f>
        <v>12</v>
      </c>
      <c r="U1423" s="84" t="str">
        <f aca="false">IF(O1423="not used","-",O1423&amp;N1423&amp;T1423)</f>
        <v>-</v>
      </c>
      <c r="V1423" s="84" t="str">
        <f aca="false">IF(O1423="Not Used","-",VLOOKUP(D1423,FOLIOS,7,FALSE())&amp;H1423)</f>
        <v>-</v>
      </c>
      <c r="W1423" s="84" t="str">
        <f aca="false">IF(U1423="-","-",O1423&amp;E1423&amp;H1423)</f>
        <v>-</v>
      </c>
      <c r="X1423" s="85" t="str">
        <f aca="false">D1423&amp;G1423</f>
        <v>FT-CAND-EGSC-BASIF-TRANSCO/Z6</v>
      </c>
      <c r="AF1423" s="0" t="str">
        <f aca="false">D1423&amp;V1423</f>
        <v>FT-CAND-EGSC-BAS-</v>
      </c>
    </row>
    <row r="1424" customFormat="false" ht="12.75" hidden="false" customHeight="false" outlineLevel="0" collapsed="false">
      <c r="A1424" s="81" t="n">
        <v>36682</v>
      </c>
      <c r="B1424" s="82" t="s">
        <v>55</v>
      </c>
      <c r="C1424" s="82" t="s">
        <v>56</v>
      </c>
      <c r="D1424" s="82" t="s">
        <v>57</v>
      </c>
      <c r="E1424" s="82" t="s">
        <v>21</v>
      </c>
      <c r="F1424" s="82"/>
      <c r="G1424" s="82" t="s">
        <v>90</v>
      </c>
      <c r="H1424" s="81" t="n">
        <v>38353</v>
      </c>
      <c r="I1424" s="82" t="n">
        <v>0</v>
      </c>
      <c r="J1424" s="82" t="n">
        <v>0</v>
      </c>
      <c r="K1424" s="83" t="n">
        <f aca="false">IF(J1424=0,0,J1424/I1424)</f>
        <v>0</v>
      </c>
      <c r="L1424" s="83" t="n">
        <f aca="false">I1424/UOM</f>
        <v>0</v>
      </c>
      <c r="M1424" s="83" t="n">
        <f aca="false">J1424/UOM</f>
        <v>0</v>
      </c>
      <c r="N1424" s="84" t="str">
        <f aca="false">IF(F1424="P","PHY",IF(F1424="G","G",E1424))</f>
        <v>D</v>
      </c>
      <c r="O1424" s="84" t="str">
        <f aca="false">IF(ISNA(VLOOKUP(G1424,BadCanCurves,1,FALSE())),VLOOKUP(D1424,FOLIOS,6,FALSE()),"not used")</f>
        <v>not used</v>
      </c>
      <c r="P1424" s="84" t="n">
        <f aca="false">IF($N1424="P",VLOOKUP(H1424,PrcBuckets,2,FALSE()),0)</f>
        <v>0</v>
      </c>
      <c r="Q1424" s="84" t="n">
        <f aca="false">IF($N1424="D",VLOOKUP(H1424,BasisBuckets,2,FALSE()),0)</f>
        <v>13</v>
      </c>
      <c r="R1424" s="84" t="n">
        <f aca="false">IF($N1424="PHY",VLOOKUP(H1424,PGDBuckets,2,FALSE()),0)</f>
        <v>0</v>
      </c>
      <c r="S1424" s="84" t="n">
        <f aca="false">IF($N1424="G",VLOOKUP(H1424,PGDBuckets,2,FALSE()),0)</f>
        <v>0</v>
      </c>
      <c r="T1424" s="84" t="n">
        <f aca="false">SUM(P1424:S1424)</f>
        <v>13</v>
      </c>
      <c r="U1424" s="84" t="str">
        <f aca="false">IF(O1424="not used","-",O1424&amp;N1424&amp;T1424)</f>
        <v>-</v>
      </c>
      <c r="V1424" s="84" t="str">
        <f aca="false">IF(O1424="Not Used","-",VLOOKUP(D1424,FOLIOS,7,FALSE())&amp;H1424)</f>
        <v>-</v>
      </c>
      <c r="W1424" s="84" t="str">
        <f aca="false">IF(U1424="-","-",O1424&amp;E1424&amp;H1424)</f>
        <v>-</v>
      </c>
      <c r="X1424" s="85" t="str">
        <f aca="false">D1424&amp;G1424</f>
        <v>FT-CAND-EGSC-BASIF-TRANSCO/Z6</v>
      </c>
      <c r="AF1424" s="0" t="str">
        <f aca="false">D1424&amp;V1424</f>
        <v>FT-CAND-EGSC-BAS-</v>
      </c>
    </row>
    <row r="1425" customFormat="false" ht="12.75" hidden="false" customHeight="false" outlineLevel="0" collapsed="false">
      <c r="A1425" s="81" t="n">
        <v>36682</v>
      </c>
      <c r="B1425" s="82" t="s">
        <v>55</v>
      </c>
      <c r="C1425" s="82" t="s">
        <v>56</v>
      </c>
      <c r="D1425" s="82" t="s">
        <v>57</v>
      </c>
      <c r="E1425" s="82" t="s">
        <v>21</v>
      </c>
      <c r="F1425" s="82"/>
      <c r="G1425" s="82" t="s">
        <v>90</v>
      </c>
      <c r="H1425" s="81" t="n">
        <v>38384</v>
      </c>
      <c r="I1425" s="82" t="n">
        <v>0</v>
      </c>
      <c r="J1425" s="82" t="n">
        <v>0</v>
      </c>
      <c r="K1425" s="83" t="n">
        <f aca="false">IF(J1425=0,0,J1425/I1425)</f>
        <v>0</v>
      </c>
      <c r="L1425" s="83" t="n">
        <f aca="false">I1425/UOM</f>
        <v>0</v>
      </c>
      <c r="M1425" s="83" t="n">
        <f aca="false">J1425/UOM</f>
        <v>0</v>
      </c>
      <c r="N1425" s="84" t="str">
        <f aca="false">IF(F1425="P","PHY",IF(F1425="G","G",E1425))</f>
        <v>D</v>
      </c>
      <c r="O1425" s="84" t="str">
        <f aca="false">IF(ISNA(VLOOKUP(G1425,BadCanCurves,1,FALSE())),VLOOKUP(D1425,FOLIOS,6,FALSE()),"not used")</f>
        <v>not used</v>
      </c>
      <c r="P1425" s="84" t="n">
        <f aca="false">IF($N1425="P",VLOOKUP(H1425,PrcBuckets,2,FALSE()),0)</f>
        <v>0</v>
      </c>
      <c r="Q1425" s="84" t="n">
        <f aca="false">IF($N1425="D",VLOOKUP(H1425,BasisBuckets,2,FALSE()),0)</f>
        <v>13</v>
      </c>
      <c r="R1425" s="84" t="n">
        <f aca="false">IF($N1425="PHY",VLOOKUP(H1425,PGDBuckets,2,FALSE()),0)</f>
        <v>0</v>
      </c>
      <c r="S1425" s="84" t="n">
        <f aca="false">IF($N1425="G",VLOOKUP(H1425,PGDBuckets,2,FALSE()),0)</f>
        <v>0</v>
      </c>
      <c r="T1425" s="84" t="n">
        <f aca="false">SUM(P1425:S1425)</f>
        <v>13</v>
      </c>
      <c r="U1425" s="84" t="str">
        <f aca="false">IF(O1425="not used","-",O1425&amp;N1425&amp;T1425)</f>
        <v>-</v>
      </c>
      <c r="V1425" s="84" t="str">
        <f aca="false">IF(O1425="Not Used","-",VLOOKUP(D1425,FOLIOS,7,FALSE())&amp;H1425)</f>
        <v>-</v>
      </c>
      <c r="W1425" s="84" t="str">
        <f aca="false">IF(U1425="-","-",O1425&amp;E1425&amp;H1425)</f>
        <v>-</v>
      </c>
      <c r="X1425" s="85" t="str">
        <f aca="false">D1425&amp;G1425</f>
        <v>FT-CAND-EGSC-BASIF-TRANSCO/Z6</v>
      </c>
      <c r="AF1425" s="0" t="str">
        <f aca="false">D1425&amp;V1425</f>
        <v>FT-CAND-EGSC-BAS-</v>
      </c>
    </row>
    <row r="1426" customFormat="false" ht="12.75" hidden="false" customHeight="false" outlineLevel="0" collapsed="false">
      <c r="A1426" s="81" t="n">
        <v>36682</v>
      </c>
      <c r="B1426" s="82" t="s">
        <v>55</v>
      </c>
      <c r="C1426" s="82" t="s">
        <v>56</v>
      </c>
      <c r="D1426" s="82" t="s">
        <v>57</v>
      </c>
      <c r="E1426" s="82" t="s">
        <v>21</v>
      </c>
      <c r="F1426" s="82"/>
      <c r="G1426" s="82" t="s">
        <v>90</v>
      </c>
      <c r="H1426" s="81" t="n">
        <v>38412</v>
      </c>
      <c r="I1426" s="82" t="n">
        <v>0</v>
      </c>
      <c r="J1426" s="82" t="n">
        <v>0</v>
      </c>
      <c r="K1426" s="83" t="n">
        <f aca="false">IF(J1426=0,0,J1426/I1426)</f>
        <v>0</v>
      </c>
      <c r="L1426" s="83" t="n">
        <f aca="false">I1426/UOM</f>
        <v>0</v>
      </c>
      <c r="M1426" s="83" t="n">
        <f aca="false">J1426/UOM</f>
        <v>0</v>
      </c>
      <c r="N1426" s="84" t="str">
        <f aca="false">IF(F1426="P","PHY",IF(F1426="G","G",E1426))</f>
        <v>D</v>
      </c>
      <c r="O1426" s="84" t="str">
        <f aca="false">IF(ISNA(VLOOKUP(G1426,BadCanCurves,1,FALSE())),VLOOKUP(D1426,FOLIOS,6,FALSE()),"not used")</f>
        <v>not used</v>
      </c>
      <c r="P1426" s="84" t="n">
        <f aca="false">IF($N1426="P",VLOOKUP(H1426,PrcBuckets,2,FALSE()),0)</f>
        <v>0</v>
      </c>
      <c r="Q1426" s="84" t="n">
        <f aca="false">IF($N1426="D",VLOOKUP(H1426,BasisBuckets,2,FALSE()),0)</f>
        <v>13</v>
      </c>
      <c r="R1426" s="84" t="n">
        <f aca="false">IF($N1426="PHY",VLOOKUP(H1426,PGDBuckets,2,FALSE()),0)</f>
        <v>0</v>
      </c>
      <c r="S1426" s="84" t="n">
        <f aca="false">IF($N1426="G",VLOOKUP(H1426,PGDBuckets,2,FALSE()),0)</f>
        <v>0</v>
      </c>
      <c r="T1426" s="84" t="n">
        <f aca="false">SUM(P1426:S1426)</f>
        <v>13</v>
      </c>
      <c r="U1426" s="84" t="str">
        <f aca="false">IF(O1426="not used","-",O1426&amp;N1426&amp;T1426)</f>
        <v>-</v>
      </c>
      <c r="V1426" s="84" t="str">
        <f aca="false">IF(O1426="Not Used","-",VLOOKUP(D1426,FOLIOS,7,FALSE())&amp;H1426)</f>
        <v>-</v>
      </c>
      <c r="W1426" s="84" t="str">
        <f aca="false">IF(U1426="-","-",O1426&amp;E1426&amp;H1426)</f>
        <v>-</v>
      </c>
      <c r="X1426" s="85" t="str">
        <f aca="false">D1426&amp;G1426</f>
        <v>FT-CAND-EGSC-BASIF-TRANSCO/Z6</v>
      </c>
      <c r="AF1426" s="0" t="str">
        <f aca="false">D1426&amp;V1426</f>
        <v>FT-CAND-EGSC-BAS-</v>
      </c>
    </row>
    <row r="1427" customFormat="false" ht="12.75" hidden="false" customHeight="false" outlineLevel="0" collapsed="false">
      <c r="A1427" s="81" t="n">
        <v>36682</v>
      </c>
      <c r="B1427" s="82" t="s">
        <v>55</v>
      </c>
      <c r="C1427" s="82" t="s">
        <v>56</v>
      </c>
      <c r="D1427" s="82" t="s">
        <v>57</v>
      </c>
      <c r="E1427" s="82" t="s">
        <v>21</v>
      </c>
      <c r="F1427" s="82"/>
      <c r="G1427" s="82" t="s">
        <v>90</v>
      </c>
      <c r="H1427" s="81" t="n">
        <v>38443</v>
      </c>
      <c r="I1427" s="82" t="n">
        <v>0</v>
      </c>
      <c r="J1427" s="82" t="n">
        <v>0</v>
      </c>
      <c r="K1427" s="83" t="n">
        <f aca="false">IF(J1427=0,0,J1427/I1427)</f>
        <v>0</v>
      </c>
      <c r="L1427" s="83" t="n">
        <f aca="false">I1427/UOM</f>
        <v>0</v>
      </c>
      <c r="M1427" s="83" t="n">
        <f aca="false">J1427/UOM</f>
        <v>0</v>
      </c>
      <c r="N1427" s="84" t="str">
        <f aca="false">IF(F1427="P","PHY",IF(F1427="G","G",E1427))</f>
        <v>D</v>
      </c>
      <c r="O1427" s="84" t="str">
        <f aca="false">IF(ISNA(VLOOKUP(G1427,BadCanCurves,1,FALSE())),VLOOKUP(D1427,FOLIOS,6,FALSE()),"not used")</f>
        <v>not used</v>
      </c>
      <c r="P1427" s="84" t="n">
        <f aca="false">IF($N1427="P",VLOOKUP(H1427,PrcBuckets,2,FALSE()),0)</f>
        <v>0</v>
      </c>
      <c r="Q1427" s="84" t="n">
        <f aca="false">IF($N1427="D",VLOOKUP(H1427,BasisBuckets,2,FALSE()),0)</f>
        <v>13</v>
      </c>
      <c r="R1427" s="84" t="n">
        <f aca="false">IF($N1427="PHY",VLOOKUP(H1427,PGDBuckets,2,FALSE()),0)</f>
        <v>0</v>
      </c>
      <c r="S1427" s="84" t="n">
        <f aca="false">IF($N1427="G",VLOOKUP(H1427,PGDBuckets,2,FALSE()),0)</f>
        <v>0</v>
      </c>
      <c r="T1427" s="84" t="n">
        <f aca="false">SUM(P1427:S1427)</f>
        <v>13</v>
      </c>
      <c r="U1427" s="84" t="str">
        <f aca="false">IF(O1427="not used","-",O1427&amp;N1427&amp;T1427)</f>
        <v>-</v>
      </c>
      <c r="V1427" s="84" t="str">
        <f aca="false">IF(O1427="Not Used","-",VLOOKUP(D1427,FOLIOS,7,FALSE())&amp;H1427)</f>
        <v>-</v>
      </c>
      <c r="W1427" s="84" t="str">
        <f aca="false">IF(U1427="-","-",O1427&amp;E1427&amp;H1427)</f>
        <v>-</v>
      </c>
      <c r="X1427" s="85" t="str">
        <f aca="false">D1427&amp;G1427</f>
        <v>FT-CAND-EGSC-BASIF-TRANSCO/Z6</v>
      </c>
      <c r="AF1427" s="0" t="str">
        <f aca="false">D1427&amp;V1427</f>
        <v>FT-CAND-EGSC-BAS-</v>
      </c>
    </row>
    <row r="1428" customFormat="false" ht="12.75" hidden="false" customHeight="false" outlineLevel="0" collapsed="false">
      <c r="A1428" s="81" t="n">
        <v>36682</v>
      </c>
      <c r="B1428" s="82" t="s">
        <v>55</v>
      </c>
      <c r="C1428" s="82" t="s">
        <v>56</v>
      </c>
      <c r="D1428" s="82" t="s">
        <v>57</v>
      </c>
      <c r="E1428" s="82" t="s">
        <v>21</v>
      </c>
      <c r="F1428" s="82"/>
      <c r="G1428" s="82" t="s">
        <v>90</v>
      </c>
      <c r="H1428" s="81" t="n">
        <v>38473</v>
      </c>
      <c r="I1428" s="82" t="n">
        <v>0</v>
      </c>
      <c r="J1428" s="82" t="n">
        <v>0</v>
      </c>
      <c r="K1428" s="83" t="n">
        <f aca="false">IF(J1428=0,0,J1428/I1428)</f>
        <v>0</v>
      </c>
      <c r="L1428" s="83" t="n">
        <f aca="false">I1428/UOM</f>
        <v>0</v>
      </c>
      <c r="M1428" s="83" t="n">
        <f aca="false">J1428/UOM</f>
        <v>0</v>
      </c>
      <c r="N1428" s="84" t="str">
        <f aca="false">IF(F1428="P","PHY",IF(F1428="G","G",E1428))</f>
        <v>D</v>
      </c>
      <c r="O1428" s="84" t="str">
        <f aca="false">IF(ISNA(VLOOKUP(G1428,BadCanCurves,1,FALSE())),VLOOKUP(D1428,FOLIOS,6,FALSE()),"not used")</f>
        <v>not used</v>
      </c>
      <c r="P1428" s="84" t="n">
        <f aca="false">IF($N1428="P",VLOOKUP(H1428,PrcBuckets,2,FALSE()),0)</f>
        <v>0</v>
      </c>
      <c r="Q1428" s="84" t="n">
        <f aca="false">IF($N1428="D",VLOOKUP(H1428,BasisBuckets,2,FALSE()),0)</f>
        <v>13</v>
      </c>
      <c r="R1428" s="84" t="n">
        <f aca="false">IF($N1428="PHY",VLOOKUP(H1428,PGDBuckets,2,FALSE()),0)</f>
        <v>0</v>
      </c>
      <c r="S1428" s="84" t="n">
        <f aca="false">IF($N1428="G",VLOOKUP(H1428,PGDBuckets,2,FALSE()),0)</f>
        <v>0</v>
      </c>
      <c r="T1428" s="84" t="n">
        <f aca="false">SUM(P1428:S1428)</f>
        <v>13</v>
      </c>
      <c r="U1428" s="84" t="str">
        <f aca="false">IF(O1428="not used","-",O1428&amp;N1428&amp;T1428)</f>
        <v>-</v>
      </c>
      <c r="V1428" s="84" t="str">
        <f aca="false">IF(O1428="Not Used","-",VLOOKUP(D1428,FOLIOS,7,FALSE())&amp;H1428)</f>
        <v>-</v>
      </c>
      <c r="W1428" s="84" t="str">
        <f aca="false">IF(U1428="-","-",O1428&amp;E1428&amp;H1428)</f>
        <v>-</v>
      </c>
      <c r="X1428" s="85" t="str">
        <f aca="false">D1428&amp;G1428</f>
        <v>FT-CAND-EGSC-BASIF-TRANSCO/Z6</v>
      </c>
      <c r="AF1428" s="0" t="str">
        <f aca="false">D1428&amp;V1428</f>
        <v>FT-CAND-EGSC-BAS-</v>
      </c>
    </row>
    <row r="1429" customFormat="false" ht="12.75" hidden="false" customHeight="false" outlineLevel="0" collapsed="false">
      <c r="A1429" s="81" t="n">
        <v>36682</v>
      </c>
      <c r="B1429" s="82" t="s">
        <v>55</v>
      </c>
      <c r="C1429" s="82" t="s">
        <v>56</v>
      </c>
      <c r="D1429" s="82" t="s">
        <v>57</v>
      </c>
      <c r="E1429" s="82" t="s">
        <v>21</v>
      </c>
      <c r="F1429" s="82"/>
      <c r="G1429" s="82" t="s">
        <v>90</v>
      </c>
      <c r="H1429" s="81" t="n">
        <v>38504</v>
      </c>
      <c r="I1429" s="82" t="n">
        <v>0</v>
      </c>
      <c r="J1429" s="82" t="n">
        <v>0</v>
      </c>
      <c r="K1429" s="83" t="n">
        <f aca="false">IF(J1429=0,0,J1429/I1429)</f>
        <v>0</v>
      </c>
      <c r="L1429" s="83" t="n">
        <f aca="false">I1429/UOM</f>
        <v>0</v>
      </c>
      <c r="M1429" s="83" t="n">
        <f aca="false">J1429/UOM</f>
        <v>0</v>
      </c>
      <c r="N1429" s="84" t="str">
        <f aca="false">IF(F1429="P","PHY",IF(F1429="G","G",E1429))</f>
        <v>D</v>
      </c>
      <c r="O1429" s="84" t="str">
        <f aca="false">IF(ISNA(VLOOKUP(G1429,BadCanCurves,1,FALSE())),VLOOKUP(D1429,FOLIOS,6,FALSE()),"not used")</f>
        <v>not used</v>
      </c>
      <c r="P1429" s="84" t="n">
        <f aca="false">IF($N1429="P",VLOOKUP(H1429,PrcBuckets,2,FALSE()),0)</f>
        <v>0</v>
      </c>
      <c r="Q1429" s="84" t="n">
        <f aca="false">IF($N1429="D",VLOOKUP(H1429,BasisBuckets,2,FALSE()),0)</f>
        <v>13</v>
      </c>
      <c r="R1429" s="84" t="n">
        <f aca="false">IF($N1429="PHY",VLOOKUP(H1429,PGDBuckets,2,FALSE()),0)</f>
        <v>0</v>
      </c>
      <c r="S1429" s="84" t="n">
        <f aca="false">IF($N1429="G",VLOOKUP(H1429,PGDBuckets,2,FALSE()),0)</f>
        <v>0</v>
      </c>
      <c r="T1429" s="84" t="n">
        <f aca="false">SUM(P1429:S1429)</f>
        <v>13</v>
      </c>
      <c r="U1429" s="84" t="str">
        <f aca="false">IF(O1429="not used","-",O1429&amp;N1429&amp;T1429)</f>
        <v>-</v>
      </c>
      <c r="V1429" s="84" t="str">
        <f aca="false">IF(O1429="Not Used","-",VLOOKUP(D1429,FOLIOS,7,FALSE())&amp;H1429)</f>
        <v>-</v>
      </c>
      <c r="W1429" s="84" t="str">
        <f aca="false">IF(U1429="-","-",O1429&amp;E1429&amp;H1429)</f>
        <v>-</v>
      </c>
      <c r="X1429" s="85" t="str">
        <f aca="false">D1429&amp;G1429</f>
        <v>FT-CAND-EGSC-BASIF-TRANSCO/Z6</v>
      </c>
      <c r="AF1429" s="0" t="str">
        <f aca="false">D1429&amp;V1429</f>
        <v>FT-CAND-EGSC-BAS-</v>
      </c>
    </row>
    <row r="1430" customFormat="false" ht="12.75" hidden="false" customHeight="false" outlineLevel="0" collapsed="false">
      <c r="A1430" s="81" t="n">
        <v>36682</v>
      </c>
      <c r="B1430" s="82" t="s">
        <v>55</v>
      </c>
      <c r="C1430" s="82" t="s">
        <v>56</v>
      </c>
      <c r="D1430" s="82" t="s">
        <v>57</v>
      </c>
      <c r="E1430" s="82" t="s">
        <v>21</v>
      </c>
      <c r="F1430" s="82"/>
      <c r="G1430" s="82" t="s">
        <v>90</v>
      </c>
      <c r="H1430" s="81" t="n">
        <v>38534</v>
      </c>
      <c r="I1430" s="82" t="n">
        <v>0</v>
      </c>
      <c r="J1430" s="82" t="n">
        <v>0</v>
      </c>
      <c r="K1430" s="83" t="n">
        <f aca="false">IF(J1430=0,0,J1430/I1430)</f>
        <v>0</v>
      </c>
      <c r="L1430" s="83" t="n">
        <f aca="false">I1430/UOM</f>
        <v>0</v>
      </c>
      <c r="M1430" s="83" t="n">
        <f aca="false">J1430/UOM</f>
        <v>0</v>
      </c>
      <c r="N1430" s="84" t="str">
        <f aca="false">IF(F1430="P","PHY",IF(F1430="G","G",E1430))</f>
        <v>D</v>
      </c>
      <c r="O1430" s="84" t="str">
        <f aca="false">IF(ISNA(VLOOKUP(G1430,BadCanCurves,1,FALSE())),VLOOKUP(D1430,FOLIOS,6,FALSE()),"not used")</f>
        <v>not used</v>
      </c>
      <c r="P1430" s="84" t="n">
        <f aca="false">IF($N1430="P",VLOOKUP(H1430,PrcBuckets,2,FALSE()),0)</f>
        <v>0</v>
      </c>
      <c r="Q1430" s="84" t="n">
        <f aca="false">IF($N1430="D",VLOOKUP(H1430,BasisBuckets,2,FALSE()),0)</f>
        <v>13</v>
      </c>
      <c r="R1430" s="84" t="n">
        <f aca="false">IF($N1430="PHY",VLOOKUP(H1430,PGDBuckets,2,FALSE()),0)</f>
        <v>0</v>
      </c>
      <c r="S1430" s="84" t="n">
        <f aca="false">IF($N1430="G",VLOOKUP(H1430,PGDBuckets,2,FALSE()),0)</f>
        <v>0</v>
      </c>
      <c r="T1430" s="84" t="n">
        <f aca="false">SUM(P1430:S1430)</f>
        <v>13</v>
      </c>
      <c r="U1430" s="84" t="str">
        <f aca="false">IF(O1430="not used","-",O1430&amp;N1430&amp;T1430)</f>
        <v>-</v>
      </c>
      <c r="V1430" s="84" t="str">
        <f aca="false">IF(O1430="Not Used","-",VLOOKUP(D1430,FOLIOS,7,FALSE())&amp;H1430)</f>
        <v>-</v>
      </c>
      <c r="W1430" s="84" t="str">
        <f aca="false">IF(U1430="-","-",O1430&amp;E1430&amp;H1430)</f>
        <v>-</v>
      </c>
      <c r="X1430" s="85" t="str">
        <f aca="false">D1430&amp;G1430</f>
        <v>FT-CAND-EGSC-BASIF-TRANSCO/Z6</v>
      </c>
      <c r="AF1430" s="0" t="str">
        <f aca="false">D1430&amp;V1430</f>
        <v>FT-CAND-EGSC-BAS-</v>
      </c>
    </row>
    <row r="1431" customFormat="false" ht="12.75" hidden="false" customHeight="false" outlineLevel="0" collapsed="false">
      <c r="A1431" s="81" t="n">
        <v>36682</v>
      </c>
      <c r="B1431" s="82" t="s">
        <v>55</v>
      </c>
      <c r="C1431" s="82" t="s">
        <v>56</v>
      </c>
      <c r="D1431" s="82" t="s">
        <v>57</v>
      </c>
      <c r="E1431" s="82" t="s">
        <v>21</v>
      </c>
      <c r="F1431" s="82"/>
      <c r="G1431" s="82" t="s">
        <v>90</v>
      </c>
      <c r="H1431" s="81" t="n">
        <v>38565</v>
      </c>
      <c r="I1431" s="82" t="n">
        <v>0</v>
      </c>
      <c r="J1431" s="82" t="n">
        <v>0</v>
      </c>
      <c r="K1431" s="83" t="n">
        <f aca="false">IF(J1431=0,0,J1431/I1431)</f>
        <v>0</v>
      </c>
      <c r="L1431" s="83" t="n">
        <f aca="false">I1431/UOM</f>
        <v>0</v>
      </c>
      <c r="M1431" s="83" t="n">
        <f aca="false">J1431/UOM</f>
        <v>0</v>
      </c>
      <c r="N1431" s="84" t="str">
        <f aca="false">IF(F1431="P","PHY",IF(F1431="G","G",E1431))</f>
        <v>D</v>
      </c>
      <c r="O1431" s="84" t="str">
        <f aca="false">IF(ISNA(VLOOKUP(G1431,BadCanCurves,1,FALSE())),VLOOKUP(D1431,FOLIOS,6,FALSE()),"not used")</f>
        <v>not used</v>
      </c>
      <c r="P1431" s="84" t="n">
        <f aca="false">IF($N1431="P",VLOOKUP(H1431,PrcBuckets,2,FALSE()),0)</f>
        <v>0</v>
      </c>
      <c r="Q1431" s="84" t="n">
        <f aca="false">IF($N1431="D",VLOOKUP(H1431,BasisBuckets,2,FALSE()),0)</f>
        <v>13</v>
      </c>
      <c r="R1431" s="84" t="n">
        <f aca="false">IF($N1431="PHY",VLOOKUP(H1431,PGDBuckets,2,FALSE()),0)</f>
        <v>0</v>
      </c>
      <c r="S1431" s="84" t="n">
        <f aca="false">IF($N1431="G",VLOOKUP(H1431,PGDBuckets,2,FALSE()),0)</f>
        <v>0</v>
      </c>
      <c r="T1431" s="84" t="n">
        <f aca="false">SUM(P1431:S1431)</f>
        <v>13</v>
      </c>
      <c r="U1431" s="84" t="str">
        <f aca="false">IF(O1431="not used","-",O1431&amp;N1431&amp;T1431)</f>
        <v>-</v>
      </c>
      <c r="V1431" s="84" t="str">
        <f aca="false">IF(O1431="Not Used","-",VLOOKUP(D1431,FOLIOS,7,FALSE())&amp;H1431)</f>
        <v>-</v>
      </c>
      <c r="W1431" s="84" t="str">
        <f aca="false">IF(U1431="-","-",O1431&amp;E1431&amp;H1431)</f>
        <v>-</v>
      </c>
      <c r="X1431" s="85" t="str">
        <f aca="false">D1431&amp;G1431</f>
        <v>FT-CAND-EGSC-BASIF-TRANSCO/Z6</v>
      </c>
      <c r="AF1431" s="0" t="str">
        <f aca="false">D1431&amp;V1431</f>
        <v>FT-CAND-EGSC-BAS-</v>
      </c>
    </row>
    <row r="1432" customFormat="false" ht="12.75" hidden="false" customHeight="false" outlineLevel="0" collapsed="false">
      <c r="A1432" s="81" t="n">
        <v>36682</v>
      </c>
      <c r="B1432" s="82" t="s">
        <v>55</v>
      </c>
      <c r="C1432" s="82" t="s">
        <v>56</v>
      </c>
      <c r="D1432" s="82" t="s">
        <v>57</v>
      </c>
      <c r="E1432" s="82" t="s">
        <v>21</v>
      </c>
      <c r="F1432" s="82"/>
      <c r="G1432" s="82" t="s">
        <v>90</v>
      </c>
      <c r="H1432" s="81" t="n">
        <v>38596</v>
      </c>
      <c r="I1432" s="82" t="n">
        <v>0</v>
      </c>
      <c r="J1432" s="82" t="n">
        <v>0</v>
      </c>
      <c r="K1432" s="83" t="n">
        <f aca="false">IF(J1432=0,0,J1432/I1432)</f>
        <v>0</v>
      </c>
      <c r="L1432" s="83" t="n">
        <f aca="false">I1432/UOM</f>
        <v>0</v>
      </c>
      <c r="M1432" s="83" t="n">
        <f aca="false">J1432/UOM</f>
        <v>0</v>
      </c>
      <c r="N1432" s="84" t="str">
        <f aca="false">IF(F1432="P","PHY",IF(F1432="G","G",E1432))</f>
        <v>D</v>
      </c>
      <c r="O1432" s="84" t="str">
        <f aca="false">IF(ISNA(VLOOKUP(G1432,BadCanCurves,1,FALSE())),VLOOKUP(D1432,FOLIOS,6,FALSE()),"not used")</f>
        <v>not used</v>
      </c>
      <c r="P1432" s="84" t="n">
        <f aca="false">IF($N1432="P",VLOOKUP(H1432,PrcBuckets,2,FALSE()),0)</f>
        <v>0</v>
      </c>
      <c r="Q1432" s="84" t="n">
        <f aca="false">IF($N1432="D",VLOOKUP(H1432,BasisBuckets,2,FALSE()),0)</f>
        <v>13</v>
      </c>
      <c r="R1432" s="84" t="n">
        <f aca="false">IF($N1432="PHY",VLOOKUP(H1432,PGDBuckets,2,FALSE()),0)</f>
        <v>0</v>
      </c>
      <c r="S1432" s="84" t="n">
        <f aca="false">IF($N1432="G",VLOOKUP(H1432,PGDBuckets,2,FALSE()),0)</f>
        <v>0</v>
      </c>
      <c r="T1432" s="84" t="n">
        <f aca="false">SUM(P1432:S1432)</f>
        <v>13</v>
      </c>
      <c r="U1432" s="84" t="str">
        <f aca="false">IF(O1432="not used","-",O1432&amp;N1432&amp;T1432)</f>
        <v>-</v>
      </c>
      <c r="V1432" s="84" t="str">
        <f aca="false">IF(O1432="Not Used","-",VLOOKUP(D1432,FOLIOS,7,FALSE())&amp;H1432)</f>
        <v>-</v>
      </c>
      <c r="W1432" s="84" t="str">
        <f aca="false">IF(U1432="-","-",O1432&amp;E1432&amp;H1432)</f>
        <v>-</v>
      </c>
      <c r="X1432" s="85" t="str">
        <f aca="false">D1432&amp;G1432</f>
        <v>FT-CAND-EGSC-BASIF-TRANSCO/Z6</v>
      </c>
      <c r="AF1432" s="0" t="str">
        <f aca="false">D1432&amp;V1432</f>
        <v>FT-CAND-EGSC-BAS-</v>
      </c>
    </row>
    <row r="1433" customFormat="false" ht="12.75" hidden="false" customHeight="false" outlineLevel="0" collapsed="false">
      <c r="A1433" s="81" t="n">
        <v>36682</v>
      </c>
      <c r="B1433" s="82" t="s">
        <v>55</v>
      </c>
      <c r="C1433" s="82" t="s">
        <v>56</v>
      </c>
      <c r="D1433" s="82" t="s">
        <v>57</v>
      </c>
      <c r="E1433" s="82" t="s">
        <v>21</v>
      </c>
      <c r="F1433" s="82"/>
      <c r="G1433" s="82" t="s">
        <v>90</v>
      </c>
      <c r="H1433" s="81" t="n">
        <v>38626</v>
      </c>
      <c r="I1433" s="82" t="n">
        <v>0</v>
      </c>
      <c r="J1433" s="82" t="n">
        <v>0</v>
      </c>
      <c r="K1433" s="83" t="n">
        <f aca="false">IF(J1433=0,0,J1433/I1433)</f>
        <v>0</v>
      </c>
      <c r="L1433" s="83" t="n">
        <f aca="false">I1433/UOM</f>
        <v>0</v>
      </c>
      <c r="M1433" s="83" t="n">
        <f aca="false">J1433/UOM</f>
        <v>0</v>
      </c>
      <c r="N1433" s="84" t="str">
        <f aca="false">IF(F1433="P","PHY",IF(F1433="G","G",E1433))</f>
        <v>D</v>
      </c>
      <c r="O1433" s="84" t="str">
        <f aca="false">IF(ISNA(VLOOKUP(G1433,BadCanCurves,1,FALSE())),VLOOKUP(D1433,FOLIOS,6,FALSE()),"not used")</f>
        <v>not used</v>
      </c>
      <c r="P1433" s="84" t="n">
        <f aca="false">IF($N1433="P",VLOOKUP(H1433,PrcBuckets,2,FALSE()),0)</f>
        <v>0</v>
      </c>
      <c r="Q1433" s="84" t="n">
        <f aca="false">IF($N1433="D",VLOOKUP(H1433,BasisBuckets,2,FALSE()),0)</f>
        <v>13</v>
      </c>
      <c r="R1433" s="84" t="n">
        <f aca="false">IF($N1433="PHY",VLOOKUP(H1433,PGDBuckets,2,FALSE()),0)</f>
        <v>0</v>
      </c>
      <c r="S1433" s="84" t="n">
        <f aca="false">IF($N1433="G",VLOOKUP(H1433,PGDBuckets,2,FALSE()),0)</f>
        <v>0</v>
      </c>
      <c r="T1433" s="84" t="n">
        <f aca="false">SUM(P1433:S1433)</f>
        <v>13</v>
      </c>
      <c r="U1433" s="84" t="str">
        <f aca="false">IF(O1433="not used","-",O1433&amp;N1433&amp;T1433)</f>
        <v>-</v>
      </c>
      <c r="V1433" s="84" t="str">
        <f aca="false">IF(O1433="Not Used","-",VLOOKUP(D1433,FOLIOS,7,FALSE())&amp;H1433)</f>
        <v>-</v>
      </c>
      <c r="W1433" s="84" t="str">
        <f aca="false">IF(U1433="-","-",O1433&amp;E1433&amp;H1433)</f>
        <v>-</v>
      </c>
      <c r="X1433" s="85" t="str">
        <f aca="false">D1433&amp;G1433</f>
        <v>FT-CAND-EGSC-BASIF-TRANSCO/Z6</v>
      </c>
      <c r="AF1433" s="0" t="str">
        <f aca="false">D1433&amp;V1433</f>
        <v>FT-CAND-EGSC-BAS-</v>
      </c>
    </row>
    <row r="1434" customFormat="false" ht="12.75" hidden="false" customHeight="false" outlineLevel="0" collapsed="false">
      <c r="A1434" s="81" t="n">
        <v>36682</v>
      </c>
      <c r="B1434" s="82" t="s">
        <v>55</v>
      </c>
      <c r="C1434" s="82" t="s">
        <v>56</v>
      </c>
      <c r="D1434" s="82" t="s">
        <v>57</v>
      </c>
      <c r="E1434" s="82" t="s">
        <v>21</v>
      </c>
      <c r="F1434" s="82"/>
      <c r="G1434" s="82" t="s">
        <v>90</v>
      </c>
      <c r="H1434" s="81" t="n">
        <v>38657</v>
      </c>
      <c r="I1434" s="82" t="n">
        <v>0</v>
      </c>
      <c r="J1434" s="82" t="n">
        <v>0</v>
      </c>
      <c r="K1434" s="83" t="n">
        <f aca="false">IF(J1434=0,0,J1434/I1434)</f>
        <v>0</v>
      </c>
      <c r="L1434" s="83" t="n">
        <f aca="false">I1434/UOM</f>
        <v>0</v>
      </c>
      <c r="M1434" s="83" t="n">
        <f aca="false">J1434/UOM</f>
        <v>0</v>
      </c>
      <c r="N1434" s="84" t="str">
        <f aca="false">IF(F1434="P","PHY",IF(F1434="G","G",E1434))</f>
        <v>D</v>
      </c>
      <c r="O1434" s="84" t="str">
        <f aca="false">IF(ISNA(VLOOKUP(G1434,BadCanCurves,1,FALSE())),VLOOKUP(D1434,FOLIOS,6,FALSE()),"not used")</f>
        <v>not used</v>
      </c>
      <c r="P1434" s="84" t="n">
        <f aca="false">IF($N1434="P",VLOOKUP(H1434,PrcBuckets,2,FALSE()),0)</f>
        <v>0</v>
      </c>
      <c r="Q1434" s="84" t="n">
        <f aca="false">IF($N1434="D",VLOOKUP(H1434,BasisBuckets,2,FALSE()),0)</f>
        <v>13</v>
      </c>
      <c r="R1434" s="84" t="n">
        <f aca="false">IF($N1434="PHY",VLOOKUP(H1434,PGDBuckets,2,FALSE()),0)</f>
        <v>0</v>
      </c>
      <c r="S1434" s="84" t="n">
        <f aca="false">IF($N1434="G",VLOOKUP(H1434,PGDBuckets,2,FALSE()),0)</f>
        <v>0</v>
      </c>
      <c r="T1434" s="84" t="n">
        <f aca="false">SUM(P1434:S1434)</f>
        <v>13</v>
      </c>
      <c r="U1434" s="84" t="str">
        <f aca="false">IF(O1434="not used","-",O1434&amp;N1434&amp;T1434)</f>
        <v>-</v>
      </c>
      <c r="V1434" s="84" t="str">
        <f aca="false">IF(O1434="Not Used","-",VLOOKUP(D1434,FOLIOS,7,FALSE())&amp;H1434)</f>
        <v>-</v>
      </c>
      <c r="W1434" s="84" t="str">
        <f aca="false">IF(U1434="-","-",O1434&amp;E1434&amp;H1434)</f>
        <v>-</v>
      </c>
      <c r="X1434" s="85" t="str">
        <f aca="false">D1434&amp;G1434</f>
        <v>FT-CAND-EGSC-BASIF-TRANSCO/Z6</v>
      </c>
      <c r="AF1434" s="0" t="str">
        <f aca="false">D1434&amp;V1434</f>
        <v>FT-CAND-EGSC-BAS-</v>
      </c>
    </row>
    <row r="1435" customFormat="false" ht="12.75" hidden="false" customHeight="false" outlineLevel="0" collapsed="false">
      <c r="A1435" s="81" t="n">
        <v>36682</v>
      </c>
      <c r="B1435" s="82" t="s">
        <v>55</v>
      </c>
      <c r="C1435" s="82" t="s">
        <v>56</v>
      </c>
      <c r="D1435" s="82" t="s">
        <v>57</v>
      </c>
      <c r="E1435" s="82" t="s">
        <v>21</v>
      </c>
      <c r="F1435" s="82"/>
      <c r="G1435" s="82" t="s">
        <v>90</v>
      </c>
      <c r="H1435" s="81" t="n">
        <v>38687</v>
      </c>
      <c r="I1435" s="82" t="n">
        <v>0</v>
      </c>
      <c r="J1435" s="82" t="n">
        <v>0</v>
      </c>
      <c r="K1435" s="83" t="n">
        <f aca="false">IF(J1435=0,0,J1435/I1435)</f>
        <v>0</v>
      </c>
      <c r="L1435" s="83" t="n">
        <f aca="false">I1435/UOM</f>
        <v>0</v>
      </c>
      <c r="M1435" s="83" t="n">
        <f aca="false">J1435/UOM</f>
        <v>0</v>
      </c>
      <c r="N1435" s="84" t="str">
        <f aca="false">IF(F1435="P","PHY",IF(F1435="G","G",E1435))</f>
        <v>D</v>
      </c>
      <c r="O1435" s="84" t="str">
        <f aca="false">IF(ISNA(VLOOKUP(G1435,BadCanCurves,1,FALSE())),VLOOKUP(D1435,FOLIOS,6,FALSE()),"not used")</f>
        <v>not used</v>
      </c>
      <c r="P1435" s="84" t="n">
        <f aca="false">IF($N1435="P",VLOOKUP(H1435,PrcBuckets,2,FALSE()),0)</f>
        <v>0</v>
      </c>
      <c r="Q1435" s="84" t="n">
        <f aca="false">IF($N1435="D",VLOOKUP(H1435,BasisBuckets,2,FALSE()),0)</f>
        <v>13</v>
      </c>
      <c r="R1435" s="84" t="n">
        <f aca="false">IF($N1435="PHY",VLOOKUP(H1435,PGDBuckets,2,FALSE()),0)</f>
        <v>0</v>
      </c>
      <c r="S1435" s="84" t="n">
        <f aca="false">IF($N1435="G",VLOOKUP(H1435,PGDBuckets,2,FALSE()),0)</f>
        <v>0</v>
      </c>
      <c r="T1435" s="84" t="n">
        <f aca="false">SUM(P1435:S1435)</f>
        <v>13</v>
      </c>
      <c r="U1435" s="84" t="str">
        <f aca="false">IF(O1435="not used","-",O1435&amp;N1435&amp;T1435)</f>
        <v>-</v>
      </c>
      <c r="V1435" s="84" t="str">
        <f aca="false">IF(O1435="Not Used","-",VLOOKUP(D1435,FOLIOS,7,FALSE())&amp;H1435)</f>
        <v>-</v>
      </c>
      <c r="W1435" s="84" t="str">
        <f aca="false">IF(U1435="-","-",O1435&amp;E1435&amp;H1435)</f>
        <v>-</v>
      </c>
      <c r="X1435" s="85" t="str">
        <f aca="false">D1435&amp;G1435</f>
        <v>FT-CAND-EGSC-BASIF-TRANSCO/Z6</v>
      </c>
      <c r="AF1435" s="0" t="str">
        <f aca="false">D1435&amp;V1435</f>
        <v>FT-CAND-EGSC-BAS-</v>
      </c>
    </row>
    <row r="1436" customFormat="false" ht="12.75" hidden="false" customHeight="false" outlineLevel="0" collapsed="false">
      <c r="A1436" s="81" t="n">
        <v>36682</v>
      </c>
      <c r="B1436" s="82" t="s">
        <v>55</v>
      </c>
      <c r="C1436" s="82" t="s">
        <v>56</v>
      </c>
      <c r="D1436" s="82" t="s">
        <v>57</v>
      </c>
      <c r="E1436" s="82" t="s">
        <v>21</v>
      </c>
      <c r="F1436" s="82"/>
      <c r="G1436" s="82" t="s">
        <v>90</v>
      </c>
      <c r="H1436" s="81" t="n">
        <v>38718</v>
      </c>
      <c r="I1436" s="82" t="n">
        <v>0</v>
      </c>
      <c r="J1436" s="82" t="n">
        <v>0</v>
      </c>
      <c r="K1436" s="83" t="n">
        <f aca="false">IF(J1436=0,0,J1436/I1436)</f>
        <v>0</v>
      </c>
      <c r="L1436" s="83" t="n">
        <f aca="false">I1436/UOM</f>
        <v>0</v>
      </c>
      <c r="M1436" s="83" t="n">
        <f aca="false">J1436/UOM</f>
        <v>0</v>
      </c>
      <c r="N1436" s="84" t="str">
        <f aca="false">IF(F1436="P","PHY",IF(F1436="G","G",E1436))</f>
        <v>D</v>
      </c>
      <c r="O1436" s="84" t="str">
        <f aca="false">IF(ISNA(VLOOKUP(G1436,BadCanCurves,1,FALSE())),VLOOKUP(D1436,FOLIOS,6,FALSE()),"not used")</f>
        <v>not used</v>
      </c>
      <c r="P1436" s="84" t="n">
        <f aca="false">IF($N1436="P",VLOOKUP(H1436,PrcBuckets,2,FALSE()),0)</f>
        <v>0</v>
      </c>
      <c r="Q1436" s="84" t="n">
        <f aca="false">IF($N1436="D",VLOOKUP(H1436,BasisBuckets,2,FALSE()),0)</f>
        <v>13</v>
      </c>
      <c r="R1436" s="84" t="n">
        <f aca="false">IF($N1436="PHY",VLOOKUP(H1436,PGDBuckets,2,FALSE()),0)</f>
        <v>0</v>
      </c>
      <c r="S1436" s="84" t="n">
        <f aca="false">IF($N1436="G",VLOOKUP(H1436,PGDBuckets,2,FALSE()),0)</f>
        <v>0</v>
      </c>
      <c r="T1436" s="84" t="n">
        <f aca="false">SUM(P1436:S1436)</f>
        <v>13</v>
      </c>
      <c r="U1436" s="84" t="str">
        <f aca="false">IF(O1436="not used","-",O1436&amp;N1436&amp;T1436)</f>
        <v>-</v>
      </c>
      <c r="V1436" s="84" t="str">
        <f aca="false">IF(O1436="Not Used","-",VLOOKUP(D1436,FOLIOS,7,FALSE())&amp;H1436)</f>
        <v>-</v>
      </c>
      <c r="W1436" s="84" t="str">
        <f aca="false">IF(U1436="-","-",O1436&amp;E1436&amp;H1436)</f>
        <v>-</v>
      </c>
      <c r="X1436" s="85" t="str">
        <f aca="false">D1436&amp;G1436</f>
        <v>FT-CAND-EGSC-BASIF-TRANSCO/Z6</v>
      </c>
      <c r="AF1436" s="0" t="str">
        <f aca="false">D1436&amp;V1436</f>
        <v>FT-CAND-EGSC-BAS-</v>
      </c>
    </row>
    <row r="1437" customFormat="false" ht="12.75" hidden="false" customHeight="false" outlineLevel="0" collapsed="false">
      <c r="A1437" s="81" t="n">
        <v>36682</v>
      </c>
      <c r="B1437" s="82" t="s">
        <v>55</v>
      </c>
      <c r="C1437" s="82" t="s">
        <v>56</v>
      </c>
      <c r="D1437" s="82" t="s">
        <v>57</v>
      </c>
      <c r="E1437" s="82" t="s">
        <v>21</v>
      </c>
      <c r="F1437" s="82"/>
      <c r="G1437" s="82" t="s">
        <v>90</v>
      </c>
      <c r="H1437" s="81" t="n">
        <v>38749</v>
      </c>
      <c r="I1437" s="82" t="n">
        <v>0</v>
      </c>
      <c r="J1437" s="82" t="n">
        <v>0</v>
      </c>
      <c r="K1437" s="83" t="n">
        <f aca="false">IF(J1437=0,0,J1437/I1437)</f>
        <v>0</v>
      </c>
      <c r="L1437" s="83" t="n">
        <f aca="false">I1437/UOM</f>
        <v>0</v>
      </c>
      <c r="M1437" s="83" t="n">
        <f aca="false">J1437/UOM</f>
        <v>0</v>
      </c>
      <c r="N1437" s="84" t="str">
        <f aca="false">IF(F1437="P","PHY",IF(F1437="G","G",E1437))</f>
        <v>D</v>
      </c>
      <c r="O1437" s="84" t="str">
        <f aca="false">IF(ISNA(VLOOKUP(G1437,BadCanCurves,1,FALSE())),VLOOKUP(D1437,FOLIOS,6,FALSE()),"not used")</f>
        <v>not used</v>
      </c>
      <c r="P1437" s="84" t="n">
        <f aca="false">IF($N1437="P",VLOOKUP(H1437,PrcBuckets,2,FALSE()),0)</f>
        <v>0</v>
      </c>
      <c r="Q1437" s="84" t="n">
        <f aca="false">IF($N1437="D",VLOOKUP(H1437,BasisBuckets,2,FALSE()),0)</f>
        <v>13</v>
      </c>
      <c r="R1437" s="84" t="n">
        <f aca="false">IF($N1437="PHY",VLOOKUP(H1437,PGDBuckets,2,FALSE()),0)</f>
        <v>0</v>
      </c>
      <c r="S1437" s="84" t="n">
        <f aca="false">IF($N1437="G",VLOOKUP(H1437,PGDBuckets,2,FALSE()),0)</f>
        <v>0</v>
      </c>
      <c r="T1437" s="84" t="n">
        <f aca="false">SUM(P1437:S1437)</f>
        <v>13</v>
      </c>
      <c r="U1437" s="84" t="str">
        <f aca="false">IF(O1437="not used","-",O1437&amp;N1437&amp;T1437)</f>
        <v>-</v>
      </c>
      <c r="V1437" s="84" t="str">
        <f aca="false">IF(O1437="Not Used","-",VLOOKUP(D1437,FOLIOS,7,FALSE())&amp;H1437)</f>
        <v>-</v>
      </c>
      <c r="W1437" s="84" t="str">
        <f aca="false">IF(U1437="-","-",O1437&amp;E1437&amp;H1437)</f>
        <v>-</v>
      </c>
      <c r="X1437" s="85" t="str">
        <f aca="false">D1437&amp;G1437</f>
        <v>FT-CAND-EGSC-BASIF-TRANSCO/Z6</v>
      </c>
      <c r="AF1437" s="0" t="str">
        <f aca="false">D1437&amp;V1437</f>
        <v>FT-CAND-EGSC-BAS-</v>
      </c>
    </row>
    <row r="1438" customFormat="false" ht="12.75" hidden="false" customHeight="false" outlineLevel="0" collapsed="false">
      <c r="A1438" s="81" t="n">
        <v>36682</v>
      </c>
      <c r="B1438" s="82" t="s">
        <v>55</v>
      </c>
      <c r="C1438" s="82" t="s">
        <v>56</v>
      </c>
      <c r="D1438" s="82" t="s">
        <v>57</v>
      </c>
      <c r="E1438" s="82" t="s">
        <v>21</v>
      </c>
      <c r="F1438" s="82"/>
      <c r="G1438" s="82" t="s">
        <v>90</v>
      </c>
      <c r="H1438" s="81" t="n">
        <v>38777</v>
      </c>
      <c r="I1438" s="82" t="n">
        <v>0</v>
      </c>
      <c r="J1438" s="82" t="n">
        <v>0</v>
      </c>
      <c r="K1438" s="83" t="n">
        <f aca="false">IF(J1438=0,0,J1438/I1438)</f>
        <v>0</v>
      </c>
      <c r="L1438" s="83" t="n">
        <f aca="false">I1438/UOM</f>
        <v>0</v>
      </c>
      <c r="M1438" s="83" t="n">
        <f aca="false">J1438/UOM</f>
        <v>0</v>
      </c>
      <c r="N1438" s="84" t="str">
        <f aca="false">IF(F1438="P","PHY",IF(F1438="G","G",E1438))</f>
        <v>D</v>
      </c>
      <c r="O1438" s="84" t="str">
        <f aca="false">IF(ISNA(VLOOKUP(G1438,BadCanCurves,1,FALSE())),VLOOKUP(D1438,FOLIOS,6,FALSE()),"not used")</f>
        <v>not used</v>
      </c>
      <c r="P1438" s="84" t="n">
        <f aca="false">IF($N1438="P",VLOOKUP(H1438,PrcBuckets,2,FALSE()),0)</f>
        <v>0</v>
      </c>
      <c r="Q1438" s="84" t="n">
        <f aca="false">IF($N1438="D",VLOOKUP(H1438,BasisBuckets,2,FALSE()),0)</f>
        <v>13</v>
      </c>
      <c r="R1438" s="84" t="n">
        <f aca="false">IF($N1438="PHY",VLOOKUP(H1438,PGDBuckets,2,FALSE()),0)</f>
        <v>0</v>
      </c>
      <c r="S1438" s="84" t="n">
        <f aca="false">IF($N1438="G",VLOOKUP(H1438,PGDBuckets,2,FALSE()),0)</f>
        <v>0</v>
      </c>
      <c r="T1438" s="84" t="n">
        <f aca="false">SUM(P1438:S1438)</f>
        <v>13</v>
      </c>
      <c r="U1438" s="84" t="str">
        <f aca="false">IF(O1438="not used","-",O1438&amp;N1438&amp;T1438)</f>
        <v>-</v>
      </c>
      <c r="V1438" s="84" t="str">
        <f aca="false">IF(O1438="Not Used","-",VLOOKUP(D1438,FOLIOS,7,FALSE())&amp;H1438)</f>
        <v>-</v>
      </c>
      <c r="W1438" s="84" t="str">
        <f aca="false">IF(U1438="-","-",O1438&amp;E1438&amp;H1438)</f>
        <v>-</v>
      </c>
      <c r="X1438" s="85" t="str">
        <f aca="false">D1438&amp;G1438</f>
        <v>FT-CAND-EGSC-BASIF-TRANSCO/Z6</v>
      </c>
      <c r="AF1438" s="0" t="str">
        <f aca="false">D1438&amp;V1438</f>
        <v>FT-CAND-EGSC-BAS-</v>
      </c>
    </row>
    <row r="1439" customFormat="false" ht="12.75" hidden="false" customHeight="false" outlineLevel="0" collapsed="false">
      <c r="A1439" s="81" t="n">
        <v>36682</v>
      </c>
      <c r="B1439" s="82" t="s">
        <v>55</v>
      </c>
      <c r="C1439" s="82" t="s">
        <v>56</v>
      </c>
      <c r="D1439" s="82" t="s">
        <v>57</v>
      </c>
      <c r="E1439" s="82" t="s">
        <v>21</v>
      </c>
      <c r="F1439" s="82"/>
      <c r="G1439" s="82" t="s">
        <v>90</v>
      </c>
      <c r="H1439" s="81" t="n">
        <v>38808</v>
      </c>
      <c r="I1439" s="82" t="n">
        <v>0</v>
      </c>
      <c r="J1439" s="82" t="n">
        <v>0</v>
      </c>
      <c r="K1439" s="83" t="n">
        <f aca="false">IF(J1439=0,0,J1439/I1439)</f>
        <v>0</v>
      </c>
      <c r="L1439" s="83" t="n">
        <f aca="false">I1439/UOM</f>
        <v>0</v>
      </c>
      <c r="M1439" s="83" t="n">
        <f aca="false">J1439/UOM</f>
        <v>0</v>
      </c>
      <c r="N1439" s="84" t="str">
        <f aca="false">IF(F1439="P","PHY",IF(F1439="G","G",E1439))</f>
        <v>D</v>
      </c>
      <c r="O1439" s="84" t="str">
        <f aca="false">IF(ISNA(VLOOKUP(G1439,BadCanCurves,1,FALSE())),VLOOKUP(D1439,FOLIOS,6,FALSE()),"not used")</f>
        <v>not used</v>
      </c>
      <c r="P1439" s="84" t="n">
        <f aca="false">IF($N1439="P",VLOOKUP(H1439,PrcBuckets,2,FALSE()),0)</f>
        <v>0</v>
      </c>
      <c r="Q1439" s="84" t="n">
        <f aca="false">IF($N1439="D",VLOOKUP(H1439,BasisBuckets,2,FALSE()),0)</f>
        <v>13</v>
      </c>
      <c r="R1439" s="84" t="n">
        <f aca="false">IF($N1439="PHY",VLOOKUP(H1439,PGDBuckets,2,FALSE()),0)</f>
        <v>0</v>
      </c>
      <c r="S1439" s="84" t="n">
        <f aca="false">IF($N1439="G",VLOOKUP(H1439,PGDBuckets,2,FALSE()),0)</f>
        <v>0</v>
      </c>
      <c r="T1439" s="84" t="n">
        <f aca="false">SUM(P1439:S1439)</f>
        <v>13</v>
      </c>
      <c r="U1439" s="84" t="str">
        <f aca="false">IF(O1439="not used","-",O1439&amp;N1439&amp;T1439)</f>
        <v>-</v>
      </c>
      <c r="V1439" s="84" t="str">
        <f aca="false">IF(O1439="Not Used","-",VLOOKUP(D1439,FOLIOS,7,FALSE())&amp;H1439)</f>
        <v>-</v>
      </c>
      <c r="W1439" s="84" t="str">
        <f aca="false">IF(U1439="-","-",O1439&amp;E1439&amp;H1439)</f>
        <v>-</v>
      </c>
      <c r="X1439" s="85" t="str">
        <f aca="false">D1439&amp;G1439</f>
        <v>FT-CAND-EGSC-BASIF-TRANSCO/Z6</v>
      </c>
      <c r="AF1439" s="0" t="str">
        <f aca="false">D1439&amp;V1439</f>
        <v>FT-CAND-EGSC-BAS-</v>
      </c>
    </row>
    <row r="1440" customFormat="false" ht="12.75" hidden="false" customHeight="false" outlineLevel="0" collapsed="false">
      <c r="A1440" s="81" t="n">
        <v>36682</v>
      </c>
      <c r="B1440" s="82" t="s">
        <v>55</v>
      </c>
      <c r="C1440" s="82" t="s">
        <v>56</v>
      </c>
      <c r="D1440" s="82" t="s">
        <v>57</v>
      </c>
      <c r="E1440" s="82" t="s">
        <v>21</v>
      </c>
      <c r="F1440" s="82"/>
      <c r="G1440" s="82" t="s">
        <v>90</v>
      </c>
      <c r="H1440" s="81" t="n">
        <v>38838</v>
      </c>
      <c r="I1440" s="82" t="n">
        <v>0</v>
      </c>
      <c r="J1440" s="82" t="n">
        <v>0</v>
      </c>
      <c r="K1440" s="83" t="n">
        <f aca="false">IF(J1440=0,0,J1440/I1440)</f>
        <v>0</v>
      </c>
      <c r="L1440" s="83" t="n">
        <f aca="false">I1440/UOM</f>
        <v>0</v>
      </c>
      <c r="M1440" s="83" t="n">
        <f aca="false">J1440/UOM</f>
        <v>0</v>
      </c>
      <c r="N1440" s="84" t="str">
        <f aca="false">IF(F1440="P","PHY",IF(F1440="G","G",E1440))</f>
        <v>D</v>
      </c>
      <c r="O1440" s="84" t="str">
        <f aca="false">IF(ISNA(VLOOKUP(G1440,BadCanCurves,1,FALSE())),VLOOKUP(D1440,FOLIOS,6,FALSE()),"not used")</f>
        <v>not used</v>
      </c>
      <c r="P1440" s="84" t="n">
        <f aca="false">IF($N1440="P",VLOOKUP(H1440,PrcBuckets,2,FALSE()),0)</f>
        <v>0</v>
      </c>
      <c r="Q1440" s="84" t="n">
        <f aca="false">IF($N1440="D",VLOOKUP(H1440,BasisBuckets,2,FALSE()),0)</f>
        <v>13</v>
      </c>
      <c r="R1440" s="84" t="n">
        <f aca="false">IF($N1440="PHY",VLOOKUP(H1440,PGDBuckets,2,FALSE()),0)</f>
        <v>0</v>
      </c>
      <c r="S1440" s="84" t="n">
        <f aca="false">IF($N1440="G",VLOOKUP(H1440,PGDBuckets,2,FALSE()),0)</f>
        <v>0</v>
      </c>
      <c r="T1440" s="84" t="n">
        <f aca="false">SUM(P1440:S1440)</f>
        <v>13</v>
      </c>
      <c r="U1440" s="84" t="str">
        <f aca="false">IF(O1440="not used","-",O1440&amp;N1440&amp;T1440)</f>
        <v>-</v>
      </c>
      <c r="V1440" s="84" t="str">
        <f aca="false">IF(O1440="Not Used","-",VLOOKUP(D1440,FOLIOS,7,FALSE())&amp;H1440)</f>
        <v>-</v>
      </c>
      <c r="W1440" s="84" t="str">
        <f aca="false">IF(U1440="-","-",O1440&amp;E1440&amp;H1440)</f>
        <v>-</v>
      </c>
      <c r="X1440" s="85" t="str">
        <f aca="false">D1440&amp;G1440</f>
        <v>FT-CAND-EGSC-BASIF-TRANSCO/Z6</v>
      </c>
      <c r="AF1440" s="0" t="str">
        <f aca="false">D1440&amp;V1440</f>
        <v>FT-CAND-EGSC-BAS-</v>
      </c>
    </row>
    <row r="1441" customFormat="false" ht="12.75" hidden="false" customHeight="false" outlineLevel="0" collapsed="false">
      <c r="A1441" s="81" t="n">
        <v>36682</v>
      </c>
      <c r="B1441" s="82" t="s">
        <v>55</v>
      </c>
      <c r="C1441" s="82" t="s">
        <v>56</v>
      </c>
      <c r="D1441" s="82" t="s">
        <v>57</v>
      </c>
      <c r="E1441" s="82" t="s">
        <v>21</v>
      </c>
      <c r="F1441" s="82"/>
      <c r="G1441" s="82" t="s">
        <v>90</v>
      </c>
      <c r="H1441" s="81" t="n">
        <v>38869</v>
      </c>
      <c r="I1441" s="82" t="n">
        <v>0</v>
      </c>
      <c r="J1441" s="82" t="n">
        <v>0</v>
      </c>
      <c r="K1441" s="83" t="n">
        <f aca="false">IF(J1441=0,0,J1441/I1441)</f>
        <v>0</v>
      </c>
      <c r="L1441" s="83" t="n">
        <f aca="false">I1441/UOM</f>
        <v>0</v>
      </c>
      <c r="M1441" s="83" t="n">
        <f aca="false">J1441/UOM</f>
        <v>0</v>
      </c>
      <c r="N1441" s="84" t="str">
        <f aca="false">IF(F1441="P","PHY",IF(F1441="G","G",E1441))</f>
        <v>D</v>
      </c>
      <c r="O1441" s="84" t="str">
        <f aca="false">IF(ISNA(VLOOKUP(G1441,BadCanCurves,1,FALSE())),VLOOKUP(D1441,FOLIOS,6,FALSE()),"not used")</f>
        <v>not used</v>
      </c>
      <c r="P1441" s="84" t="n">
        <f aca="false">IF($N1441="P",VLOOKUP(H1441,PrcBuckets,2,FALSE()),0)</f>
        <v>0</v>
      </c>
      <c r="Q1441" s="84" t="n">
        <f aca="false">IF($N1441="D",VLOOKUP(H1441,BasisBuckets,2,FALSE()),0)</f>
        <v>13</v>
      </c>
      <c r="R1441" s="84" t="n">
        <f aca="false">IF($N1441="PHY",VLOOKUP(H1441,PGDBuckets,2,FALSE()),0)</f>
        <v>0</v>
      </c>
      <c r="S1441" s="84" t="n">
        <f aca="false">IF($N1441="G",VLOOKUP(H1441,PGDBuckets,2,FALSE()),0)</f>
        <v>0</v>
      </c>
      <c r="T1441" s="84" t="n">
        <f aca="false">SUM(P1441:S1441)</f>
        <v>13</v>
      </c>
      <c r="U1441" s="84" t="str">
        <f aca="false">IF(O1441="not used","-",O1441&amp;N1441&amp;T1441)</f>
        <v>-</v>
      </c>
      <c r="V1441" s="84" t="str">
        <f aca="false">IF(O1441="Not Used","-",VLOOKUP(D1441,FOLIOS,7,FALSE())&amp;H1441)</f>
        <v>-</v>
      </c>
      <c r="W1441" s="84" t="str">
        <f aca="false">IF(U1441="-","-",O1441&amp;E1441&amp;H1441)</f>
        <v>-</v>
      </c>
      <c r="X1441" s="85" t="str">
        <f aca="false">D1441&amp;G1441</f>
        <v>FT-CAND-EGSC-BASIF-TRANSCO/Z6</v>
      </c>
      <c r="AF1441" s="0" t="str">
        <f aca="false">D1441&amp;V1441</f>
        <v>FT-CAND-EGSC-BAS-</v>
      </c>
    </row>
    <row r="1442" customFormat="false" ht="12.75" hidden="false" customHeight="false" outlineLevel="0" collapsed="false">
      <c r="A1442" s="81" t="n">
        <v>36682</v>
      </c>
      <c r="B1442" s="82" t="s">
        <v>55</v>
      </c>
      <c r="C1442" s="82" t="s">
        <v>56</v>
      </c>
      <c r="D1442" s="82" t="s">
        <v>57</v>
      </c>
      <c r="E1442" s="82" t="s">
        <v>21</v>
      </c>
      <c r="F1442" s="82"/>
      <c r="G1442" s="82" t="s">
        <v>90</v>
      </c>
      <c r="H1442" s="81" t="n">
        <v>38899</v>
      </c>
      <c r="I1442" s="82" t="n">
        <v>0</v>
      </c>
      <c r="J1442" s="82" t="n">
        <v>0</v>
      </c>
      <c r="K1442" s="83" t="n">
        <f aca="false">IF(J1442=0,0,J1442/I1442)</f>
        <v>0</v>
      </c>
      <c r="L1442" s="83" t="n">
        <f aca="false">I1442/UOM</f>
        <v>0</v>
      </c>
      <c r="M1442" s="83" t="n">
        <f aca="false">J1442/UOM</f>
        <v>0</v>
      </c>
      <c r="N1442" s="84" t="str">
        <f aca="false">IF(F1442="P","PHY",IF(F1442="G","G",E1442))</f>
        <v>D</v>
      </c>
      <c r="O1442" s="84" t="str">
        <f aca="false">IF(ISNA(VLOOKUP(G1442,BadCanCurves,1,FALSE())),VLOOKUP(D1442,FOLIOS,6,FALSE()),"not used")</f>
        <v>not used</v>
      </c>
      <c r="P1442" s="84" t="n">
        <f aca="false">IF($N1442="P",VLOOKUP(H1442,PrcBuckets,2,FALSE()),0)</f>
        <v>0</v>
      </c>
      <c r="Q1442" s="84" t="n">
        <f aca="false">IF($N1442="D",VLOOKUP(H1442,BasisBuckets,2,FALSE()),0)</f>
        <v>13</v>
      </c>
      <c r="R1442" s="84" t="n">
        <f aca="false">IF($N1442="PHY",VLOOKUP(H1442,PGDBuckets,2,FALSE()),0)</f>
        <v>0</v>
      </c>
      <c r="S1442" s="84" t="n">
        <f aca="false">IF($N1442="G",VLOOKUP(H1442,PGDBuckets,2,FALSE()),0)</f>
        <v>0</v>
      </c>
      <c r="T1442" s="84" t="n">
        <f aca="false">SUM(P1442:S1442)</f>
        <v>13</v>
      </c>
      <c r="U1442" s="84" t="str">
        <f aca="false">IF(O1442="not used","-",O1442&amp;N1442&amp;T1442)</f>
        <v>-</v>
      </c>
      <c r="V1442" s="84" t="str">
        <f aca="false">IF(O1442="Not Used","-",VLOOKUP(D1442,FOLIOS,7,FALSE())&amp;H1442)</f>
        <v>-</v>
      </c>
      <c r="W1442" s="84" t="str">
        <f aca="false">IF(U1442="-","-",O1442&amp;E1442&amp;H1442)</f>
        <v>-</v>
      </c>
      <c r="X1442" s="85" t="str">
        <f aca="false">D1442&amp;G1442</f>
        <v>FT-CAND-EGSC-BASIF-TRANSCO/Z6</v>
      </c>
      <c r="AF1442" s="0" t="str">
        <f aca="false">D1442&amp;V1442</f>
        <v>FT-CAND-EGSC-BAS-</v>
      </c>
    </row>
    <row r="1443" customFormat="false" ht="12.75" hidden="false" customHeight="false" outlineLevel="0" collapsed="false">
      <c r="A1443" s="81" t="n">
        <v>36682</v>
      </c>
      <c r="B1443" s="82" t="s">
        <v>55</v>
      </c>
      <c r="C1443" s="82" t="s">
        <v>56</v>
      </c>
      <c r="D1443" s="82" t="s">
        <v>57</v>
      </c>
      <c r="E1443" s="82" t="s">
        <v>21</v>
      </c>
      <c r="F1443" s="82"/>
      <c r="G1443" s="82" t="s">
        <v>90</v>
      </c>
      <c r="H1443" s="81" t="n">
        <v>38930</v>
      </c>
      <c r="I1443" s="82" t="n">
        <v>0</v>
      </c>
      <c r="J1443" s="82" t="n">
        <v>0</v>
      </c>
      <c r="K1443" s="83" t="n">
        <f aca="false">IF(J1443=0,0,J1443/I1443)</f>
        <v>0</v>
      </c>
      <c r="L1443" s="83" t="n">
        <f aca="false">I1443/UOM</f>
        <v>0</v>
      </c>
      <c r="M1443" s="83" t="n">
        <f aca="false">J1443/UOM</f>
        <v>0</v>
      </c>
      <c r="N1443" s="84" t="str">
        <f aca="false">IF(F1443="P","PHY",IF(F1443="G","G",E1443))</f>
        <v>D</v>
      </c>
      <c r="O1443" s="84" t="str">
        <f aca="false">IF(ISNA(VLOOKUP(G1443,BadCanCurves,1,FALSE())),VLOOKUP(D1443,FOLIOS,6,FALSE()),"not used")</f>
        <v>not used</v>
      </c>
      <c r="P1443" s="84" t="n">
        <f aca="false">IF($N1443="P",VLOOKUP(H1443,PrcBuckets,2,FALSE()),0)</f>
        <v>0</v>
      </c>
      <c r="Q1443" s="84" t="n">
        <f aca="false">IF($N1443="D",VLOOKUP(H1443,BasisBuckets,2,FALSE()),0)</f>
        <v>13</v>
      </c>
      <c r="R1443" s="84" t="n">
        <f aca="false">IF($N1443="PHY",VLOOKUP(H1443,PGDBuckets,2,FALSE()),0)</f>
        <v>0</v>
      </c>
      <c r="S1443" s="84" t="n">
        <f aca="false">IF($N1443="G",VLOOKUP(H1443,PGDBuckets,2,FALSE()),0)</f>
        <v>0</v>
      </c>
      <c r="T1443" s="84" t="n">
        <f aca="false">SUM(P1443:S1443)</f>
        <v>13</v>
      </c>
      <c r="U1443" s="84" t="str">
        <f aca="false">IF(O1443="not used","-",O1443&amp;N1443&amp;T1443)</f>
        <v>-</v>
      </c>
      <c r="V1443" s="84" t="str">
        <f aca="false">IF(O1443="Not Used","-",VLOOKUP(D1443,FOLIOS,7,FALSE())&amp;H1443)</f>
        <v>-</v>
      </c>
      <c r="W1443" s="84" t="str">
        <f aca="false">IF(U1443="-","-",O1443&amp;E1443&amp;H1443)</f>
        <v>-</v>
      </c>
      <c r="X1443" s="85" t="str">
        <f aca="false">D1443&amp;G1443</f>
        <v>FT-CAND-EGSC-BASIF-TRANSCO/Z6</v>
      </c>
      <c r="AF1443" s="0" t="str">
        <f aca="false">D1443&amp;V1443</f>
        <v>FT-CAND-EGSC-BAS-</v>
      </c>
    </row>
    <row r="1444" customFormat="false" ht="12.75" hidden="false" customHeight="false" outlineLevel="0" collapsed="false">
      <c r="A1444" s="81" t="n">
        <v>36682</v>
      </c>
      <c r="B1444" s="82" t="s">
        <v>55</v>
      </c>
      <c r="C1444" s="82" t="s">
        <v>56</v>
      </c>
      <c r="D1444" s="82" t="s">
        <v>57</v>
      </c>
      <c r="E1444" s="82" t="s">
        <v>21</v>
      </c>
      <c r="F1444" s="82"/>
      <c r="G1444" s="82" t="s">
        <v>90</v>
      </c>
      <c r="H1444" s="81" t="n">
        <v>38961</v>
      </c>
      <c r="I1444" s="82" t="n">
        <v>0</v>
      </c>
      <c r="J1444" s="82" t="n">
        <v>0</v>
      </c>
      <c r="K1444" s="83" t="n">
        <f aca="false">IF(J1444=0,0,J1444/I1444)</f>
        <v>0</v>
      </c>
      <c r="L1444" s="83" t="n">
        <f aca="false">I1444/UOM</f>
        <v>0</v>
      </c>
      <c r="M1444" s="83" t="n">
        <f aca="false">J1444/UOM</f>
        <v>0</v>
      </c>
      <c r="N1444" s="84" t="str">
        <f aca="false">IF(F1444="P","PHY",IF(F1444="G","G",E1444))</f>
        <v>D</v>
      </c>
      <c r="O1444" s="84" t="str">
        <f aca="false">IF(ISNA(VLOOKUP(G1444,BadCanCurves,1,FALSE())),VLOOKUP(D1444,FOLIOS,6,FALSE()),"not used")</f>
        <v>not used</v>
      </c>
      <c r="P1444" s="84" t="n">
        <f aca="false">IF($N1444="P",VLOOKUP(H1444,PrcBuckets,2,FALSE()),0)</f>
        <v>0</v>
      </c>
      <c r="Q1444" s="84" t="n">
        <f aca="false">IF($N1444="D",VLOOKUP(H1444,BasisBuckets,2,FALSE()),0)</f>
        <v>13</v>
      </c>
      <c r="R1444" s="84" t="n">
        <f aca="false">IF($N1444="PHY",VLOOKUP(H1444,PGDBuckets,2,FALSE()),0)</f>
        <v>0</v>
      </c>
      <c r="S1444" s="84" t="n">
        <f aca="false">IF($N1444="G",VLOOKUP(H1444,PGDBuckets,2,FALSE()),0)</f>
        <v>0</v>
      </c>
      <c r="T1444" s="84" t="n">
        <f aca="false">SUM(P1444:S1444)</f>
        <v>13</v>
      </c>
      <c r="U1444" s="84" t="str">
        <f aca="false">IF(O1444="not used","-",O1444&amp;N1444&amp;T1444)</f>
        <v>-</v>
      </c>
      <c r="V1444" s="84" t="str">
        <f aca="false">IF(O1444="Not Used","-",VLOOKUP(D1444,FOLIOS,7,FALSE())&amp;H1444)</f>
        <v>-</v>
      </c>
      <c r="W1444" s="84" t="str">
        <f aca="false">IF(U1444="-","-",O1444&amp;E1444&amp;H1444)</f>
        <v>-</v>
      </c>
      <c r="X1444" s="85" t="str">
        <f aca="false">D1444&amp;G1444</f>
        <v>FT-CAND-EGSC-BASIF-TRANSCO/Z6</v>
      </c>
      <c r="AF1444" s="0" t="str">
        <f aca="false">D1444&amp;V1444</f>
        <v>FT-CAND-EGSC-BAS-</v>
      </c>
    </row>
    <row r="1445" customFormat="false" ht="12.75" hidden="false" customHeight="false" outlineLevel="0" collapsed="false">
      <c r="A1445" s="81" t="n">
        <v>36682</v>
      </c>
      <c r="B1445" s="82" t="s">
        <v>55</v>
      </c>
      <c r="C1445" s="82" t="s">
        <v>56</v>
      </c>
      <c r="D1445" s="82" t="s">
        <v>57</v>
      </c>
      <c r="E1445" s="82" t="s">
        <v>21</v>
      </c>
      <c r="F1445" s="82"/>
      <c r="G1445" s="82" t="s">
        <v>90</v>
      </c>
      <c r="H1445" s="81" t="n">
        <v>38991</v>
      </c>
      <c r="I1445" s="82" t="n">
        <v>0</v>
      </c>
      <c r="J1445" s="82" t="n">
        <v>0</v>
      </c>
      <c r="K1445" s="83" t="n">
        <f aca="false">IF(J1445=0,0,J1445/I1445)</f>
        <v>0</v>
      </c>
      <c r="L1445" s="83" t="n">
        <f aca="false">I1445/UOM</f>
        <v>0</v>
      </c>
      <c r="M1445" s="83" t="n">
        <f aca="false">J1445/UOM</f>
        <v>0</v>
      </c>
      <c r="N1445" s="84" t="str">
        <f aca="false">IF(F1445="P","PHY",IF(F1445="G","G",E1445))</f>
        <v>D</v>
      </c>
      <c r="O1445" s="84" t="str">
        <f aca="false">IF(ISNA(VLOOKUP(G1445,BadCanCurves,1,FALSE())),VLOOKUP(D1445,FOLIOS,6,FALSE()),"not used")</f>
        <v>not used</v>
      </c>
      <c r="P1445" s="84" t="n">
        <f aca="false">IF($N1445="P",VLOOKUP(H1445,PrcBuckets,2,FALSE()),0)</f>
        <v>0</v>
      </c>
      <c r="Q1445" s="84" t="n">
        <f aca="false">IF($N1445="D",VLOOKUP(H1445,BasisBuckets,2,FALSE()),0)</f>
        <v>13</v>
      </c>
      <c r="R1445" s="84" t="n">
        <f aca="false">IF($N1445="PHY",VLOOKUP(H1445,PGDBuckets,2,FALSE()),0)</f>
        <v>0</v>
      </c>
      <c r="S1445" s="84" t="n">
        <f aca="false">IF($N1445="G",VLOOKUP(H1445,PGDBuckets,2,FALSE()),0)</f>
        <v>0</v>
      </c>
      <c r="T1445" s="84" t="n">
        <f aca="false">SUM(P1445:S1445)</f>
        <v>13</v>
      </c>
      <c r="U1445" s="84" t="str">
        <f aca="false">IF(O1445="not used","-",O1445&amp;N1445&amp;T1445)</f>
        <v>-</v>
      </c>
      <c r="V1445" s="84" t="str">
        <f aca="false">IF(O1445="Not Used","-",VLOOKUP(D1445,FOLIOS,7,FALSE())&amp;H1445)</f>
        <v>-</v>
      </c>
      <c r="W1445" s="84" t="str">
        <f aca="false">IF(U1445="-","-",O1445&amp;E1445&amp;H1445)</f>
        <v>-</v>
      </c>
      <c r="X1445" s="85" t="str">
        <f aca="false">D1445&amp;G1445</f>
        <v>FT-CAND-EGSC-BASIF-TRANSCO/Z6</v>
      </c>
      <c r="AF1445" s="0" t="str">
        <f aca="false">D1445&amp;V1445</f>
        <v>FT-CAND-EGSC-BAS-</v>
      </c>
    </row>
    <row r="1446" customFormat="false" ht="12.75" hidden="false" customHeight="false" outlineLevel="0" collapsed="false">
      <c r="A1446" s="81" t="n">
        <v>36682</v>
      </c>
      <c r="B1446" s="82" t="s">
        <v>55</v>
      </c>
      <c r="C1446" s="82" t="s">
        <v>56</v>
      </c>
      <c r="D1446" s="82" t="s">
        <v>57</v>
      </c>
      <c r="E1446" s="82" t="s">
        <v>21</v>
      </c>
      <c r="F1446" s="82"/>
      <c r="G1446" s="82" t="s">
        <v>91</v>
      </c>
      <c r="H1446" s="81" t="n">
        <v>36708</v>
      </c>
      <c r="I1446" s="82" t="n">
        <v>3</v>
      </c>
      <c r="J1446" s="82" t="n">
        <v>0</v>
      </c>
      <c r="K1446" s="83" t="n">
        <f aca="false">IF(J1446=0,0,J1446/I1446)</f>
        <v>0</v>
      </c>
      <c r="L1446" s="83" t="n">
        <f aca="false">I1446/UOM</f>
        <v>0.0003</v>
      </c>
      <c r="M1446" s="83" t="n">
        <f aca="false">J1446/UOM</f>
        <v>0</v>
      </c>
      <c r="N1446" s="84" t="str">
        <f aca="false">IF(F1446="P","PHY",IF(F1446="G","G",E1446))</f>
        <v>D</v>
      </c>
      <c r="O1446" s="84" t="str">
        <f aca="false">IF(ISNA(VLOOKUP(G1446,BadCanCurves,1,FALSE())),VLOOKUP(D1446,FOLIOS,6,FALSE()),"not used")</f>
        <v>not used</v>
      </c>
      <c r="P1446" s="84" t="n">
        <f aca="false">IF($N1446="P",VLOOKUP(H1446,PrcBuckets,2,FALSE()),0)</f>
        <v>0</v>
      </c>
      <c r="Q1446" s="84" t="n">
        <f aca="false">IF($N1446="D",VLOOKUP(H1446,BasisBuckets,2,FALSE()),0)</f>
        <v>4</v>
      </c>
      <c r="R1446" s="84" t="n">
        <f aca="false">IF($N1446="PHY",VLOOKUP(H1446,PGDBuckets,2,FALSE()),0)</f>
        <v>0</v>
      </c>
      <c r="S1446" s="84" t="n">
        <f aca="false">IF($N1446="G",VLOOKUP(H1446,PGDBuckets,2,FALSE()),0)</f>
        <v>0</v>
      </c>
      <c r="T1446" s="84" t="n">
        <f aca="false">SUM(P1446:S1446)</f>
        <v>4</v>
      </c>
      <c r="U1446" s="84" t="str">
        <f aca="false">IF(O1446="not used","-",O1446&amp;N1446&amp;T1446)</f>
        <v>-</v>
      </c>
      <c r="V1446" s="84" t="str">
        <f aca="false">IF(O1446="Not Used","-",VLOOKUP(D1446,FOLIOS,7,FALSE())&amp;H1446)</f>
        <v>-</v>
      </c>
      <c r="W1446" s="84" t="str">
        <f aca="false">IF(U1446="-","-",O1446&amp;E1446&amp;H1446)</f>
        <v>-</v>
      </c>
      <c r="X1446" s="85" t="str">
        <f aca="false">D1446&amp;G1446</f>
        <v>FT-CAND-EGSC-BASMICH_CG-GD</v>
      </c>
      <c r="AF1446" s="0" t="str">
        <f aca="false">D1446&amp;V1446</f>
        <v>FT-CAND-EGSC-BAS-</v>
      </c>
    </row>
    <row r="1447" customFormat="false" ht="12.75" hidden="false" customHeight="false" outlineLevel="0" collapsed="false">
      <c r="A1447" s="81" t="n">
        <v>36682</v>
      </c>
      <c r="B1447" s="82" t="s">
        <v>55</v>
      </c>
      <c r="C1447" s="82" t="s">
        <v>56</v>
      </c>
      <c r="D1447" s="82" t="s">
        <v>57</v>
      </c>
      <c r="E1447" s="82" t="s">
        <v>21</v>
      </c>
      <c r="F1447" s="82"/>
      <c r="G1447" s="82" t="s">
        <v>91</v>
      </c>
      <c r="H1447" s="81" t="n">
        <v>36739</v>
      </c>
      <c r="I1447" s="82" t="n">
        <v>3</v>
      </c>
      <c r="J1447" s="82" t="n">
        <v>0</v>
      </c>
      <c r="K1447" s="83" t="n">
        <f aca="false">IF(J1447=0,0,J1447/I1447)</f>
        <v>0</v>
      </c>
      <c r="L1447" s="83" t="n">
        <f aca="false">I1447/UOM</f>
        <v>0.0003</v>
      </c>
      <c r="M1447" s="83" t="n">
        <f aca="false">J1447/UOM</f>
        <v>0</v>
      </c>
      <c r="N1447" s="84" t="str">
        <f aca="false">IF(F1447="P","PHY",IF(F1447="G","G",E1447))</f>
        <v>D</v>
      </c>
      <c r="O1447" s="84" t="str">
        <f aca="false">IF(ISNA(VLOOKUP(G1447,BadCanCurves,1,FALSE())),VLOOKUP(D1447,FOLIOS,6,FALSE()),"not used")</f>
        <v>not used</v>
      </c>
      <c r="P1447" s="84" t="n">
        <f aca="false">IF($N1447="P",VLOOKUP(H1447,PrcBuckets,2,FALSE()),0)</f>
        <v>0</v>
      </c>
      <c r="Q1447" s="84" t="n">
        <f aca="false">IF($N1447="D",VLOOKUP(H1447,BasisBuckets,2,FALSE()),0)</f>
        <v>5</v>
      </c>
      <c r="R1447" s="84" t="n">
        <f aca="false">IF($N1447="PHY",VLOOKUP(H1447,PGDBuckets,2,FALSE()),0)</f>
        <v>0</v>
      </c>
      <c r="S1447" s="84" t="n">
        <f aca="false">IF($N1447="G",VLOOKUP(H1447,PGDBuckets,2,FALSE()),0)</f>
        <v>0</v>
      </c>
      <c r="T1447" s="84" t="n">
        <f aca="false">SUM(P1447:S1447)</f>
        <v>5</v>
      </c>
      <c r="U1447" s="84" t="str">
        <f aca="false">IF(O1447="not used","-",O1447&amp;N1447&amp;T1447)</f>
        <v>-</v>
      </c>
      <c r="V1447" s="84" t="str">
        <f aca="false">IF(O1447="Not Used","-",VLOOKUP(D1447,FOLIOS,7,FALSE())&amp;H1447)</f>
        <v>-</v>
      </c>
      <c r="W1447" s="84" t="str">
        <f aca="false">IF(U1447="-","-",O1447&amp;E1447&amp;H1447)</f>
        <v>-</v>
      </c>
      <c r="X1447" s="85" t="str">
        <f aca="false">D1447&amp;G1447</f>
        <v>FT-CAND-EGSC-BASMICH_CG-GD</v>
      </c>
      <c r="AF1447" s="0" t="str">
        <f aca="false">D1447&amp;V1447</f>
        <v>FT-CAND-EGSC-BAS-</v>
      </c>
    </row>
    <row r="1448" customFormat="false" ht="12.75" hidden="false" customHeight="false" outlineLevel="0" collapsed="false">
      <c r="A1448" s="81" t="n">
        <v>36682</v>
      </c>
      <c r="B1448" s="82" t="s">
        <v>55</v>
      </c>
      <c r="C1448" s="82" t="s">
        <v>56</v>
      </c>
      <c r="D1448" s="82" t="s">
        <v>57</v>
      </c>
      <c r="E1448" s="82" t="s">
        <v>21</v>
      </c>
      <c r="F1448" s="82"/>
      <c r="G1448" s="82" t="s">
        <v>91</v>
      </c>
      <c r="H1448" s="81" t="n">
        <v>36770</v>
      </c>
      <c r="I1448" s="82" t="n">
        <v>3</v>
      </c>
      <c r="J1448" s="82" t="n">
        <v>0</v>
      </c>
      <c r="K1448" s="83" t="n">
        <f aca="false">IF(J1448=0,0,J1448/I1448)</f>
        <v>0</v>
      </c>
      <c r="L1448" s="83" t="n">
        <f aca="false">I1448/UOM</f>
        <v>0.0003</v>
      </c>
      <c r="M1448" s="83" t="n">
        <f aca="false">J1448/UOM</f>
        <v>0</v>
      </c>
      <c r="N1448" s="84" t="str">
        <f aca="false">IF(F1448="P","PHY",IF(F1448="G","G",E1448))</f>
        <v>D</v>
      </c>
      <c r="O1448" s="84" t="str">
        <f aca="false">IF(ISNA(VLOOKUP(G1448,BadCanCurves,1,FALSE())),VLOOKUP(D1448,FOLIOS,6,FALSE()),"not used")</f>
        <v>not used</v>
      </c>
      <c r="P1448" s="84" t="n">
        <f aca="false">IF($N1448="P",VLOOKUP(H1448,PrcBuckets,2,FALSE()),0)</f>
        <v>0</v>
      </c>
      <c r="Q1448" s="84" t="n">
        <f aca="false">IF($N1448="D",VLOOKUP(H1448,BasisBuckets,2,FALSE()),0)</f>
        <v>6</v>
      </c>
      <c r="R1448" s="84" t="n">
        <f aca="false">IF($N1448="PHY",VLOOKUP(H1448,PGDBuckets,2,FALSE()),0)</f>
        <v>0</v>
      </c>
      <c r="S1448" s="84" t="n">
        <f aca="false">IF($N1448="G",VLOOKUP(H1448,PGDBuckets,2,FALSE()),0)</f>
        <v>0</v>
      </c>
      <c r="T1448" s="84" t="n">
        <f aca="false">SUM(P1448:S1448)</f>
        <v>6</v>
      </c>
      <c r="U1448" s="84" t="str">
        <f aca="false">IF(O1448="not used","-",O1448&amp;N1448&amp;T1448)</f>
        <v>-</v>
      </c>
      <c r="V1448" s="84" t="str">
        <f aca="false">IF(O1448="Not Used","-",VLOOKUP(D1448,FOLIOS,7,FALSE())&amp;H1448)</f>
        <v>-</v>
      </c>
      <c r="W1448" s="84" t="str">
        <f aca="false">IF(U1448="-","-",O1448&amp;E1448&amp;H1448)</f>
        <v>-</v>
      </c>
      <c r="X1448" s="85" t="str">
        <f aca="false">D1448&amp;G1448</f>
        <v>FT-CAND-EGSC-BASMICH_CG-GD</v>
      </c>
      <c r="AF1448" s="0" t="str">
        <f aca="false">D1448&amp;V1448</f>
        <v>FT-CAND-EGSC-BAS-</v>
      </c>
    </row>
    <row r="1449" customFormat="false" ht="12.75" hidden="false" customHeight="false" outlineLevel="0" collapsed="false">
      <c r="A1449" s="81" t="n">
        <v>36682</v>
      </c>
      <c r="B1449" s="82" t="s">
        <v>55</v>
      </c>
      <c r="C1449" s="82" t="s">
        <v>56</v>
      </c>
      <c r="D1449" s="82" t="s">
        <v>57</v>
      </c>
      <c r="E1449" s="82" t="s">
        <v>21</v>
      </c>
      <c r="F1449" s="82"/>
      <c r="G1449" s="82" t="s">
        <v>91</v>
      </c>
      <c r="H1449" s="81" t="n">
        <v>36800</v>
      </c>
      <c r="I1449" s="82" t="n">
        <v>3</v>
      </c>
      <c r="J1449" s="82" t="n">
        <v>0</v>
      </c>
      <c r="K1449" s="83" t="n">
        <f aca="false">IF(J1449=0,0,J1449/I1449)</f>
        <v>0</v>
      </c>
      <c r="L1449" s="83" t="n">
        <f aca="false">I1449/UOM</f>
        <v>0.0003</v>
      </c>
      <c r="M1449" s="83" t="n">
        <f aca="false">J1449/UOM</f>
        <v>0</v>
      </c>
      <c r="N1449" s="84" t="str">
        <f aca="false">IF(F1449="P","PHY",IF(F1449="G","G",E1449))</f>
        <v>D</v>
      </c>
      <c r="O1449" s="84" t="str">
        <f aca="false">IF(ISNA(VLOOKUP(G1449,BadCanCurves,1,FALSE())),VLOOKUP(D1449,FOLIOS,6,FALSE()),"not used")</f>
        <v>not used</v>
      </c>
      <c r="P1449" s="84" t="n">
        <f aca="false">IF($N1449="P",VLOOKUP(H1449,PrcBuckets,2,FALSE()),0)</f>
        <v>0</v>
      </c>
      <c r="Q1449" s="84" t="n">
        <f aca="false">IF($N1449="D",VLOOKUP(H1449,BasisBuckets,2,FALSE()),0)</f>
        <v>7</v>
      </c>
      <c r="R1449" s="84" t="n">
        <f aca="false">IF($N1449="PHY",VLOOKUP(H1449,PGDBuckets,2,FALSE()),0)</f>
        <v>0</v>
      </c>
      <c r="S1449" s="84" t="n">
        <f aca="false">IF($N1449="G",VLOOKUP(H1449,PGDBuckets,2,FALSE()),0)</f>
        <v>0</v>
      </c>
      <c r="T1449" s="84" t="n">
        <f aca="false">SUM(P1449:S1449)</f>
        <v>7</v>
      </c>
      <c r="U1449" s="84" t="str">
        <f aca="false">IF(O1449="not used","-",O1449&amp;N1449&amp;T1449)</f>
        <v>-</v>
      </c>
      <c r="V1449" s="84" t="str">
        <f aca="false">IF(O1449="Not Used","-",VLOOKUP(D1449,FOLIOS,7,FALSE())&amp;H1449)</f>
        <v>-</v>
      </c>
      <c r="W1449" s="84" t="str">
        <f aca="false">IF(U1449="-","-",O1449&amp;E1449&amp;H1449)</f>
        <v>-</v>
      </c>
      <c r="X1449" s="85" t="str">
        <f aca="false">D1449&amp;G1449</f>
        <v>FT-CAND-EGSC-BASMICH_CG-GD</v>
      </c>
      <c r="AF1449" s="0" t="str">
        <f aca="false">D1449&amp;V1449</f>
        <v>FT-CAND-EGSC-BAS-</v>
      </c>
    </row>
    <row r="1450" customFormat="false" ht="12.75" hidden="false" customHeight="false" outlineLevel="0" collapsed="false">
      <c r="A1450" s="81" t="n">
        <v>36682</v>
      </c>
      <c r="B1450" s="82" t="s">
        <v>55</v>
      </c>
      <c r="C1450" s="82" t="s">
        <v>56</v>
      </c>
      <c r="D1450" s="82" t="s">
        <v>57</v>
      </c>
      <c r="E1450" s="82" t="s">
        <v>21</v>
      </c>
      <c r="F1450" s="82"/>
      <c r="G1450" s="82" t="s">
        <v>91</v>
      </c>
      <c r="H1450" s="81" t="n">
        <v>36831</v>
      </c>
      <c r="I1450" s="82" t="n">
        <v>3</v>
      </c>
      <c r="J1450" s="82" t="n">
        <v>0</v>
      </c>
      <c r="K1450" s="83" t="n">
        <f aca="false">IF(J1450=0,0,J1450/I1450)</f>
        <v>0</v>
      </c>
      <c r="L1450" s="83" t="n">
        <f aca="false">I1450/UOM</f>
        <v>0.0003</v>
      </c>
      <c r="M1450" s="83" t="n">
        <f aca="false">J1450/UOM</f>
        <v>0</v>
      </c>
      <c r="N1450" s="84" t="str">
        <f aca="false">IF(F1450="P","PHY",IF(F1450="G","G",E1450))</f>
        <v>D</v>
      </c>
      <c r="O1450" s="84" t="str">
        <f aca="false">IF(ISNA(VLOOKUP(G1450,BadCanCurves,1,FALSE())),VLOOKUP(D1450,FOLIOS,6,FALSE()),"not used")</f>
        <v>not used</v>
      </c>
      <c r="P1450" s="84" t="n">
        <f aca="false">IF($N1450="P",VLOOKUP(H1450,PrcBuckets,2,FALSE()),0)</f>
        <v>0</v>
      </c>
      <c r="Q1450" s="84" t="n">
        <f aca="false">IF($N1450="D",VLOOKUP(H1450,BasisBuckets,2,FALSE()),0)</f>
        <v>8</v>
      </c>
      <c r="R1450" s="84" t="n">
        <f aca="false">IF($N1450="PHY",VLOOKUP(H1450,PGDBuckets,2,FALSE()),0)</f>
        <v>0</v>
      </c>
      <c r="S1450" s="84" t="n">
        <f aca="false">IF($N1450="G",VLOOKUP(H1450,PGDBuckets,2,FALSE()),0)</f>
        <v>0</v>
      </c>
      <c r="T1450" s="84" t="n">
        <f aca="false">SUM(P1450:S1450)</f>
        <v>8</v>
      </c>
      <c r="U1450" s="84" t="str">
        <f aca="false">IF(O1450="not used","-",O1450&amp;N1450&amp;T1450)</f>
        <v>-</v>
      </c>
      <c r="V1450" s="84" t="str">
        <f aca="false">IF(O1450="Not Used","-",VLOOKUP(D1450,FOLIOS,7,FALSE())&amp;H1450)</f>
        <v>-</v>
      </c>
      <c r="W1450" s="84" t="str">
        <f aca="false">IF(U1450="-","-",O1450&amp;E1450&amp;H1450)</f>
        <v>-</v>
      </c>
      <c r="X1450" s="85" t="str">
        <f aca="false">D1450&amp;G1450</f>
        <v>FT-CAND-EGSC-BASMICH_CG-GD</v>
      </c>
      <c r="AF1450" s="0" t="str">
        <f aca="false">D1450&amp;V1450</f>
        <v>FT-CAND-EGSC-BAS-</v>
      </c>
    </row>
    <row r="1451" customFormat="false" ht="12.75" hidden="false" customHeight="false" outlineLevel="0" collapsed="false">
      <c r="A1451" s="81" t="n">
        <v>36682</v>
      </c>
      <c r="B1451" s="82" t="s">
        <v>55</v>
      </c>
      <c r="C1451" s="82" t="s">
        <v>56</v>
      </c>
      <c r="D1451" s="82" t="s">
        <v>57</v>
      </c>
      <c r="E1451" s="82" t="s">
        <v>21</v>
      </c>
      <c r="F1451" s="82"/>
      <c r="G1451" s="82" t="s">
        <v>91</v>
      </c>
      <c r="H1451" s="81" t="n">
        <v>36861</v>
      </c>
      <c r="I1451" s="82" t="n">
        <v>3</v>
      </c>
      <c r="J1451" s="82" t="n">
        <v>0</v>
      </c>
      <c r="K1451" s="83" t="n">
        <f aca="false">IF(J1451=0,0,J1451/I1451)</f>
        <v>0</v>
      </c>
      <c r="L1451" s="83" t="n">
        <f aca="false">I1451/UOM</f>
        <v>0.0003</v>
      </c>
      <c r="M1451" s="83" t="n">
        <f aca="false">J1451/UOM</f>
        <v>0</v>
      </c>
      <c r="N1451" s="84" t="str">
        <f aca="false">IF(F1451="P","PHY",IF(F1451="G","G",E1451))</f>
        <v>D</v>
      </c>
      <c r="O1451" s="84" t="str">
        <f aca="false">IF(ISNA(VLOOKUP(G1451,BadCanCurves,1,FALSE())),VLOOKUP(D1451,FOLIOS,6,FALSE()),"not used")</f>
        <v>not used</v>
      </c>
      <c r="P1451" s="84" t="n">
        <f aca="false">IF($N1451="P",VLOOKUP(H1451,PrcBuckets,2,FALSE()),0)</f>
        <v>0</v>
      </c>
      <c r="Q1451" s="84" t="n">
        <f aca="false">IF($N1451="D",VLOOKUP(H1451,BasisBuckets,2,FALSE()),0)</f>
        <v>8</v>
      </c>
      <c r="R1451" s="84" t="n">
        <f aca="false">IF($N1451="PHY",VLOOKUP(H1451,PGDBuckets,2,FALSE()),0)</f>
        <v>0</v>
      </c>
      <c r="S1451" s="84" t="n">
        <f aca="false">IF($N1451="G",VLOOKUP(H1451,PGDBuckets,2,FALSE()),0)</f>
        <v>0</v>
      </c>
      <c r="T1451" s="84" t="n">
        <f aca="false">SUM(P1451:S1451)</f>
        <v>8</v>
      </c>
      <c r="U1451" s="84" t="str">
        <f aca="false">IF(O1451="not used","-",O1451&amp;N1451&amp;T1451)</f>
        <v>-</v>
      </c>
      <c r="V1451" s="84" t="str">
        <f aca="false">IF(O1451="Not Used","-",VLOOKUP(D1451,FOLIOS,7,FALSE())&amp;H1451)</f>
        <v>-</v>
      </c>
      <c r="W1451" s="84" t="str">
        <f aca="false">IF(U1451="-","-",O1451&amp;E1451&amp;H1451)</f>
        <v>-</v>
      </c>
      <c r="X1451" s="85" t="str">
        <f aca="false">D1451&amp;G1451</f>
        <v>FT-CAND-EGSC-BASMICH_CG-GD</v>
      </c>
      <c r="AF1451" s="0" t="str">
        <f aca="false">D1451&amp;V1451</f>
        <v>FT-CAND-EGSC-BAS-</v>
      </c>
    </row>
    <row r="1452" customFormat="false" ht="12.75" hidden="false" customHeight="false" outlineLevel="0" collapsed="false">
      <c r="A1452" s="81" t="n">
        <v>36682</v>
      </c>
      <c r="B1452" s="82" t="s">
        <v>55</v>
      </c>
      <c r="C1452" s="82" t="s">
        <v>56</v>
      </c>
      <c r="D1452" s="82" t="s">
        <v>57</v>
      </c>
      <c r="E1452" s="82" t="s">
        <v>21</v>
      </c>
      <c r="F1452" s="82"/>
      <c r="G1452" s="82" t="s">
        <v>91</v>
      </c>
      <c r="H1452" s="81" t="n">
        <v>36892</v>
      </c>
      <c r="I1452" s="82" t="n">
        <v>3</v>
      </c>
      <c r="J1452" s="82" t="n">
        <v>0</v>
      </c>
      <c r="K1452" s="83" t="n">
        <f aca="false">IF(J1452=0,0,J1452/I1452)</f>
        <v>0</v>
      </c>
      <c r="L1452" s="83" t="n">
        <f aca="false">I1452/UOM</f>
        <v>0.0003</v>
      </c>
      <c r="M1452" s="83" t="n">
        <f aca="false">J1452/UOM</f>
        <v>0</v>
      </c>
      <c r="N1452" s="84" t="str">
        <f aca="false">IF(F1452="P","PHY",IF(F1452="G","G",E1452))</f>
        <v>D</v>
      </c>
      <c r="O1452" s="84" t="str">
        <f aca="false">IF(ISNA(VLOOKUP(G1452,BadCanCurves,1,FALSE())),VLOOKUP(D1452,FOLIOS,6,FALSE()),"not used")</f>
        <v>not used</v>
      </c>
      <c r="P1452" s="84" t="n">
        <f aca="false">IF($N1452="P",VLOOKUP(H1452,PrcBuckets,2,FALSE()),0)</f>
        <v>0</v>
      </c>
      <c r="Q1452" s="84" t="n">
        <f aca="false">IF($N1452="D",VLOOKUP(H1452,BasisBuckets,2,FALSE()),0)</f>
        <v>9</v>
      </c>
      <c r="R1452" s="84" t="n">
        <f aca="false">IF($N1452="PHY",VLOOKUP(H1452,PGDBuckets,2,FALSE()),0)</f>
        <v>0</v>
      </c>
      <c r="S1452" s="84" t="n">
        <f aca="false">IF($N1452="G",VLOOKUP(H1452,PGDBuckets,2,FALSE()),0)</f>
        <v>0</v>
      </c>
      <c r="T1452" s="84" t="n">
        <f aca="false">SUM(P1452:S1452)</f>
        <v>9</v>
      </c>
      <c r="U1452" s="84" t="str">
        <f aca="false">IF(O1452="not used","-",O1452&amp;N1452&amp;T1452)</f>
        <v>-</v>
      </c>
      <c r="V1452" s="84" t="str">
        <f aca="false">IF(O1452="Not Used","-",VLOOKUP(D1452,FOLIOS,7,FALSE())&amp;H1452)</f>
        <v>-</v>
      </c>
      <c r="W1452" s="84" t="str">
        <f aca="false">IF(U1452="-","-",O1452&amp;E1452&amp;H1452)</f>
        <v>-</v>
      </c>
      <c r="X1452" s="85" t="str">
        <f aca="false">D1452&amp;G1452</f>
        <v>FT-CAND-EGSC-BASMICH_CG-GD</v>
      </c>
      <c r="AF1452" s="0" t="str">
        <f aca="false">D1452&amp;V1452</f>
        <v>FT-CAND-EGSC-BAS-</v>
      </c>
    </row>
    <row r="1453" customFormat="false" ht="12.75" hidden="false" customHeight="false" outlineLevel="0" collapsed="false">
      <c r="A1453" s="81" t="n">
        <v>36682</v>
      </c>
      <c r="B1453" s="82" t="s">
        <v>55</v>
      </c>
      <c r="C1453" s="82" t="s">
        <v>56</v>
      </c>
      <c r="D1453" s="82" t="s">
        <v>57</v>
      </c>
      <c r="E1453" s="82" t="s">
        <v>21</v>
      </c>
      <c r="F1453" s="82"/>
      <c r="G1453" s="82" t="s">
        <v>91</v>
      </c>
      <c r="H1453" s="81" t="n">
        <v>36923</v>
      </c>
      <c r="I1453" s="82" t="n">
        <v>3</v>
      </c>
      <c r="J1453" s="82" t="n">
        <v>0</v>
      </c>
      <c r="K1453" s="83" t="n">
        <f aca="false">IF(J1453=0,0,J1453/I1453)</f>
        <v>0</v>
      </c>
      <c r="L1453" s="83" t="n">
        <f aca="false">I1453/UOM</f>
        <v>0.0003</v>
      </c>
      <c r="M1453" s="83" t="n">
        <f aca="false">J1453/UOM</f>
        <v>0</v>
      </c>
      <c r="N1453" s="84" t="str">
        <f aca="false">IF(F1453="P","PHY",IF(F1453="G","G",E1453))</f>
        <v>D</v>
      </c>
      <c r="O1453" s="84" t="str">
        <f aca="false">IF(ISNA(VLOOKUP(G1453,BadCanCurves,1,FALSE())),VLOOKUP(D1453,FOLIOS,6,FALSE()),"not used")</f>
        <v>not used</v>
      </c>
      <c r="P1453" s="84" t="n">
        <f aca="false">IF($N1453="P",VLOOKUP(H1453,PrcBuckets,2,FALSE()),0)</f>
        <v>0</v>
      </c>
      <c r="Q1453" s="84" t="n">
        <f aca="false">IF($N1453="D",VLOOKUP(H1453,BasisBuckets,2,FALSE()),0)</f>
        <v>9</v>
      </c>
      <c r="R1453" s="84" t="n">
        <f aca="false">IF($N1453="PHY",VLOOKUP(H1453,PGDBuckets,2,FALSE()),0)</f>
        <v>0</v>
      </c>
      <c r="S1453" s="84" t="n">
        <f aca="false">IF($N1453="G",VLOOKUP(H1453,PGDBuckets,2,FALSE()),0)</f>
        <v>0</v>
      </c>
      <c r="T1453" s="84" t="n">
        <f aca="false">SUM(P1453:S1453)</f>
        <v>9</v>
      </c>
      <c r="U1453" s="84" t="str">
        <f aca="false">IF(O1453="not used","-",O1453&amp;N1453&amp;T1453)</f>
        <v>-</v>
      </c>
      <c r="V1453" s="84" t="str">
        <f aca="false">IF(O1453="Not Used","-",VLOOKUP(D1453,FOLIOS,7,FALSE())&amp;H1453)</f>
        <v>-</v>
      </c>
      <c r="W1453" s="84" t="str">
        <f aca="false">IF(U1453="-","-",O1453&amp;E1453&amp;H1453)</f>
        <v>-</v>
      </c>
      <c r="X1453" s="85" t="str">
        <f aca="false">D1453&amp;G1453</f>
        <v>FT-CAND-EGSC-BASMICH_CG-GD</v>
      </c>
      <c r="AF1453" s="0" t="str">
        <f aca="false">D1453&amp;V1453</f>
        <v>FT-CAND-EGSC-BAS-</v>
      </c>
    </row>
    <row r="1454" customFormat="false" ht="12.75" hidden="false" customHeight="false" outlineLevel="0" collapsed="false">
      <c r="A1454" s="81" t="n">
        <v>36682</v>
      </c>
      <c r="B1454" s="82" t="s">
        <v>55</v>
      </c>
      <c r="C1454" s="82" t="s">
        <v>56</v>
      </c>
      <c r="D1454" s="82" t="s">
        <v>57</v>
      </c>
      <c r="E1454" s="82" t="s">
        <v>21</v>
      </c>
      <c r="F1454" s="82"/>
      <c r="G1454" s="82" t="s">
        <v>91</v>
      </c>
      <c r="H1454" s="81" t="n">
        <v>36951</v>
      </c>
      <c r="I1454" s="82" t="n">
        <v>3</v>
      </c>
      <c r="J1454" s="82" t="n">
        <v>0</v>
      </c>
      <c r="K1454" s="83" t="n">
        <f aca="false">IF(J1454=0,0,J1454/I1454)</f>
        <v>0</v>
      </c>
      <c r="L1454" s="83" t="n">
        <f aca="false">I1454/UOM</f>
        <v>0.0003</v>
      </c>
      <c r="M1454" s="83" t="n">
        <f aca="false">J1454/UOM</f>
        <v>0</v>
      </c>
      <c r="N1454" s="84" t="str">
        <f aca="false">IF(F1454="P","PHY",IF(F1454="G","G",E1454))</f>
        <v>D</v>
      </c>
      <c r="O1454" s="84" t="str">
        <f aca="false">IF(ISNA(VLOOKUP(G1454,BadCanCurves,1,FALSE())),VLOOKUP(D1454,FOLIOS,6,FALSE()),"not used")</f>
        <v>not used</v>
      </c>
      <c r="P1454" s="84" t="n">
        <f aca="false">IF($N1454="P",VLOOKUP(H1454,PrcBuckets,2,FALSE()),0)</f>
        <v>0</v>
      </c>
      <c r="Q1454" s="84" t="n">
        <f aca="false">IF($N1454="D",VLOOKUP(H1454,BasisBuckets,2,FALSE()),0)</f>
        <v>9</v>
      </c>
      <c r="R1454" s="84" t="n">
        <f aca="false">IF($N1454="PHY",VLOOKUP(H1454,PGDBuckets,2,FALSE()),0)</f>
        <v>0</v>
      </c>
      <c r="S1454" s="84" t="n">
        <f aca="false">IF($N1454="G",VLOOKUP(H1454,PGDBuckets,2,FALSE()),0)</f>
        <v>0</v>
      </c>
      <c r="T1454" s="84" t="n">
        <f aca="false">SUM(P1454:S1454)</f>
        <v>9</v>
      </c>
      <c r="U1454" s="84" t="str">
        <f aca="false">IF(O1454="not used","-",O1454&amp;N1454&amp;T1454)</f>
        <v>-</v>
      </c>
      <c r="V1454" s="84" t="str">
        <f aca="false">IF(O1454="Not Used","-",VLOOKUP(D1454,FOLIOS,7,FALSE())&amp;H1454)</f>
        <v>-</v>
      </c>
      <c r="W1454" s="84" t="str">
        <f aca="false">IF(U1454="-","-",O1454&amp;E1454&amp;H1454)</f>
        <v>-</v>
      </c>
      <c r="X1454" s="85" t="str">
        <f aca="false">D1454&amp;G1454</f>
        <v>FT-CAND-EGSC-BASMICH_CG-GD</v>
      </c>
      <c r="AF1454" s="0" t="str">
        <f aca="false">D1454&amp;V1454</f>
        <v>FT-CAND-EGSC-BAS-</v>
      </c>
    </row>
    <row r="1455" customFormat="false" ht="12.75" hidden="false" customHeight="false" outlineLevel="0" collapsed="false">
      <c r="A1455" s="81" t="n">
        <v>36682</v>
      </c>
      <c r="B1455" s="82" t="s">
        <v>55</v>
      </c>
      <c r="C1455" s="82" t="s">
        <v>56</v>
      </c>
      <c r="D1455" s="82" t="s">
        <v>57</v>
      </c>
      <c r="E1455" s="82" t="s">
        <v>21</v>
      </c>
      <c r="F1455" s="82"/>
      <c r="G1455" s="82" t="s">
        <v>91</v>
      </c>
      <c r="H1455" s="81" t="n">
        <v>36982</v>
      </c>
      <c r="I1455" s="82" t="n">
        <v>3</v>
      </c>
      <c r="J1455" s="82" t="n">
        <v>0</v>
      </c>
      <c r="K1455" s="83" t="n">
        <f aca="false">IF(J1455=0,0,J1455/I1455)</f>
        <v>0</v>
      </c>
      <c r="L1455" s="83" t="n">
        <f aca="false">I1455/UOM</f>
        <v>0.0003</v>
      </c>
      <c r="M1455" s="83" t="n">
        <f aca="false">J1455/UOM</f>
        <v>0</v>
      </c>
      <c r="N1455" s="84" t="str">
        <f aca="false">IF(F1455="P","PHY",IF(F1455="G","G",E1455))</f>
        <v>D</v>
      </c>
      <c r="O1455" s="84" t="str">
        <f aca="false">IF(ISNA(VLOOKUP(G1455,BadCanCurves,1,FALSE())),VLOOKUP(D1455,FOLIOS,6,FALSE()),"not used")</f>
        <v>not used</v>
      </c>
      <c r="P1455" s="84" t="n">
        <f aca="false">IF($N1455="P",VLOOKUP(H1455,PrcBuckets,2,FALSE()),0)</f>
        <v>0</v>
      </c>
      <c r="Q1455" s="84" t="n">
        <f aca="false">IF($N1455="D",VLOOKUP(H1455,BasisBuckets,2,FALSE()),0)</f>
        <v>9</v>
      </c>
      <c r="R1455" s="84" t="n">
        <f aca="false">IF($N1455="PHY",VLOOKUP(H1455,PGDBuckets,2,FALSE()),0)</f>
        <v>0</v>
      </c>
      <c r="S1455" s="84" t="n">
        <f aca="false">IF($N1455="G",VLOOKUP(H1455,PGDBuckets,2,FALSE()),0)</f>
        <v>0</v>
      </c>
      <c r="T1455" s="84" t="n">
        <f aca="false">SUM(P1455:S1455)</f>
        <v>9</v>
      </c>
      <c r="U1455" s="84" t="str">
        <f aca="false">IF(O1455="not used","-",O1455&amp;N1455&amp;T1455)</f>
        <v>-</v>
      </c>
      <c r="V1455" s="84" t="str">
        <f aca="false">IF(O1455="Not Used","-",VLOOKUP(D1455,FOLIOS,7,FALSE())&amp;H1455)</f>
        <v>-</v>
      </c>
      <c r="W1455" s="84" t="str">
        <f aca="false">IF(U1455="-","-",O1455&amp;E1455&amp;H1455)</f>
        <v>-</v>
      </c>
      <c r="X1455" s="85" t="str">
        <f aca="false">D1455&amp;G1455</f>
        <v>FT-CAND-EGSC-BASMICH_CG-GD</v>
      </c>
      <c r="AF1455" s="0" t="str">
        <f aca="false">D1455&amp;V1455</f>
        <v>FT-CAND-EGSC-BAS-</v>
      </c>
    </row>
    <row r="1456" customFormat="false" ht="12.75" hidden="false" customHeight="false" outlineLevel="0" collapsed="false">
      <c r="A1456" s="81" t="n">
        <v>36682</v>
      </c>
      <c r="B1456" s="82" t="s">
        <v>55</v>
      </c>
      <c r="C1456" s="82" t="s">
        <v>56</v>
      </c>
      <c r="D1456" s="82" t="s">
        <v>57</v>
      </c>
      <c r="E1456" s="82" t="s">
        <v>21</v>
      </c>
      <c r="F1456" s="82"/>
      <c r="G1456" s="82" t="s">
        <v>91</v>
      </c>
      <c r="H1456" s="81" t="n">
        <v>37012</v>
      </c>
      <c r="I1456" s="82" t="n">
        <v>3</v>
      </c>
      <c r="J1456" s="82" t="n">
        <v>0</v>
      </c>
      <c r="K1456" s="83" t="n">
        <f aca="false">IF(J1456=0,0,J1456/I1456)</f>
        <v>0</v>
      </c>
      <c r="L1456" s="83" t="n">
        <f aca="false">I1456/UOM</f>
        <v>0.0003</v>
      </c>
      <c r="M1456" s="83" t="n">
        <f aca="false">J1456/UOM</f>
        <v>0</v>
      </c>
      <c r="N1456" s="84" t="str">
        <f aca="false">IF(F1456="P","PHY",IF(F1456="G","G",E1456))</f>
        <v>D</v>
      </c>
      <c r="O1456" s="84" t="str">
        <f aca="false">IF(ISNA(VLOOKUP(G1456,BadCanCurves,1,FALSE())),VLOOKUP(D1456,FOLIOS,6,FALSE()),"not used")</f>
        <v>not used</v>
      </c>
      <c r="P1456" s="84" t="n">
        <f aca="false">IF($N1456="P",VLOOKUP(H1456,PrcBuckets,2,FALSE()),0)</f>
        <v>0</v>
      </c>
      <c r="Q1456" s="84" t="n">
        <f aca="false">IF($N1456="D",VLOOKUP(H1456,BasisBuckets,2,FALSE()),0)</f>
        <v>9</v>
      </c>
      <c r="R1456" s="84" t="n">
        <f aca="false">IF($N1456="PHY",VLOOKUP(H1456,PGDBuckets,2,FALSE()),0)</f>
        <v>0</v>
      </c>
      <c r="S1456" s="84" t="n">
        <f aca="false">IF($N1456="G",VLOOKUP(H1456,PGDBuckets,2,FALSE()),0)</f>
        <v>0</v>
      </c>
      <c r="T1456" s="84" t="n">
        <f aca="false">SUM(P1456:S1456)</f>
        <v>9</v>
      </c>
      <c r="U1456" s="84" t="str">
        <f aca="false">IF(O1456="not used","-",O1456&amp;N1456&amp;T1456)</f>
        <v>-</v>
      </c>
      <c r="V1456" s="84" t="str">
        <f aca="false">IF(O1456="Not Used","-",VLOOKUP(D1456,FOLIOS,7,FALSE())&amp;H1456)</f>
        <v>-</v>
      </c>
      <c r="W1456" s="84" t="str">
        <f aca="false">IF(U1456="-","-",O1456&amp;E1456&amp;H1456)</f>
        <v>-</v>
      </c>
      <c r="X1456" s="85" t="str">
        <f aca="false">D1456&amp;G1456</f>
        <v>FT-CAND-EGSC-BASMICH_CG-GD</v>
      </c>
      <c r="AF1456" s="0" t="str">
        <f aca="false">D1456&amp;V1456</f>
        <v>FT-CAND-EGSC-BAS-</v>
      </c>
    </row>
    <row r="1457" customFormat="false" ht="12.75" hidden="false" customHeight="false" outlineLevel="0" collapsed="false">
      <c r="A1457" s="81" t="n">
        <v>36682</v>
      </c>
      <c r="B1457" s="82" t="s">
        <v>55</v>
      </c>
      <c r="C1457" s="82" t="s">
        <v>56</v>
      </c>
      <c r="D1457" s="82" t="s">
        <v>57</v>
      </c>
      <c r="E1457" s="82" t="s">
        <v>21</v>
      </c>
      <c r="F1457" s="82"/>
      <c r="G1457" s="82" t="s">
        <v>91</v>
      </c>
      <c r="H1457" s="81" t="n">
        <v>37043</v>
      </c>
      <c r="I1457" s="82" t="n">
        <v>3</v>
      </c>
      <c r="J1457" s="82" t="n">
        <v>0</v>
      </c>
      <c r="K1457" s="83" t="n">
        <f aca="false">IF(J1457=0,0,J1457/I1457)</f>
        <v>0</v>
      </c>
      <c r="L1457" s="83" t="n">
        <f aca="false">I1457/UOM</f>
        <v>0.0003</v>
      </c>
      <c r="M1457" s="83" t="n">
        <f aca="false">J1457/UOM</f>
        <v>0</v>
      </c>
      <c r="N1457" s="84" t="str">
        <f aca="false">IF(F1457="P","PHY",IF(F1457="G","G",E1457))</f>
        <v>D</v>
      </c>
      <c r="O1457" s="84" t="str">
        <f aca="false">IF(ISNA(VLOOKUP(G1457,BadCanCurves,1,FALSE())),VLOOKUP(D1457,FOLIOS,6,FALSE()),"not used")</f>
        <v>not used</v>
      </c>
      <c r="P1457" s="84" t="n">
        <f aca="false">IF($N1457="P",VLOOKUP(H1457,PrcBuckets,2,FALSE()),0)</f>
        <v>0</v>
      </c>
      <c r="Q1457" s="84" t="n">
        <f aca="false">IF($N1457="D",VLOOKUP(H1457,BasisBuckets,2,FALSE()),0)</f>
        <v>9</v>
      </c>
      <c r="R1457" s="84" t="n">
        <f aca="false">IF($N1457="PHY",VLOOKUP(H1457,PGDBuckets,2,FALSE()),0)</f>
        <v>0</v>
      </c>
      <c r="S1457" s="84" t="n">
        <f aca="false">IF($N1457="G",VLOOKUP(H1457,PGDBuckets,2,FALSE()),0)</f>
        <v>0</v>
      </c>
      <c r="T1457" s="84" t="n">
        <f aca="false">SUM(P1457:S1457)</f>
        <v>9</v>
      </c>
      <c r="U1457" s="84" t="str">
        <f aca="false">IF(O1457="not used","-",O1457&amp;N1457&amp;T1457)</f>
        <v>-</v>
      </c>
      <c r="V1457" s="84" t="str">
        <f aca="false">IF(O1457="Not Used","-",VLOOKUP(D1457,FOLIOS,7,FALSE())&amp;H1457)</f>
        <v>-</v>
      </c>
      <c r="W1457" s="84" t="str">
        <f aca="false">IF(U1457="-","-",O1457&amp;E1457&amp;H1457)</f>
        <v>-</v>
      </c>
      <c r="X1457" s="85" t="str">
        <f aca="false">D1457&amp;G1457</f>
        <v>FT-CAND-EGSC-BASMICH_CG-GD</v>
      </c>
      <c r="AF1457" s="0" t="str">
        <f aca="false">D1457&amp;V1457</f>
        <v>FT-CAND-EGSC-BAS-</v>
      </c>
    </row>
    <row r="1458" customFormat="false" ht="12.75" hidden="false" customHeight="false" outlineLevel="0" collapsed="false">
      <c r="A1458" s="81" t="n">
        <v>36682</v>
      </c>
      <c r="B1458" s="82" t="s">
        <v>55</v>
      </c>
      <c r="C1458" s="82" t="s">
        <v>56</v>
      </c>
      <c r="D1458" s="82" t="s">
        <v>57</v>
      </c>
      <c r="E1458" s="82" t="s">
        <v>21</v>
      </c>
      <c r="F1458" s="82"/>
      <c r="G1458" s="82" t="s">
        <v>91</v>
      </c>
      <c r="H1458" s="81" t="n">
        <v>37073</v>
      </c>
      <c r="I1458" s="82" t="n">
        <v>3</v>
      </c>
      <c r="J1458" s="82" t="n">
        <v>0</v>
      </c>
      <c r="K1458" s="83" t="n">
        <f aca="false">IF(J1458=0,0,J1458/I1458)</f>
        <v>0</v>
      </c>
      <c r="L1458" s="83" t="n">
        <f aca="false">I1458/UOM</f>
        <v>0.0003</v>
      </c>
      <c r="M1458" s="83" t="n">
        <f aca="false">J1458/UOM</f>
        <v>0</v>
      </c>
      <c r="N1458" s="84" t="str">
        <f aca="false">IF(F1458="P","PHY",IF(F1458="G","G",E1458))</f>
        <v>D</v>
      </c>
      <c r="O1458" s="84" t="str">
        <f aca="false">IF(ISNA(VLOOKUP(G1458,BadCanCurves,1,FALSE())),VLOOKUP(D1458,FOLIOS,6,FALSE()),"not used")</f>
        <v>not used</v>
      </c>
      <c r="P1458" s="84" t="n">
        <f aca="false">IF($N1458="P",VLOOKUP(H1458,PrcBuckets,2,FALSE()),0)</f>
        <v>0</v>
      </c>
      <c r="Q1458" s="84" t="n">
        <f aca="false">IF($N1458="D",VLOOKUP(H1458,BasisBuckets,2,FALSE()),0)</f>
        <v>9</v>
      </c>
      <c r="R1458" s="84" t="n">
        <f aca="false">IF($N1458="PHY",VLOOKUP(H1458,PGDBuckets,2,FALSE()),0)</f>
        <v>0</v>
      </c>
      <c r="S1458" s="84" t="n">
        <f aca="false">IF($N1458="G",VLOOKUP(H1458,PGDBuckets,2,FALSE()),0)</f>
        <v>0</v>
      </c>
      <c r="T1458" s="84" t="n">
        <f aca="false">SUM(P1458:S1458)</f>
        <v>9</v>
      </c>
      <c r="U1458" s="84" t="str">
        <f aca="false">IF(O1458="not used","-",O1458&amp;N1458&amp;T1458)</f>
        <v>-</v>
      </c>
      <c r="V1458" s="84" t="str">
        <f aca="false">IF(O1458="Not Used","-",VLOOKUP(D1458,FOLIOS,7,FALSE())&amp;H1458)</f>
        <v>-</v>
      </c>
      <c r="W1458" s="84" t="str">
        <f aca="false">IF(U1458="-","-",O1458&amp;E1458&amp;H1458)</f>
        <v>-</v>
      </c>
      <c r="X1458" s="85" t="str">
        <f aca="false">D1458&amp;G1458</f>
        <v>FT-CAND-EGSC-BASMICH_CG-GD</v>
      </c>
      <c r="AF1458" s="0" t="str">
        <f aca="false">D1458&amp;V1458</f>
        <v>FT-CAND-EGSC-BAS-</v>
      </c>
    </row>
    <row r="1459" customFormat="false" ht="12.75" hidden="false" customHeight="false" outlineLevel="0" collapsed="false">
      <c r="A1459" s="81" t="n">
        <v>36682</v>
      </c>
      <c r="B1459" s="82" t="s">
        <v>55</v>
      </c>
      <c r="C1459" s="82" t="s">
        <v>56</v>
      </c>
      <c r="D1459" s="82" t="s">
        <v>57</v>
      </c>
      <c r="E1459" s="82" t="s">
        <v>21</v>
      </c>
      <c r="F1459" s="82"/>
      <c r="G1459" s="82" t="s">
        <v>91</v>
      </c>
      <c r="H1459" s="81" t="n">
        <v>37104</v>
      </c>
      <c r="I1459" s="82" t="n">
        <v>3</v>
      </c>
      <c r="J1459" s="82" t="n">
        <v>0</v>
      </c>
      <c r="K1459" s="83" t="n">
        <f aca="false">IF(J1459=0,0,J1459/I1459)</f>
        <v>0</v>
      </c>
      <c r="L1459" s="83" t="n">
        <f aca="false">I1459/UOM</f>
        <v>0.0003</v>
      </c>
      <c r="M1459" s="83" t="n">
        <f aca="false">J1459/UOM</f>
        <v>0</v>
      </c>
      <c r="N1459" s="84" t="str">
        <f aca="false">IF(F1459="P","PHY",IF(F1459="G","G",E1459))</f>
        <v>D</v>
      </c>
      <c r="O1459" s="84" t="str">
        <f aca="false">IF(ISNA(VLOOKUP(G1459,BadCanCurves,1,FALSE())),VLOOKUP(D1459,FOLIOS,6,FALSE()),"not used")</f>
        <v>not used</v>
      </c>
      <c r="P1459" s="84" t="n">
        <f aca="false">IF($N1459="P",VLOOKUP(H1459,PrcBuckets,2,FALSE()),0)</f>
        <v>0</v>
      </c>
      <c r="Q1459" s="84" t="n">
        <f aca="false">IF($N1459="D",VLOOKUP(H1459,BasisBuckets,2,FALSE()),0)</f>
        <v>9</v>
      </c>
      <c r="R1459" s="84" t="n">
        <f aca="false">IF($N1459="PHY",VLOOKUP(H1459,PGDBuckets,2,FALSE()),0)</f>
        <v>0</v>
      </c>
      <c r="S1459" s="84" t="n">
        <f aca="false">IF($N1459="G",VLOOKUP(H1459,PGDBuckets,2,FALSE()),0)</f>
        <v>0</v>
      </c>
      <c r="T1459" s="84" t="n">
        <f aca="false">SUM(P1459:S1459)</f>
        <v>9</v>
      </c>
      <c r="U1459" s="84" t="str">
        <f aca="false">IF(O1459="not used","-",O1459&amp;N1459&amp;T1459)</f>
        <v>-</v>
      </c>
      <c r="V1459" s="84" t="str">
        <f aca="false">IF(O1459="Not Used","-",VLOOKUP(D1459,FOLIOS,7,FALSE())&amp;H1459)</f>
        <v>-</v>
      </c>
      <c r="W1459" s="84" t="str">
        <f aca="false">IF(U1459="-","-",O1459&amp;E1459&amp;H1459)</f>
        <v>-</v>
      </c>
      <c r="X1459" s="85" t="str">
        <f aca="false">D1459&amp;G1459</f>
        <v>FT-CAND-EGSC-BASMICH_CG-GD</v>
      </c>
      <c r="AF1459" s="0" t="str">
        <f aca="false">D1459&amp;V1459</f>
        <v>FT-CAND-EGSC-BAS-</v>
      </c>
    </row>
    <row r="1460" customFormat="false" ht="12.75" hidden="false" customHeight="false" outlineLevel="0" collapsed="false">
      <c r="A1460" s="81" t="n">
        <v>36682</v>
      </c>
      <c r="B1460" s="82" t="s">
        <v>55</v>
      </c>
      <c r="C1460" s="82" t="s">
        <v>56</v>
      </c>
      <c r="D1460" s="82" t="s">
        <v>57</v>
      </c>
      <c r="E1460" s="82" t="s">
        <v>21</v>
      </c>
      <c r="F1460" s="82"/>
      <c r="G1460" s="82" t="s">
        <v>91</v>
      </c>
      <c r="H1460" s="81" t="n">
        <v>37135</v>
      </c>
      <c r="I1460" s="82" t="n">
        <v>3</v>
      </c>
      <c r="J1460" s="82" t="n">
        <v>0</v>
      </c>
      <c r="K1460" s="83" t="n">
        <f aca="false">IF(J1460=0,0,J1460/I1460)</f>
        <v>0</v>
      </c>
      <c r="L1460" s="83" t="n">
        <f aca="false">I1460/UOM</f>
        <v>0.0003</v>
      </c>
      <c r="M1460" s="83" t="n">
        <f aca="false">J1460/UOM</f>
        <v>0</v>
      </c>
      <c r="N1460" s="84" t="str">
        <f aca="false">IF(F1460="P","PHY",IF(F1460="G","G",E1460))</f>
        <v>D</v>
      </c>
      <c r="O1460" s="84" t="str">
        <f aca="false">IF(ISNA(VLOOKUP(G1460,BadCanCurves,1,FALSE())),VLOOKUP(D1460,FOLIOS,6,FALSE()),"not used")</f>
        <v>not used</v>
      </c>
      <c r="P1460" s="84" t="n">
        <f aca="false">IF($N1460="P",VLOOKUP(H1460,PrcBuckets,2,FALSE()),0)</f>
        <v>0</v>
      </c>
      <c r="Q1460" s="84" t="n">
        <f aca="false">IF($N1460="D",VLOOKUP(H1460,BasisBuckets,2,FALSE()),0)</f>
        <v>9</v>
      </c>
      <c r="R1460" s="84" t="n">
        <f aca="false">IF($N1460="PHY",VLOOKUP(H1460,PGDBuckets,2,FALSE()),0)</f>
        <v>0</v>
      </c>
      <c r="S1460" s="84" t="n">
        <f aca="false">IF($N1460="G",VLOOKUP(H1460,PGDBuckets,2,FALSE()),0)</f>
        <v>0</v>
      </c>
      <c r="T1460" s="84" t="n">
        <f aca="false">SUM(P1460:S1460)</f>
        <v>9</v>
      </c>
      <c r="U1460" s="84" t="str">
        <f aca="false">IF(O1460="not used","-",O1460&amp;N1460&amp;T1460)</f>
        <v>-</v>
      </c>
      <c r="V1460" s="84" t="str">
        <f aca="false">IF(O1460="Not Used","-",VLOOKUP(D1460,FOLIOS,7,FALSE())&amp;H1460)</f>
        <v>-</v>
      </c>
      <c r="W1460" s="84" t="str">
        <f aca="false">IF(U1460="-","-",O1460&amp;E1460&amp;H1460)</f>
        <v>-</v>
      </c>
      <c r="X1460" s="85" t="str">
        <f aca="false">D1460&amp;G1460</f>
        <v>FT-CAND-EGSC-BASMICH_CG-GD</v>
      </c>
      <c r="AF1460" s="0" t="str">
        <f aca="false">D1460&amp;V1460</f>
        <v>FT-CAND-EGSC-BAS-</v>
      </c>
    </row>
    <row r="1461" customFormat="false" ht="12.75" hidden="false" customHeight="false" outlineLevel="0" collapsed="false">
      <c r="A1461" s="81" t="n">
        <v>36682</v>
      </c>
      <c r="B1461" s="82" t="s">
        <v>55</v>
      </c>
      <c r="C1461" s="82" t="s">
        <v>56</v>
      </c>
      <c r="D1461" s="82" t="s">
        <v>57</v>
      </c>
      <c r="E1461" s="82" t="s">
        <v>21</v>
      </c>
      <c r="F1461" s="82"/>
      <c r="G1461" s="82" t="s">
        <v>91</v>
      </c>
      <c r="H1461" s="81" t="n">
        <v>37165</v>
      </c>
      <c r="I1461" s="82" t="n">
        <v>3</v>
      </c>
      <c r="J1461" s="82" t="n">
        <v>0</v>
      </c>
      <c r="K1461" s="83" t="n">
        <f aca="false">IF(J1461=0,0,J1461/I1461)</f>
        <v>0</v>
      </c>
      <c r="L1461" s="83" t="n">
        <f aca="false">I1461/UOM</f>
        <v>0.0003</v>
      </c>
      <c r="M1461" s="83" t="n">
        <f aca="false">J1461/UOM</f>
        <v>0</v>
      </c>
      <c r="N1461" s="84" t="str">
        <f aca="false">IF(F1461="P","PHY",IF(F1461="G","G",E1461))</f>
        <v>D</v>
      </c>
      <c r="O1461" s="84" t="str">
        <f aca="false">IF(ISNA(VLOOKUP(G1461,BadCanCurves,1,FALSE())),VLOOKUP(D1461,FOLIOS,6,FALSE()),"not used")</f>
        <v>not used</v>
      </c>
      <c r="P1461" s="84" t="n">
        <f aca="false">IF($N1461="P",VLOOKUP(H1461,PrcBuckets,2,FALSE()),0)</f>
        <v>0</v>
      </c>
      <c r="Q1461" s="84" t="n">
        <f aca="false">IF($N1461="D",VLOOKUP(H1461,BasisBuckets,2,FALSE()),0)</f>
        <v>9</v>
      </c>
      <c r="R1461" s="84" t="n">
        <f aca="false">IF($N1461="PHY",VLOOKUP(H1461,PGDBuckets,2,FALSE()),0)</f>
        <v>0</v>
      </c>
      <c r="S1461" s="84" t="n">
        <f aca="false">IF($N1461="G",VLOOKUP(H1461,PGDBuckets,2,FALSE()),0)</f>
        <v>0</v>
      </c>
      <c r="T1461" s="84" t="n">
        <f aca="false">SUM(P1461:S1461)</f>
        <v>9</v>
      </c>
      <c r="U1461" s="84" t="str">
        <f aca="false">IF(O1461="not used","-",O1461&amp;N1461&amp;T1461)</f>
        <v>-</v>
      </c>
      <c r="V1461" s="84" t="str">
        <f aca="false">IF(O1461="Not Used","-",VLOOKUP(D1461,FOLIOS,7,FALSE())&amp;H1461)</f>
        <v>-</v>
      </c>
      <c r="W1461" s="84" t="str">
        <f aca="false">IF(U1461="-","-",O1461&amp;E1461&amp;H1461)</f>
        <v>-</v>
      </c>
      <c r="X1461" s="85" t="str">
        <f aca="false">D1461&amp;G1461</f>
        <v>FT-CAND-EGSC-BASMICH_CG-GD</v>
      </c>
      <c r="AF1461" s="0" t="str">
        <f aca="false">D1461&amp;V1461</f>
        <v>FT-CAND-EGSC-BAS-</v>
      </c>
    </row>
    <row r="1462" customFormat="false" ht="12.75" hidden="false" customHeight="false" outlineLevel="0" collapsed="false">
      <c r="A1462" s="81" t="n">
        <v>36682</v>
      </c>
      <c r="B1462" s="82" t="s">
        <v>55</v>
      </c>
      <c r="C1462" s="82" t="s">
        <v>56</v>
      </c>
      <c r="D1462" s="82" t="s">
        <v>57</v>
      </c>
      <c r="E1462" s="82" t="s">
        <v>21</v>
      </c>
      <c r="F1462" s="82"/>
      <c r="G1462" s="82" t="s">
        <v>91</v>
      </c>
      <c r="H1462" s="81" t="n">
        <v>37196</v>
      </c>
      <c r="I1462" s="82" t="n">
        <v>3</v>
      </c>
      <c r="J1462" s="82" t="n">
        <v>0</v>
      </c>
      <c r="K1462" s="83" t="n">
        <f aca="false">IF(J1462=0,0,J1462/I1462)</f>
        <v>0</v>
      </c>
      <c r="L1462" s="83" t="n">
        <f aca="false">I1462/UOM</f>
        <v>0.0003</v>
      </c>
      <c r="M1462" s="83" t="n">
        <f aca="false">J1462/UOM</f>
        <v>0</v>
      </c>
      <c r="N1462" s="84" t="str">
        <f aca="false">IF(F1462="P","PHY",IF(F1462="G","G",E1462))</f>
        <v>D</v>
      </c>
      <c r="O1462" s="84" t="str">
        <f aca="false">IF(ISNA(VLOOKUP(G1462,BadCanCurves,1,FALSE())),VLOOKUP(D1462,FOLIOS,6,FALSE()),"not used")</f>
        <v>not used</v>
      </c>
      <c r="P1462" s="84" t="n">
        <f aca="false">IF($N1462="P",VLOOKUP(H1462,PrcBuckets,2,FALSE()),0)</f>
        <v>0</v>
      </c>
      <c r="Q1462" s="84" t="n">
        <f aca="false">IF($N1462="D",VLOOKUP(H1462,BasisBuckets,2,FALSE()),0)</f>
        <v>9</v>
      </c>
      <c r="R1462" s="84" t="n">
        <f aca="false">IF($N1462="PHY",VLOOKUP(H1462,PGDBuckets,2,FALSE()),0)</f>
        <v>0</v>
      </c>
      <c r="S1462" s="84" t="n">
        <f aca="false">IF($N1462="G",VLOOKUP(H1462,PGDBuckets,2,FALSE()),0)</f>
        <v>0</v>
      </c>
      <c r="T1462" s="84" t="n">
        <f aca="false">SUM(P1462:S1462)</f>
        <v>9</v>
      </c>
      <c r="U1462" s="84" t="str">
        <f aca="false">IF(O1462="not used","-",O1462&amp;N1462&amp;T1462)</f>
        <v>-</v>
      </c>
      <c r="V1462" s="84" t="str">
        <f aca="false">IF(O1462="Not Used","-",VLOOKUP(D1462,FOLIOS,7,FALSE())&amp;H1462)</f>
        <v>-</v>
      </c>
      <c r="W1462" s="84" t="str">
        <f aca="false">IF(U1462="-","-",O1462&amp;E1462&amp;H1462)</f>
        <v>-</v>
      </c>
      <c r="X1462" s="85" t="str">
        <f aca="false">D1462&amp;G1462</f>
        <v>FT-CAND-EGSC-BASMICH_CG-GD</v>
      </c>
      <c r="AF1462" s="0" t="str">
        <f aca="false">D1462&amp;V1462</f>
        <v>FT-CAND-EGSC-BAS-</v>
      </c>
    </row>
    <row r="1463" customFormat="false" ht="12.75" hidden="false" customHeight="false" outlineLevel="0" collapsed="false">
      <c r="A1463" s="81" t="n">
        <v>36682</v>
      </c>
      <c r="B1463" s="82" t="s">
        <v>55</v>
      </c>
      <c r="C1463" s="82" t="s">
        <v>56</v>
      </c>
      <c r="D1463" s="82" t="s">
        <v>57</v>
      </c>
      <c r="E1463" s="82" t="s">
        <v>21</v>
      </c>
      <c r="F1463" s="82"/>
      <c r="G1463" s="82" t="s">
        <v>91</v>
      </c>
      <c r="H1463" s="81" t="n">
        <v>37226</v>
      </c>
      <c r="I1463" s="82" t="n">
        <v>3</v>
      </c>
      <c r="J1463" s="82" t="n">
        <v>0</v>
      </c>
      <c r="K1463" s="83" t="n">
        <f aca="false">IF(J1463=0,0,J1463/I1463)</f>
        <v>0</v>
      </c>
      <c r="L1463" s="83" t="n">
        <f aca="false">I1463/UOM</f>
        <v>0.0003</v>
      </c>
      <c r="M1463" s="83" t="n">
        <f aca="false">J1463/UOM</f>
        <v>0</v>
      </c>
      <c r="N1463" s="84" t="str">
        <f aca="false">IF(F1463="P","PHY",IF(F1463="G","G",E1463))</f>
        <v>D</v>
      </c>
      <c r="O1463" s="84" t="str">
        <f aca="false">IF(ISNA(VLOOKUP(G1463,BadCanCurves,1,FALSE())),VLOOKUP(D1463,FOLIOS,6,FALSE()),"not used")</f>
        <v>not used</v>
      </c>
      <c r="P1463" s="84" t="n">
        <f aca="false">IF($N1463="P",VLOOKUP(H1463,PrcBuckets,2,FALSE()),0)</f>
        <v>0</v>
      </c>
      <c r="Q1463" s="84" t="n">
        <f aca="false">IF($N1463="D",VLOOKUP(H1463,BasisBuckets,2,FALSE()),0)</f>
        <v>9</v>
      </c>
      <c r="R1463" s="84" t="n">
        <f aca="false">IF($N1463="PHY",VLOOKUP(H1463,PGDBuckets,2,FALSE()),0)</f>
        <v>0</v>
      </c>
      <c r="S1463" s="84" t="n">
        <f aca="false">IF($N1463="G",VLOOKUP(H1463,PGDBuckets,2,FALSE()),0)</f>
        <v>0</v>
      </c>
      <c r="T1463" s="84" t="n">
        <f aca="false">SUM(P1463:S1463)</f>
        <v>9</v>
      </c>
      <c r="U1463" s="84" t="str">
        <f aca="false">IF(O1463="not used","-",O1463&amp;N1463&amp;T1463)</f>
        <v>-</v>
      </c>
      <c r="V1463" s="84" t="str">
        <f aca="false">IF(O1463="Not Used","-",VLOOKUP(D1463,FOLIOS,7,FALSE())&amp;H1463)</f>
        <v>-</v>
      </c>
      <c r="W1463" s="84" t="str">
        <f aca="false">IF(U1463="-","-",O1463&amp;E1463&amp;H1463)</f>
        <v>-</v>
      </c>
      <c r="X1463" s="85" t="str">
        <f aca="false">D1463&amp;G1463</f>
        <v>FT-CAND-EGSC-BASMICH_CG-GD</v>
      </c>
      <c r="AF1463" s="0" t="str">
        <f aca="false">D1463&amp;V1463</f>
        <v>FT-CAND-EGSC-BAS-</v>
      </c>
    </row>
    <row r="1464" customFormat="false" ht="12.75" hidden="false" customHeight="false" outlineLevel="0" collapsed="false">
      <c r="A1464" s="81" t="n">
        <v>36682</v>
      </c>
      <c r="B1464" s="82" t="s">
        <v>55</v>
      </c>
      <c r="C1464" s="82" t="s">
        <v>56</v>
      </c>
      <c r="D1464" s="82" t="s">
        <v>57</v>
      </c>
      <c r="E1464" s="82" t="s">
        <v>21</v>
      </c>
      <c r="F1464" s="82"/>
      <c r="G1464" s="82" t="s">
        <v>91</v>
      </c>
      <c r="H1464" s="81" t="n">
        <v>37257</v>
      </c>
      <c r="I1464" s="82" t="n">
        <v>3</v>
      </c>
      <c r="J1464" s="82" t="n">
        <v>0</v>
      </c>
      <c r="K1464" s="83" t="n">
        <f aca="false">IF(J1464=0,0,J1464/I1464)</f>
        <v>0</v>
      </c>
      <c r="L1464" s="83" t="n">
        <f aca="false">I1464/UOM</f>
        <v>0.0003</v>
      </c>
      <c r="M1464" s="83" t="n">
        <f aca="false">J1464/UOM</f>
        <v>0</v>
      </c>
      <c r="N1464" s="84" t="str">
        <f aca="false">IF(F1464="P","PHY",IF(F1464="G","G",E1464))</f>
        <v>D</v>
      </c>
      <c r="O1464" s="84" t="str">
        <f aca="false">IF(ISNA(VLOOKUP(G1464,BadCanCurves,1,FALSE())),VLOOKUP(D1464,FOLIOS,6,FALSE()),"not used")</f>
        <v>not used</v>
      </c>
      <c r="P1464" s="84" t="n">
        <f aca="false">IF($N1464="P",VLOOKUP(H1464,PrcBuckets,2,FALSE()),0)</f>
        <v>0</v>
      </c>
      <c r="Q1464" s="84" t="n">
        <f aca="false">IF($N1464="D",VLOOKUP(H1464,BasisBuckets,2,FALSE()),0)</f>
        <v>10</v>
      </c>
      <c r="R1464" s="84" t="n">
        <f aca="false">IF($N1464="PHY",VLOOKUP(H1464,PGDBuckets,2,FALSE()),0)</f>
        <v>0</v>
      </c>
      <c r="S1464" s="84" t="n">
        <f aca="false">IF($N1464="G",VLOOKUP(H1464,PGDBuckets,2,FALSE()),0)</f>
        <v>0</v>
      </c>
      <c r="T1464" s="84" t="n">
        <f aca="false">SUM(P1464:S1464)</f>
        <v>10</v>
      </c>
      <c r="U1464" s="84" t="str">
        <f aca="false">IF(O1464="not used","-",O1464&amp;N1464&amp;T1464)</f>
        <v>-</v>
      </c>
      <c r="V1464" s="84" t="str">
        <f aca="false">IF(O1464="Not Used","-",VLOOKUP(D1464,FOLIOS,7,FALSE())&amp;H1464)</f>
        <v>-</v>
      </c>
      <c r="W1464" s="84" t="str">
        <f aca="false">IF(U1464="-","-",O1464&amp;E1464&amp;H1464)</f>
        <v>-</v>
      </c>
      <c r="X1464" s="85" t="str">
        <f aca="false">D1464&amp;G1464</f>
        <v>FT-CAND-EGSC-BASMICH_CG-GD</v>
      </c>
      <c r="AF1464" s="0" t="str">
        <f aca="false">D1464&amp;V1464</f>
        <v>FT-CAND-EGSC-BAS-</v>
      </c>
    </row>
    <row r="1465" customFormat="false" ht="12.75" hidden="false" customHeight="false" outlineLevel="0" collapsed="false">
      <c r="A1465" s="81" t="n">
        <v>36682</v>
      </c>
      <c r="B1465" s="82" t="s">
        <v>55</v>
      </c>
      <c r="C1465" s="82" t="s">
        <v>56</v>
      </c>
      <c r="D1465" s="82" t="s">
        <v>57</v>
      </c>
      <c r="E1465" s="82" t="s">
        <v>21</v>
      </c>
      <c r="F1465" s="82"/>
      <c r="G1465" s="82" t="s">
        <v>91</v>
      </c>
      <c r="H1465" s="81" t="n">
        <v>37288</v>
      </c>
      <c r="I1465" s="82" t="n">
        <v>2</v>
      </c>
      <c r="J1465" s="82" t="n">
        <v>0</v>
      </c>
      <c r="K1465" s="83" t="n">
        <f aca="false">IF(J1465=0,0,J1465/I1465)</f>
        <v>0</v>
      </c>
      <c r="L1465" s="83" t="n">
        <f aca="false">I1465/UOM</f>
        <v>0.0002</v>
      </c>
      <c r="M1465" s="83" t="n">
        <f aca="false">J1465/UOM</f>
        <v>0</v>
      </c>
      <c r="N1465" s="84" t="str">
        <f aca="false">IF(F1465="P","PHY",IF(F1465="G","G",E1465))</f>
        <v>D</v>
      </c>
      <c r="O1465" s="84" t="str">
        <f aca="false">IF(ISNA(VLOOKUP(G1465,BadCanCurves,1,FALSE())),VLOOKUP(D1465,FOLIOS,6,FALSE()),"not used")</f>
        <v>not used</v>
      </c>
      <c r="P1465" s="84" t="n">
        <f aca="false">IF($N1465="P",VLOOKUP(H1465,PrcBuckets,2,FALSE()),0)</f>
        <v>0</v>
      </c>
      <c r="Q1465" s="84" t="n">
        <f aca="false">IF($N1465="D",VLOOKUP(H1465,BasisBuckets,2,FALSE()),0)</f>
        <v>10</v>
      </c>
      <c r="R1465" s="84" t="n">
        <f aca="false">IF($N1465="PHY",VLOOKUP(H1465,PGDBuckets,2,FALSE()),0)</f>
        <v>0</v>
      </c>
      <c r="S1465" s="84" t="n">
        <f aca="false">IF($N1465="G",VLOOKUP(H1465,PGDBuckets,2,FALSE()),0)</f>
        <v>0</v>
      </c>
      <c r="T1465" s="84" t="n">
        <f aca="false">SUM(P1465:S1465)</f>
        <v>10</v>
      </c>
      <c r="U1465" s="84" t="str">
        <f aca="false">IF(O1465="not used","-",O1465&amp;N1465&amp;T1465)</f>
        <v>-</v>
      </c>
      <c r="V1465" s="84" t="str">
        <f aca="false">IF(O1465="Not Used","-",VLOOKUP(D1465,FOLIOS,7,FALSE())&amp;H1465)</f>
        <v>-</v>
      </c>
      <c r="W1465" s="84" t="str">
        <f aca="false">IF(U1465="-","-",O1465&amp;E1465&amp;H1465)</f>
        <v>-</v>
      </c>
      <c r="X1465" s="85" t="str">
        <f aca="false">D1465&amp;G1465</f>
        <v>FT-CAND-EGSC-BASMICH_CG-GD</v>
      </c>
      <c r="AF1465" s="0" t="str">
        <f aca="false">D1465&amp;V1465</f>
        <v>FT-CAND-EGSC-BAS-</v>
      </c>
    </row>
    <row r="1466" customFormat="false" ht="12.75" hidden="false" customHeight="false" outlineLevel="0" collapsed="false">
      <c r="A1466" s="81" t="n">
        <v>36682</v>
      </c>
      <c r="B1466" s="82" t="s">
        <v>55</v>
      </c>
      <c r="C1466" s="82" t="s">
        <v>56</v>
      </c>
      <c r="D1466" s="82" t="s">
        <v>57</v>
      </c>
      <c r="E1466" s="82" t="s">
        <v>21</v>
      </c>
      <c r="F1466" s="82"/>
      <c r="G1466" s="82" t="s">
        <v>91</v>
      </c>
      <c r="H1466" s="81" t="n">
        <v>37316</v>
      </c>
      <c r="I1466" s="82" t="n">
        <v>3</v>
      </c>
      <c r="J1466" s="82" t="n">
        <v>0</v>
      </c>
      <c r="K1466" s="83" t="n">
        <f aca="false">IF(J1466=0,0,J1466/I1466)</f>
        <v>0</v>
      </c>
      <c r="L1466" s="83" t="n">
        <f aca="false">I1466/UOM</f>
        <v>0.0003</v>
      </c>
      <c r="M1466" s="83" t="n">
        <f aca="false">J1466/UOM</f>
        <v>0</v>
      </c>
      <c r="N1466" s="84" t="str">
        <f aca="false">IF(F1466="P","PHY",IF(F1466="G","G",E1466))</f>
        <v>D</v>
      </c>
      <c r="O1466" s="84" t="str">
        <f aca="false">IF(ISNA(VLOOKUP(G1466,BadCanCurves,1,FALSE())),VLOOKUP(D1466,FOLIOS,6,FALSE()),"not used")</f>
        <v>not used</v>
      </c>
      <c r="P1466" s="84" t="n">
        <f aca="false">IF($N1466="P",VLOOKUP(H1466,PrcBuckets,2,FALSE()),0)</f>
        <v>0</v>
      </c>
      <c r="Q1466" s="84" t="n">
        <f aca="false">IF($N1466="D",VLOOKUP(H1466,BasisBuckets,2,FALSE()),0)</f>
        <v>10</v>
      </c>
      <c r="R1466" s="84" t="n">
        <f aca="false">IF($N1466="PHY",VLOOKUP(H1466,PGDBuckets,2,FALSE()),0)</f>
        <v>0</v>
      </c>
      <c r="S1466" s="84" t="n">
        <f aca="false">IF($N1466="G",VLOOKUP(H1466,PGDBuckets,2,FALSE()),0)</f>
        <v>0</v>
      </c>
      <c r="T1466" s="84" t="n">
        <f aca="false">SUM(P1466:S1466)</f>
        <v>10</v>
      </c>
      <c r="U1466" s="84" t="str">
        <f aca="false">IF(O1466="not used","-",O1466&amp;N1466&amp;T1466)</f>
        <v>-</v>
      </c>
      <c r="V1466" s="84" t="str">
        <f aca="false">IF(O1466="Not Used","-",VLOOKUP(D1466,FOLIOS,7,FALSE())&amp;H1466)</f>
        <v>-</v>
      </c>
      <c r="W1466" s="84" t="str">
        <f aca="false">IF(U1466="-","-",O1466&amp;E1466&amp;H1466)</f>
        <v>-</v>
      </c>
      <c r="X1466" s="85" t="str">
        <f aca="false">D1466&amp;G1466</f>
        <v>FT-CAND-EGSC-BASMICH_CG-GD</v>
      </c>
      <c r="AF1466" s="0" t="str">
        <f aca="false">D1466&amp;V1466</f>
        <v>FT-CAND-EGSC-BAS-</v>
      </c>
    </row>
    <row r="1467" customFormat="false" ht="12.75" hidden="false" customHeight="false" outlineLevel="0" collapsed="false">
      <c r="A1467" s="81" t="n">
        <v>36682</v>
      </c>
      <c r="B1467" s="82" t="s">
        <v>55</v>
      </c>
      <c r="C1467" s="82" t="s">
        <v>56</v>
      </c>
      <c r="D1467" s="82" t="s">
        <v>57</v>
      </c>
      <c r="E1467" s="82" t="s">
        <v>21</v>
      </c>
      <c r="F1467" s="82"/>
      <c r="G1467" s="82" t="s">
        <v>91</v>
      </c>
      <c r="H1467" s="81" t="n">
        <v>37347</v>
      </c>
      <c r="I1467" s="82" t="n">
        <v>3</v>
      </c>
      <c r="J1467" s="82" t="n">
        <v>0</v>
      </c>
      <c r="K1467" s="83" t="n">
        <f aca="false">IF(J1467=0,0,J1467/I1467)</f>
        <v>0</v>
      </c>
      <c r="L1467" s="83" t="n">
        <f aca="false">I1467/UOM</f>
        <v>0.0003</v>
      </c>
      <c r="M1467" s="83" t="n">
        <f aca="false">J1467/UOM</f>
        <v>0</v>
      </c>
      <c r="N1467" s="84" t="str">
        <f aca="false">IF(F1467="P","PHY",IF(F1467="G","G",E1467))</f>
        <v>D</v>
      </c>
      <c r="O1467" s="84" t="str">
        <f aca="false">IF(ISNA(VLOOKUP(G1467,BadCanCurves,1,FALSE())),VLOOKUP(D1467,FOLIOS,6,FALSE()),"not used")</f>
        <v>not used</v>
      </c>
      <c r="P1467" s="84" t="n">
        <f aca="false">IF($N1467="P",VLOOKUP(H1467,PrcBuckets,2,FALSE()),0)</f>
        <v>0</v>
      </c>
      <c r="Q1467" s="84" t="n">
        <f aca="false">IF($N1467="D",VLOOKUP(H1467,BasisBuckets,2,FALSE()),0)</f>
        <v>10</v>
      </c>
      <c r="R1467" s="84" t="n">
        <f aca="false">IF($N1467="PHY",VLOOKUP(H1467,PGDBuckets,2,FALSE()),0)</f>
        <v>0</v>
      </c>
      <c r="S1467" s="84" t="n">
        <f aca="false">IF($N1467="G",VLOOKUP(H1467,PGDBuckets,2,FALSE()),0)</f>
        <v>0</v>
      </c>
      <c r="T1467" s="84" t="n">
        <f aca="false">SUM(P1467:S1467)</f>
        <v>10</v>
      </c>
      <c r="U1467" s="84" t="str">
        <f aca="false">IF(O1467="not used","-",O1467&amp;N1467&amp;T1467)</f>
        <v>-</v>
      </c>
      <c r="V1467" s="84" t="str">
        <f aca="false">IF(O1467="Not Used","-",VLOOKUP(D1467,FOLIOS,7,FALSE())&amp;H1467)</f>
        <v>-</v>
      </c>
      <c r="W1467" s="84" t="str">
        <f aca="false">IF(U1467="-","-",O1467&amp;E1467&amp;H1467)</f>
        <v>-</v>
      </c>
      <c r="X1467" s="85" t="str">
        <f aca="false">D1467&amp;G1467</f>
        <v>FT-CAND-EGSC-BASMICH_CG-GD</v>
      </c>
      <c r="AF1467" s="0" t="str">
        <f aca="false">D1467&amp;V1467</f>
        <v>FT-CAND-EGSC-BAS-</v>
      </c>
    </row>
    <row r="1468" customFormat="false" ht="12.75" hidden="false" customHeight="false" outlineLevel="0" collapsed="false">
      <c r="A1468" s="81" t="n">
        <v>36682</v>
      </c>
      <c r="B1468" s="82" t="s">
        <v>55</v>
      </c>
      <c r="C1468" s="82" t="s">
        <v>56</v>
      </c>
      <c r="D1468" s="82" t="s">
        <v>57</v>
      </c>
      <c r="E1468" s="82" t="s">
        <v>21</v>
      </c>
      <c r="F1468" s="82"/>
      <c r="G1468" s="82" t="s">
        <v>91</v>
      </c>
      <c r="H1468" s="81" t="n">
        <v>37377</v>
      </c>
      <c r="I1468" s="82" t="n">
        <v>3</v>
      </c>
      <c r="J1468" s="82" t="n">
        <v>0</v>
      </c>
      <c r="K1468" s="83" t="n">
        <f aca="false">IF(J1468=0,0,J1468/I1468)</f>
        <v>0</v>
      </c>
      <c r="L1468" s="83" t="n">
        <f aca="false">I1468/UOM</f>
        <v>0.0003</v>
      </c>
      <c r="M1468" s="83" t="n">
        <f aca="false">J1468/UOM</f>
        <v>0</v>
      </c>
      <c r="N1468" s="84" t="str">
        <f aca="false">IF(F1468="P","PHY",IF(F1468="G","G",E1468))</f>
        <v>D</v>
      </c>
      <c r="O1468" s="84" t="str">
        <f aca="false">IF(ISNA(VLOOKUP(G1468,BadCanCurves,1,FALSE())),VLOOKUP(D1468,FOLIOS,6,FALSE()),"not used")</f>
        <v>not used</v>
      </c>
      <c r="P1468" s="84" t="n">
        <f aca="false">IF($N1468="P",VLOOKUP(H1468,PrcBuckets,2,FALSE()),0)</f>
        <v>0</v>
      </c>
      <c r="Q1468" s="84" t="n">
        <f aca="false">IF($N1468="D",VLOOKUP(H1468,BasisBuckets,2,FALSE()),0)</f>
        <v>10</v>
      </c>
      <c r="R1468" s="84" t="n">
        <f aca="false">IF($N1468="PHY",VLOOKUP(H1468,PGDBuckets,2,FALSE()),0)</f>
        <v>0</v>
      </c>
      <c r="S1468" s="84" t="n">
        <f aca="false">IF($N1468="G",VLOOKUP(H1468,PGDBuckets,2,FALSE()),0)</f>
        <v>0</v>
      </c>
      <c r="T1468" s="84" t="n">
        <f aca="false">SUM(P1468:S1468)</f>
        <v>10</v>
      </c>
      <c r="U1468" s="84" t="str">
        <f aca="false">IF(O1468="not used","-",O1468&amp;N1468&amp;T1468)</f>
        <v>-</v>
      </c>
      <c r="V1468" s="84" t="str">
        <f aca="false">IF(O1468="Not Used","-",VLOOKUP(D1468,FOLIOS,7,FALSE())&amp;H1468)</f>
        <v>-</v>
      </c>
      <c r="W1468" s="84" t="str">
        <f aca="false">IF(U1468="-","-",O1468&amp;E1468&amp;H1468)</f>
        <v>-</v>
      </c>
      <c r="X1468" s="85" t="str">
        <f aca="false">D1468&amp;G1468</f>
        <v>FT-CAND-EGSC-BASMICH_CG-GD</v>
      </c>
      <c r="AF1468" s="0" t="str">
        <f aca="false">D1468&amp;V1468</f>
        <v>FT-CAND-EGSC-BAS-</v>
      </c>
    </row>
    <row r="1469" customFormat="false" ht="12.75" hidden="false" customHeight="false" outlineLevel="0" collapsed="false">
      <c r="A1469" s="81" t="n">
        <v>36682</v>
      </c>
      <c r="B1469" s="82" t="s">
        <v>55</v>
      </c>
      <c r="C1469" s="82" t="s">
        <v>56</v>
      </c>
      <c r="D1469" s="82" t="s">
        <v>57</v>
      </c>
      <c r="E1469" s="82" t="s">
        <v>21</v>
      </c>
      <c r="F1469" s="82"/>
      <c r="G1469" s="82" t="s">
        <v>91</v>
      </c>
      <c r="H1469" s="81" t="n">
        <v>37408</v>
      </c>
      <c r="I1469" s="82" t="n">
        <v>3</v>
      </c>
      <c r="J1469" s="82" t="n">
        <v>0</v>
      </c>
      <c r="K1469" s="83" t="n">
        <f aca="false">IF(J1469=0,0,J1469/I1469)</f>
        <v>0</v>
      </c>
      <c r="L1469" s="83" t="n">
        <f aca="false">I1469/UOM</f>
        <v>0.0003</v>
      </c>
      <c r="M1469" s="83" t="n">
        <f aca="false">J1469/UOM</f>
        <v>0</v>
      </c>
      <c r="N1469" s="84" t="str">
        <f aca="false">IF(F1469="P","PHY",IF(F1469="G","G",E1469))</f>
        <v>D</v>
      </c>
      <c r="O1469" s="84" t="str">
        <f aca="false">IF(ISNA(VLOOKUP(G1469,BadCanCurves,1,FALSE())),VLOOKUP(D1469,FOLIOS,6,FALSE()),"not used")</f>
        <v>not used</v>
      </c>
      <c r="P1469" s="84" t="n">
        <f aca="false">IF($N1469="P",VLOOKUP(H1469,PrcBuckets,2,FALSE()),0)</f>
        <v>0</v>
      </c>
      <c r="Q1469" s="84" t="n">
        <f aca="false">IF($N1469="D",VLOOKUP(H1469,BasisBuckets,2,FALSE()),0)</f>
        <v>10</v>
      </c>
      <c r="R1469" s="84" t="n">
        <f aca="false">IF($N1469="PHY",VLOOKUP(H1469,PGDBuckets,2,FALSE()),0)</f>
        <v>0</v>
      </c>
      <c r="S1469" s="84" t="n">
        <f aca="false">IF($N1469="G",VLOOKUP(H1469,PGDBuckets,2,FALSE()),0)</f>
        <v>0</v>
      </c>
      <c r="T1469" s="84" t="n">
        <f aca="false">SUM(P1469:S1469)</f>
        <v>10</v>
      </c>
      <c r="U1469" s="84" t="str">
        <f aca="false">IF(O1469="not used","-",O1469&amp;N1469&amp;T1469)</f>
        <v>-</v>
      </c>
      <c r="V1469" s="84" t="str">
        <f aca="false">IF(O1469="Not Used","-",VLOOKUP(D1469,FOLIOS,7,FALSE())&amp;H1469)</f>
        <v>-</v>
      </c>
      <c r="W1469" s="84" t="str">
        <f aca="false">IF(U1469="-","-",O1469&amp;E1469&amp;H1469)</f>
        <v>-</v>
      </c>
      <c r="X1469" s="85" t="str">
        <f aca="false">D1469&amp;G1469</f>
        <v>FT-CAND-EGSC-BASMICH_CG-GD</v>
      </c>
      <c r="AF1469" s="0" t="str">
        <f aca="false">D1469&amp;V1469</f>
        <v>FT-CAND-EGSC-BAS-</v>
      </c>
    </row>
    <row r="1470" customFormat="false" ht="12.75" hidden="false" customHeight="false" outlineLevel="0" collapsed="false">
      <c r="A1470" s="81" t="n">
        <v>36682</v>
      </c>
      <c r="B1470" s="82" t="s">
        <v>55</v>
      </c>
      <c r="C1470" s="82" t="s">
        <v>56</v>
      </c>
      <c r="D1470" s="82" t="s">
        <v>57</v>
      </c>
      <c r="E1470" s="82" t="s">
        <v>21</v>
      </c>
      <c r="F1470" s="82"/>
      <c r="G1470" s="82" t="s">
        <v>91</v>
      </c>
      <c r="H1470" s="81" t="n">
        <v>37438</v>
      </c>
      <c r="I1470" s="82" t="n">
        <v>3</v>
      </c>
      <c r="J1470" s="82" t="n">
        <v>0</v>
      </c>
      <c r="K1470" s="83" t="n">
        <f aca="false">IF(J1470=0,0,J1470/I1470)</f>
        <v>0</v>
      </c>
      <c r="L1470" s="83" t="n">
        <f aca="false">I1470/UOM</f>
        <v>0.0003</v>
      </c>
      <c r="M1470" s="83" t="n">
        <f aca="false">J1470/UOM</f>
        <v>0</v>
      </c>
      <c r="N1470" s="84" t="str">
        <f aca="false">IF(F1470="P","PHY",IF(F1470="G","G",E1470))</f>
        <v>D</v>
      </c>
      <c r="O1470" s="84" t="str">
        <f aca="false">IF(ISNA(VLOOKUP(G1470,BadCanCurves,1,FALSE())),VLOOKUP(D1470,FOLIOS,6,FALSE()),"not used")</f>
        <v>not used</v>
      </c>
      <c r="P1470" s="84" t="n">
        <f aca="false">IF($N1470="P",VLOOKUP(H1470,PrcBuckets,2,FALSE()),0)</f>
        <v>0</v>
      </c>
      <c r="Q1470" s="84" t="n">
        <f aca="false">IF($N1470="D",VLOOKUP(H1470,BasisBuckets,2,FALSE()),0)</f>
        <v>10</v>
      </c>
      <c r="R1470" s="84" t="n">
        <f aca="false">IF($N1470="PHY",VLOOKUP(H1470,PGDBuckets,2,FALSE()),0)</f>
        <v>0</v>
      </c>
      <c r="S1470" s="84" t="n">
        <f aca="false">IF($N1470="G",VLOOKUP(H1470,PGDBuckets,2,FALSE()),0)</f>
        <v>0</v>
      </c>
      <c r="T1470" s="84" t="n">
        <f aca="false">SUM(P1470:S1470)</f>
        <v>10</v>
      </c>
      <c r="U1470" s="84" t="str">
        <f aca="false">IF(O1470="not used","-",O1470&amp;N1470&amp;T1470)</f>
        <v>-</v>
      </c>
      <c r="V1470" s="84" t="str">
        <f aca="false">IF(O1470="Not Used","-",VLOOKUP(D1470,FOLIOS,7,FALSE())&amp;H1470)</f>
        <v>-</v>
      </c>
      <c r="W1470" s="84" t="str">
        <f aca="false">IF(U1470="-","-",O1470&amp;E1470&amp;H1470)</f>
        <v>-</v>
      </c>
      <c r="X1470" s="85" t="str">
        <f aca="false">D1470&amp;G1470</f>
        <v>FT-CAND-EGSC-BASMICH_CG-GD</v>
      </c>
      <c r="AF1470" s="0" t="str">
        <f aca="false">D1470&amp;V1470</f>
        <v>FT-CAND-EGSC-BAS-</v>
      </c>
    </row>
    <row r="1471" customFormat="false" ht="12.75" hidden="false" customHeight="false" outlineLevel="0" collapsed="false">
      <c r="A1471" s="81" t="n">
        <v>36682</v>
      </c>
      <c r="B1471" s="82" t="s">
        <v>55</v>
      </c>
      <c r="C1471" s="82" t="s">
        <v>56</v>
      </c>
      <c r="D1471" s="82" t="s">
        <v>57</v>
      </c>
      <c r="E1471" s="82" t="s">
        <v>21</v>
      </c>
      <c r="F1471" s="82"/>
      <c r="G1471" s="82" t="s">
        <v>91</v>
      </c>
      <c r="H1471" s="81" t="n">
        <v>37469</v>
      </c>
      <c r="I1471" s="82" t="n">
        <v>3</v>
      </c>
      <c r="J1471" s="82" t="n">
        <v>0</v>
      </c>
      <c r="K1471" s="83" t="n">
        <f aca="false">IF(J1471=0,0,J1471/I1471)</f>
        <v>0</v>
      </c>
      <c r="L1471" s="83" t="n">
        <f aca="false">I1471/UOM</f>
        <v>0.0003</v>
      </c>
      <c r="M1471" s="83" t="n">
        <f aca="false">J1471/UOM</f>
        <v>0</v>
      </c>
      <c r="N1471" s="84" t="str">
        <f aca="false">IF(F1471="P","PHY",IF(F1471="G","G",E1471))</f>
        <v>D</v>
      </c>
      <c r="O1471" s="84" t="str">
        <f aca="false">IF(ISNA(VLOOKUP(G1471,BadCanCurves,1,FALSE())),VLOOKUP(D1471,FOLIOS,6,FALSE()),"not used")</f>
        <v>not used</v>
      </c>
      <c r="P1471" s="84" t="n">
        <f aca="false">IF($N1471="P",VLOOKUP(H1471,PrcBuckets,2,FALSE()),0)</f>
        <v>0</v>
      </c>
      <c r="Q1471" s="84" t="n">
        <f aca="false">IF($N1471="D",VLOOKUP(H1471,BasisBuckets,2,FALSE()),0)</f>
        <v>10</v>
      </c>
      <c r="R1471" s="84" t="n">
        <f aca="false">IF($N1471="PHY",VLOOKUP(H1471,PGDBuckets,2,FALSE()),0)</f>
        <v>0</v>
      </c>
      <c r="S1471" s="84" t="n">
        <f aca="false">IF($N1471="G",VLOOKUP(H1471,PGDBuckets,2,FALSE()),0)</f>
        <v>0</v>
      </c>
      <c r="T1471" s="84" t="n">
        <f aca="false">SUM(P1471:S1471)</f>
        <v>10</v>
      </c>
      <c r="U1471" s="84" t="str">
        <f aca="false">IF(O1471="not used","-",O1471&amp;N1471&amp;T1471)</f>
        <v>-</v>
      </c>
      <c r="V1471" s="84" t="str">
        <f aca="false">IF(O1471="Not Used","-",VLOOKUP(D1471,FOLIOS,7,FALSE())&amp;H1471)</f>
        <v>-</v>
      </c>
      <c r="W1471" s="84" t="str">
        <f aca="false">IF(U1471="-","-",O1471&amp;E1471&amp;H1471)</f>
        <v>-</v>
      </c>
      <c r="X1471" s="85" t="str">
        <f aca="false">D1471&amp;G1471</f>
        <v>FT-CAND-EGSC-BASMICH_CG-GD</v>
      </c>
      <c r="AF1471" s="0" t="str">
        <f aca="false">D1471&amp;V1471</f>
        <v>FT-CAND-EGSC-BAS-</v>
      </c>
    </row>
    <row r="1472" customFormat="false" ht="12.75" hidden="false" customHeight="false" outlineLevel="0" collapsed="false">
      <c r="A1472" s="81" t="n">
        <v>36682</v>
      </c>
      <c r="B1472" s="82" t="s">
        <v>55</v>
      </c>
      <c r="C1472" s="82" t="s">
        <v>56</v>
      </c>
      <c r="D1472" s="82" t="s">
        <v>57</v>
      </c>
      <c r="E1472" s="82" t="s">
        <v>21</v>
      </c>
      <c r="F1472" s="82"/>
      <c r="G1472" s="82" t="s">
        <v>91</v>
      </c>
      <c r="H1472" s="81" t="n">
        <v>37500</v>
      </c>
      <c r="I1472" s="82" t="n">
        <v>3</v>
      </c>
      <c r="J1472" s="82" t="n">
        <v>0</v>
      </c>
      <c r="K1472" s="83" t="n">
        <f aca="false">IF(J1472=0,0,J1472/I1472)</f>
        <v>0</v>
      </c>
      <c r="L1472" s="83" t="n">
        <f aca="false">I1472/UOM</f>
        <v>0.0003</v>
      </c>
      <c r="M1472" s="83" t="n">
        <f aca="false">J1472/UOM</f>
        <v>0</v>
      </c>
      <c r="N1472" s="84" t="str">
        <f aca="false">IF(F1472="P","PHY",IF(F1472="G","G",E1472))</f>
        <v>D</v>
      </c>
      <c r="O1472" s="84" t="str">
        <f aca="false">IF(ISNA(VLOOKUP(G1472,BadCanCurves,1,FALSE())),VLOOKUP(D1472,FOLIOS,6,FALSE()),"not used")</f>
        <v>not used</v>
      </c>
      <c r="P1472" s="84" t="n">
        <f aca="false">IF($N1472="P",VLOOKUP(H1472,PrcBuckets,2,FALSE()),0)</f>
        <v>0</v>
      </c>
      <c r="Q1472" s="84" t="n">
        <f aca="false">IF($N1472="D",VLOOKUP(H1472,BasisBuckets,2,FALSE()),0)</f>
        <v>10</v>
      </c>
      <c r="R1472" s="84" t="n">
        <f aca="false">IF($N1472="PHY",VLOOKUP(H1472,PGDBuckets,2,FALSE()),0)</f>
        <v>0</v>
      </c>
      <c r="S1472" s="84" t="n">
        <f aca="false">IF($N1472="G",VLOOKUP(H1472,PGDBuckets,2,FALSE()),0)</f>
        <v>0</v>
      </c>
      <c r="T1472" s="84" t="n">
        <f aca="false">SUM(P1472:S1472)</f>
        <v>10</v>
      </c>
      <c r="U1472" s="84" t="str">
        <f aca="false">IF(O1472="not used","-",O1472&amp;N1472&amp;T1472)</f>
        <v>-</v>
      </c>
      <c r="V1472" s="84" t="str">
        <f aca="false">IF(O1472="Not Used","-",VLOOKUP(D1472,FOLIOS,7,FALSE())&amp;H1472)</f>
        <v>-</v>
      </c>
      <c r="W1472" s="84" t="str">
        <f aca="false">IF(U1472="-","-",O1472&amp;E1472&amp;H1472)</f>
        <v>-</v>
      </c>
      <c r="X1472" s="85" t="str">
        <f aca="false">D1472&amp;G1472</f>
        <v>FT-CAND-EGSC-BASMICH_CG-GD</v>
      </c>
      <c r="AF1472" s="0" t="str">
        <f aca="false">D1472&amp;V1472</f>
        <v>FT-CAND-EGSC-BAS-</v>
      </c>
    </row>
    <row r="1473" customFormat="false" ht="12.75" hidden="false" customHeight="false" outlineLevel="0" collapsed="false">
      <c r="A1473" s="81" t="n">
        <v>36682</v>
      </c>
      <c r="B1473" s="82" t="s">
        <v>55</v>
      </c>
      <c r="C1473" s="82" t="s">
        <v>56</v>
      </c>
      <c r="D1473" s="82" t="s">
        <v>57</v>
      </c>
      <c r="E1473" s="82" t="s">
        <v>21</v>
      </c>
      <c r="F1473" s="82"/>
      <c r="G1473" s="82" t="s">
        <v>91</v>
      </c>
      <c r="H1473" s="81" t="n">
        <v>37530</v>
      </c>
      <c r="I1473" s="82" t="n">
        <v>3</v>
      </c>
      <c r="J1473" s="82" t="n">
        <v>0</v>
      </c>
      <c r="K1473" s="83" t="n">
        <f aca="false">IF(J1473=0,0,J1473/I1473)</f>
        <v>0</v>
      </c>
      <c r="L1473" s="83" t="n">
        <f aca="false">I1473/UOM</f>
        <v>0.0003</v>
      </c>
      <c r="M1473" s="83" t="n">
        <f aca="false">J1473/UOM</f>
        <v>0</v>
      </c>
      <c r="N1473" s="84" t="str">
        <f aca="false">IF(F1473="P","PHY",IF(F1473="G","G",E1473))</f>
        <v>D</v>
      </c>
      <c r="O1473" s="84" t="str">
        <f aca="false">IF(ISNA(VLOOKUP(G1473,BadCanCurves,1,FALSE())),VLOOKUP(D1473,FOLIOS,6,FALSE()),"not used")</f>
        <v>not used</v>
      </c>
      <c r="P1473" s="84" t="n">
        <f aca="false">IF($N1473="P",VLOOKUP(H1473,PrcBuckets,2,FALSE()),0)</f>
        <v>0</v>
      </c>
      <c r="Q1473" s="84" t="n">
        <f aca="false">IF($N1473="D",VLOOKUP(H1473,BasisBuckets,2,FALSE()),0)</f>
        <v>10</v>
      </c>
      <c r="R1473" s="84" t="n">
        <f aca="false">IF($N1473="PHY",VLOOKUP(H1473,PGDBuckets,2,FALSE()),0)</f>
        <v>0</v>
      </c>
      <c r="S1473" s="84" t="n">
        <f aca="false">IF($N1473="G",VLOOKUP(H1473,PGDBuckets,2,FALSE()),0)</f>
        <v>0</v>
      </c>
      <c r="T1473" s="84" t="n">
        <f aca="false">SUM(P1473:S1473)</f>
        <v>10</v>
      </c>
      <c r="U1473" s="84" t="str">
        <f aca="false">IF(O1473="not used","-",O1473&amp;N1473&amp;T1473)</f>
        <v>-</v>
      </c>
      <c r="V1473" s="84" t="str">
        <f aca="false">IF(O1473="Not Used","-",VLOOKUP(D1473,FOLIOS,7,FALSE())&amp;H1473)</f>
        <v>-</v>
      </c>
      <c r="W1473" s="84" t="str">
        <f aca="false">IF(U1473="-","-",O1473&amp;E1473&amp;H1473)</f>
        <v>-</v>
      </c>
      <c r="X1473" s="85" t="str">
        <f aca="false">D1473&amp;G1473</f>
        <v>FT-CAND-EGSC-BASMICH_CG-GD</v>
      </c>
      <c r="AF1473" s="0" t="str">
        <f aca="false">D1473&amp;V1473</f>
        <v>FT-CAND-EGSC-BAS-</v>
      </c>
    </row>
    <row r="1474" customFormat="false" ht="12.75" hidden="false" customHeight="false" outlineLevel="0" collapsed="false">
      <c r="A1474" s="81" t="n">
        <v>36682</v>
      </c>
      <c r="B1474" s="82" t="s">
        <v>55</v>
      </c>
      <c r="C1474" s="82" t="s">
        <v>56</v>
      </c>
      <c r="D1474" s="82" t="s">
        <v>57</v>
      </c>
      <c r="E1474" s="82" t="s">
        <v>21</v>
      </c>
      <c r="F1474" s="82"/>
      <c r="G1474" s="82" t="s">
        <v>91</v>
      </c>
      <c r="H1474" s="81" t="n">
        <v>37561</v>
      </c>
      <c r="I1474" s="82" t="n">
        <v>3</v>
      </c>
      <c r="J1474" s="82" t="n">
        <v>0</v>
      </c>
      <c r="K1474" s="83" t="n">
        <f aca="false">IF(J1474=0,0,J1474/I1474)</f>
        <v>0</v>
      </c>
      <c r="L1474" s="83" t="n">
        <f aca="false">I1474/UOM</f>
        <v>0.0003</v>
      </c>
      <c r="M1474" s="83" t="n">
        <f aca="false">J1474/UOM</f>
        <v>0</v>
      </c>
      <c r="N1474" s="84" t="str">
        <f aca="false">IF(F1474="P","PHY",IF(F1474="G","G",E1474))</f>
        <v>D</v>
      </c>
      <c r="O1474" s="84" t="str">
        <f aca="false">IF(ISNA(VLOOKUP(G1474,BadCanCurves,1,FALSE())),VLOOKUP(D1474,FOLIOS,6,FALSE()),"not used")</f>
        <v>not used</v>
      </c>
      <c r="P1474" s="84" t="n">
        <f aca="false">IF($N1474="P",VLOOKUP(H1474,PrcBuckets,2,FALSE()),0)</f>
        <v>0</v>
      </c>
      <c r="Q1474" s="84" t="n">
        <f aca="false">IF($N1474="D",VLOOKUP(H1474,BasisBuckets,2,FALSE()),0)</f>
        <v>10</v>
      </c>
      <c r="R1474" s="84" t="n">
        <f aca="false">IF($N1474="PHY",VLOOKUP(H1474,PGDBuckets,2,FALSE()),0)</f>
        <v>0</v>
      </c>
      <c r="S1474" s="84" t="n">
        <f aca="false">IF($N1474="G",VLOOKUP(H1474,PGDBuckets,2,FALSE()),0)</f>
        <v>0</v>
      </c>
      <c r="T1474" s="84" t="n">
        <f aca="false">SUM(P1474:S1474)</f>
        <v>10</v>
      </c>
      <c r="U1474" s="84" t="str">
        <f aca="false">IF(O1474="not used","-",O1474&amp;N1474&amp;T1474)</f>
        <v>-</v>
      </c>
      <c r="V1474" s="84" t="str">
        <f aca="false">IF(O1474="Not Used","-",VLOOKUP(D1474,FOLIOS,7,FALSE())&amp;H1474)</f>
        <v>-</v>
      </c>
      <c r="W1474" s="84" t="str">
        <f aca="false">IF(U1474="-","-",O1474&amp;E1474&amp;H1474)</f>
        <v>-</v>
      </c>
      <c r="X1474" s="85" t="str">
        <f aca="false">D1474&amp;G1474</f>
        <v>FT-CAND-EGSC-BASMICH_CG-GD</v>
      </c>
      <c r="AF1474" s="0" t="str">
        <f aca="false">D1474&amp;V1474</f>
        <v>FT-CAND-EGSC-BAS-</v>
      </c>
    </row>
    <row r="1475" customFormat="false" ht="12.75" hidden="false" customHeight="false" outlineLevel="0" collapsed="false">
      <c r="A1475" s="81" t="n">
        <v>36682</v>
      </c>
      <c r="B1475" s="82" t="s">
        <v>55</v>
      </c>
      <c r="C1475" s="82" t="s">
        <v>56</v>
      </c>
      <c r="D1475" s="82" t="s">
        <v>57</v>
      </c>
      <c r="E1475" s="82" t="s">
        <v>21</v>
      </c>
      <c r="F1475" s="82"/>
      <c r="G1475" s="82" t="s">
        <v>91</v>
      </c>
      <c r="H1475" s="81" t="n">
        <v>37591</v>
      </c>
      <c r="I1475" s="82" t="n">
        <v>3</v>
      </c>
      <c r="J1475" s="82" t="n">
        <v>0</v>
      </c>
      <c r="K1475" s="83" t="n">
        <f aca="false">IF(J1475=0,0,J1475/I1475)</f>
        <v>0</v>
      </c>
      <c r="L1475" s="83" t="n">
        <f aca="false">I1475/UOM</f>
        <v>0.0003</v>
      </c>
      <c r="M1475" s="83" t="n">
        <f aca="false">J1475/UOM</f>
        <v>0</v>
      </c>
      <c r="N1475" s="84" t="str">
        <f aca="false">IF(F1475="P","PHY",IF(F1475="G","G",E1475))</f>
        <v>D</v>
      </c>
      <c r="O1475" s="84" t="str">
        <f aca="false">IF(ISNA(VLOOKUP(G1475,BadCanCurves,1,FALSE())),VLOOKUP(D1475,FOLIOS,6,FALSE()),"not used")</f>
        <v>not used</v>
      </c>
      <c r="P1475" s="84" t="n">
        <f aca="false">IF($N1475="P",VLOOKUP(H1475,PrcBuckets,2,FALSE()),0)</f>
        <v>0</v>
      </c>
      <c r="Q1475" s="84" t="n">
        <f aca="false">IF($N1475="D",VLOOKUP(H1475,BasisBuckets,2,FALSE()),0)</f>
        <v>10</v>
      </c>
      <c r="R1475" s="84" t="n">
        <f aca="false">IF($N1475="PHY",VLOOKUP(H1475,PGDBuckets,2,FALSE()),0)</f>
        <v>0</v>
      </c>
      <c r="S1475" s="84" t="n">
        <f aca="false">IF($N1475="G",VLOOKUP(H1475,PGDBuckets,2,FALSE()),0)</f>
        <v>0</v>
      </c>
      <c r="T1475" s="84" t="n">
        <f aca="false">SUM(P1475:S1475)</f>
        <v>10</v>
      </c>
      <c r="U1475" s="84" t="str">
        <f aca="false">IF(O1475="not used","-",O1475&amp;N1475&amp;T1475)</f>
        <v>-</v>
      </c>
      <c r="V1475" s="84" t="str">
        <f aca="false">IF(O1475="Not Used","-",VLOOKUP(D1475,FOLIOS,7,FALSE())&amp;H1475)</f>
        <v>-</v>
      </c>
      <c r="W1475" s="84" t="str">
        <f aca="false">IF(U1475="-","-",O1475&amp;E1475&amp;H1475)</f>
        <v>-</v>
      </c>
      <c r="X1475" s="85" t="str">
        <f aca="false">D1475&amp;G1475</f>
        <v>FT-CAND-EGSC-BASMICH_CG-GD</v>
      </c>
      <c r="AF1475" s="0" t="str">
        <f aca="false">D1475&amp;V1475</f>
        <v>FT-CAND-EGSC-BAS-</v>
      </c>
    </row>
    <row r="1476" customFormat="false" ht="12.75" hidden="false" customHeight="false" outlineLevel="0" collapsed="false">
      <c r="A1476" s="81" t="n">
        <v>36682</v>
      </c>
      <c r="B1476" s="82" t="s">
        <v>55</v>
      </c>
      <c r="C1476" s="82" t="s">
        <v>56</v>
      </c>
      <c r="D1476" s="82" t="s">
        <v>57</v>
      </c>
      <c r="E1476" s="82" t="s">
        <v>21</v>
      </c>
      <c r="F1476" s="82"/>
      <c r="G1476" s="82" t="s">
        <v>91</v>
      </c>
      <c r="H1476" s="81" t="n">
        <v>37622</v>
      </c>
      <c r="I1476" s="82" t="n">
        <v>3</v>
      </c>
      <c r="J1476" s="82" t="n">
        <v>0</v>
      </c>
      <c r="K1476" s="83" t="n">
        <f aca="false">IF(J1476=0,0,J1476/I1476)</f>
        <v>0</v>
      </c>
      <c r="L1476" s="83" t="n">
        <f aca="false">I1476/UOM</f>
        <v>0.0003</v>
      </c>
      <c r="M1476" s="83" t="n">
        <f aca="false">J1476/UOM</f>
        <v>0</v>
      </c>
      <c r="N1476" s="84" t="str">
        <f aca="false">IF(F1476="P","PHY",IF(F1476="G","G",E1476))</f>
        <v>D</v>
      </c>
      <c r="O1476" s="84" t="str">
        <f aca="false">IF(ISNA(VLOOKUP(G1476,BadCanCurves,1,FALSE())),VLOOKUP(D1476,FOLIOS,6,FALSE()),"not used")</f>
        <v>not used</v>
      </c>
      <c r="P1476" s="84" t="n">
        <f aca="false">IF($N1476="P",VLOOKUP(H1476,PrcBuckets,2,FALSE()),0)</f>
        <v>0</v>
      </c>
      <c r="Q1476" s="84" t="n">
        <f aca="false">IF($N1476="D",VLOOKUP(H1476,BasisBuckets,2,FALSE()),0)</f>
        <v>11</v>
      </c>
      <c r="R1476" s="84" t="n">
        <f aca="false">IF($N1476="PHY",VLOOKUP(H1476,PGDBuckets,2,FALSE()),0)</f>
        <v>0</v>
      </c>
      <c r="S1476" s="84" t="n">
        <f aca="false">IF($N1476="G",VLOOKUP(H1476,PGDBuckets,2,FALSE()),0)</f>
        <v>0</v>
      </c>
      <c r="T1476" s="84" t="n">
        <f aca="false">SUM(P1476:S1476)</f>
        <v>11</v>
      </c>
      <c r="U1476" s="84" t="str">
        <f aca="false">IF(O1476="not used","-",O1476&amp;N1476&amp;T1476)</f>
        <v>-</v>
      </c>
      <c r="V1476" s="84" t="str">
        <f aca="false">IF(O1476="Not Used","-",VLOOKUP(D1476,FOLIOS,7,FALSE())&amp;H1476)</f>
        <v>-</v>
      </c>
      <c r="W1476" s="84" t="str">
        <f aca="false">IF(U1476="-","-",O1476&amp;E1476&amp;H1476)</f>
        <v>-</v>
      </c>
      <c r="X1476" s="85" t="str">
        <f aca="false">D1476&amp;G1476</f>
        <v>FT-CAND-EGSC-BASMICH_CG-GD</v>
      </c>
      <c r="AF1476" s="0" t="str">
        <f aca="false">D1476&amp;V1476</f>
        <v>FT-CAND-EGSC-BAS-</v>
      </c>
    </row>
    <row r="1477" customFormat="false" ht="12.75" hidden="false" customHeight="false" outlineLevel="0" collapsed="false">
      <c r="A1477" s="81" t="n">
        <v>36682</v>
      </c>
      <c r="B1477" s="82" t="s">
        <v>55</v>
      </c>
      <c r="C1477" s="82" t="s">
        <v>56</v>
      </c>
      <c r="D1477" s="82" t="s">
        <v>57</v>
      </c>
      <c r="E1477" s="82" t="s">
        <v>21</v>
      </c>
      <c r="F1477" s="82"/>
      <c r="G1477" s="82" t="s">
        <v>91</v>
      </c>
      <c r="H1477" s="81" t="n">
        <v>37653</v>
      </c>
      <c r="I1477" s="82" t="n">
        <v>2</v>
      </c>
      <c r="J1477" s="82" t="n">
        <v>0</v>
      </c>
      <c r="K1477" s="83" t="n">
        <f aca="false">IF(J1477=0,0,J1477/I1477)</f>
        <v>0</v>
      </c>
      <c r="L1477" s="83" t="n">
        <f aca="false">I1477/UOM</f>
        <v>0.0002</v>
      </c>
      <c r="M1477" s="83" t="n">
        <f aca="false">J1477/UOM</f>
        <v>0</v>
      </c>
      <c r="N1477" s="84" t="str">
        <f aca="false">IF(F1477="P","PHY",IF(F1477="G","G",E1477))</f>
        <v>D</v>
      </c>
      <c r="O1477" s="84" t="str">
        <f aca="false">IF(ISNA(VLOOKUP(G1477,BadCanCurves,1,FALSE())),VLOOKUP(D1477,FOLIOS,6,FALSE()),"not used")</f>
        <v>not used</v>
      </c>
      <c r="P1477" s="84" t="n">
        <f aca="false">IF($N1477="P",VLOOKUP(H1477,PrcBuckets,2,FALSE()),0)</f>
        <v>0</v>
      </c>
      <c r="Q1477" s="84" t="n">
        <f aca="false">IF($N1477="D",VLOOKUP(H1477,BasisBuckets,2,FALSE()),0)</f>
        <v>11</v>
      </c>
      <c r="R1477" s="84" t="n">
        <f aca="false">IF($N1477="PHY",VLOOKUP(H1477,PGDBuckets,2,FALSE()),0)</f>
        <v>0</v>
      </c>
      <c r="S1477" s="84" t="n">
        <f aca="false">IF($N1477="G",VLOOKUP(H1477,PGDBuckets,2,FALSE()),0)</f>
        <v>0</v>
      </c>
      <c r="T1477" s="84" t="n">
        <f aca="false">SUM(P1477:S1477)</f>
        <v>11</v>
      </c>
      <c r="U1477" s="84" t="str">
        <f aca="false">IF(O1477="not used","-",O1477&amp;N1477&amp;T1477)</f>
        <v>-</v>
      </c>
      <c r="V1477" s="84" t="str">
        <f aca="false">IF(O1477="Not Used","-",VLOOKUP(D1477,FOLIOS,7,FALSE())&amp;H1477)</f>
        <v>-</v>
      </c>
      <c r="W1477" s="84" t="str">
        <f aca="false">IF(U1477="-","-",O1477&amp;E1477&amp;H1477)</f>
        <v>-</v>
      </c>
      <c r="X1477" s="85" t="str">
        <f aca="false">D1477&amp;G1477</f>
        <v>FT-CAND-EGSC-BASMICH_CG-GD</v>
      </c>
      <c r="AF1477" s="0" t="str">
        <f aca="false">D1477&amp;V1477</f>
        <v>FT-CAND-EGSC-BAS-</v>
      </c>
    </row>
    <row r="1478" customFormat="false" ht="12.75" hidden="false" customHeight="false" outlineLevel="0" collapsed="false">
      <c r="A1478" s="81" t="n">
        <v>36682</v>
      </c>
      <c r="B1478" s="82" t="s">
        <v>55</v>
      </c>
      <c r="C1478" s="82" t="s">
        <v>56</v>
      </c>
      <c r="D1478" s="82" t="s">
        <v>57</v>
      </c>
      <c r="E1478" s="82" t="s">
        <v>21</v>
      </c>
      <c r="F1478" s="82"/>
      <c r="G1478" s="82" t="s">
        <v>91</v>
      </c>
      <c r="H1478" s="81" t="n">
        <v>37681</v>
      </c>
      <c r="I1478" s="82" t="n">
        <v>3</v>
      </c>
      <c r="J1478" s="82" t="n">
        <v>0</v>
      </c>
      <c r="K1478" s="83" t="n">
        <f aca="false">IF(J1478=0,0,J1478/I1478)</f>
        <v>0</v>
      </c>
      <c r="L1478" s="83" t="n">
        <f aca="false">I1478/UOM</f>
        <v>0.0003</v>
      </c>
      <c r="M1478" s="83" t="n">
        <f aca="false">J1478/UOM</f>
        <v>0</v>
      </c>
      <c r="N1478" s="84" t="str">
        <f aca="false">IF(F1478="P","PHY",IF(F1478="G","G",E1478))</f>
        <v>D</v>
      </c>
      <c r="O1478" s="84" t="str">
        <f aca="false">IF(ISNA(VLOOKUP(G1478,BadCanCurves,1,FALSE())),VLOOKUP(D1478,FOLIOS,6,FALSE()),"not used")</f>
        <v>not used</v>
      </c>
      <c r="P1478" s="84" t="n">
        <f aca="false">IF($N1478="P",VLOOKUP(H1478,PrcBuckets,2,FALSE()),0)</f>
        <v>0</v>
      </c>
      <c r="Q1478" s="84" t="n">
        <f aca="false">IF($N1478="D",VLOOKUP(H1478,BasisBuckets,2,FALSE()),0)</f>
        <v>11</v>
      </c>
      <c r="R1478" s="84" t="n">
        <f aca="false">IF($N1478="PHY",VLOOKUP(H1478,PGDBuckets,2,FALSE()),0)</f>
        <v>0</v>
      </c>
      <c r="S1478" s="84" t="n">
        <f aca="false">IF($N1478="G",VLOOKUP(H1478,PGDBuckets,2,FALSE()),0)</f>
        <v>0</v>
      </c>
      <c r="T1478" s="84" t="n">
        <f aca="false">SUM(P1478:S1478)</f>
        <v>11</v>
      </c>
      <c r="U1478" s="84" t="str">
        <f aca="false">IF(O1478="not used","-",O1478&amp;N1478&amp;T1478)</f>
        <v>-</v>
      </c>
      <c r="V1478" s="84" t="str">
        <f aca="false">IF(O1478="Not Used","-",VLOOKUP(D1478,FOLIOS,7,FALSE())&amp;H1478)</f>
        <v>-</v>
      </c>
      <c r="W1478" s="84" t="str">
        <f aca="false">IF(U1478="-","-",O1478&amp;E1478&amp;H1478)</f>
        <v>-</v>
      </c>
      <c r="X1478" s="85" t="str">
        <f aca="false">D1478&amp;G1478</f>
        <v>FT-CAND-EGSC-BASMICH_CG-GD</v>
      </c>
      <c r="AF1478" s="0" t="str">
        <f aca="false">D1478&amp;V1478</f>
        <v>FT-CAND-EGSC-BAS-</v>
      </c>
    </row>
    <row r="1479" customFormat="false" ht="12.75" hidden="false" customHeight="false" outlineLevel="0" collapsed="false">
      <c r="A1479" s="81" t="n">
        <v>36682</v>
      </c>
      <c r="B1479" s="82" t="s">
        <v>55</v>
      </c>
      <c r="C1479" s="82" t="s">
        <v>56</v>
      </c>
      <c r="D1479" s="82" t="s">
        <v>57</v>
      </c>
      <c r="E1479" s="82" t="s">
        <v>21</v>
      </c>
      <c r="F1479" s="82"/>
      <c r="G1479" s="82" t="s">
        <v>91</v>
      </c>
      <c r="H1479" s="81" t="n">
        <v>37712</v>
      </c>
      <c r="I1479" s="82" t="n">
        <v>2</v>
      </c>
      <c r="J1479" s="82" t="n">
        <v>0</v>
      </c>
      <c r="K1479" s="83" t="n">
        <f aca="false">IF(J1479=0,0,J1479/I1479)</f>
        <v>0</v>
      </c>
      <c r="L1479" s="83" t="n">
        <f aca="false">I1479/UOM</f>
        <v>0.0002</v>
      </c>
      <c r="M1479" s="83" t="n">
        <f aca="false">J1479/UOM</f>
        <v>0</v>
      </c>
      <c r="N1479" s="84" t="str">
        <f aca="false">IF(F1479="P","PHY",IF(F1479="G","G",E1479))</f>
        <v>D</v>
      </c>
      <c r="O1479" s="84" t="str">
        <f aca="false">IF(ISNA(VLOOKUP(G1479,BadCanCurves,1,FALSE())),VLOOKUP(D1479,FOLIOS,6,FALSE()),"not used")</f>
        <v>not used</v>
      </c>
      <c r="P1479" s="84" t="n">
        <f aca="false">IF($N1479="P",VLOOKUP(H1479,PrcBuckets,2,FALSE()),0)</f>
        <v>0</v>
      </c>
      <c r="Q1479" s="84" t="n">
        <f aca="false">IF($N1479="D",VLOOKUP(H1479,BasisBuckets,2,FALSE()),0)</f>
        <v>11</v>
      </c>
      <c r="R1479" s="84" t="n">
        <f aca="false">IF($N1479="PHY",VLOOKUP(H1479,PGDBuckets,2,FALSE()),0)</f>
        <v>0</v>
      </c>
      <c r="S1479" s="84" t="n">
        <f aca="false">IF($N1479="G",VLOOKUP(H1479,PGDBuckets,2,FALSE()),0)</f>
        <v>0</v>
      </c>
      <c r="T1479" s="84" t="n">
        <f aca="false">SUM(P1479:S1479)</f>
        <v>11</v>
      </c>
      <c r="U1479" s="84" t="str">
        <f aca="false">IF(O1479="not used","-",O1479&amp;N1479&amp;T1479)</f>
        <v>-</v>
      </c>
      <c r="V1479" s="84" t="str">
        <f aca="false">IF(O1479="Not Used","-",VLOOKUP(D1479,FOLIOS,7,FALSE())&amp;H1479)</f>
        <v>-</v>
      </c>
      <c r="W1479" s="84" t="str">
        <f aca="false">IF(U1479="-","-",O1479&amp;E1479&amp;H1479)</f>
        <v>-</v>
      </c>
      <c r="X1479" s="85" t="str">
        <f aca="false">D1479&amp;G1479</f>
        <v>FT-CAND-EGSC-BASMICH_CG-GD</v>
      </c>
      <c r="AF1479" s="0" t="str">
        <f aca="false">D1479&amp;V1479</f>
        <v>FT-CAND-EGSC-BAS-</v>
      </c>
    </row>
    <row r="1480" customFormat="false" ht="12.75" hidden="false" customHeight="false" outlineLevel="0" collapsed="false">
      <c r="A1480" s="81" t="n">
        <v>36682</v>
      </c>
      <c r="B1480" s="82" t="s">
        <v>55</v>
      </c>
      <c r="C1480" s="82" t="s">
        <v>56</v>
      </c>
      <c r="D1480" s="82" t="s">
        <v>57</v>
      </c>
      <c r="E1480" s="82" t="s">
        <v>21</v>
      </c>
      <c r="F1480" s="82"/>
      <c r="G1480" s="82" t="s">
        <v>91</v>
      </c>
      <c r="H1480" s="81" t="n">
        <v>37742</v>
      </c>
      <c r="I1480" s="82" t="n">
        <v>3</v>
      </c>
      <c r="J1480" s="82" t="n">
        <v>0</v>
      </c>
      <c r="K1480" s="83" t="n">
        <f aca="false">IF(J1480=0,0,J1480/I1480)</f>
        <v>0</v>
      </c>
      <c r="L1480" s="83" t="n">
        <f aca="false">I1480/UOM</f>
        <v>0.0003</v>
      </c>
      <c r="M1480" s="83" t="n">
        <f aca="false">J1480/UOM</f>
        <v>0</v>
      </c>
      <c r="N1480" s="84" t="str">
        <f aca="false">IF(F1480="P","PHY",IF(F1480="G","G",E1480))</f>
        <v>D</v>
      </c>
      <c r="O1480" s="84" t="str">
        <f aca="false">IF(ISNA(VLOOKUP(G1480,BadCanCurves,1,FALSE())),VLOOKUP(D1480,FOLIOS,6,FALSE()),"not used")</f>
        <v>not used</v>
      </c>
      <c r="P1480" s="84" t="n">
        <f aca="false">IF($N1480="P",VLOOKUP(H1480,PrcBuckets,2,FALSE()),0)</f>
        <v>0</v>
      </c>
      <c r="Q1480" s="84" t="n">
        <f aca="false">IF($N1480="D",VLOOKUP(H1480,BasisBuckets,2,FALSE()),0)</f>
        <v>11</v>
      </c>
      <c r="R1480" s="84" t="n">
        <f aca="false">IF($N1480="PHY",VLOOKUP(H1480,PGDBuckets,2,FALSE()),0)</f>
        <v>0</v>
      </c>
      <c r="S1480" s="84" t="n">
        <f aca="false">IF($N1480="G",VLOOKUP(H1480,PGDBuckets,2,FALSE()),0)</f>
        <v>0</v>
      </c>
      <c r="T1480" s="84" t="n">
        <f aca="false">SUM(P1480:S1480)</f>
        <v>11</v>
      </c>
      <c r="U1480" s="84" t="str">
        <f aca="false">IF(O1480="not used","-",O1480&amp;N1480&amp;T1480)</f>
        <v>-</v>
      </c>
      <c r="V1480" s="84" t="str">
        <f aca="false">IF(O1480="Not Used","-",VLOOKUP(D1480,FOLIOS,7,FALSE())&amp;H1480)</f>
        <v>-</v>
      </c>
      <c r="W1480" s="84" t="str">
        <f aca="false">IF(U1480="-","-",O1480&amp;E1480&amp;H1480)</f>
        <v>-</v>
      </c>
      <c r="X1480" s="85" t="str">
        <f aca="false">D1480&amp;G1480</f>
        <v>FT-CAND-EGSC-BASMICH_CG-GD</v>
      </c>
      <c r="AF1480" s="0" t="str">
        <f aca="false">D1480&amp;V1480</f>
        <v>FT-CAND-EGSC-BAS-</v>
      </c>
    </row>
    <row r="1481" customFormat="false" ht="12.75" hidden="false" customHeight="false" outlineLevel="0" collapsed="false">
      <c r="A1481" s="81" t="n">
        <v>36682</v>
      </c>
      <c r="B1481" s="82" t="s">
        <v>55</v>
      </c>
      <c r="C1481" s="82" t="s">
        <v>56</v>
      </c>
      <c r="D1481" s="82" t="s">
        <v>57</v>
      </c>
      <c r="E1481" s="82" t="s">
        <v>21</v>
      </c>
      <c r="F1481" s="82"/>
      <c r="G1481" s="82" t="s">
        <v>91</v>
      </c>
      <c r="H1481" s="81" t="n">
        <v>37773</v>
      </c>
      <c r="I1481" s="82" t="n">
        <v>2</v>
      </c>
      <c r="J1481" s="82" t="n">
        <v>0</v>
      </c>
      <c r="K1481" s="83" t="n">
        <f aca="false">IF(J1481=0,0,J1481/I1481)</f>
        <v>0</v>
      </c>
      <c r="L1481" s="83" t="n">
        <f aca="false">I1481/UOM</f>
        <v>0.0002</v>
      </c>
      <c r="M1481" s="83" t="n">
        <f aca="false">J1481/UOM</f>
        <v>0</v>
      </c>
      <c r="N1481" s="84" t="str">
        <f aca="false">IF(F1481="P","PHY",IF(F1481="G","G",E1481))</f>
        <v>D</v>
      </c>
      <c r="O1481" s="84" t="str">
        <f aca="false">IF(ISNA(VLOOKUP(G1481,BadCanCurves,1,FALSE())),VLOOKUP(D1481,FOLIOS,6,FALSE()),"not used")</f>
        <v>not used</v>
      </c>
      <c r="P1481" s="84" t="n">
        <f aca="false">IF($N1481="P",VLOOKUP(H1481,PrcBuckets,2,FALSE()),0)</f>
        <v>0</v>
      </c>
      <c r="Q1481" s="84" t="n">
        <f aca="false">IF($N1481="D",VLOOKUP(H1481,BasisBuckets,2,FALSE()),0)</f>
        <v>11</v>
      </c>
      <c r="R1481" s="84" t="n">
        <f aca="false">IF($N1481="PHY",VLOOKUP(H1481,PGDBuckets,2,FALSE()),0)</f>
        <v>0</v>
      </c>
      <c r="S1481" s="84" t="n">
        <f aca="false">IF($N1481="G",VLOOKUP(H1481,PGDBuckets,2,FALSE()),0)</f>
        <v>0</v>
      </c>
      <c r="T1481" s="84" t="n">
        <f aca="false">SUM(P1481:S1481)</f>
        <v>11</v>
      </c>
      <c r="U1481" s="84" t="str">
        <f aca="false">IF(O1481="not used","-",O1481&amp;N1481&amp;T1481)</f>
        <v>-</v>
      </c>
      <c r="V1481" s="84" t="str">
        <f aca="false">IF(O1481="Not Used","-",VLOOKUP(D1481,FOLIOS,7,FALSE())&amp;H1481)</f>
        <v>-</v>
      </c>
      <c r="W1481" s="84" t="str">
        <f aca="false">IF(U1481="-","-",O1481&amp;E1481&amp;H1481)</f>
        <v>-</v>
      </c>
      <c r="X1481" s="85" t="str">
        <f aca="false">D1481&amp;G1481</f>
        <v>FT-CAND-EGSC-BASMICH_CG-GD</v>
      </c>
      <c r="AF1481" s="0" t="str">
        <f aca="false">D1481&amp;V1481</f>
        <v>FT-CAND-EGSC-BAS-</v>
      </c>
    </row>
    <row r="1482" customFormat="false" ht="12.75" hidden="false" customHeight="false" outlineLevel="0" collapsed="false">
      <c r="A1482" s="81" t="n">
        <v>36682</v>
      </c>
      <c r="B1482" s="82" t="s">
        <v>55</v>
      </c>
      <c r="C1482" s="82" t="s">
        <v>56</v>
      </c>
      <c r="D1482" s="82" t="s">
        <v>57</v>
      </c>
      <c r="E1482" s="82" t="s">
        <v>21</v>
      </c>
      <c r="F1482" s="82"/>
      <c r="G1482" s="82" t="s">
        <v>91</v>
      </c>
      <c r="H1482" s="81" t="n">
        <v>37803</v>
      </c>
      <c r="I1482" s="82" t="n">
        <v>2</v>
      </c>
      <c r="J1482" s="82" t="n">
        <v>0</v>
      </c>
      <c r="K1482" s="83" t="n">
        <f aca="false">IF(J1482=0,0,J1482/I1482)</f>
        <v>0</v>
      </c>
      <c r="L1482" s="83" t="n">
        <f aca="false">I1482/UOM</f>
        <v>0.0002</v>
      </c>
      <c r="M1482" s="83" t="n">
        <f aca="false">J1482/UOM</f>
        <v>0</v>
      </c>
      <c r="N1482" s="84" t="str">
        <f aca="false">IF(F1482="P","PHY",IF(F1482="G","G",E1482))</f>
        <v>D</v>
      </c>
      <c r="O1482" s="84" t="str">
        <f aca="false">IF(ISNA(VLOOKUP(G1482,BadCanCurves,1,FALSE())),VLOOKUP(D1482,FOLIOS,6,FALSE()),"not used")</f>
        <v>not used</v>
      </c>
      <c r="P1482" s="84" t="n">
        <f aca="false">IF($N1482="P",VLOOKUP(H1482,PrcBuckets,2,FALSE()),0)</f>
        <v>0</v>
      </c>
      <c r="Q1482" s="84" t="n">
        <f aca="false">IF($N1482="D",VLOOKUP(H1482,BasisBuckets,2,FALSE()),0)</f>
        <v>11</v>
      </c>
      <c r="R1482" s="84" t="n">
        <f aca="false">IF($N1482="PHY",VLOOKUP(H1482,PGDBuckets,2,FALSE()),0)</f>
        <v>0</v>
      </c>
      <c r="S1482" s="84" t="n">
        <f aca="false">IF($N1482="G",VLOOKUP(H1482,PGDBuckets,2,FALSE()),0)</f>
        <v>0</v>
      </c>
      <c r="T1482" s="84" t="n">
        <f aca="false">SUM(P1482:S1482)</f>
        <v>11</v>
      </c>
      <c r="U1482" s="84" t="str">
        <f aca="false">IF(O1482="not used","-",O1482&amp;N1482&amp;T1482)</f>
        <v>-</v>
      </c>
      <c r="V1482" s="84" t="str">
        <f aca="false">IF(O1482="Not Used","-",VLOOKUP(D1482,FOLIOS,7,FALSE())&amp;H1482)</f>
        <v>-</v>
      </c>
      <c r="W1482" s="84" t="str">
        <f aca="false">IF(U1482="-","-",O1482&amp;E1482&amp;H1482)</f>
        <v>-</v>
      </c>
      <c r="X1482" s="85" t="str">
        <f aca="false">D1482&amp;G1482</f>
        <v>FT-CAND-EGSC-BASMICH_CG-GD</v>
      </c>
      <c r="AF1482" s="0" t="str">
        <f aca="false">D1482&amp;V1482</f>
        <v>FT-CAND-EGSC-BAS-</v>
      </c>
    </row>
    <row r="1483" customFormat="false" ht="12.75" hidden="false" customHeight="false" outlineLevel="0" collapsed="false">
      <c r="A1483" s="81" t="n">
        <v>36682</v>
      </c>
      <c r="B1483" s="82" t="s">
        <v>55</v>
      </c>
      <c r="C1483" s="82" t="s">
        <v>56</v>
      </c>
      <c r="D1483" s="82" t="s">
        <v>57</v>
      </c>
      <c r="E1483" s="82" t="s">
        <v>21</v>
      </c>
      <c r="F1483" s="82"/>
      <c r="G1483" s="82" t="s">
        <v>91</v>
      </c>
      <c r="H1483" s="81" t="n">
        <v>37834</v>
      </c>
      <c r="I1483" s="82" t="n">
        <v>2</v>
      </c>
      <c r="J1483" s="82" t="n">
        <v>0</v>
      </c>
      <c r="K1483" s="83" t="n">
        <f aca="false">IF(J1483=0,0,J1483/I1483)</f>
        <v>0</v>
      </c>
      <c r="L1483" s="83" t="n">
        <f aca="false">I1483/UOM</f>
        <v>0.0002</v>
      </c>
      <c r="M1483" s="83" t="n">
        <f aca="false">J1483/UOM</f>
        <v>0</v>
      </c>
      <c r="N1483" s="84" t="str">
        <f aca="false">IF(F1483="P","PHY",IF(F1483="G","G",E1483))</f>
        <v>D</v>
      </c>
      <c r="O1483" s="84" t="str">
        <f aca="false">IF(ISNA(VLOOKUP(G1483,BadCanCurves,1,FALSE())),VLOOKUP(D1483,FOLIOS,6,FALSE()),"not used")</f>
        <v>not used</v>
      </c>
      <c r="P1483" s="84" t="n">
        <f aca="false">IF($N1483="P",VLOOKUP(H1483,PrcBuckets,2,FALSE()),0)</f>
        <v>0</v>
      </c>
      <c r="Q1483" s="84" t="n">
        <f aca="false">IF($N1483="D",VLOOKUP(H1483,BasisBuckets,2,FALSE()),0)</f>
        <v>11</v>
      </c>
      <c r="R1483" s="84" t="n">
        <f aca="false">IF($N1483="PHY",VLOOKUP(H1483,PGDBuckets,2,FALSE()),0)</f>
        <v>0</v>
      </c>
      <c r="S1483" s="84" t="n">
        <f aca="false">IF($N1483="G",VLOOKUP(H1483,PGDBuckets,2,FALSE()),0)</f>
        <v>0</v>
      </c>
      <c r="T1483" s="84" t="n">
        <f aca="false">SUM(P1483:S1483)</f>
        <v>11</v>
      </c>
      <c r="U1483" s="84" t="str">
        <f aca="false">IF(O1483="not used","-",O1483&amp;N1483&amp;T1483)</f>
        <v>-</v>
      </c>
      <c r="V1483" s="84" t="str">
        <f aca="false">IF(O1483="Not Used","-",VLOOKUP(D1483,FOLIOS,7,FALSE())&amp;H1483)</f>
        <v>-</v>
      </c>
      <c r="W1483" s="84" t="str">
        <f aca="false">IF(U1483="-","-",O1483&amp;E1483&amp;H1483)</f>
        <v>-</v>
      </c>
      <c r="X1483" s="85" t="str">
        <f aca="false">D1483&amp;G1483</f>
        <v>FT-CAND-EGSC-BASMICH_CG-GD</v>
      </c>
      <c r="AF1483" s="0" t="str">
        <f aca="false">D1483&amp;V1483</f>
        <v>FT-CAND-EGSC-BAS-</v>
      </c>
    </row>
    <row r="1484" customFormat="false" ht="12.75" hidden="false" customHeight="false" outlineLevel="0" collapsed="false">
      <c r="A1484" s="81" t="n">
        <v>36682</v>
      </c>
      <c r="B1484" s="82" t="s">
        <v>55</v>
      </c>
      <c r="C1484" s="82" t="s">
        <v>56</v>
      </c>
      <c r="D1484" s="82" t="s">
        <v>57</v>
      </c>
      <c r="E1484" s="82" t="s">
        <v>21</v>
      </c>
      <c r="F1484" s="82"/>
      <c r="G1484" s="82" t="s">
        <v>91</v>
      </c>
      <c r="H1484" s="81" t="n">
        <v>37865</v>
      </c>
      <c r="I1484" s="82" t="n">
        <v>2</v>
      </c>
      <c r="J1484" s="82" t="n">
        <v>0</v>
      </c>
      <c r="K1484" s="83" t="n">
        <f aca="false">IF(J1484=0,0,J1484/I1484)</f>
        <v>0</v>
      </c>
      <c r="L1484" s="83" t="n">
        <f aca="false">I1484/UOM</f>
        <v>0.0002</v>
      </c>
      <c r="M1484" s="83" t="n">
        <f aca="false">J1484/UOM</f>
        <v>0</v>
      </c>
      <c r="N1484" s="84" t="str">
        <f aca="false">IF(F1484="P","PHY",IF(F1484="G","G",E1484))</f>
        <v>D</v>
      </c>
      <c r="O1484" s="84" t="str">
        <f aca="false">IF(ISNA(VLOOKUP(G1484,BadCanCurves,1,FALSE())),VLOOKUP(D1484,FOLIOS,6,FALSE()),"not used")</f>
        <v>not used</v>
      </c>
      <c r="P1484" s="84" t="n">
        <f aca="false">IF($N1484="P",VLOOKUP(H1484,PrcBuckets,2,FALSE()),0)</f>
        <v>0</v>
      </c>
      <c r="Q1484" s="84" t="n">
        <f aca="false">IF($N1484="D",VLOOKUP(H1484,BasisBuckets,2,FALSE()),0)</f>
        <v>11</v>
      </c>
      <c r="R1484" s="84" t="n">
        <f aca="false">IF($N1484="PHY",VLOOKUP(H1484,PGDBuckets,2,FALSE()),0)</f>
        <v>0</v>
      </c>
      <c r="S1484" s="84" t="n">
        <f aca="false">IF($N1484="G",VLOOKUP(H1484,PGDBuckets,2,FALSE()),0)</f>
        <v>0</v>
      </c>
      <c r="T1484" s="84" t="n">
        <f aca="false">SUM(P1484:S1484)</f>
        <v>11</v>
      </c>
      <c r="U1484" s="84" t="str">
        <f aca="false">IF(O1484="not used","-",O1484&amp;N1484&amp;T1484)</f>
        <v>-</v>
      </c>
      <c r="V1484" s="84" t="str">
        <f aca="false">IF(O1484="Not Used","-",VLOOKUP(D1484,FOLIOS,7,FALSE())&amp;H1484)</f>
        <v>-</v>
      </c>
      <c r="W1484" s="84" t="str">
        <f aca="false">IF(U1484="-","-",O1484&amp;E1484&amp;H1484)</f>
        <v>-</v>
      </c>
      <c r="X1484" s="85" t="str">
        <f aca="false">D1484&amp;G1484</f>
        <v>FT-CAND-EGSC-BASMICH_CG-GD</v>
      </c>
      <c r="AF1484" s="0" t="str">
        <f aca="false">D1484&amp;V1484</f>
        <v>FT-CAND-EGSC-BAS-</v>
      </c>
    </row>
    <row r="1485" customFormat="false" ht="12.75" hidden="false" customHeight="false" outlineLevel="0" collapsed="false">
      <c r="A1485" s="81" t="n">
        <v>36682</v>
      </c>
      <c r="B1485" s="82" t="s">
        <v>55</v>
      </c>
      <c r="C1485" s="82" t="s">
        <v>56</v>
      </c>
      <c r="D1485" s="82" t="s">
        <v>57</v>
      </c>
      <c r="E1485" s="82" t="s">
        <v>21</v>
      </c>
      <c r="F1485" s="82"/>
      <c r="G1485" s="82" t="s">
        <v>91</v>
      </c>
      <c r="H1485" s="81" t="n">
        <v>37895</v>
      </c>
      <c r="I1485" s="82" t="n">
        <v>2</v>
      </c>
      <c r="J1485" s="82" t="n">
        <v>0</v>
      </c>
      <c r="K1485" s="83" t="n">
        <f aca="false">IF(J1485=0,0,J1485/I1485)</f>
        <v>0</v>
      </c>
      <c r="L1485" s="83" t="n">
        <f aca="false">I1485/UOM</f>
        <v>0.0002</v>
      </c>
      <c r="M1485" s="83" t="n">
        <f aca="false">J1485/UOM</f>
        <v>0</v>
      </c>
      <c r="N1485" s="84" t="str">
        <f aca="false">IF(F1485="P","PHY",IF(F1485="G","G",E1485))</f>
        <v>D</v>
      </c>
      <c r="O1485" s="84" t="str">
        <f aca="false">IF(ISNA(VLOOKUP(G1485,BadCanCurves,1,FALSE())),VLOOKUP(D1485,FOLIOS,6,FALSE()),"not used")</f>
        <v>not used</v>
      </c>
      <c r="P1485" s="84" t="n">
        <f aca="false">IF($N1485="P",VLOOKUP(H1485,PrcBuckets,2,FALSE()),0)</f>
        <v>0</v>
      </c>
      <c r="Q1485" s="84" t="n">
        <f aca="false">IF($N1485="D",VLOOKUP(H1485,BasisBuckets,2,FALSE()),0)</f>
        <v>11</v>
      </c>
      <c r="R1485" s="84" t="n">
        <f aca="false">IF($N1485="PHY",VLOOKUP(H1485,PGDBuckets,2,FALSE()),0)</f>
        <v>0</v>
      </c>
      <c r="S1485" s="84" t="n">
        <f aca="false">IF($N1485="G",VLOOKUP(H1485,PGDBuckets,2,FALSE()),0)</f>
        <v>0</v>
      </c>
      <c r="T1485" s="84" t="n">
        <f aca="false">SUM(P1485:S1485)</f>
        <v>11</v>
      </c>
      <c r="U1485" s="84" t="str">
        <f aca="false">IF(O1485="not used","-",O1485&amp;N1485&amp;T1485)</f>
        <v>-</v>
      </c>
      <c r="V1485" s="84" t="str">
        <f aca="false">IF(O1485="Not Used","-",VLOOKUP(D1485,FOLIOS,7,FALSE())&amp;H1485)</f>
        <v>-</v>
      </c>
      <c r="W1485" s="84" t="str">
        <f aca="false">IF(U1485="-","-",O1485&amp;E1485&amp;H1485)</f>
        <v>-</v>
      </c>
      <c r="X1485" s="85" t="str">
        <f aca="false">D1485&amp;G1485</f>
        <v>FT-CAND-EGSC-BASMICH_CG-GD</v>
      </c>
      <c r="AF1485" s="0" t="str">
        <f aca="false">D1485&amp;V1485</f>
        <v>FT-CAND-EGSC-BAS-</v>
      </c>
    </row>
    <row r="1486" customFormat="false" ht="12.75" hidden="false" customHeight="false" outlineLevel="0" collapsed="false">
      <c r="A1486" s="81" t="n">
        <v>36682</v>
      </c>
      <c r="B1486" s="82" t="s">
        <v>55</v>
      </c>
      <c r="C1486" s="82" t="s">
        <v>56</v>
      </c>
      <c r="D1486" s="82" t="s">
        <v>57</v>
      </c>
      <c r="E1486" s="82" t="s">
        <v>21</v>
      </c>
      <c r="F1486" s="82"/>
      <c r="G1486" s="82" t="s">
        <v>91</v>
      </c>
      <c r="H1486" s="81" t="n">
        <v>37926</v>
      </c>
      <c r="I1486" s="82" t="n">
        <v>2</v>
      </c>
      <c r="J1486" s="82" t="n">
        <v>0</v>
      </c>
      <c r="K1486" s="83" t="n">
        <f aca="false">IF(J1486=0,0,J1486/I1486)</f>
        <v>0</v>
      </c>
      <c r="L1486" s="83" t="n">
        <f aca="false">I1486/UOM</f>
        <v>0.0002</v>
      </c>
      <c r="M1486" s="83" t="n">
        <f aca="false">J1486/UOM</f>
        <v>0</v>
      </c>
      <c r="N1486" s="84" t="str">
        <f aca="false">IF(F1486="P","PHY",IF(F1486="G","G",E1486))</f>
        <v>D</v>
      </c>
      <c r="O1486" s="84" t="str">
        <f aca="false">IF(ISNA(VLOOKUP(G1486,BadCanCurves,1,FALSE())),VLOOKUP(D1486,FOLIOS,6,FALSE()),"not used")</f>
        <v>not used</v>
      </c>
      <c r="P1486" s="84" t="n">
        <f aca="false">IF($N1486="P",VLOOKUP(H1486,PrcBuckets,2,FALSE()),0)</f>
        <v>0</v>
      </c>
      <c r="Q1486" s="84" t="n">
        <f aca="false">IF($N1486="D",VLOOKUP(H1486,BasisBuckets,2,FALSE()),0)</f>
        <v>11</v>
      </c>
      <c r="R1486" s="84" t="n">
        <f aca="false">IF($N1486="PHY",VLOOKUP(H1486,PGDBuckets,2,FALSE()),0)</f>
        <v>0</v>
      </c>
      <c r="S1486" s="84" t="n">
        <f aca="false">IF($N1486="G",VLOOKUP(H1486,PGDBuckets,2,FALSE()),0)</f>
        <v>0</v>
      </c>
      <c r="T1486" s="84" t="n">
        <f aca="false">SUM(P1486:S1486)</f>
        <v>11</v>
      </c>
      <c r="U1486" s="84" t="str">
        <f aca="false">IF(O1486="not used","-",O1486&amp;N1486&amp;T1486)</f>
        <v>-</v>
      </c>
      <c r="V1486" s="84" t="str">
        <f aca="false">IF(O1486="Not Used","-",VLOOKUP(D1486,FOLIOS,7,FALSE())&amp;H1486)</f>
        <v>-</v>
      </c>
      <c r="W1486" s="84" t="str">
        <f aca="false">IF(U1486="-","-",O1486&amp;E1486&amp;H1486)</f>
        <v>-</v>
      </c>
      <c r="X1486" s="85" t="str">
        <f aca="false">D1486&amp;G1486</f>
        <v>FT-CAND-EGSC-BASMICH_CG-GD</v>
      </c>
      <c r="AF1486" s="0" t="str">
        <f aca="false">D1486&amp;V1486</f>
        <v>FT-CAND-EGSC-BAS-</v>
      </c>
    </row>
    <row r="1487" customFormat="false" ht="12.75" hidden="false" customHeight="false" outlineLevel="0" collapsed="false">
      <c r="A1487" s="81" t="n">
        <v>36682</v>
      </c>
      <c r="B1487" s="82" t="s">
        <v>55</v>
      </c>
      <c r="C1487" s="82" t="s">
        <v>56</v>
      </c>
      <c r="D1487" s="82" t="s">
        <v>57</v>
      </c>
      <c r="E1487" s="82" t="s">
        <v>21</v>
      </c>
      <c r="F1487" s="82"/>
      <c r="G1487" s="82" t="s">
        <v>91</v>
      </c>
      <c r="H1487" s="81" t="n">
        <v>37956</v>
      </c>
      <c r="I1487" s="82" t="n">
        <v>2</v>
      </c>
      <c r="J1487" s="82" t="n">
        <v>0</v>
      </c>
      <c r="K1487" s="83" t="n">
        <f aca="false">IF(J1487=0,0,J1487/I1487)</f>
        <v>0</v>
      </c>
      <c r="L1487" s="83" t="n">
        <f aca="false">I1487/UOM</f>
        <v>0.0002</v>
      </c>
      <c r="M1487" s="83" t="n">
        <f aca="false">J1487/UOM</f>
        <v>0</v>
      </c>
      <c r="N1487" s="84" t="str">
        <f aca="false">IF(F1487="P","PHY",IF(F1487="G","G",E1487))</f>
        <v>D</v>
      </c>
      <c r="O1487" s="84" t="str">
        <f aca="false">IF(ISNA(VLOOKUP(G1487,BadCanCurves,1,FALSE())),VLOOKUP(D1487,FOLIOS,6,FALSE()),"not used")</f>
        <v>not used</v>
      </c>
      <c r="P1487" s="84" t="n">
        <f aca="false">IF($N1487="P",VLOOKUP(H1487,PrcBuckets,2,FALSE()),0)</f>
        <v>0</v>
      </c>
      <c r="Q1487" s="84" t="n">
        <f aca="false">IF($N1487="D",VLOOKUP(H1487,BasisBuckets,2,FALSE()),0)</f>
        <v>11</v>
      </c>
      <c r="R1487" s="84" t="n">
        <f aca="false">IF($N1487="PHY",VLOOKUP(H1487,PGDBuckets,2,FALSE()),0)</f>
        <v>0</v>
      </c>
      <c r="S1487" s="84" t="n">
        <f aca="false">IF($N1487="G",VLOOKUP(H1487,PGDBuckets,2,FALSE()),0)</f>
        <v>0</v>
      </c>
      <c r="T1487" s="84" t="n">
        <f aca="false">SUM(P1487:S1487)</f>
        <v>11</v>
      </c>
      <c r="U1487" s="84" t="str">
        <f aca="false">IF(O1487="not used","-",O1487&amp;N1487&amp;T1487)</f>
        <v>-</v>
      </c>
      <c r="V1487" s="84" t="str">
        <f aca="false">IF(O1487="Not Used","-",VLOOKUP(D1487,FOLIOS,7,FALSE())&amp;H1487)</f>
        <v>-</v>
      </c>
      <c r="W1487" s="84" t="str">
        <f aca="false">IF(U1487="-","-",O1487&amp;E1487&amp;H1487)</f>
        <v>-</v>
      </c>
      <c r="X1487" s="85" t="str">
        <f aca="false">D1487&amp;G1487</f>
        <v>FT-CAND-EGSC-BASMICH_CG-GD</v>
      </c>
      <c r="AF1487" s="0" t="str">
        <f aca="false">D1487&amp;V1487</f>
        <v>FT-CAND-EGSC-BAS-</v>
      </c>
    </row>
    <row r="1488" customFormat="false" ht="12.75" hidden="false" customHeight="false" outlineLevel="0" collapsed="false">
      <c r="A1488" s="81" t="n">
        <v>36682</v>
      </c>
      <c r="B1488" s="82" t="s">
        <v>55</v>
      </c>
      <c r="C1488" s="82" t="s">
        <v>56</v>
      </c>
      <c r="D1488" s="82" t="s">
        <v>57</v>
      </c>
      <c r="E1488" s="82" t="s">
        <v>21</v>
      </c>
      <c r="F1488" s="82"/>
      <c r="G1488" s="82" t="s">
        <v>91</v>
      </c>
      <c r="H1488" s="81" t="n">
        <v>37987</v>
      </c>
      <c r="I1488" s="82" t="n">
        <v>2</v>
      </c>
      <c r="J1488" s="82" t="n">
        <v>0</v>
      </c>
      <c r="K1488" s="83" t="n">
        <f aca="false">IF(J1488=0,0,J1488/I1488)</f>
        <v>0</v>
      </c>
      <c r="L1488" s="83" t="n">
        <f aca="false">I1488/UOM</f>
        <v>0.0002</v>
      </c>
      <c r="M1488" s="83" t="n">
        <f aca="false">J1488/UOM</f>
        <v>0</v>
      </c>
      <c r="N1488" s="84" t="str">
        <f aca="false">IF(F1488="P","PHY",IF(F1488="G","G",E1488))</f>
        <v>D</v>
      </c>
      <c r="O1488" s="84" t="str">
        <f aca="false">IF(ISNA(VLOOKUP(G1488,BadCanCurves,1,FALSE())),VLOOKUP(D1488,FOLIOS,6,FALSE()),"not used")</f>
        <v>not used</v>
      </c>
      <c r="P1488" s="84" t="n">
        <f aca="false">IF($N1488="P",VLOOKUP(H1488,PrcBuckets,2,FALSE()),0)</f>
        <v>0</v>
      </c>
      <c r="Q1488" s="84" t="n">
        <f aca="false">IF($N1488="D",VLOOKUP(H1488,BasisBuckets,2,FALSE()),0)</f>
        <v>12</v>
      </c>
      <c r="R1488" s="84" t="n">
        <f aca="false">IF($N1488="PHY",VLOOKUP(H1488,PGDBuckets,2,FALSE()),0)</f>
        <v>0</v>
      </c>
      <c r="S1488" s="84" t="n">
        <f aca="false">IF($N1488="G",VLOOKUP(H1488,PGDBuckets,2,FALSE()),0)</f>
        <v>0</v>
      </c>
      <c r="T1488" s="84" t="n">
        <f aca="false">SUM(P1488:S1488)</f>
        <v>12</v>
      </c>
      <c r="U1488" s="84" t="str">
        <f aca="false">IF(O1488="not used","-",O1488&amp;N1488&amp;T1488)</f>
        <v>-</v>
      </c>
      <c r="V1488" s="84" t="str">
        <f aca="false">IF(O1488="Not Used","-",VLOOKUP(D1488,FOLIOS,7,FALSE())&amp;H1488)</f>
        <v>-</v>
      </c>
      <c r="W1488" s="84" t="str">
        <f aca="false">IF(U1488="-","-",O1488&amp;E1488&amp;H1488)</f>
        <v>-</v>
      </c>
      <c r="X1488" s="85" t="str">
        <f aca="false">D1488&amp;G1488</f>
        <v>FT-CAND-EGSC-BASMICH_CG-GD</v>
      </c>
      <c r="AF1488" s="0" t="str">
        <f aca="false">D1488&amp;V1488</f>
        <v>FT-CAND-EGSC-BAS-</v>
      </c>
    </row>
    <row r="1489" customFormat="false" ht="12.75" hidden="false" customHeight="false" outlineLevel="0" collapsed="false">
      <c r="A1489" s="81" t="n">
        <v>36682</v>
      </c>
      <c r="B1489" s="82" t="s">
        <v>55</v>
      </c>
      <c r="C1489" s="82" t="s">
        <v>56</v>
      </c>
      <c r="D1489" s="82" t="s">
        <v>57</v>
      </c>
      <c r="E1489" s="82" t="s">
        <v>21</v>
      </c>
      <c r="F1489" s="82"/>
      <c r="G1489" s="82" t="s">
        <v>91</v>
      </c>
      <c r="H1489" s="81" t="n">
        <v>38018</v>
      </c>
      <c r="I1489" s="82" t="n">
        <v>2</v>
      </c>
      <c r="J1489" s="82" t="n">
        <v>0</v>
      </c>
      <c r="K1489" s="83" t="n">
        <f aca="false">IF(J1489=0,0,J1489/I1489)</f>
        <v>0</v>
      </c>
      <c r="L1489" s="83" t="n">
        <f aca="false">I1489/UOM</f>
        <v>0.0002</v>
      </c>
      <c r="M1489" s="83" t="n">
        <f aca="false">J1489/UOM</f>
        <v>0</v>
      </c>
      <c r="N1489" s="84" t="str">
        <f aca="false">IF(F1489="P","PHY",IF(F1489="G","G",E1489))</f>
        <v>D</v>
      </c>
      <c r="O1489" s="84" t="str">
        <f aca="false">IF(ISNA(VLOOKUP(G1489,BadCanCurves,1,FALSE())),VLOOKUP(D1489,FOLIOS,6,FALSE()),"not used")</f>
        <v>not used</v>
      </c>
      <c r="P1489" s="84" t="n">
        <f aca="false">IF($N1489="P",VLOOKUP(H1489,PrcBuckets,2,FALSE()),0)</f>
        <v>0</v>
      </c>
      <c r="Q1489" s="84" t="n">
        <f aca="false">IF($N1489="D",VLOOKUP(H1489,BasisBuckets,2,FALSE()),0)</f>
        <v>12</v>
      </c>
      <c r="R1489" s="84" t="n">
        <f aca="false">IF($N1489="PHY",VLOOKUP(H1489,PGDBuckets,2,FALSE()),0)</f>
        <v>0</v>
      </c>
      <c r="S1489" s="84" t="n">
        <f aca="false">IF($N1489="G",VLOOKUP(H1489,PGDBuckets,2,FALSE()),0)</f>
        <v>0</v>
      </c>
      <c r="T1489" s="84" t="n">
        <f aca="false">SUM(P1489:S1489)</f>
        <v>12</v>
      </c>
      <c r="U1489" s="84" t="str">
        <f aca="false">IF(O1489="not used","-",O1489&amp;N1489&amp;T1489)</f>
        <v>-</v>
      </c>
      <c r="V1489" s="84" t="str">
        <f aca="false">IF(O1489="Not Used","-",VLOOKUP(D1489,FOLIOS,7,FALSE())&amp;H1489)</f>
        <v>-</v>
      </c>
      <c r="W1489" s="84" t="str">
        <f aca="false">IF(U1489="-","-",O1489&amp;E1489&amp;H1489)</f>
        <v>-</v>
      </c>
      <c r="X1489" s="85" t="str">
        <f aca="false">D1489&amp;G1489</f>
        <v>FT-CAND-EGSC-BASMICH_CG-GD</v>
      </c>
      <c r="AF1489" s="0" t="str">
        <f aca="false">D1489&amp;V1489</f>
        <v>FT-CAND-EGSC-BAS-</v>
      </c>
    </row>
    <row r="1490" customFormat="false" ht="12.75" hidden="false" customHeight="false" outlineLevel="0" collapsed="false">
      <c r="A1490" s="81" t="n">
        <v>36682</v>
      </c>
      <c r="B1490" s="82" t="s">
        <v>55</v>
      </c>
      <c r="C1490" s="82" t="s">
        <v>56</v>
      </c>
      <c r="D1490" s="82" t="s">
        <v>57</v>
      </c>
      <c r="E1490" s="82" t="s">
        <v>21</v>
      </c>
      <c r="F1490" s="82"/>
      <c r="G1490" s="82" t="s">
        <v>91</v>
      </c>
      <c r="H1490" s="81" t="n">
        <v>38047</v>
      </c>
      <c r="I1490" s="82" t="n">
        <v>2</v>
      </c>
      <c r="J1490" s="82" t="n">
        <v>0</v>
      </c>
      <c r="K1490" s="83" t="n">
        <f aca="false">IF(J1490=0,0,J1490/I1490)</f>
        <v>0</v>
      </c>
      <c r="L1490" s="83" t="n">
        <f aca="false">I1490/UOM</f>
        <v>0.0002</v>
      </c>
      <c r="M1490" s="83" t="n">
        <f aca="false">J1490/UOM</f>
        <v>0</v>
      </c>
      <c r="N1490" s="84" t="str">
        <f aca="false">IF(F1490="P","PHY",IF(F1490="G","G",E1490))</f>
        <v>D</v>
      </c>
      <c r="O1490" s="84" t="str">
        <f aca="false">IF(ISNA(VLOOKUP(G1490,BadCanCurves,1,FALSE())),VLOOKUP(D1490,FOLIOS,6,FALSE()),"not used")</f>
        <v>not used</v>
      </c>
      <c r="P1490" s="84" t="n">
        <f aca="false">IF($N1490="P",VLOOKUP(H1490,PrcBuckets,2,FALSE()),0)</f>
        <v>0</v>
      </c>
      <c r="Q1490" s="84" t="n">
        <f aca="false">IF($N1490="D",VLOOKUP(H1490,BasisBuckets,2,FALSE()),0)</f>
        <v>12</v>
      </c>
      <c r="R1490" s="84" t="n">
        <f aca="false">IF($N1490="PHY",VLOOKUP(H1490,PGDBuckets,2,FALSE()),0)</f>
        <v>0</v>
      </c>
      <c r="S1490" s="84" t="n">
        <f aca="false">IF($N1490="G",VLOOKUP(H1490,PGDBuckets,2,FALSE()),0)</f>
        <v>0</v>
      </c>
      <c r="T1490" s="84" t="n">
        <f aca="false">SUM(P1490:S1490)</f>
        <v>12</v>
      </c>
      <c r="U1490" s="84" t="str">
        <f aca="false">IF(O1490="not used","-",O1490&amp;N1490&amp;T1490)</f>
        <v>-</v>
      </c>
      <c r="V1490" s="84" t="str">
        <f aca="false">IF(O1490="Not Used","-",VLOOKUP(D1490,FOLIOS,7,FALSE())&amp;H1490)</f>
        <v>-</v>
      </c>
      <c r="W1490" s="84" t="str">
        <f aca="false">IF(U1490="-","-",O1490&amp;E1490&amp;H1490)</f>
        <v>-</v>
      </c>
      <c r="X1490" s="85" t="str">
        <f aca="false">D1490&amp;G1490</f>
        <v>FT-CAND-EGSC-BASMICH_CG-GD</v>
      </c>
      <c r="AF1490" s="0" t="str">
        <f aca="false">D1490&amp;V1490</f>
        <v>FT-CAND-EGSC-BAS-</v>
      </c>
    </row>
    <row r="1491" customFormat="false" ht="12.75" hidden="false" customHeight="false" outlineLevel="0" collapsed="false">
      <c r="A1491" s="81" t="n">
        <v>36682</v>
      </c>
      <c r="B1491" s="82" t="s">
        <v>55</v>
      </c>
      <c r="C1491" s="82" t="s">
        <v>56</v>
      </c>
      <c r="D1491" s="82" t="s">
        <v>57</v>
      </c>
      <c r="E1491" s="82" t="s">
        <v>21</v>
      </c>
      <c r="F1491" s="82"/>
      <c r="G1491" s="82" t="s">
        <v>91</v>
      </c>
      <c r="H1491" s="81" t="n">
        <v>38078</v>
      </c>
      <c r="I1491" s="82" t="n">
        <v>2</v>
      </c>
      <c r="J1491" s="82" t="n">
        <v>0</v>
      </c>
      <c r="K1491" s="83" t="n">
        <f aca="false">IF(J1491=0,0,J1491/I1491)</f>
        <v>0</v>
      </c>
      <c r="L1491" s="83" t="n">
        <f aca="false">I1491/UOM</f>
        <v>0.0002</v>
      </c>
      <c r="M1491" s="83" t="n">
        <f aca="false">J1491/UOM</f>
        <v>0</v>
      </c>
      <c r="N1491" s="84" t="str">
        <f aca="false">IF(F1491="P","PHY",IF(F1491="G","G",E1491))</f>
        <v>D</v>
      </c>
      <c r="O1491" s="84" t="str">
        <f aca="false">IF(ISNA(VLOOKUP(G1491,BadCanCurves,1,FALSE())),VLOOKUP(D1491,FOLIOS,6,FALSE()),"not used")</f>
        <v>not used</v>
      </c>
      <c r="P1491" s="84" t="n">
        <f aca="false">IF($N1491="P",VLOOKUP(H1491,PrcBuckets,2,FALSE()),0)</f>
        <v>0</v>
      </c>
      <c r="Q1491" s="84" t="n">
        <f aca="false">IF($N1491="D",VLOOKUP(H1491,BasisBuckets,2,FALSE()),0)</f>
        <v>12</v>
      </c>
      <c r="R1491" s="84" t="n">
        <f aca="false">IF($N1491="PHY",VLOOKUP(H1491,PGDBuckets,2,FALSE()),0)</f>
        <v>0</v>
      </c>
      <c r="S1491" s="84" t="n">
        <f aca="false">IF($N1491="G",VLOOKUP(H1491,PGDBuckets,2,FALSE()),0)</f>
        <v>0</v>
      </c>
      <c r="T1491" s="84" t="n">
        <f aca="false">SUM(P1491:S1491)</f>
        <v>12</v>
      </c>
      <c r="U1491" s="84" t="str">
        <f aca="false">IF(O1491="not used","-",O1491&amp;N1491&amp;T1491)</f>
        <v>-</v>
      </c>
      <c r="V1491" s="84" t="str">
        <f aca="false">IF(O1491="Not Used","-",VLOOKUP(D1491,FOLIOS,7,FALSE())&amp;H1491)</f>
        <v>-</v>
      </c>
      <c r="W1491" s="84" t="str">
        <f aca="false">IF(U1491="-","-",O1491&amp;E1491&amp;H1491)</f>
        <v>-</v>
      </c>
      <c r="X1491" s="85" t="str">
        <f aca="false">D1491&amp;G1491</f>
        <v>FT-CAND-EGSC-BASMICH_CG-GD</v>
      </c>
      <c r="AF1491" s="0" t="str">
        <f aca="false">D1491&amp;V1491</f>
        <v>FT-CAND-EGSC-BAS-</v>
      </c>
    </row>
    <row r="1492" customFormat="false" ht="12.75" hidden="false" customHeight="false" outlineLevel="0" collapsed="false">
      <c r="A1492" s="81" t="n">
        <v>36682</v>
      </c>
      <c r="B1492" s="82" t="s">
        <v>55</v>
      </c>
      <c r="C1492" s="82" t="s">
        <v>56</v>
      </c>
      <c r="D1492" s="82" t="s">
        <v>57</v>
      </c>
      <c r="E1492" s="82" t="s">
        <v>21</v>
      </c>
      <c r="F1492" s="82"/>
      <c r="G1492" s="82" t="s">
        <v>91</v>
      </c>
      <c r="H1492" s="81" t="n">
        <v>38108</v>
      </c>
      <c r="I1492" s="82" t="n">
        <v>2</v>
      </c>
      <c r="J1492" s="82" t="n">
        <v>0</v>
      </c>
      <c r="K1492" s="83" t="n">
        <f aca="false">IF(J1492=0,0,J1492/I1492)</f>
        <v>0</v>
      </c>
      <c r="L1492" s="83" t="n">
        <f aca="false">I1492/UOM</f>
        <v>0.0002</v>
      </c>
      <c r="M1492" s="83" t="n">
        <f aca="false">J1492/UOM</f>
        <v>0</v>
      </c>
      <c r="N1492" s="84" t="str">
        <f aca="false">IF(F1492="P","PHY",IF(F1492="G","G",E1492))</f>
        <v>D</v>
      </c>
      <c r="O1492" s="84" t="str">
        <f aca="false">IF(ISNA(VLOOKUP(G1492,BadCanCurves,1,FALSE())),VLOOKUP(D1492,FOLIOS,6,FALSE()),"not used")</f>
        <v>not used</v>
      </c>
      <c r="P1492" s="84" t="n">
        <f aca="false">IF($N1492="P",VLOOKUP(H1492,PrcBuckets,2,FALSE()),0)</f>
        <v>0</v>
      </c>
      <c r="Q1492" s="84" t="n">
        <f aca="false">IF($N1492="D",VLOOKUP(H1492,BasisBuckets,2,FALSE()),0)</f>
        <v>12</v>
      </c>
      <c r="R1492" s="84" t="n">
        <f aca="false">IF($N1492="PHY",VLOOKUP(H1492,PGDBuckets,2,FALSE()),0)</f>
        <v>0</v>
      </c>
      <c r="S1492" s="84" t="n">
        <f aca="false">IF($N1492="G",VLOOKUP(H1492,PGDBuckets,2,FALSE()),0)</f>
        <v>0</v>
      </c>
      <c r="T1492" s="84" t="n">
        <f aca="false">SUM(P1492:S1492)</f>
        <v>12</v>
      </c>
      <c r="U1492" s="84" t="str">
        <f aca="false">IF(O1492="not used","-",O1492&amp;N1492&amp;T1492)</f>
        <v>-</v>
      </c>
      <c r="V1492" s="84" t="str">
        <f aca="false">IF(O1492="Not Used","-",VLOOKUP(D1492,FOLIOS,7,FALSE())&amp;H1492)</f>
        <v>-</v>
      </c>
      <c r="W1492" s="84" t="str">
        <f aca="false">IF(U1492="-","-",O1492&amp;E1492&amp;H1492)</f>
        <v>-</v>
      </c>
      <c r="X1492" s="85" t="str">
        <f aca="false">D1492&amp;G1492</f>
        <v>FT-CAND-EGSC-BASMICH_CG-GD</v>
      </c>
      <c r="AF1492" s="0" t="str">
        <f aca="false">D1492&amp;V1492</f>
        <v>FT-CAND-EGSC-BAS-</v>
      </c>
    </row>
    <row r="1493" customFormat="false" ht="12.75" hidden="false" customHeight="false" outlineLevel="0" collapsed="false">
      <c r="A1493" s="81" t="n">
        <v>36682</v>
      </c>
      <c r="B1493" s="82" t="s">
        <v>55</v>
      </c>
      <c r="C1493" s="82" t="s">
        <v>56</v>
      </c>
      <c r="D1493" s="82" t="s">
        <v>57</v>
      </c>
      <c r="E1493" s="82" t="s">
        <v>21</v>
      </c>
      <c r="F1493" s="82"/>
      <c r="G1493" s="82" t="s">
        <v>91</v>
      </c>
      <c r="H1493" s="81" t="n">
        <v>38139</v>
      </c>
      <c r="I1493" s="82" t="n">
        <v>2</v>
      </c>
      <c r="J1493" s="82" t="n">
        <v>0</v>
      </c>
      <c r="K1493" s="83" t="n">
        <f aca="false">IF(J1493=0,0,J1493/I1493)</f>
        <v>0</v>
      </c>
      <c r="L1493" s="83" t="n">
        <f aca="false">I1493/UOM</f>
        <v>0.0002</v>
      </c>
      <c r="M1493" s="83" t="n">
        <f aca="false">J1493/UOM</f>
        <v>0</v>
      </c>
      <c r="N1493" s="84" t="str">
        <f aca="false">IF(F1493="P","PHY",IF(F1493="G","G",E1493))</f>
        <v>D</v>
      </c>
      <c r="O1493" s="84" t="str">
        <f aca="false">IF(ISNA(VLOOKUP(G1493,BadCanCurves,1,FALSE())),VLOOKUP(D1493,FOLIOS,6,FALSE()),"not used")</f>
        <v>not used</v>
      </c>
      <c r="P1493" s="84" t="n">
        <f aca="false">IF($N1493="P",VLOOKUP(H1493,PrcBuckets,2,FALSE()),0)</f>
        <v>0</v>
      </c>
      <c r="Q1493" s="84" t="n">
        <f aca="false">IF($N1493="D",VLOOKUP(H1493,BasisBuckets,2,FALSE()),0)</f>
        <v>12</v>
      </c>
      <c r="R1493" s="84" t="n">
        <f aca="false">IF($N1493="PHY",VLOOKUP(H1493,PGDBuckets,2,FALSE()),0)</f>
        <v>0</v>
      </c>
      <c r="S1493" s="84" t="n">
        <f aca="false">IF($N1493="G",VLOOKUP(H1493,PGDBuckets,2,FALSE()),0)</f>
        <v>0</v>
      </c>
      <c r="T1493" s="84" t="n">
        <f aca="false">SUM(P1493:S1493)</f>
        <v>12</v>
      </c>
      <c r="U1493" s="84" t="str">
        <f aca="false">IF(O1493="not used","-",O1493&amp;N1493&amp;T1493)</f>
        <v>-</v>
      </c>
      <c r="V1493" s="84" t="str">
        <f aca="false">IF(O1493="Not Used","-",VLOOKUP(D1493,FOLIOS,7,FALSE())&amp;H1493)</f>
        <v>-</v>
      </c>
      <c r="W1493" s="84" t="str">
        <f aca="false">IF(U1493="-","-",O1493&amp;E1493&amp;H1493)</f>
        <v>-</v>
      </c>
      <c r="X1493" s="85" t="str">
        <f aca="false">D1493&amp;G1493</f>
        <v>FT-CAND-EGSC-BASMICH_CG-GD</v>
      </c>
      <c r="AF1493" s="0" t="str">
        <f aca="false">D1493&amp;V1493</f>
        <v>FT-CAND-EGSC-BAS-</v>
      </c>
    </row>
    <row r="1494" customFormat="false" ht="12.75" hidden="false" customHeight="false" outlineLevel="0" collapsed="false">
      <c r="A1494" s="81" t="n">
        <v>36682</v>
      </c>
      <c r="B1494" s="82" t="s">
        <v>55</v>
      </c>
      <c r="C1494" s="82" t="s">
        <v>56</v>
      </c>
      <c r="D1494" s="82" t="s">
        <v>57</v>
      </c>
      <c r="E1494" s="82" t="s">
        <v>21</v>
      </c>
      <c r="F1494" s="82"/>
      <c r="G1494" s="82" t="s">
        <v>91</v>
      </c>
      <c r="H1494" s="81" t="n">
        <v>38169</v>
      </c>
      <c r="I1494" s="82" t="n">
        <v>2</v>
      </c>
      <c r="J1494" s="82" t="n">
        <v>0</v>
      </c>
      <c r="K1494" s="83" t="n">
        <f aca="false">IF(J1494=0,0,J1494/I1494)</f>
        <v>0</v>
      </c>
      <c r="L1494" s="83" t="n">
        <f aca="false">I1494/UOM</f>
        <v>0.0002</v>
      </c>
      <c r="M1494" s="83" t="n">
        <f aca="false">J1494/UOM</f>
        <v>0</v>
      </c>
      <c r="N1494" s="84" t="str">
        <f aca="false">IF(F1494="P","PHY",IF(F1494="G","G",E1494))</f>
        <v>D</v>
      </c>
      <c r="O1494" s="84" t="str">
        <f aca="false">IF(ISNA(VLOOKUP(G1494,BadCanCurves,1,FALSE())),VLOOKUP(D1494,FOLIOS,6,FALSE()),"not used")</f>
        <v>not used</v>
      </c>
      <c r="P1494" s="84" t="n">
        <f aca="false">IF($N1494="P",VLOOKUP(H1494,PrcBuckets,2,FALSE()),0)</f>
        <v>0</v>
      </c>
      <c r="Q1494" s="84" t="n">
        <f aca="false">IF($N1494="D",VLOOKUP(H1494,BasisBuckets,2,FALSE()),0)</f>
        <v>12</v>
      </c>
      <c r="R1494" s="84" t="n">
        <f aca="false">IF($N1494="PHY",VLOOKUP(H1494,PGDBuckets,2,FALSE()),0)</f>
        <v>0</v>
      </c>
      <c r="S1494" s="84" t="n">
        <f aca="false">IF($N1494="G",VLOOKUP(H1494,PGDBuckets,2,FALSE()),0)</f>
        <v>0</v>
      </c>
      <c r="T1494" s="84" t="n">
        <f aca="false">SUM(P1494:S1494)</f>
        <v>12</v>
      </c>
      <c r="U1494" s="84" t="str">
        <f aca="false">IF(O1494="not used","-",O1494&amp;N1494&amp;T1494)</f>
        <v>-</v>
      </c>
      <c r="V1494" s="84" t="str">
        <f aca="false">IF(O1494="Not Used","-",VLOOKUP(D1494,FOLIOS,7,FALSE())&amp;H1494)</f>
        <v>-</v>
      </c>
      <c r="W1494" s="84" t="str">
        <f aca="false">IF(U1494="-","-",O1494&amp;E1494&amp;H1494)</f>
        <v>-</v>
      </c>
      <c r="X1494" s="85" t="str">
        <f aca="false">D1494&amp;G1494</f>
        <v>FT-CAND-EGSC-BASMICH_CG-GD</v>
      </c>
      <c r="AF1494" s="0" t="str">
        <f aca="false">D1494&amp;V1494</f>
        <v>FT-CAND-EGSC-BAS-</v>
      </c>
    </row>
    <row r="1495" customFormat="false" ht="12.75" hidden="false" customHeight="false" outlineLevel="0" collapsed="false">
      <c r="A1495" s="81" t="n">
        <v>36682</v>
      </c>
      <c r="B1495" s="82" t="s">
        <v>55</v>
      </c>
      <c r="C1495" s="82" t="s">
        <v>56</v>
      </c>
      <c r="D1495" s="82" t="s">
        <v>57</v>
      </c>
      <c r="E1495" s="82" t="s">
        <v>21</v>
      </c>
      <c r="F1495" s="82"/>
      <c r="G1495" s="82" t="s">
        <v>91</v>
      </c>
      <c r="H1495" s="81" t="n">
        <v>38200</v>
      </c>
      <c r="I1495" s="82" t="n">
        <v>2</v>
      </c>
      <c r="J1495" s="82" t="n">
        <v>0</v>
      </c>
      <c r="K1495" s="83" t="n">
        <f aca="false">IF(J1495=0,0,J1495/I1495)</f>
        <v>0</v>
      </c>
      <c r="L1495" s="83" t="n">
        <f aca="false">I1495/UOM</f>
        <v>0.0002</v>
      </c>
      <c r="M1495" s="83" t="n">
        <f aca="false">J1495/UOM</f>
        <v>0</v>
      </c>
      <c r="N1495" s="84" t="str">
        <f aca="false">IF(F1495="P","PHY",IF(F1495="G","G",E1495))</f>
        <v>D</v>
      </c>
      <c r="O1495" s="84" t="str">
        <f aca="false">IF(ISNA(VLOOKUP(G1495,BadCanCurves,1,FALSE())),VLOOKUP(D1495,FOLIOS,6,FALSE()),"not used")</f>
        <v>not used</v>
      </c>
      <c r="P1495" s="84" t="n">
        <f aca="false">IF($N1495="P",VLOOKUP(H1495,PrcBuckets,2,FALSE()),0)</f>
        <v>0</v>
      </c>
      <c r="Q1495" s="84" t="n">
        <f aca="false">IF($N1495="D",VLOOKUP(H1495,BasisBuckets,2,FALSE()),0)</f>
        <v>12</v>
      </c>
      <c r="R1495" s="84" t="n">
        <f aca="false">IF($N1495="PHY",VLOOKUP(H1495,PGDBuckets,2,FALSE()),0)</f>
        <v>0</v>
      </c>
      <c r="S1495" s="84" t="n">
        <f aca="false">IF($N1495="G",VLOOKUP(H1495,PGDBuckets,2,FALSE()),0)</f>
        <v>0</v>
      </c>
      <c r="T1495" s="84" t="n">
        <f aca="false">SUM(P1495:S1495)</f>
        <v>12</v>
      </c>
      <c r="U1495" s="84" t="str">
        <f aca="false">IF(O1495="not used","-",O1495&amp;N1495&amp;T1495)</f>
        <v>-</v>
      </c>
      <c r="V1495" s="84" t="str">
        <f aca="false">IF(O1495="Not Used","-",VLOOKUP(D1495,FOLIOS,7,FALSE())&amp;H1495)</f>
        <v>-</v>
      </c>
      <c r="W1495" s="84" t="str">
        <f aca="false">IF(U1495="-","-",O1495&amp;E1495&amp;H1495)</f>
        <v>-</v>
      </c>
      <c r="X1495" s="85" t="str">
        <f aca="false">D1495&amp;G1495</f>
        <v>FT-CAND-EGSC-BASMICH_CG-GD</v>
      </c>
      <c r="AF1495" s="0" t="str">
        <f aca="false">D1495&amp;V1495</f>
        <v>FT-CAND-EGSC-BAS-</v>
      </c>
    </row>
    <row r="1496" customFormat="false" ht="12.75" hidden="false" customHeight="false" outlineLevel="0" collapsed="false">
      <c r="A1496" s="81" t="n">
        <v>36682</v>
      </c>
      <c r="B1496" s="82" t="s">
        <v>55</v>
      </c>
      <c r="C1496" s="82" t="s">
        <v>56</v>
      </c>
      <c r="D1496" s="82" t="s">
        <v>57</v>
      </c>
      <c r="E1496" s="82" t="s">
        <v>21</v>
      </c>
      <c r="F1496" s="82"/>
      <c r="G1496" s="82" t="s">
        <v>91</v>
      </c>
      <c r="H1496" s="81" t="n">
        <v>38231</v>
      </c>
      <c r="I1496" s="82" t="n">
        <v>2</v>
      </c>
      <c r="J1496" s="82" t="n">
        <v>0</v>
      </c>
      <c r="K1496" s="83" t="n">
        <f aca="false">IF(J1496=0,0,J1496/I1496)</f>
        <v>0</v>
      </c>
      <c r="L1496" s="83" t="n">
        <f aca="false">I1496/UOM</f>
        <v>0.0002</v>
      </c>
      <c r="M1496" s="83" t="n">
        <f aca="false">J1496/UOM</f>
        <v>0</v>
      </c>
      <c r="N1496" s="84" t="str">
        <f aca="false">IF(F1496="P","PHY",IF(F1496="G","G",E1496))</f>
        <v>D</v>
      </c>
      <c r="O1496" s="84" t="str">
        <f aca="false">IF(ISNA(VLOOKUP(G1496,BadCanCurves,1,FALSE())),VLOOKUP(D1496,FOLIOS,6,FALSE()),"not used")</f>
        <v>not used</v>
      </c>
      <c r="P1496" s="84" t="n">
        <f aca="false">IF($N1496="P",VLOOKUP(H1496,PrcBuckets,2,FALSE()),0)</f>
        <v>0</v>
      </c>
      <c r="Q1496" s="84" t="n">
        <f aca="false">IF($N1496="D",VLOOKUP(H1496,BasisBuckets,2,FALSE()),0)</f>
        <v>12</v>
      </c>
      <c r="R1496" s="84" t="n">
        <f aca="false">IF($N1496="PHY",VLOOKUP(H1496,PGDBuckets,2,FALSE()),0)</f>
        <v>0</v>
      </c>
      <c r="S1496" s="84" t="n">
        <f aca="false">IF($N1496="G",VLOOKUP(H1496,PGDBuckets,2,FALSE()),0)</f>
        <v>0</v>
      </c>
      <c r="T1496" s="84" t="n">
        <f aca="false">SUM(P1496:S1496)</f>
        <v>12</v>
      </c>
      <c r="U1496" s="84" t="str">
        <f aca="false">IF(O1496="not used","-",O1496&amp;N1496&amp;T1496)</f>
        <v>-</v>
      </c>
      <c r="V1496" s="84" t="str">
        <f aca="false">IF(O1496="Not Used","-",VLOOKUP(D1496,FOLIOS,7,FALSE())&amp;H1496)</f>
        <v>-</v>
      </c>
      <c r="W1496" s="84" t="str">
        <f aca="false">IF(U1496="-","-",O1496&amp;E1496&amp;H1496)</f>
        <v>-</v>
      </c>
      <c r="X1496" s="85" t="str">
        <f aca="false">D1496&amp;G1496</f>
        <v>FT-CAND-EGSC-BASMICH_CG-GD</v>
      </c>
      <c r="AF1496" s="0" t="str">
        <f aca="false">D1496&amp;V1496</f>
        <v>FT-CAND-EGSC-BAS-</v>
      </c>
    </row>
    <row r="1497" customFormat="false" ht="12.75" hidden="false" customHeight="false" outlineLevel="0" collapsed="false">
      <c r="A1497" s="81" t="n">
        <v>36682</v>
      </c>
      <c r="B1497" s="82" t="s">
        <v>55</v>
      </c>
      <c r="C1497" s="82" t="s">
        <v>56</v>
      </c>
      <c r="D1497" s="82" t="s">
        <v>57</v>
      </c>
      <c r="E1497" s="82" t="s">
        <v>21</v>
      </c>
      <c r="F1497" s="82"/>
      <c r="G1497" s="82" t="s">
        <v>91</v>
      </c>
      <c r="H1497" s="81" t="n">
        <v>38261</v>
      </c>
      <c r="I1497" s="82" t="n">
        <v>2</v>
      </c>
      <c r="J1497" s="82" t="n">
        <v>0</v>
      </c>
      <c r="K1497" s="83" t="n">
        <f aca="false">IF(J1497=0,0,J1497/I1497)</f>
        <v>0</v>
      </c>
      <c r="L1497" s="83" t="n">
        <f aca="false">I1497/UOM</f>
        <v>0.0002</v>
      </c>
      <c r="M1497" s="83" t="n">
        <f aca="false">J1497/UOM</f>
        <v>0</v>
      </c>
      <c r="N1497" s="84" t="str">
        <f aca="false">IF(F1497="P","PHY",IF(F1497="G","G",E1497))</f>
        <v>D</v>
      </c>
      <c r="O1497" s="84" t="str">
        <f aca="false">IF(ISNA(VLOOKUP(G1497,BadCanCurves,1,FALSE())),VLOOKUP(D1497,FOLIOS,6,FALSE()),"not used")</f>
        <v>not used</v>
      </c>
      <c r="P1497" s="84" t="n">
        <f aca="false">IF($N1497="P",VLOOKUP(H1497,PrcBuckets,2,FALSE()),0)</f>
        <v>0</v>
      </c>
      <c r="Q1497" s="84" t="n">
        <f aca="false">IF($N1497="D",VLOOKUP(H1497,BasisBuckets,2,FALSE()),0)</f>
        <v>12</v>
      </c>
      <c r="R1497" s="84" t="n">
        <f aca="false">IF($N1497="PHY",VLOOKUP(H1497,PGDBuckets,2,FALSE()),0)</f>
        <v>0</v>
      </c>
      <c r="S1497" s="84" t="n">
        <f aca="false">IF($N1497="G",VLOOKUP(H1497,PGDBuckets,2,FALSE()),0)</f>
        <v>0</v>
      </c>
      <c r="T1497" s="84" t="n">
        <f aca="false">SUM(P1497:S1497)</f>
        <v>12</v>
      </c>
      <c r="U1497" s="84" t="str">
        <f aca="false">IF(O1497="not used","-",O1497&amp;N1497&amp;T1497)</f>
        <v>-</v>
      </c>
      <c r="V1497" s="84" t="str">
        <f aca="false">IF(O1497="Not Used","-",VLOOKUP(D1497,FOLIOS,7,FALSE())&amp;H1497)</f>
        <v>-</v>
      </c>
      <c r="W1497" s="84" t="str">
        <f aca="false">IF(U1497="-","-",O1497&amp;E1497&amp;H1497)</f>
        <v>-</v>
      </c>
      <c r="X1497" s="85" t="str">
        <f aca="false">D1497&amp;G1497</f>
        <v>FT-CAND-EGSC-BASMICH_CG-GD</v>
      </c>
      <c r="AF1497" s="0" t="str">
        <f aca="false">D1497&amp;V1497</f>
        <v>FT-CAND-EGSC-BAS-</v>
      </c>
    </row>
    <row r="1498" customFormat="false" ht="12.75" hidden="false" customHeight="false" outlineLevel="0" collapsed="false">
      <c r="A1498" s="81" t="n">
        <v>36682</v>
      </c>
      <c r="B1498" s="82" t="s">
        <v>55</v>
      </c>
      <c r="C1498" s="82" t="s">
        <v>56</v>
      </c>
      <c r="D1498" s="82" t="s">
        <v>57</v>
      </c>
      <c r="E1498" s="82" t="s">
        <v>21</v>
      </c>
      <c r="F1498" s="82"/>
      <c r="G1498" s="82" t="s">
        <v>91</v>
      </c>
      <c r="H1498" s="81" t="n">
        <v>38292</v>
      </c>
      <c r="I1498" s="82" t="n">
        <v>2</v>
      </c>
      <c r="J1498" s="82" t="n">
        <v>0</v>
      </c>
      <c r="K1498" s="83" t="n">
        <f aca="false">IF(J1498=0,0,J1498/I1498)</f>
        <v>0</v>
      </c>
      <c r="L1498" s="83" t="n">
        <f aca="false">I1498/UOM</f>
        <v>0.0002</v>
      </c>
      <c r="M1498" s="83" t="n">
        <f aca="false">J1498/UOM</f>
        <v>0</v>
      </c>
      <c r="N1498" s="84" t="str">
        <f aca="false">IF(F1498="P","PHY",IF(F1498="G","G",E1498))</f>
        <v>D</v>
      </c>
      <c r="O1498" s="84" t="str">
        <f aca="false">IF(ISNA(VLOOKUP(G1498,BadCanCurves,1,FALSE())),VLOOKUP(D1498,FOLIOS,6,FALSE()),"not used")</f>
        <v>not used</v>
      </c>
      <c r="P1498" s="84" t="n">
        <f aca="false">IF($N1498="P",VLOOKUP(H1498,PrcBuckets,2,FALSE()),0)</f>
        <v>0</v>
      </c>
      <c r="Q1498" s="84" t="n">
        <f aca="false">IF($N1498="D",VLOOKUP(H1498,BasisBuckets,2,FALSE()),0)</f>
        <v>12</v>
      </c>
      <c r="R1498" s="84" t="n">
        <f aca="false">IF($N1498="PHY",VLOOKUP(H1498,PGDBuckets,2,FALSE()),0)</f>
        <v>0</v>
      </c>
      <c r="S1498" s="84" t="n">
        <f aca="false">IF($N1498="G",VLOOKUP(H1498,PGDBuckets,2,FALSE()),0)</f>
        <v>0</v>
      </c>
      <c r="T1498" s="84" t="n">
        <f aca="false">SUM(P1498:S1498)</f>
        <v>12</v>
      </c>
      <c r="U1498" s="84" t="str">
        <f aca="false">IF(O1498="not used","-",O1498&amp;N1498&amp;T1498)</f>
        <v>-</v>
      </c>
      <c r="V1498" s="84" t="str">
        <f aca="false">IF(O1498="Not Used","-",VLOOKUP(D1498,FOLIOS,7,FALSE())&amp;H1498)</f>
        <v>-</v>
      </c>
      <c r="W1498" s="84" t="str">
        <f aca="false">IF(U1498="-","-",O1498&amp;E1498&amp;H1498)</f>
        <v>-</v>
      </c>
      <c r="X1498" s="85" t="str">
        <f aca="false">D1498&amp;G1498</f>
        <v>FT-CAND-EGSC-BASMICH_CG-GD</v>
      </c>
      <c r="AF1498" s="0" t="str">
        <f aca="false">D1498&amp;V1498</f>
        <v>FT-CAND-EGSC-BAS-</v>
      </c>
    </row>
    <row r="1499" customFormat="false" ht="12.75" hidden="false" customHeight="false" outlineLevel="0" collapsed="false">
      <c r="A1499" s="81" t="n">
        <v>36682</v>
      </c>
      <c r="B1499" s="82" t="s">
        <v>55</v>
      </c>
      <c r="C1499" s="82" t="s">
        <v>56</v>
      </c>
      <c r="D1499" s="82" t="s">
        <v>57</v>
      </c>
      <c r="E1499" s="82" t="s">
        <v>21</v>
      </c>
      <c r="F1499" s="82"/>
      <c r="G1499" s="82" t="s">
        <v>91</v>
      </c>
      <c r="H1499" s="81" t="n">
        <v>38322</v>
      </c>
      <c r="I1499" s="82" t="n">
        <v>2</v>
      </c>
      <c r="J1499" s="82" t="n">
        <v>0</v>
      </c>
      <c r="K1499" s="83" t="n">
        <f aca="false">IF(J1499=0,0,J1499/I1499)</f>
        <v>0</v>
      </c>
      <c r="L1499" s="83" t="n">
        <f aca="false">I1499/UOM</f>
        <v>0.0002</v>
      </c>
      <c r="M1499" s="83" t="n">
        <f aca="false">J1499/UOM</f>
        <v>0</v>
      </c>
      <c r="N1499" s="84" t="str">
        <f aca="false">IF(F1499="P","PHY",IF(F1499="G","G",E1499))</f>
        <v>D</v>
      </c>
      <c r="O1499" s="84" t="str">
        <f aca="false">IF(ISNA(VLOOKUP(G1499,BadCanCurves,1,FALSE())),VLOOKUP(D1499,FOLIOS,6,FALSE()),"not used")</f>
        <v>not used</v>
      </c>
      <c r="P1499" s="84" t="n">
        <f aca="false">IF($N1499="P",VLOOKUP(H1499,PrcBuckets,2,FALSE()),0)</f>
        <v>0</v>
      </c>
      <c r="Q1499" s="84" t="n">
        <f aca="false">IF($N1499="D",VLOOKUP(H1499,BasisBuckets,2,FALSE()),0)</f>
        <v>12</v>
      </c>
      <c r="R1499" s="84" t="n">
        <f aca="false">IF($N1499="PHY",VLOOKUP(H1499,PGDBuckets,2,FALSE()),0)</f>
        <v>0</v>
      </c>
      <c r="S1499" s="84" t="n">
        <f aca="false">IF($N1499="G",VLOOKUP(H1499,PGDBuckets,2,FALSE()),0)</f>
        <v>0</v>
      </c>
      <c r="T1499" s="84" t="n">
        <f aca="false">SUM(P1499:S1499)</f>
        <v>12</v>
      </c>
      <c r="U1499" s="84" t="str">
        <f aca="false">IF(O1499="not used","-",O1499&amp;N1499&amp;T1499)</f>
        <v>-</v>
      </c>
      <c r="V1499" s="84" t="str">
        <f aca="false">IF(O1499="Not Used","-",VLOOKUP(D1499,FOLIOS,7,FALSE())&amp;H1499)</f>
        <v>-</v>
      </c>
      <c r="W1499" s="84" t="str">
        <f aca="false">IF(U1499="-","-",O1499&amp;E1499&amp;H1499)</f>
        <v>-</v>
      </c>
      <c r="X1499" s="85" t="str">
        <f aca="false">D1499&amp;G1499</f>
        <v>FT-CAND-EGSC-BASMICH_CG-GD</v>
      </c>
      <c r="AF1499" s="0" t="str">
        <f aca="false">D1499&amp;V1499</f>
        <v>FT-CAND-EGSC-BAS-</v>
      </c>
    </row>
    <row r="1500" customFormat="false" ht="12.75" hidden="false" customHeight="false" outlineLevel="0" collapsed="false">
      <c r="A1500" s="81" t="n">
        <v>36682</v>
      </c>
      <c r="B1500" s="82" t="s">
        <v>55</v>
      </c>
      <c r="C1500" s="82" t="s">
        <v>56</v>
      </c>
      <c r="D1500" s="82" t="s">
        <v>57</v>
      </c>
      <c r="E1500" s="82" t="s">
        <v>21</v>
      </c>
      <c r="F1500" s="82"/>
      <c r="G1500" s="82" t="s">
        <v>91</v>
      </c>
      <c r="H1500" s="81" t="n">
        <v>38353</v>
      </c>
      <c r="I1500" s="82" t="n">
        <v>2</v>
      </c>
      <c r="J1500" s="82" t="n">
        <v>0</v>
      </c>
      <c r="K1500" s="83" t="n">
        <f aca="false">IF(J1500=0,0,J1500/I1500)</f>
        <v>0</v>
      </c>
      <c r="L1500" s="83" t="n">
        <f aca="false">I1500/UOM</f>
        <v>0.0002</v>
      </c>
      <c r="M1500" s="83" t="n">
        <f aca="false">J1500/UOM</f>
        <v>0</v>
      </c>
      <c r="N1500" s="84" t="str">
        <f aca="false">IF(F1500="P","PHY",IF(F1500="G","G",E1500))</f>
        <v>D</v>
      </c>
      <c r="O1500" s="84" t="str">
        <f aca="false">IF(ISNA(VLOOKUP(G1500,BadCanCurves,1,FALSE())),VLOOKUP(D1500,FOLIOS,6,FALSE()),"not used")</f>
        <v>not used</v>
      </c>
      <c r="P1500" s="84" t="n">
        <f aca="false">IF($N1500="P",VLOOKUP(H1500,PrcBuckets,2,FALSE()),0)</f>
        <v>0</v>
      </c>
      <c r="Q1500" s="84" t="n">
        <f aca="false">IF($N1500="D",VLOOKUP(H1500,BasisBuckets,2,FALSE()),0)</f>
        <v>13</v>
      </c>
      <c r="R1500" s="84" t="n">
        <f aca="false">IF($N1500="PHY",VLOOKUP(H1500,PGDBuckets,2,FALSE()),0)</f>
        <v>0</v>
      </c>
      <c r="S1500" s="84" t="n">
        <f aca="false">IF($N1500="G",VLOOKUP(H1500,PGDBuckets,2,FALSE()),0)</f>
        <v>0</v>
      </c>
      <c r="T1500" s="84" t="n">
        <f aca="false">SUM(P1500:S1500)</f>
        <v>13</v>
      </c>
      <c r="U1500" s="84" t="str">
        <f aca="false">IF(O1500="not used","-",O1500&amp;N1500&amp;T1500)</f>
        <v>-</v>
      </c>
      <c r="V1500" s="84" t="str">
        <f aca="false">IF(O1500="Not Used","-",VLOOKUP(D1500,FOLIOS,7,FALSE())&amp;H1500)</f>
        <v>-</v>
      </c>
      <c r="W1500" s="84" t="str">
        <f aca="false">IF(U1500="-","-",O1500&amp;E1500&amp;H1500)</f>
        <v>-</v>
      </c>
      <c r="X1500" s="85" t="str">
        <f aca="false">D1500&amp;G1500</f>
        <v>FT-CAND-EGSC-BASMICH_CG-GD</v>
      </c>
      <c r="AF1500" s="0" t="str">
        <f aca="false">D1500&amp;V1500</f>
        <v>FT-CAND-EGSC-BAS-</v>
      </c>
    </row>
    <row r="1501" customFormat="false" ht="12.75" hidden="false" customHeight="false" outlineLevel="0" collapsed="false">
      <c r="A1501" s="81" t="n">
        <v>36682</v>
      </c>
      <c r="B1501" s="82" t="s">
        <v>55</v>
      </c>
      <c r="C1501" s="82" t="s">
        <v>56</v>
      </c>
      <c r="D1501" s="82" t="s">
        <v>57</v>
      </c>
      <c r="E1501" s="82" t="s">
        <v>21</v>
      </c>
      <c r="F1501" s="82"/>
      <c r="G1501" s="82" t="s">
        <v>91</v>
      </c>
      <c r="H1501" s="81" t="n">
        <v>38384</v>
      </c>
      <c r="I1501" s="82" t="n">
        <v>2</v>
      </c>
      <c r="J1501" s="82" t="n">
        <v>0</v>
      </c>
      <c r="K1501" s="83" t="n">
        <f aca="false">IF(J1501=0,0,J1501/I1501)</f>
        <v>0</v>
      </c>
      <c r="L1501" s="83" t="n">
        <f aca="false">I1501/UOM</f>
        <v>0.0002</v>
      </c>
      <c r="M1501" s="83" t="n">
        <f aca="false">J1501/UOM</f>
        <v>0</v>
      </c>
      <c r="N1501" s="84" t="str">
        <f aca="false">IF(F1501="P","PHY",IF(F1501="G","G",E1501))</f>
        <v>D</v>
      </c>
      <c r="O1501" s="84" t="str">
        <f aca="false">IF(ISNA(VLOOKUP(G1501,BadCanCurves,1,FALSE())),VLOOKUP(D1501,FOLIOS,6,FALSE()),"not used")</f>
        <v>not used</v>
      </c>
      <c r="P1501" s="84" t="n">
        <f aca="false">IF($N1501="P",VLOOKUP(H1501,PrcBuckets,2,FALSE()),0)</f>
        <v>0</v>
      </c>
      <c r="Q1501" s="84" t="n">
        <f aca="false">IF($N1501="D",VLOOKUP(H1501,BasisBuckets,2,FALSE()),0)</f>
        <v>13</v>
      </c>
      <c r="R1501" s="84" t="n">
        <f aca="false">IF($N1501="PHY",VLOOKUP(H1501,PGDBuckets,2,FALSE()),0)</f>
        <v>0</v>
      </c>
      <c r="S1501" s="84" t="n">
        <f aca="false">IF($N1501="G",VLOOKUP(H1501,PGDBuckets,2,FALSE()),0)</f>
        <v>0</v>
      </c>
      <c r="T1501" s="84" t="n">
        <f aca="false">SUM(P1501:S1501)</f>
        <v>13</v>
      </c>
      <c r="U1501" s="84" t="str">
        <f aca="false">IF(O1501="not used","-",O1501&amp;N1501&amp;T1501)</f>
        <v>-</v>
      </c>
      <c r="V1501" s="84" t="str">
        <f aca="false">IF(O1501="Not Used","-",VLOOKUP(D1501,FOLIOS,7,FALSE())&amp;H1501)</f>
        <v>-</v>
      </c>
      <c r="W1501" s="84" t="str">
        <f aca="false">IF(U1501="-","-",O1501&amp;E1501&amp;H1501)</f>
        <v>-</v>
      </c>
      <c r="X1501" s="85" t="str">
        <f aca="false">D1501&amp;G1501</f>
        <v>FT-CAND-EGSC-BASMICH_CG-GD</v>
      </c>
      <c r="AF1501" s="0" t="str">
        <f aca="false">D1501&amp;V1501</f>
        <v>FT-CAND-EGSC-BAS-</v>
      </c>
    </row>
    <row r="1502" customFormat="false" ht="12.75" hidden="false" customHeight="false" outlineLevel="0" collapsed="false">
      <c r="A1502" s="81" t="n">
        <v>36682</v>
      </c>
      <c r="B1502" s="82" t="s">
        <v>55</v>
      </c>
      <c r="C1502" s="82" t="s">
        <v>56</v>
      </c>
      <c r="D1502" s="82" t="s">
        <v>57</v>
      </c>
      <c r="E1502" s="82" t="s">
        <v>21</v>
      </c>
      <c r="F1502" s="82"/>
      <c r="G1502" s="82" t="s">
        <v>91</v>
      </c>
      <c r="H1502" s="81" t="n">
        <v>38412</v>
      </c>
      <c r="I1502" s="82" t="n">
        <v>2</v>
      </c>
      <c r="J1502" s="82" t="n">
        <v>0</v>
      </c>
      <c r="K1502" s="83" t="n">
        <f aca="false">IF(J1502=0,0,J1502/I1502)</f>
        <v>0</v>
      </c>
      <c r="L1502" s="83" t="n">
        <f aca="false">I1502/UOM</f>
        <v>0.0002</v>
      </c>
      <c r="M1502" s="83" t="n">
        <f aca="false">J1502/UOM</f>
        <v>0</v>
      </c>
      <c r="N1502" s="84" t="str">
        <f aca="false">IF(F1502="P","PHY",IF(F1502="G","G",E1502))</f>
        <v>D</v>
      </c>
      <c r="O1502" s="84" t="str">
        <f aca="false">IF(ISNA(VLOOKUP(G1502,BadCanCurves,1,FALSE())),VLOOKUP(D1502,FOLIOS,6,FALSE()),"not used")</f>
        <v>not used</v>
      </c>
      <c r="P1502" s="84" t="n">
        <f aca="false">IF($N1502="P",VLOOKUP(H1502,PrcBuckets,2,FALSE()),0)</f>
        <v>0</v>
      </c>
      <c r="Q1502" s="84" t="n">
        <f aca="false">IF($N1502="D",VLOOKUP(H1502,BasisBuckets,2,FALSE()),0)</f>
        <v>13</v>
      </c>
      <c r="R1502" s="84" t="n">
        <f aca="false">IF($N1502="PHY",VLOOKUP(H1502,PGDBuckets,2,FALSE()),0)</f>
        <v>0</v>
      </c>
      <c r="S1502" s="84" t="n">
        <f aca="false">IF($N1502="G",VLOOKUP(H1502,PGDBuckets,2,FALSE()),0)</f>
        <v>0</v>
      </c>
      <c r="T1502" s="84" t="n">
        <f aca="false">SUM(P1502:S1502)</f>
        <v>13</v>
      </c>
      <c r="U1502" s="84" t="str">
        <f aca="false">IF(O1502="not used","-",O1502&amp;N1502&amp;T1502)</f>
        <v>-</v>
      </c>
      <c r="V1502" s="84" t="str">
        <f aca="false">IF(O1502="Not Used","-",VLOOKUP(D1502,FOLIOS,7,FALSE())&amp;H1502)</f>
        <v>-</v>
      </c>
      <c r="W1502" s="84" t="str">
        <f aca="false">IF(U1502="-","-",O1502&amp;E1502&amp;H1502)</f>
        <v>-</v>
      </c>
      <c r="X1502" s="85" t="str">
        <f aca="false">D1502&amp;G1502</f>
        <v>FT-CAND-EGSC-BASMICH_CG-GD</v>
      </c>
      <c r="AF1502" s="0" t="str">
        <f aca="false">D1502&amp;V1502</f>
        <v>FT-CAND-EGSC-BAS-</v>
      </c>
    </row>
    <row r="1503" customFormat="false" ht="12.75" hidden="false" customHeight="false" outlineLevel="0" collapsed="false">
      <c r="A1503" s="81" t="n">
        <v>36682</v>
      </c>
      <c r="B1503" s="82" t="s">
        <v>55</v>
      </c>
      <c r="C1503" s="82" t="s">
        <v>56</v>
      </c>
      <c r="D1503" s="82" t="s">
        <v>57</v>
      </c>
      <c r="E1503" s="82" t="s">
        <v>21</v>
      </c>
      <c r="F1503" s="82"/>
      <c r="G1503" s="82" t="s">
        <v>91</v>
      </c>
      <c r="H1503" s="81" t="n">
        <v>38443</v>
      </c>
      <c r="I1503" s="82" t="n">
        <v>2</v>
      </c>
      <c r="J1503" s="82" t="n">
        <v>0</v>
      </c>
      <c r="K1503" s="83" t="n">
        <f aca="false">IF(J1503=0,0,J1503/I1503)</f>
        <v>0</v>
      </c>
      <c r="L1503" s="83" t="n">
        <f aca="false">I1503/UOM</f>
        <v>0.0002</v>
      </c>
      <c r="M1503" s="83" t="n">
        <f aca="false">J1503/UOM</f>
        <v>0</v>
      </c>
      <c r="N1503" s="84" t="str">
        <f aca="false">IF(F1503="P","PHY",IF(F1503="G","G",E1503))</f>
        <v>D</v>
      </c>
      <c r="O1503" s="84" t="str">
        <f aca="false">IF(ISNA(VLOOKUP(G1503,BadCanCurves,1,FALSE())),VLOOKUP(D1503,FOLIOS,6,FALSE()),"not used")</f>
        <v>not used</v>
      </c>
      <c r="P1503" s="84" t="n">
        <f aca="false">IF($N1503="P",VLOOKUP(H1503,PrcBuckets,2,FALSE()),0)</f>
        <v>0</v>
      </c>
      <c r="Q1503" s="84" t="n">
        <f aca="false">IF($N1503="D",VLOOKUP(H1503,BasisBuckets,2,FALSE()),0)</f>
        <v>13</v>
      </c>
      <c r="R1503" s="84" t="n">
        <f aca="false">IF($N1503="PHY",VLOOKUP(H1503,PGDBuckets,2,FALSE()),0)</f>
        <v>0</v>
      </c>
      <c r="S1503" s="84" t="n">
        <f aca="false">IF($N1503="G",VLOOKUP(H1503,PGDBuckets,2,FALSE()),0)</f>
        <v>0</v>
      </c>
      <c r="T1503" s="84" t="n">
        <f aca="false">SUM(P1503:S1503)</f>
        <v>13</v>
      </c>
      <c r="U1503" s="84" t="str">
        <f aca="false">IF(O1503="not used","-",O1503&amp;N1503&amp;T1503)</f>
        <v>-</v>
      </c>
      <c r="V1503" s="84" t="str">
        <f aca="false">IF(O1503="Not Used","-",VLOOKUP(D1503,FOLIOS,7,FALSE())&amp;H1503)</f>
        <v>-</v>
      </c>
      <c r="W1503" s="84" t="str">
        <f aca="false">IF(U1503="-","-",O1503&amp;E1503&amp;H1503)</f>
        <v>-</v>
      </c>
      <c r="X1503" s="85" t="str">
        <f aca="false">D1503&amp;G1503</f>
        <v>FT-CAND-EGSC-BASMICH_CG-GD</v>
      </c>
      <c r="AF1503" s="0" t="str">
        <f aca="false">D1503&amp;V1503</f>
        <v>FT-CAND-EGSC-BAS-</v>
      </c>
    </row>
    <row r="1504" customFormat="false" ht="12.75" hidden="false" customHeight="false" outlineLevel="0" collapsed="false">
      <c r="A1504" s="81" t="n">
        <v>36682</v>
      </c>
      <c r="B1504" s="82" t="s">
        <v>55</v>
      </c>
      <c r="C1504" s="82" t="s">
        <v>56</v>
      </c>
      <c r="D1504" s="82" t="s">
        <v>57</v>
      </c>
      <c r="E1504" s="82" t="s">
        <v>21</v>
      </c>
      <c r="F1504" s="82"/>
      <c r="G1504" s="82" t="s">
        <v>91</v>
      </c>
      <c r="H1504" s="81" t="n">
        <v>38473</v>
      </c>
      <c r="I1504" s="82" t="n">
        <v>2</v>
      </c>
      <c r="J1504" s="82" t="n">
        <v>0</v>
      </c>
      <c r="K1504" s="83" t="n">
        <f aca="false">IF(J1504=0,0,J1504/I1504)</f>
        <v>0</v>
      </c>
      <c r="L1504" s="83" t="n">
        <f aca="false">I1504/UOM</f>
        <v>0.0002</v>
      </c>
      <c r="M1504" s="83" t="n">
        <f aca="false">J1504/UOM</f>
        <v>0</v>
      </c>
      <c r="N1504" s="84" t="str">
        <f aca="false">IF(F1504="P","PHY",IF(F1504="G","G",E1504))</f>
        <v>D</v>
      </c>
      <c r="O1504" s="84" t="str">
        <f aca="false">IF(ISNA(VLOOKUP(G1504,BadCanCurves,1,FALSE())),VLOOKUP(D1504,FOLIOS,6,FALSE()),"not used")</f>
        <v>not used</v>
      </c>
      <c r="P1504" s="84" t="n">
        <f aca="false">IF($N1504="P",VLOOKUP(H1504,PrcBuckets,2,FALSE()),0)</f>
        <v>0</v>
      </c>
      <c r="Q1504" s="84" t="n">
        <f aca="false">IF($N1504="D",VLOOKUP(H1504,BasisBuckets,2,FALSE()),0)</f>
        <v>13</v>
      </c>
      <c r="R1504" s="84" t="n">
        <f aca="false">IF($N1504="PHY",VLOOKUP(H1504,PGDBuckets,2,FALSE()),0)</f>
        <v>0</v>
      </c>
      <c r="S1504" s="84" t="n">
        <f aca="false">IF($N1504="G",VLOOKUP(H1504,PGDBuckets,2,FALSE()),0)</f>
        <v>0</v>
      </c>
      <c r="T1504" s="84" t="n">
        <f aca="false">SUM(P1504:S1504)</f>
        <v>13</v>
      </c>
      <c r="U1504" s="84" t="str">
        <f aca="false">IF(O1504="not used","-",O1504&amp;N1504&amp;T1504)</f>
        <v>-</v>
      </c>
      <c r="V1504" s="84" t="str">
        <f aca="false">IF(O1504="Not Used","-",VLOOKUP(D1504,FOLIOS,7,FALSE())&amp;H1504)</f>
        <v>-</v>
      </c>
      <c r="W1504" s="84" t="str">
        <f aca="false">IF(U1504="-","-",O1504&amp;E1504&amp;H1504)</f>
        <v>-</v>
      </c>
      <c r="X1504" s="85" t="str">
        <f aca="false">D1504&amp;G1504</f>
        <v>FT-CAND-EGSC-BASMICH_CG-GD</v>
      </c>
      <c r="AF1504" s="0" t="str">
        <f aca="false">D1504&amp;V1504</f>
        <v>FT-CAND-EGSC-BAS-</v>
      </c>
    </row>
    <row r="1505" customFormat="false" ht="12.75" hidden="false" customHeight="false" outlineLevel="0" collapsed="false">
      <c r="A1505" s="81" t="n">
        <v>36682</v>
      </c>
      <c r="B1505" s="82" t="s">
        <v>55</v>
      </c>
      <c r="C1505" s="82" t="s">
        <v>56</v>
      </c>
      <c r="D1505" s="82" t="s">
        <v>57</v>
      </c>
      <c r="E1505" s="82" t="s">
        <v>21</v>
      </c>
      <c r="F1505" s="82"/>
      <c r="G1505" s="82" t="s">
        <v>91</v>
      </c>
      <c r="H1505" s="81" t="n">
        <v>38504</v>
      </c>
      <c r="I1505" s="82" t="n">
        <v>2</v>
      </c>
      <c r="J1505" s="82" t="n">
        <v>0</v>
      </c>
      <c r="K1505" s="83" t="n">
        <f aca="false">IF(J1505=0,0,J1505/I1505)</f>
        <v>0</v>
      </c>
      <c r="L1505" s="83" t="n">
        <f aca="false">I1505/UOM</f>
        <v>0.0002</v>
      </c>
      <c r="M1505" s="83" t="n">
        <f aca="false">J1505/UOM</f>
        <v>0</v>
      </c>
      <c r="N1505" s="84" t="str">
        <f aca="false">IF(F1505="P","PHY",IF(F1505="G","G",E1505))</f>
        <v>D</v>
      </c>
      <c r="O1505" s="84" t="str">
        <f aca="false">IF(ISNA(VLOOKUP(G1505,BadCanCurves,1,FALSE())),VLOOKUP(D1505,FOLIOS,6,FALSE()),"not used")</f>
        <v>not used</v>
      </c>
      <c r="P1505" s="84" t="n">
        <f aca="false">IF($N1505="P",VLOOKUP(H1505,PrcBuckets,2,FALSE()),0)</f>
        <v>0</v>
      </c>
      <c r="Q1505" s="84" t="n">
        <f aca="false">IF($N1505="D",VLOOKUP(H1505,BasisBuckets,2,FALSE()),0)</f>
        <v>13</v>
      </c>
      <c r="R1505" s="84" t="n">
        <f aca="false">IF($N1505="PHY",VLOOKUP(H1505,PGDBuckets,2,FALSE()),0)</f>
        <v>0</v>
      </c>
      <c r="S1505" s="84" t="n">
        <f aca="false">IF($N1505="G",VLOOKUP(H1505,PGDBuckets,2,FALSE()),0)</f>
        <v>0</v>
      </c>
      <c r="T1505" s="84" t="n">
        <f aca="false">SUM(P1505:S1505)</f>
        <v>13</v>
      </c>
      <c r="U1505" s="84" t="str">
        <f aca="false">IF(O1505="not used","-",O1505&amp;N1505&amp;T1505)</f>
        <v>-</v>
      </c>
      <c r="V1505" s="84" t="str">
        <f aca="false">IF(O1505="Not Used","-",VLOOKUP(D1505,FOLIOS,7,FALSE())&amp;H1505)</f>
        <v>-</v>
      </c>
      <c r="W1505" s="84" t="str">
        <f aca="false">IF(U1505="-","-",O1505&amp;E1505&amp;H1505)</f>
        <v>-</v>
      </c>
      <c r="X1505" s="85" t="str">
        <f aca="false">D1505&amp;G1505</f>
        <v>FT-CAND-EGSC-BASMICH_CG-GD</v>
      </c>
      <c r="AF1505" s="0" t="str">
        <f aca="false">D1505&amp;V1505</f>
        <v>FT-CAND-EGSC-BAS-</v>
      </c>
    </row>
    <row r="1506" customFormat="false" ht="12.75" hidden="false" customHeight="false" outlineLevel="0" collapsed="false">
      <c r="A1506" s="81" t="n">
        <v>36682</v>
      </c>
      <c r="B1506" s="82" t="s">
        <v>55</v>
      </c>
      <c r="C1506" s="82" t="s">
        <v>56</v>
      </c>
      <c r="D1506" s="82" t="s">
        <v>57</v>
      </c>
      <c r="E1506" s="82" t="s">
        <v>21</v>
      </c>
      <c r="F1506" s="82"/>
      <c r="G1506" s="82" t="s">
        <v>91</v>
      </c>
      <c r="H1506" s="81" t="n">
        <v>38534</v>
      </c>
      <c r="I1506" s="82" t="n">
        <v>2</v>
      </c>
      <c r="J1506" s="82" t="n">
        <v>0</v>
      </c>
      <c r="K1506" s="83" t="n">
        <f aca="false">IF(J1506=0,0,J1506/I1506)</f>
        <v>0</v>
      </c>
      <c r="L1506" s="83" t="n">
        <f aca="false">I1506/UOM</f>
        <v>0.0002</v>
      </c>
      <c r="M1506" s="83" t="n">
        <f aca="false">J1506/UOM</f>
        <v>0</v>
      </c>
      <c r="N1506" s="84" t="str">
        <f aca="false">IF(F1506="P","PHY",IF(F1506="G","G",E1506))</f>
        <v>D</v>
      </c>
      <c r="O1506" s="84" t="str">
        <f aca="false">IF(ISNA(VLOOKUP(G1506,BadCanCurves,1,FALSE())),VLOOKUP(D1506,FOLIOS,6,FALSE()),"not used")</f>
        <v>not used</v>
      </c>
      <c r="P1506" s="84" t="n">
        <f aca="false">IF($N1506="P",VLOOKUP(H1506,PrcBuckets,2,FALSE()),0)</f>
        <v>0</v>
      </c>
      <c r="Q1506" s="84" t="n">
        <f aca="false">IF($N1506="D",VLOOKUP(H1506,BasisBuckets,2,FALSE()),0)</f>
        <v>13</v>
      </c>
      <c r="R1506" s="84" t="n">
        <f aca="false">IF($N1506="PHY",VLOOKUP(H1506,PGDBuckets,2,FALSE()),0)</f>
        <v>0</v>
      </c>
      <c r="S1506" s="84" t="n">
        <f aca="false">IF($N1506="G",VLOOKUP(H1506,PGDBuckets,2,FALSE()),0)</f>
        <v>0</v>
      </c>
      <c r="T1506" s="84" t="n">
        <f aca="false">SUM(P1506:S1506)</f>
        <v>13</v>
      </c>
      <c r="U1506" s="84" t="str">
        <f aca="false">IF(O1506="not used","-",O1506&amp;N1506&amp;T1506)</f>
        <v>-</v>
      </c>
      <c r="V1506" s="84" t="str">
        <f aca="false">IF(O1506="Not Used","-",VLOOKUP(D1506,FOLIOS,7,FALSE())&amp;H1506)</f>
        <v>-</v>
      </c>
      <c r="W1506" s="84" t="str">
        <f aca="false">IF(U1506="-","-",O1506&amp;E1506&amp;H1506)</f>
        <v>-</v>
      </c>
      <c r="X1506" s="85" t="str">
        <f aca="false">D1506&amp;G1506</f>
        <v>FT-CAND-EGSC-BASMICH_CG-GD</v>
      </c>
      <c r="AF1506" s="0" t="str">
        <f aca="false">D1506&amp;V1506</f>
        <v>FT-CAND-EGSC-BAS-</v>
      </c>
    </row>
    <row r="1507" customFormat="false" ht="12.75" hidden="false" customHeight="false" outlineLevel="0" collapsed="false">
      <c r="A1507" s="81" t="n">
        <v>36682</v>
      </c>
      <c r="B1507" s="82" t="s">
        <v>55</v>
      </c>
      <c r="C1507" s="82" t="s">
        <v>56</v>
      </c>
      <c r="D1507" s="82" t="s">
        <v>57</v>
      </c>
      <c r="E1507" s="82" t="s">
        <v>21</v>
      </c>
      <c r="F1507" s="82"/>
      <c r="G1507" s="82" t="s">
        <v>91</v>
      </c>
      <c r="H1507" s="81" t="n">
        <v>38565</v>
      </c>
      <c r="I1507" s="82" t="n">
        <v>2</v>
      </c>
      <c r="J1507" s="82" t="n">
        <v>0</v>
      </c>
      <c r="K1507" s="83" t="n">
        <f aca="false">IF(J1507=0,0,J1507/I1507)</f>
        <v>0</v>
      </c>
      <c r="L1507" s="83" t="n">
        <f aca="false">I1507/UOM</f>
        <v>0.0002</v>
      </c>
      <c r="M1507" s="83" t="n">
        <f aca="false">J1507/UOM</f>
        <v>0</v>
      </c>
      <c r="N1507" s="84" t="str">
        <f aca="false">IF(F1507="P","PHY",IF(F1507="G","G",E1507))</f>
        <v>D</v>
      </c>
      <c r="O1507" s="84" t="str">
        <f aca="false">IF(ISNA(VLOOKUP(G1507,BadCanCurves,1,FALSE())),VLOOKUP(D1507,FOLIOS,6,FALSE()),"not used")</f>
        <v>not used</v>
      </c>
      <c r="P1507" s="84" t="n">
        <f aca="false">IF($N1507="P",VLOOKUP(H1507,PrcBuckets,2,FALSE()),0)</f>
        <v>0</v>
      </c>
      <c r="Q1507" s="84" t="n">
        <f aca="false">IF($N1507="D",VLOOKUP(H1507,BasisBuckets,2,FALSE()),0)</f>
        <v>13</v>
      </c>
      <c r="R1507" s="84" t="n">
        <f aca="false">IF($N1507="PHY",VLOOKUP(H1507,PGDBuckets,2,FALSE()),0)</f>
        <v>0</v>
      </c>
      <c r="S1507" s="84" t="n">
        <f aca="false">IF($N1507="G",VLOOKUP(H1507,PGDBuckets,2,FALSE()),0)</f>
        <v>0</v>
      </c>
      <c r="T1507" s="84" t="n">
        <f aca="false">SUM(P1507:S1507)</f>
        <v>13</v>
      </c>
      <c r="U1507" s="84" t="str">
        <f aca="false">IF(O1507="not used","-",O1507&amp;N1507&amp;T1507)</f>
        <v>-</v>
      </c>
      <c r="V1507" s="84" t="str">
        <f aca="false">IF(O1507="Not Used","-",VLOOKUP(D1507,FOLIOS,7,FALSE())&amp;H1507)</f>
        <v>-</v>
      </c>
      <c r="W1507" s="84" t="str">
        <f aca="false">IF(U1507="-","-",O1507&amp;E1507&amp;H1507)</f>
        <v>-</v>
      </c>
      <c r="X1507" s="85" t="str">
        <f aca="false">D1507&amp;G1507</f>
        <v>FT-CAND-EGSC-BASMICH_CG-GD</v>
      </c>
      <c r="AF1507" s="0" t="str">
        <f aca="false">D1507&amp;V1507</f>
        <v>FT-CAND-EGSC-BAS-</v>
      </c>
    </row>
    <row r="1508" customFormat="false" ht="12.75" hidden="false" customHeight="false" outlineLevel="0" collapsed="false">
      <c r="A1508" s="81" t="n">
        <v>36682</v>
      </c>
      <c r="B1508" s="82" t="s">
        <v>55</v>
      </c>
      <c r="C1508" s="82" t="s">
        <v>56</v>
      </c>
      <c r="D1508" s="82" t="s">
        <v>57</v>
      </c>
      <c r="E1508" s="82" t="s">
        <v>21</v>
      </c>
      <c r="F1508" s="82"/>
      <c r="G1508" s="82" t="s">
        <v>91</v>
      </c>
      <c r="H1508" s="81" t="n">
        <v>38596</v>
      </c>
      <c r="I1508" s="82" t="n">
        <v>2</v>
      </c>
      <c r="J1508" s="82" t="n">
        <v>0</v>
      </c>
      <c r="K1508" s="83" t="n">
        <f aca="false">IF(J1508=0,0,J1508/I1508)</f>
        <v>0</v>
      </c>
      <c r="L1508" s="83" t="n">
        <f aca="false">I1508/UOM</f>
        <v>0.0002</v>
      </c>
      <c r="M1508" s="83" t="n">
        <f aca="false">J1508/UOM</f>
        <v>0</v>
      </c>
      <c r="N1508" s="84" t="str">
        <f aca="false">IF(F1508="P","PHY",IF(F1508="G","G",E1508))</f>
        <v>D</v>
      </c>
      <c r="O1508" s="84" t="str">
        <f aca="false">IF(ISNA(VLOOKUP(G1508,BadCanCurves,1,FALSE())),VLOOKUP(D1508,FOLIOS,6,FALSE()),"not used")</f>
        <v>not used</v>
      </c>
      <c r="P1508" s="84" t="n">
        <f aca="false">IF($N1508="P",VLOOKUP(H1508,PrcBuckets,2,FALSE()),0)</f>
        <v>0</v>
      </c>
      <c r="Q1508" s="84" t="n">
        <f aca="false">IF($N1508="D",VLOOKUP(H1508,BasisBuckets,2,FALSE()),0)</f>
        <v>13</v>
      </c>
      <c r="R1508" s="84" t="n">
        <f aca="false">IF($N1508="PHY",VLOOKUP(H1508,PGDBuckets,2,FALSE()),0)</f>
        <v>0</v>
      </c>
      <c r="S1508" s="84" t="n">
        <f aca="false">IF($N1508="G",VLOOKUP(H1508,PGDBuckets,2,FALSE()),0)</f>
        <v>0</v>
      </c>
      <c r="T1508" s="84" t="n">
        <f aca="false">SUM(P1508:S1508)</f>
        <v>13</v>
      </c>
      <c r="U1508" s="84" t="str">
        <f aca="false">IF(O1508="not used","-",O1508&amp;N1508&amp;T1508)</f>
        <v>-</v>
      </c>
      <c r="V1508" s="84" t="str">
        <f aca="false">IF(O1508="Not Used","-",VLOOKUP(D1508,FOLIOS,7,FALSE())&amp;H1508)</f>
        <v>-</v>
      </c>
      <c r="W1508" s="84" t="str">
        <f aca="false">IF(U1508="-","-",O1508&amp;E1508&amp;H1508)</f>
        <v>-</v>
      </c>
      <c r="X1508" s="85" t="str">
        <f aca="false">D1508&amp;G1508</f>
        <v>FT-CAND-EGSC-BASMICH_CG-GD</v>
      </c>
      <c r="AF1508" s="0" t="str">
        <f aca="false">D1508&amp;V1508</f>
        <v>FT-CAND-EGSC-BAS-</v>
      </c>
    </row>
    <row r="1509" customFormat="false" ht="12.75" hidden="false" customHeight="false" outlineLevel="0" collapsed="false">
      <c r="A1509" s="81" t="n">
        <v>36682</v>
      </c>
      <c r="B1509" s="82" t="s">
        <v>55</v>
      </c>
      <c r="C1509" s="82" t="s">
        <v>56</v>
      </c>
      <c r="D1509" s="82" t="s">
        <v>57</v>
      </c>
      <c r="E1509" s="82" t="s">
        <v>21</v>
      </c>
      <c r="F1509" s="82"/>
      <c r="G1509" s="82" t="s">
        <v>91</v>
      </c>
      <c r="H1509" s="81" t="n">
        <v>38626</v>
      </c>
      <c r="I1509" s="82" t="n">
        <v>2</v>
      </c>
      <c r="J1509" s="82" t="n">
        <v>0</v>
      </c>
      <c r="K1509" s="83" t="n">
        <f aca="false">IF(J1509=0,0,J1509/I1509)</f>
        <v>0</v>
      </c>
      <c r="L1509" s="83" t="n">
        <f aca="false">I1509/UOM</f>
        <v>0.0002</v>
      </c>
      <c r="M1509" s="83" t="n">
        <f aca="false">J1509/UOM</f>
        <v>0</v>
      </c>
      <c r="N1509" s="84" t="str">
        <f aca="false">IF(F1509="P","PHY",IF(F1509="G","G",E1509))</f>
        <v>D</v>
      </c>
      <c r="O1509" s="84" t="str">
        <f aca="false">IF(ISNA(VLOOKUP(G1509,BadCanCurves,1,FALSE())),VLOOKUP(D1509,FOLIOS,6,FALSE()),"not used")</f>
        <v>not used</v>
      </c>
      <c r="P1509" s="84" t="n">
        <f aca="false">IF($N1509="P",VLOOKUP(H1509,PrcBuckets,2,FALSE()),0)</f>
        <v>0</v>
      </c>
      <c r="Q1509" s="84" t="n">
        <f aca="false">IF($N1509="D",VLOOKUP(H1509,BasisBuckets,2,FALSE()),0)</f>
        <v>13</v>
      </c>
      <c r="R1509" s="84" t="n">
        <f aca="false">IF($N1509="PHY",VLOOKUP(H1509,PGDBuckets,2,FALSE()),0)</f>
        <v>0</v>
      </c>
      <c r="S1509" s="84" t="n">
        <f aca="false">IF($N1509="G",VLOOKUP(H1509,PGDBuckets,2,FALSE()),0)</f>
        <v>0</v>
      </c>
      <c r="T1509" s="84" t="n">
        <f aca="false">SUM(P1509:S1509)</f>
        <v>13</v>
      </c>
      <c r="U1509" s="84" t="str">
        <f aca="false">IF(O1509="not used","-",O1509&amp;N1509&amp;T1509)</f>
        <v>-</v>
      </c>
      <c r="V1509" s="84" t="str">
        <f aca="false">IF(O1509="Not Used","-",VLOOKUP(D1509,FOLIOS,7,FALSE())&amp;H1509)</f>
        <v>-</v>
      </c>
      <c r="W1509" s="84" t="str">
        <f aca="false">IF(U1509="-","-",O1509&amp;E1509&amp;H1509)</f>
        <v>-</v>
      </c>
      <c r="X1509" s="85" t="str">
        <f aca="false">D1509&amp;G1509</f>
        <v>FT-CAND-EGSC-BASMICH_CG-GD</v>
      </c>
      <c r="AF1509" s="0" t="str">
        <f aca="false">D1509&amp;V1509</f>
        <v>FT-CAND-EGSC-BAS-</v>
      </c>
    </row>
    <row r="1510" customFormat="false" ht="12.75" hidden="false" customHeight="false" outlineLevel="0" collapsed="false">
      <c r="A1510" s="81" t="n">
        <v>36682</v>
      </c>
      <c r="B1510" s="82" t="s">
        <v>55</v>
      </c>
      <c r="C1510" s="82" t="s">
        <v>56</v>
      </c>
      <c r="D1510" s="82" t="s">
        <v>57</v>
      </c>
      <c r="E1510" s="82" t="s">
        <v>21</v>
      </c>
      <c r="F1510" s="82"/>
      <c r="G1510" s="82" t="s">
        <v>91</v>
      </c>
      <c r="H1510" s="81" t="n">
        <v>38657</v>
      </c>
      <c r="I1510" s="82" t="n">
        <v>2</v>
      </c>
      <c r="J1510" s="82" t="n">
        <v>0</v>
      </c>
      <c r="K1510" s="83" t="n">
        <f aca="false">IF(J1510=0,0,J1510/I1510)</f>
        <v>0</v>
      </c>
      <c r="L1510" s="83" t="n">
        <f aca="false">I1510/UOM</f>
        <v>0.0002</v>
      </c>
      <c r="M1510" s="83" t="n">
        <f aca="false">J1510/UOM</f>
        <v>0</v>
      </c>
      <c r="N1510" s="84" t="str">
        <f aca="false">IF(F1510="P","PHY",IF(F1510="G","G",E1510))</f>
        <v>D</v>
      </c>
      <c r="O1510" s="84" t="str">
        <f aca="false">IF(ISNA(VLOOKUP(G1510,BadCanCurves,1,FALSE())),VLOOKUP(D1510,FOLIOS,6,FALSE()),"not used")</f>
        <v>not used</v>
      </c>
      <c r="P1510" s="84" t="n">
        <f aca="false">IF($N1510="P",VLOOKUP(H1510,PrcBuckets,2,FALSE()),0)</f>
        <v>0</v>
      </c>
      <c r="Q1510" s="84" t="n">
        <f aca="false">IF($N1510="D",VLOOKUP(H1510,BasisBuckets,2,FALSE()),0)</f>
        <v>13</v>
      </c>
      <c r="R1510" s="84" t="n">
        <f aca="false">IF($N1510="PHY",VLOOKUP(H1510,PGDBuckets,2,FALSE()),0)</f>
        <v>0</v>
      </c>
      <c r="S1510" s="84" t="n">
        <f aca="false">IF($N1510="G",VLOOKUP(H1510,PGDBuckets,2,FALSE()),0)</f>
        <v>0</v>
      </c>
      <c r="T1510" s="84" t="n">
        <f aca="false">SUM(P1510:S1510)</f>
        <v>13</v>
      </c>
      <c r="U1510" s="84" t="str">
        <f aca="false">IF(O1510="not used","-",O1510&amp;N1510&amp;T1510)</f>
        <v>-</v>
      </c>
      <c r="V1510" s="84" t="str">
        <f aca="false">IF(O1510="Not Used","-",VLOOKUP(D1510,FOLIOS,7,FALSE())&amp;H1510)</f>
        <v>-</v>
      </c>
      <c r="W1510" s="84" t="str">
        <f aca="false">IF(U1510="-","-",O1510&amp;E1510&amp;H1510)</f>
        <v>-</v>
      </c>
      <c r="X1510" s="85" t="str">
        <f aca="false">D1510&amp;G1510</f>
        <v>FT-CAND-EGSC-BASMICH_CG-GD</v>
      </c>
      <c r="AF1510" s="0" t="str">
        <f aca="false">D1510&amp;V1510</f>
        <v>FT-CAND-EGSC-BAS-</v>
      </c>
    </row>
    <row r="1511" customFormat="false" ht="12.75" hidden="false" customHeight="false" outlineLevel="0" collapsed="false">
      <c r="A1511" s="81" t="n">
        <v>36682</v>
      </c>
      <c r="B1511" s="82" t="s">
        <v>55</v>
      </c>
      <c r="C1511" s="82" t="s">
        <v>56</v>
      </c>
      <c r="D1511" s="82" t="s">
        <v>57</v>
      </c>
      <c r="E1511" s="82" t="s">
        <v>21</v>
      </c>
      <c r="F1511" s="82"/>
      <c r="G1511" s="82" t="s">
        <v>91</v>
      </c>
      <c r="H1511" s="81" t="n">
        <v>38687</v>
      </c>
      <c r="I1511" s="82" t="n">
        <v>2</v>
      </c>
      <c r="J1511" s="82" t="n">
        <v>0</v>
      </c>
      <c r="K1511" s="83" t="n">
        <f aca="false">IF(J1511=0,0,J1511/I1511)</f>
        <v>0</v>
      </c>
      <c r="L1511" s="83" t="n">
        <f aca="false">I1511/UOM</f>
        <v>0.0002</v>
      </c>
      <c r="M1511" s="83" t="n">
        <f aca="false">J1511/UOM</f>
        <v>0</v>
      </c>
      <c r="N1511" s="84" t="str">
        <f aca="false">IF(F1511="P","PHY",IF(F1511="G","G",E1511))</f>
        <v>D</v>
      </c>
      <c r="O1511" s="84" t="str">
        <f aca="false">IF(ISNA(VLOOKUP(G1511,BadCanCurves,1,FALSE())),VLOOKUP(D1511,FOLIOS,6,FALSE()),"not used")</f>
        <v>not used</v>
      </c>
      <c r="P1511" s="84" t="n">
        <f aca="false">IF($N1511="P",VLOOKUP(H1511,PrcBuckets,2,FALSE()),0)</f>
        <v>0</v>
      </c>
      <c r="Q1511" s="84" t="n">
        <f aca="false">IF($N1511="D",VLOOKUP(H1511,BasisBuckets,2,FALSE()),0)</f>
        <v>13</v>
      </c>
      <c r="R1511" s="84" t="n">
        <f aca="false">IF($N1511="PHY",VLOOKUP(H1511,PGDBuckets,2,FALSE()),0)</f>
        <v>0</v>
      </c>
      <c r="S1511" s="84" t="n">
        <f aca="false">IF($N1511="G",VLOOKUP(H1511,PGDBuckets,2,FALSE()),0)</f>
        <v>0</v>
      </c>
      <c r="T1511" s="84" t="n">
        <f aca="false">SUM(P1511:S1511)</f>
        <v>13</v>
      </c>
      <c r="U1511" s="84" t="str">
        <f aca="false">IF(O1511="not used","-",O1511&amp;N1511&amp;T1511)</f>
        <v>-</v>
      </c>
      <c r="V1511" s="84" t="str">
        <f aca="false">IF(O1511="Not Used","-",VLOOKUP(D1511,FOLIOS,7,FALSE())&amp;H1511)</f>
        <v>-</v>
      </c>
      <c r="W1511" s="84" t="str">
        <f aca="false">IF(U1511="-","-",O1511&amp;E1511&amp;H1511)</f>
        <v>-</v>
      </c>
      <c r="X1511" s="85" t="str">
        <f aca="false">D1511&amp;G1511</f>
        <v>FT-CAND-EGSC-BASMICH_CG-GD</v>
      </c>
      <c r="AF1511" s="0" t="str">
        <f aca="false">D1511&amp;V1511</f>
        <v>FT-CAND-EGSC-BAS-</v>
      </c>
    </row>
    <row r="1512" customFormat="false" ht="12.75" hidden="false" customHeight="false" outlineLevel="0" collapsed="false">
      <c r="A1512" s="81" t="n">
        <v>36682</v>
      </c>
      <c r="B1512" s="82" t="s">
        <v>55</v>
      </c>
      <c r="C1512" s="82" t="s">
        <v>56</v>
      </c>
      <c r="D1512" s="82" t="s">
        <v>57</v>
      </c>
      <c r="E1512" s="82" t="s">
        <v>21</v>
      </c>
      <c r="F1512" s="82"/>
      <c r="G1512" s="82" t="s">
        <v>91</v>
      </c>
      <c r="H1512" s="81" t="n">
        <v>38718</v>
      </c>
      <c r="I1512" s="82" t="n">
        <v>2</v>
      </c>
      <c r="J1512" s="82" t="n">
        <v>0</v>
      </c>
      <c r="K1512" s="83" t="n">
        <f aca="false">IF(J1512=0,0,J1512/I1512)</f>
        <v>0</v>
      </c>
      <c r="L1512" s="83" t="n">
        <f aca="false">I1512/UOM</f>
        <v>0.0002</v>
      </c>
      <c r="M1512" s="83" t="n">
        <f aca="false">J1512/UOM</f>
        <v>0</v>
      </c>
      <c r="N1512" s="84" t="str">
        <f aca="false">IF(F1512="P","PHY",IF(F1512="G","G",E1512))</f>
        <v>D</v>
      </c>
      <c r="O1512" s="84" t="str">
        <f aca="false">IF(ISNA(VLOOKUP(G1512,BadCanCurves,1,FALSE())),VLOOKUP(D1512,FOLIOS,6,FALSE()),"not used")</f>
        <v>not used</v>
      </c>
      <c r="P1512" s="84" t="n">
        <f aca="false">IF($N1512="P",VLOOKUP(H1512,PrcBuckets,2,FALSE()),0)</f>
        <v>0</v>
      </c>
      <c r="Q1512" s="84" t="n">
        <f aca="false">IF($N1512="D",VLOOKUP(H1512,BasisBuckets,2,FALSE()),0)</f>
        <v>13</v>
      </c>
      <c r="R1512" s="84" t="n">
        <f aca="false">IF($N1512="PHY",VLOOKUP(H1512,PGDBuckets,2,FALSE()),0)</f>
        <v>0</v>
      </c>
      <c r="S1512" s="84" t="n">
        <f aca="false">IF($N1512="G",VLOOKUP(H1512,PGDBuckets,2,FALSE()),0)</f>
        <v>0</v>
      </c>
      <c r="T1512" s="84" t="n">
        <f aca="false">SUM(P1512:S1512)</f>
        <v>13</v>
      </c>
      <c r="U1512" s="84" t="str">
        <f aca="false">IF(O1512="not used","-",O1512&amp;N1512&amp;T1512)</f>
        <v>-</v>
      </c>
      <c r="V1512" s="84" t="str">
        <f aca="false">IF(O1512="Not Used","-",VLOOKUP(D1512,FOLIOS,7,FALSE())&amp;H1512)</f>
        <v>-</v>
      </c>
      <c r="W1512" s="84" t="str">
        <f aca="false">IF(U1512="-","-",O1512&amp;E1512&amp;H1512)</f>
        <v>-</v>
      </c>
      <c r="X1512" s="85" t="str">
        <f aca="false">D1512&amp;G1512</f>
        <v>FT-CAND-EGSC-BASMICH_CG-GD</v>
      </c>
      <c r="AF1512" s="0" t="str">
        <f aca="false">D1512&amp;V1512</f>
        <v>FT-CAND-EGSC-BAS-</v>
      </c>
    </row>
    <row r="1513" customFormat="false" ht="12.75" hidden="false" customHeight="false" outlineLevel="0" collapsed="false">
      <c r="A1513" s="81" t="n">
        <v>36682</v>
      </c>
      <c r="B1513" s="82" t="s">
        <v>55</v>
      </c>
      <c r="C1513" s="82" t="s">
        <v>56</v>
      </c>
      <c r="D1513" s="82" t="s">
        <v>57</v>
      </c>
      <c r="E1513" s="82" t="s">
        <v>21</v>
      </c>
      <c r="F1513" s="82"/>
      <c r="G1513" s="82" t="s">
        <v>91</v>
      </c>
      <c r="H1513" s="81" t="n">
        <v>38749</v>
      </c>
      <c r="I1513" s="82" t="n">
        <v>2</v>
      </c>
      <c r="J1513" s="82" t="n">
        <v>0</v>
      </c>
      <c r="K1513" s="83" t="n">
        <f aca="false">IF(J1513=0,0,J1513/I1513)</f>
        <v>0</v>
      </c>
      <c r="L1513" s="83" t="n">
        <f aca="false">I1513/UOM</f>
        <v>0.0002</v>
      </c>
      <c r="M1513" s="83" t="n">
        <f aca="false">J1513/UOM</f>
        <v>0</v>
      </c>
      <c r="N1513" s="84" t="str">
        <f aca="false">IF(F1513="P","PHY",IF(F1513="G","G",E1513))</f>
        <v>D</v>
      </c>
      <c r="O1513" s="84" t="str">
        <f aca="false">IF(ISNA(VLOOKUP(G1513,BadCanCurves,1,FALSE())),VLOOKUP(D1513,FOLIOS,6,FALSE()),"not used")</f>
        <v>not used</v>
      </c>
      <c r="P1513" s="84" t="n">
        <f aca="false">IF($N1513="P",VLOOKUP(H1513,PrcBuckets,2,FALSE()),0)</f>
        <v>0</v>
      </c>
      <c r="Q1513" s="84" t="n">
        <f aca="false">IF($N1513="D",VLOOKUP(H1513,BasisBuckets,2,FALSE()),0)</f>
        <v>13</v>
      </c>
      <c r="R1513" s="84" t="n">
        <f aca="false">IF($N1513="PHY",VLOOKUP(H1513,PGDBuckets,2,FALSE()),0)</f>
        <v>0</v>
      </c>
      <c r="S1513" s="84" t="n">
        <f aca="false">IF($N1513="G",VLOOKUP(H1513,PGDBuckets,2,FALSE()),0)</f>
        <v>0</v>
      </c>
      <c r="T1513" s="84" t="n">
        <f aca="false">SUM(P1513:S1513)</f>
        <v>13</v>
      </c>
      <c r="U1513" s="84" t="str">
        <f aca="false">IF(O1513="not used","-",O1513&amp;N1513&amp;T1513)</f>
        <v>-</v>
      </c>
      <c r="V1513" s="84" t="str">
        <f aca="false">IF(O1513="Not Used","-",VLOOKUP(D1513,FOLIOS,7,FALSE())&amp;H1513)</f>
        <v>-</v>
      </c>
      <c r="W1513" s="84" t="str">
        <f aca="false">IF(U1513="-","-",O1513&amp;E1513&amp;H1513)</f>
        <v>-</v>
      </c>
      <c r="X1513" s="85" t="str">
        <f aca="false">D1513&amp;G1513</f>
        <v>FT-CAND-EGSC-BASMICH_CG-GD</v>
      </c>
      <c r="AF1513" s="0" t="str">
        <f aca="false">D1513&amp;V1513</f>
        <v>FT-CAND-EGSC-BAS-</v>
      </c>
    </row>
    <row r="1514" customFormat="false" ht="12.75" hidden="false" customHeight="false" outlineLevel="0" collapsed="false">
      <c r="A1514" s="81" t="n">
        <v>36682</v>
      </c>
      <c r="B1514" s="82" t="s">
        <v>55</v>
      </c>
      <c r="C1514" s="82" t="s">
        <v>56</v>
      </c>
      <c r="D1514" s="82" t="s">
        <v>57</v>
      </c>
      <c r="E1514" s="82" t="s">
        <v>21</v>
      </c>
      <c r="F1514" s="82"/>
      <c r="G1514" s="82" t="s">
        <v>91</v>
      </c>
      <c r="H1514" s="81" t="n">
        <v>38777</v>
      </c>
      <c r="I1514" s="82" t="n">
        <v>2</v>
      </c>
      <c r="J1514" s="82" t="n">
        <v>0</v>
      </c>
      <c r="K1514" s="83" t="n">
        <f aca="false">IF(J1514=0,0,J1514/I1514)</f>
        <v>0</v>
      </c>
      <c r="L1514" s="83" t="n">
        <f aca="false">I1514/UOM</f>
        <v>0.0002</v>
      </c>
      <c r="M1514" s="83" t="n">
        <f aca="false">J1514/UOM</f>
        <v>0</v>
      </c>
      <c r="N1514" s="84" t="str">
        <f aca="false">IF(F1514="P","PHY",IF(F1514="G","G",E1514))</f>
        <v>D</v>
      </c>
      <c r="O1514" s="84" t="str">
        <f aca="false">IF(ISNA(VLOOKUP(G1514,BadCanCurves,1,FALSE())),VLOOKUP(D1514,FOLIOS,6,FALSE()),"not used")</f>
        <v>not used</v>
      </c>
      <c r="P1514" s="84" t="n">
        <f aca="false">IF($N1514="P",VLOOKUP(H1514,PrcBuckets,2,FALSE()),0)</f>
        <v>0</v>
      </c>
      <c r="Q1514" s="84" t="n">
        <f aca="false">IF($N1514="D",VLOOKUP(H1514,BasisBuckets,2,FALSE()),0)</f>
        <v>13</v>
      </c>
      <c r="R1514" s="84" t="n">
        <f aca="false">IF($N1514="PHY",VLOOKUP(H1514,PGDBuckets,2,FALSE()),0)</f>
        <v>0</v>
      </c>
      <c r="S1514" s="84" t="n">
        <f aca="false">IF($N1514="G",VLOOKUP(H1514,PGDBuckets,2,FALSE()),0)</f>
        <v>0</v>
      </c>
      <c r="T1514" s="84" t="n">
        <f aca="false">SUM(P1514:S1514)</f>
        <v>13</v>
      </c>
      <c r="U1514" s="84" t="str">
        <f aca="false">IF(O1514="not used","-",O1514&amp;N1514&amp;T1514)</f>
        <v>-</v>
      </c>
      <c r="V1514" s="84" t="str">
        <f aca="false">IF(O1514="Not Used","-",VLOOKUP(D1514,FOLIOS,7,FALSE())&amp;H1514)</f>
        <v>-</v>
      </c>
      <c r="W1514" s="84" t="str">
        <f aca="false">IF(U1514="-","-",O1514&amp;E1514&amp;H1514)</f>
        <v>-</v>
      </c>
      <c r="X1514" s="85" t="str">
        <f aca="false">D1514&amp;G1514</f>
        <v>FT-CAND-EGSC-BASMICH_CG-GD</v>
      </c>
      <c r="AF1514" s="0" t="str">
        <f aca="false">D1514&amp;V1514</f>
        <v>FT-CAND-EGSC-BAS-</v>
      </c>
    </row>
    <row r="1515" customFormat="false" ht="12.75" hidden="false" customHeight="false" outlineLevel="0" collapsed="false">
      <c r="A1515" s="81" t="n">
        <v>36682</v>
      </c>
      <c r="B1515" s="82" t="s">
        <v>55</v>
      </c>
      <c r="C1515" s="82" t="s">
        <v>56</v>
      </c>
      <c r="D1515" s="82" t="s">
        <v>57</v>
      </c>
      <c r="E1515" s="82" t="s">
        <v>21</v>
      </c>
      <c r="F1515" s="82"/>
      <c r="G1515" s="82" t="s">
        <v>91</v>
      </c>
      <c r="H1515" s="81" t="n">
        <v>38808</v>
      </c>
      <c r="I1515" s="82" t="n">
        <v>2</v>
      </c>
      <c r="J1515" s="82" t="n">
        <v>0</v>
      </c>
      <c r="K1515" s="83" t="n">
        <f aca="false">IF(J1515=0,0,J1515/I1515)</f>
        <v>0</v>
      </c>
      <c r="L1515" s="83" t="n">
        <f aca="false">I1515/UOM</f>
        <v>0.0002</v>
      </c>
      <c r="M1515" s="83" t="n">
        <f aca="false">J1515/UOM</f>
        <v>0</v>
      </c>
      <c r="N1515" s="84" t="str">
        <f aca="false">IF(F1515="P","PHY",IF(F1515="G","G",E1515))</f>
        <v>D</v>
      </c>
      <c r="O1515" s="84" t="str">
        <f aca="false">IF(ISNA(VLOOKUP(G1515,BadCanCurves,1,FALSE())),VLOOKUP(D1515,FOLIOS,6,FALSE()),"not used")</f>
        <v>not used</v>
      </c>
      <c r="P1515" s="84" t="n">
        <f aca="false">IF($N1515="P",VLOOKUP(H1515,PrcBuckets,2,FALSE()),0)</f>
        <v>0</v>
      </c>
      <c r="Q1515" s="84" t="n">
        <f aca="false">IF($N1515="D",VLOOKUP(H1515,BasisBuckets,2,FALSE()),0)</f>
        <v>13</v>
      </c>
      <c r="R1515" s="84" t="n">
        <f aca="false">IF($N1515="PHY",VLOOKUP(H1515,PGDBuckets,2,FALSE()),0)</f>
        <v>0</v>
      </c>
      <c r="S1515" s="84" t="n">
        <f aca="false">IF($N1515="G",VLOOKUP(H1515,PGDBuckets,2,FALSE()),0)</f>
        <v>0</v>
      </c>
      <c r="T1515" s="84" t="n">
        <f aca="false">SUM(P1515:S1515)</f>
        <v>13</v>
      </c>
      <c r="U1515" s="84" t="str">
        <f aca="false">IF(O1515="not used","-",O1515&amp;N1515&amp;T1515)</f>
        <v>-</v>
      </c>
      <c r="V1515" s="84" t="str">
        <f aca="false">IF(O1515="Not Used","-",VLOOKUP(D1515,FOLIOS,7,FALSE())&amp;H1515)</f>
        <v>-</v>
      </c>
      <c r="W1515" s="84" t="str">
        <f aca="false">IF(U1515="-","-",O1515&amp;E1515&amp;H1515)</f>
        <v>-</v>
      </c>
      <c r="X1515" s="85" t="str">
        <f aca="false">D1515&amp;G1515</f>
        <v>FT-CAND-EGSC-BASMICH_CG-GD</v>
      </c>
      <c r="AF1515" s="0" t="str">
        <f aca="false">D1515&amp;V1515</f>
        <v>FT-CAND-EGSC-BAS-</v>
      </c>
    </row>
    <row r="1516" customFormat="false" ht="12.75" hidden="false" customHeight="false" outlineLevel="0" collapsed="false">
      <c r="A1516" s="81" t="n">
        <v>36682</v>
      </c>
      <c r="B1516" s="82" t="s">
        <v>55</v>
      </c>
      <c r="C1516" s="82" t="s">
        <v>56</v>
      </c>
      <c r="D1516" s="82" t="s">
        <v>57</v>
      </c>
      <c r="E1516" s="82" t="s">
        <v>21</v>
      </c>
      <c r="F1516" s="82"/>
      <c r="G1516" s="82" t="s">
        <v>91</v>
      </c>
      <c r="H1516" s="81" t="n">
        <v>38838</v>
      </c>
      <c r="I1516" s="82" t="n">
        <v>2</v>
      </c>
      <c r="J1516" s="82" t="n">
        <v>0</v>
      </c>
      <c r="K1516" s="83" t="n">
        <f aca="false">IF(J1516=0,0,J1516/I1516)</f>
        <v>0</v>
      </c>
      <c r="L1516" s="83" t="n">
        <f aca="false">I1516/UOM</f>
        <v>0.0002</v>
      </c>
      <c r="M1516" s="83" t="n">
        <f aca="false">J1516/UOM</f>
        <v>0</v>
      </c>
      <c r="N1516" s="84" t="str">
        <f aca="false">IF(F1516="P","PHY",IF(F1516="G","G",E1516))</f>
        <v>D</v>
      </c>
      <c r="O1516" s="84" t="str">
        <f aca="false">IF(ISNA(VLOOKUP(G1516,BadCanCurves,1,FALSE())),VLOOKUP(D1516,FOLIOS,6,FALSE()),"not used")</f>
        <v>not used</v>
      </c>
      <c r="P1516" s="84" t="n">
        <f aca="false">IF($N1516="P",VLOOKUP(H1516,PrcBuckets,2,FALSE()),0)</f>
        <v>0</v>
      </c>
      <c r="Q1516" s="84" t="n">
        <f aca="false">IF($N1516="D",VLOOKUP(H1516,BasisBuckets,2,FALSE()),0)</f>
        <v>13</v>
      </c>
      <c r="R1516" s="84" t="n">
        <f aca="false">IF($N1516="PHY",VLOOKUP(H1516,PGDBuckets,2,FALSE()),0)</f>
        <v>0</v>
      </c>
      <c r="S1516" s="84" t="n">
        <f aca="false">IF($N1516="G",VLOOKUP(H1516,PGDBuckets,2,FALSE()),0)</f>
        <v>0</v>
      </c>
      <c r="T1516" s="84" t="n">
        <f aca="false">SUM(P1516:S1516)</f>
        <v>13</v>
      </c>
      <c r="U1516" s="84" t="str">
        <f aca="false">IF(O1516="not used","-",O1516&amp;N1516&amp;T1516)</f>
        <v>-</v>
      </c>
      <c r="V1516" s="84" t="str">
        <f aca="false">IF(O1516="Not Used","-",VLOOKUP(D1516,FOLIOS,7,FALSE())&amp;H1516)</f>
        <v>-</v>
      </c>
      <c r="W1516" s="84" t="str">
        <f aca="false">IF(U1516="-","-",O1516&amp;E1516&amp;H1516)</f>
        <v>-</v>
      </c>
      <c r="X1516" s="85" t="str">
        <f aca="false">D1516&amp;G1516</f>
        <v>FT-CAND-EGSC-BASMICH_CG-GD</v>
      </c>
      <c r="AF1516" s="0" t="str">
        <f aca="false">D1516&amp;V1516</f>
        <v>FT-CAND-EGSC-BAS-</v>
      </c>
    </row>
    <row r="1517" customFormat="false" ht="12.75" hidden="false" customHeight="false" outlineLevel="0" collapsed="false">
      <c r="A1517" s="81" t="n">
        <v>36682</v>
      </c>
      <c r="B1517" s="82" t="s">
        <v>55</v>
      </c>
      <c r="C1517" s="82" t="s">
        <v>56</v>
      </c>
      <c r="D1517" s="82" t="s">
        <v>57</v>
      </c>
      <c r="E1517" s="82" t="s">
        <v>21</v>
      </c>
      <c r="F1517" s="82"/>
      <c r="G1517" s="82" t="s">
        <v>91</v>
      </c>
      <c r="H1517" s="81" t="n">
        <v>38869</v>
      </c>
      <c r="I1517" s="82" t="n">
        <v>2</v>
      </c>
      <c r="J1517" s="82" t="n">
        <v>0</v>
      </c>
      <c r="K1517" s="83" t="n">
        <f aca="false">IF(J1517=0,0,J1517/I1517)</f>
        <v>0</v>
      </c>
      <c r="L1517" s="83" t="n">
        <f aca="false">I1517/UOM</f>
        <v>0.0002</v>
      </c>
      <c r="M1517" s="83" t="n">
        <f aca="false">J1517/UOM</f>
        <v>0</v>
      </c>
      <c r="N1517" s="84" t="str">
        <f aca="false">IF(F1517="P","PHY",IF(F1517="G","G",E1517))</f>
        <v>D</v>
      </c>
      <c r="O1517" s="84" t="str">
        <f aca="false">IF(ISNA(VLOOKUP(G1517,BadCanCurves,1,FALSE())),VLOOKUP(D1517,FOLIOS,6,FALSE()),"not used")</f>
        <v>not used</v>
      </c>
      <c r="P1517" s="84" t="n">
        <f aca="false">IF($N1517="P",VLOOKUP(H1517,PrcBuckets,2,FALSE()),0)</f>
        <v>0</v>
      </c>
      <c r="Q1517" s="84" t="n">
        <f aca="false">IF($N1517="D",VLOOKUP(H1517,BasisBuckets,2,FALSE()),0)</f>
        <v>13</v>
      </c>
      <c r="R1517" s="84" t="n">
        <f aca="false">IF($N1517="PHY",VLOOKUP(H1517,PGDBuckets,2,FALSE()),0)</f>
        <v>0</v>
      </c>
      <c r="S1517" s="84" t="n">
        <f aca="false">IF($N1517="G",VLOOKUP(H1517,PGDBuckets,2,FALSE()),0)</f>
        <v>0</v>
      </c>
      <c r="T1517" s="84" t="n">
        <f aca="false">SUM(P1517:S1517)</f>
        <v>13</v>
      </c>
      <c r="U1517" s="84" t="str">
        <f aca="false">IF(O1517="not used","-",O1517&amp;N1517&amp;T1517)</f>
        <v>-</v>
      </c>
      <c r="V1517" s="84" t="str">
        <f aca="false">IF(O1517="Not Used","-",VLOOKUP(D1517,FOLIOS,7,FALSE())&amp;H1517)</f>
        <v>-</v>
      </c>
      <c r="W1517" s="84" t="str">
        <f aca="false">IF(U1517="-","-",O1517&amp;E1517&amp;H1517)</f>
        <v>-</v>
      </c>
      <c r="X1517" s="85" t="str">
        <f aca="false">D1517&amp;G1517</f>
        <v>FT-CAND-EGSC-BASMICH_CG-GD</v>
      </c>
      <c r="AF1517" s="0" t="str">
        <f aca="false">D1517&amp;V1517</f>
        <v>FT-CAND-EGSC-BAS-</v>
      </c>
    </row>
    <row r="1518" customFormat="false" ht="12.75" hidden="false" customHeight="false" outlineLevel="0" collapsed="false">
      <c r="A1518" s="81" t="n">
        <v>36682</v>
      </c>
      <c r="B1518" s="82" t="s">
        <v>55</v>
      </c>
      <c r="C1518" s="82" t="s">
        <v>56</v>
      </c>
      <c r="D1518" s="82" t="s">
        <v>57</v>
      </c>
      <c r="E1518" s="82" t="s">
        <v>21</v>
      </c>
      <c r="F1518" s="82"/>
      <c r="G1518" s="82" t="s">
        <v>91</v>
      </c>
      <c r="H1518" s="81" t="n">
        <v>38899</v>
      </c>
      <c r="I1518" s="82" t="n">
        <v>2</v>
      </c>
      <c r="J1518" s="82" t="n">
        <v>0</v>
      </c>
      <c r="K1518" s="83" t="n">
        <f aca="false">IF(J1518=0,0,J1518/I1518)</f>
        <v>0</v>
      </c>
      <c r="L1518" s="83" t="n">
        <f aca="false">I1518/UOM</f>
        <v>0.0002</v>
      </c>
      <c r="M1518" s="83" t="n">
        <f aca="false">J1518/UOM</f>
        <v>0</v>
      </c>
      <c r="N1518" s="84" t="str">
        <f aca="false">IF(F1518="P","PHY",IF(F1518="G","G",E1518))</f>
        <v>D</v>
      </c>
      <c r="O1518" s="84" t="str">
        <f aca="false">IF(ISNA(VLOOKUP(G1518,BadCanCurves,1,FALSE())),VLOOKUP(D1518,FOLIOS,6,FALSE()),"not used")</f>
        <v>not used</v>
      </c>
      <c r="P1518" s="84" t="n">
        <f aca="false">IF($N1518="P",VLOOKUP(H1518,PrcBuckets,2,FALSE()),0)</f>
        <v>0</v>
      </c>
      <c r="Q1518" s="84" t="n">
        <f aca="false">IF($N1518="D",VLOOKUP(H1518,BasisBuckets,2,FALSE()),0)</f>
        <v>13</v>
      </c>
      <c r="R1518" s="84" t="n">
        <f aca="false">IF($N1518="PHY",VLOOKUP(H1518,PGDBuckets,2,FALSE()),0)</f>
        <v>0</v>
      </c>
      <c r="S1518" s="84" t="n">
        <f aca="false">IF($N1518="G",VLOOKUP(H1518,PGDBuckets,2,FALSE()),0)</f>
        <v>0</v>
      </c>
      <c r="T1518" s="84" t="n">
        <f aca="false">SUM(P1518:S1518)</f>
        <v>13</v>
      </c>
      <c r="U1518" s="84" t="str">
        <f aca="false">IF(O1518="not used","-",O1518&amp;N1518&amp;T1518)</f>
        <v>-</v>
      </c>
      <c r="V1518" s="84" t="str">
        <f aca="false">IF(O1518="Not Used","-",VLOOKUP(D1518,FOLIOS,7,FALSE())&amp;H1518)</f>
        <v>-</v>
      </c>
      <c r="W1518" s="84" t="str">
        <f aca="false">IF(U1518="-","-",O1518&amp;E1518&amp;H1518)</f>
        <v>-</v>
      </c>
      <c r="X1518" s="85" t="str">
        <f aca="false">D1518&amp;G1518</f>
        <v>FT-CAND-EGSC-BASMICH_CG-GD</v>
      </c>
      <c r="AF1518" s="0" t="str">
        <f aca="false">D1518&amp;V1518</f>
        <v>FT-CAND-EGSC-BAS-</v>
      </c>
    </row>
    <row r="1519" customFormat="false" ht="12.75" hidden="false" customHeight="false" outlineLevel="0" collapsed="false">
      <c r="A1519" s="81" t="n">
        <v>36682</v>
      </c>
      <c r="B1519" s="82" t="s">
        <v>55</v>
      </c>
      <c r="C1519" s="82" t="s">
        <v>56</v>
      </c>
      <c r="D1519" s="82" t="s">
        <v>57</v>
      </c>
      <c r="E1519" s="82" t="s">
        <v>21</v>
      </c>
      <c r="F1519" s="82"/>
      <c r="G1519" s="82" t="s">
        <v>91</v>
      </c>
      <c r="H1519" s="81" t="n">
        <v>38930</v>
      </c>
      <c r="I1519" s="82" t="n">
        <v>2</v>
      </c>
      <c r="J1519" s="82" t="n">
        <v>0</v>
      </c>
      <c r="K1519" s="83" t="n">
        <f aca="false">IF(J1519=0,0,J1519/I1519)</f>
        <v>0</v>
      </c>
      <c r="L1519" s="83" t="n">
        <f aca="false">I1519/UOM</f>
        <v>0.0002</v>
      </c>
      <c r="M1519" s="83" t="n">
        <f aca="false">J1519/UOM</f>
        <v>0</v>
      </c>
      <c r="N1519" s="84" t="str">
        <f aca="false">IF(F1519="P","PHY",IF(F1519="G","G",E1519))</f>
        <v>D</v>
      </c>
      <c r="O1519" s="84" t="str">
        <f aca="false">IF(ISNA(VLOOKUP(G1519,BadCanCurves,1,FALSE())),VLOOKUP(D1519,FOLIOS,6,FALSE()),"not used")</f>
        <v>not used</v>
      </c>
      <c r="P1519" s="84" t="n">
        <f aca="false">IF($N1519="P",VLOOKUP(H1519,PrcBuckets,2,FALSE()),0)</f>
        <v>0</v>
      </c>
      <c r="Q1519" s="84" t="n">
        <f aca="false">IF($N1519="D",VLOOKUP(H1519,BasisBuckets,2,FALSE()),0)</f>
        <v>13</v>
      </c>
      <c r="R1519" s="84" t="n">
        <f aca="false">IF($N1519="PHY",VLOOKUP(H1519,PGDBuckets,2,FALSE()),0)</f>
        <v>0</v>
      </c>
      <c r="S1519" s="84" t="n">
        <f aca="false">IF($N1519="G",VLOOKUP(H1519,PGDBuckets,2,FALSE()),0)</f>
        <v>0</v>
      </c>
      <c r="T1519" s="84" t="n">
        <f aca="false">SUM(P1519:S1519)</f>
        <v>13</v>
      </c>
      <c r="U1519" s="84" t="str">
        <f aca="false">IF(O1519="not used","-",O1519&amp;N1519&amp;T1519)</f>
        <v>-</v>
      </c>
      <c r="V1519" s="84" t="str">
        <f aca="false">IF(O1519="Not Used","-",VLOOKUP(D1519,FOLIOS,7,FALSE())&amp;H1519)</f>
        <v>-</v>
      </c>
      <c r="W1519" s="84" t="str">
        <f aca="false">IF(U1519="-","-",O1519&amp;E1519&amp;H1519)</f>
        <v>-</v>
      </c>
      <c r="X1519" s="85" t="str">
        <f aca="false">D1519&amp;G1519</f>
        <v>FT-CAND-EGSC-BASMICH_CG-GD</v>
      </c>
      <c r="AF1519" s="0" t="str">
        <f aca="false">D1519&amp;V1519</f>
        <v>FT-CAND-EGSC-BAS-</v>
      </c>
    </row>
    <row r="1520" customFormat="false" ht="12.75" hidden="false" customHeight="false" outlineLevel="0" collapsed="false">
      <c r="A1520" s="81" t="n">
        <v>36682</v>
      </c>
      <c r="B1520" s="82" t="s">
        <v>55</v>
      </c>
      <c r="C1520" s="82" t="s">
        <v>56</v>
      </c>
      <c r="D1520" s="82" t="s">
        <v>57</v>
      </c>
      <c r="E1520" s="82" t="s">
        <v>21</v>
      </c>
      <c r="F1520" s="82"/>
      <c r="G1520" s="82" t="s">
        <v>91</v>
      </c>
      <c r="H1520" s="81" t="n">
        <v>38961</v>
      </c>
      <c r="I1520" s="82" t="n">
        <v>2</v>
      </c>
      <c r="J1520" s="82" t="n">
        <v>0</v>
      </c>
      <c r="K1520" s="83" t="n">
        <f aca="false">IF(J1520=0,0,J1520/I1520)</f>
        <v>0</v>
      </c>
      <c r="L1520" s="83" t="n">
        <f aca="false">I1520/UOM</f>
        <v>0.0002</v>
      </c>
      <c r="M1520" s="83" t="n">
        <f aca="false">J1520/UOM</f>
        <v>0</v>
      </c>
      <c r="N1520" s="84" t="str">
        <f aca="false">IF(F1520="P","PHY",IF(F1520="G","G",E1520))</f>
        <v>D</v>
      </c>
      <c r="O1520" s="84" t="str">
        <f aca="false">IF(ISNA(VLOOKUP(G1520,BadCanCurves,1,FALSE())),VLOOKUP(D1520,FOLIOS,6,FALSE()),"not used")</f>
        <v>not used</v>
      </c>
      <c r="P1520" s="84" t="n">
        <f aca="false">IF($N1520="P",VLOOKUP(H1520,PrcBuckets,2,FALSE()),0)</f>
        <v>0</v>
      </c>
      <c r="Q1520" s="84" t="n">
        <f aca="false">IF($N1520="D",VLOOKUP(H1520,BasisBuckets,2,FALSE()),0)</f>
        <v>13</v>
      </c>
      <c r="R1520" s="84" t="n">
        <f aca="false">IF($N1520="PHY",VLOOKUP(H1520,PGDBuckets,2,FALSE()),0)</f>
        <v>0</v>
      </c>
      <c r="S1520" s="84" t="n">
        <f aca="false">IF($N1520="G",VLOOKUP(H1520,PGDBuckets,2,FALSE()),0)</f>
        <v>0</v>
      </c>
      <c r="T1520" s="84" t="n">
        <f aca="false">SUM(P1520:S1520)</f>
        <v>13</v>
      </c>
      <c r="U1520" s="84" t="str">
        <f aca="false">IF(O1520="not used","-",O1520&amp;N1520&amp;T1520)</f>
        <v>-</v>
      </c>
      <c r="V1520" s="84" t="str">
        <f aca="false">IF(O1520="Not Used","-",VLOOKUP(D1520,FOLIOS,7,FALSE())&amp;H1520)</f>
        <v>-</v>
      </c>
      <c r="W1520" s="84" t="str">
        <f aca="false">IF(U1520="-","-",O1520&amp;E1520&amp;H1520)</f>
        <v>-</v>
      </c>
      <c r="X1520" s="85" t="str">
        <f aca="false">D1520&amp;G1520</f>
        <v>FT-CAND-EGSC-BASMICH_CG-GD</v>
      </c>
      <c r="AF1520" s="0" t="str">
        <f aca="false">D1520&amp;V1520</f>
        <v>FT-CAND-EGSC-BAS-</v>
      </c>
    </row>
    <row r="1521" customFormat="false" ht="12.75" hidden="false" customHeight="false" outlineLevel="0" collapsed="false">
      <c r="A1521" s="81" t="n">
        <v>36682</v>
      </c>
      <c r="B1521" s="82" t="s">
        <v>55</v>
      </c>
      <c r="C1521" s="82" t="s">
        <v>56</v>
      </c>
      <c r="D1521" s="82" t="s">
        <v>57</v>
      </c>
      <c r="E1521" s="82" t="s">
        <v>21</v>
      </c>
      <c r="F1521" s="82"/>
      <c r="G1521" s="82" t="s">
        <v>91</v>
      </c>
      <c r="H1521" s="81" t="n">
        <v>38991</v>
      </c>
      <c r="I1521" s="82" t="n">
        <v>2</v>
      </c>
      <c r="J1521" s="82" t="n">
        <v>0</v>
      </c>
      <c r="K1521" s="83" t="n">
        <f aca="false">IF(J1521=0,0,J1521/I1521)</f>
        <v>0</v>
      </c>
      <c r="L1521" s="83" t="n">
        <f aca="false">I1521/UOM</f>
        <v>0.0002</v>
      </c>
      <c r="M1521" s="83" t="n">
        <f aca="false">J1521/UOM</f>
        <v>0</v>
      </c>
      <c r="N1521" s="84" t="str">
        <f aca="false">IF(F1521="P","PHY",IF(F1521="G","G",E1521))</f>
        <v>D</v>
      </c>
      <c r="O1521" s="84" t="str">
        <f aca="false">IF(ISNA(VLOOKUP(G1521,BadCanCurves,1,FALSE())),VLOOKUP(D1521,FOLIOS,6,FALSE()),"not used")</f>
        <v>not used</v>
      </c>
      <c r="P1521" s="84" t="n">
        <f aca="false">IF($N1521="P",VLOOKUP(H1521,PrcBuckets,2,FALSE()),0)</f>
        <v>0</v>
      </c>
      <c r="Q1521" s="84" t="n">
        <f aca="false">IF($N1521="D",VLOOKUP(H1521,BasisBuckets,2,FALSE()),0)</f>
        <v>13</v>
      </c>
      <c r="R1521" s="84" t="n">
        <f aca="false">IF($N1521="PHY",VLOOKUP(H1521,PGDBuckets,2,FALSE()),0)</f>
        <v>0</v>
      </c>
      <c r="S1521" s="84" t="n">
        <f aca="false">IF($N1521="G",VLOOKUP(H1521,PGDBuckets,2,FALSE()),0)</f>
        <v>0</v>
      </c>
      <c r="T1521" s="84" t="n">
        <f aca="false">SUM(P1521:S1521)</f>
        <v>13</v>
      </c>
      <c r="U1521" s="84" t="str">
        <f aca="false">IF(O1521="not used","-",O1521&amp;N1521&amp;T1521)</f>
        <v>-</v>
      </c>
      <c r="V1521" s="84" t="str">
        <f aca="false">IF(O1521="Not Used","-",VLOOKUP(D1521,FOLIOS,7,FALSE())&amp;H1521)</f>
        <v>-</v>
      </c>
      <c r="W1521" s="84" t="str">
        <f aca="false">IF(U1521="-","-",O1521&amp;E1521&amp;H1521)</f>
        <v>-</v>
      </c>
      <c r="X1521" s="85" t="str">
        <f aca="false">D1521&amp;G1521</f>
        <v>FT-CAND-EGSC-BASMICH_CG-GD</v>
      </c>
      <c r="AF1521" s="0" t="str">
        <f aca="false">D1521&amp;V1521</f>
        <v>FT-CAND-EGSC-BAS-</v>
      </c>
    </row>
    <row r="1522" customFormat="false" ht="12.75" hidden="false" customHeight="false" outlineLevel="0" collapsed="false">
      <c r="A1522" s="81" t="n">
        <v>36682</v>
      </c>
      <c r="B1522" s="82" t="s">
        <v>55</v>
      </c>
      <c r="C1522" s="82" t="s">
        <v>56</v>
      </c>
      <c r="D1522" s="82" t="s">
        <v>57</v>
      </c>
      <c r="E1522" s="82" t="s">
        <v>21</v>
      </c>
      <c r="F1522" s="82"/>
      <c r="G1522" s="82" t="s">
        <v>91</v>
      </c>
      <c r="H1522" s="81" t="n">
        <v>39022</v>
      </c>
      <c r="I1522" s="82" t="n">
        <v>2</v>
      </c>
      <c r="J1522" s="82" t="n">
        <v>0</v>
      </c>
      <c r="K1522" s="83" t="n">
        <f aca="false">IF(J1522=0,0,J1522/I1522)</f>
        <v>0</v>
      </c>
      <c r="L1522" s="83" t="n">
        <f aca="false">I1522/UOM</f>
        <v>0.0002</v>
      </c>
      <c r="M1522" s="83" t="n">
        <f aca="false">J1522/UOM</f>
        <v>0</v>
      </c>
      <c r="N1522" s="84" t="str">
        <f aca="false">IF(F1522="P","PHY",IF(F1522="G","G",E1522))</f>
        <v>D</v>
      </c>
      <c r="O1522" s="84" t="str">
        <f aca="false">IF(ISNA(VLOOKUP(G1522,BadCanCurves,1,FALSE())),VLOOKUP(D1522,FOLIOS,6,FALSE()),"not used")</f>
        <v>not used</v>
      </c>
      <c r="P1522" s="84" t="n">
        <f aca="false">IF($N1522="P",VLOOKUP(H1522,PrcBuckets,2,FALSE()),0)</f>
        <v>0</v>
      </c>
      <c r="Q1522" s="84" t="n">
        <f aca="false">IF($N1522="D",VLOOKUP(H1522,BasisBuckets,2,FALSE()),0)</f>
        <v>13</v>
      </c>
      <c r="R1522" s="84" t="n">
        <f aca="false">IF($N1522="PHY",VLOOKUP(H1522,PGDBuckets,2,FALSE()),0)</f>
        <v>0</v>
      </c>
      <c r="S1522" s="84" t="n">
        <f aca="false">IF($N1522="G",VLOOKUP(H1522,PGDBuckets,2,FALSE()),0)</f>
        <v>0</v>
      </c>
      <c r="T1522" s="84" t="n">
        <f aca="false">SUM(P1522:S1522)</f>
        <v>13</v>
      </c>
      <c r="U1522" s="84" t="str">
        <f aca="false">IF(O1522="not used","-",O1522&amp;N1522&amp;T1522)</f>
        <v>-</v>
      </c>
      <c r="V1522" s="84" t="str">
        <f aca="false">IF(O1522="Not Used","-",VLOOKUP(D1522,FOLIOS,7,FALSE())&amp;H1522)</f>
        <v>-</v>
      </c>
      <c r="W1522" s="84" t="str">
        <f aca="false">IF(U1522="-","-",O1522&amp;E1522&amp;H1522)</f>
        <v>-</v>
      </c>
      <c r="X1522" s="85" t="str">
        <f aca="false">D1522&amp;G1522</f>
        <v>FT-CAND-EGSC-BASMICH_CG-GD</v>
      </c>
      <c r="AF1522" s="0" t="str">
        <f aca="false">D1522&amp;V1522</f>
        <v>FT-CAND-EGSC-BAS-</v>
      </c>
    </row>
    <row r="1523" customFormat="false" ht="12.75" hidden="false" customHeight="false" outlineLevel="0" collapsed="false">
      <c r="A1523" s="81" t="n">
        <v>36682</v>
      </c>
      <c r="B1523" s="82" t="s">
        <v>55</v>
      </c>
      <c r="C1523" s="82" t="s">
        <v>56</v>
      </c>
      <c r="D1523" s="82" t="s">
        <v>57</v>
      </c>
      <c r="E1523" s="82" t="s">
        <v>21</v>
      </c>
      <c r="F1523" s="82"/>
      <c r="G1523" s="82" t="s">
        <v>91</v>
      </c>
      <c r="H1523" s="81" t="n">
        <v>39052</v>
      </c>
      <c r="I1523" s="82" t="n">
        <v>2</v>
      </c>
      <c r="J1523" s="82" t="n">
        <v>0</v>
      </c>
      <c r="K1523" s="83" t="n">
        <f aca="false">IF(J1523=0,0,J1523/I1523)</f>
        <v>0</v>
      </c>
      <c r="L1523" s="83" t="n">
        <f aca="false">I1523/UOM</f>
        <v>0.0002</v>
      </c>
      <c r="M1523" s="83" t="n">
        <f aca="false">J1523/UOM</f>
        <v>0</v>
      </c>
      <c r="N1523" s="84" t="str">
        <f aca="false">IF(F1523="P","PHY",IF(F1523="G","G",E1523))</f>
        <v>D</v>
      </c>
      <c r="O1523" s="84" t="str">
        <f aca="false">IF(ISNA(VLOOKUP(G1523,BadCanCurves,1,FALSE())),VLOOKUP(D1523,FOLIOS,6,FALSE()),"not used")</f>
        <v>not used</v>
      </c>
      <c r="P1523" s="84" t="n">
        <f aca="false">IF($N1523="P",VLOOKUP(H1523,PrcBuckets,2,FALSE()),0)</f>
        <v>0</v>
      </c>
      <c r="Q1523" s="84" t="n">
        <f aca="false">IF($N1523="D",VLOOKUP(H1523,BasisBuckets,2,FALSE()),0)</f>
        <v>13</v>
      </c>
      <c r="R1523" s="84" t="n">
        <f aca="false">IF($N1523="PHY",VLOOKUP(H1523,PGDBuckets,2,FALSE()),0)</f>
        <v>0</v>
      </c>
      <c r="S1523" s="84" t="n">
        <f aca="false">IF($N1523="G",VLOOKUP(H1523,PGDBuckets,2,FALSE()),0)</f>
        <v>0</v>
      </c>
      <c r="T1523" s="84" t="n">
        <f aca="false">SUM(P1523:S1523)</f>
        <v>13</v>
      </c>
      <c r="U1523" s="84" t="str">
        <f aca="false">IF(O1523="not used","-",O1523&amp;N1523&amp;T1523)</f>
        <v>-</v>
      </c>
      <c r="V1523" s="84" t="str">
        <f aca="false">IF(O1523="Not Used","-",VLOOKUP(D1523,FOLIOS,7,FALSE())&amp;H1523)</f>
        <v>-</v>
      </c>
      <c r="W1523" s="84" t="str">
        <f aca="false">IF(U1523="-","-",O1523&amp;E1523&amp;H1523)</f>
        <v>-</v>
      </c>
      <c r="X1523" s="85" t="str">
        <f aca="false">D1523&amp;G1523</f>
        <v>FT-CAND-EGSC-BASMICH_CG-GD</v>
      </c>
      <c r="AF1523" s="0" t="str">
        <f aca="false">D1523&amp;V1523</f>
        <v>FT-CAND-EGSC-BAS-</v>
      </c>
    </row>
    <row r="1524" customFormat="false" ht="12.75" hidden="false" customHeight="false" outlineLevel="0" collapsed="false">
      <c r="A1524" s="81" t="n">
        <v>36682</v>
      </c>
      <c r="B1524" s="82" t="s">
        <v>55</v>
      </c>
      <c r="C1524" s="82" t="s">
        <v>56</v>
      </c>
      <c r="D1524" s="82" t="s">
        <v>57</v>
      </c>
      <c r="E1524" s="82" t="s">
        <v>21</v>
      </c>
      <c r="F1524" s="82"/>
      <c r="G1524" s="82" t="s">
        <v>91</v>
      </c>
      <c r="H1524" s="81" t="n">
        <v>39083</v>
      </c>
      <c r="I1524" s="82" t="n">
        <v>2</v>
      </c>
      <c r="J1524" s="82" t="n">
        <v>0</v>
      </c>
      <c r="K1524" s="83" t="n">
        <f aca="false">IF(J1524=0,0,J1524/I1524)</f>
        <v>0</v>
      </c>
      <c r="L1524" s="83" t="n">
        <f aca="false">I1524/UOM</f>
        <v>0.0002</v>
      </c>
      <c r="M1524" s="83" t="n">
        <f aca="false">J1524/UOM</f>
        <v>0</v>
      </c>
      <c r="N1524" s="84" t="str">
        <f aca="false">IF(F1524="P","PHY",IF(F1524="G","G",E1524))</f>
        <v>D</v>
      </c>
      <c r="O1524" s="84" t="str">
        <f aca="false">IF(ISNA(VLOOKUP(G1524,BadCanCurves,1,FALSE())),VLOOKUP(D1524,FOLIOS,6,FALSE()),"not used")</f>
        <v>not used</v>
      </c>
      <c r="P1524" s="84" t="n">
        <f aca="false">IF($N1524="P",VLOOKUP(H1524,PrcBuckets,2,FALSE()),0)</f>
        <v>0</v>
      </c>
      <c r="Q1524" s="84" t="n">
        <f aca="false">IF($N1524="D",VLOOKUP(H1524,BasisBuckets,2,FALSE()),0)</f>
        <v>13</v>
      </c>
      <c r="R1524" s="84" t="n">
        <f aca="false">IF($N1524="PHY",VLOOKUP(H1524,PGDBuckets,2,FALSE()),0)</f>
        <v>0</v>
      </c>
      <c r="S1524" s="84" t="n">
        <f aca="false">IF($N1524="G",VLOOKUP(H1524,PGDBuckets,2,FALSE()),0)</f>
        <v>0</v>
      </c>
      <c r="T1524" s="84" t="n">
        <f aca="false">SUM(P1524:S1524)</f>
        <v>13</v>
      </c>
      <c r="U1524" s="84" t="str">
        <f aca="false">IF(O1524="not used","-",O1524&amp;N1524&amp;T1524)</f>
        <v>-</v>
      </c>
      <c r="V1524" s="84" t="str">
        <f aca="false">IF(O1524="Not Used","-",VLOOKUP(D1524,FOLIOS,7,FALSE())&amp;H1524)</f>
        <v>-</v>
      </c>
      <c r="W1524" s="84" t="str">
        <f aca="false">IF(U1524="-","-",O1524&amp;E1524&amp;H1524)</f>
        <v>-</v>
      </c>
      <c r="X1524" s="85" t="str">
        <f aca="false">D1524&amp;G1524</f>
        <v>FT-CAND-EGSC-BASMICH_CG-GD</v>
      </c>
      <c r="AF1524" s="0" t="str">
        <f aca="false">D1524&amp;V1524</f>
        <v>FT-CAND-EGSC-BAS-</v>
      </c>
    </row>
    <row r="1525" customFormat="false" ht="12.75" hidden="false" customHeight="false" outlineLevel="0" collapsed="false">
      <c r="A1525" s="81" t="n">
        <v>36682</v>
      </c>
      <c r="B1525" s="82" t="s">
        <v>55</v>
      </c>
      <c r="C1525" s="82" t="s">
        <v>56</v>
      </c>
      <c r="D1525" s="82" t="s">
        <v>57</v>
      </c>
      <c r="E1525" s="82" t="s">
        <v>21</v>
      </c>
      <c r="F1525" s="82"/>
      <c r="G1525" s="82" t="s">
        <v>91</v>
      </c>
      <c r="H1525" s="81" t="n">
        <v>39114</v>
      </c>
      <c r="I1525" s="82" t="n">
        <v>2</v>
      </c>
      <c r="J1525" s="82" t="n">
        <v>0</v>
      </c>
      <c r="K1525" s="83" t="n">
        <f aca="false">IF(J1525=0,0,J1525/I1525)</f>
        <v>0</v>
      </c>
      <c r="L1525" s="83" t="n">
        <f aca="false">I1525/UOM</f>
        <v>0.0002</v>
      </c>
      <c r="M1525" s="83" t="n">
        <f aca="false">J1525/UOM</f>
        <v>0</v>
      </c>
      <c r="N1525" s="84" t="str">
        <f aca="false">IF(F1525="P","PHY",IF(F1525="G","G",E1525))</f>
        <v>D</v>
      </c>
      <c r="O1525" s="84" t="str">
        <f aca="false">IF(ISNA(VLOOKUP(G1525,BadCanCurves,1,FALSE())),VLOOKUP(D1525,FOLIOS,6,FALSE()),"not used")</f>
        <v>not used</v>
      </c>
      <c r="P1525" s="84" t="n">
        <f aca="false">IF($N1525="P",VLOOKUP(H1525,PrcBuckets,2,FALSE()),0)</f>
        <v>0</v>
      </c>
      <c r="Q1525" s="84" t="n">
        <f aca="false">IF($N1525="D",VLOOKUP(H1525,BasisBuckets,2,FALSE()),0)</f>
        <v>13</v>
      </c>
      <c r="R1525" s="84" t="n">
        <f aca="false">IF($N1525="PHY",VLOOKUP(H1525,PGDBuckets,2,FALSE()),0)</f>
        <v>0</v>
      </c>
      <c r="S1525" s="84" t="n">
        <f aca="false">IF($N1525="G",VLOOKUP(H1525,PGDBuckets,2,FALSE()),0)</f>
        <v>0</v>
      </c>
      <c r="T1525" s="84" t="n">
        <f aca="false">SUM(P1525:S1525)</f>
        <v>13</v>
      </c>
      <c r="U1525" s="84" t="str">
        <f aca="false">IF(O1525="not used","-",O1525&amp;N1525&amp;T1525)</f>
        <v>-</v>
      </c>
      <c r="V1525" s="84" t="str">
        <f aca="false">IF(O1525="Not Used","-",VLOOKUP(D1525,FOLIOS,7,FALSE())&amp;H1525)</f>
        <v>-</v>
      </c>
      <c r="W1525" s="84" t="str">
        <f aca="false">IF(U1525="-","-",O1525&amp;E1525&amp;H1525)</f>
        <v>-</v>
      </c>
      <c r="X1525" s="85" t="str">
        <f aca="false">D1525&amp;G1525</f>
        <v>FT-CAND-EGSC-BASMICH_CG-GD</v>
      </c>
      <c r="AF1525" s="0" t="str">
        <f aca="false">D1525&amp;V1525</f>
        <v>FT-CAND-EGSC-BAS-</v>
      </c>
    </row>
    <row r="1526" customFormat="false" ht="12.75" hidden="false" customHeight="false" outlineLevel="0" collapsed="false">
      <c r="A1526" s="81" t="n">
        <v>36682</v>
      </c>
      <c r="B1526" s="82" t="s">
        <v>55</v>
      </c>
      <c r="C1526" s="82" t="s">
        <v>56</v>
      </c>
      <c r="D1526" s="82" t="s">
        <v>57</v>
      </c>
      <c r="E1526" s="82" t="s">
        <v>21</v>
      </c>
      <c r="F1526" s="82"/>
      <c r="G1526" s="82" t="s">
        <v>91</v>
      </c>
      <c r="H1526" s="81" t="n">
        <v>39142</v>
      </c>
      <c r="I1526" s="82" t="n">
        <v>2</v>
      </c>
      <c r="J1526" s="82" t="n">
        <v>0</v>
      </c>
      <c r="K1526" s="83" t="n">
        <f aca="false">IF(J1526=0,0,J1526/I1526)</f>
        <v>0</v>
      </c>
      <c r="L1526" s="83" t="n">
        <f aca="false">I1526/UOM</f>
        <v>0.0002</v>
      </c>
      <c r="M1526" s="83" t="n">
        <f aca="false">J1526/UOM</f>
        <v>0</v>
      </c>
      <c r="N1526" s="84" t="str">
        <f aca="false">IF(F1526="P","PHY",IF(F1526="G","G",E1526))</f>
        <v>D</v>
      </c>
      <c r="O1526" s="84" t="str">
        <f aca="false">IF(ISNA(VLOOKUP(G1526,BadCanCurves,1,FALSE())),VLOOKUP(D1526,FOLIOS,6,FALSE()),"not used")</f>
        <v>not used</v>
      </c>
      <c r="P1526" s="84" t="n">
        <f aca="false">IF($N1526="P",VLOOKUP(H1526,PrcBuckets,2,FALSE()),0)</f>
        <v>0</v>
      </c>
      <c r="Q1526" s="84" t="n">
        <f aca="false">IF($N1526="D",VLOOKUP(H1526,BasisBuckets,2,FALSE()),0)</f>
        <v>13</v>
      </c>
      <c r="R1526" s="84" t="n">
        <f aca="false">IF($N1526="PHY",VLOOKUP(H1526,PGDBuckets,2,FALSE()),0)</f>
        <v>0</v>
      </c>
      <c r="S1526" s="84" t="n">
        <f aca="false">IF($N1526="G",VLOOKUP(H1526,PGDBuckets,2,FALSE()),0)</f>
        <v>0</v>
      </c>
      <c r="T1526" s="84" t="n">
        <f aca="false">SUM(P1526:S1526)</f>
        <v>13</v>
      </c>
      <c r="U1526" s="84" t="str">
        <f aca="false">IF(O1526="not used","-",O1526&amp;N1526&amp;T1526)</f>
        <v>-</v>
      </c>
      <c r="V1526" s="84" t="str">
        <f aca="false">IF(O1526="Not Used","-",VLOOKUP(D1526,FOLIOS,7,FALSE())&amp;H1526)</f>
        <v>-</v>
      </c>
      <c r="W1526" s="84" t="str">
        <f aca="false">IF(U1526="-","-",O1526&amp;E1526&amp;H1526)</f>
        <v>-</v>
      </c>
      <c r="X1526" s="85" t="str">
        <f aca="false">D1526&amp;G1526</f>
        <v>FT-CAND-EGSC-BASMICH_CG-GD</v>
      </c>
      <c r="AF1526" s="0" t="str">
        <f aca="false">D1526&amp;V1526</f>
        <v>FT-CAND-EGSC-BAS-</v>
      </c>
    </row>
    <row r="1527" customFormat="false" ht="12.75" hidden="false" customHeight="false" outlineLevel="0" collapsed="false">
      <c r="A1527" s="81" t="n">
        <v>36682</v>
      </c>
      <c r="B1527" s="82" t="s">
        <v>55</v>
      </c>
      <c r="C1527" s="82" t="s">
        <v>56</v>
      </c>
      <c r="D1527" s="82" t="s">
        <v>57</v>
      </c>
      <c r="E1527" s="82" t="s">
        <v>21</v>
      </c>
      <c r="F1527" s="82"/>
      <c r="G1527" s="82" t="s">
        <v>91</v>
      </c>
      <c r="H1527" s="81" t="n">
        <v>39173</v>
      </c>
      <c r="I1527" s="82" t="n">
        <v>2</v>
      </c>
      <c r="J1527" s="82" t="n">
        <v>0</v>
      </c>
      <c r="K1527" s="83" t="n">
        <f aca="false">IF(J1527=0,0,J1527/I1527)</f>
        <v>0</v>
      </c>
      <c r="L1527" s="83" t="n">
        <f aca="false">I1527/UOM</f>
        <v>0.0002</v>
      </c>
      <c r="M1527" s="83" t="n">
        <f aca="false">J1527/UOM</f>
        <v>0</v>
      </c>
      <c r="N1527" s="84" t="str">
        <f aca="false">IF(F1527="P","PHY",IF(F1527="G","G",E1527))</f>
        <v>D</v>
      </c>
      <c r="O1527" s="84" t="str">
        <f aca="false">IF(ISNA(VLOOKUP(G1527,BadCanCurves,1,FALSE())),VLOOKUP(D1527,FOLIOS,6,FALSE()),"not used")</f>
        <v>not used</v>
      </c>
      <c r="P1527" s="84" t="n">
        <f aca="false">IF($N1527="P",VLOOKUP(H1527,PrcBuckets,2,FALSE()),0)</f>
        <v>0</v>
      </c>
      <c r="Q1527" s="84" t="n">
        <f aca="false">IF($N1527="D",VLOOKUP(H1527,BasisBuckets,2,FALSE()),0)</f>
        <v>13</v>
      </c>
      <c r="R1527" s="84" t="n">
        <f aca="false">IF($N1527="PHY",VLOOKUP(H1527,PGDBuckets,2,FALSE()),0)</f>
        <v>0</v>
      </c>
      <c r="S1527" s="84" t="n">
        <f aca="false">IF($N1527="G",VLOOKUP(H1527,PGDBuckets,2,FALSE()),0)</f>
        <v>0</v>
      </c>
      <c r="T1527" s="84" t="n">
        <f aca="false">SUM(P1527:S1527)</f>
        <v>13</v>
      </c>
      <c r="U1527" s="84" t="str">
        <f aca="false">IF(O1527="not used","-",O1527&amp;N1527&amp;T1527)</f>
        <v>-</v>
      </c>
      <c r="V1527" s="84" t="str">
        <f aca="false">IF(O1527="Not Used","-",VLOOKUP(D1527,FOLIOS,7,FALSE())&amp;H1527)</f>
        <v>-</v>
      </c>
      <c r="W1527" s="84" t="str">
        <f aca="false">IF(U1527="-","-",O1527&amp;E1527&amp;H1527)</f>
        <v>-</v>
      </c>
      <c r="X1527" s="85" t="str">
        <f aca="false">D1527&amp;G1527</f>
        <v>FT-CAND-EGSC-BASMICH_CG-GD</v>
      </c>
      <c r="AF1527" s="0" t="str">
        <f aca="false">D1527&amp;V1527</f>
        <v>FT-CAND-EGSC-BAS-</v>
      </c>
    </row>
    <row r="1528" customFormat="false" ht="12.75" hidden="false" customHeight="false" outlineLevel="0" collapsed="false">
      <c r="A1528" s="81" t="n">
        <v>36682</v>
      </c>
      <c r="B1528" s="82" t="s">
        <v>55</v>
      </c>
      <c r="C1528" s="82" t="s">
        <v>56</v>
      </c>
      <c r="D1528" s="82" t="s">
        <v>57</v>
      </c>
      <c r="E1528" s="82" t="s">
        <v>21</v>
      </c>
      <c r="F1528" s="82"/>
      <c r="G1528" s="82" t="s">
        <v>91</v>
      </c>
      <c r="H1528" s="81" t="n">
        <v>39203</v>
      </c>
      <c r="I1528" s="82" t="n">
        <v>2</v>
      </c>
      <c r="J1528" s="82" t="n">
        <v>0</v>
      </c>
      <c r="K1528" s="83" t="n">
        <f aca="false">IF(J1528=0,0,J1528/I1528)</f>
        <v>0</v>
      </c>
      <c r="L1528" s="83" t="n">
        <f aca="false">I1528/UOM</f>
        <v>0.0002</v>
      </c>
      <c r="M1528" s="83" t="n">
        <f aca="false">J1528/UOM</f>
        <v>0</v>
      </c>
      <c r="N1528" s="84" t="str">
        <f aca="false">IF(F1528="P","PHY",IF(F1528="G","G",E1528))</f>
        <v>D</v>
      </c>
      <c r="O1528" s="84" t="str">
        <f aca="false">IF(ISNA(VLOOKUP(G1528,BadCanCurves,1,FALSE())),VLOOKUP(D1528,FOLIOS,6,FALSE()),"not used")</f>
        <v>not used</v>
      </c>
      <c r="P1528" s="84" t="n">
        <f aca="false">IF($N1528="P",VLOOKUP(H1528,PrcBuckets,2,FALSE()),0)</f>
        <v>0</v>
      </c>
      <c r="Q1528" s="84" t="n">
        <f aca="false">IF($N1528="D",VLOOKUP(H1528,BasisBuckets,2,FALSE()),0)</f>
        <v>13</v>
      </c>
      <c r="R1528" s="84" t="n">
        <f aca="false">IF($N1528="PHY",VLOOKUP(H1528,PGDBuckets,2,FALSE()),0)</f>
        <v>0</v>
      </c>
      <c r="S1528" s="84" t="n">
        <f aca="false">IF($N1528="G",VLOOKUP(H1528,PGDBuckets,2,FALSE()),0)</f>
        <v>0</v>
      </c>
      <c r="T1528" s="84" t="n">
        <f aca="false">SUM(P1528:S1528)</f>
        <v>13</v>
      </c>
      <c r="U1528" s="84" t="str">
        <f aca="false">IF(O1528="not used","-",O1528&amp;N1528&amp;T1528)</f>
        <v>-</v>
      </c>
      <c r="V1528" s="84" t="str">
        <f aca="false">IF(O1528="Not Used","-",VLOOKUP(D1528,FOLIOS,7,FALSE())&amp;H1528)</f>
        <v>-</v>
      </c>
      <c r="W1528" s="84" t="str">
        <f aca="false">IF(U1528="-","-",O1528&amp;E1528&amp;H1528)</f>
        <v>-</v>
      </c>
      <c r="X1528" s="85" t="str">
        <f aca="false">D1528&amp;G1528</f>
        <v>FT-CAND-EGSC-BASMICH_CG-GD</v>
      </c>
      <c r="AF1528" s="0" t="str">
        <f aca="false">D1528&amp;V1528</f>
        <v>FT-CAND-EGSC-BAS-</v>
      </c>
    </row>
    <row r="1529" customFormat="false" ht="12.75" hidden="false" customHeight="false" outlineLevel="0" collapsed="false">
      <c r="A1529" s="81" t="n">
        <v>36682</v>
      </c>
      <c r="B1529" s="82" t="s">
        <v>55</v>
      </c>
      <c r="C1529" s="82" t="s">
        <v>56</v>
      </c>
      <c r="D1529" s="82" t="s">
        <v>57</v>
      </c>
      <c r="E1529" s="82" t="s">
        <v>21</v>
      </c>
      <c r="F1529" s="82"/>
      <c r="G1529" s="82" t="s">
        <v>91</v>
      </c>
      <c r="H1529" s="81" t="n">
        <v>39234</v>
      </c>
      <c r="I1529" s="82" t="n">
        <v>2</v>
      </c>
      <c r="J1529" s="82" t="n">
        <v>0</v>
      </c>
      <c r="K1529" s="83" t="n">
        <f aca="false">IF(J1529=0,0,J1529/I1529)</f>
        <v>0</v>
      </c>
      <c r="L1529" s="83" t="n">
        <f aca="false">I1529/UOM</f>
        <v>0.0002</v>
      </c>
      <c r="M1529" s="83" t="n">
        <f aca="false">J1529/UOM</f>
        <v>0</v>
      </c>
      <c r="N1529" s="84" t="str">
        <f aca="false">IF(F1529="P","PHY",IF(F1529="G","G",E1529))</f>
        <v>D</v>
      </c>
      <c r="O1529" s="84" t="str">
        <f aca="false">IF(ISNA(VLOOKUP(G1529,BadCanCurves,1,FALSE())),VLOOKUP(D1529,FOLIOS,6,FALSE()),"not used")</f>
        <v>not used</v>
      </c>
      <c r="P1529" s="84" t="n">
        <f aca="false">IF($N1529="P",VLOOKUP(H1529,PrcBuckets,2,FALSE()),0)</f>
        <v>0</v>
      </c>
      <c r="Q1529" s="84" t="n">
        <f aca="false">IF($N1529="D",VLOOKUP(H1529,BasisBuckets,2,FALSE()),0)</f>
        <v>13</v>
      </c>
      <c r="R1529" s="84" t="n">
        <f aca="false">IF($N1529="PHY",VLOOKUP(H1529,PGDBuckets,2,FALSE()),0)</f>
        <v>0</v>
      </c>
      <c r="S1529" s="84" t="n">
        <f aca="false">IF($N1529="G",VLOOKUP(H1529,PGDBuckets,2,FALSE()),0)</f>
        <v>0</v>
      </c>
      <c r="T1529" s="84" t="n">
        <f aca="false">SUM(P1529:S1529)</f>
        <v>13</v>
      </c>
      <c r="U1529" s="84" t="str">
        <f aca="false">IF(O1529="not used","-",O1529&amp;N1529&amp;T1529)</f>
        <v>-</v>
      </c>
      <c r="V1529" s="84" t="str">
        <f aca="false">IF(O1529="Not Used","-",VLOOKUP(D1529,FOLIOS,7,FALSE())&amp;H1529)</f>
        <v>-</v>
      </c>
      <c r="W1529" s="84" t="str">
        <f aca="false">IF(U1529="-","-",O1529&amp;E1529&amp;H1529)</f>
        <v>-</v>
      </c>
      <c r="X1529" s="85" t="str">
        <f aca="false">D1529&amp;G1529</f>
        <v>FT-CAND-EGSC-BASMICH_CG-GD</v>
      </c>
      <c r="AF1529" s="0" t="str">
        <f aca="false">D1529&amp;V1529</f>
        <v>FT-CAND-EGSC-BAS-</v>
      </c>
    </row>
    <row r="1530" customFormat="false" ht="12.75" hidden="false" customHeight="false" outlineLevel="0" collapsed="false">
      <c r="A1530" s="81" t="n">
        <v>36682</v>
      </c>
      <c r="B1530" s="82" t="s">
        <v>55</v>
      </c>
      <c r="C1530" s="82" t="s">
        <v>56</v>
      </c>
      <c r="D1530" s="82" t="s">
        <v>57</v>
      </c>
      <c r="E1530" s="82" t="s">
        <v>21</v>
      </c>
      <c r="F1530" s="82"/>
      <c r="G1530" s="82" t="s">
        <v>91</v>
      </c>
      <c r="H1530" s="81" t="n">
        <v>39264</v>
      </c>
      <c r="I1530" s="82" t="n">
        <v>2</v>
      </c>
      <c r="J1530" s="82" t="n">
        <v>0</v>
      </c>
      <c r="K1530" s="83" t="n">
        <f aca="false">IF(J1530=0,0,J1530/I1530)</f>
        <v>0</v>
      </c>
      <c r="L1530" s="83" t="n">
        <f aca="false">I1530/UOM</f>
        <v>0.0002</v>
      </c>
      <c r="M1530" s="83" t="n">
        <f aca="false">J1530/UOM</f>
        <v>0</v>
      </c>
      <c r="N1530" s="84" t="str">
        <f aca="false">IF(F1530="P","PHY",IF(F1530="G","G",E1530))</f>
        <v>D</v>
      </c>
      <c r="O1530" s="84" t="str">
        <f aca="false">IF(ISNA(VLOOKUP(G1530,BadCanCurves,1,FALSE())),VLOOKUP(D1530,FOLIOS,6,FALSE()),"not used")</f>
        <v>not used</v>
      </c>
      <c r="P1530" s="84" t="n">
        <f aca="false">IF($N1530="P",VLOOKUP(H1530,PrcBuckets,2,FALSE()),0)</f>
        <v>0</v>
      </c>
      <c r="Q1530" s="84" t="n">
        <f aca="false">IF($N1530="D",VLOOKUP(H1530,BasisBuckets,2,FALSE()),0)</f>
        <v>13</v>
      </c>
      <c r="R1530" s="84" t="n">
        <f aca="false">IF($N1530="PHY",VLOOKUP(H1530,PGDBuckets,2,FALSE()),0)</f>
        <v>0</v>
      </c>
      <c r="S1530" s="84" t="n">
        <f aca="false">IF($N1530="G",VLOOKUP(H1530,PGDBuckets,2,FALSE()),0)</f>
        <v>0</v>
      </c>
      <c r="T1530" s="84" t="n">
        <f aca="false">SUM(P1530:S1530)</f>
        <v>13</v>
      </c>
      <c r="U1530" s="84" t="str">
        <f aca="false">IF(O1530="not used","-",O1530&amp;N1530&amp;T1530)</f>
        <v>-</v>
      </c>
      <c r="V1530" s="84" t="str">
        <f aca="false">IF(O1530="Not Used","-",VLOOKUP(D1530,FOLIOS,7,FALSE())&amp;H1530)</f>
        <v>-</v>
      </c>
      <c r="W1530" s="84" t="str">
        <f aca="false">IF(U1530="-","-",O1530&amp;E1530&amp;H1530)</f>
        <v>-</v>
      </c>
      <c r="X1530" s="85" t="str">
        <f aca="false">D1530&amp;G1530</f>
        <v>FT-CAND-EGSC-BASMICH_CG-GD</v>
      </c>
      <c r="AF1530" s="0" t="str">
        <f aca="false">D1530&amp;V1530</f>
        <v>FT-CAND-EGSC-BAS-</v>
      </c>
    </row>
    <row r="1531" customFormat="false" ht="12.75" hidden="false" customHeight="false" outlineLevel="0" collapsed="false">
      <c r="A1531" s="81" t="n">
        <v>36682</v>
      </c>
      <c r="B1531" s="82" t="s">
        <v>55</v>
      </c>
      <c r="C1531" s="82" t="s">
        <v>56</v>
      </c>
      <c r="D1531" s="82" t="s">
        <v>57</v>
      </c>
      <c r="E1531" s="82" t="s">
        <v>21</v>
      </c>
      <c r="F1531" s="82"/>
      <c r="G1531" s="82" t="s">
        <v>91</v>
      </c>
      <c r="H1531" s="81" t="n">
        <v>39295</v>
      </c>
      <c r="I1531" s="82" t="n">
        <v>2</v>
      </c>
      <c r="J1531" s="82" t="n">
        <v>0</v>
      </c>
      <c r="K1531" s="83" t="n">
        <f aca="false">IF(J1531=0,0,J1531/I1531)</f>
        <v>0</v>
      </c>
      <c r="L1531" s="83" t="n">
        <f aca="false">I1531/UOM</f>
        <v>0.0002</v>
      </c>
      <c r="M1531" s="83" t="n">
        <f aca="false">J1531/UOM</f>
        <v>0</v>
      </c>
      <c r="N1531" s="84" t="str">
        <f aca="false">IF(F1531="P","PHY",IF(F1531="G","G",E1531))</f>
        <v>D</v>
      </c>
      <c r="O1531" s="84" t="str">
        <f aca="false">IF(ISNA(VLOOKUP(G1531,BadCanCurves,1,FALSE())),VLOOKUP(D1531,FOLIOS,6,FALSE()),"not used")</f>
        <v>not used</v>
      </c>
      <c r="P1531" s="84" t="n">
        <f aca="false">IF($N1531="P",VLOOKUP(H1531,PrcBuckets,2,FALSE()),0)</f>
        <v>0</v>
      </c>
      <c r="Q1531" s="84" t="n">
        <f aca="false">IF($N1531="D",VLOOKUP(H1531,BasisBuckets,2,FALSE()),0)</f>
        <v>13</v>
      </c>
      <c r="R1531" s="84" t="n">
        <f aca="false">IF($N1531="PHY",VLOOKUP(H1531,PGDBuckets,2,FALSE()),0)</f>
        <v>0</v>
      </c>
      <c r="S1531" s="84" t="n">
        <f aca="false">IF($N1531="G",VLOOKUP(H1531,PGDBuckets,2,FALSE()),0)</f>
        <v>0</v>
      </c>
      <c r="T1531" s="84" t="n">
        <f aca="false">SUM(P1531:S1531)</f>
        <v>13</v>
      </c>
      <c r="U1531" s="84" t="str">
        <f aca="false">IF(O1531="not used","-",O1531&amp;N1531&amp;T1531)</f>
        <v>-</v>
      </c>
      <c r="V1531" s="84" t="str">
        <f aca="false">IF(O1531="Not Used","-",VLOOKUP(D1531,FOLIOS,7,FALSE())&amp;H1531)</f>
        <v>-</v>
      </c>
      <c r="W1531" s="84" t="str">
        <f aca="false">IF(U1531="-","-",O1531&amp;E1531&amp;H1531)</f>
        <v>-</v>
      </c>
      <c r="X1531" s="85" t="str">
        <f aca="false">D1531&amp;G1531</f>
        <v>FT-CAND-EGSC-BASMICH_CG-GD</v>
      </c>
      <c r="AF1531" s="0" t="str">
        <f aca="false">D1531&amp;V1531</f>
        <v>FT-CAND-EGSC-BAS-</v>
      </c>
    </row>
    <row r="1532" customFormat="false" ht="12.75" hidden="false" customHeight="false" outlineLevel="0" collapsed="false">
      <c r="A1532" s="81" t="n">
        <v>36682</v>
      </c>
      <c r="B1532" s="82" t="s">
        <v>55</v>
      </c>
      <c r="C1532" s="82" t="s">
        <v>56</v>
      </c>
      <c r="D1532" s="82" t="s">
        <v>57</v>
      </c>
      <c r="E1532" s="82" t="s">
        <v>21</v>
      </c>
      <c r="F1532" s="82"/>
      <c r="G1532" s="82" t="s">
        <v>91</v>
      </c>
      <c r="H1532" s="81" t="n">
        <v>39326</v>
      </c>
      <c r="I1532" s="82" t="n">
        <v>2</v>
      </c>
      <c r="J1532" s="82" t="n">
        <v>0</v>
      </c>
      <c r="K1532" s="83" t="n">
        <f aca="false">IF(J1532=0,0,J1532/I1532)</f>
        <v>0</v>
      </c>
      <c r="L1532" s="83" t="n">
        <f aca="false">I1532/UOM</f>
        <v>0.0002</v>
      </c>
      <c r="M1532" s="83" t="n">
        <f aca="false">J1532/UOM</f>
        <v>0</v>
      </c>
      <c r="N1532" s="84" t="str">
        <f aca="false">IF(F1532="P","PHY",IF(F1532="G","G",E1532))</f>
        <v>D</v>
      </c>
      <c r="O1532" s="84" t="str">
        <f aca="false">IF(ISNA(VLOOKUP(G1532,BadCanCurves,1,FALSE())),VLOOKUP(D1532,FOLIOS,6,FALSE()),"not used")</f>
        <v>not used</v>
      </c>
      <c r="P1532" s="84" t="n">
        <f aca="false">IF($N1532="P",VLOOKUP(H1532,PrcBuckets,2,FALSE()),0)</f>
        <v>0</v>
      </c>
      <c r="Q1532" s="84" t="n">
        <f aca="false">IF($N1532="D",VLOOKUP(H1532,BasisBuckets,2,FALSE()),0)</f>
        <v>13</v>
      </c>
      <c r="R1532" s="84" t="n">
        <f aca="false">IF($N1532="PHY",VLOOKUP(H1532,PGDBuckets,2,FALSE()),0)</f>
        <v>0</v>
      </c>
      <c r="S1532" s="84" t="n">
        <f aca="false">IF($N1532="G",VLOOKUP(H1532,PGDBuckets,2,FALSE()),0)</f>
        <v>0</v>
      </c>
      <c r="T1532" s="84" t="n">
        <f aca="false">SUM(P1532:S1532)</f>
        <v>13</v>
      </c>
      <c r="U1532" s="84" t="str">
        <f aca="false">IF(O1532="not used","-",O1532&amp;N1532&amp;T1532)</f>
        <v>-</v>
      </c>
      <c r="V1532" s="84" t="str">
        <f aca="false">IF(O1532="Not Used","-",VLOOKUP(D1532,FOLIOS,7,FALSE())&amp;H1532)</f>
        <v>-</v>
      </c>
      <c r="W1532" s="84" t="str">
        <f aca="false">IF(U1532="-","-",O1532&amp;E1532&amp;H1532)</f>
        <v>-</v>
      </c>
      <c r="X1532" s="85" t="str">
        <f aca="false">D1532&amp;G1532</f>
        <v>FT-CAND-EGSC-BASMICH_CG-GD</v>
      </c>
      <c r="AF1532" s="0" t="str">
        <f aca="false">D1532&amp;V1532</f>
        <v>FT-CAND-EGSC-BAS-</v>
      </c>
    </row>
    <row r="1533" customFormat="false" ht="12.75" hidden="false" customHeight="false" outlineLevel="0" collapsed="false">
      <c r="A1533" s="81" t="n">
        <v>36682</v>
      </c>
      <c r="B1533" s="82" t="s">
        <v>55</v>
      </c>
      <c r="C1533" s="82" t="s">
        <v>56</v>
      </c>
      <c r="D1533" s="82" t="s">
        <v>57</v>
      </c>
      <c r="E1533" s="82" t="s">
        <v>21</v>
      </c>
      <c r="F1533" s="82"/>
      <c r="G1533" s="82" t="s">
        <v>91</v>
      </c>
      <c r="H1533" s="81" t="n">
        <v>39356</v>
      </c>
      <c r="I1533" s="82" t="n">
        <v>2</v>
      </c>
      <c r="J1533" s="82" t="n">
        <v>0</v>
      </c>
      <c r="K1533" s="83" t="n">
        <f aca="false">IF(J1533=0,0,J1533/I1533)</f>
        <v>0</v>
      </c>
      <c r="L1533" s="83" t="n">
        <f aca="false">I1533/UOM</f>
        <v>0.0002</v>
      </c>
      <c r="M1533" s="83" t="n">
        <f aca="false">J1533/UOM</f>
        <v>0</v>
      </c>
      <c r="N1533" s="84" t="str">
        <f aca="false">IF(F1533="P","PHY",IF(F1533="G","G",E1533))</f>
        <v>D</v>
      </c>
      <c r="O1533" s="84" t="str">
        <f aca="false">IF(ISNA(VLOOKUP(G1533,BadCanCurves,1,FALSE())),VLOOKUP(D1533,FOLIOS,6,FALSE()),"not used")</f>
        <v>not used</v>
      </c>
      <c r="P1533" s="84" t="n">
        <f aca="false">IF($N1533="P",VLOOKUP(H1533,PrcBuckets,2,FALSE()),0)</f>
        <v>0</v>
      </c>
      <c r="Q1533" s="84" t="n">
        <f aca="false">IF($N1533="D",VLOOKUP(H1533,BasisBuckets,2,FALSE()),0)</f>
        <v>13</v>
      </c>
      <c r="R1533" s="84" t="n">
        <f aca="false">IF($N1533="PHY",VLOOKUP(H1533,PGDBuckets,2,FALSE()),0)</f>
        <v>0</v>
      </c>
      <c r="S1533" s="84" t="n">
        <f aca="false">IF($N1533="G",VLOOKUP(H1533,PGDBuckets,2,FALSE()),0)</f>
        <v>0</v>
      </c>
      <c r="T1533" s="84" t="n">
        <f aca="false">SUM(P1533:S1533)</f>
        <v>13</v>
      </c>
      <c r="U1533" s="84" t="str">
        <f aca="false">IF(O1533="not used","-",O1533&amp;N1533&amp;T1533)</f>
        <v>-</v>
      </c>
      <c r="V1533" s="84" t="str">
        <f aca="false">IF(O1533="Not Used","-",VLOOKUP(D1533,FOLIOS,7,FALSE())&amp;H1533)</f>
        <v>-</v>
      </c>
      <c r="W1533" s="84" t="str">
        <f aca="false">IF(U1533="-","-",O1533&amp;E1533&amp;H1533)</f>
        <v>-</v>
      </c>
      <c r="X1533" s="85" t="str">
        <f aca="false">D1533&amp;G1533</f>
        <v>FT-CAND-EGSC-BASMICH_CG-GD</v>
      </c>
      <c r="AF1533" s="0" t="str">
        <f aca="false">D1533&amp;V1533</f>
        <v>FT-CAND-EGSC-BAS-</v>
      </c>
    </row>
    <row r="1534" customFormat="false" ht="12.75" hidden="false" customHeight="false" outlineLevel="0" collapsed="false">
      <c r="A1534" s="81" t="n">
        <v>36682</v>
      </c>
      <c r="B1534" s="82" t="s">
        <v>55</v>
      </c>
      <c r="C1534" s="82" t="s">
        <v>56</v>
      </c>
      <c r="D1534" s="82" t="s">
        <v>57</v>
      </c>
      <c r="E1534" s="82" t="s">
        <v>21</v>
      </c>
      <c r="F1534" s="82"/>
      <c r="G1534" s="82" t="s">
        <v>91</v>
      </c>
      <c r="H1534" s="81" t="n">
        <v>39387</v>
      </c>
      <c r="I1534" s="82" t="n">
        <v>2</v>
      </c>
      <c r="J1534" s="82" t="n">
        <v>0</v>
      </c>
      <c r="K1534" s="83" t="n">
        <f aca="false">IF(J1534=0,0,J1534/I1534)</f>
        <v>0</v>
      </c>
      <c r="L1534" s="83" t="n">
        <f aca="false">I1534/UOM</f>
        <v>0.0002</v>
      </c>
      <c r="M1534" s="83" t="n">
        <f aca="false">J1534/UOM</f>
        <v>0</v>
      </c>
      <c r="N1534" s="84" t="str">
        <f aca="false">IF(F1534="P","PHY",IF(F1534="G","G",E1534))</f>
        <v>D</v>
      </c>
      <c r="O1534" s="84" t="str">
        <f aca="false">IF(ISNA(VLOOKUP(G1534,BadCanCurves,1,FALSE())),VLOOKUP(D1534,FOLIOS,6,FALSE()),"not used")</f>
        <v>not used</v>
      </c>
      <c r="P1534" s="84" t="n">
        <f aca="false">IF($N1534="P",VLOOKUP(H1534,PrcBuckets,2,FALSE()),0)</f>
        <v>0</v>
      </c>
      <c r="Q1534" s="84" t="n">
        <f aca="false">IF($N1534="D",VLOOKUP(H1534,BasisBuckets,2,FALSE()),0)</f>
        <v>13</v>
      </c>
      <c r="R1534" s="84" t="n">
        <f aca="false">IF($N1534="PHY",VLOOKUP(H1534,PGDBuckets,2,FALSE()),0)</f>
        <v>0</v>
      </c>
      <c r="S1534" s="84" t="n">
        <f aca="false">IF($N1534="G",VLOOKUP(H1534,PGDBuckets,2,FALSE()),0)</f>
        <v>0</v>
      </c>
      <c r="T1534" s="84" t="n">
        <f aca="false">SUM(P1534:S1534)</f>
        <v>13</v>
      </c>
      <c r="U1534" s="84" t="str">
        <f aca="false">IF(O1534="not used","-",O1534&amp;N1534&amp;T1534)</f>
        <v>-</v>
      </c>
      <c r="V1534" s="84" t="str">
        <f aca="false">IF(O1534="Not Used","-",VLOOKUP(D1534,FOLIOS,7,FALSE())&amp;H1534)</f>
        <v>-</v>
      </c>
      <c r="W1534" s="84" t="str">
        <f aca="false">IF(U1534="-","-",O1534&amp;E1534&amp;H1534)</f>
        <v>-</v>
      </c>
      <c r="X1534" s="85" t="str">
        <f aca="false">D1534&amp;G1534</f>
        <v>FT-CAND-EGSC-BASMICH_CG-GD</v>
      </c>
      <c r="AF1534" s="0" t="str">
        <f aca="false">D1534&amp;V1534</f>
        <v>FT-CAND-EGSC-BAS-</v>
      </c>
    </row>
    <row r="1535" customFormat="false" ht="12.75" hidden="false" customHeight="false" outlineLevel="0" collapsed="false">
      <c r="A1535" s="81" t="n">
        <v>36682</v>
      </c>
      <c r="B1535" s="82" t="s">
        <v>55</v>
      </c>
      <c r="C1535" s="82" t="s">
        <v>56</v>
      </c>
      <c r="D1535" s="82" t="s">
        <v>57</v>
      </c>
      <c r="E1535" s="82" t="s">
        <v>21</v>
      </c>
      <c r="F1535" s="82"/>
      <c r="G1535" s="82" t="s">
        <v>91</v>
      </c>
      <c r="H1535" s="81" t="n">
        <v>39417</v>
      </c>
      <c r="I1535" s="82" t="n">
        <v>2</v>
      </c>
      <c r="J1535" s="82" t="n">
        <v>0</v>
      </c>
      <c r="K1535" s="83" t="n">
        <f aca="false">IF(J1535=0,0,J1535/I1535)</f>
        <v>0</v>
      </c>
      <c r="L1535" s="83" t="n">
        <f aca="false">I1535/UOM</f>
        <v>0.0002</v>
      </c>
      <c r="M1535" s="83" t="n">
        <f aca="false">J1535/UOM</f>
        <v>0</v>
      </c>
      <c r="N1535" s="84" t="str">
        <f aca="false">IF(F1535="P","PHY",IF(F1535="G","G",E1535))</f>
        <v>D</v>
      </c>
      <c r="O1535" s="84" t="str">
        <f aca="false">IF(ISNA(VLOOKUP(G1535,BadCanCurves,1,FALSE())),VLOOKUP(D1535,FOLIOS,6,FALSE()),"not used")</f>
        <v>not used</v>
      </c>
      <c r="P1535" s="84" t="n">
        <f aca="false">IF($N1535="P",VLOOKUP(H1535,PrcBuckets,2,FALSE()),0)</f>
        <v>0</v>
      </c>
      <c r="Q1535" s="84" t="n">
        <f aca="false">IF($N1535="D",VLOOKUP(H1535,BasisBuckets,2,FALSE()),0)</f>
        <v>13</v>
      </c>
      <c r="R1535" s="84" t="n">
        <f aca="false">IF($N1535="PHY",VLOOKUP(H1535,PGDBuckets,2,FALSE()),0)</f>
        <v>0</v>
      </c>
      <c r="S1535" s="84" t="n">
        <f aca="false">IF($N1535="G",VLOOKUP(H1535,PGDBuckets,2,FALSE()),0)</f>
        <v>0</v>
      </c>
      <c r="T1535" s="84" t="n">
        <f aca="false">SUM(P1535:S1535)</f>
        <v>13</v>
      </c>
      <c r="U1535" s="84" t="str">
        <f aca="false">IF(O1535="not used","-",O1535&amp;N1535&amp;T1535)</f>
        <v>-</v>
      </c>
      <c r="V1535" s="84" t="str">
        <f aca="false">IF(O1535="Not Used","-",VLOOKUP(D1535,FOLIOS,7,FALSE())&amp;H1535)</f>
        <v>-</v>
      </c>
      <c r="W1535" s="84" t="str">
        <f aca="false">IF(U1535="-","-",O1535&amp;E1535&amp;H1535)</f>
        <v>-</v>
      </c>
      <c r="X1535" s="85" t="str">
        <f aca="false">D1535&amp;G1535</f>
        <v>FT-CAND-EGSC-BASMICH_CG-GD</v>
      </c>
      <c r="AF1535" s="0" t="str">
        <f aca="false">D1535&amp;V1535</f>
        <v>FT-CAND-EGSC-BAS-</v>
      </c>
    </row>
    <row r="1536" customFormat="false" ht="12.75" hidden="false" customHeight="false" outlineLevel="0" collapsed="false">
      <c r="A1536" s="81" t="n">
        <v>36682</v>
      </c>
      <c r="B1536" s="82" t="s">
        <v>55</v>
      </c>
      <c r="C1536" s="82" t="s">
        <v>56</v>
      </c>
      <c r="D1536" s="82" t="s">
        <v>57</v>
      </c>
      <c r="E1536" s="82" t="s">
        <v>21</v>
      </c>
      <c r="F1536" s="82"/>
      <c r="G1536" s="82" t="s">
        <v>91</v>
      </c>
      <c r="H1536" s="81" t="n">
        <v>39448</v>
      </c>
      <c r="I1536" s="82" t="n">
        <v>2</v>
      </c>
      <c r="J1536" s="82" t="n">
        <v>0</v>
      </c>
      <c r="K1536" s="83" t="n">
        <f aca="false">IF(J1536=0,0,J1536/I1536)</f>
        <v>0</v>
      </c>
      <c r="L1536" s="83" t="n">
        <f aca="false">I1536/UOM</f>
        <v>0.0002</v>
      </c>
      <c r="M1536" s="83" t="n">
        <f aca="false">J1536/UOM</f>
        <v>0</v>
      </c>
      <c r="N1536" s="84" t="str">
        <f aca="false">IF(F1536="P","PHY",IF(F1536="G","G",E1536))</f>
        <v>D</v>
      </c>
      <c r="O1536" s="84" t="str">
        <f aca="false">IF(ISNA(VLOOKUP(G1536,BadCanCurves,1,FALSE())),VLOOKUP(D1536,FOLIOS,6,FALSE()),"not used")</f>
        <v>not used</v>
      </c>
      <c r="P1536" s="84" t="n">
        <f aca="false">IF($N1536="P",VLOOKUP(H1536,PrcBuckets,2,FALSE()),0)</f>
        <v>0</v>
      </c>
      <c r="Q1536" s="84" t="n">
        <f aca="false">IF($N1536="D",VLOOKUP(H1536,BasisBuckets,2,FALSE()),0)</f>
        <v>13</v>
      </c>
      <c r="R1536" s="84" t="n">
        <f aca="false">IF($N1536="PHY",VLOOKUP(H1536,PGDBuckets,2,FALSE()),0)</f>
        <v>0</v>
      </c>
      <c r="S1536" s="84" t="n">
        <f aca="false">IF($N1536="G",VLOOKUP(H1536,PGDBuckets,2,FALSE()),0)</f>
        <v>0</v>
      </c>
      <c r="T1536" s="84" t="n">
        <f aca="false">SUM(P1536:S1536)</f>
        <v>13</v>
      </c>
      <c r="U1536" s="84" t="str">
        <f aca="false">IF(O1536="not used","-",O1536&amp;N1536&amp;T1536)</f>
        <v>-</v>
      </c>
      <c r="V1536" s="84" t="str">
        <f aca="false">IF(O1536="Not Used","-",VLOOKUP(D1536,FOLIOS,7,FALSE())&amp;H1536)</f>
        <v>-</v>
      </c>
      <c r="W1536" s="84" t="str">
        <f aca="false">IF(U1536="-","-",O1536&amp;E1536&amp;H1536)</f>
        <v>-</v>
      </c>
      <c r="X1536" s="85" t="str">
        <f aca="false">D1536&amp;G1536</f>
        <v>FT-CAND-EGSC-BASMICH_CG-GD</v>
      </c>
      <c r="AF1536" s="0" t="str">
        <f aca="false">D1536&amp;V1536</f>
        <v>FT-CAND-EGSC-BAS-</v>
      </c>
    </row>
    <row r="1537" customFormat="false" ht="12.75" hidden="false" customHeight="false" outlineLevel="0" collapsed="false">
      <c r="A1537" s="81" t="n">
        <v>36682</v>
      </c>
      <c r="B1537" s="82" t="s">
        <v>55</v>
      </c>
      <c r="C1537" s="82" t="s">
        <v>56</v>
      </c>
      <c r="D1537" s="82" t="s">
        <v>57</v>
      </c>
      <c r="E1537" s="82" t="s">
        <v>21</v>
      </c>
      <c r="F1537" s="82"/>
      <c r="G1537" s="82" t="s">
        <v>91</v>
      </c>
      <c r="H1537" s="81" t="n">
        <v>39479</v>
      </c>
      <c r="I1537" s="82" t="n">
        <v>2</v>
      </c>
      <c r="J1537" s="82" t="n">
        <v>0</v>
      </c>
      <c r="K1537" s="83" t="n">
        <f aca="false">IF(J1537=0,0,J1537/I1537)</f>
        <v>0</v>
      </c>
      <c r="L1537" s="83" t="n">
        <f aca="false">I1537/UOM</f>
        <v>0.0002</v>
      </c>
      <c r="M1537" s="83" t="n">
        <f aca="false">J1537/UOM</f>
        <v>0</v>
      </c>
      <c r="N1537" s="84" t="str">
        <f aca="false">IF(F1537="P","PHY",IF(F1537="G","G",E1537))</f>
        <v>D</v>
      </c>
      <c r="O1537" s="84" t="str">
        <f aca="false">IF(ISNA(VLOOKUP(G1537,BadCanCurves,1,FALSE())),VLOOKUP(D1537,FOLIOS,6,FALSE()),"not used")</f>
        <v>not used</v>
      </c>
      <c r="P1537" s="84" t="n">
        <f aca="false">IF($N1537="P",VLOOKUP(H1537,PrcBuckets,2,FALSE()),0)</f>
        <v>0</v>
      </c>
      <c r="Q1537" s="84" t="n">
        <f aca="false">IF($N1537="D",VLOOKUP(H1537,BasisBuckets,2,FALSE()),0)</f>
        <v>13</v>
      </c>
      <c r="R1537" s="84" t="n">
        <f aca="false">IF($N1537="PHY",VLOOKUP(H1537,PGDBuckets,2,FALSE()),0)</f>
        <v>0</v>
      </c>
      <c r="S1537" s="84" t="n">
        <f aca="false">IF($N1537="G",VLOOKUP(H1537,PGDBuckets,2,FALSE()),0)</f>
        <v>0</v>
      </c>
      <c r="T1537" s="84" t="n">
        <f aca="false">SUM(P1537:S1537)</f>
        <v>13</v>
      </c>
      <c r="U1537" s="84" t="str">
        <f aca="false">IF(O1537="not used","-",O1537&amp;N1537&amp;T1537)</f>
        <v>-</v>
      </c>
      <c r="V1537" s="84" t="str">
        <f aca="false">IF(O1537="Not Used","-",VLOOKUP(D1537,FOLIOS,7,FALSE())&amp;H1537)</f>
        <v>-</v>
      </c>
      <c r="W1537" s="84" t="str">
        <f aca="false">IF(U1537="-","-",O1537&amp;E1537&amp;H1537)</f>
        <v>-</v>
      </c>
      <c r="X1537" s="85" t="str">
        <f aca="false">D1537&amp;G1537</f>
        <v>FT-CAND-EGSC-BASMICH_CG-GD</v>
      </c>
      <c r="AF1537" s="0" t="str">
        <f aca="false">D1537&amp;V1537</f>
        <v>FT-CAND-EGSC-BAS-</v>
      </c>
    </row>
    <row r="1538" customFormat="false" ht="12.75" hidden="false" customHeight="false" outlineLevel="0" collapsed="false">
      <c r="A1538" s="81" t="n">
        <v>36682</v>
      </c>
      <c r="B1538" s="82" t="s">
        <v>55</v>
      </c>
      <c r="C1538" s="82" t="s">
        <v>56</v>
      </c>
      <c r="D1538" s="82" t="s">
        <v>57</v>
      </c>
      <c r="E1538" s="82" t="s">
        <v>21</v>
      </c>
      <c r="F1538" s="82"/>
      <c r="G1538" s="82" t="s">
        <v>91</v>
      </c>
      <c r="H1538" s="81" t="n">
        <v>39508</v>
      </c>
      <c r="I1538" s="82" t="n">
        <v>2</v>
      </c>
      <c r="J1538" s="82" t="n">
        <v>0</v>
      </c>
      <c r="K1538" s="83" t="n">
        <f aca="false">IF(J1538=0,0,J1538/I1538)</f>
        <v>0</v>
      </c>
      <c r="L1538" s="83" t="n">
        <f aca="false">I1538/UOM</f>
        <v>0.0002</v>
      </c>
      <c r="M1538" s="83" t="n">
        <f aca="false">J1538/UOM</f>
        <v>0</v>
      </c>
      <c r="N1538" s="84" t="str">
        <f aca="false">IF(F1538="P","PHY",IF(F1538="G","G",E1538))</f>
        <v>D</v>
      </c>
      <c r="O1538" s="84" t="str">
        <f aca="false">IF(ISNA(VLOOKUP(G1538,BadCanCurves,1,FALSE())),VLOOKUP(D1538,FOLIOS,6,FALSE()),"not used")</f>
        <v>not used</v>
      </c>
      <c r="P1538" s="84" t="n">
        <f aca="false">IF($N1538="P",VLOOKUP(H1538,PrcBuckets,2,FALSE()),0)</f>
        <v>0</v>
      </c>
      <c r="Q1538" s="84" t="n">
        <f aca="false">IF($N1538="D",VLOOKUP(H1538,BasisBuckets,2,FALSE()),0)</f>
        <v>13</v>
      </c>
      <c r="R1538" s="84" t="n">
        <f aca="false">IF($N1538="PHY",VLOOKUP(H1538,PGDBuckets,2,FALSE()),0)</f>
        <v>0</v>
      </c>
      <c r="S1538" s="84" t="n">
        <f aca="false">IF($N1538="G",VLOOKUP(H1538,PGDBuckets,2,FALSE()),0)</f>
        <v>0</v>
      </c>
      <c r="T1538" s="84" t="n">
        <f aca="false">SUM(P1538:S1538)</f>
        <v>13</v>
      </c>
      <c r="U1538" s="84" t="str">
        <f aca="false">IF(O1538="not used","-",O1538&amp;N1538&amp;T1538)</f>
        <v>-</v>
      </c>
      <c r="V1538" s="84" t="str">
        <f aca="false">IF(O1538="Not Used","-",VLOOKUP(D1538,FOLIOS,7,FALSE())&amp;H1538)</f>
        <v>-</v>
      </c>
      <c r="W1538" s="84" t="str">
        <f aca="false">IF(U1538="-","-",O1538&amp;E1538&amp;H1538)</f>
        <v>-</v>
      </c>
      <c r="X1538" s="85" t="str">
        <f aca="false">D1538&amp;G1538</f>
        <v>FT-CAND-EGSC-BASMICH_CG-GD</v>
      </c>
      <c r="AF1538" s="0" t="str">
        <f aca="false">D1538&amp;V1538</f>
        <v>FT-CAND-EGSC-BAS-</v>
      </c>
    </row>
    <row r="1539" customFormat="false" ht="12.75" hidden="false" customHeight="false" outlineLevel="0" collapsed="false">
      <c r="A1539" s="81" t="n">
        <v>36682</v>
      </c>
      <c r="B1539" s="82" t="s">
        <v>55</v>
      </c>
      <c r="C1539" s="82" t="s">
        <v>56</v>
      </c>
      <c r="D1539" s="82" t="s">
        <v>57</v>
      </c>
      <c r="E1539" s="82" t="s">
        <v>21</v>
      </c>
      <c r="F1539" s="82"/>
      <c r="G1539" s="82" t="s">
        <v>91</v>
      </c>
      <c r="H1539" s="81" t="n">
        <v>39539</v>
      </c>
      <c r="I1539" s="82" t="n">
        <v>2</v>
      </c>
      <c r="J1539" s="82" t="n">
        <v>0</v>
      </c>
      <c r="K1539" s="83" t="n">
        <f aca="false">IF(J1539=0,0,J1539/I1539)</f>
        <v>0</v>
      </c>
      <c r="L1539" s="83" t="n">
        <f aca="false">I1539/UOM</f>
        <v>0.0002</v>
      </c>
      <c r="M1539" s="83" t="n">
        <f aca="false">J1539/UOM</f>
        <v>0</v>
      </c>
      <c r="N1539" s="84" t="str">
        <f aca="false">IF(F1539="P","PHY",IF(F1539="G","G",E1539))</f>
        <v>D</v>
      </c>
      <c r="O1539" s="84" t="str">
        <f aca="false">IF(ISNA(VLOOKUP(G1539,BadCanCurves,1,FALSE())),VLOOKUP(D1539,FOLIOS,6,FALSE()),"not used")</f>
        <v>not used</v>
      </c>
      <c r="P1539" s="84" t="n">
        <f aca="false">IF($N1539="P",VLOOKUP(H1539,PrcBuckets,2,FALSE()),0)</f>
        <v>0</v>
      </c>
      <c r="Q1539" s="84" t="n">
        <f aca="false">IF($N1539="D",VLOOKUP(H1539,BasisBuckets,2,FALSE()),0)</f>
        <v>13</v>
      </c>
      <c r="R1539" s="84" t="n">
        <f aca="false">IF($N1539="PHY",VLOOKUP(H1539,PGDBuckets,2,FALSE()),0)</f>
        <v>0</v>
      </c>
      <c r="S1539" s="84" t="n">
        <f aca="false">IF($N1539="G",VLOOKUP(H1539,PGDBuckets,2,FALSE()),0)</f>
        <v>0</v>
      </c>
      <c r="T1539" s="84" t="n">
        <f aca="false">SUM(P1539:S1539)</f>
        <v>13</v>
      </c>
      <c r="U1539" s="84" t="str">
        <f aca="false">IF(O1539="not used","-",O1539&amp;N1539&amp;T1539)</f>
        <v>-</v>
      </c>
      <c r="V1539" s="84" t="str">
        <f aca="false">IF(O1539="Not Used","-",VLOOKUP(D1539,FOLIOS,7,FALSE())&amp;H1539)</f>
        <v>-</v>
      </c>
      <c r="W1539" s="84" t="str">
        <f aca="false">IF(U1539="-","-",O1539&amp;E1539&amp;H1539)</f>
        <v>-</v>
      </c>
      <c r="X1539" s="85" t="str">
        <f aca="false">D1539&amp;G1539</f>
        <v>FT-CAND-EGSC-BASMICH_CG-GD</v>
      </c>
      <c r="AF1539" s="0" t="str">
        <f aca="false">D1539&amp;V1539</f>
        <v>FT-CAND-EGSC-BAS-</v>
      </c>
    </row>
    <row r="1540" customFormat="false" ht="12.75" hidden="false" customHeight="false" outlineLevel="0" collapsed="false">
      <c r="A1540" s="81" t="n">
        <v>36682</v>
      </c>
      <c r="B1540" s="82" t="s">
        <v>55</v>
      </c>
      <c r="C1540" s="82" t="s">
        <v>56</v>
      </c>
      <c r="D1540" s="82" t="s">
        <v>57</v>
      </c>
      <c r="E1540" s="82" t="s">
        <v>21</v>
      </c>
      <c r="F1540" s="82"/>
      <c r="G1540" s="82" t="s">
        <v>91</v>
      </c>
      <c r="H1540" s="81" t="n">
        <v>39569</v>
      </c>
      <c r="I1540" s="82" t="n">
        <v>2</v>
      </c>
      <c r="J1540" s="82" t="n">
        <v>0</v>
      </c>
      <c r="K1540" s="83" t="n">
        <f aca="false">IF(J1540=0,0,J1540/I1540)</f>
        <v>0</v>
      </c>
      <c r="L1540" s="83" t="n">
        <f aca="false">I1540/UOM</f>
        <v>0.0002</v>
      </c>
      <c r="M1540" s="83" t="n">
        <f aca="false">J1540/UOM</f>
        <v>0</v>
      </c>
      <c r="N1540" s="84" t="str">
        <f aca="false">IF(F1540="P","PHY",IF(F1540="G","G",E1540))</f>
        <v>D</v>
      </c>
      <c r="O1540" s="84" t="str">
        <f aca="false">IF(ISNA(VLOOKUP(G1540,BadCanCurves,1,FALSE())),VLOOKUP(D1540,FOLIOS,6,FALSE()),"not used")</f>
        <v>not used</v>
      </c>
      <c r="P1540" s="84" t="n">
        <f aca="false">IF($N1540="P",VLOOKUP(H1540,PrcBuckets,2,FALSE()),0)</f>
        <v>0</v>
      </c>
      <c r="Q1540" s="84" t="n">
        <f aca="false">IF($N1540="D",VLOOKUP(H1540,BasisBuckets,2,FALSE()),0)</f>
        <v>13</v>
      </c>
      <c r="R1540" s="84" t="n">
        <f aca="false">IF($N1540="PHY",VLOOKUP(H1540,PGDBuckets,2,FALSE()),0)</f>
        <v>0</v>
      </c>
      <c r="S1540" s="84" t="n">
        <f aca="false">IF($N1540="G",VLOOKUP(H1540,PGDBuckets,2,FALSE()),0)</f>
        <v>0</v>
      </c>
      <c r="T1540" s="84" t="n">
        <f aca="false">SUM(P1540:S1540)</f>
        <v>13</v>
      </c>
      <c r="U1540" s="84" t="str">
        <f aca="false">IF(O1540="not used","-",O1540&amp;N1540&amp;T1540)</f>
        <v>-</v>
      </c>
      <c r="V1540" s="84" t="str">
        <f aca="false">IF(O1540="Not Used","-",VLOOKUP(D1540,FOLIOS,7,FALSE())&amp;H1540)</f>
        <v>-</v>
      </c>
      <c r="W1540" s="84" t="str">
        <f aca="false">IF(U1540="-","-",O1540&amp;E1540&amp;H1540)</f>
        <v>-</v>
      </c>
      <c r="X1540" s="85" t="str">
        <f aca="false">D1540&amp;G1540</f>
        <v>FT-CAND-EGSC-BASMICH_CG-GD</v>
      </c>
      <c r="AF1540" s="0" t="str">
        <f aca="false">D1540&amp;V1540</f>
        <v>FT-CAND-EGSC-BAS-</v>
      </c>
    </row>
    <row r="1541" customFormat="false" ht="12.75" hidden="false" customHeight="false" outlineLevel="0" collapsed="false">
      <c r="A1541" s="81" t="n">
        <v>36682</v>
      </c>
      <c r="B1541" s="82" t="s">
        <v>55</v>
      </c>
      <c r="C1541" s="82" t="s">
        <v>56</v>
      </c>
      <c r="D1541" s="82" t="s">
        <v>57</v>
      </c>
      <c r="E1541" s="82" t="s">
        <v>21</v>
      </c>
      <c r="F1541" s="82"/>
      <c r="G1541" s="82" t="s">
        <v>91</v>
      </c>
      <c r="H1541" s="81" t="n">
        <v>39600</v>
      </c>
      <c r="I1541" s="82" t="n">
        <v>2</v>
      </c>
      <c r="J1541" s="82" t="n">
        <v>0</v>
      </c>
      <c r="K1541" s="83" t="n">
        <f aca="false">IF(J1541=0,0,J1541/I1541)</f>
        <v>0</v>
      </c>
      <c r="L1541" s="83" t="n">
        <f aca="false">I1541/UOM</f>
        <v>0.0002</v>
      </c>
      <c r="M1541" s="83" t="n">
        <f aca="false">J1541/UOM</f>
        <v>0</v>
      </c>
      <c r="N1541" s="84" t="str">
        <f aca="false">IF(F1541="P","PHY",IF(F1541="G","G",E1541))</f>
        <v>D</v>
      </c>
      <c r="O1541" s="84" t="str">
        <f aca="false">IF(ISNA(VLOOKUP(G1541,BadCanCurves,1,FALSE())),VLOOKUP(D1541,FOLIOS,6,FALSE()),"not used")</f>
        <v>not used</v>
      </c>
      <c r="P1541" s="84" t="n">
        <f aca="false">IF($N1541="P",VLOOKUP(H1541,PrcBuckets,2,FALSE()),0)</f>
        <v>0</v>
      </c>
      <c r="Q1541" s="84" t="n">
        <f aca="false">IF($N1541="D",VLOOKUP(H1541,BasisBuckets,2,FALSE()),0)</f>
        <v>13</v>
      </c>
      <c r="R1541" s="84" t="n">
        <f aca="false">IF($N1541="PHY",VLOOKUP(H1541,PGDBuckets,2,FALSE()),0)</f>
        <v>0</v>
      </c>
      <c r="S1541" s="84" t="n">
        <f aca="false">IF($N1541="G",VLOOKUP(H1541,PGDBuckets,2,FALSE()),0)</f>
        <v>0</v>
      </c>
      <c r="T1541" s="84" t="n">
        <f aca="false">SUM(P1541:S1541)</f>
        <v>13</v>
      </c>
      <c r="U1541" s="84" t="str">
        <f aca="false">IF(O1541="not used","-",O1541&amp;N1541&amp;T1541)</f>
        <v>-</v>
      </c>
      <c r="V1541" s="84" t="str">
        <f aca="false">IF(O1541="Not Used","-",VLOOKUP(D1541,FOLIOS,7,FALSE())&amp;H1541)</f>
        <v>-</v>
      </c>
      <c r="W1541" s="84" t="str">
        <f aca="false">IF(U1541="-","-",O1541&amp;E1541&amp;H1541)</f>
        <v>-</v>
      </c>
      <c r="X1541" s="85" t="str">
        <f aca="false">D1541&amp;G1541</f>
        <v>FT-CAND-EGSC-BASMICH_CG-GD</v>
      </c>
      <c r="AF1541" s="0" t="str">
        <f aca="false">D1541&amp;V1541</f>
        <v>FT-CAND-EGSC-BAS-</v>
      </c>
    </row>
    <row r="1542" customFormat="false" ht="12.75" hidden="false" customHeight="false" outlineLevel="0" collapsed="false">
      <c r="A1542" s="81" t="n">
        <v>36682</v>
      </c>
      <c r="B1542" s="82" t="s">
        <v>55</v>
      </c>
      <c r="C1542" s="82" t="s">
        <v>56</v>
      </c>
      <c r="D1542" s="82" t="s">
        <v>57</v>
      </c>
      <c r="E1542" s="82" t="s">
        <v>21</v>
      </c>
      <c r="F1542" s="82"/>
      <c r="G1542" s="82" t="s">
        <v>91</v>
      </c>
      <c r="H1542" s="81" t="n">
        <v>39630</v>
      </c>
      <c r="I1542" s="82" t="n">
        <v>2</v>
      </c>
      <c r="J1542" s="82" t="n">
        <v>0</v>
      </c>
      <c r="K1542" s="83" t="n">
        <f aca="false">IF(J1542=0,0,J1542/I1542)</f>
        <v>0</v>
      </c>
      <c r="L1542" s="83" t="n">
        <f aca="false">I1542/UOM</f>
        <v>0.0002</v>
      </c>
      <c r="M1542" s="83" t="n">
        <f aca="false">J1542/UOM</f>
        <v>0</v>
      </c>
      <c r="N1542" s="84" t="str">
        <f aca="false">IF(F1542="P","PHY",IF(F1542="G","G",E1542))</f>
        <v>D</v>
      </c>
      <c r="O1542" s="84" t="str">
        <f aca="false">IF(ISNA(VLOOKUP(G1542,BadCanCurves,1,FALSE())),VLOOKUP(D1542,FOLIOS,6,FALSE()),"not used")</f>
        <v>not used</v>
      </c>
      <c r="P1542" s="84" t="n">
        <f aca="false">IF($N1542="P",VLOOKUP(H1542,PrcBuckets,2,FALSE()),0)</f>
        <v>0</v>
      </c>
      <c r="Q1542" s="84" t="n">
        <f aca="false">IF($N1542="D",VLOOKUP(H1542,BasisBuckets,2,FALSE()),0)</f>
        <v>13</v>
      </c>
      <c r="R1542" s="84" t="n">
        <f aca="false">IF($N1542="PHY",VLOOKUP(H1542,PGDBuckets,2,FALSE()),0)</f>
        <v>0</v>
      </c>
      <c r="S1542" s="84" t="n">
        <f aca="false">IF($N1542="G",VLOOKUP(H1542,PGDBuckets,2,FALSE()),0)</f>
        <v>0</v>
      </c>
      <c r="T1542" s="84" t="n">
        <f aca="false">SUM(P1542:S1542)</f>
        <v>13</v>
      </c>
      <c r="U1542" s="84" t="str">
        <f aca="false">IF(O1542="not used","-",O1542&amp;N1542&amp;T1542)</f>
        <v>-</v>
      </c>
      <c r="V1542" s="84" t="str">
        <f aca="false">IF(O1542="Not Used","-",VLOOKUP(D1542,FOLIOS,7,FALSE())&amp;H1542)</f>
        <v>-</v>
      </c>
      <c r="W1542" s="84" t="str">
        <f aca="false">IF(U1542="-","-",O1542&amp;E1542&amp;H1542)</f>
        <v>-</v>
      </c>
      <c r="X1542" s="85" t="str">
        <f aca="false">D1542&amp;G1542</f>
        <v>FT-CAND-EGSC-BASMICH_CG-GD</v>
      </c>
      <c r="AF1542" s="0" t="str">
        <f aca="false">D1542&amp;V1542</f>
        <v>FT-CAND-EGSC-BAS-</v>
      </c>
    </row>
    <row r="1543" customFormat="false" ht="12.75" hidden="false" customHeight="false" outlineLevel="0" collapsed="false">
      <c r="A1543" s="81" t="n">
        <v>36682</v>
      </c>
      <c r="B1543" s="82" t="s">
        <v>55</v>
      </c>
      <c r="C1543" s="82" t="s">
        <v>56</v>
      </c>
      <c r="D1543" s="82" t="s">
        <v>57</v>
      </c>
      <c r="E1543" s="82" t="s">
        <v>21</v>
      </c>
      <c r="F1543" s="82"/>
      <c r="G1543" s="82" t="s">
        <v>91</v>
      </c>
      <c r="H1543" s="81" t="n">
        <v>39661</v>
      </c>
      <c r="I1543" s="82" t="n">
        <v>2</v>
      </c>
      <c r="J1543" s="82" t="n">
        <v>0</v>
      </c>
      <c r="K1543" s="83" t="n">
        <f aca="false">IF(J1543=0,0,J1543/I1543)</f>
        <v>0</v>
      </c>
      <c r="L1543" s="83" t="n">
        <f aca="false">I1543/UOM</f>
        <v>0.0002</v>
      </c>
      <c r="M1543" s="83" t="n">
        <f aca="false">J1543/UOM</f>
        <v>0</v>
      </c>
      <c r="N1543" s="84" t="str">
        <f aca="false">IF(F1543="P","PHY",IF(F1543="G","G",E1543))</f>
        <v>D</v>
      </c>
      <c r="O1543" s="84" t="str">
        <f aca="false">IF(ISNA(VLOOKUP(G1543,BadCanCurves,1,FALSE())),VLOOKUP(D1543,FOLIOS,6,FALSE()),"not used")</f>
        <v>not used</v>
      </c>
      <c r="P1543" s="84" t="n">
        <f aca="false">IF($N1543="P",VLOOKUP(H1543,PrcBuckets,2,FALSE()),0)</f>
        <v>0</v>
      </c>
      <c r="Q1543" s="84" t="n">
        <f aca="false">IF($N1543="D",VLOOKUP(H1543,BasisBuckets,2,FALSE()),0)</f>
        <v>13</v>
      </c>
      <c r="R1543" s="84" t="n">
        <f aca="false">IF($N1543="PHY",VLOOKUP(H1543,PGDBuckets,2,FALSE()),0)</f>
        <v>0</v>
      </c>
      <c r="S1543" s="84" t="n">
        <f aca="false">IF($N1543="G",VLOOKUP(H1543,PGDBuckets,2,FALSE()),0)</f>
        <v>0</v>
      </c>
      <c r="T1543" s="84" t="n">
        <f aca="false">SUM(P1543:S1543)</f>
        <v>13</v>
      </c>
      <c r="U1543" s="84" t="str">
        <f aca="false">IF(O1543="not used","-",O1543&amp;N1543&amp;T1543)</f>
        <v>-</v>
      </c>
      <c r="V1543" s="84" t="str">
        <f aca="false">IF(O1543="Not Used","-",VLOOKUP(D1543,FOLIOS,7,FALSE())&amp;H1543)</f>
        <v>-</v>
      </c>
      <c r="W1543" s="84" t="str">
        <f aca="false">IF(U1543="-","-",O1543&amp;E1543&amp;H1543)</f>
        <v>-</v>
      </c>
      <c r="X1543" s="85" t="str">
        <f aca="false">D1543&amp;G1543</f>
        <v>FT-CAND-EGSC-BASMICH_CG-GD</v>
      </c>
      <c r="AF1543" s="0" t="str">
        <f aca="false">D1543&amp;V1543</f>
        <v>FT-CAND-EGSC-BAS-</v>
      </c>
    </row>
    <row r="1544" customFormat="false" ht="12.75" hidden="false" customHeight="false" outlineLevel="0" collapsed="false">
      <c r="A1544" s="81" t="n">
        <v>36682</v>
      </c>
      <c r="B1544" s="82" t="s">
        <v>55</v>
      </c>
      <c r="C1544" s="82" t="s">
        <v>56</v>
      </c>
      <c r="D1544" s="82" t="s">
        <v>57</v>
      </c>
      <c r="E1544" s="82" t="s">
        <v>21</v>
      </c>
      <c r="F1544" s="82"/>
      <c r="G1544" s="82" t="s">
        <v>91</v>
      </c>
      <c r="H1544" s="81" t="n">
        <v>39692</v>
      </c>
      <c r="I1544" s="82" t="n">
        <v>2</v>
      </c>
      <c r="J1544" s="82" t="n">
        <v>0</v>
      </c>
      <c r="K1544" s="83" t="n">
        <f aca="false">IF(J1544=0,0,J1544/I1544)</f>
        <v>0</v>
      </c>
      <c r="L1544" s="83" t="n">
        <f aca="false">I1544/UOM</f>
        <v>0.0002</v>
      </c>
      <c r="M1544" s="83" t="n">
        <f aca="false">J1544/UOM</f>
        <v>0</v>
      </c>
      <c r="N1544" s="84" t="str">
        <f aca="false">IF(F1544="P","PHY",IF(F1544="G","G",E1544))</f>
        <v>D</v>
      </c>
      <c r="O1544" s="84" t="str">
        <f aca="false">IF(ISNA(VLOOKUP(G1544,BadCanCurves,1,FALSE())),VLOOKUP(D1544,FOLIOS,6,FALSE()),"not used")</f>
        <v>not used</v>
      </c>
      <c r="P1544" s="84" t="n">
        <f aca="false">IF($N1544="P",VLOOKUP(H1544,PrcBuckets,2,FALSE()),0)</f>
        <v>0</v>
      </c>
      <c r="Q1544" s="84" t="n">
        <f aca="false">IF($N1544="D",VLOOKUP(H1544,BasisBuckets,2,FALSE()),0)</f>
        <v>13</v>
      </c>
      <c r="R1544" s="84" t="n">
        <f aca="false">IF($N1544="PHY",VLOOKUP(H1544,PGDBuckets,2,FALSE()),0)</f>
        <v>0</v>
      </c>
      <c r="S1544" s="84" t="n">
        <f aca="false">IF($N1544="G",VLOOKUP(H1544,PGDBuckets,2,FALSE()),0)</f>
        <v>0</v>
      </c>
      <c r="T1544" s="84" t="n">
        <f aca="false">SUM(P1544:S1544)</f>
        <v>13</v>
      </c>
      <c r="U1544" s="84" t="str">
        <f aca="false">IF(O1544="not used","-",O1544&amp;N1544&amp;T1544)</f>
        <v>-</v>
      </c>
      <c r="V1544" s="84" t="str">
        <f aca="false">IF(O1544="Not Used","-",VLOOKUP(D1544,FOLIOS,7,FALSE())&amp;H1544)</f>
        <v>-</v>
      </c>
      <c r="W1544" s="84" t="str">
        <f aca="false">IF(U1544="-","-",O1544&amp;E1544&amp;H1544)</f>
        <v>-</v>
      </c>
      <c r="X1544" s="85" t="str">
        <f aca="false">D1544&amp;G1544</f>
        <v>FT-CAND-EGSC-BASMICH_CG-GD</v>
      </c>
      <c r="AF1544" s="0" t="str">
        <f aca="false">D1544&amp;V1544</f>
        <v>FT-CAND-EGSC-BAS-</v>
      </c>
    </row>
    <row r="1545" customFormat="false" ht="12.75" hidden="false" customHeight="false" outlineLevel="0" collapsed="false">
      <c r="A1545" s="81" t="n">
        <v>36682</v>
      </c>
      <c r="B1545" s="82" t="s">
        <v>55</v>
      </c>
      <c r="C1545" s="82" t="s">
        <v>56</v>
      </c>
      <c r="D1545" s="82" t="s">
        <v>57</v>
      </c>
      <c r="E1545" s="82" t="s">
        <v>21</v>
      </c>
      <c r="F1545" s="82"/>
      <c r="G1545" s="82" t="s">
        <v>91</v>
      </c>
      <c r="H1545" s="81" t="n">
        <v>39722</v>
      </c>
      <c r="I1545" s="82" t="n">
        <v>2</v>
      </c>
      <c r="J1545" s="82" t="n">
        <v>0</v>
      </c>
      <c r="K1545" s="83" t="n">
        <f aca="false">IF(J1545=0,0,J1545/I1545)</f>
        <v>0</v>
      </c>
      <c r="L1545" s="83" t="n">
        <f aca="false">I1545/UOM</f>
        <v>0.0002</v>
      </c>
      <c r="M1545" s="83" t="n">
        <f aca="false">J1545/UOM</f>
        <v>0</v>
      </c>
      <c r="N1545" s="84" t="str">
        <f aca="false">IF(F1545="P","PHY",IF(F1545="G","G",E1545))</f>
        <v>D</v>
      </c>
      <c r="O1545" s="84" t="str">
        <f aca="false">IF(ISNA(VLOOKUP(G1545,BadCanCurves,1,FALSE())),VLOOKUP(D1545,FOLIOS,6,FALSE()),"not used")</f>
        <v>not used</v>
      </c>
      <c r="P1545" s="84" t="n">
        <f aca="false">IF($N1545="P",VLOOKUP(H1545,PrcBuckets,2,FALSE()),0)</f>
        <v>0</v>
      </c>
      <c r="Q1545" s="84" t="n">
        <f aca="false">IF($N1545="D",VLOOKUP(H1545,BasisBuckets,2,FALSE()),0)</f>
        <v>13</v>
      </c>
      <c r="R1545" s="84" t="n">
        <f aca="false">IF($N1545="PHY",VLOOKUP(H1545,PGDBuckets,2,FALSE()),0)</f>
        <v>0</v>
      </c>
      <c r="S1545" s="84" t="n">
        <f aca="false">IF($N1545="G",VLOOKUP(H1545,PGDBuckets,2,FALSE()),0)</f>
        <v>0</v>
      </c>
      <c r="T1545" s="84" t="n">
        <f aca="false">SUM(P1545:S1545)</f>
        <v>13</v>
      </c>
      <c r="U1545" s="84" t="str">
        <f aca="false">IF(O1545="not used","-",O1545&amp;N1545&amp;T1545)</f>
        <v>-</v>
      </c>
      <c r="V1545" s="84" t="str">
        <f aca="false">IF(O1545="Not Used","-",VLOOKUP(D1545,FOLIOS,7,FALSE())&amp;H1545)</f>
        <v>-</v>
      </c>
      <c r="W1545" s="84" t="str">
        <f aca="false">IF(U1545="-","-",O1545&amp;E1545&amp;H1545)</f>
        <v>-</v>
      </c>
      <c r="X1545" s="85" t="str">
        <f aca="false">D1545&amp;G1545</f>
        <v>FT-CAND-EGSC-BASMICH_CG-GD</v>
      </c>
      <c r="AF1545" s="0" t="str">
        <f aca="false">D1545&amp;V1545</f>
        <v>FT-CAND-EGSC-BAS-</v>
      </c>
    </row>
    <row r="1546" customFormat="false" ht="12.75" hidden="false" customHeight="false" outlineLevel="0" collapsed="false">
      <c r="A1546" s="81" t="n">
        <v>36682</v>
      </c>
      <c r="B1546" s="82" t="s">
        <v>55</v>
      </c>
      <c r="C1546" s="82" t="s">
        <v>56</v>
      </c>
      <c r="D1546" s="82" t="s">
        <v>57</v>
      </c>
      <c r="E1546" s="82" t="s">
        <v>21</v>
      </c>
      <c r="F1546" s="82"/>
      <c r="G1546" s="82" t="s">
        <v>91</v>
      </c>
      <c r="H1546" s="81" t="n">
        <v>39753</v>
      </c>
      <c r="I1546" s="82" t="n">
        <v>2</v>
      </c>
      <c r="J1546" s="82" t="n">
        <v>0</v>
      </c>
      <c r="K1546" s="83" t="n">
        <f aca="false">IF(J1546=0,0,J1546/I1546)</f>
        <v>0</v>
      </c>
      <c r="L1546" s="83" t="n">
        <f aca="false">I1546/UOM</f>
        <v>0.0002</v>
      </c>
      <c r="M1546" s="83" t="n">
        <f aca="false">J1546/UOM</f>
        <v>0</v>
      </c>
      <c r="N1546" s="84" t="str">
        <f aca="false">IF(F1546="P","PHY",IF(F1546="G","G",E1546))</f>
        <v>D</v>
      </c>
      <c r="O1546" s="84" t="str">
        <f aca="false">IF(ISNA(VLOOKUP(G1546,BadCanCurves,1,FALSE())),VLOOKUP(D1546,FOLIOS,6,FALSE()),"not used")</f>
        <v>not used</v>
      </c>
      <c r="P1546" s="84" t="n">
        <f aca="false">IF($N1546="P",VLOOKUP(H1546,PrcBuckets,2,FALSE()),0)</f>
        <v>0</v>
      </c>
      <c r="Q1546" s="84" t="n">
        <f aca="false">IF($N1546="D",VLOOKUP(H1546,BasisBuckets,2,FALSE()),0)</f>
        <v>13</v>
      </c>
      <c r="R1546" s="84" t="n">
        <f aca="false">IF($N1546="PHY",VLOOKUP(H1546,PGDBuckets,2,FALSE()),0)</f>
        <v>0</v>
      </c>
      <c r="S1546" s="84" t="n">
        <f aca="false">IF($N1546="G",VLOOKUP(H1546,PGDBuckets,2,FALSE()),0)</f>
        <v>0</v>
      </c>
      <c r="T1546" s="84" t="n">
        <f aca="false">SUM(P1546:S1546)</f>
        <v>13</v>
      </c>
      <c r="U1546" s="84" t="str">
        <f aca="false">IF(O1546="not used","-",O1546&amp;N1546&amp;T1546)</f>
        <v>-</v>
      </c>
      <c r="V1546" s="84" t="str">
        <f aca="false">IF(O1546="Not Used","-",VLOOKUP(D1546,FOLIOS,7,FALSE())&amp;H1546)</f>
        <v>-</v>
      </c>
      <c r="W1546" s="84" t="str">
        <f aca="false">IF(U1546="-","-",O1546&amp;E1546&amp;H1546)</f>
        <v>-</v>
      </c>
      <c r="X1546" s="85" t="str">
        <f aca="false">D1546&amp;G1546</f>
        <v>FT-CAND-EGSC-BASMICH_CG-GD</v>
      </c>
      <c r="AF1546" s="0" t="str">
        <f aca="false">D1546&amp;V1546</f>
        <v>FT-CAND-EGSC-BAS-</v>
      </c>
    </row>
    <row r="1547" customFormat="false" ht="12.75" hidden="false" customHeight="false" outlineLevel="0" collapsed="false">
      <c r="A1547" s="81" t="n">
        <v>36682</v>
      </c>
      <c r="B1547" s="82" t="s">
        <v>55</v>
      </c>
      <c r="C1547" s="82" t="s">
        <v>56</v>
      </c>
      <c r="D1547" s="82" t="s">
        <v>57</v>
      </c>
      <c r="E1547" s="82" t="s">
        <v>21</v>
      </c>
      <c r="F1547" s="82"/>
      <c r="G1547" s="82" t="s">
        <v>91</v>
      </c>
      <c r="H1547" s="81" t="n">
        <v>39783</v>
      </c>
      <c r="I1547" s="82" t="n">
        <v>2</v>
      </c>
      <c r="J1547" s="82" t="n">
        <v>0</v>
      </c>
      <c r="K1547" s="83" t="n">
        <f aca="false">IF(J1547=0,0,J1547/I1547)</f>
        <v>0</v>
      </c>
      <c r="L1547" s="83" t="n">
        <f aca="false">I1547/UOM</f>
        <v>0.0002</v>
      </c>
      <c r="M1547" s="83" t="n">
        <f aca="false">J1547/UOM</f>
        <v>0</v>
      </c>
      <c r="N1547" s="84" t="str">
        <f aca="false">IF(F1547="P","PHY",IF(F1547="G","G",E1547))</f>
        <v>D</v>
      </c>
      <c r="O1547" s="84" t="str">
        <f aca="false">IF(ISNA(VLOOKUP(G1547,BadCanCurves,1,FALSE())),VLOOKUP(D1547,FOLIOS,6,FALSE()),"not used")</f>
        <v>not used</v>
      </c>
      <c r="P1547" s="84" t="n">
        <f aca="false">IF($N1547="P",VLOOKUP(H1547,PrcBuckets,2,FALSE()),0)</f>
        <v>0</v>
      </c>
      <c r="Q1547" s="84" t="n">
        <f aca="false">IF($N1547="D",VLOOKUP(H1547,BasisBuckets,2,FALSE()),0)</f>
        <v>13</v>
      </c>
      <c r="R1547" s="84" t="n">
        <f aca="false">IF($N1547="PHY",VLOOKUP(H1547,PGDBuckets,2,FALSE()),0)</f>
        <v>0</v>
      </c>
      <c r="S1547" s="84" t="n">
        <f aca="false">IF($N1547="G",VLOOKUP(H1547,PGDBuckets,2,FALSE()),0)</f>
        <v>0</v>
      </c>
      <c r="T1547" s="84" t="n">
        <f aca="false">SUM(P1547:S1547)</f>
        <v>13</v>
      </c>
      <c r="U1547" s="84" t="str">
        <f aca="false">IF(O1547="not used","-",O1547&amp;N1547&amp;T1547)</f>
        <v>-</v>
      </c>
      <c r="V1547" s="84" t="str">
        <f aca="false">IF(O1547="Not Used","-",VLOOKUP(D1547,FOLIOS,7,FALSE())&amp;H1547)</f>
        <v>-</v>
      </c>
      <c r="W1547" s="84" t="str">
        <f aca="false">IF(U1547="-","-",O1547&amp;E1547&amp;H1547)</f>
        <v>-</v>
      </c>
      <c r="X1547" s="85" t="str">
        <f aca="false">D1547&amp;G1547</f>
        <v>FT-CAND-EGSC-BASMICH_CG-GD</v>
      </c>
      <c r="AF1547" s="0" t="str">
        <f aca="false">D1547&amp;V1547</f>
        <v>FT-CAND-EGSC-BAS-</v>
      </c>
    </row>
    <row r="1548" customFormat="false" ht="12.75" hidden="false" customHeight="false" outlineLevel="0" collapsed="false">
      <c r="A1548" s="81" t="n">
        <v>36682</v>
      </c>
      <c r="B1548" s="82" t="s">
        <v>55</v>
      </c>
      <c r="C1548" s="82" t="s">
        <v>56</v>
      </c>
      <c r="D1548" s="82" t="s">
        <v>57</v>
      </c>
      <c r="E1548" s="82" t="s">
        <v>21</v>
      </c>
      <c r="F1548" s="82"/>
      <c r="G1548" s="82" t="s">
        <v>92</v>
      </c>
      <c r="H1548" s="81" t="n">
        <v>36708</v>
      </c>
      <c r="I1548" s="82" t="n">
        <v>829947</v>
      </c>
      <c r="J1548" s="82" t="n">
        <v>-8299</v>
      </c>
      <c r="K1548" s="83" t="n">
        <f aca="false">IF(J1548=0,0,J1548/I1548)</f>
        <v>-0.00999943369877836</v>
      </c>
      <c r="L1548" s="83" t="n">
        <f aca="false">I1548/UOM</f>
        <v>82.9947</v>
      </c>
      <c r="M1548" s="83" t="n">
        <f aca="false">J1548/UOM</f>
        <v>-0.8299</v>
      </c>
      <c r="N1548" s="84" t="str">
        <f aca="false">IF(F1548="P","PHY",IF(F1548="G","G",E1548))</f>
        <v>D</v>
      </c>
      <c r="O1548" s="84" t="str">
        <f aca="false">IF(ISNA(VLOOKUP(G1548,BadCanCurves,1,FALSE())),VLOOKUP(D1548,FOLIOS,6,FALSE()),"not used")</f>
        <v>not used</v>
      </c>
      <c r="P1548" s="84" t="n">
        <f aca="false">IF($N1548="P",VLOOKUP(H1548,PrcBuckets,2,FALSE()),0)</f>
        <v>0</v>
      </c>
      <c r="Q1548" s="84" t="n">
        <f aca="false">IF($N1548="D",VLOOKUP(H1548,BasisBuckets,2,FALSE()),0)</f>
        <v>4</v>
      </c>
      <c r="R1548" s="84" t="n">
        <f aca="false">IF($N1548="PHY",VLOOKUP(H1548,PGDBuckets,2,FALSE()),0)</f>
        <v>0</v>
      </c>
      <c r="S1548" s="84" t="n">
        <f aca="false">IF($N1548="G",VLOOKUP(H1548,PGDBuckets,2,FALSE()),0)</f>
        <v>0</v>
      </c>
      <c r="T1548" s="84" t="n">
        <f aca="false">SUM(P1548:S1548)</f>
        <v>4</v>
      </c>
      <c r="U1548" s="84" t="str">
        <f aca="false">IF(O1548="not used","-",O1548&amp;N1548&amp;T1548)</f>
        <v>-</v>
      </c>
      <c r="V1548" s="84" t="str">
        <f aca="false">IF(O1548="Not Used","-",VLOOKUP(D1548,FOLIOS,7,FALSE())&amp;H1548)</f>
        <v>-</v>
      </c>
      <c r="W1548" s="84" t="str">
        <f aca="false">IF(U1548="-","-",O1548&amp;E1548&amp;H1548)</f>
        <v>-</v>
      </c>
      <c r="X1548" s="85" t="str">
        <f aca="false">D1548&amp;G1548</f>
        <v>FT-CAND-EGSC-BASNGI-MALIN</v>
      </c>
      <c r="AF1548" s="0" t="str">
        <f aca="false">D1548&amp;V1548</f>
        <v>FT-CAND-EGSC-BAS-</v>
      </c>
    </row>
    <row r="1549" customFormat="false" ht="12.75" hidden="false" customHeight="false" outlineLevel="0" collapsed="false">
      <c r="A1549" s="81" t="n">
        <v>36682</v>
      </c>
      <c r="B1549" s="82" t="s">
        <v>55</v>
      </c>
      <c r="C1549" s="82" t="s">
        <v>56</v>
      </c>
      <c r="D1549" s="82" t="s">
        <v>57</v>
      </c>
      <c r="E1549" s="82" t="s">
        <v>21</v>
      </c>
      <c r="F1549" s="82"/>
      <c r="G1549" s="82" t="s">
        <v>92</v>
      </c>
      <c r="H1549" s="81" t="n">
        <v>36739</v>
      </c>
      <c r="I1549" s="82" t="n">
        <v>825159</v>
      </c>
      <c r="J1549" s="82" t="n">
        <v>-8252</v>
      </c>
      <c r="K1549" s="83" t="n">
        <f aca="false">IF(J1549=0,0,J1549/I1549)</f>
        <v>-0.0100004968739358</v>
      </c>
      <c r="L1549" s="83" t="n">
        <f aca="false">I1549/UOM</f>
        <v>82.5159</v>
      </c>
      <c r="M1549" s="83" t="n">
        <f aca="false">J1549/UOM</f>
        <v>-0.8252</v>
      </c>
      <c r="N1549" s="84" t="str">
        <f aca="false">IF(F1549="P","PHY",IF(F1549="G","G",E1549))</f>
        <v>D</v>
      </c>
      <c r="O1549" s="84" t="str">
        <f aca="false">IF(ISNA(VLOOKUP(G1549,BadCanCurves,1,FALSE())),VLOOKUP(D1549,FOLIOS,6,FALSE()),"not used")</f>
        <v>not used</v>
      </c>
      <c r="P1549" s="84" t="n">
        <f aca="false">IF($N1549="P",VLOOKUP(H1549,PrcBuckets,2,FALSE()),0)</f>
        <v>0</v>
      </c>
      <c r="Q1549" s="84" t="n">
        <f aca="false">IF($N1549="D",VLOOKUP(H1549,BasisBuckets,2,FALSE()),0)</f>
        <v>5</v>
      </c>
      <c r="R1549" s="84" t="n">
        <f aca="false">IF($N1549="PHY",VLOOKUP(H1549,PGDBuckets,2,FALSE()),0)</f>
        <v>0</v>
      </c>
      <c r="S1549" s="84" t="n">
        <f aca="false">IF($N1549="G",VLOOKUP(H1549,PGDBuckets,2,FALSE()),0)</f>
        <v>0</v>
      </c>
      <c r="T1549" s="84" t="n">
        <f aca="false">SUM(P1549:S1549)</f>
        <v>5</v>
      </c>
      <c r="U1549" s="84" t="str">
        <f aca="false">IF(O1549="not used","-",O1549&amp;N1549&amp;T1549)</f>
        <v>-</v>
      </c>
      <c r="V1549" s="84" t="str">
        <f aca="false">IF(O1549="Not Used","-",VLOOKUP(D1549,FOLIOS,7,FALSE())&amp;H1549)</f>
        <v>-</v>
      </c>
      <c r="W1549" s="84" t="str">
        <f aca="false">IF(U1549="-","-",O1549&amp;E1549&amp;H1549)</f>
        <v>-</v>
      </c>
      <c r="X1549" s="85" t="str">
        <f aca="false">D1549&amp;G1549</f>
        <v>FT-CAND-EGSC-BASNGI-MALIN</v>
      </c>
      <c r="AF1549" s="0" t="str">
        <f aca="false">D1549&amp;V1549</f>
        <v>FT-CAND-EGSC-BAS-</v>
      </c>
    </row>
    <row r="1550" customFormat="false" ht="12.75" hidden="false" customHeight="false" outlineLevel="0" collapsed="false">
      <c r="A1550" s="81" t="n">
        <v>36682</v>
      </c>
      <c r="B1550" s="82" t="s">
        <v>55</v>
      </c>
      <c r="C1550" s="82" t="s">
        <v>56</v>
      </c>
      <c r="D1550" s="82" t="s">
        <v>57</v>
      </c>
      <c r="E1550" s="82" t="s">
        <v>21</v>
      </c>
      <c r="F1550" s="82"/>
      <c r="G1550" s="82" t="s">
        <v>92</v>
      </c>
      <c r="H1550" s="81" t="n">
        <v>36770</v>
      </c>
      <c r="I1550" s="82" t="n">
        <v>793857</v>
      </c>
      <c r="J1550" s="82" t="n">
        <v>-7939</v>
      </c>
      <c r="K1550" s="83" t="n">
        <f aca="false">IF(J1550=0,0,J1550/I1550)</f>
        <v>-0.0100005416592661</v>
      </c>
      <c r="L1550" s="83" t="n">
        <f aca="false">I1550/UOM</f>
        <v>79.3857</v>
      </c>
      <c r="M1550" s="83" t="n">
        <f aca="false">J1550/UOM</f>
        <v>-0.7939</v>
      </c>
      <c r="N1550" s="84" t="str">
        <f aca="false">IF(F1550="P","PHY",IF(F1550="G","G",E1550))</f>
        <v>D</v>
      </c>
      <c r="O1550" s="84" t="str">
        <f aca="false">IF(ISNA(VLOOKUP(G1550,BadCanCurves,1,FALSE())),VLOOKUP(D1550,FOLIOS,6,FALSE()),"not used")</f>
        <v>not used</v>
      </c>
      <c r="P1550" s="84" t="n">
        <f aca="false">IF($N1550="P",VLOOKUP(H1550,PrcBuckets,2,FALSE()),0)</f>
        <v>0</v>
      </c>
      <c r="Q1550" s="84" t="n">
        <f aca="false">IF($N1550="D",VLOOKUP(H1550,BasisBuckets,2,FALSE()),0)</f>
        <v>6</v>
      </c>
      <c r="R1550" s="84" t="n">
        <f aca="false">IF($N1550="PHY",VLOOKUP(H1550,PGDBuckets,2,FALSE()),0)</f>
        <v>0</v>
      </c>
      <c r="S1550" s="84" t="n">
        <f aca="false">IF($N1550="G",VLOOKUP(H1550,PGDBuckets,2,FALSE()),0)</f>
        <v>0</v>
      </c>
      <c r="T1550" s="84" t="n">
        <f aca="false">SUM(P1550:S1550)</f>
        <v>6</v>
      </c>
      <c r="U1550" s="84" t="str">
        <f aca="false">IF(O1550="not used","-",O1550&amp;N1550&amp;T1550)</f>
        <v>-</v>
      </c>
      <c r="V1550" s="84" t="str">
        <f aca="false">IF(O1550="Not Used","-",VLOOKUP(D1550,FOLIOS,7,FALSE())&amp;H1550)</f>
        <v>-</v>
      </c>
      <c r="W1550" s="84" t="str">
        <f aca="false">IF(U1550="-","-",O1550&amp;E1550&amp;H1550)</f>
        <v>-</v>
      </c>
      <c r="X1550" s="85" t="str">
        <f aca="false">D1550&amp;G1550</f>
        <v>FT-CAND-EGSC-BASNGI-MALIN</v>
      </c>
      <c r="AF1550" s="0" t="str">
        <f aca="false">D1550&amp;V1550</f>
        <v>FT-CAND-EGSC-BAS-</v>
      </c>
    </row>
    <row r="1551" customFormat="false" ht="12.75" hidden="false" customHeight="false" outlineLevel="0" collapsed="false">
      <c r="A1551" s="81" t="n">
        <v>36682</v>
      </c>
      <c r="B1551" s="82" t="s">
        <v>55</v>
      </c>
      <c r="C1551" s="82" t="s">
        <v>56</v>
      </c>
      <c r="D1551" s="82" t="s">
        <v>57</v>
      </c>
      <c r="E1551" s="82" t="s">
        <v>21</v>
      </c>
      <c r="F1551" s="82"/>
      <c r="G1551" s="82" t="s">
        <v>92</v>
      </c>
      <c r="H1551" s="81" t="n">
        <v>36800</v>
      </c>
      <c r="I1551" s="82" t="n">
        <v>967316</v>
      </c>
      <c r="J1551" s="82" t="n">
        <v>-9673</v>
      </c>
      <c r="K1551" s="83" t="n">
        <f aca="false">IF(J1551=0,0,J1551/I1551)</f>
        <v>-0.00999983459386591</v>
      </c>
      <c r="L1551" s="83" t="n">
        <f aca="false">I1551/UOM</f>
        <v>96.7316</v>
      </c>
      <c r="M1551" s="83" t="n">
        <f aca="false">J1551/UOM</f>
        <v>-0.9673</v>
      </c>
      <c r="N1551" s="84" t="str">
        <f aca="false">IF(F1551="P","PHY",IF(F1551="G","G",E1551))</f>
        <v>D</v>
      </c>
      <c r="O1551" s="84" t="str">
        <f aca="false">IF(ISNA(VLOOKUP(G1551,BadCanCurves,1,FALSE())),VLOOKUP(D1551,FOLIOS,6,FALSE()),"not used")</f>
        <v>not used</v>
      </c>
      <c r="P1551" s="84" t="n">
        <f aca="false">IF($N1551="P",VLOOKUP(H1551,PrcBuckets,2,FALSE()),0)</f>
        <v>0</v>
      </c>
      <c r="Q1551" s="84" t="n">
        <f aca="false">IF($N1551="D",VLOOKUP(H1551,BasisBuckets,2,FALSE()),0)</f>
        <v>7</v>
      </c>
      <c r="R1551" s="84" t="n">
        <f aca="false">IF($N1551="PHY",VLOOKUP(H1551,PGDBuckets,2,FALSE()),0)</f>
        <v>0</v>
      </c>
      <c r="S1551" s="84" t="n">
        <f aca="false">IF($N1551="G",VLOOKUP(H1551,PGDBuckets,2,FALSE()),0)</f>
        <v>0</v>
      </c>
      <c r="T1551" s="84" t="n">
        <f aca="false">SUM(P1551:S1551)</f>
        <v>7</v>
      </c>
      <c r="U1551" s="84" t="str">
        <f aca="false">IF(O1551="not used","-",O1551&amp;N1551&amp;T1551)</f>
        <v>-</v>
      </c>
      <c r="V1551" s="84" t="str">
        <f aca="false">IF(O1551="Not Used","-",VLOOKUP(D1551,FOLIOS,7,FALSE())&amp;H1551)</f>
        <v>-</v>
      </c>
      <c r="W1551" s="84" t="str">
        <f aca="false">IF(U1551="-","-",O1551&amp;E1551&amp;H1551)</f>
        <v>-</v>
      </c>
      <c r="X1551" s="85" t="str">
        <f aca="false">D1551&amp;G1551</f>
        <v>FT-CAND-EGSC-BASNGI-MALIN</v>
      </c>
      <c r="AF1551" s="0" t="str">
        <f aca="false">D1551&amp;V1551</f>
        <v>FT-CAND-EGSC-BAS-</v>
      </c>
    </row>
    <row r="1552" customFormat="false" ht="12.75" hidden="false" customHeight="false" outlineLevel="0" collapsed="false">
      <c r="A1552" s="81" t="n">
        <v>36682</v>
      </c>
      <c r="B1552" s="82" t="s">
        <v>55</v>
      </c>
      <c r="C1552" s="82" t="s">
        <v>56</v>
      </c>
      <c r="D1552" s="82" t="s">
        <v>57</v>
      </c>
      <c r="E1552" s="82" t="s">
        <v>21</v>
      </c>
      <c r="F1552" s="82"/>
      <c r="G1552" s="82" t="s">
        <v>92</v>
      </c>
      <c r="H1552" s="81" t="n">
        <v>36831</v>
      </c>
      <c r="I1552" s="82" t="n">
        <v>-2071152</v>
      </c>
      <c r="J1552" s="82" t="n">
        <v>20712</v>
      </c>
      <c r="K1552" s="83" t="n">
        <f aca="false">IF(J1552=0,0,J1552/I1552)</f>
        <v>-0.0100002317550812</v>
      </c>
      <c r="L1552" s="83" t="n">
        <f aca="false">I1552/UOM</f>
        <v>-207.1152</v>
      </c>
      <c r="M1552" s="83" t="n">
        <f aca="false">J1552/UOM</f>
        <v>2.0712</v>
      </c>
      <c r="N1552" s="84" t="str">
        <f aca="false">IF(F1552="P","PHY",IF(F1552="G","G",E1552))</f>
        <v>D</v>
      </c>
      <c r="O1552" s="84" t="str">
        <f aca="false">IF(ISNA(VLOOKUP(G1552,BadCanCurves,1,FALSE())),VLOOKUP(D1552,FOLIOS,6,FALSE()),"not used")</f>
        <v>not used</v>
      </c>
      <c r="P1552" s="84" t="n">
        <f aca="false">IF($N1552="P",VLOOKUP(H1552,PrcBuckets,2,FALSE()),0)</f>
        <v>0</v>
      </c>
      <c r="Q1552" s="84" t="n">
        <f aca="false">IF($N1552="D",VLOOKUP(H1552,BasisBuckets,2,FALSE()),0)</f>
        <v>8</v>
      </c>
      <c r="R1552" s="84" t="n">
        <f aca="false">IF($N1552="PHY",VLOOKUP(H1552,PGDBuckets,2,FALSE()),0)</f>
        <v>0</v>
      </c>
      <c r="S1552" s="84" t="n">
        <f aca="false">IF($N1552="G",VLOOKUP(H1552,PGDBuckets,2,FALSE()),0)</f>
        <v>0</v>
      </c>
      <c r="T1552" s="84" t="n">
        <f aca="false">SUM(P1552:S1552)</f>
        <v>8</v>
      </c>
      <c r="U1552" s="84" t="str">
        <f aca="false">IF(O1552="not used","-",O1552&amp;N1552&amp;T1552)</f>
        <v>-</v>
      </c>
      <c r="V1552" s="84" t="str">
        <f aca="false">IF(O1552="Not Used","-",VLOOKUP(D1552,FOLIOS,7,FALSE())&amp;H1552)</f>
        <v>-</v>
      </c>
      <c r="W1552" s="84" t="str">
        <f aca="false">IF(U1552="-","-",O1552&amp;E1552&amp;H1552)</f>
        <v>-</v>
      </c>
      <c r="X1552" s="85" t="str">
        <f aca="false">D1552&amp;G1552</f>
        <v>FT-CAND-EGSC-BASNGI-MALIN</v>
      </c>
      <c r="AF1552" s="0" t="str">
        <f aca="false">D1552&amp;V1552</f>
        <v>FT-CAND-EGSC-BAS-</v>
      </c>
    </row>
    <row r="1553" customFormat="false" ht="12.75" hidden="false" customHeight="false" outlineLevel="0" collapsed="false">
      <c r="A1553" s="81" t="n">
        <v>36682</v>
      </c>
      <c r="B1553" s="82" t="s">
        <v>55</v>
      </c>
      <c r="C1553" s="82" t="s">
        <v>56</v>
      </c>
      <c r="D1553" s="82" t="s">
        <v>57</v>
      </c>
      <c r="E1553" s="82" t="s">
        <v>21</v>
      </c>
      <c r="F1553" s="82"/>
      <c r="G1553" s="82" t="s">
        <v>92</v>
      </c>
      <c r="H1553" s="81" t="n">
        <v>36861</v>
      </c>
      <c r="I1553" s="82" t="n">
        <v>-2127776</v>
      </c>
      <c r="J1553" s="82" t="n">
        <v>21278</v>
      </c>
      <c r="K1553" s="83" t="n">
        <f aca="false">IF(J1553=0,0,J1553/I1553)</f>
        <v>-0.0100001127938279</v>
      </c>
      <c r="L1553" s="83" t="n">
        <f aca="false">I1553/UOM</f>
        <v>-212.7776</v>
      </c>
      <c r="M1553" s="83" t="n">
        <f aca="false">J1553/UOM</f>
        <v>2.1278</v>
      </c>
      <c r="N1553" s="84" t="str">
        <f aca="false">IF(F1553="P","PHY",IF(F1553="G","G",E1553))</f>
        <v>D</v>
      </c>
      <c r="O1553" s="84" t="str">
        <f aca="false">IF(ISNA(VLOOKUP(G1553,BadCanCurves,1,FALSE())),VLOOKUP(D1553,FOLIOS,6,FALSE()),"not used")</f>
        <v>not used</v>
      </c>
      <c r="P1553" s="84" t="n">
        <f aca="false">IF($N1553="P",VLOOKUP(H1553,PrcBuckets,2,FALSE()),0)</f>
        <v>0</v>
      </c>
      <c r="Q1553" s="84" t="n">
        <f aca="false">IF($N1553="D",VLOOKUP(H1553,BasisBuckets,2,FALSE()),0)</f>
        <v>8</v>
      </c>
      <c r="R1553" s="84" t="n">
        <f aca="false">IF($N1553="PHY",VLOOKUP(H1553,PGDBuckets,2,FALSE()),0)</f>
        <v>0</v>
      </c>
      <c r="S1553" s="84" t="n">
        <f aca="false">IF($N1553="G",VLOOKUP(H1553,PGDBuckets,2,FALSE()),0)</f>
        <v>0</v>
      </c>
      <c r="T1553" s="84" t="n">
        <f aca="false">SUM(P1553:S1553)</f>
        <v>8</v>
      </c>
      <c r="U1553" s="84" t="str">
        <f aca="false">IF(O1553="not used","-",O1553&amp;N1553&amp;T1553)</f>
        <v>-</v>
      </c>
      <c r="V1553" s="84" t="str">
        <f aca="false">IF(O1553="Not Used","-",VLOOKUP(D1553,FOLIOS,7,FALSE())&amp;H1553)</f>
        <v>-</v>
      </c>
      <c r="W1553" s="84" t="str">
        <f aca="false">IF(U1553="-","-",O1553&amp;E1553&amp;H1553)</f>
        <v>-</v>
      </c>
      <c r="X1553" s="85" t="str">
        <f aca="false">D1553&amp;G1553</f>
        <v>FT-CAND-EGSC-BASNGI-MALIN</v>
      </c>
      <c r="AF1553" s="0" t="str">
        <f aca="false">D1553&amp;V1553</f>
        <v>FT-CAND-EGSC-BAS-</v>
      </c>
    </row>
    <row r="1554" customFormat="false" ht="12.75" hidden="false" customHeight="false" outlineLevel="0" collapsed="false">
      <c r="A1554" s="81" t="n">
        <v>36682</v>
      </c>
      <c r="B1554" s="82" t="s">
        <v>55</v>
      </c>
      <c r="C1554" s="82" t="s">
        <v>56</v>
      </c>
      <c r="D1554" s="82" t="s">
        <v>57</v>
      </c>
      <c r="E1554" s="82" t="s">
        <v>21</v>
      </c>
      <c r="F1554" s="82"/>
      <c r="G1554" s="82" t="s">
        <v>92</v>
      </c>
      <c r="H1554" s="81" t="n">
        <v>36892</v>
      </c>
      <c r="I1554" s="82" t="n">
        <v>-2114923</v>
      </c>
      <c r="J1554" s="82" t="n">
        <v>21149</v>
      </c>
      <c r="K1554" s="83" t="n">
        <f aca="false">IF(J1554=0,0,J1554/I1554)</f>
        <v>-0.00999989124899583</v>
      </c>
      <c r="L1554" s="83" t="n">
        <f aca="false">I1554/UOM</f>
        <v>-211.4923</v>
      </c>
      <c r="M1554" s="83" t="n">
        <f aca="false">J1554/UOM</f>
        <v>2.1149</v>
      </c>
      <c r="N1554" s="84" t="str">
        <f aca="false">IF(F1554="P","PHY",IF(F1554="G","G",E1554))</f>
        <v>D</v>
      </c>
      <c r="O1554" s="84" t="str">
        <f aca="false">IF(ISNA(VLOOKUP(G1554,BadCanCurves,1,FALSE())),VLOOKUP(D1554,FOLIOS,6,FALSE()),"not used")</f>
        <v>not used</v>
      </c>
      <c r="P1554" s="84" t="n">
        <f aca="false">IF($N1554="P",VLOOKUP(H1554,PrcBuckets,2,FALSE()),0)</f>
        <v>0</v>
      </c>
      <c r="Q1554" s="84" t="n">
        <f aca="false">IF($N1554="D",VLOOKUP(H1554,BasisBuckets,2,FALSE()),0)</f>
        <v>9</v>
      </c>
      <c r="R1554" s="84" t="n">
        <f aca="false">IF($N1554="PHY",VLOOKUP(H1554,PGDBuckets,2,FALSE()),0)</f>
        <v>0</v>
      </c>
      <c r="S1554" s="84" t="n">
        <f aca="false">IF($N1554="G",VLOOKUP(H1554,PGDBuckets,2,FALSE()),0)</f>
        <v>0</v>
      </c>
      <c r="T1554" s="84" t="n">
        <f aca="false">SUM(P1554:S1554)</f>
        <v>9</v>
      </c>
      <c r="U1554" s="84" t="str">
        <f aca="false">IF(O1554="not used","-",O1554&amp;N1554&amp;T1554)</f>
        <v>-</v>
      </c>
      <c r="V1554" s="84" t="str">
        <f aca="false">IF(O1554="Not Used","-",VLOOKUP(D1554,FOLIOS,7,FALSE())&amp;H1554)</f>
        <v>-</v>
      </c>
      <c r="W1554" s="84" t="str">
        <f aca="false">IF(U1554="-","-",O1554&amp;E1554&amp;H1554)</f>
        <v>-</v>
      </c>
      <c r="X1554" s="85" t="str">
        <f aca="false">D1554&amp;G1554</f>
        <v>FT-CAND-EGSC-BASNGI-MALIN</v>
      </c>
      <c r="AF1554" s="0" t="str">
        <f aca="false">D1554&amp;V1554</f>
        <v>FT-CAND-EGSC-BAS-</v>
      </c>
    </row>
    <row r="1555" customFormat="false" ht="12.75" hidden="false" customHeight="false" outlineLevel="0" collapsed="false">
      <c r="A1555" s="81" t="n">
        <v>36682</v>
      </c>
      <c r="B1555" s="82" t="s">
        <v>55</v>
      </c>
      <c r="C1555" s="82" t="s">
        <v>56</v>
      </c>
      <c r="D1555" s="82" t="s">
        <v>57</v>
      </c>
      <c r="E1555" s="82" t="s">
        <v>21</v>
      </c>
      <c r="F1555" s="82"/>
      <c r="G1555" s="82" t="s">
        <v>92</v>
      </c>
      <c r="H1555" s="81" t="n">
        <v>36923</v>
      </c>
      <c r="I1555" s="82" t="n">
        <v>-1898653</v>
      </c>
      <c r="J1555" s="82" t="n">
        <v>18987</v>
      </c>
      <c r="K1555" s="83" t="n">
        <f aca="false">IF(J1555=0,0,J1555/I1555)</f>
        <v>-0.0100002475439167</v>
      </c>
      <c r="L1555" s="83" t="n">
        <f aca="false">I1555/UOM</f>
        <v>-189.8653</v>
      </c>
      <c r="M1555" s="83" t="n">
        <f aca="false">J1555/UOM</f>
        <v>1.8987</v>
      </c>
      <c r="N1555" s="84" t="str">
        <f aca="false">IF(F1555="P","PHY",IF(F1555="G","G",E1555))</f>
        <v>D</v>
      </c>
      <c r="O1555" s="84" t="str">
        <f aca="false">IF(ISNA(VLOOKUP(G1555,BadCanCurves,1,FALSE())),VLOOKUP(D1555,FOLIOS,6,FALSE()),"not used")</f>
        <v>not used</v>
      </c>
      <c r="P1555" s="84" t="n">
        <f aca="false">IF($N1555="P",VLOOKUP(H1555,PrcBuckets,2,FALSE()),0)</f>
        <v>0</v>
      </c>
      <c r="Q1555" s="84" t="n">
        <f aca="false">IF($N1555="D",VLOOKUP(H1555,BasisBuckets,2,FALSE()),0)</f>
        <v>9</v>
      </c>
      <c r="R1555" s="84" t="n">
        <f aca="false">IF($N1555="PHY",VLOOKUP(H1555,PGDBuckets,2,FALSE()),0)</f>
        <v>0</v>
      </c>
      <c r="S1555" s="84" t="n">
        <f aca="false">IF($N1555="G",VLOOKUP(H1555,PGDBuckets,2,FALSE()),0)</f>
        <v>0</v>
      </c>
      <c r="T1555" s="84" t="n">
        <f aca="false">SUM(P1555:S1555)</f>
        <v>9</v>
      </c>
      <c r="U1555" s="84" t="str">
        <f aca="false">IF(O1555="not used","-",O1555&amp;N1555&amp;T1555)</f>
        <v>-</v>
      </c>
      <c r="V1555" s="84" t="str">
        <f aca="false">IF(O1555="Not Used","-",VLOOKUP(D1555,FOLIOS,7,FALSE())&amp;H1555)</f>
        <v>-</v>
      </c>
      <c r="W1555" s="84" t="str">
        <f aca="false">IF(U1555="-","-",O1555&amp;E1555&amp;H1555)</f>
        <v>-</v>
      </c>
      <c r="X1555" s="85" t="str">
        <f aca="false">D1555&amp;G1555</f>
        <v>FT-CAND-EGSC-BASNGI-MALIN</v>
      </c>
      <c r="AF1555" s="0" t="str">
        <f aca="false">D1555&amp;V1555</f>
        <v>FT-CAND-EGSC-BAS-</v>
      </c>
    </row>
    <row r="1556" customFormat="false" ht="12.75" hidden="false" customHeight="false" outlineLevel="0" collapsed="false">
      <c r="A1556" s="81" t="n">
        <v>36682</v>
      </c>
      <c r="B1556" s="82" t="s">
        <v>55</v>
      </c>
      <c r="C1556" s="82" t="s">
        <v>56</v>
      </c>
      <c r="D1556" s="82" t="s">
        <v>57</v>
      </c>
      <c r="E1556" s="82" t="s">
        <v>21</v>
      </c>
      <c r="F1556" s="82"/>
      <c r="G1556" s="82" t="s">
        <v>92</v>
      </c>
      <c r="H1556" s="81" t="n">
        <v>36951</v>
      </c>
      <c r="I1556" s="82" t="n">
        <v>-2090453</v>
      </c>
      <c r="J1556" s="82" t="n">
        <v>20905</v>
      </c>
      <c r="K1556" s="83" t="n">
        <f aca="false">IF(J1556=0,0,J1556/I1556)</f>
        <v>-0.0100002248316513</v>
      </c>
      <c r="L1556" s="83" t="n">
        <f aca="false">I1556/UOM</f>
        <v>-209.0453</v>
      </c>
      <c r="M1556" s="83" t="n">
        <f aca="false">J1556/UOM</f>
        <v>2.0905</v>
      </c>
      <c r="N1556" s="84" t="str">
        <f aca="false">IF(F1556="P","PHY",IF(F1556="G","G",E1556))</f>
        <v>D</v>
      </c>
      <c r="O1556" s="84" t="str">
        <f aca="false">IF(ISNA(VLOOKUP(G1556,BadCanCurves,1,FALSE())),VLOOKUP(D1556,FOLIOS,6,FALSE()),"not used")</f>
        <v>not used</v>
      </c>
      <c r="P1556" s="84" t="n">
        <f aca="false">IF($N1556="P",VLOOKUP(H1556,PrcBuckets,2,FALSE()),0)</f>
        <v>0</v>
      </c>
      <c r="Q1556" s="84" t="n">
        <f aca="false">IF($N1556="D",VLOOKUP(H1556,BasisBuckets,2,FALSE()),0)</f>
        <v>9</v>
      </c>
      <c r="R1556" s="84" t="n">
        <f aca="false">IF($N1556="PHY",VLOOKUP(H1556,PGDBuckets,2,FALSE()),0)</f>
        <v>0</v>
      </c>
      <c r="S1556" s="84" t="n">
        <f aca="false">IF($N1556="G",VLOOKUP(H1556,PGDBuckets,2,FALSE()),0)</f>
        <v>0</v>
      </c>
      <c r="T1556" s="84" t="n">
        <f aca="false">SUM(P1556:S1556)</f>
        <v>9</v>
      </c>
      <c r="U1556" s="84" t="str">
        <f aca="false">IF(O1556="not used","-",O1556&amp;N1556&amp;T1556)</f>
        <v>-</v>
      </c>
      <c r="V1556" s="84" t="str">
        <f aca="false">IF(O1556="Not Used","-",VLOOKUP(D1556,FOLIOS,7,FALSE())&amp;H1556)</f>
        <v>-</v>
      </c>
      <c r="W1556" s="84" t="str">
        <f aca="false">IF(U1556="-","-",O1556&amp;E1556&amp;H1556)</f>
        <v>-</v>
      </c>
      <c r="X1556" s="85" t="str">
        <f aca="false">D1556&amp;G1556</f>
        <v>FT-CAND-EGSC-BASNGI-MALIN</v>
      </c>
      <c r="AF1556" s="0" t="str">
        <f aca="false">D1556&amp;V1556</f>
        <v>FT-CAND-EGSC-BAS-</v>
      </c>
    </row>
    <row r="1557" customFormat="false" ht="12.75" hidden="false" customHeight="false" outlineLevel="0" collapsed="false">
      <c r="A1557" s="81" t="n">
        <v>36682</v>
      </c>
      <c r="B1557" s="82" t="s">
        <v>55</v>
      </c>
      <c r="C1557" s="82" t="s">
        <v>56</v>
      </c>
      <c r="D1557" s="82" t="s">
        <v>57</v>
      </c>
      <c r="E1557" s="82" t="s">
        <v>21</v>
      </c>
      <c r="F1557" s="82"/>
      <c r="G1557" s="82" t="s">
        <v>92</v>
      </c>
      <c r="H1557" s="81" t="n">
        <v>36982</v>
      </c>
      <c r="I1557" s="82" t="n">
        <v>42478</v>
      </c>
      <c r="J1557" s="82" t="n">
        <v>-425</v>
      </c>
      <c r="K1557" s="83" t="n">
        <f aca="false">IF(J1557=0,0,J1557/I1557)</f>
        <v>-0.0100051791515608</v>
      </c>
      <c r="L1557" s="83" t="n">
        <f aca="false">I1557/UOM</f>
        <v>4.2478</v>
      </c>
      <c r="M1557" s="83" t="n">
        <f aca="false">J1557/UOM</f>
        <v>-0.0425</v>
      </c>
      <c r="N1557" s="84" t="str">
        <f aca="false">IF(F1557="P","PHY",IF(F1557="G","G",E1557))</f>
        <v>D</v>
      </c>
      <c r="O1557" s="84" t="str">
        <f aca="false">IF(ISNA(VLOOKUP(G1557,BadCanCurves,1,FALSE())),VLOOKUP(D1557,FOLIOS,6,FALSE()),"not used")</f>
        <v>not used</v>
      </c>
      <c r="P1557" s="84" t="n">
        <f aca="false">IF($N1557="P",VLOOKUP(H1557,PrcBuckets,2,FALSE()),0)</f>
        <v>0</v>
      </c>
      <c r="Q1557" s="84" t="n">
        <f aca="false">IF($N1557="D",VLOOKUP(H1557,BasisBuckets,2,FALSE()),0)</f>
        <v>9</v>
      </c>
      <c r="R1557" s="84" t="n">
        <f aca="false">IF($N1557="PHY",VLOOKUP(H1557,PGDBuckets,2,FALSE()),0)</f>
        <v>0</v>
      </c>
      <c r="S1557" s="84" t="n">
        <f aca="false">IF($N1557="G",VLOOKUP(H1557,PGDBuckets,2,FALSE()),0)</f>
        <v>0</v>
      </c>
      <c r="T1557" s="84" t="n">
        <f aca="false">SUM(P1557:S1557)</f>
        <v>9</v>
      </c>
      <c r="U1557" s="84" t="str">
        <f aca="false">IF(O1557="not used","-",O1557&amp;N1557&amp;T1557)</f>
        <v>-</v>
      </c>
      <c r="V1557" s="84" t="str">
        <f aca="false">IF(O1557="Not Used","-",VLOOKUP(D1557,FOLIOS,7,FALSE())&amp;H1557)</f>
        <v>-</v>
      </c>
      <c r="W1557" s="84" t="str">
        <f aca="false">IF(U1557="-","-",O1557&amp;E1557&amp;H1557)</f>
        <v>-</v>
      </c>
      <c r="X1557" s="85" t="str">
        <f aca="false">D1557&amp;G1557</f>
        <v>FT-CAND-EGSC-BASNGI-MALIN</v>
      </c>
      <c r="AF1557" s="0" t="str">
        <f aca="false">D1557&amp;V1557</f>
        <v>FT-CAND-EGSC-BAS-</v>
      </c>
    </row>
    <row r="1558" customFormat="false" ht="12.75" hidden="false" customHeight="false" outlineLevel="0" collapsed="false">
      <c r="A1558" s="81" t="n">
        <v>36682</v>
      </c>
      <c r="B1558" s="82" t="s">
        <v>55</v>
      </c>
      <c r="C1558" s="82" t="s">
        <v>56</v>
      </c>
      <c r="D1558" s="82" t="s">
        <v>57</v>
      </c>
      <c r="E1558" s="82" t="s">
        <v>21</v>
      </c>
      <c r="F1558" s="82"/>
      <c r="G1558" s="82" t="s">
        <v>92</v>
      </c>
      <c r="H1558" s="81" t="n">
        <v>37012</v>
      </c>
      <c r="I1558" s="82" t="n">
        <v>43635</v>
      </c>
      <c r="J1558" s="82" t="n">
        <v>-436</v>
      </c>
      <c r="K1558" s="83" t="n">
        <f aca="false">IF(J1558=0,0,J1558/I1558)</f>
        <v>-0.00999197891600779</v>
      </c>
      <c r="L1558" s="83" t="n">
        <f aca="false">I1558/UOM</f>
        <v>4.3635</v>
      </c>
      <c r="M1558" s="83" t="n">
        <f aca="false">J1558/UOM</f>
        <v>-0.0436</v>
      </c>
      <c r="N1558" s="84" t="str">
        <f aca="false">IF(F1558="P","PHY",IF(F1558="G","G",E1558))</f>
        <v>D</v>
      </c>
      <c r="O1558" s="84" t="str">
        <f aca="false">IF(ISNA(VLOOKUP(G1558,BadCanCurves,1,FALSE())),VLOOKUP(D1558,FOLIOS,6,FALSE()),"not used")</f>
        <v>not used</v>
      </c>
      <c r="P1558" s="84" t="n">
        <f aca="false">IF($N1558="P",VLOOKUP(H1558,PrcBuckets,2,FALSE()),0)</f>
        <v>0</v>
      </c>
      <c r="Q1558" s="84" t="n">
        <f aca="false">IF($N1558="D",VLOOKUP(H1558,BasisBuckets,2,FALSE()),0)</f>
        <v>9</v>
      </c>
      <c r="R1558" s="84" t="n">
        <f aca="false">IF($N1558="PHY",VLOOKUP(H1558,PGDBuckets,2,FALSE()),0)</f>
        <v>0</v>
      </c>
      <c r="S1558" s="84" t="n">
        <f aca="false">IF($N1558="G",VLOOKUP(H1558,PGDBuckets,2,FALSE()),0)</f>
        <v>0</v>
      </c>
      <c r="T1558" s="84" t="n">
        <f aca="false">SUM(P1558:S1558)</f>
        <v>9</v>
      </c>
      <c r="U1558" s="84" t="str">
        <f aca="false">IF(O1558="not used","-",O1558&amp;N1558&amp;T1558)</f>
        <v>-</v>
      </c>
      <c r="V1558" s="84" t="str">
        <f aca="false">IF(O1558="Not Used","-",VLOOKUP(D1558,FOLIOS,7,FALSE())&amp;H1558)</f>
        <v>-</v>
      </c>
      <c r="W1558" s="84" t="str">
        <f aca="false">IF(U1558="-","-",O1558&amp;E1558&amp;H1558)</f>
        <v>-</v>
      </c>
      <c r="X1558" s="85" t="str">
        <f aca="false">D1558&amp;G1558</f>
        <v>FT-CAND-EGSC-BASNGI-MALIN</v>
      </c>
      <c r="AF1558" s="0" t="str">
        <f aca="false">D1558&amp;V1558</f>
        <v>FT-CAND-EGSC-BAS-</v>
      </c>
    </row>
    <row r="1559" customFormat="false" ht="12.75" hidden="false" customHeight="false" outlineLevel="0" collapsed="false">
      <c r="A1559" s="81" t="n">
        <v>36682</v>
      </c>
      <c r="B1559" s="82" t="s">
        <v>55</v>
      </c>
      <c r="C1559" s="82" t="s">
        <v>56</v>
      </c>
      <c r="D1559" s="82" t="s">
        <v>57</v>
      </c>
      <c r="E1559" s="82" t="s">
        <v>21</v>
      </c>
      <c r="F1559" s="82"/>
      <c r="G1559" s="82" t="s">
        <v>92</v>
      </c>
      <c r="H1559" s="81" t="n">
        <v>37043</v>
      </c>
      <c r="I1559" s="82" t="n">
        <v>41969</v>
      </c>
      <c r="J1559" s="82" t="n">
        <v>-420</v>
      </c>
      <c r="K1559" s="83" t="n">
        <f aca="false">IF(J1559=0,0,J1559/I1559)</f>
        <v>-0.0100073864042508</v>
      </c>
      <c r="L1559" s="83" t="n">
        <f aca="false">I1559/UOM</f>
        <v>4.1969</v>
      </c>
      <c r="M1559" s="83" t="n">
        <f aca="false">J1559/UOM</f>
        <v>-0.042</v>
      </c>
      <c r="N1559" s="84" t="str">
        <f aca="false">IF(F1559="P","PHY",IF(F1559="G","G",E1559))</f>
        <v>D</v>
      </c>
      <c r="O1559" s="84" t="str">
        <f aca="false">IF(ISNA(VLOOKUP(G1559,BadCanCurves,1,FALSE())),VLOOKUP(D1559,FOLIOS,6,FALSE()),"not used")</f>
        <v>not used</v>
      </c>
      <c r="P1559" s="84" t="n">
        <f aca="false">IF($N1559="P",VLOOKUP(H1559,PrcBuckets,2,FALSE()),0)</f>
        <v>0</v>
      </c>
      <c r="Q1559" s="84" t="n">
        <f aca="false">IF($N1559="D",VLOOKUP(H1559,BasisBuckets,2,FALSE()),0)</f>
        <v>9</v>
      </c>
      <c r="R1559" s="84" t="n">
        <f aca="false">IF($N1559="PHY",VLOOKUP(H1559,PGDBuckets,2,FALSE()),0)</f>
        <v>0</v>
      </c>
      <c r="S1559" s="84" t="n">
        <f aca="false">IF($N1559="G",VLOOKUP(H1559,PGDBuckets,2,FALSE()),0)</f>
        <v>0</v>
      </c>
      <c r="T1559" s="84" t="n">
        <f aca="false">SUM(P1559:S1559)</f>
        <v>9</v>
      </c>
      <c r="U1559" s="84" t="str">
        <f aca="false">IF(O1559="not used","-",O1559&amp;N1559&amp;T1559)</f>
        <v>-</v>
      </c>
      <c r="V1559" s="84" t="str">
        <f aca="false">IF(O1559="Not Used","-",VLOOKUP(D1559,FOLIOS,7,FALSE())&amp;H1559)</f>
        <v>-</v>
      </c>
      <c r="W1559" s="84" t="str">
        <f aca="false">IF(U1559="-","-",O1559&amp;E1559&amp;H1559)</f>
        <v>-</v>
      </c>
      <c r="X1559" s="85" t="str">
        <f aca="false">D1559&amp;G1559</f>
        <v>FT-CAND-EGSC-BASNGI-MALIN</v>
      </c>
      <c r="AF1559" s="0" t="str">
        <f aca="false">D1559&amp;V1559</f>
        <v>FT-CAND-EGSC-BAS-</v>
      </c>
    </row>
    <row r="1560" customFormat="false" ht="12.75" hidden="false" customHeight="false" outlineLevel="0" collapsed="false">
      <c r="A1560" s="81" t="n">
        <v>36682</v>
      </c>
      <c r="B1560" s="82" t="s">
        <v>55</v>
      </c>
      <c r="C1560" s="82" t="s">
        <v>56</v>
      </c>
      <c r="D1560" s="82" t="s">
        <v>57</v>
      </c>
      <c r="E1560" s="82" t="s">
        <v>21</v>
      </c>
      <c r="F1560" s="82"/>
      <c r="G1560" s="82" t="s">
        <v>92</v>
      </c>
      <c r="H1560" s="81" t="n">
        <v>37073</v>
      </c>
      <c r="I1560" s="82" t="n">
        <v>43111</v>
      </c>
      <c r="J1560" s="82" t="n">
        <v>-431</v>
      </c>
      <c r="K1560" s="83" t="n">
        <f aca="false">IF(J1560=0,0,J1560/I1560)</f>
        <v>-0.00999744844703208</v>
      </c>
      <c r="L1560" s="83" t="n">
        <f aca="false">I1560/UOM</f>
        <v>4.3111</v>
      </c>
      <c r="M1560" s="83" t="n">
        <f aca="false">J1560/UOM</f>
        <v>-0.0431</v>
      </c>
      <c r="N1560" s="84" t="str">
        <f aca="false">IF(F1560="P","PHY",IF(F1560="G","G",E1560))</f>
        <v>D</v>
      </c>
      <c r="O1560" s="84" t="str">
        <f aca="false">IF(ISNA(VLOOKUP(G1560,BadCanCurves,1,FALSE())),VLOOKUP(D1560,FOLIOS,6,FALSE()),"not used")</f>
        <v>not used</v>
      </c>
      <c r="P1560" s="84" t="n">
        <f aca="false">IF($N1560="P",VLOOKUP(H1560,PrcBuckets,2,FALSE()),0)</f>
        <v>0</v>
      </c>
      <c r="Q1560" s="84" t="n">
        <f aca="false">IF($N1560="D",VLOOKUP(H1560,BasisBuckets,2,FALSE()),0)</f>
        <v>9</v>
      </c>
      <c r="R1560" s="84" t="n">
        <f aca="false">IF($N1560="PHY",VLOOKUP(H1560,PGDBuckets,2,FALSE()),0)</f>
        <v>0</v>
      </c>
      <c r="S1560" s="84" t="n">
        <f aca="false">IF($N1560="G",VLOOKUP(H1560,PGDBuckets,2,FALSE()),0)</f>
        <v>0</v>
      </c>
      <c r="T1560" s="84" t="n">
        <f aca="false">SUM(P1560:S1560)</f>
        <v>9</v>
      </c>
      <c r="U1560" s="84" t="str">
        <f aca="false">IF(O1560="not used","-",O1560&amp;N1560&amp;T1560)</f>
        <v>-</v>
      </c>
      <c r="V1560" s="84" t="str">
        <f aca="false">IF(O1560="Not Used","-",VLOOKUP(D1560,FOLIOS,7,FALSE())&amp;H1560)</f>
        <v>-</v>
      </c>
      <c r="W1560" s="84" t="str">
        <f aca="false">IF(U1560="-","-",O1560&amp;E1560&amp;H1560)</f>
        <v>-</v>
      </c>
      <c r="X1560" s="85" t="str">
        <f aca="false">D1560&amp;G1560</f>
        <v>FT-CAND-EGSC-BASNGI-MALIN</v>
      </c>
      <c r="AF1560" s="0" t="str">
        <f aca="false">D1560&amp;V1560</f>
        <v>FT-CAND-EGSC-BAS-</v>
      </c>
    </row>
    <row r="1561" customFormat="false" ht="12.75" hidden="false" customHeight="false" outlineLevel="0" collapsed="false">
      <c r="A1561" s="81" t="n">
        <v>36682</v>
      </c>
      <c r="B1561" s="82" t="s">
        <v>55</v>
      </c>
      <c r="C1561" s="82" t="s">
        <v>56</v>
      </c>
      <c r="D1561" s="82" t="s">
        <v>57</v>
      </c>
      <c r="E1561" s="82" t="s">
        <v>21</v>
      </c>
      <c r="F1561" s="82"/>
      <c r="G1561" s="82" t="s">
        <v>92</v>
      </c>
      <c r="H1561" s="81" t="n">
        <v>37104</v>
      </c>
      <c r="I1561" s="82" t="n">
        <v>42848</v>
      </c>
      <c r="J1561" s="82" t="n">
        <v>-428</v>
      </c>
      <c r="K1561" s="83" t="n">
        <f aca="false">IF(J1561=0,0,J1561/I1561)</f>
        <v>-0.00998879761015683</v>
      </c>
      <c r="L1561" s="83" t="n">
        <f aca="false">I1561/UOM</f>
        <v>4.2848</v>
      </c>
      <c r="M1561" s="83" t="n">
        <f aca="false">J1561/UOM</f>
        <v>-0.0428</v>
      </c>
      <c r="N1561" s="84" t="str">
        <f aca="false">IF(F1561="P","PHY",IF(F1561="G","G",E1561))</f>
        <v>D</v>
      </c>
      <c r="O1561" s="84" t="str">
        <f aca="false">IF(ISNA(VLOOKUP(G1561,BadCanCurves,1,FALSE())),VLOOKUP(D1561,FOLIOS,6,FALSE()),"not used")</f>
        <v>not used</v>
      </c>
      <c r="P1561" s="84" t="n">
        <f aca="false">IF($N1561="P",VLOOKUP(H1561,PrcBuckets,2,FALSE()),0)</f>
        <v>0</v>
      </c>
      <c r="Q1561" s="84" t="n">
        <f aca="false">IF($N1561="D",VLOOKUP(H1561,BasisBuckets,2,FALSE()),0)</f>
        <v>9</v>
      </c>
      <c r="R1561" s="84" t="n">
        <f aca="false">IF($N1561="PHY",VLOOKUP(H1561,PGDBuckets,2,FALSE()),0)</f>
        <v>0</v>
      </c>
      <c r="S1561" s="84" t="n">
        <f aca="false">IF($N1561="G",VLOOKUP(H1561,PGDBuckets,2,FALSE()),0)</f>
        <v>0</v>
      </c>
      <c r="T1561" s="84" t="n">
        <f aca="false">SUM(P1561:S1561)</f>
        <v>9</v>
      </c>
      <c r="U1561" s="84" t="str">
        <f aca="false">IF(O1561="not used","-",O1561&amp;N1561&amp;T1561)</f>
        <v>-</v>
      </c>
      <c r="V1561" s="84" t="str">
        <f aca="false">IF(O1561="Not Used","-",VLOOKUP(D1561,FOLIOS,7,FALSE())&amp;H1561)</f>
        <v>-</v>
      </c>
      <c r="W1561" s="84" t="str">
        <f aca="false">IF(U1561="-","-",O1561&amp;E1561&amp;H1561)</f>
        <v>-</v>
      </c>
      <c r="X1561" s="85" t="str">
        <f aca="false">D1561&amp;G1561</f>
        <v>FT-CAND-EGSC-BASNGI-MALIN</v>
      </c>
      <c r="AF1561" s="0" t="str">
        <f aca="false">D1561&amp;V1561</f>
        <v>FT-CAND-EGSC-BAS-</v>
      </c>
    </row>
    <row r="1562" customFormat="false" ht="12.75" hidden="false" customHeight="false" outlineLevel="0" collapsed="false">
      <c r="A1562" s="81" t="n">
        <v>36682</v>
      </c>
      <c r="B1562" s="82" t="s">
        <v>55</v>
      </c>
      <c r="C1562" s="82" t="s">
        <v>56</v>
      </c>
      <c r="D1562" s="82" t="s">
        <v>57</v>
      </c>
      <c r="E1562" s="82" t="s">
        <v>21</v>
      </c>
      <c r="F1562" s="82"/>
      <c r="G1562" s="82" t="s">
        <v>92</v>
      </c>
      <c r="H1562" s="81" t="n">
        <v>37135</v>
      </c>
      <c r="I1562" s="82" t="n">
        <v>41211</v>
      </c>
      <c r="J1562" s="82" t="n">
        <v>-412</v>
      </c>
      <c r="K1562" s="83" t="n">
        <f aca="false">IF(J1562=0,0,J1562/I1562)</f>
        <v>-0.00999733080973527</v>
      </c>
      <c r="L1562" s="83" t="n">
        <f aca="false">I1562/UOM</f>
        <v>4.1211</v>
      </c>
      <c r="M1562" s="83" t="n">
        <f aca="false">J1562/UOM</f>
        <v>-0.0412</v>
      </c>
      <c r="N1562" s="84" t="str">
        <f aca="false">IF(F1562="P","PHY",IF(F1562="G","G",E1562))</f>
        <v>D</v>
      </c>
      <c r="O1562" s="84" t="str">
        <f aca="false">IF(ISNA(VLOOKUP(G1562,BadCanCurves,1,FALSE())),VLOOKUP(D1562,FOLIOS,6,FALSE()),"not used")</f>
        <v>not used</v>
      </c>
      <c r="P1562" s="84" t="n">
        <f aca="false">IF($N1562="P",VLOOKUP(H1562,PrcBuckets,2,FALSE()),0)</f>
        <v>0</v>
      </c>
      <c r="Q1562" s="84" t="n">
        <f aca="false">IF($N1562="D",VLOOKUP(H1562,BasisBuckets,2,FALSE()),0)</f>
        <v>9</v>
      </c>
      <c r="R1562" s="84" t="n">
        <f aca="false">IF($N1562="PHY",VLOOKUP(H1562,PGDBuckets,2,FALSE()),0)</f>
        <v>0</v>
      </c>
      <c r="S1562" s="84" t="n">
        <f aca="false">IF($N1562="G",VLOOKUP(H1562,PGDBuckets,2,FALSE()),0)</f>
        <v>0</v>
      </c>
      <c r="T1562" s="84" t="n">
        <f aca="false">SUM(P1562:S1562)</f>
        <v>9</v>
      </c>
      <c r="U1562" s="84" t="str">
        <f aca="false">IF(O1562="not used","-",O1562&amp;N1562&amp;T1562)</f>
        <v>-</v>
      </c>
      <c r="V1562" s="84" t="str">
        <f aca="false">IF(O1562="Not Used","-",VLOOKUP(D1562,FOLIOS,7,FALSE())&amp;H1562)</f>
        <v>-</v>
      </c>
      <c r="W1562" s="84" t="str">
        <f aca="false">IF(U1562="-","-",O1562&amp;E1562&amp;H1562)</f>
        <v>-</v>
      </c>
      <c r="X1562" s="85" t="str">
        <f aca="false">D1562&amp;G1562</f>
        <v>FT-CAND-EGSC-BASNGI-MALIN</v>
      </c>
      <c r="AF1562" s="0" t="str">
        <f aca="false">D1562&amp;V1562</f>
        <v>FT-CAND-EGSC-BAS-</v>
      </c>
    </row>
    <row r="1563" customFormat="false" ht="12.75" hidden="false" customHeight="false" outlineLevel="0" collapsed="false">
      <c r="A1563" s="81" t="n">
        <v>36682</v>
      </c>
      <c r="B1563" s="82" t="s">
        <v>55</v>
      </c>
      <c r="C1563" s="82" t="s">
        <v>56</v>
      </c>
      <c r="D1563" s="82" t="s">
        <v>57</v>
      </c>
      <c r="E1563" s="82" t="s">
        <v>21</v>
      </c>
      <c r="F1563" s="82"/>
      <c r="G1563" s="82" t="s">
        <v>92</v>
      </c>
      <c r="H1563" s="81" t="n">
        <v>37165</v>
      </c>
      <c r="I1563" s="82" t="n">
        <v>42333</v>
      </c>
      <c r="J1563" s="82" t="n">
        <v>-423</v>
      </c>
      <c r="K1563" s="83" t="n">
        <f aca="false">IF(J1563=0,0,J1563/I1563)</f>
        <v>-0.00999220466302884</v>
      </c>
      <c r="L1563" s="83" t="n">
        <f aca="false">I1563/UOM</f>
        <v>4.2333</v>
      </c>
      <c r="M1563" s="83" t="n">
        <f aca="false">J1563/UOM</f>
        <v>-0.0423</v>
      </c>
      <c r="N1563" s="84" t="str">
        <f aca="false">IF(F1563="P","PHY",IF(F1563="G","G",E1563))</f>
        <v>D</v>
      </c>
      <c r="O1563" s="84" t="str">
        <f aca="false">IF(ISNA(VLOOKUP(G1563,BadCanCurves,1,FALSE())),VLOOKUP(D1563,FOLIOS,6,FALSE()),"not used")</f>
        <v>not used</v>
      </c>
      <c r="P1563" s="84" t="n">
        <f aca="false">IF($N1563="P",VLOOKUP(H1563,PrcBuckets,2,FALSE()),0)</f>
        <v>0</v>
      </c>
      <c r="Q1563" s="84" t="n">
        <f aca="false">IF($N1563="D",VLOOKUP(H1563,BasisBuckets,2,FALSE()),0)</f>
        <v>9</v>
      </c>
      <c r="R1563" s="84" t="n">
        <f aca="false">IF($N1563="PHY",VLOOKUP(H1563,PGDBuckets,2,FALSE()),0)</f>
        <v>0</v>
      </c>
      <c r="S1563" s="84" t="n">
        <f aca="false">IF($N1563="G",VLOOKUP(H1563,PGDBuckets,2,FALSE()),0)</f>
        <v>0</v>
      </c>
      <c r="T1563" s="84" t="n">
        <f aca="false">SUM(P1563:S1563)</f>
        <v>9</v>
      </c>
      <c r="U1563" s="84" t="str">
        <f aca="false">IF(O1563="not used","-",O1563&amp;N1563&amp;T1563)</f>
        <v>-</v>
      </c>
      <c r="V1563" s="84" t="str">
        <f aca="false">IF(O1563="Not Used","-",VLOOKUP(D1563,FOLIOS,7,FALSE())&amp;H1563)</f>
        <v>-</v>
      </c>
      <c r="W1563" s="84" t="str">
        <f aca="false">IF(U1563="-","-",O1563&amp;E1563&amp;H1563)</f>
        <v>-</v>
      </c>
      <c r="X1563" s="85" t="str">
        <f aca="false">D1563&amp;G1563</f>
        <v>FT-CAND-EGSC-BASNGI-MALIN</v>
      </c>
      <c r="AF1563" s="0" t="str">
        <f aca="false">D1563&amp;V1563</f>
        <v>FT-CAND-EGSC-BAS-</v>
      </c>
    </row>
    <row r="1564" customFormat="false" ht="12.75" hidden="false" customHeight="false" outlineLevel="0" collapsed="false">
      <c r="A1564" s="81" t="n">
        <v>36682</v>
      </c>
      <c r="B1564" s="82" t="s">
        <v>55</v>
      </c>
      <c r="C1564" s="82" t="s">
        <v>56</v>
      </c>
      <c r="D1564" s="82" t="s">
        <v>57</v>
      </c>
      <c r="E1564" s="82" t="s">
        <v>21</v>
      </c>
      <c r="F1564" s="82"/>
      <c r="G1564" s="82" t="s">
        <v>92</v>
      </c>
      <c r="H1564" s="81" t="n">
        <v>37196</v>
      </c>
      <c r="I1564" s="82" t="n">
        <v>81434</v>
      </c>
      <c r="J1564" s="82" t="n">
        <v>-814</v>
      </c>
      <c r="K1564" s="83" t="n">
        <f aca="false">IF(J1564=0,0,J1564/I1564)</f>
        <v>-0.00999582483974753</v>
      </c>
      <c r="L1564" s="83" t="n">
        <f aca="false">I1564/UOM</f>
        <v>8.1434</v>
      </c>
      <c r="M1564" s="83" t="n">
        <f aca="false">J1564/UOM</f>
        <v>-0.0814</v>
      </c>
      <c r="N1564" s="84" t="str">
        <f aca="false">IF(F1564="P","PHY",IF(F1564="G","G",E1564))</f>
        <v>D</v>
      </c>
      <c r="O1564" s="84" t="str">
        <f aca="false">IF(ISNA(VLOOKUP(G1564,BadCanCurves,1,FALSE())),VLOOKUP(D1564,FOLIOS,6,FALSE()),"not used")</f>
        <v>not used</v>
      </c>
      <c r="P1564" s="84" t="n">
        <f aca="false">IF($N1564="P",VLOOKUP(H1564,PrcBuckets,2,FALSE()),0)</f>
        <v>0</v>
      </c>
      <c r="Q1564" s="84" t="n">
        <f aca="false">IF($N1564="D",VLOOKUP(H1564,BasisBuckets,2,FALSE()),0)</f>
        <v>9</v>
      </c>
      <c r="R1564" s="84" t="n">
        <f aca="false">IF($N1564="PHY",VLOOKUP(H1564,PGDBuckets,2,FALSE()),0)</f>
        <v>0</v>
      </c>
      <c r="S1564" s="84" t="n">
        <f aca="false">IF($N1564="G",VLOOKUP(H1564,PGDBuckets,2,FALSE()),0)</f>
        <v>0</v>
      </c>
      <c r="T1564" s="84" t="n">
        <f aca="false">SUM(P1564:S1564)</f>
        <v>9</v>
      </c>
      <c r="U1564" s="84" t="str">
        <f aca="false">IF(O1564="not used","-",O1564&amp;N1564&amp;T1564)</f>
        <v>-</v>
      </c>
      <c r="V1564" s="84" t="str">
        <f aca="false">IF(O1564="Not Used","-",VLOOKUP(D1564,FOLIOS,7,FALSE())&amp;H1564)</f>
        <v>-</v>
      </c>
      <c r="W1564" s="84" t="str">
        <f aca="false">IF(U1564="-","-",O1564&amp;E1564&amp;H1564)</f>
        <v>-</v>
      </c>
      <c r="X1564" s="85" t="str">
        <f aca="false">D1564&amp;G1564</f>
        <v>FT-CAND-EGSC-BASNGI-MALIN</v>
      </c>
      <c r="AF1564" s="0" t="str">
        <f aca="false">D1564&amp;V1564</f>
        <v>FT-CAND-EGSC-BAS-</v>
      </c>
    </row>
    <row r="1565" customFormat="false" ht="12.75" hidden="false" customHeight="false" outlineLevel="0" collapsed="false">
      <c r="A1565" s="81" t="n">
        <v>36682</v>
      </c>
      <c r="B1565" s="82" t="s">
        <v>55</v>
      </c>
      <c r="C1565" s="82" t="s">
        <v>56</v>
      </c>
      <c r="D1565" s="82" t="s">
        <v>57</v>
      </c>
      <c r="E1565" s="82" t="s">
        <v>21</v>
      </c>
      <c r="F1565" s="82"/>
      <c r="G1565" s="82" t="s">
        <v>92</v>
      </c>
      <c r="H1565" s="81" t="n">
        <v>37226</v>
      </c>
      <c r="I1565" s="82" t="n">
        <v>83650</v>
      </c>
      <c r="J1565" s="82" t="n">
        <v>-837</v>
      </c>
      <c r="K1565" s="83" t="n">
        <f aca="false">IF(J1565=0,0,J1565/I1565)</f>
        <v>-0.010005977286312</v>
      </c>
      <c r="L1565" s="83" t="n">
        <f aca="false">I1565/UOM</f>
        <v>8.365</v>
      </c>
      <c r="M1565" s="83" t="n">
        <f aca="false">J1565/UOM</f>
        <v>-0.0837</v>
      </c>
      <c r="N1565" s="84" t="str">
        <f aca="false">IF(F1565="P","PHY",IF(F1565="G","G",E1565))</f>
        <v>D</v>
      </c>
      <c r="O1565" s="84" t="str">
        <f aca="false">IF(ISNA(VLOOKUP(G1565,BadCanCurves,1,FALSE())),VLOOKUP(D1565,FOLIOS,6,FALSE()),"not used")</f>
        <v>not used</v>
      </c>
      <c r="P1565" s="84" t="n">
        <f aca="false">IF($N1565="P",VLOOKUP(H1565,PrcBuckets,2,FALSE()),0)</f>
        <v>0</v>
      </c>
      <c r="Q1565" s="84" t="n">
        <f aca="false">IF($N1565="D",VLOOKUP(H1565,BasisBuckets,2,FALSE()),0)</f>
        <v>9</v>
      </c>
      <c r="R1565" s="84" t="n">
        <f aca="false">IF($N1565="PHY",VLOOKUP(H1565,PGDBuckets,2,FALSE()),0)</f>
        <v>0</v>
      </c>
      <c r="S1565" s="84" t="n">
        <f aca="false">IF($N1565="G",VLOOKUP(H1565,PGDBuckets,2,FALSE()),0)</f>
        <v>0</v>
      </c>
      <c r="T1565" s="84" t="n">
        <f aca="false">SUM(P1565:S1565)</f>
        <v>9</v>
      </c>
      <c r="U1565" s="84" t="str">
        <f aca="false">IF(O1565="not used","-",O1565&amp;N1565&amp;T1565)</f>
        <v>-</v>
      </c>
      <c r="V1565" s="84" t="str">
        <f aca="false">IF(O1565="Not Used","-",VLOOKUP(D1565,FOLIOS,7,FALSE())&amp;H1565)</f>
        <v>-</v>
      </c>
      <c r="W1565" s="84" t="str">
        <f aca="false">IF(U1565="-","-",O1565&amp;E1565&amp;H1565)</f>
        <v>-</v>
      </c>
      <c r="X1565" s="85" t="str">
        <f aca="false">D1565&amp;G1565</f>
        <v>FT-CAND-EGSC-BASNGI-MALIN</v>
      </c>
      <c r="AF1565" s="0" t="str">
        <f aca="false">D1565&amp;V1565</f>
        <v>FT-CAND-EGSC-BAS-</v>
      </c>
    </row>
    <row r="1566" customFormat="false" ht="12.75" hidden="false" customHeight="false" outlineLevel="0" collapsed="false">
      <c r="A1566" s="81" t="n">
        <v>36682</v>
      </c>
      <c r="B1566" s="82" t="s">
        <v>55</v>
      </c>
      <c r="C1566" s="82" t="s">
        <v>56</v>
      </c>
      <c r="D1566" s="82" t="s">
        <v>57</v>
      </c>
      <c r="E1566" s="82" t="s">
        <v>21</v>
      </c>
      <c r="F1566" s="82"/>
      <c r="G1566" s="82" t="s">
        <v>92</v>
      </c>
      <c r="H1566" s="81" t="n">
        <v>37257</v>
      </c>
      <c r="I1566" s="82" t="n">
        <v>83138</v>
      </c>
      <c r="J1566" s="82" t="n">
        <v>-831</v>
      </c>
      <c r="K1566" s="83" t="n">
        <f aca="false">IF(J1566=0,0,J1566/I1566)</f>
        <v>-0.00999542928624696</v>
      </c>
      <c r="L1566" s="83" t="n">
        <f aca="false">I1566/UOM</f>
        <v>8.3138</v>
      </c>
      <c r="M1566" s="83" t="n">
        <f aca="false">J1566/UOM</f>
        <v>-0.0831</v>
      </c>
      <c r="N1566" s="84" t="str">
        <f aca="false">IF(F1566="P","PHY",IF(F1566="G","G",E1566))</f>
        <v>D</v>
      </c>
      <c r="O1566" s="84" t="str">
        <f aca="false">IF(ISNA(VLOOKUP(G1566,BadCanCurves,1,FALSE())),VLOOKUP(D1566,FOLIOS,6,FALSE()),"not used")</f>
        <v>not used</v>
      </c>
      <c r="P1566" s="84" t="n">
        <f aca="false">IF($N1566="P",VLOOKUP(H1566,PrcBuckets,2,FALSE()),0)</f>
        <v>0</v>
      </c>
      <c r="Q1566" s="84" t="n">
        <f aca="false">IF($N1566="D",VLOOKUP(H1566,BasisBuckets,2,FALSE()),0)</f>
        <v>10</v>
      </c>
      <c r="R1566" s="84" t="n">
        <f aca="false">IF($N1566="PHY",VLOOKUP(H1566,PGDBuckets,2,FALSE()),0)</f>
        <v>0</v>
      </c>
      <c r="S1566" s="84" t="n">
        <f aca="false">IF($N1566="G",VLOOKUP(H1566,PGDBuckets,2,FALSE()),0)</f>
        <v>0</v>
      </c>
      <c r="T1566" s="84" t="n">
        <f aca="false">SUM(P1566:S1566)</f>
        <v>10</v>
      </c>
      <c r="U1566" s="84" t="str">
        <f aca="false">IF(O1566="not used","-",O1566&amp;N1566&amp;T1566)</f>
        <v>-</v>
      </c>
      <c r="V1566" s="84" t="str">
        <f aca="false">IF(O1566="Not Used","-",VLOOKUP(D1566,FOLIOS,7,FALSE())&amp;H1566)</f>
        <v>-</v>
      </c>
      <c r="W1566" s="84" t="str">
        <f aca="false">IF(U1566="-","-",O1566&amp;E1566&amp;H1566)</f>
        <v>-</v>
      </c>
      <c r="X1566" s="85" t="str">
        <f aca="false">D1566&amp;G1566</f>
        <v>FT-CAND-EGSC-BASNGI-MALIN</v>
      </c>
      <c r="AF1566" s="0" t="str">
        <f aca="false">D1566&amp;V1566</f>
        <v>FT-CAND-EGSC-BAS-</v>
      </c>
    </row>
    <row r="1567" customFormat="false" ht="12.75" hidden="false" customHeight="false" outlineLevel="0" collapsed="false">
      <c r="A1567" s="81" t="n">
        <v>36682</v>
      </c>
      <c r="B1567" s="82" t="s">
        <v>55</v>
      </c>
      <c r="C1567" s="82" t="s">
        <v>56</v>
      </c>
      <c r="D1567" s="82" t="s">
        <v>57</v>
      </c>
      <c r="E1567" s="82" t="s">
        <v>21</v>
      </c>
      <c r="F1567" s="82"/>
      <c r="G1567" s="82" t="s">
        <v>92</v>
      </c>
      <c r="H1567" s="81" t="n">
        <v>37288</v>
      </c>
      <c r="I1567" s="82" t="n">
        <v>74631</v>
      </c>
      <c r="J1567" s="82" t="n">
        <v>-746</v>
      </c>
      <c r="K1567" s="83" t="n">
        <f aca="false">IF(J1567=0,0,J1567/I1567)</f>
        <v>-0.00999584623011885</v>
      </c>
      <c r="L1567" s="83" t="n">
        <f aca="false">I1567/UOM</f>
        <v>7.4631</v>
      </c>
      <c r="M1567" s="83" t="n">
        <f aca="false">J1567/UOM</f>
        <v>-0.0746</v>
      </c>
      <c r="N1567" s="84" t="str">
        <f aca="false">IF(F1567="P","PHY",IF(F1567="G","G",E1567))</f>
        <v>D</v>
      </c>
      <c r="O1567" s="84" t="str">
        <f aca="false">IF(ISNA(VLOOKUP(G1567,BadCanCurves,1,FALSE())),VLOOKUP(D1567,FOLIOS,6,FALSE()),"not used")</f>
        <v>not used</v>
      </c>
      <c r="P1567" s="84" t="n">
        <f aca="false">IF($N1567="P",VLOOKUP(H1567,PrcBuckets,2,FALSE()),0)</f>
        <v>0</v>
      </c>
      <c r="Q1567" s="84" t="n">
        <f aca="false">IF($N1567="D",VLOOKUP(H1567,BasisBuckets,2,FALSE()),0)</f>
        <v>10</v>
      </c>
      <c r="R1567" s="84" t="n">
        <f aca="false">IF($N1567="PHY",VLOOKUP(H1567,PGDBuckets,2,FALSE()),0)</f>
        <v>0</v>
      </c>
      <c r="S1567" s="84" t="n">
        <f aca="false">IF($N1567="G",VLOOKUP(H1567,PGDBuckets,2,FALSE()),0)</f>
        <v>0</v>
      </c>
      <c r="T1567" s="84" t="n">
        <f aca="false">SUM(P1567:S1567)</f>
        <v>10</v>
      </c>
      <c r="U1567" s="84" t="str">
        <f aca="false">IF(O1567="not used","-",O1567&amp;N1567&amp;T1567)</f>
        <v>-</v>
      </c>
      <c r="V1567" s="84" t="str">
        <f aca="false">IF(O1567="Not Used","-",VLOOKUP(D1567,FOLIOS,7,FALSE())&amp;H1567)</f>
        <v>-</v>
      </c>
      <c r="W1567" s="84" t="str">
        <f aca="false">IF(U1567="-","-",O1567&amp;E1567&amp;H1567)</f>
        <v>-</v>
      </c>
      <c r="X1567" s="85" t="str">
        <f aca="false">D1567&amp;G1567</f>
        <v>FT-CAND-EGSC-BASNGI-MALIN</v>
      </c>
      <c r="AF1567" s="0" t="str">
        <f aca="false">D1567&amp;V1567</f>
        <v>FT-CAND-EGSC-BAS-</v>
      </c>
    </row>
    <row r="1568" customFormat="false" ht="12.75" hidden="false" customHeight="false" outlineLevel="0" collapsed="false">
      <c r="A1568" s="81" t="n">
        <v>36682</v>
      </c>
      <c r="B1568" s="82" t="s">
        <v>55</v>
      </c>
      <c r="C1568" s="82" t="s">
        <v>56</v>
      </c>
      <c r="D1568" s="82" t="s">
        <v>57</v>
      </c>
      <c r="E1568" s="82" t="s">
        <v>21</v>
      </c>
      <c r="F1568" s="82"/>
      <c r="G1568" s="82" t="s">
        <v>92</v>
      </c>
      <c r="H1568" s="81" t="n">
        <v>37316</v>
      </c>
      <c r="I1568" s="82" t="n">
        <v>82169</v>
      </c>
      <c r="J1568" s="82" t="n">
        <v>-822</v>
      </c>
      <c r="K1568" s="83" t="n">
        <f aca="false">IF(J1568=0,0,J1568/I1568)</f>
        <v>-0.0100037727123368</v>
      </c>
      <c r="L1568" s="83" t="n">
        <f aca="false">I1568/UOM</f>
        <v>8.2169</v>
      </c>
      <c r="M1568" s="83" t="n">
        <f aca="false">J1568/UOM</f>
        <v>-0.0822</v>
      </c>
      <c r="N1568" s="84" t="str">
        <f aca="false">IF(F1568="P","PHY",IF(F1568="G","G",E1568))</f>
        <v>D</v>
      </c>
      <c r="O1568" s="84" t="str">
        <f aca="false">IF(ISNA(VLOOKUP(G1568,BadCanCurves,1,FALSE())),VLOOKUP(D1568,FOLIOS,6,FALSE()),"not used")</f>
        <v>not used</v>
      </c>
      <c r="P1568" s="84" t="n">
        <f aca="false">IF($N1568="P",VLOOKUP(H1568,PrcBuckets,2,FALSE()),0)</f>
        <v>0</v>
      </c>
      <c r="Q1568" s="84" t="n">
        <f aca="false">IF($N1568="D",VLOOKUP(H1568,BasisBuckets,2,FALSE()),0)</f>
        <v>10</v>
      </c>
      <c r="R1568" s="84" t="n">
        <f aca="false">IF($N1568="PHY",VLOOKUP(H1568,PGDBuckets,2,FALSE()),0)</f>
        <v>0</v>
      </c>
      <c r="S1568" s="84" t="n">
        <f aca="false">IF($N1568="G",VLOOKUP(H1568,PGDBuckets,2,FALSE()),0)</f>
        <v>0</v>
      </c>
      <c r="T1568" s="84" t="n">
        <f aca="false">SUM(P1568:S1568)</f>
        <v>10</v>
      </c>
      <c r="U1568" s="84" t="str">
        <f aca="false">IF(O1568="not used","-",O1568&amp;N1568&amp;T1568)</f>
        <v>-</v>
      </c>
      <c r="V1568" s="84" t="str">
        <f aca="false">IF(O1568="Not Used","-",VLOOKUP(D1568,FOLIOS,7,FALSE())&amp;H1568)</f>
        <v>-</v>
      </c>
      <c r="W1568" s="84" t="str">
        <f aca="false">IF(U1568="-","-",O1568&amp;E1568&amp;H1568)</f>
        <v>-</v>
      </c>
      <c r="X1568" s="85" t="str">
        <f aca="false">D1568&amp;G1568</f>
        <v>FT-CAND-EGSC-BASNGI-MALIN</v>
      </c>
      <c r="AF1568" s="0" t="str">
        <f aca="false">D1568&amp;V1568</f>
        <v>FT-CAND-EGSC-BAS-</v>
      </c>
    </row>
    <row r="1569" customFormat="false" ht="12.75" hidden="false" customHeight="false" outlineLevel="0" collapsed="false">
      <c r="A1569" s="81" t="n">
        <v>36682</v>
      </c>
      <c r="B1569" s="82" t="s">
        <v>55</v>
      </c>
      <c r="C1569" s="82" t="s">
        <v>56</v>
      </c>
      <c r="D1569" s="82" t="s">
        <v>57</v>
      </c>
      <c r="E1569" s="82" t="s">
        <v>21</v>
      </c>
      <c r="F1569" s="82"/>
      <c r="G1569" s="82" t="s">
        <v>92</v>
      </c>
      <c r="H1569" s="81" t="n">
        <v>37347</v>
      </c>
      <c r="I1569" s="82" t="n">
        <v>79031</v>
      </c>
      <c r="J1569" s="82" t="n">
        <v>-790</v>
      </c>
      <c r="K1569" s="83" t="n">
        <f aca="false">IF(J1569=0,0,J1569/I1569)</f>
        <v>-0.00999607748858043</v>
      </c>
      <c r="L1569" s="83" t="n">
        <f aca="false">I1569/UOM</f>
        <v>7.9031</v>
      </c>
      <c r="M1569" s="83" t="n">
        <f aca="false">J1569/UOM</f>
        <v>-0.079</v>
      </c>
      <c r="N1569" s="84" t="str">
        <f aca="false">IF(F1569="P","PHY",IF(F1569="G","G",E1569))</f>
        <v>D</v>
      </c>
      <c r="O1569" s="84" t="str">
        <f aca="false">IF(ISNA(VLOOKUP(G1569,BadCanCurves,1,FALSE())),VLOOKUP(D1569,FOLIOS,6,FALSE()),"not used")</f>
        <v>not used</v>
      </c>
      <c r="P1569" s="84" t="n">
        <f aca="false">IF($N1569="P",VLOOKUP(H1569,PrcBuckets,2,FALSE()),0)</f>
        <v>0</v>
      </c>
      <c r="Q1569" s="84" t="n">
        <f aca="false">IF($N1569="D",VLOOKUP(H1569,BasisBuckets,2,FALSE()),0)</f>
        <v>10</v>
      </c>
      <c r="R1569" s="84" t="n">
        <f aca="false">IF($N1569="PHY",VLOOKUP(H1569,PGDBuckets,2,FALSE()),0)</f>
        <v>0</v>
      </c>
      <c r="S1569" s="84" t="n">
        <f aca="false">IF($N1569="G",VLOOKUP(H1569,PGDBuckets,2,FALSE()),0)</f>
        <v>0</v>
      </c>
      <c r="T1569" s="84" t="n">
        <f aca="false">SUM(P1569:S1569)</f>
        <v>10</v>
      </c>
      <c r="U1569" s="84" t="str">
        <f aca="false">IF(O1569="not used","-",O1569&amp;N1569&amp;T1569)</f>
        <v>-</v>
      </c>
      <c r="V1569" s="84" t="str">
        <f aca="false">IF(O1569="Not Used","-",VLOOKUP(D1569,FOLIOS,7,FALSE())&amp;H1569)</f>
        <v>-</v>
      </c>
      <c r="W1569" s="84" t="str">
        <f aca="false">IF(U1569="-","-",O1569&amp;E1569&amp;H1569)</f>
        <v>-</v>
      </c>
      <c r="X1569" s="85" t="str">
        <f aca="false">D1569&amp;G1569</f>
        <v>FT-CAND-EGSC-BASNGI-MALIN</v>
      </c>
      <c r="AF1569" s="0" t="str">
        <f aca="false">D1569&amp;V1569</f>
        <v>FT-CAND-EGSC-BAS-</v>
      </c>
    </row>
    <row r="1570" customFormat="false" ht="12.75" hidden="false" customHeight="false" outlineLevel="0" collapsed="false">
      <c r="A1570" s="81" t="n">
        <v>36682</v>
      </c>
      <c r="B1570" s="82" t="s">
        <v>55</v>
      </c>
      <c r="C1570" s="82" t="s">
        <v>56</v>
      </c>
      <c r="D1570" s="82" t="s">
        <v>57</v>
      </c>
      <c r="E1570" s="82" t="s">
        <v>21</v>
      </c>
      <c r="F1570" s="82"/>
      <c r="G1570" s="82" t="s">
        <v>92</v>
      </c>
      <c r="H1570" s="81" t="n">
        <v>37377</v>
      </c>
      <c r="I1570" s="82" t="n">
        <v>81185</v>
      </c>
      <c r="J1570" s="82" t="n">
        <v>-812</v>
      </c>
      <c r="K1570" s="83" t="n">
        <f aca="false">IF(J1570=0,0,J1570/I1570)</f>
        <v>-0.0100018476319517</v>
      </c>
      <c r="L1570" s="83" t="n">
        <f aca="false">I1570/UOM</f>
        <v>8.1185</v>
      </c>
      <c r="M1570" s="83" t="n">
        <f aca="false">J1570/UOM</f>
        <v>-0.0812</v>
      </c>
      <c r="N1570" s="84" t="str">
        <f aca="false">IF(F1570="P","PHY",IF(F1570="G","G",E1570))</f>
        <v>D</v>
      </c>
      <c r="O1570" s="84" t="str">
        <f aca="false">IF(ISNA(VLOOKUP(G1570,BadCanCurves,1,FALSE())),VLOOKUP(D1570,FOLIOS,6,FALSE()),"not used")</f>
        <v>not used</v>
      </c>
      <c r="P1570" s="84" t="n">
        <f aca="false">IF($N1570="P",VLOOKUP(H1570,PrcBuckets,2,FALSE()),0)</f>
        <v>0</v>
      </c>
      <c r="Q1570" s="84" t="n">
        <f aca="false">IF($N1570="D",VLOOKUP(H1570,BasisBuckets,2,FALSE()),0)</f>
        <v>10</v>
      </c>
      <c r="R1570" s="84" t="n">
        <f aca="false">IF($N1570="PHY",VLOOKUP(H1570,PGDBuckets,2,FALSE()),0)</f>
        <v>0</v>
      </c>
      <c r="S1570" s="84" t="n">
        <f aca="false">IF($N1570="G",VLOOKUP(H1570,PGDBuckets,2,FALSE()),0)</f>
        <v>0</v>
      </c>
      <c r="T1570" s="84" t="n">
        <f aca="false">SUM(P1570:S1570)</f>
        <v>10</v>
      </c>
      <c r="U1570" s="84" t="str">
        <f aca="false">IF(O1570="not used","-",O1570&amp;N1570&amp;T1570)</f>
        <v>-</v>
      </c>
      <c r="V1570" s="84" t="str">
        <f aca="false">IF(O1570="Not Used","-",VLOOKUP(D1570,FOLIOS,7,FALSE())&amp;H1570)</f>
        <v>-</v>
      </c>
      <c r="W1570" s="84" t="str">
        <f aca="false">IF(U1570="-","-",O1570&amp;E1570&amp;H1570)</f>
        <v>-</v>
      </c>
      <c r="X1570" s="85" t="str">
        <f aca="false">D1570&amp;G1570</f>
        <v>FT-CAND-EGSC-BASNGI-MALIN</v>
      </c>
      <c r="AF1570" s="0" t="str">
        <f aca="false">D1570&amp;V1570</f>
        <v>FT-CAND-EGSC-BAS-</v>
      </c>
    </row>
    <row r="1571" customFormat="false" ht="12.75" hidden="false" customHeight="false" outlineLevel="0" collapsed="false">
      <c r="A1571" s="81" t="n">
        <v>36682</v>
      </c>
      <c r="B1571" s="82" t="s">
        <v>55</v>
      </c>
      <c r="C1571" s="82" t="s">
        <v>56</v>
      </c>
      <c r="D1571" s="82" t="s">
        <v>57</v>
      </c>
      <c r="E1571" s="82" t="s">
        <v>21</v>
      </c>
      <c r="F1571" s="82"/>
      <c r="G1571" s="82" t="s">
        <v>92</v>
      </c>
      <c r="H1571" s="81" t="n">
        <v>37408</v>
      </c>
      <c r="I1571" s="82" t="n">
        <v>78089</v>
      </c>
      <c r="J1571" s="82" t="n">
        <v>-781</v>
      </c>
      <c r="K1571" s="83" t="n">
        <f aca="false">IF(J1571=0,0,J1571/I1571)</f>
        <v>-0.0100014086491055</v>
      </c>
      <c r="L1571" s="83" t="n">
        <f aca="false">I1571/UOM</f>
        <v>7.8089</v>
      </c>
      <c r="M1571" s="83" t="n">
        <f aca="false">J1571/UOM</f>
        <v>-0.0781</v>
      </c>
      <c r="N1571" s="84" t="str">
        <f aca="false">IF(F1571="P","PHY",IF(F1571="G","G",E1571))</f>
        <v>D</v>
      </c>
      <c r="O1571" s="84" t="str">
        <f aca="false">IF(ISNA(VLOOKUP(G1571,BadCanCurves,1,FALSE())),VLOOKUP(D1571,FOLIOS,6,FALSE()),"not used")</f>
        <v>not used</v>
      </c>
      <c r="P1571" s="84" t="n">
        <f aca="false">IF($N1571="P",VLOOKUP(H1571,PrcBuckets,2,FALSE()),0)</f>
        <v>0</v>
      </c>
      <c r="Q1571" s="84" t="n">
        <f aca="false">IF($N1571="D",VLOOKUP(H1571,BasisBuckets,2,FALSE()),0)</f>
        <v>10</v>
      </c>
      <c r="R1571" s="84" t="n">
        <f aca="false">IF($N1571="PHY",VLOOKUP(H1571,PGDBuckets,2,FALSE()),0)</f>
        <v>0</v>
      </c>
      <c r="S1571" s="84" t="n">
        <f aca="false">IF($N1571="G",VLOOKUP(H1571,PGDBuckets,2,FALSE()),0)</f>
        <v>0</v>
      </c>
      <c r="T1571" s="84" t="n">
        <f aca="false">SUM(P1571:S1571)</f>
        <v>10</v>
      </c>
      <c r="U1571" s="84" t="str">
        <f aca="false">IF(O1571="not used","-",O1571&amp;N1571&amp;T1571)</f>
        <v>-</v>
      </c>
      <c r="V1571" s="84" t="str">
        <f aca="false">IF(O1571="Not Used","-",VLOOKUP(D1571,FOLIOS,7,FALSE())&amp;H1571)</f>
        <v>-</v>
      </c>
      <c r="W1571" s="84" t="str">
        <f aca="false">IF(U1571="-","-",O1571&amp;E1571&amp;H1571)</f>
        <v>-</v>
      </c>
      <c r="X1571" s="85" t="str">
        <f aca="false">D1571&amp;G1571</f>
        <v>FT-CAND-EGSC-BASNGI-MALIN</v>
      </c>
      <c r="AF1571" s="0" t="str">
        <f aca="false">D1571&amp;V1571</f>
        <v>FT-CAND-EGSC-BAS-</v>
      </c>
    </row>
    <row r="1572" customFormat="false" ht="12.75" hidden="false" customHeight="false" outlineLevel="0" collapsed="false">
      <c r="A1572" s="81" t="n">
        <v>36682</v>
      </c>
      <c r="B1572" s="82" t="s">
        <v>55</v>
      </c>
      <c r="C1572" s="82" t="s">
        <v>56</v>
      </c>
      <c r="D1572" s="82" t="s">
        <v>57</v>
      </c>
      <c r="E1572" s="82" t="s">
        <v>21</v>
      </c>
      <c r="F1572" s="82"/>
      <c r="G1572" s="82" t="s">
        <v>92</v>
      </c>
      <c r="H1572" s="81" t="n">
        <v>37438</v>
      </c>
      <c r="I1572" s="82" t="n">
        <v>80217</v>
      </c>
      <c r="J1572" s="82" t="n">
        <v>-802</v>
      </c>
      <c r="K1572" s="83" t="n">
        <f aca="false">IF(J1572=0,0,J1572/I1572)</f>
        <v>-0.00999788074846978</v>
      </c>
      <c r="L1572" s="83" t="n">
        <f aca="false">I1572/UOM</f>
        <v>8.0217</v>
      </c>
      <c r="M1572" s="83" t="n">
        <f aca="false">J1572/UOM</f>
        <v>-0.0802</v>
      </c>
      <c r="N1572" s="84" t="str">
        <f aca="false">IF(F1572="P","PHY",IF(F1572="G","G",E1572))</f>
        <v>D</v>
      </c>
      <c r="O1572" s="84" t="str">
        <f aca="false">IF(ISNA(VLOOKUP(G1572,BadCanCurves,1,FALSE())),VLOOKUP(D1572,FOLIOS,6,FALSE()),"not used")</f>
        <v>not used</v>
      </c>
      <c r="P1572" s="84" t="n">
        <f aca="false">IF($N1572="P",VLOOKUP(H1572,PrcBuckets,2,FALSE()),0)</f>
        <v>0</v>
      </c>
      <c r="Q1572" s="84" t="n">
        <f aca="false">IF($N1572="D",VLOOKUP(H1572,BasisBuckets,2,FALSE()),0)</f>
        <v>10</v>
      </c>
      <c r="R1572" s="84" t="n">
        <f aca="false">IF($N1572="PHY",VLOOKUP(H1572,PGDBuckets,2,FALSE()),0)</f>
        <v>0</v>
      </c>
      <c r="S1572" s="84" t="n">
        <f aca="false">IF($N1572="G",VLOOKUP(H1572,PGDBuckets,2,FALSE()),0)</f>
        <v>0</v>
      </c>
      <c r="T1572" s="84" t="n">
        <f aca="false">SUM(P1572:S1572)</f>
        <v>10</v>
      </c>
      <c r="U1572" s="84" t="str">
        <f aca="false">IF(O1572="not used","-",O1572&amp;N1572&amp;T1572)</f>
        <v>-</v>
      </c>
      <c r="V1572" s="84" t="str">
        <f aca="false">IF(O1572="Not Used","-",VLOOKUP(D1572,FOLIOS,7,FALSE())&amp;H1572)</f>
        <v>-</v>
      </c>
      <c r="W1572" s="84" t="str">
        <f aca="false">IF(U1572="-","-",O1572&amp;E1572&amp;H1572)</f>
        <v>-</v>
      </c>
      <c r="X1572" s="85" t="str">
        <f aca="false">D1572&amp;G1572</f>
        <v>FT-CAND-EGSC-BASNGI-MALIN</v>
      </c>
      <c r="AF1572" s="0" t="str">
        <f aca="false">D1572&amp;V1572</f>
        <v>FT-CAND-EGSC-BAS-</v>
      </c>
    </row>
    <row r="1573" customFormat="false" ht="12.75" hidden="false" customHeight="false" outlineLevel="0" collapsed="false">
      <c r="A1573" s="81" t="n">
        <v>36682</v>
      </c>
      <c r="B1573" s="82" t="s">
        <v>55</v>
      </c>
      <c r="C1573" s="82" t="s">
        <v>56</v>
      </c>
      <c r="D1573" s="82" t="s">
        <v>57</v>
      </c>
      <c r="E1573" s="82" t="s">
        <v>21</v>
      </c>
      <c r="F1573" s="82"/>
      <c r="G1573" s="82" t="s">
        <v>92</v>
      </c>
      <c r="H1573" s="81" t="n">
        <v>37469</v>
      </c>
      <c r="I1573" s="82" t="n">
        <v>79730</v>
      </c>
      <c r="J1573" s="82" t="n">
        <v>-797</v>
      </c>
      <c r="K1573" s="83" t="n">
        <f aca="false">IF(J1573=0,0,J1573/I1573)</f>
        <v>-0.00999623730089051</v>
      </c>
      <c r="L1573" s="83" t="n">
        <f aca="false">I1573/UOM</f>
        <v>7.973</v>
      </c>
      <c r="M1573" s="83" t="n">
        <f aca="false">J1573/UOM</f>
        <v>-0.0797</v>
      </c>
      <c r="N1573" s="84" t="str">
        <f aca="false">IF(F1573="P","PHY",IF(F1573="G","G",E1573))</f>
        <v>D</v>
      </c>
      <c r="O1573" s="84" t="str">
        <f aca="false">IF(ISNA(VLOOKUP(G1573,BadCanCurves,1,FALSE())),VLOOKUP(D1573,FOLIOS,6,FALSE()),"not used")</f>
        <v>not used</v>
      </c>
      <c r="P1573" s="84" t="n">
        <f aca="false">IF($N1573="P",VLOOKUP(H1573,PrcBuckets,2,FALSE()),0)</f>
        <v>0</v>
      </c>
      <c r="Q1573" s="84" t="n">
        <f aca="false">IF($N1573="D",VLOOKUP(H1573,BasisBuckets,2,FALSE()),0)</f>
        <v>10</v>
      </c>
      <c r="R1573" s="84" t="n">
        <f aca="false">IF($N1573="PHY",VLOOKUP(H1573,PGDBuckets,2,FALSE()),0)</f>
        <v>0</v>
      </c>
      <c r="S1573" s="84" t="n">
        <f aca="false">IF($N1573="G",VLOOKUP(H1573,PGDBuckets,2,FALSE()),0)</f>
        <v>0</v>
      </c>
      <c r="T1573" s="84" t="n">
        <f aca="false">SUM(P1573:S1573)</f>
        <v>10</v>
      </c>
      <c r="U1573" s="84" t="str">
        <f aca="false">IF(O1573="not used","-",O1573&amp;N1573&amp;T1573)</f>
        <v>-</v>
      </c>
      <c r="V1573" s="84" t="str">
        <f aca="false">IF(O1573="Not Used","-",VLOOKUP(D1573,FOLIOS,7,FALSE())&amp;H1573)</f>
        <v>-</v>
      </c>
      <c r="W1573" s="84" t="str">
        <f aca="false">IF(U1573="-","-",O1573&amp;E1573&amp;H1573)</f>
        <v>-</v>
      </c>
      <c r="X1573" s="85" t="str">
        <f aca="false">D1573&amp;G1573</f>
        <v>FT-CAND-EGSC-BASNGI-MALIN</v>
      </c>
      <c r="AF1573" s="0" t="str">
        <f aca="false">D1573&amp;V1573</f>
        <v>FT-CAND-EGSC-BAS-</v>
      </c>
    </row>
    <row r="1574" customFormat="false" ht="12.75" hidden="false" customHeight="false" outlineLevel="0" collapsed="false">
      <c r="A1574" s="81" t="n">
        <v>36682</v>
      </c>
      <c r="B1574" s="82" t="s">
        <v>55</v>
      </c>
      <c r="C1574" s="82" t="s">
        <v>56</v>
      </c>
      <c r="D1574" s="82" t="s">
        <v>57</v>
      </c>
      <c r="E1574" s="82" t="s">
        <v>21</v>
      </c>
      <c r="F1574" s="82"/>
      <c r="G1574" s="82" t="s">
        <v>92</v>
      </c>
      <c r="H1574" s="81" t="n">
        <v>37500</v>
      </c>
      <c r="I1574" s="82" t="n">
        <v>76690</v>
      </c>
      <c r="J1574" s="82" t="n">
        <v>-767</v>
      </c>
      <c r="K1574" s="83" t="n">
        <f aca="false">IF(J1574=0,0,J1574/I1574)</f>
        <v>-0.0100013039509714</v>
      </c>
      <c r="L1574" s="83" t="n">
        <f aca="false">I1574/UOM</f>
        <v>7.669</v>
      </c>
      <c r="M1574" s="83" t="n">
        <f aca="false">J1574/UOM</f>
        <v>-0.0767</v>
      </c>
      <c r="N1574" s="84" t="str">
        <f aca="false">IF(F1574="P","PHY",IF(F1574="G","G",E1574))</f>
        <v>D</v>
      </c>
      <c r="O1574" s="84" t="str">
        <f aca="false">IF(ISNA(VLOOKUP(G1574,BadCanCurves,1,FALSE())),VLOOKUP(D1574,FOLIOS,6,FALSE()),"not used")</f>
        <v>not used</v>
      </c>
      <c r="P1574" s="84" t="n">
        <f aca="false">IF($N1574="P",VLOOKUP(H1574,PrcBuckets,2,FALSE()),0)</f>
        <v>0</v>
      </c>
      <c r="Q1574" s="84" t="n">
        <f aca="false">IF($N1574="D",VLOOKUP(H1574,BasisBuckets,2,FALSE()),0)</f>
        <v>10</v>
      </c>
      <c r="R1574" s="84" t="n">
        <f aca="false">IF($N1574="PHY",VLOOKUP(H1574,PGDBuckets,2,FALSE()),0)</f>
        <v>0</v>
      </c>
      <c r="S1574" s="84" t="n">
        <f aca="false">IF($N1574="G",VLOOKUP(H1574,PGDBuckets,2,FALSE()),0)</f>
        <v>0</v>
      </c>
      <c r="T1574" s="84" t="n">
        <f aca="false">SUM(P1574:S1574)</f>
        <v>10</v>
      </c>
      <c r="U1574" s="84" t="str">
        <f aca="false">IF(O1574="not used","-",O1574&amp;N1574&amp;T1574)</f>
        <v>-</v>
      </c>
      <c r="V1574" s="84" t="str">
        <f aca="false">IF(O1574="Not Used","-",VLOOKUP(D1574,FOLIOS,7,FALSE())&amp;H1574)</f>
        <v>-</v>
      </c>
      <c r="W1574" s="84" t="str">
        <f aca="false">IF(U1574="-","-",O1574&amp;E1574&amp;H1574)</f>
        <v>-</v>
      </c>
      <c r="X1574" s="85" t="str">
        <f aca="false">D1574&amp;G1574</f>
        <v>FT-CAND-EGSC-BASNGI-MALIN</v>
      </c>
      <c r="AF1574" s="0" t="str">
        <f aca="false">D1574&amp;V1574</f>
        <v>FT-CAND-EGSC-BAS-</v>
      </c>
    </row>
    <row r="1575" customFormat="false" ht="12.75" hidden="false" customHeight="false" outlineLevel="0" collapsed="false">
      <c r="A1575" s="81" t="n">
        <v>36682</v>
      </c>
      <c r="B1575" s="82" t="s">
        <v>55</v>
      </c>
      <c r="C1575" s="82" t="s">
        <v>56</v>
      </c>
      <c r="D1575" s="82" t="s">
        <v>57</v>
      </c>
      <c r="E1575" s="82" t="s">
        <v>21</v>
      </c>
      <c r="F1575" s="82"/>
      <c r="G1575" s="82" t="s">
        <v>92</v>
      </c>
      <c r="H1575" s="81" t="n">
        <v>37530</v>
      </c>
      <c r="I1575" s="82" t="n">
        <v>78781</v>
      </c>
      <c r="J1575" s="82" t="n">
        <v>-788</v>
      </c>
      <c r="K1575" s="83" t="n">
        <f aca="false">IF(J1575=0,0,J1575/I1575)</f>
        <v>-0.0100024117490258</v>
      </c>
      <c r="L1575" s="83" t="n">
        <f aca="false">I1575/UOM</f>
        <v>7.8781</v>
      </c>
      <c r="M1575" s="83" t="n">
        <f aca="false">J1575/UOM</f>
        <v>-0.0788</v>
      </c>
      <c r="N1575" s="84" t="str">
        <f aca="false">IF(F1575="P","PHY",IF(F1575="G","G",E1575))</f>
        <v>D</v>
      </c>
      <c r="O1575" s="84" t="str">
        <f aca="false">IF(ISNA(VLOOKUP(G1575,BadCanCurves,1,FALSE())),VLOOKUP(D1575,FOLIOS,6,FALSE()),"not used")</f>
        <v>not used</v>
      </c>
      <c r="P1575" s="84" t="n">
        <f aca="false">IF($N1575="P",VLOOKUP(H1575,PrcBuckets,2,FALSE()),0)</f>
        <v>0</v>
      </c>
      <c r="Q1575" s="84" t="n">
        <f aca="false">IF($N1575="D",VLOOKUP(H1575,BasisBuckets,2,FALSE()),0)</f>
        <v>10</v>
      </c>
      <c r="R1575" s="84" t="n">
        <f aca="false">IF($N1575="PHY",VLOOKUP(H1575,PGDBuckets,2,FALSE()),0)</f>
        <v>0</v>
      </c>
      <c r="S1575" s="84" t="n">
        <f aca="false">IF($N1575="G",VLOOKUP(H1575,PGDBuckets,2,FALSE()),0)</f>
        <v>0</v>
      </c>
      <c r="T1575" s="84" t="n">
        <f aca="false">SUM(P1575:S1575)</f>
        <v>10</v>
      </c>
      <c r="U1575" s="84" t="str">
        <f aca="false">IF(O1575="not used","-",O1575&amp;N1575&amp;T1575)</f>
        <v>-</v>
      </c>
      <c r="V1575" s="84" t="str">
        <f aca="false">IF(O1575="Not Used","-",VLOOKUP(D1575,FOLIOS,7,FALSE())&amp;H1575)</f>
        <v>-</v>
      </c>
      <c r="W1575" s="84" t="str">
        <f aca="false">IF(U1575="-","-",O1575&amp;E1575&amp;H1575)</f>
        <v>-</v>
      </c>
      <c r="X1575" s="85" t="str">
        <f aca="false">D1575&amp;G1575</f>
        <v>FT-CAND-EGSC-BASNGI-MALIN</v>
      </c>
      <c r="AF1575" s="0" t="str">
        <f aca="false">D1575&amp;V1575</f>
        <v>FT-CAND-EGSC-BAS-</v>
      </c>
    </row>
    <row r="1576" customFormat="false" ht="12.75" hidden="false" customHeight="false" outlineLevel="0" collapsed="false">
      <c r="A1576" s="81" t="n">
        <v>36682</v>
      </c>
      <c r="B1576" s="82" t="s">
        <v>55</v>
      </c>
      <c r="C1576" s="82" t="s">
        <v>56</v>
      </c>
      <c r="D1576" s="82" t="s">
        <v>57</v>
      </c>
      <c r="E1576" s="82" t="s">
        <v>21</v>
      </c>
      <c r="F1576" s="82"/>
      <c r="G1576" s="82" t="s">
        <v>92</v>
      </c>
      <c r="H1576" s="81" t="n">
        <v>37561</v>
      </c>
      <c r="I1576" s="82" t="n">
        <v>75778</v>
      </c>
      <c r="J1576" s="82" t="n">
        <v>-758</v>
      </c>
      <c r="K1576" s="83" t="n">
        <f aca="false">IF(J1576=0,0,J1576/I1576)</f>
        <v>-0.0100029032172926</v>
      </c>
      <c r="L1576" s="83" t="n">
        <f aca="false">I1576/UOM</f>
        <v>7.5778</v>
      </c>
      <c r="M1576" s="83" t="n">
        <f aca="false">J1576/UOM</f>
        <v>-0.0758</v>
      </c>
      <c r="N1576" s="84" t="str">
        <f aca="false">IF(F1576="P","PHY",IF(F1576="G","G",E1576))</f>
        <v>D</v>
      </c>
      <c r="O1576" s="84" t="str">
        <f aca="false">IF(ISNA(VLOOKUP(G1576,BadCanCurves,1,FALSE())),VLOOKUP(D1576,FOLIOS,6,FALSE()),"not used")</f>
        <v>not used</v>
      </c>
      <c r="P1576" s="84" t="n">
        <f aca="false">IF($N1576="P",VLOOKUP(H1576,PrcBuckets,2,FALSE()),0)</f>
        <v>0</v>
      </c>
      <c r="Q1576" s="84" t="n">
        <f aca="false">IF($N1576="D",VLOOKUP(H1576,BasisBuckets,2,FALSE()),0)</f>
        <v>10</v>
      </c>
      <c r="R1576" s="84" t="n">
        <f aca="false">IF($N1576="PHY",VLOOKUP(H1576,PGDBuckets,2,FALSE()),0)</f>
        <v>0</v>
      </c>
      <c r="S1576" s="84" t="n">
        <f aca="false">IF($N1576="G",VLOOKUP(H1576,PGDBuckets,2,FALSE()),0)</f>
        <v>0</v>
      </c>
      <c r="T1576" s="84" t="n">
        <f aca="false">SUM(P1576:S1576)</f>
        <v>10</v>
      </c>
      <c r="U1576" s="84" t="str">
        <f aca="false">IF(O1576="not used","-",O1576&amp;N1576&amp;T1576)</f>
        <v>-</v>
      </c>
      <c r="V1576" s="84" t="str">
        <f aca="false">IF(O1576="Not Used","-",VLOOKUP(D1576,FOLIOS,7,FALSE())&amp;H1576)</f>
        <v>-</v>
      </c>
      <c r="W1576" s="84" t="str">
        <f aca="false">IF(U1576="-","-",O1576&amp;E1576&amp;H1576)</f>
        <v>-</v>
      </c>
      <c r="X1576" s="85" t="str">
        <f aca="false">D1576&amp;G1576</f>
        <v>FT-CAND-EGSC-BASNGI-MALIN</v>
      </c>
      <c r="AF1576" s="0" t="str">
        <f aca="false">D1576&amp;V1576</f>
        <v>FT-CAND-EGSC-BAS-</v>
      </c>
    </row>
    <row r="1577" customFormat="false" ht="12.75" hidden="false" customHeight="false" outlineLevel="0" collapsed="false">
      <c r="A1577" s="81" t="n">
        <v>36682</v>
      </c>
      <c r="B1577" s="82" t="s">
        <v>55</v>
      </c>
      <c r="C1577" s="82" t="s">
        <v>56</v>
      </c>
      <c r="D1577" s="82" t="s">
        <v>57</v>
      </c>
      <c r="E1577" s="82" t="s">
        <v>21</v>
      </c>
      <c r="F1577" s="82"/>
      <c r="G1577" s="82" t="s">
        <v>92</v>
      </c>
      <c r="H1577" s="81" t="n">
        <v>37591</v>
      </c>
      <c r="I1577" s="82" t="n">
        <v>77845</v>
      </c>
      <c r="J1577" s="82" t="n">
        <v>-778</v>
      </c>
      <c r="K1577" s="83" t="n">
        <f aca="false">IF(J1577=0,0,J1577/I1577)</f>
        <v>-0.00999421928190635</v>
      </c>
      <c r="L1577" s="83" t="n">
        <f aca="false">I1577/UOM</f>
        <v>7.7845</v>
      </c>
      <c r="M1577" s="83" t="n">
        <f aca="false">J1577/UOM</f>
        <v>-0.0778</v>
      </c>
      <c r="N1577" s="84" t="str">
        <f aca="false">IF(F1577="P","PHY",IF(F1577="G","G",E1577))</f>
        <v>D</v>
      </c>
      <c r="O1577" s="84" t="str">
        <f aca="false">IF(ISNA(VLOOKUP(G1577,BadCanCurves,1,FALSE())),VLOOKUP(D1577,FOLIOS,6,FALSE()),"not used")</f>
        <v>not used</v>
      </c>
      <c r="P1577" s="84" t="n">
        <f aca="false">IF($N1577="P",VLOOKUP(H1577,PrcBuckets,2,FALSE()),0)</f>
        <v>0</v>
      </c>
      <c r="Q1577" s="84" t="n">
        <f aca="false">IF($N1577="D",VLOOKUP(H1577,BasisBuckets,2,FALSE()),0)</f>
        <v>10</v>
      </c>
      <c r="R1577" s="84" t="n">
        <f aca="false">IF($N1577="PHY",VLOOKUP(H1577,PGDBuckets,2,FALSE()),0)</f>
        <v>0</v>
      </c>
      <c r="S1577" s="84" t="n">
        <f aca="false">IF($N1577="G",VLOOKUP(H1577,PGDBuckets,2,FALSE()),0)</f>
        <v>0</v>
      </c>
      <c r="T1577" s="84" t="n">
        <f aca="false">SUM(P1577:S1577)</f>
        <v>10</v>
      </c>
      <c r="U1577" s="84" t="str">
        <f aca="false">IF(O1577="not used","-",O1577&amp;N1577&amp;T1577)</f>
        <v>-</v>
      </c>
      <c r="V1577" s="84" t="str">
        <f aca="false">IF(O1577="Not Used","-",VLOOKUP(D1577,FOLIOS,7,FALSE())&amp;H1577)</f>
        <v>-</v>
      </c>
      <c r="W1577" s="84" t="str">
        <f aca="false">IF(U1577="-","-",O1577&amp;E1577&amp;H1577)</f>
        <v>-</v>
      </c>
      <c r="X1577" s="85" t="str">
        <f aca="false">D1577&amp;G1577</f>
        <v>FT-CAND-EGSC-BASNGI-MALIN</v>
      </c>
      <c r="AF1577" s="0" t="str">
        <f aca="false">D1577&amp;V1577</f>
        <v>FT-CAND-EGSC-BAS-</v>
      </c>
    </row>
    <row r="1578" customFormat="false" ht="12.75" hidden="false" customHeight="false" outlineLevel="0" collapsed="false">
      <c r="A1578" s="81" t="n">
        <v>36682</v>
      </c>
      <c r="B1578" s="82" t="s">
        <v>55</v>
      </c>
      <c r="C1578" s="82" t="s">
        <v>56</v>
      </c>
      <c r="D1578" s="82" t="s">
        <v>57</v>
      </c>
      <c r="E1578" s="82" t="s">
        <v>21</v>
      </c>
      <c r="F1578" s="82"/>
      <c r="G1578" s="82" t="s">
        <v>92</v>
      </c>
      <c r="H1578" s="81" t="n">
        <v>37622</v>
      </c>
      <c r="I1578" s="82" t="n">
        <v>77373</v>
      </c>
      <c r="J1578" s="82" t="n">
        <v>-774</v>
      </c>
      <c r="K1578" s="83" t="n">
        <f aca="false">IF(J1578=0,0,J1578/I1578)</f>
        <v>-0.0100034895893916</v>
      </c>
      <c r="L1578" s="83" t="n">
        <f aca="false">I1578/UOM</f>
        <v>7.7373</v>
      </c>
      <c r="M1578" s="83" t="n">
        <f aca="false">J1578/UOM</f>
        <v>-0.0774</v>
      </c>
      <c r="N1578" s="84" t="str">
        <f aca="false">IF(F1578="P","PHY",IF(F1578="G","G",E1578))</f>
        <v>D</v>
      </c>
      <c r="O1578" s="84" t="str">
        <f aca="false">IF(ISNA(VLOOKUP(G1578,BadCanCurves,1,FALSE())),VLOOKUP(D1578,FOLIOS,6,FALSE()),"not used")</f>
        <v>not used</v>
      </c>
      <c r="P1578" s="84" t="n">
        <f aca="false">IF($N1578="P",VLOOKUP(H1578,PrcBuckets,2,FALSE()),0)</f>
        <v>0</v>
      </c>
      <c r="Q1578" s="84" t="n">
        <f aca="false">IF($N1578="D",VLOOKUP(H1578,BasisBuckets,2,FALSE()),0)</f>
        <v>11</v>
      </c>
      <c r="R1578" s="84" t="n">
        <f aca="false">IF($N1578="PHY",VLOOKUP(H1578,PGDBuckets,2,FALSE()),0)</f>
        <v>0</v>
      </c>
      <c r="S1578" s="84" t="n">
        <f aca="false">IF($N1578="G",VLOOKUP(H1578,PGDBuckets,2,FALSE()),0)</f>
        <v>0</v>
      </c>
      <c r="T1578" s="84" t="n">
        <f aca="false">SUM(P1578:S1578)</f>
        <v>11</v>
      </c>
      <c r="U1578" s="84" t="str">
        <f aca="false">IF(O1578="not used","-",O1578&amp;N1578&amp;T1578)</f>
        <v>-</v>
      </c>
      <c r="V1578" s="84" t="str">
        <f aca="false">IF(O1578="Not Used","-",VLOOKUP(D1578,FOLIOS,7,FALSE())&amp;H1578)</f>
        <v>-</v>
      </c>
      <c r="W1578" s="84" t="str">
        <f aca="false">IF(U1578="-","-",O1578&amp;E1578&amp;H1578)</f>
        <v>-</v>
      </c>
      <c r="X1578" s="85" t="str">
        <f aca="false">D1578&amp;G1578</f>
        <v>FT-CAND-EGSC-BASNGI-MALIN</v>
      </c>
      <c r="AF1578" s="0" t="str">
        <f aca="false">D1578&amp;V1578</f>
        <v>FT-CAND-EGSC-BAS-</v>
      </c>
    </row>
    <row r="1579" customFormat="false" ht="12.75" hidden="false" customHeight="false" outlineLevel="0" collapsed="false">
      <c r="A1579" s="81" t="n">
        <v>36682</v>
      </c>
      <c r="B1579" s="82" t="s">
        <v>55</v>
      </c>
      <c r="C1579" s="82" t="s">
        <v>56</v>
      </c>
      <c r="D1579" s="82" t="s">
        <v>57</v>
      </c>
      <c r="E1579" s="82" t="s">
        <v>21</v>
      </c>
      <c r="F1579" s="82"/>
      <c r="G1579" s="82" t="s">
        <v>92</v>
      </c>
      <c r="H1579" s="81" t="n">
        <v>37653</v>
      </c>
      <c r="I1579" s="82" t="n">
        <v>69461</v>
      </c>
      <c r="J1579" s="82" t="n">
        <v>-695</v>
      </c>
      <c r="K1579" s="83" t="n">
        <f aca="false">IF(J1579=0,0,J1579/I1579)</f>
        <v>-0.0100056146614647</v>
      </c>
      <c r="L1579" s="83" t="n">
        <f aca="false">I1579/UOM</f>
        <v>6.9461</v>
      </c>
      <c r="M1579" s="83" t="n">
        <f aca="false">J1579/UOM</f>
        <v>-0.0695</v>
      </c>
      <c r="N1579" s="84" t="str">
        <f aca="false">IF(F1579="P","PHY",IF(F1579="G","G",E1579))</f>
        <v>D</v>
      </c>
      <c r="O1579" s="84" t="str">
        <f aca="false">IF(ISNA(VLOOKUP(G1579,BadCanCurves,1,FALSE())),VLOOKUP(D1579,FOLIOS,6,FALSE()),"not used")</f>
        <v>not used</v>
      </c>
      <c r="P1579" s="84" t="n">
        <f aca="false">IF($N1579="P",VLOOKUP(H1579,PrcBuckets,2,FALSE()),0)</f>
        <v>0</v>
      </c>
      <c r="Q1579" s="84" t="n">
        <f aca="false">IF($N1579="D",VLOOKUP(H1579,BasisBuckets,2,FALSE()),0)</f>
        <v>11</v>
      </c>
      <c r="R1579" s="84" t="n">
        <f aca="false">IF($N1579="PHY",VLOOKUP(H1579,PGDBuckets,2,FALSE()),0)</f>
        <v>0</v>
      </c>
      <c r="S1579" s="84" t="n">
        <f aca="false">IF($N1579="G",VLOOKUP(H1579,PGDBuckets,2,FALSE()),0)</f>
        <v>0</v>
      </c>
      <c r="T1579" s="84" t="n">
        <f aca="false">SUM(P1579:S1579)</f>
        <v>11</v>
      </c>
      <c r="U1579" s="84" t="str">
        <f aca="false">IF(O1579="not used","-",O1579&amp;N1579&amp;T1579)</f>
        <v>-</v>
      </c>
      <c r="V1579" s="84" t="str">
        <f aca="false">IF(O1579="Not Used","-",VLOOKUP(D1579,FOLIOS,7,FALSE())&amp;H1579)</f>
        <v>-</v>
      </c>
      <c r="W1579" s="84" t="str">
        <f aca="false">IF(U1579="-","-",O1579&amp;E1579&amp;H1579)</f>
        <v>-</v>
      </c>
      <c r="X1579" s="85" t="str">
        <f aca="false">D1579&amp;G1579</f>
        <v>FT-CAND-EGSC-BASNGI-MALIN</v>
      </c>
      <c r="AF1579" s="0" t="str">
        <f aca="false">D1579&amp;V1579</f>
        <v>FT-CAND-EGSC-BAS-</v>
      </c>
    </row>
    <row r="1580" customFormat="false" ht="12.75" hidden="false" customHeight="false" outlineLevel="0" collapsed="false">
      <c r="A1580" s="81" t="n">
        <v>36682</v>
      </c>
      <c r="B1580" s="82" t="s">
        <v>55</v>
      </c>
      <c r="C1580" s="82" t="s">
        <v>56</v>
      </c>
      <c r="D1580" s="82" t="s">
        <v>57</v>
      </c>
      <c r="E1580" s="82" t="s">
        <v>21</v>
      </c>
      <c r="F1580" s="82"/>
      <c r="G1580" s="82" t="s">
        <v>92</v>
      </c>
      <c r="H1580" s="81" t="n">
        <v>37681</v>
      </c>
      <c r="I1580" s="82" t="n">
        <v>76482</v>
      </c>
      <c r="J1580" s="82" t="n">
        <v>-765</v>
      </c>
      <c r="K1580" s="83" t="n">
        <f aca="false">IF(J1580=0,0,J1580/I1580)</f>
        <v>-0.01000235349494</v>
      </c>
      <c r="L1580" s="83" t="n">
        <f aca="false">I1580/UOM</f>
        <v>7.6482</v>
      </c>
      <c r="M1580" s="83" t="n">
        <f aca="false">J1580/UOM</f>
        <v>-0.0765</v>
      </c>
      <c r="N1580" s="84" t="str">
        <f aca="false">IF(F1580="P","PHY",IF(F1580="G","G",E1580))</f>
        <v>D</v>
      </c>
      <c r="O1580" s="84" t="str">
        <f aca="false">IF(ISNA(VLOOKUP(G1580,BadCanCurves,1,FALSE())),VLOOKUP(D1580,FOLIOS,6,FALSE()),"not used")</f>
        <v>not used</v>
      </c>
      <c r="P1580" s="84" t="n">
        <f aca="false">IF($N1580="P",VLOOKUP(H1580,PrcBuckets,2,FALSE()),0)</f>
        <v>0</v>
      </c>
      <c r="Q1580" s="84" t="n">
        <f aca="false">IF($N1580="D",VLOOKUP(H1580,BasisBuckets,2,FALSE()),0)</f>
        <v>11</v>
      </c>
      <c r="R1580" s="84" t="n">
        <f aca="false">IF($N1580="PHY",VLOOKUP(H1580,PGDBuckets,2,FALSE()),0)</f>
        <v>0</v>
      </c>
      <c r="S1580" s="84" t="n">
        <f aca="false">IF($N1580="G",VLOOKUP(H1580,PGDBuckets,2,FALSE()),0)</f>
        <v>0</v>
      </c>
      <c r="T1580" s="84" t="n">
        <f aca="false">SUM(P1580:S1580)</f>
        <v>11</v>
      </c>
      <c r="U1580" s="84" t="str">
        <f aca="false">IF(O1580="not used","-",O1580&amp;N1580&amp;T1580)</f>
        <v>-</v>
      </c>
      <c r="V1580" s="84" t="str">
        <f aca="false">IF(O1580="Not Used","-",VLOOKUP(D1580,FOLIOS,7,FALSE())&amp;H1580)</f>
        <v>-</v>
      </c>
      <c r="W1580" s="84" t="str">
        <f aca="false">IF(U1580="-","-",O1580&amp;E1580&amp;H1580)</f>
        <v>-</v>
      </c>
      <c r="X1580" s="85" t="str">
        <f aca="false">D1580&amp;G1580</f>
        <v>FT-CAND-EGSC-BASNGI-MALIN</v>
      </c>
      <c r="AF1580" s="0" t="str">
        <f aca="false">D1580&amp;V1580</f>
        <v>FT-CAND-EGSC-BAS-</v>
      </c>
    </row>
    <row r="1581" customFormat="false" ht="12.75" hidden="false" customHeight="false" outlineLevel="0" collapsed="false">
      <c r="A1581" s="81" t="n">
        <v>36682</v>
      </c>
      <c r="B1581" s="82" t="s">
        <v>55</v>
      </c>
      <c r="C1581" s="82" t="s">
        <v>56</v>
      </c>
      <c r="D1581" s="82" t="s">
        <v>57</v>
      </c>
      <c r="E1581" s="82" t="s">
        <v>21</v>
      </c>
      <c r="F1581" s="82"/>
      <c r="G1581" s="82" t="s">
        <v>92</v>
      </c>
      <c r="H1581" s="81" t="n">
        <v>37712</v>
      </c>
      <c r="I1581" s="82" t="n">
        <v>73567</v>
      </c>
      <c r="J1581" s="82" t="n">
        <v>-736</v>
      </c>
      <c r="K1581" s="83" t="n">
        <f aca="false">IF(J1581=0,0,J1581/I1581)</f>
        <v>-0.0100044857069066</v>
      </c>
      <c r="L1581" s="83" t="n">
        <f aca="false">I1581/UOM</f>
        <v>7.3567</v>
      </c>
      <c r="M1581" s="83" t="n">
        <f aca="false">J1581/UOM</f>
        <v>-0.0736</v>
      </c>
      <c r="N1581" s="84" t="str">
        <f aca="false">IF(F1581="P","PHY",IF(F1581="G","G",E1581))</f>
        <v>D</v>
      </c>
      <c r="O1581" s="84" t="str">
        <f aca="false">IF(ISNA(VLOOKUP(G1581,BadCanCurves,1,FALSE())),VLOOKUP(D1581,FOLIOS,6,FALSE()),"not used")</f>
        <v>not used</v>
      </c>
      <c r="P1581" s="84" t="n">
        <f aca="false">IF($N1581="P",VLOOKUP(H1581,PrcBuckets,2,FALSE()),0)</f>
        <v>0</v>
      </c>
      <c r="Q1581" s="84" t="n">
        <f aca="false">IF($N1581="D",VLOOKUP(H1581,BasisBuckets,2,FALSE()),0)</f>
        <v>11</v>
      </c>
      <c r="R1581" s="84" t="n">
        <f aca="false">IF($N1581="PHY",VLOOKUP(H1581,PGDBuckets,2,FALSE()),0)</f>
        <v>0</v>
      </c>
      <c r="S1581" s="84" t="n">
        <f aca="false">IF($N1581="G",VLOOKUP(H1581,PGDBuckets,2,FALSE()),0)</f>
        <v>0</v>
      </c>
      <c r="T1581" s="84" t="n">
        <f aca="false">SUM(P1581:S1581)</f>
        <v>11</v>
      </c>
      <c r="U1581" s="84" t="str">
        <f aca="false">IF(O1581="not used","-",O1581&amp;N1581&amp;T1581)</f>
        <v>-</v>
      </c>
      <c r="V1581" s="84" t="str">
        <f aca="false">IF(O1581="Not Used","-",VLOOKUP(D1581,FOLIOS,7,FALSE())&amp;H1581)</f>
        <v>-</v>
      </c>
      <c r="W1581" s="84" t="str">
        <f aca="false">IF(U1581="-","-",O1581&amp;E1581&amp;H1581)</f>
        <v>-</v>
      </c>
      <c r="X1581" s="85" t="str">
        <f aca="false">D1581&amp;G1581</f>
        <v>FT-CAND-EGSC-BASNGI-MALIN</v>
      </c>
      <c r="AF1581" s="0" t="str">
        <f aca="false">D1581&amp;V1581</f>
        <v>FT-CAND-EGSC-BAS-</v>
      </c>
    </row>
    <row r="1582" customFormat="false" ht="12.75" hidden="false" customHeight="false" outlineLevel="0" collapsed="false">
      <c r="A1582" s="81" t="n">
        <v>36682</v>
      </c>
      <c r="B1582" s="82" t="s">
        <v>55</v>
      </c>
      <c r="C1582" s="82" t="s">
        <v>56</v>
      </c>
      <c r="D1582" s="82" t="s">
        <v>57</v>
      </c>
      <c r="E1582" s="82" t="s">
        <v>21</v>
      </c>
      <c r="F1582" s="82"/>
      <c r="G1582" s="82" t="s">
        <v>92</v>
      </c>
      <c r="H1582" s="81" t="n">
        <v>37742</v>
      </c>
      <c r="I1582" s="82" t="n">
        <v>75576</v>
      </c>
      <c r="J1582" s="82" t="n">
        <v>-756</v>
      </c>
      <c r="K1582" s="83" t="n">
        <f aca="false">IF(J1582=0,0,J1582/I1582)</f>
        <v>-0.0100031756113052</v>
      </c>
      <c r="L1582" s="83" t="n">
        <f aca="false">I1582/UOM</f>
        <v>7.5576</v>
      </c>
      <c r="M1582" s="83" t="n">
        <f aca="false">J1582/UOM</f>
        <v>-0.0756</v>
      </c>
      <c r="N1582" s="84" t="str">
        <f aca="false">IF(F1582="P","PHY",IF(F1582="G","G",E1582))</f>
        <v>D</v>
      </c>
      <c r="O1582" s="84" t="str">
        <f aca="false">IF(ISNA(VLOOKUP(G1582,BadCanCurves,1,FALSE())),VLOOKUP(D1582,FOLIOS,6,FALSE()),"not used")</f>
        <v>not used</v>
      </c>
      <c r="P1582" s="84" t="n">
        <f aca="false">IF($N1582="P",VLOOKUP(H1582,PrcBuckets,2,FALSE()),0)</f>
        <v>0</v>
      </c>
      <c r="Q1582" s="84" t="n">
        <f aca="false">IF($N1582="D",VLOOKUP(H1582,BasisBuckets,2,FALSE()),0)</f>
        <v>11</v>
      </c>
      <c r="R1582" s="84" t="n">
        <f aca="false">IF($N1582="PHY",VLOOKUP(H1582,PGDBuckets,2,FALSE()),0)</f>
        <v>0</v>
      </c>
      <c r="S1582" s="84" t="n">
        <f aca="false">IF($N1582="G",VLOOKUP(H1582,PGDBuckets,2,FALSE()),0)</f>
        <v>0</v>
      </c>
      <c r="T1582" s="84" t="n">
        <f aca="false">SUM(P1582:S1582)</f>
        <v>11</v>
      </c>
      <c r="U1582" s="84" t="str">
        <f aca="false">IF(O1582="not used","-",O1582&amp;N1582&amp;T1582)</f>
        <v>-</v>
      </c>
      <c r="V1582" s="84" t="str">
        <f aca="false">IF(O1582="Not Used","-",VLOOKUP(D1582,FOLIOS,7,FALSE())&amp;H1582)</f>
        <v>-</v>
      </c>
      <c r="W1582" s="84" t="str">
        <f aca="false">IF(U1582="-","-",O1582&amp;E1582&amp;H1582)</f>
        <v>-</v>
      </c>
      <c r="X1582" s="85" t="str">
        <f aca="false">D1582&amp;G1582</f>
        <v>FT-CAND-EGSC-BASNGI-MALIN</v>
      </c>
      <c r="AF1582" s="0" t="str">
        <f aca="false">D1582&amp;V1582</f>
        <v>FT-CAND-EGSC-BAS-</v>
      </c>
    </row>
    <row r="1583" customFormat="false" ht="12.75" hidden="false" customHeight="false" outlineLevel="0" collapsed="false">
      <c r="A1583" s="81" t="n">
        <v>36682</v>
      </c>
      <c r="B1583" s="82" t="s">
        <v>55</v>
      </c>
      <c r="C1583" s="82" t="s">
        <v>56</v>
      </c>
      <c r="D1583" s="82" t="s">
        <v>57</v>
      </c>
      <c r="E1583" s="82" t="s">
        <v>21</v>
      </c>
      <c r="F1583" s="82"/>
      <c r="G1583" s="82" t="s">
        <v>92</v>
      </c>
      <c r="H1583" s="81" t="n">
        <v>37773</v>
      </c>
      <c r="I1583" s="82" t="n">
        <v>72698</v>
      </c>
      <c r="J1583" s="82" t="n">
        <v>-727</v>
      </c>
      <c r="K1583" s="83" t="n">
        <f aca="false">IF(J1583=0,0,J1583/I1583)</f>
        <v>-0.0100002751107321</v>
      </c>
      <c r="L1583" s="83" t="n">
        <f aca="false">I1583/UOM</f>
        <v>7.2698</v>
      </c>
      <c r="M1583" s="83" t="n">
        <f aca="false">J1583/UOM</f>
        <v>-0.0727</v>
      </c>
      <c r="N1583" s="84" t="str">
        <f aca="false">IF(F1583="P","PHY",IF(F1583="G","G",E1583))</f>
        <v>D</v>
      </c>
      <c r="O1583" s="84" t="str">
        <f aca="false">IF(ISNA(VLOOKUP(G1583,BadCanCurves,1,FALSE())),VLOOKUP(D1583,FOLIOS,6,FALSE()),"not used")</f>
        <v>not used</v>
      </c>
      <c r="P1583" s="84" t="n">
        <f aca="false">IF($N1583="P",VLOOKUP(H1583,PrcBuckets,2,FALSE()),0)</f>
        <v>0</v>
      </c>
      <c r="Q1583" s="84" t="n">
        <f aca="false">IF($N1583="D",VLOOKUP(H1583,BasisBuckets,2,FALSE()),0)</f>
        <v>11</v>
      </c>
      <c r="R1583" s="84" t="n">
        <f aca="false">IF($N1583="PHY",VLOOKUP(H1583,PGDBuckets,2,FALSE()),0)</f>
        <v>0</v>
      </c>
      <c r="S1583" s="84" t="n">
        <f aca="false">IF($N1583="G",VLOOKUP(H1583,PGDBuckets,2,FALSE()),0)</f>
        <v>0</v>
      </c>
      <c r="T1583" s="84" t="n">
        <f aca="false">SUM(P1583:S1583)</f>
        <v>11</v>
      </c>
      <c r="U1583" s="84" t="str">
        <f aca="false">IF(O1583="not used","-",O1583&amp;N1583&amp;T1583)</f>
        <v>-</v>
      </c>
      <c r="V1583" s="84" t="str">
        <f aca="false">IF(O1583="Not Used","-",VLOOKUP(D1583,FOLIOS,7,FALSE())&amp;H1583)</f>
        <v>-</v>
      </c>
      <c r="W1583" s="84" t="str">
        <f aca="false">IF(U1583="-","-",O1583&amp;E1583&amp;H1583)</f>
        <v>-</v>
      </c>
      <c r="X1583" s="85" t="str">
        <f aca="false">D1583&amp;G1583</f>
        <v>FT-CAND-EGSC-BASNGI-MALIN</v>
      </c>
      <c r="AF1583" s="0" t="str">
        <f aca="false">D1583&amp;V1583</f>
        <v>FT-CAND-EGSC-BAS-</v>
      </c>
    </row>
    <row r="1584" customFormat="false" ht="12.75" hidden="false" customHeight="false" outlineLevel="0" collapsed="false">
      <c r="A1584" s="81" t="n">
        <v>36682</v>
      </c>
      <c r="B1584" s="82" t="s">
        <v>55</v>
      </c>
      <c r="C1584" s="82" t="s">
        <v>56</v>
      </c>
      <c r="D1584" s="82" t="s">
        <v>57</v>
      </c>
      <c r="E1584" s="82" t="s">
        <v>21</v>
      </c>
      <c r="F1584" s="82"/>
      <c r="G1584" s="82" t="s">
        <v>92</v>
      </c>
      <c r="H1584" s="81" t="n">
        <v>37803</v>
      </c>
      <c r="I1584" s="82" t="n">
        <v>74684</v>
      </c>
      <c r="J1584" s="82" t="n">
        <v>-747</v>
      </c>
      <c r="K1584" s="83" t="n">
        <f aca="false">IF(J1584=0,0,J1584/I1584)</f>
        <v>-0.0100021423598093</v>
      </c>
      <c r="L1584" s="83" t="n">
        <f aca="false">I1584/UOM</f>
        <v>7.4684</v>
      </c>
      <c r="M1584" s="83" t="n">
        <f aca="false">J1584/UOM</f>
        <v>-0.0747</v>
      </c>
      <c r="N1584" s="84" t="str">
        <f aca="false">IF(F1584="P","PHY",IF(F1584="G","G",E1584))</f>
        <v>D</v>
      </c>
      <c r="O1584" s="84" t="str">
        <f aca="false">IF(ISNA(VLOOKUP(G1584,BadCanCurves,1,FALSE())),VLOOKUP(D1584,FOLIOS,6,FALSE()),"not used")</f>
        <v>not used</v>
      </c>
      <c r="P1584" s="84" t="n">
        <f aca="false">IF($N1584="P",VLOOKUP(H1584,PrcBuckets,2,FALSE()),0)</f>
        <v>0</v>
      </c>
      <c r="Q1584" s="84" t="n">
        <f aca="false">IF($N1584="D",VLOOKUP(H1584,BasisBuckets,2,FALSE()),0)</f>
        <v>11</v>
      </c>
      <c r="R1584" s="84" t="n">
        <f aca="false">IF($N1584="PHY",VLOOKUP(H1584,PGDBuckets,2,FALSE()),0)</f>
        <v>0</v>
      </c>
      <c r="S1584" s="84" t="n">
        <f aca="false">IF($N1584="G",VLOOKUP(H1584,PGDBuckets,2,FALSE()),0)</f>
        <v>0</v>
      </c>
      <c r="T1584" s="84" t="n">
        <f aca="false">SUM(P1584:S1584)</f>
        <v>11</v>
      </c>
      <c r="U1584" s="84" t="str">
        <f aca="false">IF(O1584="not used","-",O1584&amp;N1584&amp;T1584)</f>
        <v>-</v>
      </c>
      <c r="V1584" s="84" t="str">
        <f aca="false">IF(O1584="Not Used","-",VLOOKUP(D1584,FOLIOS,7,FALSE())&amp;H1584)</f>
        <v>-</v>
      </c>
      <c r="W1584" s="84" t="str">
        <f aca="false">IF(U1584="-","-",O1584&amp;E1584&amp;H1584)</f>
        <v>-</v>
      </c>
      <c r="X1584" s="85" t="str">
        <f aca="false">D1584&amp;G1584</f>
        <v>FT-CAND-EGSC-BASNGI-MALIN</v>
      </c>
      <c r="AF1584" s="0" t="str">
        <f aca="false">D1584&amp;V1584</f>
        <v>FT-CAND-EGSC-BAS-</v>
      </c>
    </row>
    <row r="1585" customFormat="false" ht="12.75" hidden="false" customHeight="false" outlineLevel="0" collapsed="false">
      <c r="A1585" s="81" t="n">
        <v>36682</v>
      </c>
      <c r="B1585" s="82" t="s">
        <v>55</v>
      </c>
      <c r="C1585" s="82" t="s">
        <v>56</v>
      </c>
      <c r="D1585" s="82" t="s">
        <v>57</v>
      </c>
      <c r="E1585" s="82" t="s">
        <v>21</v>
      </c>
      <c r="F1585" s="82"/>
      <c r="G1585" s="82" t="s">
        <v>92</v>
      </c>
      <c r="H1585" s="81" t="n">
        <v>37834</v>
      </c>
      <c r="I1585" s="82" t="n">
        <v>74234</v>
      </c>
      <c r="J1585" s="82" t="n">
        <v>-742</v>
      </c>
      <c r="K1585" s="83" t="n">
        <f aca="false">IF(J1585=0,0,J1585/I1585)</f>
        <v>-0.00999541988846081</v>
      </c>
      <c r="L1585" s="83" t="n">
        <f aca="false">I1585/UOM</f>
        <v>7.4234</v>
      </c>
      <c r="M1585" s="83" t="n">
        <f aca="false">J1585/UOM</f>
        <v>-0.0742</v>
      </c>
      <c r="N1585" s="84" t="str">
        <f aca="false">IF(F1585="P","PHY",IF(F1585="G","G",E1585))</f>
        <v>D</v>
      </c>
      <c r="O1585" s="84" t="str">
        <f aca="false">IF(ISNA(VLOOKUP(G1585,BadCanCurves,1,FALSE())),VLOOKUP(D1585,FOLIOS,6,FALSE()),"not used")</f>
        <v>not used</v>
      </c>
      <c r="P1585" s="84" t="n">
        <f aca="false">IF($N1585="P",VLOOKUP(H1585,PrcBuckets,2,FALSE()),0)</f>
        <v>0</v>
      </c>
      <c r="Q1585" s="84" t="n">
        <f aca="false">IF($N1585="D",VLOOKUP(H1585,BasisBuckets,2,FALSE()),0)</f>
        <v>11</v>
      </c>
      <c r="R1585" s="84" t="n">
        <f aca="false">IF($N1585="PHY",VLOOKUP(H1585,PGDBuckets,2,FALSE()),0)</f>
        <v>0</v>
      </c>
      <c r="S1585" s="84" t="n">
        <f aca="false">IF($N1585="G",VLOOKUP(H1585,PGDBuckets,2,FALSE()),0)</f>
        <v>0</v>
      </c>
      <c r="T1585" s="84" t="n">
        <f aca="false">SUM(P1585:S1585)</f>
        <v>11</v>
      </c>
      <c r="U1585" s="84" t="str">
        <f aca="false">IF(O1585="not used","-",O1585&amp;N1585&amp;T1585)</f>
        <v>-</v>
      </c>
      <c r="V1585" s="84" t="str">
        <f aca="false">IF(O1585="Not Used","-",VLOOKUP(D1585,FOLIOS,7,FALSE())&amp;H1585)</f>
        <v>-</v>
      </c>
      <c r="W1585" s="84" t="str">
        <f aca="false">IF(U1585="-","-",O1585&amp;E1585&amp;H1585)</f>
        <v>-</v>
      </c>
      <c r="X1585" s="85" t="str">
        <f aca="false">D1585&amp;G1585</f>
        <v>FT-CAND-EGSC-BASNGI-MALIN</v>
      </c>
      <c r="AF1585" s="0" t="str">
        <f aca="false">D1585&amp;V1585</f>
        <v>FT-CAND-EGSC-BAS-</v>
      </c>
    </row>
    <row r="1586" customFormat="false" ht="12.75" hidden="false" customHeight="false" outlineLevel="0" collapsed="false">
      <c r="A1586" s="81" t="n">
        <v>36682</v>
      </c>
      <c r="B1586" s="82" t="s">
        <v>55</v>
      </c>
      <c r="C1586" s="82" t="s">
        <v>56</v>
      </c>
      <c r="D1586" s="82" t="s">
        <v>57</v>
      </c>
      <c r="E1586" s="82" t="s">
        <v>21</v>
      </c>
      <c r="F1586" s="82"/>
      <c r="G1586" s="82" t="s">
        <v>92</v>
      </c>
      <c r="H1586" s="81" t="n">
        <v>37865</v>
      </c>
      <c r="I1586" s="82" t="n">
        <v>71407</v>
      </c>
      <c r="J1586" s="82" t="n">
        <v>-714</v>
      </c>
      <c r="K1586" s="83" t="n">
        <f aca="false">IF(J1586=0,0,J1586/I1586)</f>
        <v>-0.00999901970395059</v>
      </c>
      <c r="L1586" s="83" t="n">
        <f aca="false">I1586/UOM</f>
        <v>7.1407</v>
      </c>
      <c r="M1586" s="83" t="n">
        <f aca="false">J1586/UOM</f>
        <v>-0.0714</v>
      </c>
      <c r="N1586" s="84" t="str">
        <f aca="false">IF(F1586="P","PHY",IF(F1586="G","G",E1586))</f>
        <v>D</v>
      </c>
      <c r="O1586" s="84" t="str">
        <f aca="false">IF(ISNA(VLOOKUP(G1586,BadCanCurves,1,FALSE())),VLOOKUP(D1586,FOLIOS,6,FALSE()),"not used")</f>
        <v>not used</v>
      </c>
      <c r="P1586" s="84" t="n">
        <f aca="false">IF($N1586="P",VLOOKUP(H1586,PrcBuckets,2,FALSE()),0)</f>
        <v>0</v>
      </c>
      <c r="Q1586" s="84" t="n">
        <f aca="false">IF($N1586="D",VLOOKUP(H1586,BasisBuckets,2,FALSE()),0)</f>
        <v>11</v>
      </c>
      <c r="R1586" s="84" t="n">
        <f aca="false">IF($N1586="PHY",VLOOKUP(H1586,PGDBuckets,2,FALSE()),0)</f>
        <v>0</v>
      </c>
      <c r="S1586" s="84" t="n">
        <f aca="false">IF($N1586="G",VLOOKUP(H1586,PGDBuckets,2,FALSE()),0)</f>
        <v>0</v>
      </c>
      <c r="T1586" s="84" t="n">
        <f aca="false">SUM(P1586:S1586)</f>
        <v>11</v>
      </c>
      <c r="U1586" s="84" t="str">
        <f aca="false">IF(O1586="not used","-",O1586&amp;N1586&amp;T1586)</f>
        <v>-</v>
      </c>
      <c r="V1586" s="84" t="str">
        <f aca="false">IF(O1586="Not Used","-",VLOOKUP(D1586,FOLIOS,7,FALSE())&amp;H1586)</f>
        <v>-</v>
      </c>
      <c r="W1586" s="84" t="str">
        <f aca="false">IF(U1586="-","-",O1586&amp;E1586&amp;H1586)</f>
        <v>-</v>
      </c>
      <c r="X1586" s="85" t="str">
        <f aca="false">D1586&amp;G1586</f>
        <v>FT-CAND-EGSC-BASNGI-MALIN</v>
      </c>
      <c r="AF1586" s="0" t="str">
        <f aca="false">D1586&amp;V1586</f>
        <v>FT-CAND-EGSC-BAS-</v>
      </c>
    </row>
    <row r="1587" customFormat="false" ht="12.75" hidden="false" customHeight="false" outlineLevel="0" collapsed="false">
      <c r="A1587" s="81" t="n">
        <v>36682</v>
      </c>
      <c r="B1587" s="82" t="s">
        <v>55</v>
      </c>
      <c r="C1587" s="82" t="s">
        <v>56</v>
      </c>
      <c r="D1587" s="82" t="s">
        <v>57</v>
      </c>
      <c r="E1587" s="82" t="s">
        <v>21</v>
      </c>
      <c r="F1587" s="82"/>
      <c r="G1587" s="82" t="s">
        <v>92</v>
      </c>
      <c r="H1587" s="81" t="n">
        <v>37895</v>
      </c>
      <c r="I1587" s="82" t="n">
        <v>73357</v>
      </c>
      <c r="J1587" s="82" t="n">
        <v>-734</v>
      </c>
      <c r="K1587" s="83" t="n">
        <f aca="false">IF(J1587=0,0,J1587/I1587)</f>
        <v>-0.0100058617446188</v>
      </c>
      <c r="L1587" s="83" t="n">
        <f aca="false">I1587/UOM</f>
        <v>7.3357</v>
      </c>
      <c r="M1587" s="83" t="n">
        <f aca="false">J1587/UOM</f>
        <v>-0.0734</v>
      </c>
      <c r="N1587" s="84" t="str">
        <f aca="false">IF(F1587="P","PHY",IF(F1587="G","G",E1587))</f>
        <v>D</v>
      </c>
      <c r="O1587" s="84" t="str">
        <f aca="false">IF(ISNA(VLOOKUP(G1587,BadCanCurves,1,FALSE())),VLOOKUP(D1587,FOLIOS,6,FALSE()),"not used")</f>
        <v>not used</v>
      </c>
      <c r="P1587" s="84" t="n">
        <f aca="false">IF($N1587="P",VLOOKUP(H1587,PrcBuckets,2,FALSE()),0)</f>
        <v>0</v>
      </c>
      <c r="Q1587" s="84" t="n">
        <f aca="false">IF($N1587="D",VLOOKUP(H1587,BasisBuckets,2,FALSE()),0)</f>
        <v>11</v>
      </c>
      <c r="R1587" s="84" t="n">
        <f aca="false">IF($N1587="PHY",VLOOKUP(H1587,PGDBuckets,2,FALSE()),0)</f>
        <v>0</v>
      </c>
      <c r="S1587" s="84" t="n">
        <f aca="false">IF($N1587="G",VLOOKUP(H1587,PGDBuckets,2,FALSE()),0)</f>
        <v>0</v>
      </c>
      <c r="T1587" s="84" t="n">
        <f aca="false">SUM(P1587:S1587)</f>
        <v>11</v>
      </c>
      <c r="U1587" s="84" t="str">
        <f aca="false">IF(O1587="not used","-",O1587&amp;N1587&amp;T1587)</f>
        <v>-</v>
      </c>
      <c r="V1587" s="84" t="str">
        <f aca="false">IF(O1587="Not Used","-",VLOOKUP(D1587,FOLIOS,7,FALSE())&amp;H1587)</f>
        <v>-</v>
      </c>
      <c r="W1587" s="84" t="str">
        <f aca="false">IF(U1587="-","-",O1587&amp;E1587&amp;H1587)</f>
        <v>-</v>
      </c>
      <c r="X1587" s="85" t="str">
        <f aca="false">D1587&amp;G1587</f>
        <v>FT-CAND-EGSC-BASNGI-MALIN</v>
      </c>
      <c r="AF1587" s="0" t="str">
        <f aca="false">D1587&amp;V1587</f>
        <v>FT-CAND-EGSC-BAS-</v>
      </c>
    </row>
    <row r="1588" customFormat="false" ht="12.75" hidden="false" customHeight="false" outlineLevel="0" collapsed="false">
      <c r="A1588" s="81" t="n">
        <v>36682</v>
      </c>
      <c r="B1588" s="82" t="s">
        <v>55</v>
      </c>
      <c r="C1588" s="82" t="s">
        <v>56</v>
      </c>
      <c r="D1588" s="82" t="s">
        <v>57</v>
      </c>
      <c r="E1588" s="82" t="s">
        <v>21</v>
      </c>
      <c r="F1588" s="82"/>
      <c r="G1588" s="82" t="s">
        <v>92</v>
      </c>
      <c r="H1588" s="81" t="n">
        <v>37926</v>
      </c>
      <c r="I1588" s="82" t="n">
        <v>-47042</v>
      </c>
      <c r="J1588" s="82" t="n">
        <v>470</v>
      </c>
      <c r="K1588" s="83" t="n">
        <f aca="false">IF(J1588=0,0,J1588/I1588)</f>
        <v>-0.00999107180817142</v>
      </c>
      <c r="L1588" s="83" t="n">
        <f aca="false">I1588/UOM</f>
        <v>-4.7042</v>
      </c>
      <c r="M1588" s="83" t="n">
        <f aca="false">J1588/UOM</f>
        <v>0.047</v>
      </c>
      <c r="N1588" s="84" t="str">
        <f aca="false">IF(F1588="P","PHY",IF(F1588="G","G",E1588))</f>
        <v>D</v>
      </c>
      <c r="O1588" s="84" t="str">
        <f aca="false">IF(ISNA(VLOOKUP(G1588,BadCanCurves,1,FALSE())),VLOOKUP(D1588,FOLIOS,6,FALSE()),"not used")</f>
        <v>not used</v>
      </c>
      <c r="P1588" s="84" t="n">
        <f aca="false">IF($N1588="P",VLOOKUP(H1588,PrcBuckets,2,FALSE()),0)</f>
        <v>0</v>
      </c>
      <c r="Q1588" s="84" t="n">
        <f aca="false">IF($N1588="D",VLOOKUP(H1588,BasisBuckets,2,FALSE()),0)</f>
        <v>11</v>
      </c>
      <c r="R1588" s="84" t="n">
        <f aca="false">IF($N1588="PHY",VLOOKUP(H1588,PGDBuckets,2,FALSE()),0)</f>
        <v>0</v>
      </c>
      <c r="S1588" s="84" t="n">
        <f aca="false">IF($N1588="G",VLOOKUP(H1588,PGDBuckets,2,FALSE()),0)</f>
        <v>0</v>
      </c>
      <c r="T1588" s="84" t="n">
        <f aca="false">SUM(P1588:S1588)</f>
        <v>11</v>
      </c>
      <c r="U1588" s="84" t="str">
        <f aca="false">IF(O1588="not used","-",O1588&amp;N1588&amp;T1588)</f>
        <v>-</v>
      </c>
      <c r="V1588" s="84" t="str">
        <f aca="false">IF(O1588="Not Used","-",VLOOKUP(D1588,FOLIOS,7,FALSE())&amp;H1588)</f>
        <v>-</v>
      </c>
      <c r="W1588" s="84" t="str">
        <f aca="false">IF(U1588="-","-",O1588&amp;E1588&amp;H1588)</f>
        <v>-</v>
      </c>
      <c r="X1588" s="85" t="str">
        <f aca="false">D1588&amp;G1588</f>
        <v>FT-CAND-EGSC-BASNGI-MALIN</v>
      </c>
      <c r="AF1588" s="0" t="str">
        <f aca="false">D1588&amp;V1588</f>
        <v>FT-CAND-EGSC-BAS-</v>
      </c>
    </row>
    <row r="1589" customFormat="false" ht="12.75" hidden="false" customHeight="false" outlineLevel="0" collapsed="false">
      <c r="A1589" s="81" t="n">
        <v>36682</v>
      </c>
      <c r="B1589" s="82" t="s">
        <v>55</v>
      </c>
      <c r="C1589" s="82" t="s">
        <v>56</v>
      </c>
      <c r="D1589" s="82" t="s">
        <v>57</v>
      </c>
      <c r="E1589" s="82" t="s">
        <v>21</v>
      </c>
      <c r="F1589" s="82"/>
      <c r="G1589" s="82" t="s">
        <v>92</v>
      </c>
      <c r="H1589" s="81" t="n">
        <v>37956</v>
      </c>
      <c r="I1589" s="82" t="n">
        <v>-48327</v>
      </c>
      <c r="J1589" s="82" t="n">
        <v>483</v>
      </c>
      <c r="K1589" s="83" t="n">
        <f aca="false">IF(J1589=0,0,J1589/I1589)</f>
        <v>-0.00999441306102179</v>
      </c>
      <c r="L1589" s="83" t="n">
        <f aca="false">I1589/UOM</f>
        <v>-4.8327</v>
      </c>
      <c r="M1589" s="83" t="n">
        <f aca="false">J1589/UOM</f>
        <v>0.0483</v>
      </c>
      <c r="N1589" s="84" t="str">
        <f aca="false">IF(F1589="P","PHY",IF(F1589="G","G",E1589))</f>
        <v>D</v>
      </c>
      <c r="O1589" s="84" t="str">
        <f aca="false">IF(ISNA(VLOOKUP(G1589,BadCanCurves,1,FALSE())),VLOOKUP(D1589,FOLIOS,6,FALSE()),"not used")</f>
        <v>not used</v>
      </c>
      <c r="P1589" s="84" t="n">
        <f aca="false">IF($N1589="P",VLOOKUP(H1589,PrcBuckets,2,FALSE()),0)</f>
        <v>0</v>
      </c>
      <c r="Q1589" s="84" t="n">
        <f aca="false">IF($N1589="D",VLOOKUP(H1589,BasisBuckets,2,FALSE()),0)</f>
        <v>11</v>
      </c>
      <c r="R1589" s="84" t="n">
        <f aca="false">IF($N1589="PHY",VLOOKUP(H1589,PGDBuckets,2,FALSE()),0)</f>
        <v>0</v>
      </c>
      <c r="S1589" s="84" t="n">
        <f aca="false">IF($N1589="G",VLOOKUP(H1589,PGDBuckets,2,FALSE()),0)</f>
        <v>0</v>
      </c>
      <c r="T1589" s="84" t="n">
        <f aca="false">SUM(P1589:S1589)</f>
        <v>11</v>
      </c>
      <c r="U1589" s="84" t="str">
        <f aca="false">IF(O1589="not used","-",O1589&amp;N1589&amp;T1589)</f>
        <v>-</v>
      </c>
      <c r="V1589" s="84" t="str">
        <f aca="false">IF(O1589="Not Used","-",VLOOKUP(D1589,FOLIOS,7,FALSE())&amp;H1589)</f>
        <v>-</v>
      </c>
      <c r="W1589" s="84" t="str">
        <f aca="false">IF(U1589="-","-",O1589&amp;E1589&amp;H1589)</f>
        <v>-</v>
      </c>
      <c r="X1589" s="85" t="str">
        <f aca="false">D1589&amp;G1589</f>
        <v>FT-CAND-EGSC-BASNGI-MALIN</v>
      </c>
      <c r="AF1589" s="0" t="str">
        <f aca="false">D1589&amp;V1589</f>
        <v>FT-CAND-EGSC-BAS-</v>
      </c>
    </row>
    <row r="1590" customFormat="false" ht="12.75" hidden="false" customHeight="false" outlineLevel="0" collapsed="false">
      <c r="A1590" s="81" t="n">
        <v>36682</v>
      </c>
      <c r="B1590" s="82" t="s">
        <v>55</v>
      </c>
      <c r="C1590" s="82" t="s">
        <v>56</v>
      </c>
      <c r="D1590" s="82" t="s">
        <v>57</v>
      </c>
      <c r="E1590" s="82" t="s">
        <v>21</v>
      </c>
      <c r="F1590" s="82"/>
      <c r="G1590" s="82" t="s">
        <v>92</v>
      </c>
      <c r="H1590" s="81" t="n">
        <v>37987</v>
      </c>
      <c r="I1590" s="82" t="n">
        <v>-48034</v>
      </c>
      <c r="J1590" s="82" t="n">
        <v>480</v>
      </c>
      <c r="K1590" s="83" t="n">
        <f aca="false">IF(J1590=0,0,J1590/I1590)</f>
        <v>-0.00999292168047633</v>
      </c>
      <c r="L1590" s="83" t="n">
        <f aca="false">I1590/UOM</f>
        <v>-4.8034</v>
      </c>
      <c r="M1590" s="83" t="n">
        <f aca="false">J1590/UOM</f>
        <v>0.048</v>
      </c>
      <c r="N1590" s="84" t="str">
        <f aca="false">IF(F1590="P","PHY",IF(F1590="G","G",E1590))</f>
        <v>D</v>
      </c>
      <c r="O1590" s="84" t="str">
        <f aca="false">IF(ISNA(VLOOKUP(G1590,BadCanCurves,1,FALSE())),VLOOKUP(D1590,FOLIOS,6,FALSE()),"not used")</f>
        <v>not used</v>
      </c>
      <c r="P1590" s="84" t="n">
        <f aca="false">IF($N1590="P",VLOOKUP(H1590,PrcBuckets,2,FALSE()),0)</f>
        <v>0</v>
      </c>
      <c r="Q1590" s="84" t="n">
        <f aca="false">IF($N1590="D",VLOOKUP(H1590,BasisBuckets,2,FALSE()),0)</f>
        <v>12</v>
      </c>
      <c r="R1590" s="84" t="n">
        <f aca="false">IF($N1590="PHY",VLOOKUP(H1590,PGDBuckets,2,FALSE()),0)</f>
        <v>0</v>
      </c>
      <c r="S1590" s="84" t="n">
        <f aca="false">IF($N1590="G",VLOOKUP(H1590,PGDBuckets,2,FALSE()),0)</f>
        <v>0</v>
      </c>
      <c r="T1590" s="84" t="n">
        <f aca="false">SUM(P1590:S1590)</f>
        <v>12</v>
      </c>
      <c r="U1590" s="84" t="str">
        <f aca="false">IF(O1590="not used","-",O1590&amp;N1590&amp;T1590)</f>
        <v>-</v>
      </c>
      <c r="V1590" s="84" t="str">
        <f aca="false">IF(O1590="Not Used","-",VLOOKUP(D1590,FOLIOS,7,FALSE())&amp;H1590)</f>
        <v>-</v>
      </c>
      <c r="W1590" s="84" t="str">
        <f aca="false">IF(U1590="-","-",O1590&amp;E1590&amp;H1590)</f>
        <v>-</v>
      </c>
      <c r="X1590" s="85" t="str">
        <f aca="false">D1590&amp;G1590</f>
        <v>FT-CAND-EGSC-BASNGI-MALIN</v>
      </c>
      <c r="AF1590" s="0" t="str">
        <f aca="false">D1590&amp;V1590</f>
        <v>FT-CAND-EGSC-BAS-</v>
      </c>
    </row>
    <row r="1591" customFormat="false" ht="12.75" hidden="false" customHeight="false" outlineLevel="0" collapsed="false">
      <c r="A1591" s="81" t="n">
        <v>36682</v>
      </c>
      <c r="B1591" s="82" t="s">
        <v>55</v>
      </c>
      <c r="C1591" s="82" t="s">
        <v>56</v>
      </c>
      <c r="D1591" s="82" t="s">
        <v>57</v>
      </c>
      <c r="E1591" s="82" t="s">
        <v>21</v>
      </c>
      <c r="F1591" s="82"/>
      <c r="G1591" s="82" t="s">
        <v>92</v>
      </c>
      <c r="H1591" s="81" t="n">
        <v>38018</v>
      </c>
      <c r="I1591" s="82" t="n">
        <v>-44661</v>
      </c>
      <c r="J1591" s="82" t="n">
        <v>447</v>
      </c>
      <c r="K1591" s="83" t="n">
        <f aca="false">IF(J1591=0,0,J1591/I1591)</f>
        <v>-0.0100087324511319</v>
      </c>
      <c r="L1591" s="83" t="n">
        <f aca="false">I1591/UOM</f>
        <v>-4.4661</v>
      </c>
      <c r="M1591" s="83" t="n">
        <f aca="false">J1591/UOM</f>
        <v>0.0447</v>
      </c>
      <c r="N1591" s="84" t="str">
        <f aca="false">IF(F1591="P","PHY",IF(F1591="G","G",E1591))</f>
        <v>D</v>
      </c>
      <c r="O1591" s="84" t="str">
        <f aca="false">IF(ISNA(VLOOKUP(G1591,BadCanCurves,1,FALSE())),VLOOKUP(D1591,FOLIOS,6,FALSE()),"not used")</f>
        <v>not used</v>
      </c>
      <c r="P1591" s="84" t="n">
        <f aca="false">IF($N1591="P",VLOOKUP(H1591,PrcBuckets,2,FALSE()),0)</f>
        <v>0</v>
      </c>
      <c r="Q1591" s="84" t="n">
        <f aca="false">IF($N1591="D",VLOOKUP(H1591,BasisBuckets,2,FALSE()),0)</f>
        <v>12</v>
      </c>
      <c r="R1591" s="84" t="n">
        <f aca="false">IF($N1591="PHY",VLOOKUP(H1591,PGDBuckets,2,FALSE()),0)</f>
        <v>0</v>
      </c>
      <c r="S1591" s="84" t="n">
        <f aca="false">IF($N1591="G",VLOOKUP(H1591,PGDBuckets,2,FALSE()),0)</f>
        <v>0</v>
      </c>
      <c r="T1591" s="84" t="n">
        <f aca="false">SUM(P1591:S1591)</f>
        <v>12</v>
      </c>
      <c r="U1591" s="84" t="str">
        <f aca="false">IF(O1591="not used","-",O1591&amp;N1591&amp;T1591)</f>
        <v>-</v>
      </c>
      <c r="V1591" s="84" t="str">
        <f aca="false">IF(O1591="Not Used","-",VLOOKUP(D1591,FOLIOS,7,FALSE())&amp;H1591)</f>
        <v>-</v>
      </c>
      <c r="W1591" s="84" t="str">
        <f aca="false">IF(U1591="-","-",O1591&amp;E1591&amp;H1591)</f>
        <v>-</v>
      </c>
      <c r="X1591" s="85" t="str">
        <f aca="false">D1591&amp;G1591</f>
        <v>FT-CAND-EGSC-BASNGI-MALIN</v>
      </c>
      <c r="AF1591" s="0" t="str">
        <f aca="false">D1591&amp;V1591</f>
        <v>FT-CAND-EGSC-BAS-</v>
      </c>
    </row>
    <row r="1592" customFormat="false" ht="12.75" hidden="false" customHeight="false" outlineLevel="0" collapsed="false">
      <c r="A1592" s="81" t="n">
        <v>36682</v>
      </c>
      <c r="B1592" s="82" t="s">
        <v>55</v>
      </c>
      <c r="C1592" s="82" t="s">
        <v>56</v>
      </c>
      <c r="D1592" s="82" t="s">
        <v>57</v>
      </c>
      <c r="E1592" s="82" t="s">
        <v>21</v>
      </c>
      <c r="F1592" s="82"/>
      <c r="G1592" s="82" t="s">
        <v>92</v>
      </c>
      <c r="H1592" s="81" t="n">
        <v>38047</v>
      </c>
      <c r="I1592" s="82" t="n">
        <v>-47468</v>
      </c>
      <c r="J1592" s="82" t="n">
        <v>475</v>
      </c>
      <c r="K1592" s="83" t="n">
        <f aca="false">IF(J1592=0,0,J1592/I1592)</f>
        <v>-0.010006741383669</v>
      </c>
      <c r="L1592" s="83" t="n">
        <f aca="false">I1592/UOM</f>
        <v>-4.7468</v>
      </c>
      <c r="M1592" s="83" t="n">
        <f aca="false">J1592/UOM</f>
        <v>0.0475</v>
      </c>
      <c r="N1592" s="84" t="str">
        <f aca="false">IF(F1592="P","PHY",IF(F1592="G","G",E1592))</f>
        <v>D</v>
      </c>
      <c r="O1592" s="84" t="str">
        <f aca="false">IF(ISNA(VLOOKUP(G1592,BadCanCurves,1,FALSE())),VLOOKUP(D1592,FOLIOS,6,FALSE()),"not used")</f>
        <v>not used</v>
      </c>
      <c r="P1592" s="84" t="n">
        <f aca="false">IF($N1592="P",VLOOKUP(H1592,PrcBuckets,2,FALSE()),0)</f>
        <v>0</v>
      </c>
      <c r="Q1592" s="84" t="n">
        <f aca="false">IF($N1592="D",VLOOKUP(H1592,BasisBuckets,2,FALSE()),0)</f>
        <v>12</v>
      </c>
      <c r="R1592" s="84" t="n">
        <f aca="false">IF($N1592="PHY",VLOOKUP(H1592,PGDBuckets,2,FALSE()),0)</f>
        <v>0</v>
      </c>
      <c r="S1592" s="84" t="n">
        <f aca="false">IF($N1592="G",VLOOKUP(H1592,PGDBuckets,2,FALSE()),0)</f>
        <v>0</v>
      </c>
      <c r="T1592" s="84" t="n">
        <f aca="false">SUM(P1592:S1592)</f>
        <v>12</v>
      </c>
      <c r="U1592" s="84" t="str">
        <f aca="false">IF(O1592="not used","-",O1592&amp;N1592&amp;T1592)</f>
        <v>-</v>
      </c>
      <c r="V1592" s="84" t="str">
        <f aca="false">IF(O1592="Not Used","-",VLOOKUP(D1592,FOLIOS,7,FALSE())&amp;H1592)</f>
        <v>-</v>
      </c>
      <c r="W1592" s="84" t="str">
        <f aca="false">IF(U1592="-","-",O1592&amp;E1592&amp;H1592)</f>
        <v>-</v>
      </c>
      <c r="X1592" s="85" t="str">
        <f aca="false">D1592&amp;G1592</f>
        <v>FT-CAND-EGSC-BASNGI-MALIN</v>
      </c>
      <c r="AF1592" s="0" t="str">
        <f aca="false">D1592&amp;V1592</f>
        <v>FT-CAND-EGSC-BAS-</v>
      </c>
    </row>
    <row r="1593" customFormat="false" ht="12.75" hidden="false" customHeight="false" outlineLevel="0" collapsed="false">
      <c r="A1593" s="81" t="n">
        <v>36682</v>
      </c>
      <c r="B1593" s="82" t="s">
        <v>55</v>
      </c>
      <c r="C1593" s="82" t="s">
        <v>56</v>
      </c>
      <c r="D1593" s="82" t="s">
        <v>57</v>
      </c>
      <c r="E1593" s="82" t="s">
        <v>21</v>
      </c>
      <c r="F1593" s="82"/>
      <c r="G1593" s="82" t="s">
        <v>92</v>
      </c>
      <c r="H1593" s="81" t="n">
        <v>38078</v>
      </c>
      <c r="I1593" s="82" t="n">
        <v>-45658</v>
      </c>
      <c r="J1593" s="82" t="n">
        <v>457</v>
      </c>
      <c r="K1593" s="83" t="n">
        <f aca="false">IF(J1593=0,0,J1593/I1593)</f>
        <v>-0.0100091988260546</v>
      </c>
      <c r="L1593" s="83" t="n">
        <f aca="false">I1593/UOM</f>
        <v>-4.5658</v>
      </c>
      <c r="M1593" s="83" t="n">
        <f aca="false">J1593/UOM</f>
        <v>0.0457</v>
      </c>
      <c r="N1593" s="84" t="str">
        <f aca="false">IF(F1593="P","PHY",IF(F1593="G","G",E1593))</f>
        <v>D</v>
      </c>
      <c r="O1593" s="84" t="str">
        <f aca="false">IF(ISNA(VLOOKUP(G1593,BadCanCurves,1,FALSE())),VLOOKUP(D1593,FOLIOS,6,FALSE()),"not used")</f>
        <v>not used</v>
      </c>
      <c r="P1593" s="84" t="n">
        <f aca="false">IF($N1593="P",VLOOKUP(H1593,PrcBuckets,2,FALSE()),0)</f>
        <v>0</v>
      </c>
      <c r="Q1593" s="84" t="n">
        <f aca="false">IF($N1593="D",VLOOKUP(H1593,BasisBuckets,2,FALSE()),0)</f>
        <v>12</v>
      </c>
      <c r="R1593" s="84" t="n">
        <f aca="false">IF($N1593="PHY",VLOOKUP(H1593,PGDBuckets,2,FALSE()),0)</f>
        <v>0</v>
      </c>
      <c r="S1593" s="84" t="n">
        <f aca="false">IF($N1593="G",VLOOKUP(H1593,PGDBuckets,2,FALSE()),0)</f>
        <v>0</v>
      </c>
      <c r="T1593" s="84" t="n">
        <f aca="false">SUM(P1593:S1593)</f>
        <v>12</v>
      </c>
      <c r="U1593" s="84" t="str">
        <f aca="false">IF(O1593="not used","-",O1593&amp;N1593&amp;T1593)</f>
        <v>-</v>
      </c>
      <c r="V1593" s="84" t="str">
        <f aca="false">IF(O1593="Not Used","-",VLOOKUP(D1593,FOLIOS,7,FALSE())&amp;H1593)</f>
        <v>-</v>
      </c>
      <c r="W1593" s="84" t="str">
        <f aca="false">IF(U1593="-","-",O1593&amp;E1593&amp;H1593)</f>
        <v>-</v>
      </c>
      <c r="X1593" s="85" t="str">
        <f aca="false">D1593&amp;G1593</f>
        <v>FT-CAND-EGSC-BASNGI-MALIN</v>
      </c>
      <c r="AF1593" s="0" t="str">
        <f aca="false">D1593&amp;V1593</f>
        <v>FT-CAND-EGSC-BAS-</v>
      </c>
    </row>
    <row r="1594" customFormat="false" ht="12.75" hidden="false" customHeight="false" outlineLevel="0" collapsed="false">
      <c r="A1594" s="81" t="n">
        <v>36682</v>
      </c>
      <c r="B1594" s="82" t="s">
        <v>55</v>
      </c>
      <c r="C1594" s="82" t="s">
        <v>56</v>
      </c>
      <c r="D1594" s="82" t="s">
        <v>57</v>
      </c>
      <c r="E1594" s="82" t="s">
        <v>21</v>
      </c>
      <c r="F1594" s="82"/>
      <c r="G1594" s="82" t="s">
        <v>92</v>
      </c>
      <c r="H1594" s="81" t="n">
        <v>38108</v>
      </c>
      <c r="I1594" s="82" t="n">
        <v>-46903</v>
      </c>
      <c r="J1594" s="82" t="n">
        <v>469</v>
      </c>
      <c r="K1594" s="83" t="n">
        <f aca="false">IF(J1594=0,0,J1594/I1594)</f>
        <v>-0.00999936038206511</v>
      </c>
      <c r="L1594" s="83" t="n">
        <f aca="false">I1594/UOM</f>
        <v>-4.6903</v>
      </c>
      <c r="M1594" s="83" t="n">
        <f aca="false">J1594/UOM</f>
        <v>0.0469</v>
      </c>
      <c r="N1594" s="84" t="str">
        <f aca="false">IF(F1594="P","PHY",IF(F1594="G","G",E1594))</f>
        <v>D</v>
      </c>
      <c r="O1594" s="84" t="str">
        <f aca="false">IF(ISNA(VLOOKUP(G1594,BadCanCurves,1,FALSE())),VLOOKUP(D1594,FOLIOS,6,FALSE()),"not used")</f>
        <v>not used</v>
      </c>
      <c r="P1594" s="84" t="n">
        <f aca="false">IF($N1594="P",VLOOKUP(H1594,PrcBuckets,2,FALSE()),0)</f>
        <v>0</v>
      </c>
      <c r="Q1594" s="84" t="n">
        <f aca="false">IF($N1594="D",VLOOKUP(H1594,BasisBuckets,2,FALSE()),0)</f>
        <v>12</v>
      </c>
      <c r="R1594" s="84" t="n">
        <f aca="false">IF($N1594="PHY",VLOOKUP(H1594,PGDBuckets,2,FALSE()),0)</f>
        <v>0</v>
      </c>
      <c r="S1594" s="84" t="n">
        <f aca="false">IF($N1594="G",VLOOKUP(H1594,PGDBuckets,2,FALSE()),0)</f>
        <v>0</v>
      </c>
      <c r="T1594" s="84" t="n">
        <f aca="false">SUM(P1594:S1594)</f>
        <v>12</v>
      </c>
      <c r="U1594" s="84" t="str">
        <f aca="false">IF(O1594="not used","-",O1594&amp;N1594&amp;T1594)</f>
        <v>-</v>
      </c>
      <c r="V1594" s="84" t="str">
        <f aca="false">IF(O1594="Not Used","-",VLOOKUP(D1594,FOLIOS,7,FALSE())&amp;H1594)</f>
        <v>-</v>
      </c>
      <c r="W1594" s="84" t="str">
        <f aca="false">IF(U1594="-","-",O1594&amp;E1594&amp;H1594)</f>
        <v>-</v>
      </c>
      <c r="X1594" s="85" t="str">
        <f aca="false">D1594&amp;G1594</f>
        <v>FT-CAND-EGSC-BASNGI-MALIN</v>
      </c>
      <c r="AF1594" s="0" t="str">
        <f aca="false">D1594&amp;V1594</f>
        <v>FT-CAND-EGSC-BAS-</v>
      </c>
    </row>
    <row r="1595" customFormat="false" ht="12.75" hidden="false" customHeight="false" outlineLevel="0" collapsed="false">
      <c r="A1595" s="81" t="n">
        <v>36682</v>
      </c>
      <c r="B1595" s="82" t="s">
        <v>55</v>
      </c>
      <c r="C1595" s="82" t="s">
        <v>56</v>
      </c>
      <c r="D1595" s="82" t="s">
        <v>57</v>
      </c>
      <c r="E1595" s="82" t="s">
        <v>21</v>
      </c>
      <c r="F1595" s="82"/>
      <c r="G1595" s="82" t="s">
        <v>92</v>
      </c>
      <c r="H1595" s="81" t="n">
        <v>38139</v>
      </c>
      <c r="I1595" s="82" t="n">
        <v>-45114</v>
      </c>
      <c r="J1595" s="82" t="n">
        <v>451</v>
      </c>
      <c r="K1595" s="83" t="n">
        <f aca="false">IF(J1595=0,0,J1595/I1595)</f>
        <v>-0.00999689675045441</v>
      </c>
      <c r="L1595" s="83" t="n">
        <f aca="false">I1595/UOM</f>
        <v>-4.5114</v>
      </c>
      <c r="M1595" s="83" t="n">
        <f aca="false">J1595/UOM</f>
        <v>0.0451</v>
      </c>
      <c r="N1595" s="84" t="str">
        <f aca="false">IF(F1595="P","PHY",IF(F1595="G","G",E1595))</f>
        <v>D</v>
      </c>
      <c r="O1595" s="84" t="str">
        <f aca="false">IF(ISNA(VLOOKUP(G1595,BadCanCurves,1,FALSE())),VLOOKUP(D1595,FOLIOS,6,FALSE()),"not used")</f>
        <v>not used</v>
      </c>
      <c r="P1595" s="84" t="n">
        <f aca="false">IF($N1595="P",VLOOKUP(H1595,PrcBuckets,2,FALSE()),0)</f>
        <v>0</v>
      </c>
      <c r="Q1595" s="84" t="n">
        <f aca="false">IF($N1595="D",VLOOKUP(H1595,BasisBuckets,2,FALSE()),0)</f>
        <v>12</v>
      </c>
      <c r="R1595" s="84" t="n">
        <f aca="false">IF($N1595="PHY",VLOOKUP(H1595,PGDBuckets,2,FALSE()),0)</f>
        <v>0</v>
      </c>
      <c r="S1595" s="84" t="n">
        <f aca="false">IF($N1595="G",VLOOKUP(H1595,PGDBuckets,2,FALSE()),0)</f>
        <v>0</v>
      </c>
      <c r="T1595" s="84" t="n">
        <f aca="false">SUM(P1595:S1595)</f>
        <v>12</v>
      </c>
      <c r="U1595" s="84" t="str">
        <f aca="false">IF(O1595="not used","-",O1595&amp;N1595&amp;T1595)</f>
        <v>-</v>
      </c>
      <c r="V1595" s="84" t="str">
        <f aca="false">IF(O1595="Not Used","-",VLOOKUP(D1595,FOLIOS,7,FALSE())&amp;H1595)</f>
        <v>-</v>
      </c>
      <c r="W1595" s="84" t="str">
        <f aca="false">IF(U1595="-","-",O1595&amp;E1595&amp;H1595)</f>
        <v>-</v>
      </c>
      <c r="X1595" s="85" t="str">
        <f aca="false">D1595&amp;G1595</f>
        <v>FT-CAND-EGSC-BASNGI-MALIN</v>
      </c>
      <c r="AF1595" s="0" t="str">
        <f aca="false">D1595&amp;V1595</f>
        <v>FT-CAND-EGSC-BAS-</v>
      </c>
    </row>
    <row r="1596" customFormat="false" ht="12.75" hidden="false" customHeight="false" outlineLevel="0" collapsed="false">
      <c r="A1596" s="81" t="n">
        <v>36682</v>
      </c>
      <c r="B1596" s="82" t="s">
        <v>55</v>
      </c>
      <c r="C1596" s="82" t="s">
        <v>56</v>
      </c>
      <c r="D1596" s="82" t="s">
        <v>57</v>
      </c>
      <c r="E1596" s="82" t="s">
        <v>21</v>
      </c>
      <c r="F1596" s="82"/>
      <c r="G1596" s="82" t="s">
        <v>92</v>
      </c>
      <c r="H1596" s="81" t="n">
        <v>38169</v>
      </c>
      <c r="I1596" s="82" t="n">
        <v>-46344</v>
      </c>
      <c r="J1596" s="82" t="n">
        <v>463</v>
      </c>
      <c r="K1596" s="83" t="n">
        <f aca="false">IF(J1596=0,0,J1596/I1596)</f>
        <v>-0.00999050578284136</v>
      </c>
      <c r="L1596" s="83" t="n">
        <f aca="false">I1596/UOM</f>
        <v>-4.6344</v>
      </c>
      <c r="M1596" s="83" t="n">
        <f aca="false">J1596/UOM</f>
        <v>0.0463</v>
      </c>
      <c r="N1596" s="84" t="str">
        <f aca="false">IF(F1596="P","PHY",IF(F1596="G","G",E1596))</f>
        <v>D</v>
      </c>
      <c r="O1596" s="84" t="str">
        <f aca="false">IF(ISNA(VLOOKUP(G1596,BadCanCurves,1,FALSE())),VLOOKUP(D1596,FOLIOS,6,FALSE()),"not used")</f>
        <v>not used</v>
      </c>
      <c r="P1596" s="84" t="n">
        <f aca="false">IF($N1596="P",VLOOKUP(H1596,PrcBuckets,2,FALSE()),0)</f>
        <v>0</v>
      </c>
      <c r="Q1596" s="84" t="n">
        <f aca="false">IF($N1596="D",VLOOKUP(H1596,BasisBuckets,2,FALSE()),0)</f>
        <v>12</v>
      </c>
      <c r="R1596" s="84" t="n">
        <f aca="false">IF($N1596="PHY",VLOOKUP(H1596,PGDBuckets,2,FALSE()),0)</f>
        <v>0</v>
      </c>
      <c r="S1596" s="84" t="n">
        <f aca="false">IF($N1596="G",VLOOKUP(H1596,PGDBuckets,2,FALSE()),0)</f>
        <v>0</v>
      </c>
      <c r="T1596" s="84" t="n">
        <f aca="false">SUM(P1596:S1596)</f>
        <v>12</v>
      </c>
      <c r="U1596" s="84" t="str">
        <f aca="false">IF(O1596="not used","-",O1596&amp;N1596&amp;T1596)</f>
        <v>-</v>
      </c>
      <c r="V1596" s="84" t="str">
        <f aca="false">IF(O1596="Not Used","-",VLOOKUP(D1596,FOLIOS,7,FALSE())&amp;H1596)</f>
        <v>-</v>
      </c>
      <c r="W1596" s="84" t="str">
        <f aca="false">IF(U1596="-","-",O1596&amp;E1596&amp;H1596)</f>
        <v>-</v>
      </c>
      <c r="X1596" s="85" t="str">
        <f aca="false">D1596&amp;G1596</f>
        <v>FT-CAND-EGSC-BASNGI-MALIN</v>
      </c>
      <c r="AF1596" s="0" t="str">
        <f aca="false">D1596&amp;V1596</f>
        <v>FT-CAND-EGSC-BAS-</v>
      </c>
    </row>
    <row r="1597" customFormat="false" ht="12.75" hidden="false" customHeight="false" outlineLevel="0" collapsed="false">
      <c r="A1597" s="81" t="n">
        <v>36682</v>
      </c>
      <c r="B1597" s="82" t="s">
        <v>55</v>
      </c>
      <c r="C1597" s="82" t="s">
        <v>56</v>
      </c>
      <c r="D1597" s="82" t="s">
        <v>57</v>
      </c>
      <c r="E1597" s="82" t="s">
        <v>21</v>
      </c>
      <c r="F1597" s="82"/>
      <c r="G1597" s="82" t="s">
        <v>92</v>
      </c>
      <c r="H1597" s="81" t="n">
        <v>38200</v>
      </c>
      <c r="I1597" s="82" t="n">
        <v>-46063</v>
      </c>
      <c r="J1597" s="82" t="n">
        <v>461</v>
      </c>
      <c r="K1597" s="83" t="n">
        <f aca="false">IF(J1597=0,0,J1597/I1597)</f>
        <v>-0.0100080324772594</v>
      </c>
      <c r="L1597" s="83" t="n">
        <f aca="false">I1597/UOM</f>
        <v>-4.6063</v>
      </c>
      <c r="M1597" s="83" t="n">
        <f aca="false">J1597/UOM</f>
        <v>0.0461</v>
      </c>
      <c r="N1597" s="84" t="str">
        <f aca="false">IF(F1597="P","PHY",IF(F1597="G","G",E1597))</f>
        <v>D</v>
      </c>
      <c r="O1597" s="84" t="str">
        <f aca="false">IF(ISNA(VLOOKUP(G1597,BadCanCurves,1,FALSE())),VLOOKUP(D1597,FOLIOS,6,FALSE()),"not used")</f>
        <v>not used</v>
      </c>
      <c r="P1597" s="84" t="n">
        <f aca="false">IF($N1597="P",VLOOKUP(H1597,PrcBuckets,2,FALSE()),0)</f>
        <v>0</v>
      </c>
      <c r="Q1597" s="84" t="n">
        <f aca="false">IF($N1597="D",VLOOKUP(H1597,BasisBuckets,2,FALSE()),0)</f>
        <v>12</v>
      </c>
      <c r="R1597" s="84" t="n">
        <f aca="false">IF($N1597="PHY",VLOOKUP(H1597,PGDBuckets,2,FALSE()),0)</f>
        <v>0</v>
      </c>
      <c r="S1597" s="84" t="n">
        <f aca="false">IF($N1597="G",VLOOKUP(H1597,PGDBuckets,2,FALSE()),0)</f>
        <v>0</v>
      </c>
      <c r="T1597" s="84" t="n">
        <f aca="false">SUM(P1597:S1597)</f>
        <v>12</v>
      </c>
      <c r="U1597" s="84" t="str">
        <f aca="false">IF(O1597="not used","-",O1597&amp;N1597&amp;T1597)</f>
        <v>-</v>
      </c>
      <c r="V1597" s="84" t="str">
        <f aca="false">IF(O1597="Not Used","-",VLOOKUP(D1597,FOLIOS,7,FALSE())&amp;H1597)</f>
        <v>-</v>
      </c>
      <c r="W1597" s="84" t="str">
        <f aca="false">IF(U1597="-","-",O1597&amp;E1597&amp;H1597)</f>
        <v>-</v>
      </c>
      <c r="X1597" s="85" t="str">
        <f aca="false">D1597&amp;G1597</f>
        <v>FT-CAND-EGSC-BASNGI-MALIN</v>
      </c>
      <c r="AF1597" s="0" t="str">
        <f aca="false">D1597&amp;V1597</f>
        <v>FT-CAND-EGSC-BAS-</v>
      </c>
    </row>
    <row r="1598" customFormat="false" ht="12.75" hidden="false" customHeight="false" outlineLevel="0" collapsed="false">
      <c r="A1598" s="81" t="n">
        <v>36682</v>
      </c>
      <c r="B1598" s="82" t="s">
        <v>55</v>
      </c>
      <c r="C1598" s="82" t="s">
        <v>56</v>
      </c>
      <c r="D1598" s="82" t="s">
        <v>57</v>
      </c>
      <c r="E1598" s="82" t="s">
        <v>21</v>
      </c>
      <c r="F1598" s="82"/>
      <c r="G1598" s="82" t="s">
        <v>92</v>
      </c>
      <c r="H1598" s="81" t="n">
        <v>38231</v>
      </c>
      <c r="I1598" s="82" t="n">
        <v>-44307</v>
      </c>
      <c r="J1598" s="82" t="n">
        <v>443</v>
      </c>
      <c r="K1598" s="83" t="n">
        <f aca="false">IF(J1598=0,0,J1598/I1598)</f>
        <v>-0.00999842011420317</v>
      </c>
      <c r="L1598" s="83" t="n">
        <f aca="false">I1598/UOM</f>
        <v>-4.4307</v>
      </c>
      <c r="M1598" s="83" t="n">
        <f aca="false">J1598/UOM</f>
        <v>0.0443</v>
      </c>
      <c r="N1598" s="84" t="str">
        <f aca="false">IF(F1598="P","PHY",IF(F1598="G","G",E1598))</f>
        <v>D</v>
      </c>
      <c r="O1598" s="84" t="str">
        <f aca="false">IF(ISNA(VLOOKUP(G1598,BadCanCurves,1,FALSE())),VLOOKUP(D1598,FOLIOS,6,FALSE()),"not used")</f>
        <v>not used</v>
      </c>
      <c r="P1598" s="84" t="n">
        <f aca="false">IF($N1598="P",VLOOKUP(H1598,PrcBuckets,2,FALSE()),0)</f>
        <v>0</v>
      </c>
      <c r="Q1598" s="84" t="n">
        <f aca="false">IF($N1598="D",VLOOKUP(H1598,BasisBuckets,2,FALSE()),0)</f>
        <v>12</v>
      </c>
      <c r="R1598" s="84" t="n">
        <f aca="false">IF($N1598="PHY",VLOOKUP(H1598,PGDBuckets,2,FALSE()),0)</f>
        <v>0</v>
      </c>
      <c r="S1598" s="84" t="n">
        <f aca="false">IF($N1598="G",VLOOKUP(H1598,PGDBuckets,2,FALSE()),0)</f>
        <v>0</v>
      </c>
      <c r="T1598" s="84" t="n">
        <f aca="false">SUM(P1598:S1598)</f>
        <v>12</v>
      </c>
      <c r="U1598" s="84" t="str">
        <f aca="false">IF(O1598="not used","-",O1598&amp;N1598&amp;T1598)</f>
        <v>-</v>
      </c>
      <c r="V1598" s="84" t="str">
        <f aca="false">IF(O1598="Not Used","-",VLOOKUP(D1598,FOLIOS,7,FALSE())&amp;H1598)</f>
        <v>-</v>
      </c>
      <c r="W1598" s="84" t="str">
        <f aca="false">IF(U1598="-","-",O1598&amp;E1598&amp;H1598)</f>
        <v>-</v>
      </c>
      <c r="X1598" s="85" t="str">
        <f aca="false">D1598&amp;G1598</f>
        <v>FT-CAND-EGSC-BASNGI-MALIN</v>
      </c>
      <c r="AF1598" s="0" t="str">
        <f aca="false">D1598&amp;V1598</f>
        <v>FT-CAND-EGSC-BAS-</v>
      </c>
    </row>
    <row r="1599" customFormat="false" ht="12.75" hidden="false" customHeight="false" outlineLevel="0" collapsed="false">
      <c r="A1599" s="81" t="n">
        <v>36682</v>
      </c>
      <c r="B1599" s="82" t="s">
        <v>55</v>
      </c>
      <c r="C1599" s="82" t="s">
        <v>56</v>
      </c>
      <c r="D1599" s="82" t="s">
        <v>57</v>
      </c>
      <c r="E1599" s="82" t="s">
        <v>21</v>
      </c>
      <c r="F1599" s="82"/>
      <c r="G1599" s="82" t="s">
        <v>92</v>
      </c>
      <c r="H1599" s="81" t="n">
        <v>38261</v>
      </c>
      <c r="I1599" s="82" t="n">
        <v>-45515</v>
      </c>
      <c r="J1599" s="82" t="n">
        <v>455</v>
      </c>
      <c r="K1599" s="83" t="n">
        <f aca="false">IF(J1599=0,0,J1599/I1599)</f>
        <v>-0.00999670438317038</v>
      </c>
      <c r="L1599" s="83" t="n">
        <f aca="false">I1599/UOM</f>
        <v>-4.5515</v>
      </c>
      <c r="M1599" s="83" t="n">
        <f aca="false">J1599/UOM</f>
        <v>0.0455</v>
      </c>
      <c r="N1599" s="84" t="str">
        <f aca="false">IF(F1599="P","PHY",IF(F1599="G","G",E1599))</f>
        <v>D</v>
      </c>
      <c r="O1599" s="84" t="str">
        <f aca="false">IF(ISNA(VLOOKUP(G1599,BadCanCurves,1,FALSE())),VLOOKUP(D1599,FOLIOS,6,FALSE()),"not used")</f>
        <v>not used</v>
      </c>
      <c r="P1599" s="84" t="n">
        <f aca="false">IF($N1599="P",VLOOKUP(H1599,PrcBuckets,2,FALSE()),0)</f>
        <v>0</v>
      </c>
      <c r="Q1599" s="84" t="n">
        <f aca="false">IF($N1599="D",VLOOKUP(H1599,BasisBuckets,2,FALSE()),0)</f>
        <v>12</v>
      </c>
      <c r="R1599" s="84" t="n">
        <f aca="false">IF($N1599="PHY",VLOOKUP(H1599,PGDBuckets,2,FALSE()),0)</f>
        <v>0</v>
      </c>
      <c r="S1599" s="84" t="n">
        <f aca="false">IF($N1599="G",VLOOKUP(H1599,PGDBuckets,2,FALSE()),0)</f>
        <v>0</v>
      </c>
      <c r="T1599" s="84" t="n">
        <f aca="false">SUM(P1599:S1599)</f>
        <v>12</v>
      </c>
      <c r="U1599" s="84" t="str">
        <f aca="false">IF(O1599="not used","-",O1599&amp;N1599&amp;T1599)</f>
        <v>-</v>
      </c>
      <c r="V1599" s="84" t="str">
        <f aca="false">IF(O1599="Not Used","-",VLOOKUP(D1599,FOLIOS,7,FALSE())&amp;H1599)</f>
        <v>-</v>
      </c>
      <c r="W1599" s="84" t="str">
        <f aca="false">IF(U1599="-","-",O1599&amp;E1599&amp;H1599)</f>
        <v>-</v>
      </c>
      <c r="X1599" s="85" t="str">
        <f aca="false">D1599&amp;G1599</f>
        <v>FT-CAND-EGSC-BASNGI-MALIN</v>
      </c>
      <c r="AF1599" s="0" t="str">
        <f aca="false">D1599&amp;V1599</f>
        <v>FT-CAND-EGSC-BAS-</v>
      </c>
    </row>
    <row r="1600" customFormat="false" ht="12.75" hidden="false" customHeight="false" outlineLevel="0" collapsed="false">
      <c r="A1600" s="81" t="n">
        <v>36682</v>
      </c>
      <c r="B1600" s="82" t="s">
        <v>55</v>
      </c>
      <c r="C1600" s="82" t="s">
        <v>56</v>
      </c>
      <c r="D1600" s="82" t="s">
        <v>57</v>
      </c>
      <c r="E1600" s="82" t="s">
        <v>21</v>
      </c>
      <c r="F1600" s="82"/>
      <c r="G1600" s="82" t="s">
        <v>92</v>
      </c>
      <c r="H1600" s="81" t="n">
        <v>38292</v>
      </c>
      <c r="I1600" s="82" t="n">
        <v>-43779</v>
      </c>
      <c r="J1600" s="82" t="n">
        <v>438</v>
      </c>
      <c r="K1600" s="83" t="n">
        <f aca="false">IF(J1600=0,0,J1600/I1600)</f>
        <v>-0.0100047968203933</v>
      </c>
      <c r="L1600" s="83" t="n">
        <f aca="false">I1600/UOM</f>
        <v>-4.3779</v>
      </c>
      <c r="M1600" s="83" t="n">
        <f aca="false">J1600/UOM</f>
        <v>0.0438</v>
      </c>
      <c r="N1600" s="84" t="str">
        <f aca="false">IF(F1600="P","PHY",IF(F1600="G","G",E1600))</f>
        <v>D</v>
      </c>
      <c r="O1600" s="84" t="str">
        <f aca="false">IF(ISNA(VLOOKUP(G1600,BadCanCurves,1,FALSE())),VLOOKUP(D1600,FOLIOS,6,FALSE()),"not used")</f>
        <v>not used</v>
      </c>
      <c r="P1600" s="84" t="n">
        <f aca="false">IF($N1600="P",VLOOKUP(H1600,PrcBuckets,2,FALSE()),0)</f>
        <v>0</v>
      </c>
      <c r="Q1600" s="84" t="n">
        <f aca="false">IF($N1600="D",VLOOKUP(H1600,BasisBuckets,2,FALSE()),0)</f>
        <v>12</v>
      </c>
      <c r="R1600" s="84" t="n">
        <f aca="false">IF($N1600="PHY",VLOOKUP(H1600,PGDBuckets,2,FALSE()),0)</f>
        <v>0</v>
      </c>
      <c r="S1600" s="84" t="n">
        <f aca="false">IF($N1600="G",VLOOKUP(H1600,PGDBuckets,2,FALSE()),0)</f>
        <v>0</v>
      </c>
      <c r="T1600" s="84" t="n">
        <f aca="false">SUM(P1600:S1600)</f>
        <v>12</v>
      </c>
      <c r="U1600" s="84" t="str">
        <f aca="false">IF(O1600="not used","-",O1600&amp;N1600&amp;T1600)</f>
        <v>-</v>
      </c>
      <c r="V1600" s="84" t="str">
        <f aca="false">IF(O1600="Not Used","-",VLOOKUP(D1600,FOLIOS,7,FALSE())&amp;H1600)</f>
        <v>-</v>
      </c>
      <c r="W1600" s="84" t="str">
        <f aca="false">IF(U1600="-","-",O1600&amp;E1600&amp;H1600)</f>
        <v>-</v>
      </c>
      <c r="X1600" s="85" t="str">
        <f aca="false">D1600&amp;G1600</f>
        <v>FT-CAND-EGSC-BASNGI-MALIN</v>
      </c>
      <c r="AF1600" s="0" t="str">
        <f aca="false">D1600&amp;V1600</f>
        <v>FT-CAND-EGSC-BAS-</v>
      </c>
    </row>
    <row r="1601" customFormat="false" ht="12.75" hidden="false" customHeight="false" outlineLevel="0" collapsed="false">
      <c r="A1601" s="81" t="n">
        <v>36682</v>
      </c>
      <c r="B1601" s="82" t="s">
        <v>55</v>
      </c>
      <c r="C1601" s="82" t="s">
        <v>56</v>
      </c>
      <c r="D1601" s="82" t="s">
        <v>57</v>
      </c>
      <c r="E1601" s="82" t="s">
        <v>21</v>
      </c>
      <c r="F1601" s="82"/>
      <c r="G1601" s="82" t="s">
        <v>92</v>
      </c>
      <c r="H1601" s="81" t="n">
        <v>38322</v>
      </c>
      <c r="I1601" s="82" t="n">
        <v>-44973</v>
      </c>
      <c r="J1601" s="82" t="n">
        <v>450</v>
      </c>
      <c r="K1601" s="83" t="n">
        <f aca="false">IF(J1601=0,0,J1601/I1601)</f>
        <v>-0.0100060036021613</v>
      </c>
      <c r="L1601" s="83" t="n">
        <f aca="false">I1601/UOM</f>
        <v>-4.4973</v>
      </c>
      <c r="M1601" s="83" t="n">
        <f aca="false">J1601/UOM</f>
        <v>0.045</v>
      </c>
      <c r="N1601" s="84" t="str">
        <f aca="false">IF(F1601="P","PHY",IF(F1601="G","G",E1601))</f>
        <v>D</v>
      </c>
      <c r="O1601" s="84" t="str">
        <f aca="false">IF(ISNA(VLOOKUP(G1601,BadCanCurves,1,FALSE())),VLOOKUP(D1601,FOLIOS,6,FALSE()),"not used")</f>
        <v>not used</v>
      </c>
      <c r="P1601" s="84" t="n">
        <f aca="false">IF($N1601="P",VLOOKUP(H1601,PrcBuckets,2,FALSE()),0)</f>
        <v>0</v>
      </c>
      <c r="Q1601" s="84" t="n">
        <f aca="false">IF($N1601="D",VLOOKUP(H1601,BasisBuckets,2,FALSE()),0)</f>
        <v>12</v>
      </c>
      <c r="R1601" s="84" t="n">
        <f aca="false">IF($N1601="PHY",VLOOKUP(H1601,PGDBuckets,2,FALSE()),0)</f>
        <v>0</v>
      </c>
      <c r="S1601" s="84" t="n">
        <f aca="false">IF($N1601="G",VLOOKUP(H1601,PGDBuckets,2,FALSE()),0)</f>
        <v>0</v>
      </c>
      <c r="T1601" s="84" t="n">
        <f aca="false">SUM(P1601:S1601)</f>
        <v>12</v>
      </c>
      <c r="U1601" s="84" t="str">
        <f aca="false">IF(O1601="not used","-",O1601&amp;N1601&amp;T1601)</f>
        <v>-</v>
      </c>
      <c r="V1601" s="84" t="str">
        <f aca="false">IF(O1601="Not Used","-",VLOOKUP(D1601,FOLIOS,7,FALSE())&amp;H1601)</f>
        <v>-</v>
      </c>
      <c r="W1601" s="84" t="str">
        <f aca="false">IF(U1601="-","-",O1601&amp;E1601&amp;H1601)</f>
        <v>-</v>
      </c>
      <c r="X1601" s="85" t="str">
        <f aca="false">D1601&amp;G1601</f>
        <v>FT-CAND-EGSC-BASNGI-MALIN</v>
      </c>
      <c r="AF1601" s="0" t="str">
        <f aca="false">D1601&amp;V1601</f>
        <v>FT-CAND-EGSC-BAS-</v>
      </c>
    </row>
    <row r="1602" customFormat="false" ht="12.75" hidden="false" customHeight="false" outlineLevel="0" collapsed="false">
      <c r="A1602" s="81" t="n">
        <v>36682</v>
      </c>
      <c r="B1602" s="82" t="s">
        <v>55</v>
      </c>
      <c r="C1602" s="82" t="s">
        <v>56</v>
      </c>
      <c r="D1602" s="82" t="s">
        <v>57</v>
      </c>
      <c r="E1602" s="82" t="s">
        <v>21</v>
      </c>
      <c r="F1602" s="82"/>
      <c r="G1602" s="82" t="s">
        <v>92</v>
      </c>
      <c r="H1602" s="81" t="n">
        <v>38353</v>
      </c>
      <c r="I1602" s="82" t="n">
        <v>-44700</v>
      </c>
      <c r="J1602" s="82" t="n">
        <v>447</v>
      </c>
      <c r="K1602" s="83" t="n">
        <f aca="false">IF(J1602=0,0,J1602/I1602)</f>
        <v>-0.01</v>
      </c>
      <c r="L1602" s="83" t="n">
        <f aca="false">I1602/UOM</f>
        <v>-4.47</v>
      </c>
      <c r="M1602" s="83" t="n">
        <f aca="false">J1602/UOM</f>
        <v>0.0447</v>
      </c>
      <c r="N1602" s="84" t="str">
        <f aca="false">IF(F1602="P","PHY",IF(F1602="G","G",E1602))</f>
        <v>D</v>
      </c>
      <c r="O1602" s="84" t="str">
        <f aca="false">IF(ISNA(VLOOKUP(G1602,BadCanCurves,1,FALSE())),VLOOKUP(D1602,FOLIOS,6,FALSE()),"not used")</f>
        <v>not used</v>
      </c>
      <c r="P1602" s="84" t="n">
        <f aca="false">IF($N1602="P",VLOOKUP(H1602,PrcBuckets,2,FALSE()),0)</f>
        <v>0</v>
      </c>
      <c r="Q1602" s="84" t="n">
        <f aca="false">IF($N1602="D",VLOOKUP(H1602,BasisBuckets,2,FALSE()),0)</f>
        <v>13</v>
      </c>
      <c r="R1602" s="84" t="n">
        <f aca="false">IF($N1602="PHY",VLOOKUP(H1602,PGDBuckets,2,FALSE()),0)</f>
        <v>0</v>
      </c>
      <c r="S1602" s="84" t="n">
        <f aca="false">IF($N1602="G",VLOOKUP(H1602,PGDBuckets,2,FALSE()),0)</f>
        <v>0</v>
      </c>
      <c r="T1602" s="84" t="n">
        <f aca="false">SUM(P1602:S1602)</f>
        <v>13</v>
      </c>
      <c r="U1602" s="84" t="str">
        <f aca="false">IF(O1602="not used","-",O1602&amp;N1602&amp;T1602)</f>
        <v>-</v>
      </c>
      <c r="V1602" s="84" t="str">
        <f aca="false">IF(O1602="Not Used","-",VLOOKUP(D1602,FOLIOS,7,FALSE())&amp;H1602)</f>
        <v>-</v>
      </c>
      <c r="W1602" s="84" t="str">
        <f aca="false">IF(U1602="-","-",O1602&amp;E1602&amp;H1602)</f>
        <v>-</v>
      </c>
      <c r="X1602" s="85" t="str">
        <f aca="false">D1602&amp;G1602</f>
        <v>FT-CAND-EGSC-BASNGI-MALIN</v>
      </c>
      <c r="AF1602" s="0" t="str">
        <f aca="false">D1602&amp;V1602</f>
        <v>FT-CAND-EGSC-BAS-</v>
      </c>
    </row>
    <row r="1603" customFormat="false" ht="12.75" hidden="false" customHeight="false" outlineLevel="0" collapsed="false">
      <c r="A1603" s="81" t="n">
        <v>36682</v>
      </c>
      <c r="B1603" s="82" t="s">
        <v>55</v>
      </c>
      <c r="C1603" s="82" t="s">
        <v>56</v>
      </c>
      <c r="D1603" s="82" t="s">
        <v>57</v>
      </c>
      <c r="E1603" s="82" t="s">
        <v>21</v>
      </c>
      <c r="F1603" s="82"/>
      <c r="G1603" s="82" t="s">
        <v>92</v>
      </c>
      <c r="H1603" s="81" t="n">
        <v>38384</v>
      </c>
      <c r="I1603" s="82" t="n">
        <v>-40129</v>
      </c>
      <c r="J1603" s="82" t="n">
        <v>401</v>
      </c>
      <c r="K1603" s="83" t="n">
        <f aca="false">IF(J1603=0,0,J1603/I1603)</f>
        <v>-0.00999277330608787</v>
      </c>
      <c r="L1603" s="83" t="n">
        <f aca="false">I1603/UOM</f>
        <v>-4.0129</v>
      </c>
      <c r="M1603" s="83" t="n">
        <f aca="false">J1603/UOM</f>
        <v>0.0401</v>
      </c>
      <c r="N1603" s="84" t="str">
        <f aca="false">IF(F1603="P","PHY",IF(F1603="G","G",E1603))</f>
        <v>D</v>
      </c>
      <c r="O1603" s="84" t="str">
        <f aca="false">IF(ISNA(VLOOKUP(G1603,BadCanCurves,1,FALSE())),VLOOKUP(D1603,FOLIOS,6,FALSE()),"not used")</f>
        <v>not used</v>
      </c>
      <c r="P1603" s="84" t="n">
        <f aca="false">IF($N1603="P",VLOOKUP(H1603,PrcBuckets,2,FALSE()),0)</f>
        <v>0</v>
      </c>
      <c r="Q1603" s="84" t="n">
        <f aca="false">IF($N1603="D",VLOOKUP(H1603,BasisBuckets,2,FALSE()),0)</f>
        <v>13</v>
      </c>
      <c r="R1603" s="84" t="n">
        <f aca="false">IF($N1603="PHY",VLOOKUP(H1603,PGDBuckets,2,FALSE()),0)</f>
        <v>0</v>
      </c>
      <c r="S1603" s="84" t="n">
        <f aca="false">IF($N1603="G",VLOOKUP(H1603,PGDBuckets,2,FALSE()),0)</f>
        <v>0</v>
      </c>
      <c r="T1603" s="84" t="n">
        <f aca="false">SUM(P1603:S1603)</f>
        <v>13</v>
      </c>
      <c r="U1603" s="84" t="str">
        <f aca="false">IF(O1603="not used","-",O1603&amp;N1603&amp;T1603)</f>
        <v>-</v>
      </c>
      <c r="V1603" s="84" t="str">
        <f aca="false">IF(O1603="Not Used","-",VLOOKUP(D1603,FOLIOS,7,FALSE())&amp;H1603)</f>
        <v>-</v>
      </c>
      <c r="W1603" s="84" t="str">
        <f aca="false">IF(U1603="-","-",O1603&amp;E1603&amp;H1603)</f>
        <v>-</v>
      </c>
      <c r="X1603" s="85" t="str">
        <f aca="false">D1603&amp;G1603</f>
        <v>FT-CAND-EGSC-BASNGI-MALIN</v>
      </c>
      <c r="AF1603" s="0" t="str">
        <f aca="false">D1603&amp;V1603</f>
        <v>FT-CAND-EGSC-BAS-</v>
      </c>
    </row>
    <row r="1604" customFormat="false" ht="12.75" hidden="false" customHeight="false" outlineLevel="0" collapsed="false">
      <c r="A1604" s="81" t="n">
        <v>36682</v>
      </c>
      <c r="B1604" s="82" t="s">
        <v>55</v>
      </c>
      <c r="C1604" s="82" t="s">
        <v>56</v>
      </c>
      <c r="D1604" s="82" t="s">
        <v>57</v>
      </c>
      <c r="E1604" s="82" t="s">
        <v>21</v>
      </c>
      <c r="F1604" s="82"/>
      <c r="G1604" s="82" t="s">
        <v>92</v>
      </c>
      <c r="H1604" s="81" t="n">
        <v>38412</v>
      </c>
      <c r="I1604" s="82" t="n">
        <v>-44185</v>
      </c>
      <c r="J1604" s="82" t="n">
        <v>442</v>
      </c>
      <c r="K1604" s="83" t="n">
        <f aca="false">IF(J1604=0,0,J1604/I1604)</f>
        <v>-0.0100033948172457</v>
      </c>
      <c r="L1604" s="83" t="n">
        <f aca="false">I1604/UOM</f>
        <v>-4.4185</v>
      </c>
      <c r="M1604" s="83" t="n">
        <f aca="false">J1604/UOM</f>
        <v>0.0442</v>
      </c>
      <c r="N1604" s="84" t="str">
        <f aca="false">IF(F1604="P","PHY",IF(F1604="G","G",E1604))</f>
        <v>D</v>
      </c>
      <c r="O1604" s="84" t="str">
        <f aca="false">IF(ISNA(VLOOKUP(G1604,BadCanCurves,1,FALSE())),VLOOKUP(D1604,FOLIOS,6,FALSE()),"not used")</f>
        <v>not used</v>
      </c>
      <c r="P1604" s="84" t="n">
        <f aca="false">IF($N1604="P",VLOOKUP(H1604,PrcBuckets,2,FALSE()),0)</f>
        <v>0</v>
      </c>
      <c r="Q1604" s="84" t="n">
        <f aca="false">IF($N1604="D",VLOOKUP(H1604,BasisBuckets,2,FALSE()),0)</f>
        <v>13</v>
      </c>
      <c r="R1604" s="84" t="n">
        <f aca="false">IF($N1604="PHY",VLOOKUP(H1604,PGDBuckets,2,FALSE()),0)</f>
        <v>0</v>
      </c>
      <c r="S1604" s="84" t="n">
        <f aca="false">IF($N1604="G",VLOOKUP(H1604,PGDBuckets,2,FALSE()),0)</f>
        <v>0</v>
      </c>
      <c r="T1604" s="84" t="n">
        <f aca="false">SUM(P1604:S1604)</f>
        <v>13</v>
      </c>
      <c r="U1604" s="84" t="str">
        <f aca="false">IF(O1604="not used","-",O1604&amp;N1604&amp;T1604)</f>
        <v>-</v>
      </c>
      <c r="V1604" s="84" t="str">
        <f aca="false">IF(O1604="Not Used","-",VLOOKUP(D1604,FOLIOS,7,FALSE())&amp;H1604)</f>
        <v>-</v>
      </c>
      <c r="W1604" s="84" t="str">
        <f aca="false">IF(U1604="-","-",O1604&amp;E1604&amp;H1604)</f>
        <v>-</v>
      </c>
      <c r="X1604" s="85" t="str">
        <f aca="false">D1604&amp;G1604</f>
        <v>FT-CAND-EGSC-BASNGI-MALIN</v>
      </c>
      <c r="AF1604" s="0" t="str">
        <f aca="false">D1604&amp;V1604</f>
        <v>FT-CAND-EGSC-BAS-</v>
      </c>
    </row>
    <row r="1605" customFormat="false" ht="12.75" hidden="false" customHeight="false" outlineLevel="0" collapsed="false">
      <c r="A1605" s="81" t="n">
        <v>36682</v>
      </c>
      <c r="B1605" s="82" t="s">
        <v>55</v>
      </c>
      <c r="C1605" s="82" t="s">
        <v>56</v>
      </c>
      <c r="D1605" s="82" t="s">
        <v>57</v>
      </c>
      <c r="E1605" s="82" t="s">
        <v>21</v>
      </c>
      <c r="F1605" s="82"/>
      <c r="G1605" s="82" t="s">
        <v>92</v>
      </c>
      <c r="H1605" s="81" t="n">
        <v>38443</v>
      </c>
      <c r="I1605" s="82" t="n">
        <v>-42500</v>
      </c>
      <c r="J1605" s="82" t="n">
        <v>425</v>
      </c>
      <c r="K1605" s="83" t="n">
        <f aca="false">IF(J1605=0,0,J1605/I1605)</f>
        <v>-0.01</v>
      </c>
      <c r="L1605" s="83" t="n">
        <f aca="false">I1605/UOM</f>
        <v>-4.25</v>
      </c>
      <c r="M1605" s="83" t="n">
        <f aca="false">J1605/UOM</f>
        <v>0.0425</v>
      </c>
      <c r="N1605" s="84" t="str">
        <f aca="false">IF(F1605="P","PHY",IF(F1605="G","G",E1605))</f>
        <v>D</v>
      </c>
      <c r="O1605" s="84" t="str">
        <f aca="false">IF(ISNA(VLOOKUP(G1605,BadCanCurves,1,FALSE())),VLOOKUP(D1605,FOLIOS,6,FALSE()),"not used")</f>
        <v>not used</v>
      </c>
      <c r="P1605" s="84" t="n">
        <f aca="false">IF($N1605="P",VLOOKUP(H1605,PrcBuckets,2,FALSE()),0)</f>
        <v>0</v>
      </c>
      <c r="Q1605" s="84" t="n">
        <f aca="false">IF($N1605="D",VLOOKUP(H1605,BasisBuckets,2,FALSE()),0)</f>
        <v>13</v>
      </c>
      <c r="R1605" s="84" t="n">
        <f aca="false">IF($N1605="PHY",VLOOKUP(H1605,PGDBuckets,2,FALSE()),0)</f>
        <v>0</v>
      </c>
      <c r="S1605" s="84" t="n">
        <f aca="false">IF($N1605="G",VLOOKUP(H1605,PGDBuckets,2,FALSE()),0)</f>
        <v>0</v>
      </c>
      <c r="T1605" s="84" t="n">
        <f aca="false">SUM(P1605:S1605)</f>
        <v>13</v>
      </c>
      <c r="U1605" s="84" t="str">
        <f aca="false">IF(O1605="not used","-",O1605&amp;N1605&amp;T1605)</f>
        <v>-</v>
      </c>
      <c r="V1605" s="84" t="str">
        <f aca="false">IF(O1605="Not Used","-",VLOOKUP(D1605,FOLIOS,7,FALSE())&amp;H1605)</f>
        <v>-</v>
      </c>
      <c r="W1605" s="84" t="str">
        <f aca="false">IF(U1605="-","-",O1605&amp;E1605&amp;H1605)</f>
        <v>-</v>
      </c>
      <c r="X1605" s="85" t="str">
        <f aca="false">D1605&amp;G1605</f>
        <v>FT-CAND-EGSC-BASNGI-MALIN</v>
      </c>
      <c r="AF1605" s="0" t="str">
        <f aca="false">D1605&amp;V1605</f>
        <v>FT-CAND-EGSC-BAS-</v>
      </c>
    </row>
    <row r="1606" customFormat="false" ht="12.75" hidden="false" customHeight="false" outlineLevel="0" collapsed="false">
      <c r="A1606" s="81" t="n">
        <v>36682</v>
      </c>
      <c r="B1606" s="82" t="s">
        <v>55</v>
      </c>
      <c r="C1606" s="82" t="s">
        <v>56</v>
      </c>
      <c r="D1606" s="82" t="s">
        <v>57</v>
      </c>
      <c r="E1606" s="82" t="s">
        <v>21</v>
      </c>
      <c r="F1606" s="82"/>
      <c r="G1606" s="82" t="s">
        <v>92</v>
      </c>
      <c r="H1606" s="81" t="n">
        <v>38473</v>
      </c>
      <c r="I1606" s="82" t="n">
        <v>-43658</v>
      </c>
      <c r="J1606" s="82" t="n">
        <v>437</v>
      </c>
      <c r="K1606" s="83" t="n">
        <f aca="false">IF(J1606=0,0,J1606/I1606)</f>
        <v>-0.0100096202299693</v>
      </c>
      <c r="L1606" s="83" t="n">
        <f aca="false">I1606/UOM</f>
        <v>-4.3658</v>
      </c>
      <c r="M1606" s="83" t="n">
        <f aca="false">J1606/UOM</f>
        <v>0.0437</v>
      </c>
      <c r="N1606" s="84" t="str">
        <f aca="false">IF(F1606="P","PHY",IF(F1606="G","G",E1606))</f>
        <v>D</v>
      </c>
      <c r="O1606" s="84" t="str">
        <f aca="false">IF(ISNA(VLOOKUP(G1606,BadCanCurves,1,FALSE())),VLOOKUP(D1606,FOLIOS,6,FALSE()),"not used")</f>
        <v>not used</v>
      </c>
      <c r="P1606" s="84" t="n">
        <f aca="false">IF($N1606="P",VLOOKUP(H1606,PrcBuckets,2,FALSE()),0)</f>
        <v>0</v>
      </c>
      <c r="Q1606" s="84" t="n">
        <f aca="false">IF($N1606="D",VLOOKUP(H1606,BasisBuckets,2,FALSE()),0)</f>
        <v>13</v>
      </c>
      <c r="R1606" s="84" t="n">
        <f aca="false">IF($N1606="PHY",VLOOKUP(H1606,PGDBuckets,2,FALSE()),0)</f>
        <v>0</v>
      </c>
      <c r="S1606" s="84" t="n">
        <f aca="false">IF($N1606="G",VLOOKUP(H1606,PGDBuckets,2,FALSE()),0)</f>
        <v>0</v>
      </c>
      <c r="T1606" s="84" t="n">
        <f aca="false">SUM(P1606:S1606)</f>
        <v>13</v>
      </c>
      <c r="U1606" s="84" t="str">
        <f aca="false">IF(O1606="not used","-",O1606&amp;N1606&amp;T1606)</f>
        <v>-</v>
      </c>
      <c r="V1606" s="84" t="str">
        <f aca="false">IF(O1606="Not Used","-",VLOOKUP(D1606,FOLIOS,7,FALSE())&amp;H1606)</f>
        <v>-</v>
      </c>
      <c r="W1606" s="84" t="str">
        <f aca="false">IF(U1606="-","-",O1606&amp;E1606&amp;H1606)</f>
        <v>-</v>
      </c>
      <c r="X1606" s="85" t="str">
        <f aca="false">D1606&amp;G1606</f>
        <v>FT-CAND-EGSC-BASNGI-MALIN</v>
      </c>
      <c r="AF1606" s="0" t="str">
        <f aca="false">D1606&amp;V1606</f>
        <v>FT-CAND-EGSC-BAS-</v>
      </c>
    </row>
    <row r="1607" customFormat="false" ht="12.75" hidden="false" customHeight="false" outlineLevel="0" collapsed="false">
      <c r="A1607" s="81" t="n">
        <v>36682</v>
      </c>
      <c r="B1607" s="82" t="s">
        <v>55</v>
      </c>
      <c r="C1607" s="82" t="s">
        <v>56</v>
      </c>
      <c r="D1607" s="82" t="s">
        <v>57</v>
      </c>
      <c r="E1607" s="82" t="s">
        <v>21</v>
      </c>
      <c r="F1607" s="82"/>
      <c r="G1607" s="82" t="s">
        <v>92</v>
      </c>
      <c r="H1607" s="81" t="n">
        <v>38504</v>
      </c>
      <c r="I1607" s="82" t="n">
        <v>-41993</v>
      </c>
      <c r="J1607" s="82" t="n">
        <v>420</v>
      </c>
      <c r="K1607" s="83" t="n">
        <f aca="false">IF(J1607=0,0,J1607/I1607)</f>
        <v>-0.0100016669444907</v>
      </c>
      <c r="L1607" s="83" t="n">
        <f aca="false">I1607/UOM</f>
        <v>-4.1993</v>
      </c>
      <c r="M1607" s="83" t="n">
        <f aca="false">J1607/UOM</f>
        <v>0.042</v>
      </c>
      <c r="N1607" s="84" t="str">
        <f aca="false">IF(F1607="P","PHY",IF(F1607="G","G",E1607))</f>
        <v>D</v>
      </c>
      <c r="O1607" s="84" t="str">
        <f aca="false">IF(ISNA(VLOOKUP(G1607,BadCanCurves,1,FALSE())),VLOOKUP(D1607,FOLIOS,6,FALSE()),"not used")</f>
        <v>not used</v>
      </c>
      <c r="P1607" s="84" t="n">
        <f aca="false">IF($N1607="P",VLOOKUP(H1607,PrcBuckets,2,FALSE()),0)</f>
        <v>0</v>
      </c>
      <c r="Q1607" s="84" t="n">
        <f aca="false">IF($N1607="D",VLOOKUP(H1607,BasisBuckets,2,FALSE()),0)</f>
        <v>13</v>
      </c>
      <c r="R1607" s="84" t="n">
        <f aca="false">IF($N1607="PHY",VLOOKUP(H1607,PGDBuckets,2,FALSE()),0)</f>
        <v>0</v>
      </c>
      <c r="S1607" s="84" t="n">
        <f aca="false">IF($N1607="G",VLOOKUP(H1607,PGDBuckets,2,FALSE()),0)</f>
        <v>0</v>
      </c>
      <c r="T1607" s="84" t="n">
        <f aca="false">SUM(P1607:S1607)</f>
        <v>13</v>
      </c>
      <c r="U1607" s="84" t="str">
        <f aca="false">IF(O1607="not used","-",O1607&amp;N1607&amp;T1607)</f>
        <v>-</v>
      </c>
      <c r="V1607" s="84" t="str">
        <f aca="false">IF(O1607="Not Used","-",VLOOKUP(D1607,FOLIOS,7,FALSE())&amp;H1607)</f>
        <v>-</v>
      </c>
      <c r="W1607" s="84" t="str">
        <f aca="false">IF(U1607="-","-",O1607&amp;E1607&amp;H1607)</f>
        <v>-</v>
      </c>
      <c r="X1607" s="85" t="str">
        <f aca="false">D1607&amp;G1607</f>
        <v>FT-CAND-EGSC-BASNGI-MALIN</v>
      </c>
      <c r="AF1607" s="0" t="str">
        <f aca="false">D1607&amp;V1607</f>
        <v>FT-CAND-EGSC-BAS-</v>
      </c>
    </row>
    <row r="1608" customFormat="false" ht="12.75" hidden="false" customHeight="false" outlineLevel="0" collapsed="false">
      <c r="A1608" s="81" t="n">
        <v>36682</v>
      </c>
      <c r="B1608" s="82" t="s">
        <v>55</v>
      </c>
      <c r="C1608" s="82" t="s">
        <v>56</v>
      </c>
      <c r="D1608" s="82" t="s">
        <v>57</v>
      </c>
      <c r="E1608" s="82" t="s">
        <v>21</v>
      </c>
      <c r="F1608" s="82"/>
      <c r="G1608" s="82" t="s">
        <v>92</v>
      </c>
      <c r="H1608" s="81" t="n">
        <v>38534</v>
      </c>
      <c r="I1608" s="82" t="n">
        <v>-43136</v>
      </c>
      <c r="J1608" s="82" t="n">
        <v>431</v>
      </c>
      <c r="K1608" s="83" t="n">
        <f aca="false">IF(J1608=0,0,J1608/I1608)</f>
        <v>-0.00999165430267062</v>
      </c>
      <c r="L1608" s="83" t="n">
        <f aca="false">I1608/UOM</f>
        <v>-4.3136</v>
      </c>
      <c r="M1608" s="83" t="n">
        <f aca="false">J1608/UOM</f>
        <v>0.0431</v>
      </c>
      <c r="N1608" s="84" t="str">
        <f aca="false">IF(F1608="P","PHY",IF(F1608="G","G",E1608))</f>
        <v>D</v>
      </c>
      <c r="O1608" s="84" t="str">
        <f aca="false">IF(ISNA(VLOOKUP(G1608,BadCanCurves,1,FALSE())),VLOOKUP(D1608,FOLIOS,6,FALSE()),"not used")</f>
        <v>not used</v>
      </c>
      <c r="P1608" s="84" t="n">
        <f aca="false">IF($N1608="P",VLOOKUP(H1608,PrcBuckets,2,FALSE()),0)</f>
        <v>0</v>
      </c>
      <c r="Q1608" s="84" t="n">
        <f aca="false">IF($N1608="D",VLOOKUP(H1608,BasisBuckets,2,FALSE()),0)</f>
        <v>13</v>
      </c>
      <c r="R1608" s="84" t="n">
        <f aca="false">IF($N1608="PHY",VLOOKUP(H1608,PGDBuckets,2,FALSE()),0)</f>
        <v>0</v>
      </c>
      <c r="S1608" s="84" t="n">
        <f aca="false">IF($N1608="G",VLOOKUP(H1608,PGDBuckets,2,FALSE()),0)</f>
        <v>0</v>
      </c>
      <c r="T1608" s="84" t="n">
        <f aca="false">SUM(P1608:S1608)</f>
        <v>13</v>
      </c>
      <c r="U1608" s="84" t="str">
        <f aca="false">IF(O1608="not used","-",O1608&amp;N1608&amp;T1608)</f>
        <v>-</v>
      </c>
      <c r="V1608" s="84" t="str">
        <f aca="false">IF(O1608="Not Used","-",VLOOKUP(D1608,FOLIOS,7,FALSE())&amp;H1608)</f>
        <v>-</v>
      </c>
      <c r="W1608" s="84" t="str">
        <f aca="false">IF(U1608="-","-",O1608&amp;E1608&amp;H1608)</f>
        <v>-</v>
      </c>
      <c r="X1608" s="85" t="str">
        <f aca="false">D1608&amp;G1608</f>
        <v>FT-CAND-EGSC-BASNGI-MALIN</v>
      </c>
      <c r="AF1608" s="0" t="str">
        <f aca="false">D1608&amp;V1608</f>
        <v>FT-CAND-EGSC-BAS-</v>
      </c>
    </row>
    <row r="1609" customFormat="false" ht="12.75" hidden="false" customHeight="false" outlineLevel="0" collapsed="false">
      <c r="A1609" s="81" t="n">
        <v>36682</v>
      </c>
      <c r="B1609" s="82" t="s">
        <v>55</v>
      </c>
      <c r="C1609" s="82" t="s">
        <v>56</v>
      </c>
      <c r="D1609" s="82" t="s">
        <v>57</v>
      </c>
      <c r="E1609" s="82" t="s">
        <v>21</v>
      </c>
      <c r="F1609" s="82"/>
      <c r="G1609" s="82" t="s">
        <v>92</v>
      </c>
      <c r="H1609" s="81" t="n">
        <v>38565</v>
      </c>
      <c r="I1609" s="82" t="n">
        <v>-42871</v>
      </c>
      <c r="J1609" s="82" t="n">
        <v>429</v>
      </c>
      <c r="K1609" s="83" t="n">
        <f aca="false">IF(J1609=0,0,J1609/I1609)</f>
        <v>-0.010006764479485</v>
      </c>
      <c r="L1609" s="83" t="n">
        <f aca="false">I1609/UOM</f>
        <v>-4.2871</v>
      </c>
      <c r="M1609" s="83" t="n">
        <f aca="false">J1609/UOM</f>
        <v>0.0429</v>
      </c>
      <c r="N1609" s="84" t="str">
        <f aca="false">IF(F1609="P","PHY",IF(F1609="G","G",E1609))</f>
        <v>D</v>
      </c>
      <c r="O1609" s="84" t="str">
        <f aca="false">IF(ISNA(VLOOKUP(G1609,BadCanCurves,1,FALSE())),VLOOKUP(D1609,FOLIOS,6,FALSE()),"not used")</f>
        <v>not used</v>
      </c>
      <c r="P1609" s="84" t="n">
        <f aca="false">IF($N1609="P",VLOOKUP(H1609,PrcBuckets,2,FALSE()),0)</f>
        <v>0</v>
      </c>
      <c r="Q1609" s="84" t="n">
        <f aca="false">IF($N1609="D",VLOOKUP(H1609,BasisBuckets,2,FALSE()),0)</f>
        <v>13</v>
      </c>
      <c r="R1609" s="84" t="n">
        <f aca="false">IF($N1609="PHY",VLOOKUP(H1609,PGDBuckets,2,FALSE()),0)</f>
        <v>0</v>
      </c>
      <c r="S1609" s="84" t="n">
        <f aca="false">IF($N1609="G",VLOOKUP(H1609,PGDBuckets,2,FALSE()),0)</f>
        <v>0</v>
      </c>
      <c r="T1609" s="84" t="n">
        <f aca="false">SUM(P1609:S1609)</f>
        <v>13</v>
      </c>
      <c r="U1609" s="84" t="str">
        <f aca="false">IF(O1609="not used","-",O1609&amp;N1609&amp;T1609)</f>
        <v>-</v>
      </c>
      <c r="V1609" s="84" t="str">
        <f aca="false">IF(O1609="Not Used","-",VLOOKUP(D1609,FOLIOS,7,FALSE())&amp;H1609)</f>
        <v>-</v>
      </c>
      <c r="W1609" s="84" t="str">
        <f aca="false">IF(U1609="-","-",O1609&amp;E1609&amp;H1609)</f>
        <v>-</v>
      </c>
      <c r="X1609" s="85" t="str">
        <f aca="false">D1609&amp;G1609</f>
        <v>FT-CAND-EGSC-BASNGI-MALIN</v>
      </c>
      <c r="AF1609" s="0" t="str">
        <f aca="false">D1609&amp;V1609</f>
        <v>FT-CAND-EGSC-BAS-</v>
      </c>
    </row>
    <row r="1610" customFormat="false" ht="12.75" hidden="false" customHeight="false" outlineLevel="0" collapsed="false">
      <c r="A1610" s="81" t="n">
        <v>36682</v>
      </c>
      <c r="B1610" s="82" t="s">
        <v>55</v>
      </c>
      <c r="C1610" s="82" t="s">
        <v>56</v>
      </c>
      <c r="D1610" s="82" t="s">
        <v>57</v>
      </c>
      <c r="E1610" s="82" t="s">
        <v>21</v>
      </c>
      <c r="F1610" s="82"/>
      <c r="G1610" s="82" t="s">
        <v>92</v>
      </c>
      <c r="H1610" s="81" t="n">
        <v>38596</v>
      </c>
      <c r="I1610" s="82" t="n">
        <v>-41233</v>
      </c>
      <c r="J1610" s="82" t="n">
        <v>412</v>
      </c>
      <c r="K1610" s="83" t="n">
        <f aca="false">IF(J1610=0,0,J1610/I1610)</f>
        <v>-0.00999199670167099</v>
      </c>
      <c r="L1610" s="83" t="n">
        <f aca="false">I1610/UOM</f>
        <v>-4.1233</v>
      </c>
      <c r="M1610" s="83" t="n">
        <f aca="false">J1610/UOM</f>
        <v>0.0412</v>
      </c>
      <c r="N1610" s="84" t="str">
        <f aca="false">IF(F1610="P","PHY",IF(F1610="G","G",E1610))</f>
        <v>D</v>
      </c>
      <c r="O1610" s="84" t="str">
        <f aca="false">IF(ISNA(VLOOKUP(G1610,BadCanCurves,1,FALSE())),VLOOKUP(D1610,FOLIOS,6,FALSE()),"not used")</f>
        <v>not used</v>
      </c>
      <c r="P1610" s="84" t="n">
        <f aca="false">IF($N1610="P",VLOOKUP(H1610,PrcBuckets,2,FALSE()),0)</f>
        <v>0</v>
      </c>
      <c r="Q1610" s="84" t="n">
        <f aca="false">IF($N1610="D",VLOOKUP(H1610,BasisBuckets,2,FALSE()),0)</f>
        <v>13</v>
      </c>
      <c r="R1610" s="84" t="n">
        <f aca="false">IF($N1610="PHY",VLOOKUP(H1610,PGDBuckets,2,FALSE()),0)</f>
        <v>0</v>
      </c>
      <c r="S1610" s="84" t="n">
        <f aca="false">IF($N1610="G",VLOOKUP(H1610,PGDBuckets,2,FALSE()),0)</f>
        <v>0</v>
      </c>
      <c r="T1610" s="84" t="n">
        <f aca="false">SUM(P1610:S1610)</f>
        <v>13</v>
      </c>
      <c r="U1610" s="84" t="str">
        <f aca="false">IF(O1610="not used","-",O1610&amp;N1610&amp;T1610)</f>
        <v>-</v>
      </c>
      <c r="V1610" s="84" t="str">
        <f aca="false">IF(O1610="Not Used","-",VLOOKUP(D1610,FOLIOS,7,FALSE())&amp;H1610)</f>
        <v>-</v>
      </c>
      <c r="W1610" s="84" t="str">
        <f aca="false">IF(U1610="-","-",O1610&amp;E1610&amp;H1610)</f>
        <v>-</v>
      </c>
      <c r="X1610" s="85" t="str">
        <f aca="false">D1610&amp;G1610</f>
        <v>FT-CAND-EGSC-BASNGI-MALIN</v>
      </c>
      <c r="AF1610" s="0" t="str">
        <f aca="false">D1610&amp;V1610</f>
        <v>FT-CAND-EGSC-BAS-</v>
      </c>
    </row>
    <row r="1611" customFormat="false" ht="12.75" hidden="false" customHeight="false" outlineLevel="0" collapsed="false">
      <c r="A1611" s="81" t="n">
        <v>36682</v>
      </c>
      <c r="B1611" s="82" t="s">
        <v>55</v>
      </c>
      <c r="C1611" s="82" t="s">
        <v>56</v>
      </c>
      <c r="D1611" s="82" t="s">
        <v>57</v>
      </c>
      <c r="E1611" s="82" t="s">
        <v>21</v>
      </c>
      <c r="F1611" s="82"/>
      <c r="G1611" s="82" t="s">
        <v>92</v>
      </c>
      <c r="H1611" s="81" t="n">
        <v>38626</v>
      </c>
      <c r="I1611" s="82" t="n">
        <v>-42354</v>
      </c>
      <c r="J1611" s="82" t="n">
        <v>424</v>
      </c>
      <c r="K1611" s="83" t="n">
        <f aca="false">IF(J1611=0,0,J1611/I1611)</f>
        <v>-0.0100108608395901</v>
      </c>
      <c r="L1611" s="83" t="n">
        <f aca="false">I1611/UOM</f>
        <v>-4.2354</v>
      </c>
      <c r="M1611" s="83" t="n">
        <f aca="false">J1611/UOM</f>
        <v>0.0424</v>
      </c>
      <c r="N1611" s="84" t="str">
        <f aca="false">IF(F1611="P","PHY",IF(F1611="G","G",E1611))</f>
        <v>D</v>
      </c>
      <c r="O1611" s="84" t="str">
        <f aca="false">IF(ISNA(VLOOKUP(G1611,BadCanCurves,1,FALSE())),VLOOKUP(D1611,FOLIOS,6,FALSE()),"not used")</f>
        <v>not used</v>
      </c>
      <c r="P1611" s="84" t="n">
        <f aca="false">IF($N1611="P",VLOOKUP(H1611,PrcBuckets,2,FALSE()),0)</f>
        <v>0</v>
      </c>
      <c r="Q1611" s="84" t="n">
        <f aca="false">IF($N1611="D",VLOOKUP(H1611,BasisBuckets,2,FALSE()),0)</f>
        <v>13</v>
      </c>
      <c r="R1611" s="84" t="n">
        <f aca="false">IF($N1611="PHY",VLOOKUP(H1611,PGDBuckets,2,FALSE()),0)</f>
        <v>0</v>
      </c>
      <c r="S1611" s="84" t="n">
        <f aca="false">IF($N1611="G",VLOOKUP(H1611,PGDBuckets,2,FALSE()),0)</f>
        <v>0</v>
      </c>
      <c r="T1611" s="84" t="n">
        <f aca="false">SUM(P1611:S1611)</f>
        <v>13</v>
      </c>
      <c r="U1611" s="84" t="str">
        <f aca="false">IF(O1611="not used","-",O1611&amp;N1611&amp;T1611)</f>
        <v>-</v>
      </c>
      <c r="V1611" s="84" t="str">
        <f aca="false">IF(O1611="Not Used","-",VLOOKUP(D1611,FOLIOS,7,FALSE())&amp;H1611)</f>
        <v>-</v>
      </c>
      <c r="W1611" s="84" t="str">
        <f aca="false">IF(U1611="-","-",O1611&amp;E1611&amp;H1611)</f>
        <v>-</v>
      </c>
      <c r="X1611" s="85" t="str">
        <f aca="false">D1611&amp;G1611</f>
        <v>FT-CAND-EGSC-BASNGI-MALIN</v>
      </c>
      <c r="AF1611" s="0" t="str">
        <f aca="false">D1611&amp;V1611</f>
        <v>FT-CAND-EGSC-BAS-</v>
      </c>
    </row>
    <row r="1612" customFormat="false" ht="12.75" hidden="false" customHeight="false" outlineLevel="0" collapsed="false">
      <c r="A1612" s="81" t="n">
        <v>36682</v>
      </c>
      <c r="B1612" s="82" t="s">
        <v>55</v>
      </c>
      <c r="C1612" s="82" t="s">
        <v>56</v>
      </c>
      <c r="D1612" s="82" t="s">
        <v>57</v>
      </c>
      <c r="E1612" s="82" t="s">
        <v>21</v>
      </c>
      <c r="F1612" s="82"/>
      <c r="G1612" s="82" t="s">
        <v>92</v>
      </c>
      <c r="H1612" s="81" t="n">
        <v>38657</v>
      </c>
      <c r="I1612" s="82" t="n">
        <v>-203679</v>
      </c>
      <c r="J1612" s="82" t="n">
        <v>2037</v>
      </c>
      <c r="K1612" s="83" t="n">
        <f aca="false">IF(J1612=0,0,J1612/I1612)</f>
        <v>-0.0100010310341272</v>
      </c>
      <c r="L1612" s="83" t="n">
        <f aca="false">I1612/UOM</f>
        <v>-20.3679</v>
      </c>
      <c r="M1612" s="83" t="n">
        <f aca="false">J1612/UOM</f>
        <v>0.2037</v>
      </c>
      <c r="N1612" s="84" t="str">
        <f aca="false">IF(F1612="P","PHY",IF(F1612="G","G",E1612))</f>
        <v>D</v>
      </c>
      <c r="O1612" s="84" t="str">
        <f aca="false">IF(ISNA(VLOOKUP(G1612,BadCanCurves,1,FALSE())),VLOOKUP(D1612,FOLIOS,6,FALSE()),"not used")</f>
        <v>not used</v>
      </c>
      <c r="P1612" s="84" t="n">
        <f aca="false">IF($N1612="P",VLOOKUP(H1612,PrcBuckets,2,FALSE()),0)</f>
        <v>0</v>
      </c>
      <c r="Q1612" s="84" t="n">
        <f aca="false">IF($N1612="D",VLOOKUP(H1612,BasisBuckets,2,FALSE()),0)</f>
        <v>13</v>
      </c>
      <c r="R1612" s="84" t="n">
        <f aca="false">IF($N1612="PHY",VLOOKUP(H1612,PGDBuckets,2,FALSE()),0)</f>
        <v>0</v>
      </c>
      <c r="S1612" s="84" t="n">
        <f aca="false">IF($N1612="G",VLOOKUP(H1612,PGDBuckets,2,FALSE()),0)</f>
        <v>0</v>
      </c>
      <c r="T1612" s="84" t="n">
        <f aca="false">SUM(P1612:S1612)</f>
        <v>13</v>
      </c>
      <c r="U1612" s="84" t="str">
        <f aca="false">IF(O1612="not used","-",O1612&amp;N1612&amp;T1612)</f>
        <v>-</v>
      </c>
      <c r="V1612" s="84" t="str">
        <f aca="false">IF(O1612="Not Used","-",VLOOKUP(D1612,FOLIOS,7,FALSE())&amp;H1612)</f>
        <v>-</v>
      </c>
      <c r="W1612" s="84" t="str">
        <f aca="false">IF(U1612="-","-",O1612&amp;E1612&amp;H1612)</f>
        <v>-</v>
      </c>
      <c r="X1612" s="85" t="str">
        <f aca="false">D1612&amp;G1612</f>
        <v>FT-CAND-EGSC-BASNGI-MALIN</v>
      </c>
      <c r="AF1612" s="0" t="str">
        <f aca="false">D1612&amp;V1612</f>
        <v>FT-CAND-EGSC-BAS-</v>
      </c>
    </row>
    <row r="1613" customFormat="false" ht="12.75" hidden="false" customHeight="false" outlineLevel="0" collapsed="false">
      <c r="A1613" s="81" t="n">
        <v>36682</v>
      </c>
      <c r="B1613" s="82" t="s">
        <v>55</v>
      </c>
      <c r="C1613" s="82" t="s">
        <v>56</v>
      </c>
      <c r="D1613" s="82" t="s">
        <v>57</v>
      </c>
      <c r="E1613" s="82" t="s">
        <v>21</v>
      </c>
      <c r="F1613" s="82"/>
      <c r="G1613" s="82" t="s">
        <v>92</v>
      </c>
      <c r="H1613" s="81" t="n">
        <v>38687</v>
      </c>
      <c r="I1613" s="82" t="n">
        <v>-209215</v>
      </c>
      <c r="J1613" s="82" t="n">
        <v>2092</v>
      </c>
      <c r="K1613" s="83" t="n">
        <f aca="false">IF(J1613=0,0,J1613/I1613)</f>
        <v>-0.00999928303419927</v>
      </c>
      <c r="L1613" s="83" t="n">
        <f aca="false">I1613/UOM</f>
        <v>-20.9215</v>
      </c>
      <c r="M1613" s="83" t="n">
        <f aca="false">J1613/UOM</f>
        <v>0.2092</v>
      </c>
      <c r="N1613" s="84" t="str">
        <f aca="false">IF(F1613="P","PHY",IF(F1613="G","G",E1613))</f>
        <v>D</v>
      </c>
      <c r="O1613" s="84" t="str">
        <f aca="false">IF(ISNA(VLOOKUP(G1613,BadCanCurves,1,FALSE())),VLOOKUP(D1613,FOLIOS,6,FALSE()),"not used")</f>
        <v>not used</v>
      </c>
      <c r="P1613" s="84" t="n">
        <f aca="false">IF($N1613="P",VLOOKUP(H1613,PrcBuckets,2,FALSE()),0)</f>
        <v>0</v>
      </c>
      <c r="Q1613" s="84" t="n">
        <f aca="false">IF($N1613="D",VLOOKUP(H1613,BasisBuckets,2,FALSE()),0)</f>
        <v>13</v>
      </c>
      <c r="R1613" s="84" t="n">
        <f aca="false">IF($N1613="PHY",VLOOKUP(H1613,PGDBuckets,2,FALSE()),0)</f>
        <v>0</v>
      </c>
      <c r="S1613" s="84" t="n">
        <f aca="false">IF($N1613="G",VLOOKUP(H1613,PGDBuckets,2,FALSE()),0)</f>
        <v>0</v>
      </c>
      <c r="T1613" s="84" t="n">
        <f aca="false">SUM(P1613:S1613)</f>
        <v>13</v>
      </c>
      <c r="U1613" s="84" t="str">
        <f aca="false">IF(O1613="not used","-",O1613&amp;N1613&amp;T1613)</f>
        <v>-</v>
      </c>
      <c r="V1613" s="84" t="str">
        <f aca="false">IF(O1613="Not Used","-",VLOOKUP(D1613,FOLIOS,7,FALSE())&amp;H1613)</f>
        <v>-</v>
      </c>
      <c r="W1613" s="84" t="str">
        <f aca="false">IF(U1613="-","-",O1613&amp;E1613&amp;H1613)</f>
        <v>-</v>
      </c>
      <c r="X1613" s="85" t="str">
        <f aca="false">D1613&amp;G1613</f>
        <v>FT-CAND-EGSC-BASNGI-MALIN</v>
      </c>
      <c r="AF1613" s="0" t="str">
        <f aca="false">D1613&amp;V1613</f>
        <v>FT-CAND-EGSC-BAS-</v>
      </c>
    </row>
    <row r="1614" customFormat="false" ht="12.75" hidden="false" customHeight="false" outlineLevel="0" collapsed="false">
      <c r="A1614" s="81" t="n">
        <v>36682</v>
      </c>
      <c r="B1614" s="82" t="s">
        <v>55</v>
      </c>
      <c r="C1614" s="82" t="s">
        <v>56</v>
      </c>
      <c r="D1614" s="82" t="s">
        <v>57</v>
      </c>
      <c r="E1614" s="82" t="s">
        <v>21</v>
      </c>
      <c r="F1614" s="82"/>
      <c r="G1614" s="82" t="s">
        <v>92</v>
      </c>
      <c r="H1614" s="81" t="n">
        <v>38718</v>
      </c>
      <c r="I1614" s="82" t="n">
        <v>-207927</v>
      </c>
      <c r="J1614" s="82" t="n">
        <v>-6767</v>
      </c>
      <c r="K1614" s="83" t="n">
        <f aca="false">IF(J1614=0,0,J1614/I1614)</f>
        <v>0.0325450759160667</v>
      </c>
      <c r="L1614" s="83" t="n">
        <f aca="false">I1614/UOM</f>
        <v>-20.7927</v>
      </c>
      <c r="M1614" s="83" t="n">
        <f aca="false">J1614/UOM</f>
        <v>-0.6767</v>
      </c>
      <c r="N1614" s="84" t="str">
        <f aca="false">IF(F1614="P","PHY",IF(F1614="G","G",E1614))</f>
        <v>D</v>
      </c>
      <c r="O1614" s="84" t="str">
        <f aca="false">IF(ISNA(VLOOKUP(G1614,BadCanCurves,1,FALSE())),VLOOKUP(D1614,FOLIOS,6,FALSE()),"not used")</f>
        <v>not used</v>
      </c>
      <c r="P1614" s="84" t="n">
        <f aca="false">IF($N1614="P",VLOOKUP(H1614,PrcBuckets,2,FALSE()),0)</f>
        <v>0</v>
      </c>
      <c r="Q1614" s="84" t="n">
        <f aca="false">IF($N1614="D",VLOOKUP(H1614,BasisBuckets,2,FALSE()),0)</f>
        <v>13</v>
      </c>
      <c r="R1614" s="84" t="n">
        <f aca="false">IF($N1614="PHY",VLOOKUP(H1614,PGDBuckets,2,FALSE()),0)</f>
        <v>0</v>
      </c>
      <c r="S1614" s="84" t="n">
        <f aca="false">IF($N1614="G",VLOOKUP(H1614,PGDBuckets,2,FALSE()),0)</f>
        <v>0</v>
      </c>
      <c r="T1614" s="84" t="n">
        <f aca="false">SUM(P1614:S1614)</f>
        <v>13</v>
      </c>
      <c r="U1614" s="84" t="str">
        <f aca="false">IF(O1614="not used","-",O1614&amp;N1614&amp;T1614)</f>
        <v>-</v>
      </c>
      <c r="V1614" s="84" t="str">
        <f aca="false">IF(O1614="Not Used","-",VLOOKUP(D1614,FOLIOS,7,FALSE())&amp;H1614)</f>
        <v>-</v>
      </c>
      <c r="W1614" s="84" t="str">
        <f aca="false">IF(U1614="-","-",O1614&amp;E1614&amp;H1614)</f>
        <v>-</v>
      </c>
      <c r="X1614" s="85" t="str">
        <f aca="false">D1614&amp;G1614</f>
        <v>FT-CAND-EGSC-BASNGI-MALIN</v>
      </c>
      <c r="AF1614" s="0" t="str">
        <f aca="false">D1614&amp;V1614</f>
        <v>FT-CAND-EGSC-BAS-</v>
      </c>
    </row>
    <row r="1615" customFormat="false" ht="12.75" hidden="false" customHeight="false" outlineLevel="0" collapsed="false">
      <c r="A1615" s="81" t="n">
        <v>36682</v>
      </c>
      <c r="B1615" s="82" t="s">
        <v>55</v>
      </c>
      <c r="C1615" s="82" t="s">
        <v>56</v>
      </c>
      <c r="D1615" s="82" t="s">
        <v>57</v>
      </c>
      <c r="E1615" s="82" t="s">
        <v>21</v>
      </c>
      <c r="F1615" s="82"/>
      <c r="G1615" s="82" t="s">
        <v>92</v>
      </c>
      <c r="H1615" s="81" t="n">
        <v>38749</v>
      </c>
      <c r="I1615" s="82" t="n">
        <v>-186649</v>
      </c>
      <c r="J1615" s="82" t="n">
        <v>-6294</v>
      </c>
      <c r="K1615" s="83" t="n">
        <f aca="false">IF(J1615=0,0,J1615/I1615)</f>
        <v>0.0337210485992424</v>
      </c>
      <c r="L1615" s="83" t="n">
        <f aca="false">I1615/UOM</f>
        <v>-18.6649</v>
      </c>
      <c r="M1615" s="83" t="n">
        <f aca="false">J1615/UOM</f>
        <v>-0.6294</v>
      </c>
      <c r="N1615" s="84" t="str">
        <f aca="false">IF(F1615="P","PHY",IF(F1615="G","G",E1615))</f>
        <v>D</v>
      </c>
      <c r="O1615" s="84" t="str">
        <f aca="false">IF(ISNA(VLOOKUP(G1615,BadCanCurves,1,FALSE())),VLOOKUP(D1615,FOLIOS,6,FALSE()),"not used")</f>
        <v>not used</v>
      </c>
      <c r="P1615" s="84" t="n">
        <f aca="false">IF($N1615="P",VLOOKUP(H1615,PrcBuckets,2,FALSE()),0)</f>
        <v>0</v>
      </c>
      <c r="Q1615" s="84" t="n">
        <f aca="false">IF($N1615="D",VLOOKUP(H1615,BasisBuckets,2,FALSE()),0)</f>
        <v>13</v>
      </c>
      <c r="R1615" s="84" t="n">
        <f aca="false">IF($N1615="PHY",VLOOKUP(H1615,PGDBuckets,2,FALSE()),0)</f>
        <v>0</v>
      </c>
      <c r="S1615" s="84" t="n">
        <f aca="false">IF($N1615="G",VLOOKUP(H1615,PGDBuckets,2,FALSE()),0)</f>
        <v>0</v>
      </c>
      <c r="T1615" s="84" t="n">
        <f aca="false">SUM(P1615:S1615)</f>
        <v>13</v>
      </c>
      <c r="U1615" s="84" t="str">
        <f aca="false">IF(O1615="not used","-",O1615&amp;N1615&amp;T1615)</f>
        <v>-</v>
      </c>
      <c r="V1615" s="84" t="str">
        <f aca="false">IF(O1615="Not Used","-",VLOOKUP(D1615,FOLIOS,7,FALSE())&amp;H1615)</f>
        <v>-</v>
      </c>
      <c r="W1615" s="84" t="str">
        <f aca="false">IF(U1615="-","-",O1615&amp;E1615&amp;H1615)</f>
        <v>-</v>
      </c>
      <c r="X1615" s="85" t="str">
        <f aca="false">D1615&amp;G1615</f>
        <v>FT-CAND-EGSC-BASNGI-MALIN</v>
      </c>
      <c r="AF1615" s="0" t="str">
        <f aca="false">D1615&amp;V1615</f>
        <v>FT-CAND-EGSC-BAS-</v>
      </c>
    </row>
    <row r="1616" customFormat="false" ht="12.75" hidden="false" customHeight="false" outlineLevel="0" collapsed="false">
      <c r="A1616" s="81" t="n">
        <v>36682</v>
      </c>
      <c r="B1616" s="82" t="s">
        <v>55</v>
      </c>
      <c r="C1616" s="82" t="s">
        <v>56</v>
      </c>
      <c r="D1616" s="82" t="s">
        <v>57</v>
      </c>
      <c r="E1616" s="82" t="s">
        <v>21</v>
      </c>
      <c r="F1616" s="82"/>
      <c r="G1616" s="82" t="s">
        <v>92</v>
      </c>
      <c r="H1616" s="81" t="n">
        <v>38777</v>
      </c>
      <c r="I1616" s="82" t="n">
        <v>-205497</v>
      </c>
      <c r="J1616" s="82" t="n">
        <v>-10766</v>
      </c>
      <c r="K1616" s="83" t="n">
        <f aca="false">IF(J1616=0,0,J1616/I1616)</f>
        <v>0.0523900592222758</v>
      </c>
      <c r="L1616" s="83" t="n">
        <f aca="false">I1616/UOM</f>
        <v>-20.5497</v>
      </c>
      <c r="M1616" s="83" t="n">
        <f aca="false">J1616/UOM</f>
        <v>-1.0766</v>
      </c>
      <c r="N1616" s="84" t="str">
        <f aca="false">IF(F1616="P","PHY",IF(F1616="G","G",E1616))</f>
        <v>D</v>
      </c>
      <c r="O1616" s="84" t="str">
        <f aca="false">IF(ISNA(VLOOKUP(G1616,BadCanCurves,1,FALSE())),VLOOKUP(D1616,FOLIOS,6,FALSE()),"not used")</f>
        <v>not used</v>
      </c>
      <c r="P1616" s="84" t="n">
        <f aca="false">IF($N1616="P",VLOOKUP(H1616,PrcBuckets,2,FALSE()),0)</f>
        <v>0</v>
      </c>
      <c r="Q1616" s="84" t="n">
        <f aca="false">IF($N1616="D",VLOOKUP(H1616,BasisBuckets,2,FALSE()),0)</f>
        <v>13</v>
      </c>
      <c r="R1616" s="84" t="n">
        <f aca="false">IF($N1616="PHY",VLOOKUP(H1616,PGDBuckets,2,FALSE()),0)</f>
        <v>0</v>
      </c>
      <c r="S1616" s="84" t="n">
        <f aca="false">IF($N1616="G",VLOOKUP(H1616,PGDBuckets,2,FALSE()),0)</f>
        <v>0</v>
      </c>
      <c r="T1616" s="84" t="n">
        <f aca="false">SUM(P1616:S1616)</f>
        <v>13</v>
      </c>
      <c r="U1616" s="84" t="str">
        <f aca="false">IF(O1616="not used","-",O1616&amp;N1616&amp;T1616)</f>
        <v>-</v>
      </c>
      <c r="V1616" s="84" t="str">
        <f aca="false">IF(O1616="Not Used","-",VLOOKUP(D1616,FOLIOS,7,FALSE())&amp;H1616)</f>
        <v>-</v>
      </c>
      <c r="W1616" s="84" t="str">
        <f aca="false">IF(U1616="-","-",O1616&amp;E1616&amp;H1616)</f>
        <v>-</v>
      </c>
      <c r="X1616" s="85" t="str">
        <f aca="false">D1616&amp;G1616</f>
        <v>FT-CAND-EGSC-BASNGI-MALIN</v>
      </c>
      <c r="AF1616" s="0" t="str">
        <f aca="false">D1616&amp;V1616</f>
        <v>FT-CAND-EGSC-BAS-</v>
      </c>
    </row>
    <row r="1617" customFormat="false" ht="12.75" hidden="false" customHeight="false" outlineLevel="0" collapsed="false">
      <c r="A1617" s="81" t="n">
        <v>36682</v>
      </c>
      <c r="B1617" s="82" t="s">
        <v>55</v>
      </c>
      <c r="C1617" s="82" t="s">
        <v>56</v>
      </c>
      <c r="D1617" s="82" t="s">
        <v>57</v>
      </c>
      <c r="E1617" s="82" t="s">
        <v>21</v>
      </c>
      <c r="F1617" s="82"/>
      <c r="G1617" s="82" t="s">
        <v>92</v>
      </c>
      <c r="H1617" s="81" t="n">
        <v>38808</v>
      </c>
      <c r="I1617" s="82" t="n">
        <v>-197642</v>
      </c>
      <c r="J1617" s="82" t="n">
        <v>-10396</v>
      </c>
      <c r="K1617" s="83" t="n">
        <f aca="false">IF(J1617=0,0,J1617/I1617)</f>
        <v>0.052600155837322</v>
      </c>
      <c r="L1617" s="83" t="n">
        <f aca="false">I1617/UOM</f>
        <v>-19.7642</v>
      </c>
      <c r="M1617" s="83" t="n">
        <f aca="false">J1617/UOM</f>
        <v>-1.0396</v>
      </c>
      <c r="N1617" s="84" t="str">
        <f aca="false">IF(F1617="P","PHY",IF(F1617="G","G",E1617))</f>
        <v>D</v>
      </c>
      <c r="O1617" s="84" t="str">
        <f aca="false">IF(ISNA(VLOOKUP(G1617,BadCanCurves,1,FALSE())),VLOOKUP(D1617,FOLIOS,6,FALSE()),"not used")</f>
        <v>not used</v>
      </c>
      <c r="P1617" s="84" t="n">
        <f aca="false">IF($N1617="P",VLOOKUP(H1617,PrcBuckets,2,FALSE()),0)</f>
        <v>0</v>
      </c>
      <c r="Q1617" s="84" t="n">
        <f aca="false">IF($N1617="D",VLOOKUP(H1617,BasisBuckets,2,FALSE()),0)</f>
        <v>13</v>
      </c>
      <c r="R1617" s="84" t="n">
        <f aca="false">IF($N1617="PHY",VLOOKUP(H1617,PGDBuckets,2,FALSE()),0)</f>
        <v>0</v>
      </c>
      <c r="S1617" s="84" t="n">
        <f aca="false">IF($N1617="G",VLOOKUP(H1617,PGDBuckets,2,FALSE()),0)</f>
        <v>0</v>
      </c>
      <c r="T1617" s="84" t="n">
        <f aca="false">SUM(P1617:S1617)</f>
        <v>13</v>
      </c>
      <c r="U1617" s="84" t="str">
        <f aca="false">IF(O1617="not used","-",O1617&amp;N1617&amp;T1617)</f>
        <v>-</v>
      </c>
      <c r="V1617" s="84" t="str">
        <f aca="false">IF(O1617="Not Used","-",VLOOKUP(D1617,FOLIOS,7,FALSE())&amp;H1617)</f>
        <v>-</v>
      </c>
      <c r="W1617" s="84" t="str">
        <f aca="false">IF(U1617="-","-",O1617&amp;E1617&amp;H1617)</f>
        <v>-</v>
      </c>
      <c r="X1617" s="85" t="str">
        <f aca="false">D1617&amp;G1617</f>
        <v>FT-CAND-EGSC-BASNGI-MALIN</v>
      </c>
      <c r="AF1617" s="0" t="str">
        <f aca="false">D1617&amp;V1617</f>
        <v>FT-CAND-EGSC-BAS-</v>
      </c>
    </row>
    <row r="1618" customFormat="false" ht="12.75" hidden="false" customHeight="false" outlineLevel="0" collapsed="false">
      <c r="A1618" s="81" t="n">
        <v>36682</v>
      </c>
      <c r="B1618" s="82" t="s">
        <v>55</v>
      </c>
      <c r="C1618" s="82" t="s">
        <v>56</v>
      </c>
      <c r="D1618" s="82" t="s">
        <v>57</v>
      </c>
      <c r="E1618" s="82" t="s">
        <v>21</v>
      </c>
      <c r="F1618" s="82"/>
      <c r="G1618" s="82" t="s">
        <v>92</v>
      </c>
      <c r="H1618" s="81" t="n">
        <v>38838</v>
      </c>
      <c r="I1618" s="82" t="n">
        <v>-203011</v>
      </c>
      <c r="J1618" s="82" t="n">
        <v>-10607</v>
      </c>
      <c r="K1618" s="83" t="n">
        <f aca="false">IF(J1618=0,0,J1618/I1618)</f>
        <v>0.0522484003329869</v>
      </c>
      <c r="L1618" s="83" t="n">
        <f aca="false">I1618/UOM</f>
        <v>-20.3011</v>
      </c>
      <c r="M1618" s="83" t="n">
        <f aca="false">J1618/UOM</f>
        <v>-1.0607</v>
      </c>
      <c r="N1618" s="84" t="str">
        <f aca="false">IF(F1618="P","PHY",IF(F1618="G","G",E1618))</f>
        <v>D</v>
      </c>
      <c r="O1618" s="84" t="str">
        <f aca="false">IF(ISNA(VLOOKUP(G1618,BadCanCurves,1,FALSE())),VLOOKUP(D1618,FOLIOS,6,FALSE()),"not used")</f>
        <v>not used</v>
      </c>
      <c r="P1618" s="84" t="n">
        <f aca="false">IF($N1618="P",VLOOKUP(H1618,PrcBuckets,2,FALSE()),0)</f>
        <v>0</v>
      </c>
      <c r="Q1618" s="84" t="n">
        <f aca="false">IF($N1618="D",VLOOKUP(H1618,BasisBuckets,2,FALSE()),0)</f>
        <v>13</v>
      </c>
      <c r="R1618" s="84" t="n">
        <f aca="false">IF($N1618="PHY",VLOOKUP(H1618,PGDBuckets,2,FALSE()),0)</f>
        <v>0</v>
      </c>
      <c r="S1618" s="84" t="n">
        <f aca="false">IF($N1618="G",VLOOKUP(H1618,PGDBuckets,2,FALSE()),0)</f>
        <v>0</v>
      </c>
      <c r="T1618" s="84" t="n">
        <f aca="false">SUM(P1618:S1618)</f>
        <v>13</v>
      </c>
      <c r="U1618" s="84" t="str">
        <f aca="false">IF(O1618="not used","-",O1618&amp;N1618&amp;T1618)</f>
        <v>-</v>
      </c>
      <c r="V1618" s="84" t="str">
        <f aca="false">IF(O1618="Not Used","-",VLOOKUP(D1618,FOLIOS,7,FALSE())&amp;H1618)</f>
        <v>-</v>
      </c>
      <c r="W1618" s="84" t="str">
        <f aca="false">IF(U1618="-","-",O1618&amp;E1618&amp;H1618)</f>
        <v>-</v>
      </c>
      <c r="X1618" s="85" t="str">
        <f aca="false">D1618&amp;G1618</f>
        <v>FT-CAND-EGSC-BASNGI-MALIN</v>
      </c>
      <c r="AF1618" s="0" t="str">
        <f aca="false">D1618&amp;V1618</f>
        <v>FT-CAND-EGSC-BAS-</v>
      </c>
    </row>
    <row r="1619" customFormat="false" ht="12.75" hidden="false" customHeight="false" outlineLevel="0" collapsed="false">
      <c r="A1619" s="81" t="n">
        <v>36682</v>
      </c>
      <c r="B1619" s="82" t="s">
        <v>55</v>
      </c>
      <c r="C1619" s="82" t="s">
        <v>56</v>
      </c>
      <c r="D1619" s="82" t="s">
        <v>57</v>
      </c>
      <c r="E1619" s="82" t="s">
        <v>21</v>
      </c>
      <c r="F1619" s="82"/>
      <c r="G1619" s="82" t="s">
        <v>92</v>
      </c>
      <c r="H1619" s="81" t="n">
        <v>38869</v>
      </c>
      <c r="I1619" s="82" t="n">
        <v>-195251</v>
      </c>
      <c r="J1619" s="82" t="n">
        <v>-10161</v>
      </c>
      <c r="K1619" s="83" t="n">
        <f aca="false">IF(J1619=0,0,J1619/I1619)</f>
        <v>0.0520407065776872</v>
      </c>
      <c r="L1619" s="83" t="n">
        <f aca="false">I1619/UOM</f>
        <v>-19.5251</v>
      </c>
      <c r="M1619" s="83" t="n">
        <f aca="false">J1619/UOM</f>
        <v>-1.0161</v>
      </c>
      <c r="N1619" s="84" t="str">
        <f aca="false">IF(F1619="P","PHY",IF(F1619="G","G",E1619))</f>
        <v>D</v>
      </c>
      <c r="O1619" s="84" t="str">
        <f aca="false">IF(ISNA(VLOOKUP(G1619,BadCanCurves,1,FALSE())),VLOOKUP(D1619,FOLIOS,6,FALSE()),"not used")</f>
        <v>not used</v>
      </c>
      <c r="P1619" s="84" t="n">
        <f aca="false">IF($N1619="P",VLOOKUP(H1619,PrcBuckets,2,FALSE()),0)</f>
        <v>0</v>
      </c>
      <c r="Q1619" s="84" t="n">
        <f aca="false">IF($N1619="D",VLOOKUP(H1619,BasisBuckets,2,FALSE()),0)</f>
        <v>13</v>
      </c>
      <c r="R1619" s="84" t="n">
        <f aca="false">IF($N1619="PHY",VLOOKUP(H1619,PGDBuckets,2,FALSE()),0)</f>
        <v>0</v>
      </c>
      <c r="S1619" s="84" t="n">
        <f aca="false">IF($N1619="G",VLOOKUP(H1619,PGDBuckets,2,FALSE()),0)</f>
        <v>0</v>
      </c>
      <c r="T1619" s="84" t="n">
        <f aca="false">SUM(P1619:S1619)</f>
        <v>13</v>
      </c>
      <c r="U1619" s="84" t="str">
        <f aca="false">IF(O1619="not used","-",O1619&amp;N1619&amp;T1619)</f>
        <v>-</v>
      </c>
      <c r="V1619" s="84" t="str">
        <f aca="false">IF(O1619="Not Used","-",VLOOKUP(D1619,FOLIOS,7,FALSE())&amp;H1619)</f>
        <v>-</v>
      </c>
      <c r="W1619" s="84" t="str">
        <f aca="false">IF(U1619="-","-",O1619&amp;E1619&amp;H1619)</f>
        <v>-</v>
      </c>
      <c r="X1619" s="85" t="str">
        <f aca="false">D1619&amp;G1619</f>
        <v>FT-CAND-EGSC-BASNGI-MALIN</v>
      </c>
      <c r="AF1619" s="0" t="str">
        <f aca="false">D1619&amp;V1619</f>
        <v>FT-CAND-EGSC-BAS-</v>
      </c>
    </row>
    <row r="1620" customFormat="false" ht="12.75" hidden="false" customHeight="false" outlineLevel="0" collapsed="false">
      <c r="A1620" s="81" t="n">
        <v>36682</v>
      </c>
      <c r="B1620" s="82" t="s">
        <v>55</v>
      </c>
      <c r="C1620" s="82" t="s">
        <v>56</v>
      </c>
      <c r="D1620" s="82" t="s">
        <v>57</v>
      </c>
      <c r="E1620" s="82" t="s">
        <v>21</v>
      </c>
      <c r="F1620" s="82"/>
      <c r="G1620" s="82" t="s">
        <v>92</v>
      </c>
      <c r="H1620" s="81" t="n">
        <v>38899</v>
      </c>
      <c r="I1620" s="82" t="n">
        <v>-200554</v>
      </c>
      <c r="J1620" s="82" t="n">
        <v>-9839</v>
      </c>
      <c r="K1620" s="83" t="n">
        <f aca="false">IF(J1620=0,0,J1620/I1620)</f>
        <v>0.0490591062756165</v>
      </c>
      <c r="L1620" s="83" t="n">
        <f aca="false">I1620/UOM</f>
        <v>-20.0554</v>
      </c>
      <c r="M1620" s="83" t="n">
        <f aca="false">J1620/UOM</f>
        <v>-0.9839</v>
      </c>
      <c r="N1620" s="84" t="str">
        <f aca="false">IF(F1620="P","PHY",IF(F1620="G","G",E1620))</f>
        <v>D</v>
      </c>
      <c r="O1620" s="84" t="str">
        <f aca="false">IF(ISNA(VLOOKUP(G1620,BadCanCurves,1,FALSE())),VLOOKUP(D1620,FOLIOS,6,FALSE()),"not used")</f>
        <v>not used</v>
      </c>
      <c r="P1620" s="84" t="n">
        <f aca="false">IF($N1620="P",VLOOKUP(H1620,PrcBuckets,2,FALSE()),0)</f>
        <v>0</v>
      </c>
      <c r="Q1620" s="84" t="n">
        <f aca="false">IF($N1620="D",VLOOKUP(H1620,BasisBuckets,2,FALSE()),0)</f>
        <v>13</v>
      </c>
      <c r="R1620" s="84" t="n">
        <f aca="false">IF($N1620="PHY",VLOOKUP(H1620,PGDBuckets,2,FALSE()),0)</f>
        <v>0</v>
      </c>
      <c r="S1620" s="84" t="n">
        <f aca="false">IF($N1620="G",VLOOKUP(H1620,PGDBuckets,2,FALSE()),0)</f>
        <v>0</v>
      </c>
      <c r="T1620" s="84" t="n">
        <f aca="false">SUM(P1620:S1620)</f>
        <v>13</v>
      </c>
      <c r="U1620" s="84" t="str">
        <f aca="false">IF(O1620="not used","-",O1620&amp;N1620&amp;T1620)</f>
        <v>-</v>
      </c>
      <c r="V1620" s="84" t="str">
        <f aca="false">IF(O1620="Not Used","-",VLOOKUP(D1620,FOLIOS,7,FALSE())&amp;H1620)</f>
        <v>-</v>
      </c>
      <c r="W1620" s="84" t="str">
        <f aca="false">IF(U1620="-","-",O1620&amp;E1620&amp;H1620)</f>
        <v>-</v>
      </c>
      <c r="X1620" s="85" t="str">
        <f aca="false">D1620&amp;G1620</f>
        <v>FT-CAND-EGSC-BASNGI-MALIN</v>
      </c>
      <c r="AF1620" s="0" t="str">
        <f aca="false">D1620&amp;V1620</f>
        <v>FT-CAND-EGSC-BAS-</v>
      </c>
    </row>
    <row r="1621" customFormat="false" ht="12.75" hidden="false" customHeight="false" outlineLevel="0" collapsed="false">
      <c r="A1621" s="81" t="n">
        <v>36682</v>
      </c>
      <c r="B1621" s="82" t="s">
        <v>55</v>
      </c>
      <c r="C1621" s="82" t="s">
        <v>56</v>
      </c>
      <c r="D1621" s="82" t="s">
        <v>57</v>
      </c>
      <c r="E1621" s="82" t="s">
        <v>21</v>
      </c>
      <c r="F1621" s="82"/>
      <c r="G1621" s="82" t="s">
        <v>92</v>
      </c>
      <c r="H1621" s="81" t="n">
        <v>38930</v>
      </c>
      <c r="I1621" s="82" t="n">
        <v>-199316</v>
      </c>
      <c r="J1621" s="82" t="n">
        <v>-9441</v>
      </c>
      <c r="K1621" s="83" t="n">
        <f aca="false">IF(J1621=0,0,J1621/I1621)</f>
        <v>0.0473669951233218</v>
      </c>
      <c r="L1621" s="83" t="n">
        <f aca="false">I1621/UOM</f>
        <v>-19.9316</v>
      </c>
      <c r="M1621" s="83" t="n">
        <f aca="false">J1621/UOM</f>
        <v>-0.9441</v>
      </c>
      <c r="N1621" s="84" t="str">
        <f aca="false">IF(F1621="P","PHY",IF(F1621="G","G",E1621))</f>
        <v>D</v>
      </c>
      <c r="O1621" s="84" t="str">
        <f aca="false">IF(ISNA(VLOOKUP(G1621,BadCanCurves,1,FALSE())),VLOOKUP(D1621,FOLIOS,6,FALSE()),"not used")</f>
        <v>not used</v>
      </c>
      <c r="P1621" s="84" t="n">
        <f aca="false">IF($N1621="P",VLOOKUP(H1621,PrcBuckets,2,FALSE()),0)</f>
        <v>0</v>
      </c>
      <c r="Q1621" s="84" t="n">
        <f aca="false">IF($N1621="D",VLOOKUP(H1621,BasisBuckets,2,FALSE()),0)</f>
        <v>13</v>
      </c>
      <c r="R1621" s="84" t="n">
        <f aca="false">IF($N1621="PHY",VLOOKUP(H1621,PGDBuckets,2,FALSE()),0)</f>
        <v>0</v>
      </c>
      <c r="S1621" s="84" t="n">
        <f aca="false">IF($N1621="G",VLOOKUP(H1621,PGDBuckets,2,FALSE()),0)</f>
        <v>0</v>
      </c>
      <c r="T1621" s="84" t="n">
        <f aca="false">SUM(P1621:S1621)</f>
        <v>13</v>
      </c>
      <c r="U1621" s="84" t="str">
        <f aca="false">IF(O1621="not used","-",O1621&amp;N1621&amp;T1621)</f>
        <v>-</v>
      </c>
      <c r="V1621" s="84" t="str">
        <f aca="false">IF(O1621="Not Used","-",VLOOKUP(D1621,FOLIOS,7,FALSE())&amp;H1621)</f>
        <v>-</v>
      </c>
      <c r="W1621" s="84" t="str">
        <f aca="false">IF(U1621="-","-",O1621&amp;E1621&amp;H1621)</f>
        <v>-</v>
      </c>
      <c r="X1621" s="85" t="str">
        <f aca="false">D1621&amp;G1621</f>
        <v>FT-CAND-EGSC-BASNGI-MALIN</v>
      </c>
      <c r="AF1621" s="0" t="str">
        <f aca="false">D1621&amp;V1621</f>
        <v>FT-CAND-EGSC-BAS-</v>
      </c>
    </row>
    <row r="1622" customFormat="false" ht="12.75" hidden="false" customHeight="false" outlineLevel="0" collapsed="false">
      <c r="A1622" s="81" t="n">
        <v>36682</v>
      </c>
      <c r="B1622" s="82" t="s">
        <v>55</v>
      </c>
      <c r="C1622" s="82" t="s">
        <v>56</v>
      </c>
      <c r="D1622" s="82" t="s">
        <v>57</v>
      </c>
      <c r="E1622" s="82" t="s">
        <v>21</v>
      </c>
      <c r="F1622" s="82"/>
      <c r="G1622" s="82" t="s">
        <v>92</v>
      </c>
      <c r="H1622" s="81" t="n">
        <v>38961</v>
      </c>
      <c r="I1622" s="82" t="n">
        <v>-191695</v>
      </c>
      <c r="J1622" s="82" t="n">
        <v>-8815</v>
      </c>
      <c r="K1622" s="83" t="n">
        <f aca="false">IF(J1622=0,0,J1622/I1622)</f>
        <v>0.0459845066381491</v>
      </c>
      <c r="L1622" s="83" t="n">
        <f aca="false">I1622/UOM</f>
        <v>-19.1695</v>
      </c>
      <c r="M1622" s="83" t="n">
        <f aca="false">J1622/UOM</f>
        <v>-0.8815</v>
      </c>
      <c r="N1622" s="84" t="str">
        <f aca="false">IF(F1622="P","PHY",IF(F1622="G","G",E1622))</f>
        <v>D</v>
      </c>
      <c r="O1622" s="84" t="str">
        <f aca="false">IF(ISNA(VLOOKUP(G1622,BadCanCurves,1,FALSE())),VLOOKUP(D1622,FOLIOS,6,FALSE()),"not used")</f>
        <v>not used</v>
      </c>
      <c r="P1622" s="84" t="n">
        <f aca="false">IF($N1622="P",VLOOKUP(H1622,PrcBuckets,2,FALSE()),0)</f>
        <v>0</v>
      </c>
      <c r="Q1622" s="84" t="n">
        <f aca="false">IF($N1622="D",VLOOKUP(H1622,BasisBuckets,2,FALSE()),0)</f>
        <v>13</v>
      </c>
      <c r="R1622" s="84" t="n">
        <f aca="false">IF($N1622="PHY",VLOOKUP(H1622,PGDBuckets,2,FALSE()),0)</f>
        <v>0</v>
      </c>
      <c r="S1622" s="84" t="n">
        <f aca="false">IF($N1622="G",VLOOKUP(H1622,PGDBuckets,2,FALSE()),0)</f>
        <v>0</v>
      </c>
      <c r="T1622" s="84" t="n">
        <f aca="false">SUM(P1622:S1622)</f>
        <v>13</v>
      </c>
      <c r="U1622" s="84" t="str">
        <f aca="false">IF(O1622="not used","-",O1622&amp;N1622&amp;T1622)</f>
        <v>-</v>
      </c>
      <c r="V1622" s="84" t="str">
        <f aca="false">IF(O1622="Not Used","-",VLOOKUP(D1622,FOLIOS,7,FALSE())&amp;H1622)</f>
        <v>-</v>
      </c>
      <c r="W1622" s="84" t="str">
        <f aca="false">IF(U1622="-","-",O1622&amp;E1622&amp;H1622)</f>
        <v>-</v>
      </c>
      <c r="X1622" s="85" t="str">
        <f aca="false">D1622&amp;G1622</f>
        <v>FT-CAND-EGSC-BASNGI-MALIN</v>
      </c>
      <c r="AF1622" s="0" t="str">
        <f aca="false">D1622&amp;V1622</f>
        <v>FT-CAND-EGSC-BAS-</v>
      </c>
    </row>
    <row r="1623" customFormat="false" ht="12.75" hidden="false" customHeight="false" outlineLevel="0" collapsed="false">
      <c r="A1623" s="81" t="n">
        <v>36682</v>
      </c>
      <c r="B1623" s="82" t="s">
        <v>55</v>
      </c>
      <c r="C1623" s="82" t="s">
        <v>56</v>
      </c>
      <c r="D1623" s="82" t="s">
        <v>57</v>
      </c>
      <c r="E1623" s="82" t="s">
        <v>21</v>
      </c>
      <c r="F1623" s="82"/>
      <c r="G1623" s="82" t="s">
        <v>92</v>
      </c>
      <c r="H1623" s="81" t="n">
        <v>38991</v>
      </c>
      <c r="I1623" s="82" t="n">
        <v>-196900</v>
      </c>
      <c r="J1623" s="82" t="n">
        <v>-8784</v>
      </c>
      <c r="K1623" s="83" t="n">
        <f aca="false">IF(J1623=0,0,J1623/I1623)</f>
        <v>0.0446114779075673</v>
      </c>
      <c r="L1623" s="83" t="n">
        <f aca="false">I1623/UOM</f>
        <v>-19.69</v>
      </c>
      <c r="M1623" s="83" t="n">
        <f aca="false">J1623/UOM</f>
        <v>-0.8784</v>
      </c>
      <c r="N1623" s="84" t="str">
        <f aca="false">IF(F1623="P","PHY",IF(F1623="G","G",E1623))</f>
        <v>D</v>
      </c>
      <c r="O1623" s="84" t="str">
        <f aca="false">IF(ISNA(VLOOKUP(G1623,BadCanCurves,1,FALSE())),VLOOKUP(D1623,FOLIOS,6,FALSE()),"not used")</f>
        <v>not used</v>
      </c>
      <c r="P1623" s="84" t="n">
        <f aca="false">IF($N1623="P",VLOOKUP(H1623,PrcBuckets,2,FALSE()),0)</f>
        <v>0</v>
      </c>
      <c r="Q1623" s="84" t="n">
        <f aca="false">IF($N1623="D",VLOOKUP(H1623,BasisBuckets,2,FALSE()),0)</f>
        <v>13</v>
      </c>
      <c r="R1623" s="84" t="n">
        <f aca="false">IF($N1623="PHY",VLOOKUP(H1623,PGDBuckets,2,FALSE()),0)</f>
        <v>0</v>
      </c>
      <c r="S1623" s="84" t="n">
        <f aca="false">IF($N1623="G",VLOOKUP(H1623,PGDBuckets,2,FALSE()),0)</f>
        <v>0</v>
      </c>
      <c r="T1623" s="84" t="n">
        <f aca="false">SUM(P1623:S1623)</f>
        <v>13</v>
      </c>
      <c r="U1623" s="84" t="str">
        <f aca="false">IF(O1623="not used","-",O1623&amp;N1623&amp;T1623)</f>
        <v>-</v>
      </c>
      <c r="V1623" s="84" t="str">
        <f aca="false">IF(O1623="Not Used","-",VLOOKUP(D1623,FOLIOS,7,FALSE())&amp;H1623)</f>
        <v>-</v>
      </c>
      <c r="W1623" s="84" t="str">
        <f aca="false">IF(U1623="-","-",O1623&amp;E1623&amp;H1623)</f>
        <v>-</v>
      </c>
      <c r="X1623" s="85" t="str">
        <f aca="false">D1623&amp;G1623</f>
        <v>FT-CAND-EGSC-BASNGI-MALIN</v>
      </c>
      <c r="AF1623" s="0" t="str">
        <f aca="false">D1623&amp;V1623</f>
        <v>FT-CAND-EGSC-BAS-</v>
      </c>
    </row>
    <row r="1624" customFormat="false" ht="12.75" hidden="false" customHeight="false" outlineLevel="0" collapsed="false">
      <c r="A1624" s="81" t="n">
        <v>36682</v>
      </c>
      <c r="B1624" s="82" t="s">
        <v>55</v>
      </c>
      <c r="C1624" s="82" t="s">
        <v>56</v>
      </c>
      <c r="D1624" s="82" t="s">
        <v>57</v>
      </c>
      <c r="E1624" s="82" t="s">
        <v>21</v>
      </c>
      <c r="F1624" s="82"/>
      <c r="G1624" s="82" t="s">
        <v>92</v>
      </c>
      <c r="H1624" s="81" t="n">
        <v>39022</v>
      </c>
      <c r="I1624" s="82" t="n">
        <v>-189370</v>
      </c>
      <c r="J1624" s="82" t="n">
        <v>-6784</v>
      </c>
      <c r="K1624" s="83" t="n">
        <f aca="false">IF(J1624=0,0,J1624/I1624)</f>
        <v>0.0358240481596874</v>
      </c>
      <c r="L1624" s="83" t="n">
        <f aca="false">I1624/UOM</f>
        <v>-18.937</v>
      </c>
      <c r="M1624" s="83" t="n">
        <f aca="false">J1624/UOM</f>
        <v>-0.6784</v>
      </c>
      <c r="N1624" s="84" t="str">
        <f aca="false">IF(F1624="P","PHY",IF(F1624="G","G",E1624))</f>
        <v>D</v>
      </c>
      <c r="O1624" s="84" t="str">
        <f aca="false">IF(ISNA(VLOOKUP(G1624,BadCanCurves,1,FALSE())),VLOOKUP(D1624,FOLIOS,6,FALSE()),"not used")</f>
        <v>not used</v>
      </c>
      <c r="P1624" s="84" t="n">
        <f aca="false">IF($N1624="P",VLOOKUP(H1624,PrcBuckets,2,FALSE()),0)</f>
        <v>0</v>
      </c>
      <c r="Q1624" s="84" t="n">
        <f aca="false">IF($N1624="D",VLOOKUP(H1624,BasisBuckets,2,FALSE()),0)</f>
        <v>13</v>
      </c>
      <c r="R1624" s="84" t="n">
        <f aca="false">IF($N1624="PHY",VLOOKUP(H1624,PGDBuckets,2,FALSE()),0)</f>
        <v>0</v>
      </c>
      <c r="S1624" s="84" t="n">
        <f aca="false">IF($N1624="G",VLOOKUP(H1624,PGDBuckets,2,FALSE()),0)</f>
        <v>0</v>
      </c>
      <c r="T1624" s="84" t="n">
        <f aca="false">SUM(P1624:S1624)</f>
        <v>13</v>
      </c>
      <c r="U1624" s="84" t="str">
        <f aca="false">IF(O1624="not used","-",O1624&amp;N1624&amp;T1624)</f>
        <v>-</v>
      </c>
      <c r="V1624" s="84" t="str">
        <f aca="false">IF(O1624="Not Used","-",VLOOKUP(D1624,FOLIOS,7,FALSE())&amp;H1624)</f>
        <v>-</v>
      </c>
      <c r="W1624" s="84" t="str">
        <f aca="false">IF(U1624="-","-",O1624&amp;E1624&amp;H1624)</f>
        <v>-</v>
      </c>
      <c r="X1624" s="85" t="str">
        <f aca="false">D1624&amp;G1624</f>
        <v>FT-CAND-EGSC-BASNGI-MALIN</v>
      </c>
      <c r="AF1624" s="0" t="str">
        <f aca="false">D1624&amp;V1624</f>
        <v>FT-CAND-EGSC-BAS-</v>
      </c>
    </row>
    <row r="1625" customFormat="false" ht="12.75" hidden="false" customHeight="false" outlineLevel="0" collapsed="false">
      <c r="A1625" s="81" t="n">
        <v>36682</v>
      </c>
      <c r="B1625" s="82" t="s">
        <v>55</v>
      </c>
      <c r="C1625" s="82" t="s">
        <v>56</v>
      </c>
      <c r="D1625" s="82" t="s">
        <v>57</v>
      </c>
      <c r="E1625" s="82" t="s">
        <v>21</v>
      </c>
      <c r="F1625" s="82"/>
      <c r="G1625" s="82" t="s">
        <v>92</v>
      </c>
      <c r="H1625" s="81" t="n">
        <v>39052</v>
      </c>
      <c r="I1625" s="82" t="n">
        <v>-194511</v>
      </c>
      <c r="J1625" s="82" t="n">
        <v>-6416</v>
      </c>
      <c r="K1625" s="83" t="n">
        <f aca="false">IF(J1625=0,0,J1625/I1625)</f>
        <v>0.0329852810380904</v>
      </c>
      <c r="L1625" s="83" t="n">
        <f aca="false">I1625/UOM</f>
        <v>-19.4511</v>
      </c>
      <c r="M1625" s="83" t="n">
        <f aca="false">J1625/UOM</f>
        <v>-0.6416</v>
      </c>
      <c r="N1625" s="84" t="str">
        <f aca="false">IF(F1625="P","PHY",IF(F1625="G","G",E1625))</f>
        <v>D</v>
      </c>
      <c r="O1625" s="84" t="str">
        <f aca="false">IF(ISNA(VLOOKUP(G1625,BadCanCurves,1,FALSE())),VLOOKUP(D1625,FOLIOS,6,FALSE()),"not used")</f>
        <v>not used</v>
      </c>
      <c r="P1625" s="84" t="n">
        <f aca="false">IF($N1625="P",VLOOKUP(H1625,PrcBuckets,2,FALSE()),0)</f>
        <v>0</v>
      </c>
      <c r="Q1625" s="84" t="n">
        <f aca="false">IF($N1625="D",VLOOKUP(H1625,BasisBuckets,2,FALSE()),0)</f>
        <v>13</v>
      </c>
      <c r="R1625" s="84" t="n">
        <f aca="false">IF($N1625="PHY",VLOOKUP(H1625,PGDBuckets,2,FALSE()),0)</f>
        <v>0</v>
      </c>
      <c r="S1625" s="84" t="n">
        <f aca="false">IF($N1625="G",VLOOKUP(H1625,PGDBuckets,2,FALSE()),0)</f>
        <v>0</v>
      </c>
      <c r="T1625" s="84" t="n">
        <f aca="false">SUM(P1625:S1625)</f>
        <v>13</v>
      </c>
      <c r="U1625" s="84" t="str">
        <f aca="false">IF(O1625="not used","-",O1625&amp;N1625&amp;T1625)</f>
        <v>-</v>
      </c>
      <c r="V1625" s="84" t="str">
        <f aca="false">IF(O1625="Not Used","-",VLOOKUP(D1625,FOLIOS,7,FALSE())&amp;H1625)</f>
        <v>-</v>
      </c>
      <c r="W1625" s="84" t="str">
        <f aca="false">IF(U1625="-","-",O1625&amp;E1625&amp;H1625)</f>
        <v>-</v>
      </c>
      <c r="X1625" s="85" t="str">
        <f aca="false">D1625&amp;G1625</f>
        <v>FT-CAND-EGSC-BASNGI-MALIN</v>
      </c>
      <c r="AF1625" s="0" t="str">
        <f aca="false">D1625&amp;V1625</f>
        <v>FT-CAND-EGSC-BAS-</v>
      </c>
    </row>
    <row r="1626" customFormat="false" ht="12.75" hidden="false" customHeight="false" outlineLevel="0" collapsed="false">
      <c r="A1626" s="81" t="n">
        <v>36682</v>
      </c>
      <c r="B1626" s="82" t="s">
        <v>55</v>
      </c>
      <c r="C1626" s="82" t="s">
        <v>56</v>
      </c>
      <c r="D1626" s="82" t="s">
        <v>57</v>
      </c>
      <c r="E1626" s="82" t="s">
        <v>21</v>
      </c>
      <c r="F1626" s="82"/>
      <c r="G1626" s="82" t="s">
        <v>92</v>
      </c>
      <c r="H1626" s="81" t="n">
        <v>39083</v>
      </c>
      <c r="I1626" s="82" t="n">
        <v>-193307</v>
      </c>
      <c r="J1626" s="82" t="n">
        <v>-6079</v>
      </c>
      <c r="K1626" s="83" t="n">
        <f aca="false">IF(J1626=0,0,J1626/I1626)</f>
        <v>0.0314473867992365</v>
      </c>
      <c r="L1626" s="83" t="n">
        <f aca="false">I1626/UOM</f>
        <v>-19.3307</v>
      </c>
      <c r="M1626" s="83" t="n">
        <f aca="false">J1626/UOM</f>
        <v>-0.6079</v>
      </c>
      <c r="N1626" s="84" t="str">
        <f aca="false">IF(F1626="P","PHY",IF(F1626="G","G",E1626))</f>
        <v>D</v>
      </c>
      <c r="O1626" s="84" t="str">
        <f aca="false">IF(ISNA(VLOOKUP(G1626,BadCanCurves,1,FALSE())),VLOOKUP(D1626,FOLIOS,6,FALSE()),"not used")</f>
        <v>not used</v>
      </c>
      <c r="P1626" s="84" t="n">
        <f aca="false">IF($N1626="P",VLOOKUP(H1626,PrcBuckets,2,FALSE()),0)</f>
        <v>0</v>
      </c>
      <c r="Q1626" s="84" t="n">
        <f aca="false">IF($N1626="D",VLOOKUP(H1626,BasisBuckets,2,FALSE()),0)</f>
        <v>13</v>
      </c>
      <c r="R1626" s="84" t="n">
        <f aca="false">IF($N1626="PHY",VLOOKUP(H1626,PGDBuckets,2,FALSE()),0)</f>
        <v>0</v>
      </c>
      <c r="S1626" s="84" t="n">
        <f aca="false">IF($N1626="G",VLOOKUP(H1626,PGDBuckets,2,FALSE()),0)</f>
        <v>0</v>
      </c>
      <c r="T1626" s="84" t="n">
        <f aca="false">SUM(P1626:S1626)</f>
        <v>13</v>
      </c>
      <c r="U1626" s="84" t="str">
        <f aca="false">IF(O1626="not used","-",O1626&amp;N1626&amp;T1626)</f>
        <v>-</v>
      </c>
      <c r="V1626" s="84" t="str">
        <f aca="false">IF(O1626="Not Used","-",VLOOKUP(D1626,FOLIOS,7,FALSE())&amp;H1626)</f>
        <v>-</v>
      </c>
      <c r="W1626" s="84" t="str">
        <f aca="false">IF(U1626="-","-",O1626&amp;E1626&amp;H1626)</f>
        <v>-</v>
      </c>
      <c r="X1626" s="85" t="str">
        <f aca="false">D1626&amp;G1626</f>
        <v>FT-CAND-EGSC-BASNGI-MALIN</v>
      </c>
      <c r="AF1626" s="0" t="str">
        <f aca="false">D1626&amp;V1626</f>
        <v>FT-CAND-EGSC-BAS-</v>
      </c>
    </row>
    <row r="1627" customFormat="false" ht="12.75" hidden="false" customHeight="false" outlineLevel="0" collapsed="false">
      <c r="A1627" s="81" t="n">
        <v>36682</v>
      </c>
      <c r="B1627" s="82" t="s">
        <v>55</v>
      </c>
      <c r="C1627" s="82" t="s">
        <v>56</v>
      </c>
      <c r="D1627" s="82" t="s">
        <v>57</v>
      </c>
      <c r="E1627" s="82" t="s">
        <v>21</v>
      </c>
      <c r="F1627" s="82"/>
      <c r="G1627" s="82" t="s">
        <v>92</v>
      </c>
      <c r="H1627" s="81" t="n">
        <v>39114</v>
      </c>
      <c r="I1627" s="82" t="n">
        <v>-173519</v>
      </c>
      <c r="J1627" s="82" t="n">
        <v>-5833</v>
      </c>
      <c r="K1627" s="83" t="n">
        <f aca="false">IF(J1627=0,0,J1627/I1627)</f>
        <v>0.0336159152600003</v>
      </c>
      <c r="L1627" s="83" t="n">
        <f aca="false">I1627/UOM</f>
        <v>-17.3519</v>
      </c>
      <c r="M1627" s="83" t="n">
        <f aca="false">J1627/UOM</f>
        <v>-0.5833</v>
      </c>
      <c r="N1627" s="84" t="str">
        <f aca="false">IF(F1627="P","PHY",IF(F1627="G","G",E1627))</f>
        <v>D</v>
      </c>
      <c r="O1627" s="84" t="str">
        <f aca="false">IF(ISNA(VLOOKUP(G1627,BadCanCurves,1,FALSE())),VLOOKUP(D1627,FOLIOS,6,FALSE()),"not used")</f>
        <v>not used</v>
      </c>
      <c r="P1627" s="84" t="n">
        <f aca="false">IF($N1627="P",VLOOKUP(H1627,PrcBuckets,2,FALSE()),0)</f>
        <v>0</v>
      </c>
      <c r="Q1627" s="84" t="n">
        <f aca="false">IF($N1627="D",VLOOKUP(H1627,BasisBuckets,2,FALSE()),0)</f>
        <v>13</v>
      </c>
      <c r="R1627" s="84" t="n">
        <f aca="false">IF($N1627="PHY",VLOOKUP(H1627,PGDBuckets,2,FALSE()),0)</f>
        <v>0</v>
      </c>
      <c r="S1627" s="84" t="n">
        <f aca="false">IF($N1627="G",VLOOKUP(H1627,PGDBuckets,2,FALSE()),0)</f>
        <v>0</v>
      </c>
      <c r="T1627" s="84" t="n">
        <f aca="false">SUM(P1627:S1627)</f>
        <v>13</v>
      </c>
      <c r="U1627" s="84" t="str">
        <f aca="false">IF(O1627="not used","-",O1627&amp;N1627&amp;T1627)</f>
        <v>-</v>
      </c>
      <c r="V1627" s="84" t="str">
        <f aca="false">IF(O1627="Not Used","-",VLOOKUP(D1627,FOLIOS,7,FALSE())&amp;H1627)</f>
        <v>-</v>
      </c>
      <c r="W1627" s="84" t="str">
        <f aca="false">IF(U1627="-","-",O1627&amp;E1627&amp;H1627)</f>
        <v>-</v>
      </c>
      <c r="X1627" s="85" t="str">
        <f aca="false">D1627&amp;G1627</f>
        <v>FT-CAND-EGSC-BASNGI-MALIN</v>
      </c>
      <c r="AF1627" s="0" t="str">
        <f aca="false">D1627&amp;V1627</f>
        <v>FT-CAND-EGSC-BAS-</v>
      </c>
    </row>
    <row r="1628" customFormat="false" ht="12.75" hidden="false" customHeight="false" outlineLevel="0" collapsed="false">
      <c r="A1628" s="81" t="n">
        <v>36682</v>
      </c>
      <c r="B1628" s="82" t="s">
        <v>55</v>
      </c>
      <c r="C1628" s="82" t="s">
        <v>56</v>
      </c>
      <c r="D1628" s="82" t="s">
        <v>57</v>
      </c>
      <c r="E1628" s="82" t="s">
        <v>21</v>
      </c>
      <c r="F1628" s="82"/>
      <c r="G1628" s="82" t="s">
        <v>92</v>
      </c>
      <c r="H1628" s="81" t="n">
        <v>39142</v>
      </c>
      <c r="I1628" s="82" t="n">
        <v>-191035</v>
      </c>
      <c r="J1628" s="82" t="n">
        <v>-9846</v>
      </c>
      <c r="K1628" s="83" t="n">
        <f aca="false">IF(J1628=0,0,J1628/I1628)</f>
        <v>0.0515402936634648</v>
      </c>
      <c r="L1628" s="83" t="n">
        <f aca="false">I1628/UOM</f>
        <v>-19.1035</v>
      </c>
      <c r="M1628" s="83" t="n">
        <f aca="false">J1628/UOM</f>
        <v>-0.9846</v>
      </c>
      <c r="N1628" s="84" t="str">
        <f aca="false">IF(F1628="P","PHY",IF(F1628="G","G",E1628))</f>
        <v>D</v>
      </c>
      <c r="O1628" s="84" t="str">
        <f aca="false">IF(ISNA(VLOOKUP(G1628,BadCanCurves,1,FALSE())),VLOOKUP(D1628,FOLIOS,6,FALSE()),"not used")</f>
        <v>not used</v>
      </c>
      <c r="P1628" s="84" t="n">
        <f aca="false">IF($N1628="P",VLOOKUP(H1628,PrcBuckets,2,FALSE()),0)</f>
        <v>0</v>
      </c>
      <c r="Q1628" s="84" t="n">
        <f aca="false">IF($N1628="D",VLOOKUP(H1628,BasisBuckets,2,FALSE()),0)</f>
        <v>13</v>
      </c>
      <c r="R1628" s="84" t="n">
        <f aca="false">IF($N1628="PHY",VLOOKUP(H1628,PGDBuckets,2,FALSE()),0)</f>
        <v>0</v>
      </c>
      <c r="S1628" s="84" t="n">
        <f aca="false">IF($N1628="G",VLOOKUP(H1628,PGDBuckets,2,FALSE()),0)</f>
        <v>0</v>
      </c>
      <c r="T1628" s="84" t="n">
        <f aca="false">SUM(P1628:S1628)</f>
        <v>13</v>
      </c>
      <c r="U1628" s="84" t="str">
        <f aca="false">IF(O1628="not used","-",O1628&amp;N1628&amp;T1628)</f>
        <v>-</v>
      </c>
      <c r="V1628" s="84" t="str">
        <f aca="false">IF(O1628="Not Used","-",VLOOKUP(D1628,FOLIOS,7,FALSE())&amp;H1628)</f>
        <v>-</v>
      </c>
      <c r="W1628" s="84" t="str">
        <f aca="false">IF(U1628="-","-",O1628&amp;E1628&amp;H1628)</f>
        <v>-</v>
      </c>
      <c r="X1628" s="85" t="str">
        <f aca="false">D1628&amp;G1628</f>
        <v>FT-CAND-EGSC-BASNGI-MALIN</v>
      </c>
      <c r="AF1628" s="0" t="str">
        <f aca="false">D1628&amp;V1628</f>
        <v>FT-CAND-EGSC-BAS-</v>
      </c>
    </row>
    <row r="1629" customFormat="false" ht="12.75" hidden="false" customHeight="false" outlineLevel="0" collapsed="false">
      <c r="A1629" s="81" t="n">
        <v>36682</v>
      </c>
      <c r="B1629" s="82" t="s">
        <v>55</v>
      </c>
      <c r="C1629" s="82" t="s">
        <v>56</v>
      </c>
      <c r="D1629" s="82" t="s">
        <v>57</v>
      </c>
      <c r="E1629" s="82" t="s">
        <v>21</v>
      </c>
      <c r="F1629" s="82"/>
      <c r="G1629" s="82" t="s">
        <v>92</v>
      </c>
      <c r="H1629" s="81" t="n">
        <v>39173</v>
      </c>
      <c r="I1629" s="82" t="n">
        <v>-183727</v>
      </c>
      <c r="J1629" s="82" t="n">
        <v>-9504</v>
      </c>
      <c r="K1629" s="83" t="n">
        <f aca="false">IF(J1629=0,0,J1629/I1629)</f>
        <v>0.0517289238925144</v>
      </c>
      <c r="L1629" s="83" t="n">
        <f aca="false">I1629/UOM</f>
        <v>-18.3727</v>
      </c>
      <c r="M1629" s="83" t="n">
        <f aca="false">J1629/UOM</f>
        <v>-0.9504</v>
      </c>
      <c r="N1629" s="84" t="str">
        <f aca="false">IF(F1629="P","PHY",IF(F1629="G","G",E1629))</f>
        <v>D</v>
      </c>
      <c r="O1629" s="84" t="str">
        <f aca="false">IF(ISNA(VLOOKUP(G1629,BadCanCurves,1,FALSE())),VLOOKUP(D1629,FOLIOS,6,FALSE()),"not used")</f>
        <v>not used</v>
      </c>
      <c r="P1629" s="84" t="n">
        <f aca="false">IF($N1629="P",VLOOKUP(H1629,PrcBuckets,2,FALSE()),0)</f>
        <v>0</v>
      </c>
      <c r="Q1629" s="84" t="n">
        <f aca="false">IF($N1629="D",VLOOKUP(H1629,BasisBuckets,2,FALSE()),0)</f>
        <v>13</v>
      </c>
      <c r="R1629" s="84" t="n">
        <f aca="false">IF($N1629="PHY",VLOOKUP(H1629,PGDBuckets,2,FALSE()),0)</f>
        <v>0</v>
      </c>
      <c r="S1629" s="84" t="n">
        <f aca="false">IF($N1629="G",VLOOKUP(H1629,PGDBuckets,2,FALSE()),0)</f>
        <v>0</v>
      </c>
      <c r="T1629" s="84" t="n">
        <f aca="false">SUM(P1629:S1629)</f>
        <v>13</v>
      </c>
      <c r="U1629" s="84" t="str">
        <f aca="false">IF(O1629="not used","-",O1629&amp;N1629&amp;T1629)</f>
        <v>-</v>
      </c>
      <c r="V1629" s="84" t="str">
        <f aca="false">IF(O1629="Not Used","-",VLOOKUP(D1629,FOLIOS,7,FALSE())&amp;H1629)</f>
        <v>-</v>
      </c>
      <c r="W1629" s="84" t="str">
        <f aca="false">IF(U1629="-","-",O1629&amp;E1629&amp;H1629)</f>
        <v>-</v>
      </c>
      <c r="X1629" s="85" t="str">
        <f aca="false">D1629&amp;G1629</f>
        <v>FT-CAND-EGSC-BASNGI-MALIN</v>
      </c>
      <c r="AF1629" s="0" t="str">
        <f aca="false">D1629&amp;V1629</f>
        <v>FT-CAND-EGSC-BAS-</v>
      </c>
    </row>
    <row r="1630" customFormat="false" ht="12.75" hidden="false" customHeight="false" outlineLevel="0" collapsed="false">
      <c r="A1630" s="81" t="n">
        <v>36682</v>
      </c>
      <c r="B1630" s="82" t="s">
        <v>55</v>
      </c>
      <c r="C1630" s="82" t="s">
        <v>56</v>
      </c>
      <c r="D1630" s="82" t="s">
        <v>57</v>
      </c>
      <c r="E1630" s="82" t="s">
        <v>21</v>
      </c>
      <c r="F1630" s="82"/>
      <c r="G1630" s="82" t="s">
        <v>92</v>
      </c>
      <c r="H1630" s="81" t="n">
        <v>39203</v>
      </c>
      <c r="I1630" s="82" t="n">
        <v>-188713</v>
      </c>
      <c r="J1630" s="82" t="n">
        <v>-9697</v>
      </c>
      <c r="K1630" s="83" t="n">
        <f aca="false">IF(J1630=0,0,J1630/I1630)</f>
        <v>0.0513849072400948</v>
      </c>
      <c r="L1630" s="83" t="n">
        <f aca="false">I1630/UOM</f>
        <v>-18.8713</v>
      </c>
      <c r="M1630" s="83" t="n">
        <f aca="false">J1630/UOM</f>
        <v>-0.9697</v>
      </c>
      <c r="N1630" s="84" t="str">
        <f aca="false">IF(F1630="P","PHY",IF(F1630="G","G",E1630))</f>
        <v>D</v>
      </c>
      <c r="O1630" s="84" t="str">
        <f aca="false">IF(ISNA(VLOOKUP(G1630,BadCanCurves,1,FALSE())),VLOOKUP(D1630,FOLIOS,6,FALSE()),"not used")</f>
        <v>not used</v>
      </c>
      <c r="P1630" s="84" t="n">
        <f aca="false">IF($N1630="P",VLOOKUP(H1630,PrcBuckets,2,FALSE()),0)</f>
        <v>0</v>
      </c>
      <c r="Q1630" s="84" t="n">
        <f aca="false">IF($N1630="D",VLOOKUP(H1630,BasisBuckets,2,FALSE()),0)</f>
        <v>13</v>
      </c>
      <c r="R1630" s="84" t="n">
        <f aca="false">IF($N1630="PHY",VLOOKUP(H1630,PGDBuckets,2,FALSE()),0)</f>
        <v>0</v>
      </c>
      <c r="S1630" s="84" t="n">
        <f aca="false">IF($N1630="G",VLOOKUP(H1630,PGDBuckets,2,FALSE()),0)</f>
        <v>0</v>
      </c>
      <c r="T1630" s="84" t="n">
        <f aca="false">SUM(P1630:S1630)</f>
        <v>13</v>
      </c>
      <c r="U1630" s="84" t="str">
        <f aca="false">IF(O1630="not used","-",O1630&amp;N1630&amp;T1630)</f>
        <v>-</v>
      </c>
      <c r="V1630" s="84" t="str">
        <f aca="false">IF(O1630="Not Used","-",VLOOKUP(D1630,FOLIOS,7,FALSE())&amp;H1630)</f>
        <v>-</v>
      </c>
      <c r="W1630" s="84" t="str">
        <f aca="false">IF(U1630="-","-",O1630&amp;E1630&amp;H1630)</f>
        <v>-</v>
      </c>
      <c r="X1630" s="85" t="str">
        <f aca="false">D1630&amp;G1630</f>
        <v>FT-CAND-EGSC-BASNGI-MALIN</v>
      </c>
      <c r="AF1630" s="0" t="str">
        <f aca="false">D1630&amp;V1630</f>
        <v>FT-CAND-EGSC-BAS-</v>
      </c>
    </row>
    <row r="1631" customFormat="false" ht="12.75" hidden="false" customHeight="false" outlineLevel="0" collapsed="false">
      <c r="A1631" s="81" t="n">
        <v>36682</v>
      </c>
      <c r="B1631" s="82" t="s">
        <v>55</v>
      </c>
      <c r="C1631" s="82" t="s">
        <v>56</v>
      </c>
      <c r="D1631" s="82" t="s">
        <v>57</v>
      </c>
      <c r="E1631" s="82" t="s">
        <v>21</v>
      </c>
      <c r="F1631" s="82"/>
      <c r="G1631" s="82" t="s">
        <v>92</v>
      </c>
      <c r="H1631" s="81" t="n">
        <v>39234</v>
      </c>
      <c r="I1631" s="82" t="n">
        <v>-181492</v>
      </c>
      <c r="J1631" s="82" t="n">
        <v>-9164</v>
      </c>
      <c r="K1631" s="83" t="n">
        <f aca="false">IF(J1631=0,0,J1631/I1631)</f>
        <v>0.0504925836951491</v>
      </c>
      <c r="L1631" s="83" t="n">
        <f aca="false">I1631/UOM</f>
        <v>-18.1492</v>
      </c>
      <c r="M1631" s="83" t="n">
        <f aca="false">J1631/UOM</f>
        <v>-0.9164</v>
      </c>
      <c r="N1631" s="84" t="str">
        <f aca="false">IF(F1631="P","PHY",IF(F1631="G","G",E1631))</f>
        <v>D</v>
      </c>
      <c r="O1631" s="84" t="str">
        <f aca="false">IF(ISNA(VLOOKUP(G1631,BadCanCurves,1,FALSE())),VLOOKUP(D1631,FOLIOS,6,FALSE()),"not used")</f>
        <v>not used</v>
      </c>
      <c r="P1631" s="84" t="n">
        <f aca="false">IF($N1631="P",VLOOKUP(H1631,PrcBuckets,2,FALSE()),0)</f>
        <v>0</v>
      </c>
      <c r="Q1631" s="84" t="n">
        <f aca="false">IF($N1631="D",VLOOKUP(H1631,BasisBuckets,2,FALSE()),0)</f>
        <v>13</v>
      </c>
      <c r="R1631" s="84" t="n">
        <f aca="false">IF($N1631="PHY",VLOOKUP(H1631,PGDBuckets,2,FALSE()),0)</f>
        <v>0</v>
      </c>
      <c r="S1631" s="84" t="n">
        <f aca="false">IF($N1631="G",VLOOKUP(H1631,PGDBuckets,2,FALSE()),0)</f>
        <v>0</v>
      </c>
      <c r="T1631" s="84" t="n">
        <f aca="false">SUM(P1631:S1631)</f>
        <v>13</v>
      </c>
      <c r="U1631" s="84" t="str">
        <f aca="false">IF(O1631="not used","-",O1631&amp;N1631&amp;T1631)</f>
        <v>-</v>
      </c>
      <c r="V1631" s="84" t="str">
        <f aca="false">IF(O1631="Not Used","-",VLOOKUP(D1631,FOLIOS,7,FALSE())&amp;H1631)</f>
        <v>-</v>
      </c>
      <c r="W1631" s="84" t="str">
        <f aca="false">IF(U1631="-","-",O1631&amp;E1631&amp;H1631)</f>
        <v>-</v>
      </c>
      <c r="X1631" s="85" t="str">
        <f aca="false">D1631&amp;G1631</f>
        <v>FT-CAND-EGSC-BASNGI-MALIN</v>
      </c>
      <c r="AF1631" s="0" t="str">
        <f aca="false">D1631&amp;V1631</f>
        <v>FT-CAND-EGSC-BAS-</v>
      </c>
    </row>
    <row r="1632" customFormat="false" ht="12.75" hidden="false" customHeight="false" outlineLevel="0" collapsed="false">
      <c r="A1632" s="81" t="n">
        <v>36682</v>
      </c>
      <c r="B1632" s="82" t="s">
        <v>55</v>
      </c>
      <c r="C1632" s="82" t="s">
        <v>56</v>
      </c>
      <c r="D1632" s="82" t="s">
        <v>57</v>
      </c>
      <c r="E1632" s="82" t="s">
        <v>21</v>
      </c>
      <c r="F1632" s="82"/>
      <c r="G1632" s="82" t="s">
        <v>92</v>
      </c>
      <c r="H1632" s="81" t="n">
        <v>39264</v>
      </c>
      <c r="I1632" s="82" t="n">
        <v>-186435</v>
      </c>
      <c r="J1632" s="82" t="n">
        <v>-8796</v>
      </c>
      <c r="K1632" s="83" t="n">
        <f aca="false">IF(J1632=0,0,J1632/I1632)</f>
        <v>0.0471799822994609</v>
      </c>
      <c r="L1632" s="83" t="n">
        <f aca="false">I1632/UOM</f>
        <v>-18.6435</v>
      </c>
      <c r="M1632" s="83" t="n">
        <f aca="false">J1632/UOM</f>
        <v>-0.8796</v>
      </c>
      <c r="N1632" s="84" t="str">
        <f aca="false">IF(F1632="P","PHY",IF(F1632="G","G",E1632))</f>
        <v>D</v>
      </c>
      <c r="O1632" s="84" t="str">
        <f aca="false">IF(ISNA(VLOOKUP(G1632,BadCanCurves,1,FALSE())),VLOOKUP(D1632,FOLIOS,6,FALSE()),"not used")</f>
        <v>not used</v>
      </c>
      <c r="P1632" s="84" t="n">
        <f aca="false">IF($N1632="P",VLOOKUP(H1632,PrcBuckets,2,FALSE()),0)</f>
        <v>0</v>
      </c>
      <c r="Q1632" s="84" t="n">
        <f aca="false">IF($N1632="D",VLOOKUP(H1632,BasisBuckets,2,FALSE()),0)</f>
        <v>13</v>
      </c>
      <c r="R1632" s="84" t="n">
        <f aca="false">IF($N1632="PHY",VLOOKUP(H1632,PGDBuckets,2,FALSE()),0)</f>
        <v>0</v>
      </c>
      <c r="S1632" s="84" t="n">
        <f aca="false">IF($N1632="G",VLOOKUP(H1632,PGDBuckets,2,FALSE()),0)</f>
        <v>0</v>
      </c>
      <c r="T1632" s="84" t="n">
        <f aca="false">SUM(P1632:S1632)</f>
        <v>13</v>
      </c>
      <c r="U1632" s="84" t="str">
        <f aca="false">IF(O1632="not used","-",O1632&amp;N1632&amp;T1632)</f>
        <v>-</v>
      </c>
      <c r="V1632" s="84" t="str">
        <f aca="false">IF(O1632="Not Used","-",VLOOKUP(D1632,FOLIOS,7,FALSE())&amp;H1632)</f>
        <v>-</v>
      </c>
      <c r="W1632" s="84" t="str">
        <f aca="false">IF(U1632="-","-",O1632&amp;E1632&amp;H1632)</f>
        <v>-</v>
      </c>
      <c r="X1632" s="85" t="str">
        <f aca="false">D1632&amp;G1632</f>
        <v>FT-CAND-EGSC-BASNGI-MALIN</v>
      </c>
      <c r="AF1632" s="0" t="str">
        <f aca="false">D1632&amp;V1632</f>
        <v>FT-CAND-EGSC-BAS-</v>
      </c>
    </row>
    <row r="1633" customFormat="false" ht="12.75" hidden="false" customHeight="false" outlineLevel="0" collapsed="false">
      <c r="A1633" s="81" t="n">
        <v>36682</v>
      </c>
      <c r="B1633" s="82" t="s">
        <v>55</v>
      </c>
      <c r="C1633" s="82" t="s">
        <v>56</v>
      </c>
      <c r="D1633" s="82" t="s">
        <v>57</v>
      </c>
      <c r="E1633" s="82" t="s">
        <v>21</v>
      </c>
      <c r="F1633" s="82"/>
      <c r="G1633" s="82" t="s">
        <v>92</v>
      </c>
      <c r="H1633" s="81" t="n">
        <v>39295</v>
      </c>
      <c r="I1633" s="82" t="n">
        <v>-185303</v>
      </c>
      <c r="J1633" s="82" t="n">
        <v>-8402</v>
      </c>
      <c r="K1633" s="83" t="n">
        <f aca="false">IF(J1633=0,0,J1633/I1633)</f>
        <v>0.0453419534492156</v>
      </c>
      <c r="L1633" s="83" t="n">
        <f aca="false">I1633/UOM</f>
        <v>-18.5303</v>
      </c>
      <c r="M1633" s="83" t="n">
        <f aca="false">J1633/UOM</f>
        <v>-0.8402</v>
      </c>
      <c r="N1633" s="84" t="str">
        <f aca="false">IF(F1633="P","PHY",IF(F1633="G","G",E1633))</f>
        <v>D</v>
      </c>
      <c r="O1633" s="84" t="str">
        <f aca="false">IF(ISNA(VLOOKUP(G1633,BadCanCurves,1,FALSE())),VLOOKUP(D1633,FOLIOS,6,FALSE()),"not used")</f>
        <v>not used</v>
      </c>
      <c r="P1633" s="84" t="n">
        <f aca="false">IF($N1633="P",VLOOKUP(H1633,PrcBuckets,2,FALSE()),0)</f>
        <v>0</v>
      </c>
      <c r="Q1633" s="84" t="n">
        <f aca="false">IF($N1633="D",VLOOKUP(H1633,BasisBuckets,2,FALSE()),0)</f>
        <v>13</v>
      </c>
      <c r="R1633" s="84" t="n">
        <f aca="false">IF($N1633="PHY",VLOOKUP(H1633,PGDBuckets,2,FALSE()),0)</f>
        <v>0</v>
      </c>
      <c r="S1633" s="84" t="n">
        <f aca="false">IF($N1633="G",VLOOKUP(H1633,PGDBuckets,2,FALSE()),0)</f>
        <v>0</v>
      </c>
      <c r="T1633" s="84" t="n">
        <f aca="false">SUM(P1633:S1633)</f>
        <v>13</v>
      </c>
      <c r="U1633" s="84" t="str">
        <f aca="false">IF(O1633="not used","-",O1633&amp;N1633&amp;T1633)</f>
        <v>-</v>
      </c>
      <c r="V1633" s="84" t="str">
        <f aca="false">IF(O1633="Not Used","-",VLOOKUP(D1633,FOLIOS,7,FALSE())&amp;H1633)</f>
        <v>-</v>
      </c>
      <c r="W1633" s="84" t="str">
        <f aca="false">IF(U1633="-","-",O1633&amp;E1633&amp;H1633)</f>
        <v>-</v>
      </c>
      <c r="X1633" s="85" t="str">
        <f aca="false">D1633&amp;G1633</f>
        <v>FT-CAND-EGSC-BASNGI-MALIN</v>
      </c>
      <c r="AF1633" s="0" t="str">
        <f aca="false">D1633&amp;V1633</f>
        <v>FT-CAND-EGSC-BAS-</v>
      </c>
    </row>
    <row r="1634" customFormat="false" ht="12.75" hidden="false" customHeight="false" outlineLevel="0" collapsed="false">
      <c r="A1634" s="81" t="n">
        <v>36682</v>
      </c>
      <c r="B1634" s="82" t="s">
        <v>55</v>
      </c>
      <c r="C1634" s="82" t="s">
        <v>56</v>
      </c>
      <c r="D1634" s="82" t="s">
        <v>57</v>
      </c>
      <c r="E1634" s="82" t="s">
        <v>21</v>
      </c>
      <c r="F1634" s="82"/>
      <c r="G1634" s="82" t="s">
        <v>92</v>
      </c>
      <c r="H1634" s="81" t="n">
        <v>39326</v>
      </c>
      <c r="I1634" s="82" t="n">
        <v>-178236</v>
      </c>
      <c r="J1634" s="82" t="n">
        <v>-7854</v>
      </c>
      <c r="K1634" s="83" t="n">
        <f aca="false">IF(J1634=0,0,J1634/I1634)</f>
        <v>0.0440651720191207</v>
      </c>
      <c r="L1634" s="83" t="n">
        <f aca="false">I1634/UOM</f>
        <v>-17.8236</v>
      </c>
      <c r="M1634" s="83" t="n">
        <f aca="false">J1634/UOM</f>
        <v>-0.7854</v>
      </c>
      <c r="N1634" s="84" t="str">
        <f aca="false">IF(F1634="P","PHY",IF(F1634="G","G",E1634))</f>
        <v>D</v>
      </c>
      <c r="O1634" s="84" t="str">
        <f aca="false">IF(ISNA(VLOOKUP(G1634,BadCanCurves,1,FALSE())),VLOOKUP(D1634,FOLIOS,6,FALSE()),"not used")</f>
        <v>not used</v>
      </c>
      <c r="P1634" s="84" t="n">
        <f aca="false">IF($N1634="P",VLOOKUP(H1634,PrcBuckets,2,FALSE()),0)</f>
        <v>0</v>
      </c>
      <c r="Q1634" s="84" t="n">
        <f aca="false">IF($N1634="D",VLOOKUP(H1634,BasisBuckets,2,FALSE()),0)</f>
        <v>13</v>
      </c>
      <c r="R1634" s="84" t="n">
        <f aca="false">IF($N1634="PHY",VLOOKUP(H1634,PGDBuckets,2,FALSE()),0)</f>
        <v>0</v>
      </c>
      <c r="S1634" s="84" t="n">
        <f aca="false">IF($N1634="G",VLOOKUP(H1634,PGDBuckets,2,FALSE()),0)</f>
        <v>0</v>
      </c>
      <c r="T1634" s="84" t="n">
        <f aca="false">SUM(P1634:S1634)</f>
        <v>13</v>
      </c>
      <c r="U1634" s="84" t="str">
        <f aca="false">IF(O1634="not used","-",O1634&amp;N1634&amp;T1634)</f>
        <v>-</v>
      </c>
      <c r="V1634" s="84" t="str">
        <f aca="false">IF(O1634="Not Used","-",VLOOKUP(D1634,FOLIOS,7,FALSE())&amp;H1634)</f>
        <v>-</v>
      </c>
      <c r="W1634" s="84" t="str">
        <f aca="false">IF(U1634="-","-",O1634&amp;E1634&amp;H1634)</f>
        <v>-</v>
      </c>
      <c r="X1634" s="85" t="str">
        <f aca="false">D1634&amp;G1634</f>
        <v>FT-CAND-EGSC-BASNGI-MALIN</v>
      </c>
      <c r="AF1634" s="0" t="str">
        <f aca="false">D1634&amp;V1634</f>
        <v>FT-CAND-EGSC-BAS-</v>
      </c>
    </row>
    <row r="1635" customFormat="false" ht="12.75" hidden="false" customHeight="false" outlineLevel="0" collapsed="false">
      <c r="A1635" s="81" t="n">
        <v>36682</v>
      </c>
      <c r="B1635" s="82" t="s">
        <v>55</v>
      </c>
      <c r="C1635" s="82" t="s">
        <v>56</v>
      </c>
      <c r="D1635" s="82" t="s">
        <v>57</v>
      </c>
      <c r="E1635" s="82" t="s">
        <v>21</v>
      </c>
      <c r="F1635" s="82"/>
      <c r="G1635" s="82" t="s">
        <v>92</v>
      </c>
      <c r="H1635" s="81" t="n">
        <v>39356</v>
      </c>
      <c r="I1635" s="82" t="n">
        <v>-183095</v>
      </c>
      <c r="J1635" s="82" t="n">
        <v>-7881</v>
      </c>
      <c r="K1635" s="83" t="n">
        <f aca="false">IF(J1635=0,0,J1635/I1635)</f>
        <v>0.0430432289248751</v>
      </c>
      <c r="L1635" s="83" t="n">
        <f aca="false">I1635/UOM</f>
        <v>-18.3095</v>
      </c>
      <c r="M1635" s="83" t="n">
        <f aca="false">J1635/UOM</f>
        <v>-0.7881</v>
      </c>
      <c r="N1635" s="84" t="str">
        <f aca="false">IF(F1635="P","PHY",IF(F1635="G","G",E1635))</f>
        <v>D</v>
      </c>
      <c r="O1635" s="84" t="str">
        <f aca="false">IF(ISNA(VLOOKUP(G1635,BadCanCurves,1,FALSE())),VLOOKUP(D1635,FOLIOS,6,FALSE()),"not used")</f>
        <v>not used</v>
      </c>
      <c r="P1635" s="84" t="n">
        <f aca="false">IF($N1635="P",VLOOKUP(H1635,PrcBuckets,2,FALSE()),0)</f>
        <v>0</v>
      </c>
      <c r="Q1635" s="84" t="n">
        <f aca="false">IF($N1635="D",VLOOKUP(H1635,BasisBuckets,2,FALSE()),0)</f>
        <v>13</v>
      </c>
      <c r="R1635" s="84" t="n">
        <f aca="false">IF($N1635="PHY",VLOOKUP(H1635,PGDBuckets,2,FALSE()),0)</f>
        <v>0</v>
      </c>
      <c r="S1635" s="84" t="n">
        <f aca="false">IF($N1635="G",VLOOKUP(H1635,PGDBuckets,2,FALSE()),0)</f>
        <v>0</v>
      </c>
      <c r="T1635" s="84" t="n">
        <f aca="false">SUM(P1635:S1635)</f>
        <v>13</v>
      </c>
      <c r="U1635" s="84" t="str">
        <f aca="false">IF(O1635="not used","-",O1635&amp;N1635&amp;T1635)</f>
        <v>-</v>
      </c>
      <c r="V1635" s="84" t="str">
        <f aca="false">IF(O1635="Not Used","-",VLOOKUP(D1635,FOLIOS,7,FALSE())&amp;H1635)</f>
        <v>-</v>
      </c>
      <c r="W1635" s="84" t="str">
        <f aca="false">IF(U1635="-","-",O1635&amp;E1635&amp;H1635)</f>
        <v>-</v>
      </c>
      <c r="X1635" s="85" t="str">
        <f aca="false">D1635&amp;G1635</f>
        <v>FT-CAND-EGSC-BASNGI-MALIN</v>
      </c>
      <c r="AF1635" s="0" t="str">
        <f aca="false">D1635&amp;V1635</f>
        <v>FT-CAND-EGSC-BAS-</v>
      </c>
    </row>
    <row r="1636" customFormat="false" ht="12.75" hidden="false" customHeight="false" outlineLevel="0" collapsed="false">
      <c r="A1636" s="81" t="n">
        <v>36682</v>
      </c>
      <c r="B1636" s="82" t="s">
        <v>55</v>
      </c>
      <c r="C1636" s="82" t="s">
        <v>56</v>
      </c>
      <c r="D1636" s="82" t="s">
        <v>57</v>
      </c>
      <c r="E1636" s="82" t="s">
        <v>21</v>
      </c>
      <c r="F1636" s="82"/>
      <c r="G1636" s="82" t="s">
        <v>92</v>
      </c>
      <c r="H1636" s="81" t="n">
        <v>39387</v>
      </c>
      <c r="I1636" s="82" t="n">
        <v>-176113</v>
      </c>
      <c r="J1636" s="82" t="n">
        <v>-6115</v>
      </c>
      <c r="K1636" s="83" t="n">
        <f aca="false">IF(J1636=0,0,J1636/I1636)</f>
        <v>0.0347220250634536</v>
      </c>
      <c r="L1636" s="83" t="n">
        <f aca="false">I1636/UOM</f>
        <v>-17.6113</v>
      </c>
      <c r="M1636" s="83" t="n">
        <f aca="false">J1636/UOM</f>
        <v>-0.6115</v>
      </c>
      <c r="N1636" s="84" t="str">
        <f aca="false">IF(F1636="P","PHY",IF(F1636="G","G",E1636))</f>
        <v>D</v>
      </c>
      <c r="O1636" s="84" t="str">
        <f aca="false">IF(ISNA(VLOOKUP(G1636,BadCanCurves,1,FALSE())),VLOOKUP(D1636,FOLIOS,6,FALSE()),"not used")</f>
        <v>not used</v>
      </c>
      <c r="P1636" s="84" t="n">
        <f aca="false">IF($N1636="P",VLOOKUP(H1636,PrcBuckets,2,FALSE()),0)</f>
        <v>0</v>
      </c>
      <c r="Q1636" s="84" t="n">
        <f aca="false">IF($N1636="D",VLOOKUP(H1636,BasisBuckets,2,FALSE()),0)</f>
        <v>13</v>
      </c>
      <c r="R1636" s="84" t="n">
        <f aca="false">IF($N1636="PHY",VLOOKUP(H1636,PGDBuckets,2,FALSE()),0)</f>
        <v>0</v>
      </c>
      <c r="S1636" s="84" t="n">
        <f aca="false">IF($N1636="G",VLOOKUP(H1636,PGDBuckets,2,FALSE()),0)</f>
        <v>0</v>
      </c>
      <c r="T1636" s="84" t="n">
        <f aca="false">SUM(P1636:S1636)</f>
        <v>13</v>
      </c>
      <c r="U1636" s="84" t="str">
        <f aca="false">IF(O1636="not used","-",O1636&amp;N1636&amp;T1636)</f>
        <v>-</v>
      </c>
      <c r="V1636" s="84" t="str">
        <f aca="false">IF(O1636="Not Used","-",VLOOKUP(D1636,FOLIOS,7,FALSE())&amp;H1636)</f>
        <v>-</v>
      </c>
      <c r="W1636" s="84" t="str">
        <f aca="false">IF(U1636="-","-",O1636&amp;E1636&amp;H1636)</f>
        <v>-</v>
      </c>
      <c r="X1636" s="85" t="str">
        <f aca="false">D1636&amp;G1636</f>
        <v>FT-CAND-EGSC-BASNGI-MALIN</v>
      </c>
      <c r="AF1636" s="0" t="str">
        <f aca="false">D1636&amp;V1636</f>
        <v>FT-CAND-EGSC-BAS-</v>
      </c>
    </row>
    <row r="1637" customFormat="false" ht="12.75" hidden="false" customHeight="false" outlineLevel="0" collapsed="false">
      <c r="A1637" s="81" t="n">
        <v>36682</v>
      </c>
      <c r="B1637" s="82" t="s">
        <v>55</v>
      </c>
      <c r="C1637" s="82" t="s">
        <v>56</v>
      </c>
      <c r="D1637" s="82" t="s">
        <v>57</v>
      </c>
      <c r="E1637" s="82" t="s">
        <v>21</v>
      </c>
      <c r="F1637" s="82"/>
      <c r="G1637" s="82" t="s">
        <v>92</v>
      </c>
      <c r="H1637" s="81" t="n">
        <v>39417</v>
      </c>
      <c r="I1637" s="82" t="n">
        <v>-180914</v>
      </c>
      <c r="J1637" s="82" t="n">
        <v>-5737</v>
      </c>
      <c r="K1637" s="83" t="n">
        <f aca="false">IF(J1637=0,0,J1637/I1637)</f>
        <v>0.0317111997965884</v>
      </c>
      <c r="L1637" s="83" t="n">
        <f aca="false">I1637/UOM</f>
        <v>-18.0914</v>
      </c>
      <c r="M1637" s="83" t="n">
        <f aca="false">J1637/UOM</f>
        <v>-0.5737</v>
      </c>
      <c r="N1637" s="84" t="str">
        <f aca="false">IF(F1637="P","PHY",IF(F1637="G","G",E1637))</f>
        <v>D</v>
      </c>
      <c r="O1637" s="84" t="str">
        <f aca="false">IF(ISNA(VLOOKUP(G1637,BadCanCurves,1,FALSE())),VLOOKUP(D1637,FOLIOS,6,FALSE()),"not used")</f>
        <v>not used</v>
      </c>
      <c r="P1637" s="84" t="n">
        <f aca="false">IF($N1637="P",VLOOKUP(H1637,PrcBuckets,2,FALSE()),0)</f>
        <v>0</v>
      </c>
      <c r="Q1637" s="84" t="n">
        <f aca="false">IF($N1637="D",VLOOKUP(H1637,BasisBuckets,2,FALSE()),0)</f>
        <v>13</v>
      </c>
      <c r="R1637" s="84" t="n">
        <f aca="false">IF($N1637="PHY",VLOOKUP(H1637,PGDBuckets,2,FALSE()),0)</f>
        <v>0</v>
      </c>
      <c r="S1637" s="84" t="n">
        <f aca="false">IF($N1637="G",VLOOKUP(H1637,PGDBuckets,2,FALSE()),0)</f>
        <v>0</v>
      </c>
      <c r="T1637" s="84" t="n">
        <f aca="false">SUM(P1637:S1637)</f>
        <v>13</v>
      </c>
      <c r="U1637" s="84" t="str">
        <f aca="false">IF(O1637="not used","-",O1637&amp;N1637&amp;T1637)</f>
        <v>-</v>
      </c>
      <c r="V1637" s="84" t="str">
        <f aca="false">IF(O1637="Not Used","-",VLOOKUP(D1637,FOLIOS,7,FALSE())&amp;H1637)</f>
        <v>-</v>
      </c>
      <c r="W1637" s="84" t="str">
        <f aca="false">IF(U1637="-","-",O1637&amp;E1637&amp;H1637)</f>
        <v>-</v>
      </c>
      <c r="X1637" s="85" t="str">
        <f aca="false">D1637&amp;G1637</f>
        <v>FT-CAND-EGSC-BASNGI-MALIN</v>
      </c>
      <c r="AF1637" s="0" t="str">
        <f aca="false">D1637&amp;V1637</f>
        <v>FT-CAND-EGSC-BAS-</v>
      </c>
    </row>
    <row r="1638" customFormat="false" ht="12.75" hidden="false" customHeight="false" outlineLevel="0" collapsed="false">
      <c r="A1638" s="81" t="n">
        <v>36682</v>
      </c>
      <c r="B1638" s="82" t="s">
        <v>55</v>
      </c>
      <c r="C1638" s="82" t="s">
        <v>56</v>
      </c>
      <c r="D1638" s="82" t="s">
        <v>57</v>
      </c>
      <c r="E1638" s="82" t="s">
        <v>21</v>
      </c>
      <c r="F1638" s="82"/>
      <c r="G1638" s="82" t="s">
        <v>92</v>
      </c>
      <c r="H1638" s="81" t="n">
        <v>39448</v>
      </c>
      <c r="I1638" s="82" t="n">
        <v>-179815</v>
      </c>
      <c r="J1638" s="82" t="n">
        <v>-1711</v>
      </c>
      <c r="K1638" s="83" t="n">
        <f aca="false">IF(J1638=0,0,J1638/I1638)</f>
        <v>0.00951533520562801</v>
      </c>
      <c r="L1638" s="83" t="n">
        <f aca="false">I1638/UOM</f>
        <v>-17.9815</v>
      </c>
      <c r="M1638" s="83" t="n">
        <f aca="false">J1638/UOM</f>
        <v>-0.1711</v>
      </c>
      <c r="N1638" s="84" t="str">
        <f aca="false">IF(F1638="P","PHY",IF(F1638="G","G",E1638))</f>
        <v>D</v>
      </c>
      <c r="O1638" s="84" t="str">
        <f aca="false">IF(ISNA(VLOOKUP(G1638,BadCanCurves,1,FALSE())),VLOOKUP(D1638,FOLIOS,6,FALSE()),"not used")</f>
        <v>not used</v>
      </c>
      <c r="P1638" s="84" t="n">
        <f aca="false">IF($N1638="P",VLOOKUP(H1638,PrcBuckets,2,FALSE()),0)</f>
        <v>0</v>
      </c>
      <c r="Q1638" s="84" t="n">
        <f aca="false">IF($N1638="D",VLOOKUP(H1638,BasisBuckets,2,FALSE()),0)</f>
        <v>13</v>
      </c>
      <c r="R1638" s="84" t="n">
        <f aca="false">IF($N1638="PHY",VLOOKUP(H1638,PGDBuckets,2,FALSE()),0)</f>
        <v>0</v>
      </c>
      <c r="S1638" s="84" t="n">
        <f aca="false">IF($N1638="G",VLOOKUP(H1638,PGDBuckets,2,FALSE()),0)</f>
        <v>0</v>
      </c>
      <c r="T1638" s="84" t="n">
        <f aca="false">SUM(P1638:S1638)</f>
        <v>13</v>
      </c>
      <c r="U1638" s="84" t="str">
        <f aca="false">IF(O1638="not used","-",O1638&amp;N1638&amp;T1638)</f>
        <v>-</v>
      </c>
      <c r="V1638" s="84" t="str">
        <f aca="false">IF(O1638="Not Used","-",VLOOKUP(D1638,FOLIOS,7,FALSE())&amp;H1638)</f>
        <v>-</v>
      </c>
      <c r="W1638" s="84" t="str">
        <f aca="false">IF(U1638="-","-",O1638&amp;E1638&amp;H1638)</f>
        <v>-</v>
      </c>
      <c r="X1638" s="85" t="str">
        <f aca="false">D1638&amp;G1638</f>
        <v>FT-CAND-EGSC-BASNGI-MALIN</v>
      </c>
      <c r="AF1638" s="0" t="str">
        <f aca="false">D1638&amp;V1638</f>
        <v>FT-CAND-EGSC-BAS-</v>
      </c>
    </row>
    <row r="1639" customFormat="false" ht="12.75" hidden="false" customHeight="false" outlineLevel="0" collapsed="false">
      <c r="A1639" s="81" t="n">
        <v>36682</v>
      </c>
      <c r="B1639" s="82" t="s">
        <v>55</v>
      </c>
      <c r="C1639" s="82" t="s">
        <v>56</v>
      </c>
      <c r="D1639" s="82" t="s">
        <v>57</v>
      </c>
      <c r="E1639" s="82" t="s">
        <v>21</v>
      </c>
      <c r="F1639" s="82"/>
      <c r="G1639" s="82" t="s">
        <v>92</v>
      </c>
      <c r="H1639" s="81" t="n">
        <v>39479</v>
      </c>
      <c r="I1639" s="82" t="n">
        <v>-167193</v>
      </c>
      <c r="J1639" s="82" t="n">
        <v>-1674</v>
      </c>
      <c r="K1639" s="83" t="n">
        <f aca="false">IF(J1639=0,0,J1639/I1639)</f>
        <v>0.0100123809011143</v>
      </c>
      <c r="L1639" s="83" t="n">
        <f aca="false">I1639/UOM</f>
        <v>-16.7193</v>
      </c>
      <c r="M1639" s="83" t="n">
        <f aca="false">J1639/UOM</f>
        <v>-0.1674</v>
      </c>
      <c r="N1639" s="84" t="str">
        <f aca="false">IF(F1639="P","PHY",IF(F1639="G","G",E1639))</f>
        <v>D</v>
      </c>
      <c r="O1639" s="84" t="str">
        <f aca="false">IF(ISNA(VLOOKUP(G1639,BadCanCurves,1,FALSE())),VLOOKUP(D1639,FOLIOS,6,FALSE()),"not used")</f>
        <v>not used</v>
      </c>
      <c r="P1639" s="84" t="n">
        <f aca="false">IF($N1639="P",VLOOKUP(H1639,PrcBuckets,2,FALSE()),0)</f>
        <v>0</v>
      </c>
      <c r="Q1639" s="84" t="n">
        <f aca="false">IF($N1639="D",VLOOKUP(H1639,BasisBuckets,2,FALSE()),0)</f>
        <v>13</v>
      </c>
      <c r="R1639" s="84" t="n">
        <f aca="false">IF($N1639="PHY",VLOOKUP(H1639,PGDBuckets,2,FALSE()),0)</f>
        <v>0</v>
      </c>
      <c r="S1639" s="84" t="n">
        <f aca="false">IF($N1639="G",VLOOKUP(H1639,PGDBuckets,2,FALSE()),0)</f>
        <v>0</v>
      </c>
      <c r="T1639" s="84" t="n">
        <f aca="false">SUM(P1639:S1639)</f>
        <v>13</v>
      </c>
      <c r="U1639" s="84" t="str">
        <f aca="false">IF(O1639="not used","-",O1639&amp;N1639&amp;T1639)</f>
        <v>-</v>
      </c>
      <c r="V1639" s="84" t="str">
        <f aca="false">IF(O1639="Not Used","-",VLOOKUP(D1639,FOLIOS,7,FALSE())&amp;H1639)</f>
        <v>-</v>
      </c>
      <c r="W1639" s="84" t="str">
        <f aca="false">IF(U1639="-","-",O1639&amp;E1639&amp;H1639)</f>
        <v>-</v>
      </c>
      <c r="X1639" s="85" t="str">
        <f aca="false">D1639&amp;G1639</f>
        <v>FT-CAND-EGSC-BASNGI-MALIN</v>
      </c>
      <c r="AF1639" s="0" t="str">
        <f aca="false">D1639&amp;V1639</f>
        <v>FT-CAND-EGSC-BAS-</v>
      </c>
    </row>
    <row r="1640" customFormat="false" ht="12.75" hidden="false" customHeight="false" outlineLevel="0" collapsed="false">
      <c r="A1640" s="81" t="n">
        <v>36682</v>
      </c>
      <c r="B1640" s="82" t="s">
        <v>55</v>
      </c>
      <c r="C1640" s="82" t="s">
        <v>56</v>
      </c>
      <c r="D1640" s="82" t="s">
        <v>57</v>
      </c>
      <c r="E1640" s="82" t="s">
        <v>21</v>
      </c>
      <c r="F1640" s="82"/>
      <c r="G1640" s="82" t="s">
        <v>92</v>
      </c>
      <c r="H1640" s="81" t="n">
        <v>39508</v>
      </c>
      <c r="I1640" s="82" t="n">
        <v>-177709</v>
      </c>
      <c r="J1640" s="82" t="n">
        <v>-3017</v>
      </c>
      <c r="K1640" s="83" t="n">
        <f aca="false">IF(J1640=0,0,J1640/I1640)</f>
        <v>0.0169771930515618</v>
      </c>
      <c r="L1640" s="83" t="n">
        <f aca="false">I1640/UOM</f>
        <v>-17.7709</v>
      </c>
      <c r="M1640" s="83" t="n">
        <f aca="false">J1640/UOM</f>
        <v>-0.3017</v>
      </c>
      <c r="N1640" s="84" t="str">
        <f aca="false">IF(F1640="P","PHY",IF(F1640="G","G",E1640))</f>
        <v>D</v>
      </c>
      <c r="O1640" s="84" t="str">
        <f aca="false">IF(ISNA(VLOOKUP(G1640,BadCanCurves,1,FALSE())),VLOOKUP(D1640,FOLIOS,6,FALSE()),"not used")</f>
        <v>not used</v>
      </c>
      <c r="P1640" s="84" t="n">
        <f aca="false">IF($N1640="P",VLOOKUP(H1640,PrcBuckets,2,FALSE()),0)</f>
        <v>0</v>
      </c>
      <c r="Q1640" s="84" t="n">
        <f aca="false">IF($N1640="D",VLOOKUP(H1640,BasisBuckets,2,FALSE()),0)</f>
        <v>13</v>
      </c>
      <c r="R1640" s="84" t="n">
        <f aca="false">IF($N1640="PHY",VLOOKUP(H1640,PGDBuckets,2,FALSE()),0)</f>
        <v>0</v>
      </c>
      <c r="S1640" s="84" t="n">
        <f aca="false">IF($N1640="G",VLOOKUP(H1640,PGDBuckets,2,FALSE()),0)</f>
        <v>0</v>
      </c>
      <c r="T1640" s="84" t="n">
        <f aca="false">SUM(P1640:S1640)</f>
        <v>13</v>
      </c>
      <c r="U1640" s="84" t="str">
        <f aca="false">IF(O1640="not used","-",O1640&amp;N1640&amp;T1640)</f>
        <v>-</v>
      </c>
      <c r="V1640" s="84" t="str">
        <f aca="false">IF(O1640="Not Used","-",VLOOKUP(D1640,FOLIOS,7,FALSE())&amp;H1640)</f>
        <v>-</v>
      </c>
      <c r="W1640" s="84" t="str">
        <f aca="false">IF(U1640="-","-",O1640&amp;E1640&amp;H1640)</f>
        <v>-</v>
      </c>
      <c r="X1640" s="85" t="str">
        <f aca="false">D1640&amp;G1640</f>
        <v>FT-CAND-EGSC-BASNGI-MALIN</v>
      </c>
      <c r="AF1640" s="0" t="str">
        <f aca="false">D1640&amp;V1640</f>
        <v>FT-CAND-EGSC-BAS-</v>
      </c>
    </row>
    <row r="1641" customFormat="false" ht="12.75" hidden="false" customHeight="false" outlineLevel="0" collapsed="false">
      <c r="A1641" s="81" t="n">
        <v>36682</v>
      </c>
      <c r="B1641" s="82" t="s">
        <v>55</v>
      </c>
      <c r="C1641" s="82" t="s">
        <v>56</v>
      </c>
      <c r="D1641" s="82" t="s">
        <v>57</v>
      </c>
      <c r="E1641" s="82" t="s">
        <v>21</v>
      </c>
      <c r="F1641" s="82"/>
      <c r="G1641" s="82" t="s">
        <v>92</v>
      </c>
      <c r="H1641" s="81" t="n">
        <v>39539</v>
      </c>
      <c r="I1641" s="82" t="n">
        <v>-170932</v>
      </c>
      <c r="J1641" s="82" t="n">
        <v>-2873</v>
      </c>
      <c r="K1641" s="83" t="n">
        <f aca="false">IF(J1641=0,0,J1641/I1641)</f>
        <v>0.0168078534153933</v>
      </c>
      <c r="L1641" s="83" t="n">
        <f aca="false">I1641/UOM</f>
        <v>-17.0932</v>
      </c>
      <c r="M1641" s="83" t="n">
        <f aca="false">J1641/UOM</f>
        <v>-0.2873</v>
      </c>
      <c r="N1641" s="84" t="str">
        <f aca="false">IF(F1641="P","PHY",IF(F1641="G","G",E1641))</f>
        <v>D</v>
      </c>
      <c r="O1641" s="84" t="str">
        <f aca="false">IF(ISNA(VLOOKUP(G1641,BadCanCurves,1,FALSE())),VLOOKUP(D1641,FOLIOS,6,FALSE()),"not used")</f>
        <v>not used</v>
      </c>
      <c r="P1641" s="84" t="n">
        <f aca="false">IF($N1641="P",VLOOKUP(H1641,PrcBuckets,2,FALSE()),0)</f>
        <v>0</v>
      </c>
      <c r="Q1641" s="84" t="n">
        <f aca="false">IF($N1641="D",VLOOKUP(H1641,BasisBuckets,2,FALSE()),0)</f>
        <v>13</v>
      </c>
      <c r="R1641" s="84" t="n">
        <f aca="false">IF($N1641="PHY",VLOOKUP(H1641,PGDBuckets,2,FALSE()),0)</f>
        <v>0</v>
      </c>
      <c r="S1641" s="84" t="n">
        <f aca="false">IF($N1641="G",VLOOKUP(H1641,PGDBuckets,2,FALSE()),0)</f>
        <v>0</v>
      </c>
      <c r="T1641" s="84" t="n">
        <f aca="false">SUM(P1641:S1641)</f>
        <v>13</v>
      </c>
      <c r="U1641" s="84" t="str">
        <f aca="false">IF(O1641="not used","-",O1641&amp;N1641&amp;T1641)</f>
        <v>-</v>
      </c>
      <c r="V1641" s="84" t="str">
        <f aca="false">IF(O1641="Not Used","-",VLOOKUP(D1641,FOLIOS,7,FALSE())&amp;H1641)</f>
        <v>-</v>
      </c>
      <c r="W1641" s="84" t="str">
        <f aca="false">IF(U1641="-","-",O1641&amp;E1641&amp;H1641)</f>
        <v>-</v>
      </c>
      <c r="X1641" s="85" t="str">
        <f aca="false">D1641&amp;G1641</f>
        <v>FT-CAND-EGSC-BASNGI-MALIN</v>
      </c>
      <c r="AF1641" s="0" t="str">
        <f aca="false">D1641&amp;V1641</f>
        <v>FT-CAND-EGSC-BAS-</v>
      </c>
    </row>
    <row r="1642" customFormat="false" ht="12.75" hidden="false" customHeight="false" outlineLevel="0" collapsed="false">
      <c r="A1642" s="81" t="n">
        <v>36682</v>
      </c>
      <c r="B1642" s="82" t="s">
        <v>55</v>
      </c>
      <c r="C1642" s="82" t="s">
        <v>56</v>
      </c>
      <c r="D1642" s="82" t="s">
        <v>57</v>
      </c>
      <c r="E1642" s="82" t="s">
        <v>21</v>
      </c>
      <c r="F1642" s="82"/>
      <c r="G1642" s="82" t="s">
        <v>92</v>
      </c>
      <c r="H1642" s="81" t="n">
        <v>39569</v>
      </c>
      <c r="I1642" s="82" t="n">
        <v>-175592</v>
      </c>
      <c r="J1642" s="82" t="n">
        <v>-2865</v>
      </c>
      <c r="K1642" s="83" t="n">
        <f aca="false">IF(J1642=0,0,J1642/I1642)</f>
        <v>0.0163162330857898</v>
      </c>
      <c r="L1642" s="83" t="n">
        <f aca="false">I1642/UOM</f>
        <v>-17.5592</v>
      </c>
      <c r="M1642" s="83" t="n">
        <f aca="false">J1642/UOM</f>
        <v>-0.2865</v>
      </c>
      <c r="N1642" s="84" t="str">
        <f aca="false">IF(F1642="P","PHY",IF(F1642="G","G",E1642))</f>
        <v>D</v>
      </c>
      <c r="O1642" s="84" t="str">
        <f aca="false">IF(ISNA(VLOOKUP(G1642,BadCanCurves,1,FALSE())),VLOOKUP(D1642,FOLIOS,6,FALSE()),"not used")</f>
        <v>not used</v>
      </c>
      <c r="P1642" s="84" t="n">
        <f aca="false">IF($N1642="P",VLOOKUP(H1642,PrcBuckets,2,FALSE()),0)</f>
        <v>0</v>
      </c>
      <c r="Q1642" s="84" t="n">
        <f aca="false">IF($N1642="D",VLOOKUP(H1642,BasisBuckets,2,FALSE()),0)</f>
        <v>13</v>
      </c>
      <c r="R1642" s="84" t="n">
        <f aca="false">IF($N1642="PHY",VLOOKUP(H1642,PGDBuckets,2,FALSE()),0)</f>
        <v>0</v>
      </c>
      <c r="S1642" s="84" t="n">
        <f aca="false">IF($N1642="G",VLOOKUP(H1642,PGDBuckets,2,FALSE()),0)</f>
        <v>0</v>
      </c>
      <c r="T1642" s="84" t="n">
        <f aca="false">SUM(P1642:S1642)</f>
        <v>13</v>
      </c>
      <c r="U1642" s="84" t="str">
        <f aca="false">IF(O1642="not used","-",O1642&amp;N1642&amp;T1642)</f>
        <v>-</v>
      </c>
      <c r="V1642" s="84" t="str">
        <f aca="false">IF(O1642="Not Used","-",VLOOKUP(D1642,FOLIOS,7,FALSE())&amp;H1642)</f>
        <v>-</v>
      </c>
      <c r="W1642" s="84" t="str">
        <f aca="false">IF(U1642="-","-",O1642&amp;E1642&amp;H1642)</f>
        <v>-</v>
      </c>
      <c r="X1642" s="85" t="str">
        <f aca="false">D1642&amp;G1642</f>
        <v>FT-CAND-EGSC-BASNGI-MALIN</v>
      </c>
      <c r="AF1642" s="0" t="str">
        <f aca="false">D1642&amp;V1642</f>
        <v>FT-CAND-EGSC-BAS-</v>
      </c>
    </row>
    <row r="1643" customFormat="false" ht="12.75" hidden="false" customHeight="false" outlineLevel="0" collapsed="false">
      <c r="A1643" s="81" t="n">
        <v>36682</v>
      </c>
      <c r="B1643" s="82" t="s">
        <v>55</v>
      </c>
      <c r="C1643" s="82" t="s">
        <v>56</v>
      </c>
      <c r="D1643" s="82" t="s">
        <v>57</v>
      </c>
      <c r="E1643" s="82" t="s">
        <v>21</v>
      </c>
      <c r="F1643" s="82"/>
      <c r="G1643" s="82" t="s">
        <v>92</v>
      </c>
      <c r="H1643" s="81" t="n">
        <v>39600</v>
      </c>
      <c r="I1643" s="82" t="n">
        <v>-168896</v>
      </c>
      <c r="J1643" s="82" t="n">
        <v>-2410</v>
      </c>
      <c r="K1643" s="83" t="n">
        <f aca="false">IF(J1643=0,0,J1643/I1643)</f>
        <v>0.0142691360363774</v>
      </c>
      <c r="L1643" s="83" t="n">
        <f aca="false">I1643/UOM</f>
        <v>-16.8896</v>
      </c>
      <c r="M1643" s="83" t="n">
        <f aca="false">J1643/UOM</f>
        <v>-0.241</v>
      </c>
      <c r="N1643" s="84" t="str">
        <f aca="false">IF(F1643="P","PHY",IF(F1643="G","G",E1643))</f>
        <v>D</v>
      </c>
      <c r="O1643" s="84" t="str">
        <f aca="false">IF(ISNA(VLOOKUP(G1643,BadCanCurves,1,FALSE())),VLOOKUP(D1643,FOLIOS,6,FALSE()),"not used")</f>
        <v>not used</v>
      </c>
      <c r="P1643" s="84" t="n">
        <f aca="false">IF($N1643="P",VLOOKUP(H1643,PrcBuckets,2,FALSE()),0)</f>
        <v>0</v>
      </c>
      <c r="Q1643" s="84" t="n">
        <f aca="false">IF($N1643="D",VLOOKUP(H1643,BasisBuckets,2,FALSE()),0)</f>
        <v>13</v>
      </c>
      <c r="R1643" s="84" t="n">
        <f aca="false">IF($N1643="PHY",VLOOKUP(H1643,PGDBuckets,2,FALSE()),0)</f>
        <v>0</v>
      </c>
      <c r="S1643" s="84" t="n">
        <f aca="false">IF($N1643="G",VLOOKUP(H1643,PGDBuckets,2,FALSE()),0)</f>
        <v>0</v>
      </c>
      <c r="T1643" s="84" t="n">
        <f aca="false">SUM(P1643:S1643)</f>
        <v>13</v>
      </c>
      <c r="U1643" s="84" t="str">
        <f aca="false">IF(O1643="not used","-",O1643&amp;N1643&amp;T1643)</f>
        <v>-</v>
      </c>
      <c r="V1643" s="84" t="str">
        <f aca="false">IF(O1643="Not Used","-",VLOOKUP(D1643,FOLIOS,7,FALSE())&amp;H1643)</f>
        <v>-</v>
      </c>
      <c r="W1643" s="84" t="str">
        <f aca="false">IF(U1643="-","-",O1643&amp;E1643&amp;H1643)</f>
        <v>-</v>
      </c>
      <c r="X1643" s="85" t="str">
        <f aca="false">D1643&amp;G1643</f>
        <v>FT-CAND-EGSC-BASNGI-MALIN</v>
      </c>
      <c r="AF1643" s="0" t="str">
        <f aca="false">D1643&amp;V1643</f>
        <v>FT-CAND-EGSC-BAS-</v>
      </c>
    </row>
    <row r="1644" customFormat="false" ht="12.75" hidden="false" customHeight="false" outlineLevel="0" collapsed="false">
      <c r="A1644" s="81" t="n">
        <v>36682</v>
      </c>
      <c r="B1644" s="82" t="s">
        <v>55</v>
      </c>
      <c r="C1644" s="82" t="s">
        <v>56</v>
      </c>
      <c r="D1644" s="82" t="s">
        <v>57</v>
      </c>
      <c r="E1644" s="82" t="s">
        <v>21</v>
      </c>
      <c r="F1644" s="82"/>
      <c r="G1644" s="82" t="s">
        <v>92</v>
      </c>
      <c r="H1644" s="81" t="n">
        <v>39630</v>
      </c>
      <c r="I1644" s="82" t="n">
        <v>-173501</v>
      </c>
      <c r="J1644" s="82" t="n">
        <v>-2068</v>
      </c>
      <c r="K1644" s="83" t="n">
        <f aca="false">IF(J1644=0,0,J1644/I1644)</f>
        <v>0.011919239658561</v>
      </c>
      <c r="L1644" s="83" t="n">
        <f aca="false">I1644/UOM</f>
        <v>-17.3501</v>
      </c>
      <c r="M1644" s="83" t="n">
        <f aca="false">J1644/UOM</f>
        <v>-0.2068</v>
      </c>
      <c r="N1644" s="84" t="str">
        <f aca="false">IF(F1644="P","PHY",IF(F1644="G","G",E1644))</f>
        <v>D</v>
      </c>
      <c r="O1644" s="84" t="str">
        <f aca="false">IF(ISNA(VLOOKUP(G1644,BadCanCurves,1,FALSE())),VLOOKUP(D1644,FOLIOS,6,FALSE()),"not used")</f>
        <v>not used</v>
      </c>
      <c r="P1644" s="84" t="n">
        <f aca="false">IF($N1644="P",VLOOKUP(H1644,PrcBuckets,2,FALSE()),0)</f>
        <v>0</v>
      </c>
      <c r="Q1644" s="84" t="n">
        <f aca="false">IF($N1644="D",VLOOKUP(H1644,BasisBuckets,2,FALSE()),0)</f>
        <v>13</v>
      </c>
      <c r="R1644" s="84" t="n">
        <f aca="false">IF($N1644="PHY",VLOOKUP(H1644,PGDBuckets,2,FALSE()),0)</f>
        <v>0</v>
      </c>
      <c r="S1644" s="84" t="n">
        <f aca="false">IF($N1644="G",VLOOKUP(H1644,PGDBuckets,2,FALSE()),0)</f>
        <v>0</v>
      </c>
      <c r="T1644" s="84" t="n">
        <f aca="false">SUM(P1644:S1644)</f>
        <v>13</v>
      </c>
      <c r="U1644" s="84" t="str">
        <f aca="false">IF(O1644="not used","-",O1644&amp;N1644&amp;T1644)</f>
        <v>-</v>
      </c>
      <c r="V1644" s="84" t="str">
        <f aca="false">IF(O1644="Not Used","-",VLOOKUP(D1644,FOLIOS,7,FALSE())&amp;H1644)</f>
        <v>-</v>
      </c>
      <c r="W1644" s="84" t="str">
        <f aca="false">IF(U1644="-","-",O1644&amp;E1644&amp;H1644)</f>
        <v>-</v>
      </c>
      <c r="X1644" s="85" t="str">
        <f aca="false">D1644&amp;G1644</f>
        <v>FT-CAND-EGSC-BASNGI-MALIN</v>
      </c>
      <c r="AF1644" s="0" t="str">
        <f aca="false">D1644&amp;V1644</f>
        <v>FT-CAND-EGSC-BAS-</v>
      </c>
    </row>
    <row r="1645" customFormat="false" ht="12.75" hidden="false" customHeight="false" outlineLevel="0" collapsed="false">
      <c r="A1645" s="81" t="n">
        <v>36682</v>
      </c>
      <c r="B1645" s="82" t="s">
        <v>55</v>
      </c>
      <c r="C1645" s="82" t="s">
        <v>56</v>
      </c>
      <c r="D1645" s="82" t="s">
        <v>57</v>
      </c>
      <c r="E1645" s="82" t="s">
        <v>21</v>
      </c>
      <c r="F1645" s="82"/>
      <c r="G1645" s="82" t="s">
        <v>92</v>
      </c>
      <c r="H1645" s="81" t="n">
        <v>39661</v>
      </c>
      <c r="I1645" s="82" t="n">
        <v>-172448</v>
      </c>
      <c r="J1645" s="82" t="n">
        <v>-2106</v>
      </c>
      <c r="K1645" s="83" t="n">
        <f aca="false">IF(J1645=0,0,J1645/I1645)</f>
        <v>0.0122123770643904</v>
      </c>
      <c r="L1645" s="83" t="n">
        <f aca="false">I1645/UOM</f>
        <v>-17.2448</v>
      </c>
      <c r="M1645" s="83" t="n">
        <f aca="false">J1645/UOM</f>
        <v>-0.2106</v>
      </c>
      <c r="N1645" s="84" t="str">
        <f aca="false">IF(F1645="P","PHY",IF(F1645="G","G",E1645))</f>
        <v>D</v>
      </c>
      <c r="O1645" s="84" t="str">
        <f aca="false">IF(ISNA(VLOOKUP(G1645,BadCanCurves,1,FALSE())),VLOOKUP(D1645,FOLIOS,6,FALSE()),"not used")</f>
        <v>not used</v>
      </c>
      <c r="P1645" s="84" t="n">
        <f aca="false">IF($N1645="P",VLOOKUP(H1645,PrcBuckets,2,FALSE()),0)</f>
        <v>0</v>
      </c>
      <c r="Q1645" s="84" t="n">
        <f aca="false">IF($N1645="D",VLOOKUP(H1645,BasisBuckets,2,FALSE()),0)</f>
        <v>13</v>
      </c>
      <c r="R1645" s="84" t="n">
        <f aca="false">IF($N1645="PHY",VLOOKUP(H1645,PGDBuckets,2,FALSE()),0)</f>
        <v>0</v>
      </c>
      <c r="S1645" s="84" t="n">
        <f aca="false">IF($N1645="G",VLOOKUP(H1645,PGDBuckets,2,FALSE()),0)</f>
        <v>0</v>
      </c>
      <c r="T1645" s="84" t="n">
        <f aca="false">SUM(P1645:S1645)</f>
        <v>13</v>
      </c>
      <c r="U1645" s="84" t="str">
        <f aca="false">IF(O1645="not used","-",O1645&amp;N1645&amp;T1645)</f>
        <v>-</v>
      </c>
      <c r="V1645" s="84" t="str">
        <f aca="false">IF(O1645="Not Used","-",VLOOKUP(D1645,FOLIOS,7,FALSE())&amp;H1645)</f>
        <v>-</v>
      </c>
      <c r="W1645" s="84" t="str">
        <f aca="false">IF(U1645="-","-",O1645&amp;E1645&amp;H1645)</f>
        <v>-</v>
      </c>
      <c r="X1645" s="85" t="str">
        <f aca="false">D1645&amp;G1645</f>
        <v>FT-CAND-EGSC-BASNGI-MALIN</v>
      </c>
      <c r="AF1645" s="0" t="str">
        <f aca="false">D1645&amp;V1645</f>
        <v>FT-CAND-EGSC-BAS-</v>
      </c>
    </row>
    <row r="1646" customFormat="false" ht="12.75" hidden="false" customHeight="false" outlineLevel="0" collapsed="false">
      <c r="A1646" s="81" t="n">
        <v>36682</v>
      </c>
      <c r="B1646" s="82" t="s">
        <v>55</v>
      </c>
      <c r="C1646" s="82" t="s">
        <v>56</v>
      </c>
      <c r="D1646" s="82" t="s">
        <v>57</v>
      </c>
      <c r="E1646" s="82" t="s">
        <v>21</v>
      </c>
      <c r="F1646" s="82"/>
      <c r="G1646" s="82" t="s">
        <v>92</v>
      </c>
      <c r="H1646" s="81" t="n">
        <v>39692</v>
      </c>
      <c r="I1646" s="82" t="n">
        <v>-165872</v>
      </c>
      <c r="J1646" s="82" t="n">
        <v>-1882</v>
      </c>
      <c r="K1646" s="83" t="n">
        <f aca="false">IF(J1646=0,0,J1646/I1646)</f>
        <v>0.0113460981961995</v>
      </c>
      <c r="L1646" s="83" t="n">
        <f aca="false">I1646/UOM</f>
        <v>-16.5872</v>
      </c>
      <c r="M1646" s="83" t="n">
        <f aca="false">J1646/UOM</f>
        <v>-0.1882</v>
      </c>
      <c r="N1646" s="84" t="str">
        <f aca="false">IF(F1646="P","PHY",IF(F1646="G","G",E1646))</f>
        <v>D</v>
      </c>
      <c r="O1646" s="84" t="str">
        <f aca="false">IF(ISNA(VLOOKUP(G1646,BadCanCurves,1,FALSE())),VLOOKUP(D1646,FOLIOS,6,FALSE()),"not used")</f>
        <v>not used</v>
      </c>
      <c r="P1646" s="84" t="n">
        <f aca="false">IF($N1646="P",VLOOKUP(H1646,PrcBuckets,2,FALSE()),0)</f>
        <v>0</v>
      </c>
      <c r="Q1646" s="84" t="n">
        <f aca="false">IF($N1646="D",VLOOKUP(H1646,BasisBuckets,2,FALSE()),0)</f>
        <v>13</v>
      </c>
      <c r="R1646" s="84" t="n">
        <f aca="false">IF($N1646="PHY",VLOOKUP(H1646,PGDBuckets,2,FALSE()),0)</f>
        <v>0</v>
      </c>
      <c r="S1646" s="84" t="n">
        <f aca="false">IF($N1646="G",VLOOKUP(H1646,PGDBuckets,2,FALSE()),0)</f>
        <v>0</v>
      </c>
      <c r="T1646" s="84" t="n">
        <f aca="false">SUM(P1646:S1646)</f>
        <v>13</v>
      </c>
      <c r="U1646" s="84" t="str">
        <f aca="false">IF(O1646="not used","-",O1646&amp;N1646&amp;T1646)</f>
        <v>-</v>
      </c>
      <c r="V1646" s="84" t="str">
        <f aca="false">IF(O1646="Not Used","-",VLOOKUP(D1646,FOLIOS,7,FALSE())&amp;H1646)</f>
        <v>-</v>
      </c>
      <c r="W1646" s="84" t="str">
        <f aca="false">IF(U1646="-","-",O1646&amp;E1646&amp;H1646)</f>
        <v>-</v>
      </c>
      <c r="X1646" s="85" t="str">
        <f aca="false">D1646&amp;G1646</f>
        <v>FT-CAND-EGSC-BASNGI-MALIN</v>
      </c>
      <c r="AF1646" s="0" t="str">
        <f aca="false">D1646&amp;V1646</f>
        <v>FT-CAND-EGSC-BAS-</v>
      </c>
    </row>
    <row r="1647" customFormat="false" ht="12.75" hidden="false" customHeight="false" outlineLevel="0" collapsed="false">
      <c r="A1647" s="81" t="n">
        <v>36682</v>
      </c>
      <c r="B1647" s="82" t="s">
        <v>55</v>
      </c>
      <c r="C1647" s="82" t="s">
        <v>56</v>
      </c>
      <c r="D1647" s="82" t="s">
        <v>57</v>
      </c>
      <c r="E1647" s="82" t="s">
        <v>21</v>
      </c>
      <c r="F1647" s="82"/>
      <c r="G1647" s="82" t="s">
        <v>92</v>
      </c>
      <c r="H1647" s="81" t="n">
        <v>39722</v>
      </c>
      <c r="I1647" s="82" t="n">
        <v>-170395</v>
      </c>
      <c r="J1647" s="82" t="n">
        <v>0</v>
      </c>
      <c r="K1647" s="83" t="n">
        <f aca="false">IF(J1647=0,0,J1647/I1647)</f>
        <v>0</v>
      </c>
      <c r="L1647" s="83" t="n">
        <f aca="false">I1647/UOM</f>
        <v>-17.0395</v>
      </c>
      <c r="M1647" s="83" t="n">
        <f aca="false">J1647/UOM</f>
        <v>0</v>
      </c>
      <c r="N1647" s="84" t="str">
        <f aca="false">IF(F1647="P","PHY",IF(F1647="G","G",E1647))</f>
        <v>D</v>
      </c>
      <c r="O1647" s="84" t="str">
        <f aca="false">IF(ISNA(VLOOKUP(G1647,BadCanCurves,1,FALSE())),VLOOKUP(D1647,FOLIOS,6,FALSE()),"not used")</f>
        <v>not used</v>
      </c>
      <c r="P1647" s="84" t="n">
        <f aca="false">IF($N1647="P",VLOOKUP(H1647,PrcBuckets,2,FALSE()),0)</f>
        <v>0</v>
      </c>
      <c r="Q1647" s="84" t="n">
        <f aca="false">IF($N1647="D",VLOOKUP(H1647,BasisBuckets,2,FALSE()),0)</f>
        <v>13</v>
      </c>
      <c r="R1647" s="84" t="n">
        <f aca="false">IF($N1647="PHY",VLOOKUP(H1647,PGDBuckets,2,FALSE()),0)</f>
        <v>0</v>
      </c>
      <c r="S1647" s="84" t="n">
        <f aca="false">IF($N1647="G",VLOOKUP(H1647,PGDBuckets,2,FALSE()),0)</f>
        <v>0</v>
      </c>
      <c r="T1647" s="84" t="n">
        <f aca="false">SUM(P1647:S1647)</f>
        <v>13</v>
      </c>
      <c r="U1647" s="84" t="str">
        <f aca="false">IF(O1647="not used","-",O1647&amp;N1647&amp;T1647)</f>
        <v>-</v>
      </c>
      <c r="V1647" s="84" t="str">
        <f aca="false">IF(O1647="Not Used","-",VLOOKUP(D1647,FOLIOS,7,FALSE())&amp;H1647)</f>
        <v>-</v>
      </c>
      <c r="W1647" s="84" t="str">
        <f aca="false">IF(U1647="-","-",O1647&amp;E1647&amp;H1647)</f>
        <v>-</v>
      </c>
      <c r="X1647" s="85" t="str">
        <f aca="false">D1647&amp;G1647</f>
        <v>FT-CAND-EGSC-BASNGI-MALIN</v>
      </c>
      <c r="AF1647" s="0" t="str">
        <f aca="false">D1647&amp;V1647</f>
        <v>FT-CAND-EGSC-BAS-</v>
      </c>
    </row>
    <row r="1648" customFormat="false" ht="12.75" hidden="false" customHeight="false" outlineLevel="0" collapsed="false">
      <c r="A1648" s="81" t="n">
        <v>36682</v>
      </c>
      <c r="B1648" s="82" t="s">
        <v>55</v>
      </c>
      <c r="C1648" s="82" t="s">
        <v>56</v>
      </c>
      <c r="D1648" s="82" t="s">
        <v>57</v>
      </c>
      <c r="E1648" s="82" t="s">
        <v>21</v>
      </c>
      <c r="F1648" s="82"/>
      <c r="G1648" s="82" t="s">
        <v>93</v>
      </c>
      <c r="H1648" s="81" t="n">
        <v>36831</v>
      </c>
      <c r="I1648" s="82" t="n">
        <v>0</v>
      </c>
      <c r="J1648" s="82" t="n">
        <v>0</v>
      </c>
      <c r="K1648" s="83" t="n">
        <f aca="false">IF(J1648=0,0,J1648/I1648)</f>
        <v>0</v>
      </c>
      <c r="L1648" s="83" t="n">
        <f aca="false">I1648/UOM</f>
        <v>0</v>
      </c>
      <c r="M1648" s="83" t="n">
        <f aca="false">J1648/UOM</f>
        <v>0</v>
      </c>
      <c r="N1648" s="84" t="str">
        <f aca="false">IF(F1648="P","PHY",IF(F1648="G","G",E1648))</f>
        <v>D</v>
      </c>
      <c r="O1648" s="84" t="str">
        <f aca="false">IF(ISNA(VLOOKUP(G1648,BadCanCurves,1,FALSE())),VLOOKUP(D1648,FOLIOS,6,FALSE()),"not used")</f>
        <v>not used</v>
      </c>
      <c r="P1648" s="84" t="n">
        <f aca="false">IF($N1648="P",VLOOKUP(H1648,PrcBuckets,2,FALSE()),0)</f>
        <v>0</v>
      </c>
      <c r="Q1648" s="84" t="n">
        <f aca="false">IF($N1648="D",VLOOKUP(H1648,BasisBuckets,2,FALSE()),0)</f>
        <v>8</v>
      </c>
      <c r="R1648" s="84" t="n">
        <f aca="false">IF($N1648="PHY",VLOOKUP(H1648,PGDBuckets,2,FALSE()),0)</f>
        <v>0</v>
      </c>
      <c r="S1648" s="84" t="n">
        <f aca="false">IF($N1648="G",VLOOKUP(H1648,PGDBuckets,2,FALSE()),0)</f>
        <v>0</v>
      </c>
      <c r="T1648" s="84" t="n">
        <f aca="false">SUM(P1648:S1648)</f>
        <v>8</v>
      </c>
      <c r="U1648" s="84" t="str">
        <f aca="false">IF(O1648="not used","-",O1648&amp;N1648&amp;T1648)</f>
        <v>-</v>
      </c>
      <c r="V1648" s="84" t="str">
        <f aca="false">IF(O1648="Not Used","-",VLOOKUP(D1648,FOLIOS,7,FALSE())&amp;H1648)</f>
        <v>-</v>
      </c>
      <c r="W1648" s="84" t="str">
        <f aca="false">IF(U1648="-","-",O1648&amp;E1648&amp;H1648)</f>
        <v>-</v>
      </c>
      <c r="X1648" s="85" t="str">
        <f aca="false">D1648&amp;G1648</f>
        <v>FT-CAND-EGSC-BASNGI-SOCAL</v>
      </c>
      <c r="AF1648" s="0" t="str">
        <f aca="false">D1648&amp;V1648</f>
        <v>FT-CAND-EGSC-BAS-</v>
      </c>
    </row>
    <row r="1649" customFormat="false" ht="12.75" hidden="false" customHeight="false" outlineLevel="0" collapsed="false">
      <c r="A1649" s="81" t="n">
        <v>36682</v>
      </c>
      <c r="B1649" s="82" t="s">
        <v>55</v>
      </c>
      <c r="C1649" s="82" t="s">
        <v>56</v>
      </c>
      <c r="D1649" s="82" t="s">
        <v>57</v>
      </c>
      <c r="E1649" s="82" t="s">
        <v>21</v>
      </c>
      <c r="F1649" s="82"/>
      <c r="G1649" s="82" t="s">
        <v>93</v>
      </c>
      <c r="H1649" s="81" t="n">
        <v>36861</v>
      </c>
      <c r="I1649" s="82" t="n">
        <v>0</v>
      </c>
      <c r="J1649" s="82" t="n">
        <v>0</v>
      </c>
      <c r="K1649" s="83" t="n">
        <f aca="false">IF(J1649=0,0,J1649/I1649)</f>
        <v>0</v>
      </c>
      <c r="L1649" s="83" t="n">
        <f aca="false">I1649/UOM</f>
        <v>0</v>
      </c>
      <c r="M1649" s="83" t="n">
        <f aca="false">J1649/UOM</f>
        <v>0</v>
      </c>
      <c r="N1649" s="84" t="str">
        <f aca="false">IF(F1649="P","PHY",IF(F1649="G","G",E1649))</f>
        <v>D</v>
      </c>
      <c r="O1649" s="84" t="str">
        <f aca="false">IF(ISNA(VLOOKUP(G1649,BadCanCurves,1,FALSE())),VLOOKUP(D1649,FOLIOS,6,FALSE()),"not used")</f>
        <v>not used</v>
      </c>
      <c r="P1649" s="84" t="n">
        <f aca="false">IF($N1649="P",VLOOKUP(H1649,PrcBuckets,2,FALSE()),0)</f>
        <v>0</v>
      </c>
      <c r="Q1649" s="84" t="n">
        <f aca="false">IF($N1649="D",VLOOKUP(H1649,BasisBuckets,2,FALSE()),0)</f>
        <v>8</v>
      </c>
      <c r="R1649" s="84" t="n">
        <f aca="false">IF($N1649="PHY",VLOOKUP(H1649,PGDBuckets,2,FALSE()),0)</f>
        <v>0</v>
      </c>
      <c r="S1649" s="84" t="n">
        <f aca="false">IF($N1649="G",VLOOKUP(H1649,PGDBuckets,2,FALSE()),0)</f>
        <v>0</v>
      </c>
      <c r="T1649" s="84" t="n">
        <f aca="false">SUM(P1649:S1649)</f>
        <v>8</v>
      </c>
      <c r="U1649" s="84" t="str">
        <f aca="false">IF(O1649="not used","-",O1649&amp;N1649&amp;T1649)</f>
        <v>-</v>
      </c>
      <c r="V1649" s="84" t="str">
        <f aca="false">IF(O1649="Not Used","-",VLOOKUP(D1649,FOLIOS,7,FALSE())&amp;H1649)</f>
        <v>-</v>
      </c>
      <c r="W1649" s="84" t="str">
        <f aca="false">IF(U1649="-","-",O1649&amp;E1649&amp;H1649)</f>
        <v>-</v>
      </c>
      <c r="X1649" s="85" t="str">
        <f aca="false">D1649&amp;G1649</f>
        <v>FT-CAND-EGSC-BASNGI-SOCAL</v>
      </c>
      <c r="AF1649" s="0" t="str">
        <f aca="false">D1649&amp;V1649</f>
        <v>FT-CAND-EGSC-BAS-</v>
      </c>
    </row>
    <row r="1650" customFormat="false" ht="12.75" hidden="false" customHeight="false" outlineLevel="0" collapsed="false">
      <c r="A1650" s="81" t="n">
        <v>36682</v>
      </c>
      <c r="B1650" s="82" t="s">
        <v>55</v>
      </c>
      <c r="C1650" s="82" t="s">
        <v>56</v>
      </c>
      <c r="D1650" s="82" t="s">
        <v>57</v>
      </c>
      <c r="E1650" s="82" t="s">
        <v>21</v>
      </c>
      <c r="F1650" s="82"/>
      <c r="G1650" s="82" t="s">
        <v>93</v>
      </c>
      <c r="H1650" s="81" t="n">
        <v>36892</v>
      </c>
      <c r="I1650" s="82" t="n">
        <v>0</v>
      </c>
      <c r="J1650" s="82" t="n">
        <v>0</v>
      </c>
      <c r="K1650" s="83" t="n">
        <f aca="false">IF(J1650=0,0,J1650/I1650)</f>
        <v>0</v>
      </c>
      <c r="L1650" s="83" t="n">
        <f aca="false">I1650/UOM</f>
        <v>0</v>
      </c>
      <c r="M1650" s="83" t="n">
        <f aca="false">J1650/UOM</f>
        <v>0</v>
      </c>
      <c r="N1650" s="84" t="str">
        <f aca="false">IF(F1650="P","PHY",IF(F1650="G","G",E1650))</f>
        <v>D</v>
      </c>
      <c r="O1650" s="84" t="str">
        <f aca="false">IF(ISNA(VLOOKUP(G1650,BadCanCurves,1,FALSE())),VLOOKUP(D1650,FOLIOS,6,FALSE()),"not used")</f>
        <v>not used</v>
      </c>
      <c r="P1650" s="84" t="n">
        <f aca="false">IF($N1650="P",VLOOKUP(H1650,PrcBuckets,2,FALSE()),0)</f>
        <v>0</v>
      </c>
      <c r="Q1650" s="84" t="n">
        <f aca="false">IF($N1650="D",VLOOKUP(H1650,BasisBuckets,2,FALSE()),0)</f>
        <v>9</v>
      </c>
      <c r="R1650" s="84" t="n">
        <f aca="false">IF($N1650="PHY",VLOOKUP(H1650,PGDBuckets,2,FALSE()),0)</f>
        <v>0</v>
      </c>
      <c r="S1650" s="84" t="n">
        <f aca="false">IF($N1650="G",VLOOKUP(H1650,PGDBuckets,2,FALSE()),0)</f>
        <v>0</v>
      </c>
      <c r="T1650" s="84" t="n">
        <f aca="false">SUM(P1650:S1650)</f>
        <v>9</v>
      </c>
      <c r="U1650" s="84" t="str">
        <f aca="false">IF(O1650="not used","-",O1650&amp;N1650&amp;T1650)</f>
        <v>-</v>
      </c>
      <c r="V1650" s="84" t="str">
        <f aca="false">IF(O1650="Not Used","-",VLOOKUP(D1650,FOLIOS,7,FALSE())&amp;H1650)</f>
        <v>-</v>
      </c>
      <c r="W1650" s="84" t="str">
        <f aca="false">IF(U1650="-","-",O1650&amp;E1650&amp;H1650)</f>
        <v>-</v>
      </c>
      <c r="X1650" s="85" t="str">
        <f aca="false">D1650&amp;G1650</f>
        <v>FT-CAND-EGSC-BASNGI-SOCAL</v>
      </c>
      <c r="AF1650" s="0" t="str">
        <f aca="false">D1650&amp;V1650</f>
        <v>FT-CAND-EGSC-BAS-</v>
      </c>
    </row>
    <row r="1651" customFormat="false" ht="12.75" hidden="false" customHeight="false" outlineLevel="0" collapsed="false">
      <c r="A1651" s="81" t="n">
        <v>36682</v>
      </c>
      <c r="B1651" s="82" t="s">
        <v>55</v>
      </c>
      <c r="C1651" s="82" t="s">
        <v>56</v>
      </c>
      <c r="D1651" s="82" t="s">
        <v>57</v>
      </c>
      <c r="E1651" s="82" t="s">
        <v>21</v>
      </c>
      <c r="F1651" s="82"/>
      <c r="G1651" s="82" t="s">
        <v>93</v>
      </c>
      <c r="H1651" s="81" t="n">
        <v>36923</v>
      </c>
      <c r="I1651" s="82" t="n">
        <v>0</v>
      </c>
      <c r="J1651" s="82" t="n">
        <v>0</v>
      </c>
      <c r="K1651" s="83" t="n">
        <f aca="false">IF(J1651=0,0,J1651/I1651)</f>
        <v>0</v>
      </c>
      <c r="L1651" s="83" t="n">
        <f aca="false">I1651/UOM</f>
        <v>0</v>
      </c>
      <c r="M1651" s="83" t="n">
        <f aca="false">J1651/UOM</f>
        <v>0</v>
      </c>
      <c r="N1651" s="84" t="str">
        <f aca="false">IF(F1651="P","PHY",IF(F1651="G","G",E1651))</f>
        <v>D</v>
      </c>
      <c r="O1651" s="84" t="str">
        <f aca="false">IF(ISNA(VLOOKUP(G1651,BadCanCurves,1,FALSE())),VLOOKUP(D1651,FOLIOS,6,FALSE()),"not used")</f>
        <v>not used</v>
      </c>
      <c r="P1651" s="84" t="n">
        <f aca="false">IF($N1651="P",VLOOKUP(H1651,PrcBuckets,2,FALSE()),0)</f>
        <v>0</v>
      </c>
      <c r="Q1651" s="84" t="n">
        <f aca="false">IF($N1651="D",VLOOKUP(H1651,BasisBuckets,2,FALSE()),0)</f>
        <v>9</v>
      </c>
      <c r="R1651" s="84" t="n">
        <f aca="false">IF($N1651="PHY",VLOOKUP(H1651,PGDBuckets,2,FALSE()),0)</f>
        <v>0</v>
      </c>
      <c r="S1651" s="84" t="n">
        <f aca="false">IF($N1651="G",VLOOKUP(H1651,PGDBuckets,2,FALSE()),0)</f>
        <v>0</v>
      </c>
      <c r="T1651" s="84" t="n">
        <f aca="false">SUM(P1651:S1651)</f>
        <v>9</v>
      </c>
      <c r="U1651" s="84" t="str">
        <f aca="false">IF(O1651="not used","-",O1651&amp;N1651&amp;T1651)</f>
        <v>-</v>
      </c>
      <c r="V1651" s="84" t="str">
        <f aca="false">IF(O1651="Not Used","-",VLOOKUP(D1651,FOLIOS,7,FALSE())&amp;H1651)</f>
        <v>-</v>
      </c>
      <c r="W1651" s="84" t="str">
        <f aca="false">IF(U1651="-","-",O1651&amp;E1651&amp;H1651)</f>
        <v>-</v>
      </c>
      <c r="X1651" s="85" t="str">
        <f aca="false">D1651&amp;G1651</f>
        <v>FT-CAND-EGSC-BASNGI-SOCAL</v>
      </c>
      <c r="AF1651" s="0" t="str">
        <f aca="false">D1651&amp;V1651</f>
        <v>FT-CAND-EGSC-BAS-</v>
      </c>
    </row>
    <row r="1652" customFormat="false" ht="12.75" hidden="false" customHeight="false" outlineLevel="0" collapsed="false">
      <c r="A1652" s="81" t="n">
        <v>36682</v>
      </c>
      <c r="B1652" s="82" t="s">
        <v>55</v>
      </c>
      <c r="C1652" s="82" t="s">
        <v>56</v>
      </c>
      <c r="D1652" s="82" t="s">
        <v>57</v>
      </c>
      <c r="E1652" s="82" t="s">
        <v>21</v>
      </c>
      <c r="F1652" s="82"/>
      <c r="G1652" s="82" t="s">
        <v>93</v>
      </c>
      <c r="H1652" s="81" t="n">
        <v>36951</v>
      </c>
      <c r="I1652" s="82" t="n">
        <v>0</v>
      </c>
      <c r="J1652" s="82" t="n">
        <v>0</v>
      </c>
      <c r="K1652" s="83" t="n">
        <f aca="false">IF(J1652=0,0,J1652/I1652)</f>
        <v>0</v>
      </c>
      <c r="L1652" s="83" t="n">
        <f aca="false">I1652/UOM</f>
        <v>0</v>
      </c>
      <c r="M1652" s="83" t="n">
        <f aca="false">J1652/UOM</f>
        <v>0</v>
      </c>
      <c r="N1652" s="84" t="str">
        <f aca="false">IF(F1652="P","PHY",IF(F1652="G","G",E1652))</f>
        <v>D</v>
      </c>
      <c r="O1652" s="84" t="str">
        <f aca="false">IF(ISNA(VLOOKUP(G1652,BadCanCurves,1,FALSE())),VLOOKUP(D1652,FOLIOS,6,FALSE()),"not used")</f>
        <v>not used</v>
      </c>
      <c r="P1652" s="84" t="n">
        <f aca="false">IF($N1652="P",VLOOKUP(H1652,PrcBuckets,2,FALSE()),0)</f>
        <v>0</v>
      </c>
      <c r="Q1652" s="84" t="n">
        <f aca="false">IF($N1652="D",VLOOKUP(H1652,BasisBuckets,2,FALSE()),0)</f>
        <v>9</v>
      </c>
      <c r="R1652" s="84" t="n">
        <f aca="false">IF($N1652="PHY",VLOOKUP(H1652,PGDBuckets,2,FALSE()),0)</f>
        <v>0</v>
      </c>
      <c r="S1652" s="84" t="n">
        <f aca="false">IF($N1652="G",VLOOKUP(H1652,PGDBuckets,2,FALSE()),0)</f>
        <v>0</v>
      </c>
      <c r="T1652" s="84" t="n">
        <f aca="false">SUM(P1652:S1652)</f>
        <v>9</v>
      </c>
      <c r="U1652" s="84" t="str">
        <f aca="false">IF(O1652="not used","-",O1652&amp;N1652&amp;T1652)</f>
        <v>-</v>
      </c>
      <c r="V1652" s="84" t="str">
        <f aca="false">IF(O1652="Not Used","-",VLOOKUP(D1652,FOLIOS,7,FALSE())&amp;H1652)</f>
        <v>-</v>
      </c>
      <c r="W1652" s="84" t="str">
        <f aca="false">IF(U1652="-","-",O1652&amp;E1652&amp;H1652)</f>
        <v>-</v>
      </c>
      <c r="X1652" s="85" t="str">
        <f aca="false">D1652&amp;G1652</f>
        <v>FT-CAND-EGSC-BASNGI-SOCAL</v>
      </c>
      <c r="AF1652" s="0" t="str">
        <f aca="false">D1652&amp;V1652</f>
        <v>FT-CAND-EGSC-BAS-</v>
      </c>
    </row>
    <row r="1653" customFormat="false" ht="12.75" hidden="false" customHeight="false" outlineLevel="0" collapsed="false">
      <c r="A1653" s="81" t="n">
        <v>36682</v>
      </c>
      <c r="B1653" s="82" t="s">
        <v>55</v>
      </c>
      <c r="C1653" s="82" t="s">
        <v>56</v>
      </c>
      <c r="D1653" s="82" t="s">
        <v>57</v>
      </c>
      <c r="E1653" s="82" t="s">
        <v>21</v>
      </c>
      <c r="F1653" s="82"/>
      <c r="G1653" s="82" t="s">
        <v>94</v>
      </c>
      <c r="H1653" s="81" t="n">
        <v>36708</v>
      </c>
      <c r="I1653" s="82" t="n">
        <v>-101815</v>
      </c>
      <c r="J1653" s="82" t="n">
        <v>-10182</v>
      </c>
      <c r="K1653" s="83" t="n">
        <f aca="false">IF(J1653=0,0,J1653/I1653)</f>
        <v>0.10000491086775</v>
      </c>
      <c r="L1653" s="83" t="n">
        <f aca="false">I1653/UOM</f>
        <v>-10.1815</v>
      </c>
      <c r="M1653" s="83" t="n">
        <f aca="false">J1653/UOM</f>
        <v>-1.0182</v>
      </c>
      <c r="N1653" s="84" t="str">
        <f aca="false">IF(F1653="P","PHY",IF(F1653="G","G",E1653))</f>
        <v>D</v>
      </c>
      <c r="O1653" s="84" t="str">
        <f aca="false">IF(ISNA(VLOOKUP(G1653,BadCanCurves,1,FALSE())),VLOOKUP(D1653,FOLIOS,6,FALSE()),"not used")</f>
        <v>not used</v>
      </c>
      <c r="P1653" s="84" t="n">
        <f aca="false">IF($N1653="P",VLOOKUP(H1653,PrcBuckets,2,FALSE()),0)</f>
        <v>0</v>
      </c>
      <c r="Q1653" s="84" t="n">
        <f aca="false">IF($N1653="D",VLOOKUP(H1653,BasisBuckets,2,FALSE()),0)</f>
        <v>4</v>
      </c>
      <c r="R1653" s="84" t="n">
        <f aca="false">IF($N1653="PHY",VLOOKUP(H1653,PGDBuckets,2,FALSE()),0)</f>
        <v>0</v>
      </c>
      <c r="S1653" s="84" t="n">
        <f aca="false">IF($N1653="G",VLOOKUP(H1653,PGDBuckets,2,FALSE()),0)</f>
        <v>0</v>
      </c>
      <c r="T1653" s="84" t="n">
        <f aca="false">SUM(P1653:S1653)</f>
        <v>4</v>
      </c>
      <c r="U1653" s="84" t="str">
        <f aca="false">IF(O1653="not used","-",O1653&amp;N1653&amp;T1653)</f>
        <v>-</v>
      </c>
      <c r="V1653" s="84" t="str">
        <f aca="false">IF(O1653="Not Used","-",VLOOKUP(D1653,FOLIOS,7,FALSE())&amp;H1653)</f>
        <v>-</v>
      </c>
      <c r="W1653" s="84" t="str">
        <f aca="false">IF(U1653="-","-",O1653&amp;E1653&amp;H1653)</f>
        <v>-</v>
      </c>
      <c r="X1653" s="85" t="str">
        <f aca="false">D1653&amp;G1653</f>
        <v>FT-CAND-EGSC-BASNGI/CHI. GATE</v>
      </c>
      <c r="AF1653" s="0" t="str">
        <f aca="false">D1653&amp;V1653</f>
        <v>FT-CAND-EGSC-BAS-</v>
      </c>
    </row>
    <row r="1654" customFormat="false" ht="12.75" hidden="false" customHeight="false" outlineLevel="0" collapsed="false">
      <c r="A1654" s="81" t="n">
        <v>36682</v>
      </c>
      <c r="B1654" s="82" t="s">
        <v>55</v>
      </c>
      <c r="C1654" s="82" t="s">
        <v>56</v>
      </c>
      <c r="D1654" s="82" t="s">
        <v>57</v>
      </c>
      <c r="E1654" s="82" t="s">
        <v>21</v>
      </c>
      <c r="F1654" s="82"/>
      <c r="G1654" s="82" t="s">
        <v>94</v>
      </c>
      <c r="H1654" s="81" t="n">
        <v>36739</v>
      </c>
      <c r="I1654" s="82" t="n">
        <v>-101228</v>
      </c>
      <c r="J1654" s="82" t="n">
        <v>-10123</v>
      </c>
      <c r="K1654" s="83" t="n">
        <f aca="false">IF(J1654=0,0,J1654/I1654)</f>
        <v>0.100001975737938</v>
      </c>
      <c r="L1654" s="83" t="n">
        <f aca="false">I1654/UOM</f>
        <v>-10.1228</v>
      </c>
      <c r="M1654" s="83" t="n">
        <f aca="false">J1654/UOM</f>
        <v>-1.0123</v>
      </c>
      <c r="N1654" s="84" t="str">
        <f aca="false">IF(F1654="P","PHY",IF(F1654="G","G",E1654))</f>
        <v>D</v>
      </c>
      <c r="O1654" s="84" t="str">
        <f aca="false">IF(ISNA(VLOOKUP(G1654,BadCanCurves,1,FALSE())),VLOOKUP(D1654,FOLIOS,6,FALSE()),"not used")</f>
        <v>not used</v>
      </c>
      <c r="P1654" s="84" t="n">
        <f aca="false">IF($N1654="P",VLOOKUP(H1654,PrcBuckets,2,FALSE()),0)</f>
        <v>0</v>
      </c>
      <c r="Q1654" s="84" t="n">
        <f aca="false">IF($N1654="D",VLOOKUP(H1654,BasisBuckets,2,FALSE()),0)</f>
        <v>5</v>
      </c>
      <c r="R1654" s="84" t="n">
        <f aca="false">IF($N1654="PHY",VLOOKUP(H1654,PGDBuckets,2,FALSE()),0)</f>
        <v>0</v>
      </c>
      <c r="S1654" s="84" t="n">
        <f aca="false">IF($N1654="G",VLOOKUP(H1654,PGDBuckets,2,FALSE()),0)</f>
        <v>0</v>
      </c>
      <c r="T1654" s="84" t="n">
        <f aca="false">SUM(P1654:S1654)</f>
        <v>5</v>
      </c>
      <c r="U1654" s="84" t="str">
        <f aca="false">IF(O1654="not used","-",O1654&amp;N1654&amp;T1654)</f>
        <v>-</v>
      </c>
      <c r="V1654" s="84" t="str">
        <f aca="false">IF(O1654="Not Used","-",VLOOKUP(D1654,FOLIOS,7,FALSE())&amp;H1654)</f>
        <v>-</v>
      </c>
      <c r="W1654" s="84" t="str">
        <f aca="false">IF(U1654="-","-",O1654&amp;E1654&amp;H1654)</f>
        <v>-</v>
      </c>
      <c r="X1654" s="85" t="str">
        <f aca="false">D1654&amp;G1654</f>
        <v>FT-CAND-EGSC-BASNGI/CHI. GATE</v>
      </c>
      <c r="AF1654" s="0" t="str">
        <f aca="false">D1654&amp;V1654</f>
        <v>FT-CAND-EGSC-BAS-</v>
      </c>
    </row>
    <row r="1655" customFormat="false" ht="12.75" hidden="false" customHeight="false" outlineLevel="0" collapsed="false">
      <c r="A1655" s="81" t="n">
        <v>36682</v>
      </c>
      <c r="B1655" s="82" t="s">
        <v>55</v>
      </c>
      <c r="C1655" s="82" t="s">
        <v>56</v>
      </c>
      <c r="D1655" s="82" t="s">
        <v>57</v>
      </c>
      <c r="E1655" s="82" t="s">
        <v>21</v>
      </c>
      <c r="F1655" s="82"/>
      <c r="G1655" s="82" t="s">
        <v>94</v>
      </c>
      <c r="H1655" s="81" t="n">
        <v>36770</v>
      </c>
      <c r="I1655" s="82" t="n">
        <v>-97388</v>
      </c>
      <c r="J1655" s="82" t="n">
        <v>-9739</v>
      </c>
      <c r="K1655" s="83" t="n">
        <f aca="false">IF(J1655=0,0,J1655/I1655)</f>
        <v>0.100002053641106</v>
      </c>
      <c r="L1655" s="83" t="n">
        <f aca="false">I1655/UOM</f>
        <v>-9.7388</v>
      </c>
      <c r="M1655" s="83" t="n">
        <f aca="false">J1655/UOM</f>
        <v>-0.9739</v>
      </c>
      <c r="N1655" s="84" t="str">
        <f aca="false">IF(F1655="P","PHY",IF(F1655="G","G",E1655))</f>
        <v>D</v>
      </c>
      <c r="O1655" s="84" t="str">
        <f aca="false">IF(ISNA(VLOOKUP(G1655,BadCanCurves,1,FALSE())),VLOOKUP(D1655,FOLIOS,6,FALSE()),"not used")</f>
        <v>not used</v>
      </c>
      <c r="P1655" s="84" t="n">
        <f aca="false">IF($N1655="P",VLOOKUP(H1655,PrcBuckets,2,FALSE()),0)</f>
        <v>0</v>
      </c>
      <c r="Q1655" s="84" t="n">
        <f aca="false">IF($N1655="D",VLOOKUP(H1655,BasisBuckets,2,FALSE()),0)</f>
        <v>6</v>
      </c>
      <c r="R1655" s="84" t="n">
        <f aca="false">IF($N1655="PHY",VLOOKUP(H1655,PGDBuckets,2,FALSE()),0)</f>
        <v>0</v>
      </c>
      <c r="S1655" s="84" t="n">
        <f aca="false">IF($N1655="G",VLOOKUP(H1655,PGDBuckets,2,FALSE()),0)</f>
        <v>0</v>
      </c>
      <c r="T1655" s="84" t="n">
        <f aca="false">SUM(P1655:S1655)</f>
        <v>6</v>
      </c>
      <c r="U1655" s="84" t="str">
        <f aca="false">IF(O1655="not used","-",O1655&amp;N1655&amp;T1655)</f>
        <v>-</v>
      </c>
      <c r="V1655" s="84" t="str">
        <f aca="false">IF(O1655="Not Used","-",VLOOKUP(D1655,FOLIOS,7,FALSE())&amp;H1655)</f>
        <v>-</v>
      </c>
      <c r="W1655" s="84" t="str">
        <f aca="false">IF(U1655="-","-",O1655&amp;E1655&amp;H1655)</f>
        <v>-</v>
      </c>
      <c r="X1655" s="85" t="str">
        <f aca="false">D1655&amp;G1655</f>
        <v>FT-CAND-EGSC-BASNGI/CHI. GATE</v>
      </c>
      <c r="AF1655" s="0" t="str">
        <f aca="false">D1655&amp;V1655</f>
        <v>FT-CAND-EGSC-BAS-</v>
      </c>
    </row>
    <row r="1656" customFormat="false" ht="12.75" hidden="false" customHeight="false" outlineLevel="0" collapsed="false">
      <c r="A1656" s="81" t="n">
        <v>36682</v>
      </c>
      <c r="B1656" s="82" t="s">
        <v>55</v>
      </c>
      <c r="C1656" s="82" t="s">
        <v>56</v>
      </c>
      <c r="D1656" s="82" t="s">
        <v>57</v>
      </c>
      <c r="E1656" s="82" t="s">
        <v>21</v>
      </c>
      <c r="F1656" s="82"/>
      <c r="G1656" s="82" t="s">
        <v>94</v>
      </c>
      <c r="H1656" s="81" t="n">
        <v>36800</v>
      </c>
      <c r="I1656" s="82" t="n">
        <v>-100067</v>
      </c>
      <c r="J1656" s="82" t="n">
        <v>-10007</v>
      </c>
      <c r="K1656" s="83" t="n">
        <f aca="false">IF(J1656=0,0,J1656/I1656)</f>
        <v>0.100002997991346</v>
      </c>
      <c r="L1656" s="83" t="n">
        <f aca="false">I1656/UOM</f>
        <v>-10.0067</v>
      </c>
      <c r="M1656" s="83" t="n">
        <f aca="false">J1656/UOM</f>
        <v>-1.0007</v>
      </c>
      <c r="N1656" s="84" t="str">
        <f aca="false">IF(F1656="P","PHY",IF(F1656="G","G",E1656))</f>
        <v>D</v>
      </c>
      <c r="O1656" s="84" t="str">
        <f aca="false">IF(ISNA(VLOOKUP(G1656,BadCanCurves,1,FALSE())),VLOOKUP(D1656,FOLIOS,6,FALSE()),"not used")</f>
        <v>not used</v>
      </c>
      <c r="P1656" s="84" t="n">
        <f aca="false">IF($N1656="P",VLOOKUP(H1656,PrcBuckets,2,FALSE()),0)</f>
        <v>0</v>
      </c>
      <c r="Q1656" s="84" t="n">
        <f aca="false">IF($N1656="D",VLOOKUP(H1656,BasisBuckets,2,FALSE()),0)</f>
        <v>7</v>
      </c>
      <c r="R1656" s="84" t="n">
        <f aca="false">IF($N1656="PHY",VLOOKUP(H1656,PGDBuckets,2,FALSE()),0)</f>
        <v>0</v>
      </c>
      <c r="S1656" s="84" t="n">
        <f aca="false">IF($N1656="G",VLOOKUP(H1656,PGDBuckets,2,FALSE()),0)</f>
        <v>0</v>
      </c>
      <c r="T1656" s="84" t="n">
        <f aca="false">SUM(P1656:S1656)</f>
        <v>7</v>
      </c>
      <c r="U1656" s="84" t="str">
        <f aca="false">IF(O1656="not used","-",O1656&amp;N1656&amp;T1656)</f>
        <v>-</v>
      </c>
      <c r="V1656" s="84" t="str">
        <f aca="false">IF(O1656="Not Used","-",VLOOKUP(D1656,FOLIOS,7,FALSE())&amp;H1656)</f>
        <v>-</v>
      </c>
      <c r="W1656" s="84" t="str">
        <f aca="false">IF(U1656="-","-",O1656&amp;E1656&amp;H1656)</f>
        <v>-</v>
      </c>
      <c r="X1656" s="85" t="str">
        <f aca="false">D1656&amp;G1656</f>
        <v>FT-CAND-EGSC-BASNGI/CHI. GATE</v>
      </c>
      <c r="AF1656" s="0" t="str">
        <f aca="false">D1656&amp;V1656</f>
        <v>FT-CAND-EGSC-BAS-</v>
      </c>
    </row>
    <row r="1657" customFormat="false" ht="12.75" hidden="false" customHeight="false" outlineLevel="0" collapsed="false">
      <c r="A1657" s="81" t="n">
        <v>36682</v>
      </c>
      <c r="B1657" s="82" t="s">
        <v>55</v>
      </c>
      <c r="C1657" s="82" t="s">
        <v>56</v>
      </c>
      <c r="D1657" s="82" t="s">
        <v>57</v>
      </c>
      <c r="E1657" s="82" t="s">
        <v>21</v>
      </c>
      <c r="F1657" s="82"/>
      <c r="G1657" s="82" t="s">
        <v>94</v>
      </c>
      <c r="H1657" s="81" t="n">
        <v>36831</v>
      </c>
      <c r="I1657" s="82" t="n">
        <v>-37923</v>
      </c>
      <c r="J1657" s="82" t="n">
        <v>-5688</v>
      </c>
      <c r="K1657" s="83" t="n">
        <f aca="false">IF(J1657=0,0,J1657/I1657)</f>
        <v>0.14998813385017</v>
      </c>
      <c r="L1657" s="83" t="n">
        <f aca="false">I1657/UOM</f>
        <v>-3.7923</v>
      </c>
      <c r="M1657" s="83" t="n">
        <f aca="false">J1657/UOM</f>
        <v>-0.5688</v>
      </c>
      <c r="N1657" s="84" t="str">
        <f aca="false">IF(F1657="P","PHY",IF(F1657="G","G",E1657))</f>
        <v>D</v>
      </c>
      <c r="O1657" s="84" t="str">
        <f aca="false">IF(ISNA(VLOOKUP(G1657,BadCanCurves,1,FALSE())),VLOOKUP(D1657,FOLIOS,6,FALSE()),"not used")</f>
        <v>not used</v>
      </c>
      <c r="P1657" s="84" t="n">
        <f aca="false">IF($N1657="P",VLOOKUP(H1657,PrcBuckets,2,FALSE()),0)</f>
        <v>0</v>
      </c>
      <c r="Q1657" s="84" t="n">
        <f aca="false">IF($N1657="D",VLOOKUP(H1657,BasisBuckets,2,FALSE()),0)</f>
        <v>8</v>
      </c>
      <c r="R1657" s="84" t="n">
        <f aca="false">IF($N1657="PHY",VLOOKUP(H1657,PGDBuckets,2,FALSE()),0)</f>
        <v>0</v>
      </c>
      <c r="S1657" s="84" t="n">
        <f aca="false">IF($N1657="G",VLOOKUP(H1657,PGDBuckets,2,FALSE()),0)</f>
        <v>0</v>
      </c>
      <c r="T1657" s="84" t="n">
        <f aca="false">SUM(P1657:S1657)</f>
        <v>8</v>
      </c>
      <c r="U1657" s="84" t="str">
        <f aca="false">IF(O1657="not used","-",O1657&amp;N1657&amp;T1657)</f>
        <v>-</v>
      </c>
      <c r="V1657" s="84" t="str">
        <f aca="false">IF(O1657="Not Used","-",VLOOKUP(D1657,FOLIOS,7,FALSE())&amp;H1657)</f>
        <v>-</v>
      </c>
      <c r="W1657" s="84" t="str">
        <f aca="false">IF(U1657="-","-",O1657&amp;E1657&amp;H1657)</f>
        <v>-</v>
      </c>
      <c r="X1657" s="85" t="str">
        <f aca="false">D1657&amp;G1657</f>
        <v>FT-CAND-EGSC-BASNGI/CHI. GATE</v>
      </c>
      <c r="AF1657" s="0" t="str">
        <f aca="false">D1657&amp;V1657</f>
        <v>FT-CAND-EGSC-BAS-</v>
      </c>
    </row>
    <row r="1658" customFormat="false" ht="12.75" hidden="false" customHeight="false" outlineLevel="0" collapsed="false">
      <c r="A1658" s="81" t="n">
        <v>36682</v>
      </c>
      <c r="B1658" s="82" t="s">
        <v>55</v>
      </c>
      <c r="C1658" s="82" t="s">
        <v>56</v>
      </c>
      <c r="D1658" s="82" t="s">
        <v>57</v>
      </c>
      <c r="E1658" s="82" t="s">
        <v>21</v>
      </c>
      <c r="F1658" s="82"/>
      <c r="G1658" s="82" t="s">
        <v>94</v>
      </c>
      <c r="H1658" s="81" t="n">
        <v>36861</v>
      </c>
      <c r="I1658" s="82" t="n">
        <v>-38959</v>
      </c>
      <c r="J1658" s="82" t="n">
        <v>-5844</v>
      </c>
      <c r="K1658" s="83" t="n">
        <f aca="false">IF(J1658=0,0,J1658/I1658)</f>
        <v>0.150003850201494</v>
      </c>
      <c r="L1658" s="83" t="n">
        <f aca="false">I1658/UOM</f>
        <v>-3.8959</v>
      </c>
      <c r="M1658" s="83" t="n">
        <f aca="false">J1658/UOM</f>
        <v>-0.5844</v>
      </c>
      <c r="N1658" s="84" t="str">
        <f aca="false">IF(F1658="P","PHY",IF(F1658="G","G",E1658))</f>
        <v>D</v>
      </c>
      <c r="O1658" s="84" t="str">
        <f aca="false">IF(ISNA(VLOOKUP(G1658,BadCanCurves,1,FALSE())),VLOOKUP(D1658,FOLIOS,6,FALSE()),"not used")</f>
        <v>not used</v>
      </c>
      <c r="P1658" s="84" t="n">
        <f aca="false">IF($N1658="P",VLOOKUP(H1658,PrcBuckets,2,FALSE()),0)</f>
        <v>0</v>
      </c>
      <c r="Q1658" s="84" t="n">
        <f aca="false">IF($N1658="D",VLOOKUP(H1658,BasisBuckets,2,FALSE()),0)</f>
        <v>8</v>
      </c>
      <c r="R1658" s="84" t="n">
        <f aca="false">IF($N1658="PHY",VLOOKUP(H1658,PGDBuckets,2,FALSE()),0)</f>
        <v>0</v>
      </c>
      <c r="S1658" s="84" t="n">
        <f aca="false">IF($N1658="G",VLOOKUP(H1658,PGDBuckets,2,FALSE()),0)</f>
        <v>0</v>
      </c>
      <c r="T1658" s="84" t="n">
        <f aca="false">SUM(P1658:S1658)</f>
        <v>8</v>
      </c>
      <c r="U1658" s="84" t="str">
        <f aca="false">IF(O1658="not used","-",O1658&amp;N1658&amp;T1658)</f>
        <v>-</v>
      </c>
      <c r="V1658" s="84" t="str">
        <f aca="false">IF(O1658="Not Used","-",VLOOKUP(D1658,FOLIOS,7,FALSE())&amp;H1658)</f>
        <v>-</v>
      </c>
      <c r="W1658" s="84" t="str">
        <f aca="false">IF(U1658="-","-",O1658&amp;E1658&amp;H1658)</f>
        <v>-</v>
      </c>
      <c r="X1658" s="85" t="str">
        <f aca="false">D1658&amp;G1658</f>
        <v>FT-CAND-EGSC-BASNGI/CHI. GATE</v>
      </c>
      <c r="AF1658" s="0" t="str">
        <f aca="false">D1658&amp;V1658</f>
        <v>FT-CAND-EGSC-BAS-</v>
      </c>
    </row>
    <row r="1659" customFormat="false" ht="12.75" hidden="false" customHeight="false" outlineLevel="0" collapsed="false">
      <c r="A1659" s="81" t="n">
        <v>36682</v>
      </c>
      <c r="B1659" s="82" t="s">
        <v>55</v>
      </c>
      <c r="C1659" s="82" t="s">
        <v>56</v>
      </c>
      <c r="D1659" s="82" t="s">
        <v>57</v>
      </c>
      <c r="E1659" s="82" t="s">
        <v>21</v>
      </c>
      <c r="F1659" s="82"/>
      <c r="G1659" s="82" t="s">
        <v>94</v>
      </c>
      <c r="H1659" s="81" t="n">
        <v>36892</v>
      </c>
      <c r="I1659" s="82" t="n">
        <v>-38724</v>
      </c>
      <c r="J1659" s="82" t="n">
        <v>-5809</v>
      </c>
      <c r="K1659" s="83" t="n">
        <f aca="false">IF(J1659=0,0,J1659/I1659)</f>
        <v>0.150010329511414</v>
      </c>
      <c r="L1659" s="83" t="n">
        <f aca="false">I1659/UOM</f>
        <v>-3.8724</v>
      </c>
      <c r="M1659" s="83" t="n">
        <f aca="false">J1659/UOM</f>
        <v>-0.5809</v>
      </c>
      <c r="N1659" s="84" t="str">
        <f aca="false">IF(F1659="P","PHY",IF(F1659="G","G",E1659))</f>
        <v>D</v>
      </c>
      <c r="O1659" s="84" t="str">
        <f aca="false">IF(ISNA(VLOOKUP(G1659,BadCanCurves,1,FALSE())),VLOOKUP(D1659,FOLIOS,6,FALSE()),"not used")</f>
        <v>not used</v>
      </c>
      <c r="P1659" s="84" t="n">
        <f aca="false">IF($N1659="P",VLOOKUP(H1659,PrcBuckets,2,FALSE()),0)</f>
        <v>0</v>
      </c>
      <c r="Q1659" s="84" t="n">
        <f aca="false">IF($N1659="D",VLOOKUP(H1659,BasisBuckets,2,FALSE()),0)</f>
        <v>9</v>
      </c>
      <c r="R1659" s="84" t="n">
        <f aca="false">IF($N1659="PHY",VLOOKUP(H1659,PGDBuckets,2,FALSE()),0)</f>
        <v>0</v>
      </c>
      <c r="S1659" s="84" t="n">
        <f aca="false">IF($N1659="G",VLOOKUP(H1659,PGDBuckets,2,FALSE()),0)</f>
        <v>0</v>
      </c>
      <c r="T1659" s="84" t="n">
        <f aca="false">SUM(P1659:S1659)</f>
        <v>9</v>
      </c>
      <c r="U1659" s="84" t="str">
        <f aca="false">IF(O1659="not used","-",O1659&amp;N1659&amp;T1659)</f>
        <v>-</v>
      </c>
      <c r="V1659" s="84" t="str">
        <f aca="false">IF(O1659="Not Used","-",VLOOKUP(D1659,FOLIOS,7,FALSE())&amp;H1659)</f>
        <v>-</v>
      </c>
      <c r="W1659" s="84" t="str">
        <f aca="false">IF(U1659="-","-",O1659&amp;E1659&amp;H1659)</f>
        <v>-</v>
      </c>
      <c r="X1659" s="85" t="str">
        <f aca="false">D1659&amp;G1659</f>
        <v>FT-CAND-EGSC-BASNGI/CHI. GATE</v>
      </c>
      <c r="AF1659" s="0" t="str">
        <f aca="false">D1659&amp;V1659</f>
        <v>FT-CAND-EGSC-BAS-</v>
      </c>
    </row>
    <row r="1660" customFormat="false" ht="12.75" hidden="false" customHeight="false" outlineLevel="0" collapsed="false">
      <c r="A1660" s="81" t="n">
        <v>36682</v>
      </c>
      <c r="B1660" s="82" t="s">
        <v>55</v>
      </c>
      <c r="C1660" s="82" t="s">
        <v>56</v>
      </c>
      <c r="D1660" s="82" t="s">
        <v>57</v>
      </c>
      <c r="E1660" s="82" t="s">
        <v>21</v>
      </c>
      <c r="F1660" s="82"/>
      <c r="G1660" s="82" t="s">
        <v>94</v>
      </c>
      <c r="H1660" s="81" t="n">
        <v>36923</v>
      </c>
      <c r="I1660" s="82" t="n">
        <v>-34764</v>
      </c>
      <c r="J1660" s="82" t="n">
        <v>-5215</v>
      </c>
      <c r="K1660" s="83" t="n">
        <f aca="false">IF(J1660=0,0,J1660/I1660)</f>
        <v>0.150011506155793</v>
      </c>
      <c r="L1660" s="83" t="n">
        <f aca="false">I1660/UOM</f>
        <v>-3.4764</v>
      </c>
      <c r="M1660" s="83" t="n">
        <f aca="false">J1660/UOM</f>
        <v>-0.5215</v>
      </c>
      <c r="N1660" s="84" t="str">
        <f aca="false">IF(F1660="P","PHY",IF(F1660="G","G",E1660))</f>
        <v>D</v>
      </c>
      <c r="O1660" s="84" t="str">
        <f aca="false">IF(ISNA(VLOOKUP(G1660,BadCanCurves,1,FALSE())),VLOOKUP(D1660,FOLIOS,6,FALSE()),"not used")</f>
        <v>not used</v>
      </c>
      <c r="P1660" s="84" t="n">
        <f aca="false">IF($N1660="P",VLOOKUP(H1660,PrcBuckets,2,FALSE()),0)</f>
        <v>0</v>
      </c>
      <c r="Q1660" s="84" t="n">
        <f aca="false">IF($N1660="D",VLOOKUP(H1660,BasisBuckets,2,FALSE()),0)</f>
        <v>9</v>
      </c>
      <c r="R1660" s="84" t="n">
        <f aca="false">IF($N1660="PHY",VLOOKUP(H1660,PGDBuckets,2,FALSE()),0)</f>
        <v>0</v>
      </c>
      <c r="S1660" s="84" t="n">
        <f aca="false">IF($N1660="G",VLOOKUP(H1660,PGDBuckets,2,FALSE()),0)</f>
        <v>0</v>
      </c>
      <c r="T1660" s="84" t="n">
        <f aca="false">SUM(P1660:S1660)</f>
        <v>9</v>
      </c>
      <c r="U1660" s="84" t="str">
        <f aca="false">IF(O1660="not used","-",O1660&amp;N1660&amp;T1660)</f>
        <v>-</v>
      </c>
      <c r="V1660" s="84" t="str">
        <f aca="false">IF(O1660="Not Used","-",VLOOKUP(D1660,FOLIOS,7,FALSE())&amp;H1660)</f>
        <v>-</v>
      </c>
      <c r="W1660" s="84" t="str">
        <f aca="false">IF(U1660="-","-",O1660&amp;E1660&amp;H1660)</f>
        <v>-</v>
      </c>
      <c r="X1660" s="85" t="str">
        <f aca="false">D1660&amp;G1660</f>
        <v>FT-CAND-EGSC-BASNGI/CHI. GATE</v>
      </c>
      <c r="AF1660" s="0" t="str">
        <f aca="false">D1660&amp;V1660</f>
        <v>FT-CAND-EGSC-BAS-</v>
      </c>
    </row>
    <row r="1661" customFormat="false" ht="12.75" hidden="false" customHeight="false" outlineLevel="0" collapsed="false">
      <c r="A1661" s="81" t="n">
        <v>36682</v>
      </c>
      <c r="B1661" s="82" t="s">
        <v>55</v>
      </c>
      <c r="C1661" s="82" t="s">
        <v>56</v>
      </c>
      <c r="D1661" s="82" t="s">
        <v>57</v>
      </c>
      <c r="E1661" s="82" t="s">
        <v>21</v>
      </c>
      <c r="F1661" s="82"/>
      <c r="G1661" s="82" t="s">
        <v>94</v>
      </c>
      <c r="H1661" s="81" t="n">
        <v>36951</v>
      </c>
      <c r="I1661" s="82" t="n">
        <v>44165</v>
      </c>
      <c r="J1661" s="82" t="n">
        <v>6625</v>
      </c>
      <c r="K1661" s="83" t="n">
        <f aca="false">IF(J1661=0,0,J1661/I1661)</f>
        <v>0.150005660590966</v>
      </c>
      <c r="L1661" s="83" t="n">
        <f aca="false">I1661/UOM</f>
        <v>4.4165</v>
      </c>
      <c r="M1661" s="83" t="n">
        <f aca="false">J1661/UOM</f>
        <v>0.6625</v>
      </c>
      <c r="N1661" s="84" t="str">
        <f aca="false">IF(F1661="P","PHY",IF(F1661="G","G",E1661))</f>
        <v>D</v>
      </c>
      <c r="O1661" s="84" t="str">
        <f aca="false">IF(ISNA(VLOOKUP(G1661,BadCanCurves,1,FALSE())),VLOOKUP(D1661,FOLIOS,6,FALSE()),"not used")</f>
        <v>not used</v>
      </c>
      <c r="P1661" s="84" t="n">
        <f aca="false">IF($N1661="P",VLOOKUP(H1661,PrcBuckets,2,FALSE()),0)</f>
        <v>0</v>
      </c>
      <c r="Q1661" s="84" t="n">
        <f aca="false">IF($N1661="D",VLOOKUP(H1661,BasisBuckets,2,FALSE()),0)</f>
        <v>9</v>
      </c>
      <c r="R1661" s="84" t="n">
        <f aca="false">IF($N1661="PHY",VLOOKUP(H1661,PGDBuckets,2,FALSE()),0)</f>
        <v>0</v>
      </c>
      <c r="S1661" s="84" t="n">
        <f aca="false">IF($N1661="G",VLOOKUP(H1661,PGDBuckets,2,FALSE()),0)</f>
        <v>0</v>
      </c>
      <c r="T1661" s="84" t="n">
        <f aca="false">SUM(P1661:S1661)</f>
        <v>9</v>
      </c>
      <c r="U1661" s="84" t="str">
        <f aca="false">IF(O1661="not used","-",O1661&amp;N1661&amp;T1661)</f>
        <v>-</v>
      </c>
      <c r="V1661" s="84" t="str">
        <f aca="false">IF(O1661="Not Used","-",VLOOKUP(D1661,FOLIOS,7,FALSE())&amp;H1661)</f>
        <v>-</v>
      </c>
      <c r="W1661" s="84" t="str">
        <f aca="false">IF(U1661="-","-",O1661&amp;E1661&amp;H1661)</f>
        <v>-</v>
      </c>
      <c r="X1661" s="85" t="str">
        <f aca="false">D1661&amp;G1661</f>
        <v>FT-CAND-EGSC-BASNGI/CHI. GATE</v>
      </c>
      <c r="AF1661" s="0" t="str">
        <f aca="false">D1661&amp;V1661</f>
        <v>FT-CAND-EGSC-BAS-</v>
      </c>
    </row>
    <row r="1662" customFormat="false" ht="12.75" hidden="false" customHeight="false" outlineLevel="0" collapsed="false">
      <c r="A1662" s="81" t="n">
        <v>36682</v>
      </c>
      <c r="B1662" s="82" t="s">
        <v>55</v>
      </c>
      <c r="C1662" s="82" t="s">
        <v>56</v>
      </c>
      <c r="D1662" s="82" t="s">
        <v>57</v>
      </c>
      <c r="E1662" s="82" t="s">
        <v>21</v>
      </c>
      <c r="F1662" s="82"/>
      <c r="G1662" s="82" t="s">
        <v>94</v>
      </c>
      <c r="H1662" s="81" t="n">
        <v>36982</v>
      </c>
      <c r="I1662" s="82" t="n">
        <v>42478</v>
      </c>
      <c r="J1662" s="82" t="n">
        <v>3186</v>
      </c>
      <c r="K1662" s="83" t="n">
        <f aca="false">IF(J1662=0,0,J1662/I1662)</f>
        <v>0.0750035312397006</v>
      </c>
      <c r="L1662" s="83" t="n">
        <f aca="false">I1662/UOM</f>
        <v>4.2478</v>
      </c>
      <c r="M1662" s="83" t="n">
        <f aca="false">J1662/UOM</f>
        <v>0.3186</v>
      </c>
      <c r="N1662" s="84" t="str">
        <f aca="false">IF(F1662="P","PHY",IF(F1662="G","G",E1662))</f>
        <v>D</v>
      </c>
      <c r="O1662" s="84" t="str">
        <f aca="false">IF(ISNA(VLOOKUP(G1662,BadCanCurves,1,FALSE())),VLOOKUP(D1662,FOLIOS,6,FALSE()),"not used")</f>
        <v>not used</v>
      </c>
      <c r="P1662" s="84" t="n">
        <f aca="false">IF($N1662="P",VLOOKUP(H1662,PrcBuckets,2,FALSE()),0)</f>
        <v>0</v>
      </c>
      <c r="Q1662" s="84" t="n">
        <f aca="false">IF($N1662="D",VLOOKUP(H1662,BasisBuckets,2,FALSE()),0)</f>
        <v>9</v>
      </c>
      <c r="R1662" s="84" t="n">
        <f aca="false">IF($N1662="PHY",VLOOKUP(H1662,PGDBuckets,2,FALSE()),0)</f>
        <v>0</v>
      </c>
      <c r="S1662" s="84" t="n">
        <f aca="false">IF($N1662="G",VLOOKUP(H1662,PGDBuckets,2,FALSE()),0)</f>
        <v>0</v>
      </c>
      <c r="T1662" s="84" t="n">
        <f aca="false">SUM(P1662:S1662)</f>
        <v>9</v>
      </c>
      <c r="U1662" s="84" t="str">
        <f aca="false">IF(O1662="not used","-",O1662&amp;N1662&amp;T1662)</f>
        <v>-</v>
      </c>
      <c r="V1662" s="84" t="str">
        <f aca="false">IF(O1662="Not Used","-",VLOOKUP(D1662,FOLIOS,7,FALSE())&amp;H1662)</f>
        <v>-</v>
      </c>
      <c r="W1662" s="84" t="str">
        <f aca="false">IF(U1662="-","-",O1662&amp;E1662&amp;H1662)</f>
        <v>-</v>
      </c>
      <c r="X1662" s="85" t="str">
        <f aca="false">D1662&amp;G1662</f>
        <v>FT-CAND-EGSC-BASNGI/CHI. GATE</v>
      </c>
      <c r="AF1662" s="0" t="str">
        <f aca="false">D1662&amp;V1662</f>
        <v>FT-CAND-EGSC-BAS-</v>
      </c>
    </row>
    <row r="1663" customFormat="false" ht="12.75" hidden="false" customHeight="false" outlineLevel="0" collapsed="false">
      <c r="A1663" s="81" t="n">
        <v>36682</v>
      </c>
      <c r="B1663" s="82" t="s">
        <v>55</v>
      </c>
      <c r="C1663" s="82" t="s">
        <v>56</v>
      </c>
      <c r="D1663" s="82" t="s">
        <v>57</v>
      </c>
      <c r="E1663" s="82" t="s">
        <v>21</v>
      </c>
      <c r="F1663" s="82"/>
      <c r="G1663" s="82" t="s">
        <v>94</v>
      </c>
      <c r="H1663" s="81" t="n">
        <v>37012</v>
      </c>
      <c r="I1663" s="82" t="n">
        <v>43635</v>
      </c>
      <c r="J1663" s="82" t="n">
        <v>3273</v>
      </c>
      <c r="K1663" s="83" t="n">
        <f aca="false">IF(J1663=0,0,J1663/I1663)</f>
        <v>0.0750085940185631</v>
      </c>
      <c r="L1663" s="83" t="n">
        <f aca="false">I1663/UOM</f>
        <v>4.3635</v>
      </c>
      <c r="M1663" s="83" t="n">
        <f aca="false">J1663/UOM</f>
        <v>0.3273</v>
      </c>
      <c r="N1663" s="84" t="str">
        <f aca="false">IF(F1663="P","PHY",IF(F1663="G","G",E1663))</f>
        <v>D</v>
      </c>
      <c r="O1663" s="84" t="str">
        <f aca="false">IF(ISNA(VLOOKUP(G1663,BadCanCurves,1,FALSE())),VLOOKUP(D1663,FOLIOS,6,FALSE()),"not used")</f>
        <v>not used</v>
      </c>
      <c r="P1663" s="84" t="n">
        <f aca="false">IF($N1663="P",VLOOKUP(H1663,PrcBuckets,2,FALSE()),0)</f>
        <v>0</v>
      </c>
      <c r="Q1663" s="84" t="n">
        <f aca="false">IF($N1663="D",VLOOKUP(H1663,BasisBuckets,2,FALSE()),0)</f>
        <v>9</v>
      </c>
      <c r="R1663" s="84" t="n">
        <f aca="false">IF($N1663="PHY",VLOOKUP(H1663,PGDBuckets,2,FALSE()),0)</f>
        <v>0</v>
      </c>
      <c r="S1663" s="84" t="n">
        <f aca="false">IF($N1663="G",VLOOKUP(H1663,PGDBuckets,2,FALSE()),0)</f>
        <v>0</v>
      </c>
      <c r="T1663" s="84" t="n">
        <f aca="false">SUM(P1663:S1663)</f>
        <v>9</v>
      </c>
      <c r="U1663" s="84" t="str">
        <f aca="false">IF(O1663="not used","-",O1663&amp;N1663&amp;T1663)</f>
        <v>-</v>
      </c>
      <c r="V1663" s="84" t="str">
        <f aca="false">IF(O1663="Not Used","-",VLOOKUP(D1663,FOLIOS,7,FALSE())&amp;H1663)</f>
        <v>-</v>
      </c>
      <c r="W1663" s="84" t="str">
        <f aca="false">IF(U1663="-","-",O1663&amp;E1663&amp;H1663)</f>
        <v>-</v>
      </c>
      <c r="X1663" s="85" t="str">
        <f aca="false">D1663&amp;G1663</f>
        <v>FT-CAND-EGSC-BASNGI/CHI. GATE</v>
      </c>
      <c r="AF1663" s="0" t="str">
        <f aca="false">D1663&amp;V1663</f>
        <v>FT-CAND-EGSC-BAS-</v>
      </c>
    </row>
    <row r="1664" customFormat="false" ht="12.75" hidden="false" customHeight="false" outlineLevel="0" collapsed="false">
      <c r="A1664" s="81" t="n">
        <v>36682</v>
      </c>
      <c r="B1664" s="82" t="s">
        <v>55</v>
      </c>
      <c r="C1664" s="82" t="s">
        <v>56</v>
      </c>
      <c r="D1664" s="82" t="s">
        <v>57</v>
      </c>
      <c r="E1664" s="82" t="s">
        <v>21</v>
      </c>
      <c r="F1664" s="82"/>
      <c r="G1664" s="82" t="s">
        <v>94</v>
      </c>
      <c r="H1664" s="81" t="n">
        <v>37043</v>
      </c>
      <c r="I1664" s="82" t="n">
        <v>41969</v>
      </c>
      <c r="J1664" s="82" t="n">
        <v>3148</v>
      </c>
      <c r="K1664" s="83" t="n">
        <f aca="false">IF(J1664=0,0,J1664/I1664)</f>
        <v>0.0750077438109081</v>
      </c>
      <c r="L1664" s="83" t="n">
        <f aca="false">I1664/UOM</f>
        <v>4.1969</v>
      </c>
      <c r="M1664" s="83" t="n">
        <f aca="false">J1664/UOM</f>
        <v>0.3148</v>
      </c>
      <c r="N1664" s="84" t="str">
        <f aca="false">IF(F1664="P","PHY",IF(F1664="G","G",E1664))</f>
        <v>D</v>
      </c>
      <c r="O1664" s="84" t="str">
        <f aca="false">IF(ISNA(VLOOKUP(G1664,BadCanCurves,1,FALSE())),VLOOKUP(D1664,FOLIOS,6,FALSE()),"not used")</f>
        <v>not used</v>
      </c>
      <c r="P1664" s="84" t="n">
        <f aca="false">IF($N1664="P",VLOOKUP(H1664,PrcBuckets,2,FALSE()),0)</f>
        <v>0</v>
      </c>
      <c r="Q1664" s="84" t="n">
        <f aca="false">IF($N1664="D",VLOOKUP(H1664,BasisBuckets,2,FALSE()),0)</f>
        <v>9</v>
      </c>
      <c r="R1664" s="84" t="n">
        <f aca="false">IF($N1664="PHY",VLOOKUP(H1664,PGDBuckets,2,FALSE()),0)</f>
        <v>0</v>
      </c>
      <c r="S1664" s="84" t="n">
        <f aca="false">IF($N1664="G",VLOOKUP(H1664,PGDBuckets,2,FALSE()),0)</f>
        <v>0</v>
      </c>
      <c r="T1664" s="84" t="n">
        <f aca="false">SUM(P1664:S1664)</f>
        <v>9</v>
      </c>
      <c r="U1664" s="84" t="str">
        <f aca="false">IF(O1664="not used","-",O1664&amp;N1664&amp;T1664)</f>
        <v>-</v>
      </c>
      <c r="V1664" s="84" t="str">
        <f aca="false">IF(O1664="Not Used","-",VLOOKUP(D1664,FOLIOS,7,FALSE())&amp;H1664)</f>
        <v>-</v>
      </c>
      <c r="W1664" s="84" t="str">
        <f aca="false">IF(U1664="-","-",O1664&amp;E1664&amp;H1664)</f>
        <v>-</v>
      </c>
      <c r="X1664" s="85" t="str">
        <f aca="false">D1664&amp;G1664</f>
        <v>FT-CAND-EGSC-BASNGI/CHI. GATE</v>
      </c>
      <c r="AF1664" s="0" t="str">
        <f aca="false">D1664&amp;V1664</f>
        <v>FT-CAND-EGSC-BAS-</v>
      </c>
    </row>
    <row r="1665" customFormat="false" ht="12.75" hidden="false" customHeight="false" outlineLevel="0" collapsed="false">
      <c r="A1665" s="81" t="n">
        <v>36682</v>
      </c>
      <c r="B1665" s="82" t="s">
        <v>55</v>
      </c>
      <c r="C1665" s="82" t="s">
        <v>56</v>
      </c>
      <c r="D1665" s="82" t="s">
        <v>57</v>
      </c>
      <c r="E1665" s="82" t="s">
        <v>21</v>
      </c>
      <c r="F1665" s="82"/>
      <c r="G1665" s="82" t="s">
        <v>94</v>
      </c>
      <c r="H1665" s="81" t="n">
        <v>37073</v>
      </c>
      <c r="I1665" s="82" t="n">
        <v>43111</v>
      </c>
      <c r="J1665" s="82" t="n">
        <v>3233</v>
      </c>
      <c r="K1665" s="83" t="n">
        <f aca="false">IF(J1665=0,0,J1665/I1665)</f>
        <v>0.0749924613207766</v>
      </c>
      <c r="L1665" s="83" t="n">
        <f aca="false">I1665/UOM</f>
        <v>4.3111</v>
      </c>
      <c r="M1665" s="83" t="n">
        <f aca="false">J1665/UOM</f>
        <v>0.3233</v>
      </c>
      <c r="N1665" s="84" t="str">
        <f aca="false">IF(F1665="P","PHY",IF(F1665="G","G",E1665))</f>
        <v>D</v>
      </c>
      <c r="O1665" s="84" t="str">
        <f aca="false">IF(ISNA(VLOOKUP(G1665,BadCanCurves,1,FALSE())),VLOOKUP(D1665,FOLIOS,6,FALSE()),"not used")</f>
        <v>not used</v>
      </c>
      <c r="P1665" s="84" t="n">
        <f aca="false">IF($N1665="P",VLOOKUP(H1665,PrcBuckets,2,FALSE()),0)</f>
        <v>0</v>
      </c>
      <c r="Q1665" s="84" t="n">
        <f aca="false">IF($N1665="D",VLOOKUP(H1665,BasisBuckets,2,FALSE()),0)</f>
        <v>9</v>
      </c>
      <c r="R1665" s="84" t="n">
        <f aca="false">IF($N1665="PHY",VLOOKUP(H1665,PGDBuckets,2,FALSE()),0)</f>
        <v>0</v>
      </c>
      <c r="S1665" s="84" t="n">
        <f aca="false">IF($N1665="G",VLOOKUP(H1665,PGDBuckets,2,FALSE()),0)</f>
        <v>0</v>
      </c>
      <c r="T1665" s="84" t="n">
        <f aca="false">SUM(P1665:S1665)</f>
        <v>9</v>
      </c>
      <c r="U1665" s="84" t="str">
        <f aca="false">IF(O1665="not used","-",O1665&amp;N1665&amp;T1665)</f>
        <v>-</v>
      </c>
      <c r="V1665" s="84" t="str">
        <f aca="false">IF(O1665="Not Used","-",VLOOKUP(D1665,FOLIOS,7,FALSE())&amp;H1665)</f>
        <v>-</v>
      </c>
      <c r="W1665" s="84" t="str">
        <f aca="false">IF(U1665="-","-",O1665&amp;E1665&amp;H1665)</f>
        <v>-</v>
      </c>
      <c r="X1665" s="85" t="str">
        <f aca="false">D1665&amp;G1665</f>
        <v>FT-CAND-EGSC-BASNGI/CHI. GATE</v>
      </c>
      <c r="AF1665" s="0" t="str">
        <f aca="false">D1665&amp;V1665</f>
        <v>FT-CAND-EGSC-BAS-</v>
      </c>
    </row>
    <row r="1666" customFormat="false" ht="12.75" hidden="false" customHeight="false" outlineLevel="0" collapsed="false">
      <c r="A1666" s="81" t="n">
        <v>36682</v>
      </c>
      <c r="B1666" s="82" t="s">
        <v>55</v>
      </c>
      <c r="C1666" s="82" t="s">
        <v>56</v>
      </c>
      <c r="D1666" s="82" t="s">
        <v>57</v>
      </c>
      <c r="E1666" s="82" t="s">
        <v>21</v>
      </c>
      <c r="F1666" s="82"/>
      <c r="G1666" s="82" t="s">
        <v>94</v>
      </c>
      <c r="H1666" s="81" t="n">
        <v>37104</v>
      </c>
      <c r="I1666" s="82" t="n">
        <v>42848</v>
      </c>
      <c r="J1666" s="82" t="n">
        <v>3214</v>
      </c>
      <c r="K1666" s="83" t="n">
        <f aca="false">IF(J1666=0,0,J1666/I1666)</f>
        <v>0.0750093353248693</v>
      </c>
      <c r="L1666" s="83" t="n">
        <f aca="false">I1666/UOM</f>
        <v>4.2848</v>
      </c>
      <c r="M1666" s="83" t="n">
        <f aca="false">J1666/UOM</f>
        <v>0.3214</v>
      </c>
      <c r="N1666" s="84" t="str">
        <f aca="false">IF(F1666="P","PHY",IF(F1666="G","G",E1666))</f>
        <v>D</v>
      </c>
      <c r="O1666" s="84" t="str">
        <f aca="false">IF(ISNA(VLOOKUP(G1666,BadCanCurves,1,FALSE())),VLOOKUP(D1666,FOLIOS,6,FALSE()),"not used")</f>
        <v>not used</v>
      </c>
      <c r="P1666" s="84" t="n">
        <f aca="false">IF($N1666="P",VLOOKUP(H1666,PrcBuckets,2,FALSE()),0)</f>
        <v>0</v>
      </c>
      <c r="Q1666" s="84" t="n">
        <f aca="false">IF($N1666="D",VLOOKUP(H1666,BasisBuckets,2,FALSE()),0)</f>
        <v>9</v>
      </c>
      <c r="R1666" s="84" t="n">
        <f aca="false">IF($N1666="PHY",VLOOKUP(H1666,PGDBuckets,2,FALSE()),0)</f>
        <v>0</v>
      </c>
      <c r="S1666" s="84" t="n">
        <f aca="false">IF($N1666="G",VLOOKUP(H1666,PGDBuckets,2,FALSE()),0)</f>
        <v>0</v>
      </c>
      <c r="T1666" s="84" t="n">
        <f aca="false">SUM(P1666:S1666)</f>
        <v>9</v>
      </c>
      <c r="U1666" s="84" t="str">
        <f aca="false">IF(O1666="not used","-",O1666&amp;N1666&amp;T1666)</f>
        <v>-</v>
      </c>
      <c r="V1666" s="84" t="str">
        <f aca="false">IF(O1666="Not Used","-",VLOOKUP(D1666,FOLIOS,7,FALSE())&amp;H1666)</f>
        <v>-</v>
      </c>
      <c r="W1666" s="84" t="str">
        <f aca="false">IF(U1666="-","-",O1666&amp;E1666&amp;H1666)</f>
        <v>-</v>
      </c>
      <c r="X1666" s="85" t="str">
        <f aca="false">D1666&amp;G1666</f>
        <v>FT-CAND-EGSC-BASNGI/CHI. GATE</v>
      </c>
      <c r="AF1666" s="0" t="str">
        <f aca="false">D1666&amp;V1666</f>
        <v>FT-CAND-EGSC-BAS-</v>
      </c>
    </row>
    <row r="1667" customFormat="false" ht="12.75" hidden="false" customHeight="false" outlineLevel="0" collapsed="false">
      <c r="A1667" s="81" t="n">
        <v>36682</v>
      </c>
      <c r="B1667" s="82" t="s">
        <v>55</v>
      </c>
      <c r="C1667" s="82" t="s">
        <v>56</v>
      </c>
      <c r="D1667" s="82" t="s">
        <v>57</v>
      </c>
      <c r="E1667" s="82" t="s">
        <v>21</v>
      </c>
      <c r="F1667" s="82"/>
      <c r="G1667" s="82" t="s">
        <v>94</v>
      </c>
      <c r="H1667" s="81" t="n">
        <v>37135</v>
      </c>
      <c r="I1667" s="82" t="n">
        <v>41211</v>
      </c>
      <c r="J1667" s="82" t="n">
        <v>3091</v>
      </c>
      <c r="K1667" s="83" t="n">
        <f aca="false">IF(J1667=0,0,J1667/I1667)</f>
        <v>0.0750042464390575</v>
      </c>
      <c r="L1667" s="83" t="n">
        <f aca="false">I1667/UOM</f>
        <v>4.1211</v>
      </c>
      <c r="M1667" s="83" t="n">
        <f aca="false">J1667/UOM</f>
        <v>0.3091</v>
      </c>
      <c r="N1667" s="84" t="str">
        <f aca="false">IF(F1667="P","PHY",IF(F1667="G","G",E1667))</f>
        <v>D</v>
      </c>
      <c r="O1667" s="84" t="str">
        <f aca="false">IF(ISNA(VLOOKUP(G1667,BadCanCurves,1,FALSE())),VLOOKUP(D1667,FOLIOS,6,FALSE()),"not used")</f>
        <v>not used</v>
      </c>
      <c r="P1667" s="84" t="n">
        <f aca="false">IF($N1667="P",VLOOKUP(H1667,PrcBuckets,2,FALSE()),0)</f>
        <v>0</v>
      </c>
      <c r="Q1667" s="84" t="n">
        <f aca="false">IF($N1667="D",VLOOKUP(H1667,BasisBuckets,2,FALSE()),0)</f>
        <v>9</v>
      </c>
      <c r="R1667" s="84" t="n">
        <f aca="false">IF($N1667="PHY",VLOOKUP(H1667,PGDBuckets,2,FALSE()),0)</f>
        <v>0</v>
      </c>
      <c r="S1667" s="84" t="n">
        <f aca="false">IF($N1667="G",VLOOKUP(H1667,PGDBuckets,2,FALSE()),0)</f>
        <v>0</v>
      </c>
      <c r="T1667" s="84" t="n">
        <f aca="false">SUM(P1667:S1667)</f>
        <v>9</v>
      </c>
      <c r="U1667" s="84" t="str">
        <f aca="false">IF(O1667="not used","-",O1667&amp;N1667&amp;T1667)</f>
        <v>-</v>
      </c>
      <c r="V1667" s="84" t="str">
        <f aca="false">IF(O1667="Not Used","-",VLOOKUP(D1667,FOLIOS,7,FALSE())&amp;H1667)</f>
        <v>-</v>
      </c>
      <c r="W1667" s="84" t="str">
        <f aca="false">IF(U1667="-","-",O1667&amp;E1667&amp;H1667)</f>
        <v>-</v>
      </c>
      <c r="X1667" s="85" t="str">
        <f aca="false">D1667&amp;G1667</f>
        <v>FT-CAND-EGSC-BASNGI/CHI. GATE</v>
      </c>
      <c r="AF1667" s="0" t="str">
        <f aca="false">D1667&amp;V1667</f>
        <v>FT-CAND-EGSC-BAS-</v>
      </c>
    </row>
    <row r="1668" customFormat="false" ht="12.75" hidden="false" customHeight="false" outlineLevel="0" collapsed="false">
      <c r="A1668" s="81" t="n">
        <v>36682</v>
      </c>
      <c r="B1668" s="82" t="s">
        <v>55</v>
      </c>
      <c r="C1668" s="82" t="s">
        <v>56</v>
      </c>
      <c r="D1668" s="82" t="s">
        <v>57</v>
      </c>
      <c r="E1668" s="82" t="s">
        <v>21</v>
      </c>
      <c r="F1668" s="82"/>
      <c r="G1668" s="82" t="s">
        <v>94</v>
      </c>
      <c r="H1668" s="81" t="n">
        <v>37165</v>
      </c>
      <c r="I1668" s="82" t="n">
        <v>42333</v>
      </c>
      <c r="J1668" s="82" t="n">
        <v>3175</v>
      </c>
      <c r="K1668" s="83" t="n">
        <f aca="false">IF(J1668=0,0,J1668/I1668)</f>
        <v>0.0750005905558312</v>
      </c>
      <c r="L1668" s="83" t="n">
        <f aca="false">I1668/UOM</f>
        <v>4.2333</v>
      </c>
      <c r="M1668" s="83" t="n">
        <f aca="false">J1668/UOM</f>
        <v>0.3175</v>
      </c>
      <c r="N1668" s="84" t="str">
        <f aca="false">IF(F1668="P","PHY",IF(F1668="G","G",E1668))</f>
        <v>D</v>
      </c>
      <c r="O1668" s="84" t="str">
        <f aca="false">IF(ISNA(VLOOKUP(G1668,BadCanCurves,1,FALSE())),VLOOKUP(D1668,FOLIOS,6,FALSE()),"not used")</f>
        <v>not used</v>
      </c>
      <c r="P1668" s="84" t="n">
        <f aca="false">IF($N1668="P",VLOOKUP(H1668,PrcBuckets,2,FALSE()),0)</f>
        <v>0</v>
      </c>
      <c r="Q1668" s="84" t="n">
        <f aca="false">IF($N1668="D",VLOOKUP(H1668,BasisBuckets,2,FALSE()),0)</f>
        <v>9</v>
      </c>
      <c r="R1668" s="84" t="n">
        <f aca="false">IF($N1668="PHY",VLOOKUP(H1668,PGDBuckets,2,FALSE()),0)</f>
        <v>0</v>
      </c>
      <c r="S1668" s="84" t="n">
        <f aca="false">IF($N1668="G",VLOOKUP(H1668,PGDBuckets,2,FALSE()),0)</f>
        <v>0</v>
      </c>
      <c r="T1668" s="84" t="n">
        <f aca="false">SUM(P1668:S1668)</f>
        <v>9</v>
      </c>
      <c r="U1668" s="84" t="str">
        <f aca="false">IF(O1668="not used","-",O1668&amp;N1668&amp;T1668)</f>
        <v>-</v>
      </c>
      <c r="V1668" s="84" t="str">
        <f aca="false">IF(O1668="Not Used","-",VLOOKUP(D1668,FOLIOS,7,FALSE())&amp;H1668)</f>
        <v>-</v>
      </c>
      <c r="W1668" s="84" t="str">
        <f aca="false">IF(U1668="-","-",O1668&amp;E1668&amp;H1668)</f>
        <v>-</v>
      </c>
      <c r="X1668" s="85" t="str">
        <f aca="false">D1668&amp;G1668</f>
        <v>FT-CAND-EGSC-BASNGI/CHI. GATE</v>
      </c>
      <c r="AF1668" s="0" t="str">
        <f aca="false">D1668&amp;V1668</f>
        <v>FT-CAND-EGSC-BAS-</v>
      </c>
    </row>
    <row r="1669" customFormat="false" ht="12.75" hidden="false" customHeight="false" outlineLevel="0" collapsed="false">
      <c r="A1669" s="81" t="n">
        <v>36682</v>
      </c>
      <c r="B1669" s="82" t="s">
        <v>55</v>
      </c>
      <c r="C1669" s="82" t="s">
        <v>56</v>
      </c>
      <c r="D1669" s="82" t="s">
        <v>57</v>
      </c>
      <c r="E1669" s="82" t="s">
        <v>21</v>
      </c>
      <c r="F1669" s="82"/>
      <c r="G1669" s="82" t="s">
        <v>94</v>
      </c>
      <c r="H1669" s="81" t="n">
        <v>37196</v>
      </c>
      <c r="I1669" s="82" t="n">
        <v>135723</v>
      </c>
      <c r="J1669" s="82" t="n">
        <v>16965</v>
      </c>
      <c r="K1669" s="83" t="n">
        <f aca="false">IF(J1669=0,0,J1669/I1669)</f>
        <v>0.124997237019518</v>
      </c>
      <c r="L1669" s="83" t="n">
        <f aca="false">I1669/UOM</f>
        <v>13.5723</v>
      </c>
      <c r="M1669" s="83" t="n">
        <f aca="false">J1669/UOM</f>
        <v>1.6965</v>
      </c>
      <c r="N1669" s="84" t="str">
        <f aca="false">IF(F1669="P","PHY",IF(F1669="G","G",E1669))</f>
        <v>D</v>
      </c>
      <c r="O1669" s="84" t="str">
        <f aca="false">IF(ISNA(VLOOKUP(G1669,BadCanCurves,1,FALSE())),VLOOKUP(D1669,FOLIOS,6,FALSE()),"not used")</f>
        <v>not used</v>
      </c>
      <c r="P1669" s="84" t="n">
        <f aca="false">IF($N1669="P",VLOOKUP(H1669,PrcBuckets,2,FALSE()),0)</f>
        <v>0</v>
      </c>
      <c r="Q1669" s="84" t="n">
        <f aca="false">IF($N1669="D",VLOOKUP(H1669,BasisBuckets,2,FALSE()),0)</f>
        <v>9</v>
      </c>
      <c r="R1669" s="84" t="n">
        <f aca="false">IF($N1669="PHY",VLOOKUP(H1669,PGDBuckets,2,FALSE()),0)</f>
        <v>0</v>
      </c>
      <c r="S1669" s="84" t="n">
        <f aca="false">IF($N1669="G",VLOOKUP(H1669,PGDBuckets,2,FALSE()),0)</f>
        <v>0</v>
      </c>
      <c r="T1669" s="84" t="n">
        <f aca="false">SUM(P1669:S1669)</f>
        <v>9</v>
      </c>
      <c r="U1669" s="84" t="str">
        <f aca="false">IF(O1669="not used","-",O1669&amp;N1669&amp;T1669)</f>
        <v>-</v>
      </c>
      <c r="V1669" s="84" t="str">
        <f aca="false">IF(O1669="Not Used","-",VLOOKUP(D1669,FOLIOS,7,FALSE())&amp;H1669)</f>
        <v>-</v>
      </c>
      <c r="W1669" s="84" t="str">
        <f aca="false">IF(U1669="-","-",O1669&amp;E1669&amp;H1669)</f>
        <v>-</v>
      </c>
      <c r="X1669" s="85" t="str">
        <f aca="false">D1669&amp;G1669</f>
        <v>FT-CAND-EGSC-BASNGI/CHI. GATE</v>
      </c>
      <c r="AF1669" s="0" t="str">
        <f aca="false">D1669&amp;V1669</f>
        <v>FT-CAND-EGSC-BAS-</v>
      </c>
    </row>
    <row r="1670" customFormat="false" ht="12.75" hidden="false" customHeight="false" outlineLevel="0" collapsed="false">
      <c r="A1670" s="81" t="n">
        <v>36682</v>
      </c>
      <c r="B1670" s="82" t="s">
        <v>55</v>
      </c>
      <c r="C1670" s="82" t="s">
        <v>56</v>
      </c>
      <c r="D1670" s="82" t="s">
        <v>57</v>
      </c>
      <c r="E1670" s="82" t="s">
        <v>21</v>
      </c>
      <c r="F1670" s="82"/>
      <c r="G1670" s="82" t="s">
        <v>94</v>
      </c>
      <c r="H1670" s="81" t="n">
        <v>37226</v>
      </c>
      <c r="I1670" s="82" t="n">
        <v>152913</v>
      </c>
      <c r="J1670" s="82" t="n">
        <v>19114</v>
      </c>
      <c r="K1670" s="83" t="n">
        <f aca="false">IF(J1670=0,0,J1670/I1670)</f>
        <v>0.124999182541707</v>
      </c>
      <c r="L1670" s="83" t="n">
        <f aca="false">I1670/UOM</f>
        <v>15.2913</v>
      </c>
      <c r="M1670" s="83" t="n">
        <f aca="false">J1670/UOM</f>
        <v>1.9114</v>
      </c>
      <c r="N1670" s="84" t="str">
        <f aca="false">IF(F1670="P","PHY",IF(F1670="G","G",E1670))</f>
        <v>D</v>
      </c>
      <c r="O1670" s="84" t="str">
        <f aca="false">IF(ISNA(VLOOKUP(G1670,BadCanCurves,1,FALSE())),VLOOKUP(D1670,FOLIOS,6,FALSE()),"not used")</f>
        <v>not used</v>
      </c>
      <c r="P1670" s="84" t="n">
        <f aca="false">IF($N1670="P",VLOOKUP(H1670,PrcBuckets,2,FALSE()),0)</f>
        <v>0</v>
      </c>
      <c r="Q1670" s="84" t="n">
        <f aca="false">IF($N1670="D",VLOOKUP(H1670,BasisBuckets,2,FALSE()),0)</f>
        <v>9</v>
      </c>
      <c r="R1670" s="84" t="n">
        <f aca="false">IF($N1670="PHY",VLOOKUP(H1670,PGDBuckets,2,FALSE()),0)</f>
        <v>0</v>
      </c>
      <c r="S1670" s="84" t="n">
        <f aca="false">IF($N1670="G",VLOOKUP(H1670,PGDBuckets,2,FALSE()),0)</f>
        <v>0</v>
      </c>
      <c r="T1670" s="84" t="n">
        <f aca="false">SUM(P1670:S1670)</f>
        <v>9</v>
      </c>
      <c r="U1670" s="84" t="str">
        <f aca="false">IF(O1670="not used","-",O1670&amp;N1670&amp;T1670)</f>
        <v>-</v>
      </c>
      <c r="V1670" s="84" t="str">
        <f aca="false">IF(O1670="Not Used","-",VLOOKUP(D1670,FOLIOS,7,FALSE())&amp;H1670)</f>
        <v>-</v>
      </c>
      <c r="W1670" s="84" t="str">
        <f aca="false">IF(U1670="-","-",O1670&amp;E1670&amp;H1670)</f>
        <v>-</v>
      </c>
      <c r="X1670" s="85" t="str">
        <f aca="false">D1670&amp;G1670</f>
        <v>FT-CAND-EGSC-BASNGI/CHI. GATE</v>
      </c>
      <c r="AF1670" s="0" t="str">
        <f aca="false">D1670&amp;V1670</f>
        <v>FT-CAND-EGSC-BAS-</v>
      </c>
    </row>
    <row r="1671" customFormat="false" ht="12.75" hidden="false" customHeight="false" outlineLevel="0" collapsed="false">
      <c r="A1671" s="81" t="n">
        <v>36682</v>
      </c>
      <c r="B1671" s="82" t="s">
        <v>55</v>
      </c>
      <c r="C1671" s="82" t="s">
        <v>56</v>
      </c>
      <c r="D1671" s="82" t="s">
        <v>57</v>
      </c>
      <c r="E1671" s="82" t="s">
        <v>21</v>
      </c>
      <c r="F1671" s="82"/>
      <c r="G1671" s="82" t="s">
        <v>94</v>
      </c>
      <c r="H1671" s="81" t="n">
        <v>37257</v>
      </c>
      <c r="I1671" s="82" t="n">
        <v>138563</v>
      </c>
      <c r="J1671" s="82" t="n">
        <v>17320</v>
      </c>
      <c r="K1671" s="83" t="n">
        <f aca="false">IF(J1671=0,0,J1671/I1671)</f>
        <v>0.12499729364982</v>
      </c>
      <c r="L1671" s="83" t="n">
        <f aca="false">I1671/UOM</f>
        <v>13.8563</v>
      </c>
      <c r="M1671" s="83" t="n">
        <f aca="false">J1671/UOM</f>
        <v>1.732</v>
      </c>
      <c r="N1671" s="84" t="str">
        <f aca="false">IF(F1671="P","PHY",IF(F1671="G","G",E1671))</f>
        <v>D</v>
      </c>
      <c r="O1671" s="84" t="str">
        <f aca="false">IF(ISNA(VLOOKUP(G1671,BadCanCurves,1,FALSE())),VLOOKUP(D1671,FOLIOS,6,FALSE()),"not used")</f>
        <v>not used</v>
      </c>
      <c r="P1671" s="84" t="n">
        <f aca="false">IF($N1671="P",VLOOKUP(H1671,PrcBuckets,2,FALSE()),0)</f>
        <v>0</v>
      </c>
      <c r="Q1671" s="84" t="n">
        <f aca="false">IF($N1671="D",VLOOKUP(H1671,BasisBuckets,2,FALSE()),0)</f>
        <v>10</v>
      </c>
      <c r="R1671" s="84" t="n">
        <f aca="false">IF($N1671="PHY",VLOOKUP(H1671,PGDBuckets,2,FALSE()),0)</f>
        <v>0</v>
      </c>
      <c r="S1671" s="84" t="n">
        <f aca="false">IF($N1671="G",VLOOKUP(H1671,PGDBuckets,2,FALSE()),0)</f>
        <v>0</v>
      </c>
      <c r="T1671" s="84" t="n">
        <f aca="false">SUM(P1671:S1671)</f>
        <v>10</v>
      </c>
      <c r="U1671" s="84" t="str">
        <f aca="false">IF(O1671="not used","-",O1671&amp;N1671&amp;T1671)</f>
        <v>-</v>
      </c>
      <c r="V1671" s="84" t="str">
        <f aca="false">IF(O1671="Not Used","-",VLOOKUP(D1671,FOLIOS,7,FALSE())&amp;H1671)</f>
        <v>-</v>
      </c>
      <c r="W1671" s="84" t="str">
        <f aca="false">IF(U1671="-","-",O1671&amp;E1671&amp;H1671)</f>
        <v>-</v>
      </c>
      <c r="X1671" s="85" t="str">
        <f aca="false">D1671&amp;G1671</f>
        <v>FT-CAND-EGSC-BASNGI/CHI. GATE</v>
      </c>
      <c r="AF1671" s="0" t="str">
        <f aca="false">D1671&amp;V1671</f>
        <v>FT-CAND-EGSC-BAS-</v>
      </c>
    </row>
    <row r="1672" customFormat="false" ht="12.75" hidden="false" customHeight="false" outlineLevel="0" collapsed="false">
      <c r="A1672" s="81" t="n">
        <v>36682</v>
      </c>
      <c r="B1672" s="82" t="s">
        <v>55</v>
      </c>
      <c r="C1672" s="82" t="s">
        <v>56</v>
      </c>
      <c r="D1672" s="82" t="s">
        <v>57</v>
      </c>
      <c r="E1672" s="82" t="s">
        <v>21</v>
      </c>
      <c r="F1672" s="82"/>
      <c r="G1672" s="82" t="s">
        <v>94</v>
      </c>
      <c r="H1672" s="81" t="n">
        <v>37288</v>
      </c>
      <c r="I1672" s="82" t="n">
        <v>124386</v>
      </c>
      <c r="J1672" s="82" t="n">
        <v>15548</v>
      </c>
      <c r="K1672" s="83" t="n">
        <f aca="false">IF(J1672=0,0,J1672/I1672)</f>
        <v>0.124997990127506</v>
      </c>
      <c r="L1672" s="83" t="n">
        <f aca="false">I1672/UOM</f>
        <v>12.4386</v>
      </c>
      <c r="M1672" s="83" t="n">
        <f aca="false">J1672/UOM</f>
        <v>1.5548</v>
      </c>
      <c r="N1672" s="84" t="str">
        <f aca="false">IF(F1672="P","PHY",IF(F1672="G","G",E1672))</f>
        <v>D</v>
      </c>
      <c r="O1672" s="84" t="str">
        <f aca="false">IF(ISNA(VLOOKUP(G1672,BadCanCurves,1,FALSE())),VLOOKUP(D1672,FOLIOS,6,FALSE()),"not used")</f>
        <v>not used</v>
      </c>
      <c r="P1672" s="84" t="n">
        <f aca="false">IF($N1672="P",VLOOKUP(H1672,PrcBuckets,2,FALSE()),0)</f>
        <v>0</v>
      </c>
      <c r="Q1672" s="84" t="n">
        <f aca="false">IF($N1672="D",VLOOKUP(H1672,BasisBuckets,2,FALSE()),0)</f>
        <v>10</v>
      </c>
      <c r="R1672" s="84" t="n">
        <f aca="false">IF($N1672="PHY",VLOOKUP(H1672,PGDBuckets,2,FALSE()),0)</f>
        <v>0</v>
      </c>
      <c r="S1672" s="84" t="n">
        <f aca="false">IF($N1672="G",VLOOKUP(H1672,PGDBuckets,2,FALSE()),0)</f>
        <v>0</v>
      </c>
      <c r="T1672" s="84" t="n">
        <f aca="false">SUM(P1672:S1672)</f>
        <v>10</v>
      </c>
      <c r="U1672" s="84" t="str">
        <f aca="false">IF(O1672="not used","-",O1672&amp;N1672&amp;T1672)</f>
        <v>-</v>
      </c>
      <c r="V1672" s="84" t="str">
        <f aca="false">IF(O1672="Not Used","-",VLOOKUP(D1672,FOLIOS,7,FALSE())&amp;H1672)</f>
        <v>-</v>
      </c>
      <c r="W1672" s="84" t="str">
        <f aca="false">IF(U1672="-","-",O1672&amp;E1672&amp;H1672)</f>
        <v>-</v>
      </c>
      <c r="X1672" s="85" t="str">
        <f aca="false">D1672&amp;G1672</f>
        <v>FT-CAND-EGSC-BASNGI/CHI. GATE</v>
      </c>
      <c r="AF1672" s="0" t="str">
        <f aca="false">D1672&amp;V1672</f>
        <v>FT-CAND-EGSC-BAS-</v>
      </c>
    </row>
    <row r="1673" customFormat="false" ht="12.75" hidden="false" customHeight="false" outlineLevel="0" collapsed="false">
      <c r="A1673" s="81" t="n">
        <v>36682</v>
      </c>
      <c r="B1673" s="82" t="s">
        <v>55</v>
      </c>
      <c r="C1673" s="82" t="s">
        <v>56</v>
      </c>
      <c r="D1673" s="82" t="s">
        <v>57</v>
      </c>
      <c r="E1673" s="82" t="s">
        <v>21</v>
      </c>
      <c r="F1673" s="82"/>
      <c r="G1673" s="82" t="s">
        <v>94</v>
      </c>
      <c r="H1673" s="81" t="n">
        <v>37316</v>
      </c>
      <c r="I1673" s="82" t="n">
        <v>136948</v>
      </c>
      <c r="J1673" s="82" t="n">
        <v>17118</v>
      </c>
      <c r="K1673" s="83" t="n">
        <f aca="false">IF(J1673=0,0,J1673/I1673)</f>
        <v>0.124996348979175</v>
      </c>
      <c r="L1673" s="83" t="n">
        <f aca="false">I1673/UOM</f>
        <v>13.6948</v>
      </c>
      <c r="M1673" s="83" t="n">
        <f aca="false">J1673/UOM</f>
        <v>1.7118</v>
      </c>
      <c r="N1673" s="84" t="str">
        <f aca="false">IF(F1673="P","PHY",IF(F1673="G","G",E1673))</f>
        <v>D</v>
      </c>
      <c r="O1673" s="84" t="str">
        <f aca="false">IF(ISNA(VLOOKUP(G1673,BadCanCurves,1,FALSE())),VLOOKUP(D1673,FOLIOS,6,FALSE()),"not used")</f>
        <v>not used</v>
      </c>
      <c r="P1673" s="84" t="n">
        <f aca="false">IF($N1673="P",VLOOKUP(H1673,PrcBuckets,2,FALSE()),0)</f>
        <v>0</v>
      </c>
      <c r="Q1673" s="84" t="n">
        <f aca="false">IF($N1673="D",VLOOKUP(H1673,BasisBuckets,2,FALSE()),0)</f>
        <v>10</v>
      </c>
      <c r="R1673" s="84" t="n">
        <f aca="false">IF($N1673="PHY",VLOOKUP(H1673,PGDBuckets,2,FALSE()),0)</f>
        <v>0</v>
      </c>
      <c r="S1673" s="84" t="n">
        <f aca="false">IF($N1673="G",VLOOKUP(H1673,PGDBuckets,2,FALSE()),0)</f>
        <v>0</v>
      </c>
      <c r="T1673" s="84" t="n">
        <f aca="false">SUM(P1673:S1673)</f>
        <v>10</v>
      </c>
      <c r="U1673" s="84" t="str">
        <f aca="false">IF(O1673="not used","-",O1673&amp;N1673&amp;T1673)</f>
        <v>-</v>
      </c>
      <c r="V1673" s="84" t="str">
        <f aca="false">IF(O1673="Not Used","-",VLOOKUP(D1673,FOLIOS,7,FALSE())&amp;H1673)</f>
        <v>-</v>
      </c>
      <c r="W1673" s="84" t="str">
        <f aca="false">IF(U1673="-","-",O1673&amp;E1673&amp;H1673)</f>
        <v>-</v>
      </c>
      <c r="X1673" s="85" t="str">
        <f aca="false">D1673&amp;G1673</f>
        <v>FT-CAND-EGSC-BASNGI/CHI. GATE</v>
      </c>
      <c r="AF1673" s="0" t="str">
        <f aca="false">D1673&amp;V1673</f>
        <v>FT-CAND-EGSC-BAS-</v>
      </c>
    </row>
    <row r="1674" customFormat="false" ht="12.75" hidden="false" customHeight="false" outlineLevel="0" collapsed="false">
      <c r="A1674" s="81" t="n">
        <v>36682</v>
      </c>
      <c r="B1674" s="82" t="s">
        <v>55</v>
      </c>
      <c r="C1674" s="82" t="s">
        <v>56</v>
      </c>
      <c r="D1674" s="82" t="s">
        <v>57</v>
      </c>
      <c r="E1674" s="82" t="s">
        <v>21</v>
      </c>
      <c r="F1674" s="82"/>
      <c r="G1674" s="82" t="s">
        <v>94</v>
      </c>
      <c r="H1674" s="81" t="n">
        <v>37347</v>
      </c>
      <c r="I1674" s="82" t="n">
        <v>131719</v>
      </c>
      <c r="J1674" s="82" t="n">
        <v>3293</v>
      </c>
      <c r="K1674" s="83" t="n">
        <f aca="false">IF(J1674=0,0,J1674/I1674)</f>
        <v>0.025000189797979</v>
      </c>
      <c r="L1674" s="83" t="n">
        <f aca="false">I1674/UOM</f>
        <v>13.1719</v>
      </c>
      <c r="M1674" s="83" t="n">
        <f aca="false">J1674/UOM</f>
        <v>0.3293</v>
      </c>
      <c r="N1674" s="84" t="str">
        <f aca="false">IF(F1674="P","PHY",IF(F1674="G","G",E1674))</f>
        <v>D</v>
      </c>
      <c r="O1674" s="84" t="str">
        <f aca="false">IF(ISNA(VLOOKUP(G1674,BadCanCurves,1,FALSE())),VLOOKUP(D1674,FOLIOS,6,FALSE()),"not used")</f>
        <v>not used</v>
      </c>
      <c r="P1674" s="84" t="n">
        <f aca="false">IF($N1674="P",VLOOKUP(H1674,PrcBuckets,2,FALSE()),0)</f>
        <v>0</v>
      </c>
      <c r="Q1674" s="84" t="n">
        <f aca="false">IF($N1674="D",VLOOKUP(H1674,BasisBuckets,2,FALSE()),0)</f>
        <v>10</v>
      </c>
      <c r="R1674" s="84" t="n">
        <f aca="false">IF($N1674="PHY",VLOOKUP(H1674,PGDBuckets,2,FALSE()),0)</f>
        <v>0</v>
      </c>
      <c r="S1674" s="84" t="n">
        <f aca="false">IF($N1674="G",VLOOKUP(H1674,PGDBuckets,2,FALSE()),0)</f>
        <v>0</v>
      </c>
      <c r="T1674" s="84" t="n">
        <f aca="false">SUM(P1674:S1674)</f>
        <v>10</v>
      </c>
      <c r="U1674" s="84" t="str">
        <f aca="false">IF(O1674="not used","-",O1674&amp;N1674&amp;T1674)</f>
        <v>-</v>
      </c>
      <c r="V1674" s="84" t="str">
        <f aca="false">IF(O1674="Not Used","-",VLOOKUP(D1674,FOLIOS,7,FALSE())&amp;H1674)</f>
        <v>-</v>
      </c>
      <c r="W1674" s="84" t="str">
        <f aca="false">IF(U1674="-","-",O1674&amp;E1674&amp;H1674)</f>
        <v>-</v>
      </c>
      <c r="X1674" s="85" t="str">
        <f aca="false">D1674&amp;G1674</f>
        <v>FT-CAND-EGSC-BASNGI/CHI. GATE</v>
      </c>
      <c r="AF1674" s="0" t="str">
        <f aca="false">D1674&amp;V1674</f>
        <v>FT-CAND-EGSC-BAS-</v>
      </c>
    </row>
    <row r="1675" customFormat="false" ht="12.75" hidden="false" customHeight="false" outlineLevel="0" collapsed="false">
      <c r="A1675" s="81" t="n">
        <v>36682</v>
      </c>
      <c r="B1675" s="82" t="s">
        <v>55</v>
      </c>
      <c r="C1675" s="82" t="s">
        <v>56</v>
      </c>
      <c r="D1675" s="82" t="s">
        <v>57</v>
      </c>
      <c r="E1675" s="82" t="s">
        <v>21</v>
      </c>
      <c r="F1675" s="82"/>
      <c r="G1675" s="82" t="s">
        <v>94</v>
      </c>
      <c r="H1675" s="81" t="n">
        <v>37377</v>
      </c>
      <c r="I1675" s="82" t="n">
        <v>135309</v>
      </c>
      <c r="J1675" s="82" t="n">
        <v>3383</v>
      </c>
      <c r="K1675" s="83" t="n">
        <f aca="false">IF(J1675=0,0,J1675/I1675)</f>
        <v>0.0250020323851333</v>
      </c>
      <c r="L1675" s="83" t="n">
        <f aca="false">I1675/UOM</f>
        <v>13.5309</v>
      </c>
      <c r="M1675" s="83" t="n">
        <f aca="false">J1675/UOM</f>
        <v>0.3383</v>
      </c>
      <c r="N1675" s="84" t="str">
        <f aca="false">IF(F1675="P","PHY",IF(F1675="G","G",E1675))</f>
        <v>D</v>
      </c>
      <c r="O1675" s="84" t="str">
        <f aca="false">IF(ISNA(VLOOKUP(G1675,BadCanCurves,1,FALSE())),VLOOKUP(D1675,FOLIOS,6,FALSE()),"not used")</f>
        <v>not used</v>
      </c>
      <c r="P1675" s="84" t="n">
        <f aca="false">IF($N1675="P",VLOOKUP(H1675,PrcBuckets,2,FALSE()),0)</f>
        <v>0</v>
      </c>
      <c r="Q1675" s="84" t="n">
        <f aca="false">IF($N1675="D",VLOOKUP(H1675,BasisBuckets,2,FALSE()),0)</f>
        <v>10</v>
      </c>
      <c r="R1675" s="84" t="n">
        <f aca="false">IF($N1675="PHY",VLOOKUP(H1675,PGDBuckets,2,FALSE()),0)</f>
        <v>0</v>
      </c>
      <c r="S1675" s="84" t="n">
        <f aca="false">IF($N1675="G",VLOOKUP(H1675,PGDBuckets,2,FALSE()),0)</f>
        <v>0</v>
      </c>
      <c r="T1675" s="84" t="n">
        <f aca="false">SUM(P1675:S1675)</f>
        <v>10</v>
      </c>
      <c r="U1675" s="84" t="str">
        <f aca="false">IF(O1675="not used","-",O1675&amp;N1675&amp;T1675)</f>
        <v>-</v>
      </c>
      <c r="V1675" s="84" t="str">
        <f aca="false">IF(O1675="Not Used","-",VLOOKUP(D1675,FOLIOS,7,FALSE())&amp;H1675)</f>
        <v>-</v>
      </c>
      <c r="W1675" s="84" t="str">
        <f aca="false">IF(U1675="-","-",O1675&amp;E1675&amp;H1675)</f>
        <v>-</v>
      </c>
      <c r="X1675" s="85" t="str">
        <f aca="false">D1675&amp;G1675</f>
        <v>FT-CAND-EGSC-BASNGI/CHI. GATE</v>
      </c>
      <c r="AF1675" s="0" t="str">
        <f aca="false">D1675&amp;V1675</f>
        <v>FT-CAND-EGSC-BAS-</v>
      </c>
    </row>
    <row r="1676" customFormat="false" ht="12.75" hidden="false" customHeight="false" outlineLevel="0" collapsed="false">
      <c r="A1676" s="81" t="n">
        <v>36682</v>
      </c>
      <c r="B1676" s="82" t="s">
        <v>55</v>
      </c>
      <c r="C1676" s="82" t="s">
        <v>56</v>
      </c>
      <c r="D1676" s="82" t="s">
        <v>57</v>
      </c>
      <c r="E1676" s="82" t="s">
        <v>21</v>
      </c>
      <c r="F1676" s="82"/>
      <c r="G1676" s="82" t="s">
        <v>94</v>
      </c>
      <c r="H1676" s="81" t="n">
        <v>37408</v>
      </c>
      <c r="I1676" s="82" t="n">
        <v>130148</v>
      </c>
      <c r="J1676" s="82" t="n">
        <v>3254</v>
      </c>
      <c r="K1676" s="83" t="n">
        <f aca="false">IF(J1676=0,0,J1676/I1676)</f>
        <v>0.0250023050680763</v>
      </c>
      <c r="L1676" s="83" t="n">
        <f aca="false">I1676/UOM</f>
        <v>13.0148</v>
      </c>
      <c r="M1676" s="83" t="n">
        <f aca="false">J1676/UOM</f>
        <v>0.3254</v>
      </c>
      <c r="N1676" s="84" t="str">
        <f aca="false">IF(F1676="P","PHY",IF(F1676="G","G",E1676))</f>
        <v>D</v>
      </c>
      <c r="O1676" s="84" t="str">
        <f aca="false">IF(ISNA(VLOOKUP(G1676,BadCanCurves,1,FALSE())),VLOOKUP(D1676,FOLIOS,6,FALSE()),"not used")</f>
        <v>not used</v>
      </c>
      <c r="P1676" s="84" t="n">
        <f aca="false">IF($N1676="P",VLOOKUP(H1676,PrcBuckets,2,FALSE()),0)</f>
        <v>0</v>
      </c>
      <c r="Q1676" s="84" t="n">
        <f aca="false">IF($N1676="D",VLOOKUP(H1676,BasisBuckets,2,FALSE()),0)</f>
        <v>10</v>
      </c>
      <c r="R1676" s="84" t="n">
        <f aca="false">IF($N1676="PHY",VLOOKUP(H1676,PGDBuckets,2,FALSE()),0)</f>
        <v>0</v>
      </c>
      <c r="S1676" s="84" t="n">
        <f aca="false">IF($N1676="G",VLOOKUP(H1676,PGDBuckets,2,FALSE()),0)</f>
        <v>0</v>
      </c>
      <c r="T1676" s="84" t="n">
        <f aca="false">SUM(P1676:S1676)</f>
        <v>10</v>
      </c>
      <c r="U1676" s="84" t="str">
        <f aca="false">IF(O1676="not used","-",O1676&amp;N1676&amp;T1676)</f>
        <v>-</v>
      </c>
      <c r="V1676" s="84" t="str">
        <f aca="false">IF(O1676="Not Used","-",VLOOKUP(D1676,FOLIOS,7,FALSE())&amp;H1676)</f>
        <v>-</v>
      </c>
      <c r="W1676" s="84" t="str">
        <f aca="false">IF(U1676="-","-",O1676&amp;E1676&amp;H1676)</f>
        <v>-</v>
      </c>
      <c r="X1676" s="85" t="str">
        <f aca="false">D1676&amp;G1676</f>
        <v>FT-CAND-EGSC-BASNGI/CHI. GATE</v>
      </c>
      <c r="AF1676" s="0" t="str">
        <f aca="false">D1676&amp;V1676</f>
        <v>FT-CAND-EGSC-BAS-</v>
      </c>
    </row>
    <row r="1677" customFormat="false" ht="12.75" hidden="false" customHeight="false" outlineLevel="0" collapsed="false">
      <c r="A1677" s="81" t="n">
        <v>36682</v>
      </c>
      <c r="B1677" s="82" t="s">
        <v>55</v>
      </c>
      <c r="C1677" s="82" t="s">
        <v>56</v>
      </c>
      <c r="D1677" s="82" t="s">
        <v>57</v>
      </c>
      <c r="E1677" s="82" t="s">
        <v>21</v>
      </c>
      <c r="F1677" s="82"/>
      <c r="G1677" s="82" t="s">
        <v>94</v>
      </c>
      <c r="H1677" s="81" t="n">
        <v>37438</v>
      </c>
      <c r="I1677" s="82" t="n">
        <v>133695</v>
      </c>
      <c r="J1677" s="82" t="n">
        <v>3342</v>
      </c>
      <c r="K1677" s="83" t="n">
        <f aca="false">IF(J1677=0,0,J1677/I1677)</f>
        <v>0.0249971951082688</v>
      </c>
      <c r="L1677" s="83" t="n">
        <f aca="false">I1677/UOM</f>
        <v>13.3695</v>
      </c>
      <c r="M1677" s="83" t="n">
        <f aca="false">J1677/UOM</f>
        <v>0.3342</v>
      </c>
      <c r="N1677" s="84" t="str">
        <f aca="false">IF(F1677="P","PHY",IF(F1677="G","G",E1677))</f>
        <v>D</v>
      </c>
      <c r="O1677" s="84" t="str">
        <f aca="false">IF(ISNA(VLOOKUP(G1677,BadCanCurves,1,FALSE())),VLOOKUP(D1677,FOLIOS,6,FALSE()),"not used")</f>
        <v>not used</v>
      </c>
      <c r="P1677" s="84" t="n">
        <f aca="false">IF($N1677="P",VLOOKUP(H1677,PrcBuckets,2,FALSE()),0)</f>
        <v>0</v>
      </c>
      <c r="Q1677" s="84" t="n">
        <f aca="false">IF($N1677="D",VLOOKUP(H1677,BasisBuckets,2,FALSE()),0)</f>
        <v>10</v>
      </c>
      <c r="R1677" s="84" t="n">
        <f aca="false">IF($N1677="PHY",VLOOKUP(H1677,PGDBuckets,2,FALSE()),0)</f>
        <v>0</v>
      </c>
      <c r="S1677" s="84" t="n">
        <f aca="false">IF($N1677="G",VLOOKUP(H1677,PGDBuckets,2,FALSE()),0)</f>
        <v>0</v>
      </c>
      <c r="T1677" s="84" t="n">
        <f aca="false">SUM(P1677:S1677)</f>
        <v>10</v>
      </c>
      <c r="U1677" s="84" t="str">
        <f aca="false">IF(O1677="not used","-",O1677&amp;N1677&amp;T1677)</f>
        <v>-</v>
      </c>
      <c r="V1677" s="84" t="str">
        <f aca="false">IF(O1677="Not Used","-",VLOOKUP(D1677,FOLIOS,7,FALSE())&amp;H1677)</f>
        <v>-</v>
      </c>
      <c r="W1677" s="84" t="str">
        <f aca="false">IF(U1677="-","-",O1677&amp;E1677&amp;H1677)</f>
        <v>-</v>
      </c>
      <c r="X1677" s="85" t="str">
        <f aca="false">D1677&amp;G1677</f>
        <v>FT-CAND-EGSC-BASNGI/CHI. GATE</v>
      </c>
      <c r="AF1677" s="0" t="str">
        <f aca="false">D1677&amp;V1677</f>
        <v>FT-CAND-EGSC-BAS-</v>
      </c>
    </row>
    <row r="1678" customFormat="false" ht="12.75" hidden="false" customHeight="false" outlineLevel="0" collapsed="false">
      <c r="A1678" s="81" t="n">
        <v>36682</v>
      </c>
      <c r="B1678" s="82" t="s">
        <v>55</v>
      </c>
      <c r="C1678" s="82" t="s">
        <v>56</v>
      </c>
      <c r="D1678" s="82" t="s">
        <v>57</v>
      </c>
      <c r="E1678" s="82" t="s">
        <v>21</v>
      </c>
      <c r="F1678" s="82"/>
      <c r="G1678" s="82" t="s">
        <v>94</v>
      </c>
      <c r="H1678" s="81" t="n">
        <v>37469</v>
      </c>
      <c r="I1678" s="82" t="n">
        <v>132884</v>
      </c>
      <c r="J1678" s="82" t="n">
        <v>3322</v>
      </c>
      <c r="K1678" s="83" t="n">
        <f aca="false">IF(J1678=0,0,J1678/I1678)</f>
        <v>0.0249992474639535</v>
      </c>
      <c r="L1678" s="83" t="n">
        <f aca="false">I1678/UOM</f>
        <v>13.2884</v>
      </c>
      <c r="M1678" s="83" t="n">
        <f aca="false">J1678/UOM</f>
        <v>0.3322</v>
      </c>
      <c r="N1678" s="84" t="str">
        <f aca="false">IF(F1678="P","PHY",IF(F1678="G","G",E1678))</f>
        <v>D</v>
      </c>
      <c r="O1678" s="84" t="str">
        <f aca="false">IF(ISNA(VLOOKUP(G1678,BadCanCurves,1,FALSE())),VLOOKUP(D1678,FOLIOS,6,FALSE()),"not used")</f>
        <v>not used</v>
      </c>
      <c r="P1678" s="84" t="n">
        <f aca="false">IF($N1678="P",VLOOKUP(H1678,PrcBuckets,2,FALSE()),0)</f>
        <v>0</v>
      </c>
      <c r="Q1678" s="84" t="n">
        <f aca="false">IF($N1678="D",VLOOKUP(H1678,BasisBuckets,2,FALSE()),0)</f>
        <v>10</v>
      </c>
      <c r="R1678" s="84" t="n">
        <f aca="false">IF($N1678="PHY",VLOOKUP(H1678,PGDBuckets,2,FALSE()),0)</f>
        <v>0</v>
      </c>
      <c r="S1678" s="84" t="n">
        <f aca="false">IF($N1678="G",VLOOKUP(H1678,PGDBuckets,2,FALSE()),0)</f>
        <v>0</v>
      </c>
      <c r="T1678" s="84" t="n">
        <f aca="false">SUM(P1678:S1678)</f>
        <v>10</v>
      </c>
      <c r="U1678" s="84" t="str">
        <f aca="false">IF(O1678="not used","-",O1678&amp;N1678&amp;T1678)</f>
        <v>-</v>
      </c>
      <c r="V1678" s="84" t="str">
        <f aca="false">IF(O1678="Not Used","-",VLOOKUP(D1678,FOLIOS,7,FALSE())&amp;H1678)</f>
        <v>-</v>
      </c>
      <c r="W1678" s="84" t="str">
        <f aca="false">IF(U1678="-","-",O1678&amp;E1678&amp;H1678)</f>
        <v>-</v>
      </c>
      <c r="X1678" s="85" t="str">
        <f aca="false">D1678&amp;G1678</f>
        <v>FT-CAND-EGSC-BASNGI/CHI. GATE</v>
      </c>
      <c r="AF1678" s="0" t="str">
        <f aca="false">D1678&amp;V1678</f>
        <v>FT-CAND-EGSC-BAS-</v>
      </c>
    </row>
    <row r="1679" customFormat="false" ht="12.75" hidden="false" customHeight="false" outlineLevel="0" collapsed="false">
      <c r="A1679" s="81" t="n">
        <v>36682</v>
      </c>
      <c r="B1679" s="82" t="s">
        <v>55</v>
      </c>
      <c r="C1679" s="82" t="s">
        <v>56</v>
      </c>
      <c r="D1679" s="82" t="s">
        <v>57</v>
      </c>
      <c r="E1679" s="82" t="s">
        <v>21</v>
      </c>
      <c r="F1679" s="82"/>
      <c r="G1679" s="82" t="s">
        <v>94</v>
      </c>
      <c r="H1679" s="81" t="n">
        <v>37500</v>
      </c>
      <c r="I1679" s="82" t="n">
        <v>127817</v>
      </c>
      <c r="J1679" s="82" t="n">
        <v>3195</v>
      </c>
      <c r="K1679" s="83" t="n">
        <f aca="false">IF(J1679=0,0,J1679/I1679)</f>
        <v>0.0249966749336943</v>
      </c>
      <c r="L1679" s="83" t="n">
        <f aca="false">I1679/UOM</f>
        <v>12.7817</v>
      </c>
      <c r="M1679" s="83" t="n">
        <f aca="false">J1679/UOM</f>
        <v>0.3195</v>
      </c>
      <c r="N1679" s="84" t="str">
        <f aca="false">IF(F1679="P","PHY",IF(F1679="G","G",E1679))</f>
        <v>D</v>
      </c>
      <c r="O1679" s="84" t="str">
        <f aca="false">IF(ISNA(VLOOKUP(G1679,BadCanCurves,1,FALSE())),VLOOKUP(D1679,FOLIOS,6,FALSE()),"not used")</f>
        <v>not used</v>
      </c>
      <c r="P1679" s="84" t="n">
        <f aca="false">IF($N1679="P",VLOOKUP(H1679,PrcBuckets,2,FALSE()),0)</f>
        <v>0</v>
      </c>
      <c r="Q1679" s="84" t="n">
        <f aca="false">IF($N1679="D",VLOOKUP(H1679,BasisBuckets,2,FALSE()),0)</f>
        <v>10</v>
      </c>
      <c r="R1679" s="84" t="n">
        <f aca="false">IF($N1679="PHY",VLOOKUP(H1679,PGDBuckets,2,FALSE()),0)</f>
        <v>0</v>
      </c>
      <c r="S1679" s="84" t="n">
        <f aca="false">IF($N1679="G",VLOOKUP(H1679,PGDBuckets,2,FALSE()),0)</f>
        <v>0</v>
      </c>
      <c r="T1679" s="84" t="n">
        <f aca="false">SUM(P1679:S1679)</f>
        <v>10</v>
      </c>
      <c r="U1679" s="84" t="str">
        <f aca="false">IF(O1679="not used","-",O1679&amp;N1679&amp;T1679)</f>
        <v>-</v>
      </c>
      <c r="V1679" s="84" t="str">
        <f aca="false">IF(O1679="Not Used","-",VLOOKUP(D1679,FOLIOS,7,FALSE())&amp;H1679)</f>
        <v>-</v>
      </c>
      <c r="W1679" s="84" t="str">
        <f aca="false">IF(U1679="-","-",O1679&amp;E1679&amp;H1679)</f>
        <v>-</v>
      </c>
      <c r="X1679" s="85" t="str">
        <f aca="false">D1679&amp;G1679</f>
        <v>FT-CAND-EGSC-BASNGI/CHI. GATE</v>
      </c>
      <c r="AF1679" s="0" t="str">
        <f aca="false">D1679&amp;V1679</f>
        <v>FT-CAND-EGSC-BAS-</v>
      </c>
    </row>
    <row r="1680" customFormat="false" ht="12.75" hidden="false" customHeight="false" outlineLevel="0" collapsed="false">
      <c r="A1680" s="81" t="n">
        <v>36682</v>
      </c>
      <c r="B1680" s="82" t="s">
        <v>55</v>
      </c>
      <c r="C1680" s="82" t="s">
        <v>56</v>
      </c>
      <c r="D1680" s="82" t="s">
        <v>57</v>
      </c>
      <c r="E1680" s="82" t="s">
        <v>21</v>
      </c>
      <c r="F1680" s="82"/>
      <c r="G1680" s="82" t="s">
        <v>94</v>
      </c>
      <c r="H1680" s="81" t="n">
        <v>37530</v>
      </c>
      <c r="I1680" s="82" t="n">
        <v>131302</v>
      </c>
      <c r="J1680" s="82" t="n">
        <v>3283</v>
      </c>
      <c r="K1680" s="83" t="n">
        <f aca="false">IF(J1680=0,0,J1680/I1680)</f>
        <v>0.0250034272135992</v>
      </c>
      <c r="L1680" s="83" t="n">
        <f aca="false">I1680/UOM</f>
        <v>13.1302</v>
      </c>
      <c r="M1680" s="83" t="n">
        <f aca="false">J1680/UOM</f>
        <v>0.3283</v>
      </c>
      <c r="N1680" s="84" t="str">
        <f aca="false">IF(F1680="P","PHY",IF(F1680="G","G",E1680))</f>
        <v>D</v>
      </c>
      <c r="O1680" s="84" t="str">
        <f aca="false">IF(ISNA(VLOOKUP(G1680,BadCanCurves,1,FALSE())),VLOOKUP(D1680,FOLIOS,6,FALSE()),"not used")</f>
        <v>not used</v>
      </c>
      <c r="P1680" s="84" t="n">
        <f aca="false">IF($N1680="P",VLOOKUP(H1680,PrcBuckets,2,FALSE()),0)</f>
        <v>0</v>
      </c>
      <c r="Q1680" s="84" t="n">
        <f aca="false">IF($N1680="D",VLOOKUP(H1680,BasisBuckets,2,FALSE()),0)</f>
        <v>10</v>
      </c>
      <c r="R1680" s="84" t="n">
        <f aca="false">IF($N1680="PHY",VLOOKUP(H1680,PGDBuckets,2,FALSE()),0)</f>
        <v>0</v>
      </c>
      <c r="S1680" s="84" t="n">
        <f aca="false">IF($N1680="G",VLOOKUP(H1680,PGDBuckets,2,FALSE()),0)</f>
        <v>0</v>
      </c>
      <c r="T1680" s="84" t="n">
        <f aca="false">SUM(P1680:S1680)</f>
        <v>10</v>
      </c>
      <c r="U1680" s="84" t="str">
        <f aca="false">IF(O1680="not used","-",O1680&amp;N1680&amp;T1680)</f>
        <v>-</v>
      </c>
      <c r="V1680" s="84" t="str">
        <f aca="false">IF(O1680="Not Used","-",VLOOKUP(D1680,FOLIOS,7,FALSE())&amp;H1680)</f>
        <v>-</v>
      </c>
      <c r="W1680" s="84" t="str">
        <f aca="false">IF(U1680="-","-",O1680&amp;E1680&amp;H1680)</f>
        <v>-</v>
      </c>
      <c r="X1680" s="85" t="str">
        <f aca="false">D1680&amp;G1680</f>
        <v>FT-CAND-EGSC-BASNGI/CHI. GATE</v>
      </c>
      <c r="AF1680" s="0" t="str">
        <f aca="false">D1680&amp;V1680</f>
        <v>FT-CAND-EGSC-BAS-</v>
      </c>
    </row>
    <row r="1681" customFormat="false" ht="12.75" hidden="false" customHeight="false" outlineLevel="0" collapsed="false">
      <c r="A1681" s="81" t="n">
        <v>36682</v>
      </c>
      <c r="B1681" s="82" t="s">
        <v>55</v>
      </c>
      <c r="C1681" s="82" t="s">
        <v>56</v>
      </c>
      <c r="D1681" s="82" t="s">
        <v>57</v>
      </c>
      <c r="E1681" s="82" t="s">
        <v>21</v>
      </c>
      <c r="F1681" s="82"/>
      <c r="G1681" s="82" t="s">
        <v>94</v>
      </c>
      <c r="H1681" s="81" t="n">
        <v>37561</v>
      </c>
      <c r="I1681" s="82" t="n">
        <v>126297</v>
      </c>
      <c r="J1681" s="82" t="n">
        <v>3157</v>
      </c>
      <c r="K1681" s="83" t="n">
        <f aca="false">IF(J1681=0,0,J1681/I1681)</f>
        <v>0.0249966349161104</v>
      </c>
      <c r="L1681" s="83" t="n">
        <f aca="false">I1681/UOM</f>
        <v>12.6297</v>
      </c>
      <c r="M1681" s="83" t="n">
        <f aca="false">J1681/UOM</f>
        <v>0.3157</v>
      </c>
      <c r="N1681" s="84" t="str">
        <f aca="false">IF(F1681="P","PHY",IF(F1681="G","G",E1681))</f>
        <v>D</v>
      </c>
      <c r="O1681" s="84" t="str">
        <f aca="false">IF(ISNA(VLOOKUP(G1681,BadCanCurves,1,FALSE())),VLOOKUP(D1681,FOLIOS,6,FALSE()),"not used")</f>
        <v>not used</v>
      </c>
      <c r="P1681" s="84" t="n">
        <f aca="false">IF($N1681="P",VLOOKUP(H1681,PrcBuckets,2,FALSE()),0)</f>
        <v>0</v>
      </c>
      <c r="Q1681" s="84" t="n">
        <f aca="false">IF($N1681="D",VLOOKUP(H1681,BasisBuckets,2,FALSE()),0)</f>
        <v>10</v>
      </c>
      <c r="R1681" s="84" t="n">
        <f aca="false">IF($N1681="PHY",VLOOKUP(H1681,PGDBuckets,2,FALSE()),0)</f>
        <v>0</v>
      </c>
      <c r="S1681" s="84" t="n">
        <f aca="false">IF($N1681="G",VLOOKUP(H1681,PGDBuckets,2,FALSE()),0)</f>
        <v>0</v>
      </c>
      <c r="T1681" s="84" t="n">
        <f aca="false">SUM(P1681:S1681)</f>
        <v>10</v>
      </c>
      <c r="U1681" s="84" t="str">
        <f aca="false">IF(O1681="not used","-",O1681&amp;N1681&amp;T1681)</f>
        <v>-</v>
      </c>
      <c r="V1681" s="84" t="str">
        <f aca="false">IF(O1681="Not Used","-",VLOOKUP(D1681,FOLIOS,7,FALSE())&amp;H1681)</f>
        <v>-</v>
      </c>
      <c r="W1681" s="84" t="str">
        <f aca="false">IF(U1681="-","-",O1681&amp;E1681&amp;H1681)</f>
        <v>-</v>
      </c>
      <c r="X1681" s="85" t="str">
        <f aca="false">D1681&amp;G1681</f>
        <v>FT-CAND-EGSC-BASNGI/CHI. GATE</v>
      </c>
      <c r="AF1681" s="0" t="str">
        <f aca="false">D1681&amp;V1681</f>
        <v>FT-CAND-EGSC-BAS-</v>
      </c>
    </row>
    <row r="1682" customFormat="false" ht="12.75" hidden="false" customHeight="false" outlineLevel="0" collapsed="false">
      <c r="A1682" s="81" t="n">
        <v>36682</v>
      </c>
      <c r="B1682" s="82" t="s">
        <v>55</v>
      </c>
      <c r="C1682" s="82" t="s">
        <v>56</v>
      </c>
      <c r="D1682" s="82" t="s">
        <v>57</v>
      </c>
      <c r="E1682" s="82" t="s">
        <v>21</v>
      </c>
      <c r="F1682" s="82"/>
      <c r="G1682" s="82" t="s">
        <v>94</v>
      </c>
      <c r="H1682" s="81" t="n">
        <v>37591</v>
      </c>
      <c r="I1682" s="82" t="n">
        <v>129742</v>
      </c>
      <c r="J1682" s="82" t="n">
        <v>3244</v>
      </c>
      <c r="K1682" s="83" t="n">
        <f aca="false">IF(J1682=0,0,J1682/I1682)</f>
        <v>0.0250034684219451</v>
      </c>
      <c r="L1682" s="83" t="n">
        <f aca="false">I1682/UOM</f>
        <v>12.9742</v>
      </c>
      <c r="M1682" s="83" t="n">
        <f aca="false">J1682/UOM</f>
        <v>0.3244</v>
      </c>
      <c r="N1682" s="84" t="str">
        <f aca="false">IF(F1682="P","PHY",IF(F1682="G","G",E1682))</f>
        <v>D</v>
      </c>
      <c r="O1682" s="84" t="str">
        <f aca="false">IF(ISNA(VLOOKUP(G1682,BadCanCurves,1,FALSE())),VLOOKUP(D1682,FOLIOS,6,FALSE()),"not used")</f>
        <v>not used</v>
      </c>
      <c r="P1682" s="84" t="n">
        <f aca="false">IF($N1682="P",VLOOKUP(H1682,PrcBuckets,2,FALSE()),0)</f>
        <v>0</v>
      </c>
      <c r="Q1682" s="84" t="n">
        <f aca="false">IF($N1682="D",VLOOKUP(H1682,BasisBuckets,2,FALSE()),0)</f>
        <v>10</v>
      </c>
      <c r="R1682" s="84" t="n">
        <f aca="false">IF($N1682="PHY",VLOOKUP(H1682,PGDBuckets,2,FALSE()),0)</f>
        <v>0</v>
      </c>
      <c r="S1682" s="84" t="n">
        <f aca="false">IF($N1682="G",VLOOKUP(H1682,PGDBuckets,2,FALSE()),0)</f>
        <v>0</v>
      </c>
      <c r="T1682" s="84" t="n">
        <f aca="false">SUM(P1682:S1682)</f>
        <v>10</v>
      </c>
      <c r="U1682" s="84" t="str">
        <f aca="false">IF(O1682="not used","-",O1682&amp;N1682&amp;T1682)</f>
        <v>-</v>
      </c>
      <c r="V1682" s="84" t="str">
        <f aca="false">IF(O1682="Not Used","-",VLOOKUP(D1682,FOLIOS,7,FALSE())&amp;H1682)</f>
        <v>-</v>
      </c>
      <c r="W1682" s="84" t="str">
        <f aca="false">IF(U1682="-","-",O1682&amp;E1682&amp;H1682)</f>
        <v>-</v>
      </c>
      <c r="X1682" s="85" t="str">
        <f aca="false">D1682&amp;G1682</f>
        <v>FT-CAND-EGSC-BASNGI/CHI. GATE</v>
      </c>
      <c r="AF1682" s="0" t="str">
        <f aca="false">D1682&amp;V1682</f>
        <v>FT-CAND-EGSC-BAS-</v>
      </c>
    </row>
    <row r="1683" customFormat="false" ht="12.75" hidden="false" customHeight="false" outlineLevel="0" collapsed="false">
      <c r="A1683" s="81" t="n">
        <v>36682</v>
      </c>
      <c r="B1683" s="82" t="s">
        <v>55</v>
      </c>
      <c r="C1683" s="82" t="s">
        <v>56</v>
      </c>
      <c r="D1683" s="82" t="s">
        <v>57</v>
      </c>
      <c r="E1683" s="82" t="s">
        <v>21</v>
      </c>
      <c r="F1683" s="82"/>
      <c r="G1683" s="82" t="s">
        <v>94</v>
      </c>
      <c r="H1683" s="81" t="n">
        <v>37622</v>
      </c>
      <c r="I1683" s="82" t="n">
        <v>128956</v>
      </c>
      <c r="J1683" s="82" t="n">
        <v>3224</v>
      </c>
      <c r="K1683" s="83" t="n">
        <f aca="false">IF(J1683=0,0,J1683/I1683)</f>
        <v>0.0250007754582959</v>
      </c>
      <c r="L1683" s="83" t="n">
        <f aca="false">I1683/UOM</f>
        <v>12.8956</v>
      </c>
      <c r="M1683" s="83" t="n">
        <f aca="false">J1683/UOM</f>
        <v>0.3224</v>
      </c>
      <c r="N1683" s="84" t="str">
        <f aca="false">IF(F1683="P","PHY",IF(F1683="G","G",E1683))</f>
        <v>D</v>
      </c>
      <c r="O1683" s="84" t="str">
        <f aca="false">IF(ISNA(VLOOKUP(G1683,BadCanCurves,1,FALSE())),VLOOKUP(D1683,FOLIOS,6,FALSE()),"not used")</f>
        <v>not used</v>
      </c>
      <c r="P1683" s="84" t="n">
        <f aca="false">IF($N1683="P",VLOOKUP(H1683,PrcBuckets,2,FALSE()),0)</f>
        <v>0</v>
      </c>
      <c r="Q1683" s="84" t="n">
        <f aca="false">IF($N1683="D",VLOOKUP(H1683,BasisBuckets,2,FALSE()),0)</f>
        <v>11</v>
      </c>
      <c r="R1683" s="84" t="n">
        <f aca="false">IF($N1683="PHY",VLOOKUP(H1683,PGDBuckets,2,FALSE()),0)</f>
        <v>0</v>
      </c>
      <c r="S1683" s="84" t="n">
        <f aca="false">IF($N1683="G",VLOOKUP(H1683,PGDBuckets,2,FALSE()),0)</f>
        <v>0</v>
      </c>
      <c r="T1683" s="84" t="n">
        <f aca="false">SUM(P1683:S1683)</f>
        <v>11</v>
      </c>
      <c r="U1683" s="84" t="str">
        <f aca="false">IF(O1683="not used","-",O1683&amp;N1683&amp;T1683)</f>
        <v>-</v>
      </c>
      <c r="V1683" s="84" t="str">
        <f aca="false">IF(O1683="Not Used","-",VLOOKUP(D1683,FOLIOS,7,FALSE())&amp;H1683)</f>
        <v>-</v>
      </c>
      <c r="W1683" s="84" t="str">
        <f aca="false">IF(U1683="-","-",O1683&amp;E1683&amp;H1683)</f>
        <v>-</v>
      </c>
      <c r="X1683" s="85" t="str">
        <f aca="false">D1683&amp;G1683</f>
        <v>FT-CAND-EGSC-BASNGI/CHI. GATE</v>
      </c>
      <c r="AF1683" s="0" t="str">
        <f aca="false">D1683&amp;V1683</f>
        <v>FT-CAND-EGSC-BAS-</v>
      </c>
    </row>
    <row r="1684" customFormat="false" ht="12.75" hidden="false" customHeight="false" outlineLevel="0" collapsed="false">
      <c r="A1684" s="81" t="n">
        <v>36682</v>
      </c>
      <c r="B1684" s="82" t="s">
        <v>55</v>
      </c>
      <c r="C1684" s="82" t="s">
        <v>56</v>
      </c>
      <c r="D1684" s="82" t="s">
        <v>57</v>
      </c>
      <c r="E1684" s="82" t="s">
        <v>21</v>
      </c>
      <c r="F1684" s="82"/>
      <c r="G1684" s="82" t="s">
        <v>94</v>
      </c>
      <c r="H1684" s="81" t="n">
        <v>37653</v>
      </c>
      <c r="I1684" s="82" t="n">
        <v>115769</v>
      </c>
      <c r="J1684" s="82" t="n">
        <v>2894</v>
      </c>
      <c r="K1684" s="83" t="n">
        <f aca="false">IF(J1684=0,0,J1684/I1684)</f>
        <v>0.0249980564745312</v>
      </c>
      <c r="L1684" s="83" t="n">
        <f aca="false">I1684/UOM</f>
        <v>11.5769</v>
      </c>
      <c r="M1684" s="83" t="n">
        <f aca="false">J1684/UOM</f>
        <v>0.2894</v>
      </c>
      <c r="N1684" s="84" t="str">
        <f aca="false">IF(F1684="P","PHY",IF(F1684="G","G",E1684))</f>
        <v>D</v>
      </c>
      <c r="O1684" s="84" t="str">
        <f aca="false">IF(ISNA(VLOOKUP(G1684,BadCanCurves,1,FALSE())),VLOOKUP(D1684,FOLIOS,6,FALSE()),"not used")</f>
        <v>not used</v>
      </c>
      <c r="P1684" s="84" t="n">
        <f aca="false">IF($N1684="P",VLOOKUP(H1684,PrcBuckets,2,FALSE()),0)</f>
        <v>0</v>
      </c>
      <c r="Q1684" s="84" t="n">
        <f aca="false">IF($N1684="D",VLOOKUP(H1684,BasisBuckets,2,FALSE()),0)</f>
        <v>11</v>
      </c>
      <c r="R1684" s="84" t="n">
        <f aca="false">IF($N1684="PHY",VLOOKUP(H1684,PGDBuckets,2,FALSE()),0)</f>
        <v>0</v>
      </c>
      <c r="S1684" s="84" t="n">
        <f aca="false">IF($N1684="G",VLOOKUP(H1684,PGDBuckets,2,FALSE()),0)</f>
        <v>0</v>
      </c>
      <c r="T1684" s="84" t="n">
        <f aca="false">SUM(P1684:S1684)</f>
        <v>11</v>
      </c>
      <c r="U1684" s="84" t="str">
        <f aca="false">IF(O1684="not used","-",O1684&amp;N1684&amp;T1684)</f>
        <v>-</v>
      </c>
      <c r="V1684" s="84" t="str">
        <f aca="false">IF(O1684="Not Used","-",VLOOKUP(D1684,FOLIOS,7,FALSE())&amp;H1684)</f>
        <v>-</v>
      </c>
      <c r="W1684" s="84" t="str">
        <f aca="false">IF(U1684="-","-",O1684&amp;E1684&amp;H1684)</f>
        <v>-</v>
      </c>
      <c r="X1684" s="85" t="str">
        <f aca="false">D1684&amp;G1684</f>
        <v>FT-CAND-EGSC-BASNGI/CHI. GATE</v>
      </c>
      <c r="AF1684" s="0" t="str">
        <f aca="false">D1684&amp;V1684</f>
        <v>FT-CAND-EGSC-BAS-</v>
      </c>
    </row>
    <row r="1685" customFormat="false" ht="12.75" hidden="false" customHeight="false" outlineLevel="0" collapsed="false">
      <c r="A1685" s="81" t="n">
        <v>36682</v>
      </c>
      <c r="B1685" s="82" t="s">
        <v>55</v>
      </c>
      <c r="C1685" s="82" t="s">
        <v>56</v>
      </c>
      <c r="D1685" s="82" t="s">
        <v>57</v>
      </c>
      <c r="E1685" s="82" t="s">
        <v>21</v>
      </c>
      <c r="F1685" s="82"/>
      <c r="G1685" s="82" t="s">
        <v>94</v>
      </c>
      <c r="H1685" s="81" t="n">
        <v>37681</v>
      </c>
      <c r="I1685" s="82" t="n">
        <v>127470</v>
      </c>
      <c r="J1685" s="82" t="n">
        <v>3187</v>
      </c>
      <c r="K1685" s="83" t="n">
        <f aca="false">IF(J1685=0,0,J1685/I1685)</f>
        <v>0.0250019612457833</v>
      </c>
      <c r="L1685" s="83" t="n">
        <f aca="false">I1685/UOM</f>
        <v>12.747</v>
      </c>
      <c r="M1685" s="83" t="n">
        <f aca="false">J1685/UOM</f>
        <v>0.3187</v>
      </c>
      <c r="N1685" s="84" t="str">
        <f aca="false">IF(F1685="P","PHY",IF(F1685="G","G",E1685))</f>
        <v>D</v>
      </c>
      <c r="O1685" s="84" t="str">
        <f aca="false">IF(ISNA(VLOOKUP(G1685,BadCanCurves,1,FALSE())),VLOOKUP(D1685,FOLIOS,6,FALSE()),"not used")</f>
        <v>not used</v>
      </c>
      <c r="P1685" s="84" t="n">
        <f aca="false">IF($N1685="P",VLOOKUP(H1685,PrcBuckets,2,FALSE()),0)</f>
        <v>0</v>
      </c>
      <c r="Q1685" s="84" t="n">
        <f aca="false">IF($N1685="D",VLOOKUP(H1685,BasisBuckets,2,FALSE()),0)</f>
        <v>11</v>
      </c>
      <c r="R1685" s="84" t="n">
        <f aca="false">IF($N1685="PHY",VLOOKUP(H1685,PGDBuckets,2,FALSE()),0)</f>
        <v>0</v>
      </c>
      <c r="S1685" s="84" t="n">
        <f aca="false">IF($N1685="G",VLOOKUP(H1685,PGDBuckets,2,FALSE()),0)</f>
        <v>0</v>
      </c>
      <c r="T1685" s="84" t="n">
        <f aca="false">SUM(P1685:S1685)</f>
        <v>11</v>
      </c>
      <c r="U1685" s="84" t="str">
        <f aca="false">IF(O1685="not used","-",O1685&amp;N1685&amp;T1685)</f>
        <v>-</v>
      </c>
      <c r="V1685" s="84" t="str">
        <f aca="false">IF(O1685="Not Used","-",VLOOKUP(D1685,FOLIOS,7,FALSE())&amp;H1685)</f>
        <v>-</v>
      </c>
      <c r="W1685" s="84" t="str">
        <f aca="false">IF(U1685="-","-",O1685&amp;E1685&amp;H1685)</f>
        <v>-</v>
      </c>
      <c r="X1685" s="85" t="str">
        <f aca="false">D1685&amp;G1685</f>
        <v>FT-CAND-EGSC-BASNGI/CHI. GATE</v>
      </c>
      <c r="AF1685" s="0" t="str">
        <f aca="false">D1685&amp;V1685</f>
        <v>FT-CAND-EGSC-BAS-</v>
      </c>
    </row>
    <row r="1686" customFormat="false" ht="12.75" hidden="false" customHeight="false" outlineLevel="0" collapsed="false">
      <c r="A1686" s="81" t="n">
        <v>36682</v>
      </c>
      <c r="B1686" s="82" t="s">
        <v>55</v>
      </c>
      <c r="C1686" s="82" t="s">
        <v>56</v>
      </c>
      <c r="D1686" s="82" t="s">
        <v>57</v>
      </c>
      <c r="E1686" s="82" t="s">
        <v>21</v>
      </c>
      <c r="F1686" s="82"/>
      <c r="G1686" s="82" t="s">
        <v>94</v>
      </c>
      <c r="H1686" s="81" t="n">
        <v>37712</v>
      </c>
      <c r="I1686" s="82" t="n">
        <v>122611</v>
      </c>
      <c r="J1686" s="82" t="n">
        <v>31</v>
      </c>
      <c r="K1686" s="83" t="n">
        <f aca="false">IF(J1686=0,0,J1686/I1686)</f>
        <v>0.000252832127623133</v>
      </c>
      <c r="L1686" s="83" t="n">
        <f aca="false">I1686/UOM</f>
        <v>12.2611</v>
      </c>
      <c r="M1686" s="83" t="n">
        <f aca="false">J1686/UOM</f>
        <v>0.0031</v>
      </c>
      <c r="N1686" s="84" t="str">
        <f aca="false">IF(F1686="P","PHY",IF(F1686="G","G",E1686))</f>
        <v>D</v>
      </c>
      <c r="O1686" s="84" t="str">
        <f aca="false">IF(ISNA(VLOOKUP(G1686,BadCanCurves,1,FALSE())),VLOOKUP(D1686,FOLIOS,6,FALSE()),"not used")</f>
        <v>not used</v>
      </c>
      <c r="P1686" s="84" t="n">
        <f aca="false">IF($N1686="P",VLOOKUP(H1686,PrcBuckets,2,FALSE()),0)</f>
        <v>0</v>
      </c>
      <c r="Q1686" s="84" t="n">
        <f aca="false">IF($N1686="D",VLOOKUP(H1686,BasisBuckets,2,FALSE()),0)</f>
        <v>11</v>
      </c>
      <c r="R1686" s="84" t="n">
        <f aca="false">IF($N1686="PHY",VLOOKUP(H1686,PGDBuckets,2,FALSE()),0)</f>
        <v>0</v>
      </c>
      <c r="S1686" s="84" t="n">
        <f aca="false">IF($N1686="G",VLOOKUP(H1686,PGDBuckets,2,FALSE()),0)</f>
        <v>0</v>
      </c>
      <c r="T1686" s="84" t="n">
        <f aca="false">SUM(P1686:S1686)</f>
        <v>11</v>
      </c>
      <c r="U1686" s="84" t="str">
        <f aca="false">IF(O1686="not used","-",O1686&amp;N1686&amp;T1686)</f>
        <v>-</v>
      </c>
      <c r="V1686" s="84" t="str">
        <f aca="false">IF(O1686="Not Used","-",VLOOKUP(D1686,FOLIOS,7,FALSE())&amp;H1686)</f>
        <v>-</v>
      </c>
      <c r="W1686" s="84" t="str">
        <f aca="false">IF(U1686="-","-",O1686&amp;E1686&amp;H1686)</f>
        <v>-</v>
      </c>
      <c r="X1686" s="85" t="str">
        <f aca="false">D1686&amp;G1686</f>
        <v>FT-CAND-EGSC-BASNGI/CHI. GATE</v>
      </c>
      <c r="AF1686" s="0" t="str">
        <f aca="false">D1686&amp;V1686</f>
        <v>FT-CAND-EGSC-BAS-</v>
      </c>
    </row>
    <row r="1687" customFormat="false" ht="12.75" hidden="false" customHeight="false" outlineLevel="0" collapsed="false">
      <c r="A1687" s="81" t="n">
        <v>36682</v>
      </c>
      <c r="B1687" s="82" t="s">
        <v>55</v>
      </c>
      <c r="C1687" s="82" t="s">
        <v>56</v>
      </c>
      <c r="D1687" s="82" t="s">
        <v>57</v>
      </c>
      <c r="E1687" s="82" t="s">
        <v>21</v>
      </c>
      <c r="F1687" s="82"/>
      <c r="G1687" s="82" t="s">
        <v>94</v>
      </c>
      <c r="H1687" s="81" t="n">
        <v>37742</v>
      </c>
      <c r="I1687" s="82" t="n">
        <v>125960</v>
      </c>
      <c r="J1687" s="82" t="n">
        <v>31</v>
      </c>
      <c r="K1687" s="83" t="n">
        <f aca="false">IF(J1687=0,0,J1687/I1687)</f>
        <v>0.000246109876151159</v>
      </c>
      <c r="L1687" s="83" t="n">
        <f aca="false">I1687/UOM</f>
        <v>12.596</v>
      </c>
      <c r="M1687" s="83" t="n">
        <f aca="false">J1687/UOM</f>
        <v>0.0031</v>
      </c>
      <c r="N1687" s="84" t="str">
        <f aca="false">IF(F1687="P","PHY",IF(F1687="G","G",E1687))</f>
        <v>D</v>
      </c>
      <c r="O1687" s="84" t="str">
        <f aca="false">IF(ISNA(VLOOKUP(G1687,BadCanCurves,1,FALSE())),VLOOKUP(D1687,FOLIOS,6,FALSE()),"not used")</f>
        <v>not used</v>
      </c>
      <c r="P1687" s="84" t="n">
        <f aca="false">IF($N1687="P",VLOOKUP(H1687,PrcBuckets,2,FALSE()),0)</f>
        <v>0</v>
      </c>
      <c r="Q1687" s="84" t="n">
        <f aca="false">IF($N1687="D",VLOOKUP(H1687,BasisBuckets,2,FALSE()),0)</f>
        <v>11</v>
      </c>
      <c r="R1687" s="84" t="n">
        <f aca="false">IF($N1687="PHY",VLOOKUP(H1687,PGDBuckets,2,FALSE()),0)</f>
        <v>0</v>
      </c>
      <c r="S1687" s="84" t="n">
        <f aca="false">IF($N1687="G",VLOOKUP(H1687,PGDBuckets,2,FALSE()),0)</f>
        <v>0</v>
      </c>
      <c r="T1687" s="84" t="n">
        <f aca="false">SUM(P1687:S1687)</f>
        <v>11</v>
      </c>
      <c r="U1687" s="84" t="str">
        <f aca="false">IF(O1687="not used","-",O1687&amp;N1687&amp;T1687)</f>
        <v>-</v>
      </c>
      <c r="V1687" s="84" t="str">
        <f aca="false">IF(O1687="Not Used","-",VLOOKUP(D1687,FOLIOS,7,FALSE())&amp;H1687)</f>
        <v>-</v>
      </c>
      <c r="W1687" s="84" t="str">
        <f aca="false">IF(U1687="-","-",O1687&amp;E1687&amp;H1687)</f>
        <v>-</v>
      </c>
      <c r="X1687" s="85" t="str">
        <f aca="false">D1687&amp;G1687</f>
        <v>FT-CAND-EGSC-BASNGI/CHI. GATE</v>
      </c>
      <c r="AF1687" s="0" t="str">
        <f aca="false">D1687&amp;V1687</f>
        <v>FT-CAND-EGSC-BAS-</v>
      </c>
    </row>
    <row r="1688" customFormat="false" ht="12.75" hidden="false" customHeight="false" outlineLevel="0" collapsed="false">
      <c r="A1688" s="81" t="n">
        <v>36682</v>
      </c>
      <c r="B1688" s="82" t="s">
        <v>55</v>
      </c>
      <c r="C1688" s="82" t="s">
        <v>56</v>
      </c>
      <c r="D1688" s="82" t="s">
        <v>57</v>
      </c>
      <c r="E1688" s="82" t="s">
        <v>21</v>
      </c>
      <c r="F1688" s="82"/>
      <c r="G1688" s="82" t="s">
        <v>94</v>
      </c>
      <c r="H1688" s="81" t="n">
        <v>37773</v>
      </c>
      <c r="I1688" s="82" t="n">
        <v>121164</v>
      </c>
      <c r="J1688" s="82" t="n">
        <v>30</v>
      </c>
      <c r="K1688" s="83" t="n">
        <f aca="false">IF(J1688=0,0,J1688/I1688)</f>
        <v>0.00024759829652372</v>
      </c>
      <c r="L1688" s="83" t="n">
        <f aca="false">I1688/UOM</f>
        <v>12.1164</v>
      </c>
      <c r="M1688" s="83" t="n">
        <f aca="false">J1688/UOM</f>
        <v>0.003</v>
      </c>
      <c r="N1688" s="84" t="str">
        <f aca="false">IF(F1688="P","PHY",IF(F1688="G","G",E1688))</f>
        <v>D</v>
      </c>
      <c r="O1688" s="84" t="str">
        <f aca="false">IF(ISNA(VLOOKUP(G1688,BadCanCurves,1,FALSE())),VLOOKUP(D1688,FOLIOS,6,FALSE()),"not used")</f>
        <v>not used</v>
      </c>
      <c r="P1688" s="84" t="n">
        <f aca="false">IF($N1688="P",VLOOKUP(H1688,PrcBuckets,2,FALSE()),0)</f>
        <v>0</v>
      </c>
      <c r="Q1688" s="84" t="n">
        <f aca="false">IF($N1688="D",VLOOKUP(H1688,BasisBuckets,2,FALSE()),0)</f>
        <v>11</v>
      </c>
      <c r="R1688" s="84" t="n">
        <f aca="false">IF($N1688="PHY",VLOOKUP(H1688,PGDBuckets,2,FALSE()),0)</f>
        <v>0</v>
      </c>
      <c r="S1688" s="84" t="n">
        <f aca="false">IF($N1688="G",VLOOKUP(H1688,PGDBuckets,2,FALSE()),0)</f>
        <v>0</v>
      </c>
      <c r="T1688" s="84" t="n">
        <f aca="false">SUM(P1688:S1688)</f>
        <v>11</v>
      </c>
      <c r="U1688" s="84" t="str">
        <f aca="false">IF(O1688="not used","-",O1688&amp;N1688&amp;T1688)</f>
        <v>-</v>
      </c>
      <c r="V1688" s="84" t="str">
        <f aca="false">IF(O1688="Not Used","-",VLOOKUP(D1688,FOLIOS,7,FALSE())&amp;H1688)</f>
        <v>-</v>
      </c>
      <c r="W1688" s="84" t="str">
        <f aca="false">IF(U1688="-","-",O1688&amp;E1688&amp;H1688)</f>
        <v>-</v>
      </c>
      <c r="X1688" s="85" t="str">
        <f aca="false">D1688&amp;G1688</f>
        <v>FT-CAND-EGSC-BASNGI/CHI. GATE</v>
      </c>
      <c r="AF1688" s="0" t="str">
        <f aca="false">D1688&amp;V1688</f>
        <v>FT-CAND-EGSC-BAS-</v>
      </c>
    </row>
    <row r="1689" customFormat="false" ht="12.75" hidden="false" customHeight="false" outlineLevel="0" collapsed="false">
      <c r="A1689" s="81" t="n">
        <v>36682</v>
      </c>
      <c r="B1689" s="82" t="s">
        <v>55</v>
      </c>
      <c r="C1689" s="82" t="s">
        <v>56</v>
      </c>
      <c r="D1689" s="82" t="s">
        <v>57</v>
      </c>
      <c r="E1689" s="82" t="s">
        <v>21</v>
      </c>
      <c r="F1689" s="82"/>
      <c r="G1689" s="82" t="s">
        <v>94</v>
      </c>
      <c r="H1689" s="81" t="n">
        <v>37803</v>
      </c>
      <c r="I1689" s="82" t="n">
        <v>124473</v>
      </c>
      <c r="J1689" s="82" t="n">
        <v>31</v>
      </c>
      <c r="K1689" s="83" t="n">
        <f aca="false">IF(J1689=0,0,J1689/I1689)</f>
        <v>0.000249049994777984</v>
      </c>
      <c r="L1689" s="83" t="n">
        <f aca="false">I1689/UOM</f>
        <v>12.4473</v>
      </c>
      <c r="M1689" s="83" t="n">
        <f aca="false">J1689/UOM</f>
        <v>0.0031</v>
      </c>
      <c r="N1689" s="84" t="str">
        <f aca="false">IF(F1689="P","PHY",IF(F1689="G","G",E1689))</f>
        <v>D</v>
      </c>
      <c r="O1689" s="84" t="str">
        <f aca="false">IF(ISNA(VLOOKUP(G1689,BadCanCurves,1,FALSE())),VLOOKUP(D1689,FOLIOS,6,FALSE()),"not used")</f>
        <v>not used</v>
      </c>
      <c r="P1689" s="84" t="n">
        <f aca="false">IF($N1689="P",VLOOKUP(H1689,PrcBuckets,2,FALSE()),0)</f>
        <v>0</v>
      </c>
      <c r="Q1689" s="84" t="n">
        <f aca="false">IF($N1689="D",VLOOKUP(H1689,BasisBuckets,2,FALSE()),0)</f>
        <v>11</v>
      </c>
      <c r="R1689" s="84" t="n">
        <f aca="false">IF($N1689="PHY",VLOOKUP(H1689,PGDBuckets,2,FALSE()),0)</f>
        <v>0</v>
      </c>
      <c r="S1689" s="84" t="n">
        <f aca="false">IF($N1689="G",VLOOKUP(H1689,PGDBuckets,2,FALSE()),0)</f>
        <v>0</v>
      </c>
      <c r="T1689" s="84" t="n">
        <f aca="false">SUM(P1689:S1689)</f>
        <v>11</v>
      </c>
      <c r="U1689" s="84" t="str">
        <f aca="false">IF(O1689="not used","-",O1689&amp;N1689&amp;T1689)</f>
        <v>-</v>
      </c>
      <c r="V1689" s="84" t="str">
        <f aca="false">IF(O1689="Not Used","-",VLOOKUP(D1689,FOLIOS,7,FALSE())&amp;H1689)</f>
        <v>-</v>
      </c>
      <c r="W1689" s="84" t="str">
        <f aca="false">IF(U1689="-","-",O1689&amp;E1689&amp;H1689)</f>
        <v>-</v>
      </c>
      <c r="X1689" s="85" t="str">
        <f aca="false">D1689&amp;G1689</f>
        <v>FT-CAND-EGSC-BASNGI/CHI. GATE</v>
      </c>
      <c r="AF1689" s="0" t="str">
        <f aca="false">D1689&amp;V1689</f>
        <v>FT-CAND-EGSC-BAS-</v>
      </c>
    </row>
    <row r="1690" customFormat="false" ht="12.75" hidden="false" customHeight="false" outlineLevel="0" collapsed="false">
      <c r="A1690" s="81" t="n">
        <v>36682</v>
      </c>
      <c r="B1690" s="82" t="s">
        <v>55</v>
      </c>
      <c r="C1690" s="82" t="s">
        <v>56</v>
      </c>
      <c r="D1690" s="82" t="s">
        <v>57</v>
      </c>
      <c r="E1690" s="82" t="s">
        <v>21</v>
      </c>
      <c r="F1690" s="82"/>
      <c r="G1690" s="82" t="s">
        <v>94</v>
      </c>
      <c r="H1690" s="81" t="n">
        <v>37834</v>
      </c>
      <c r="I1690" s="82" t="n">
        <v>123724</v>
      </c>
      <c r="J1690" s="82" t="n">
        <v>31</v>
      </c>
      <c r="K1690" s="83" t="n">
        <f aca="false">IF(J1690=0,0,J1690/I1690)</f>
        <v>0.000250557692929424</v>
      </c>
      <c r="L1690" s="83" t="n">
        <f aca="false">I1690/UOM</f>
        <v>12.3724</v>
      </c>
      <c r="M1690" s="83" t="n">
        <f aca="false">J1690/UOM</f>
        <v>0.0031</v>
      </c>
      <c r="N1690" s="84" t="str">
        <f aca="false">IF(F1690="P","PHY",IF(F1690="G","G",E1690))</f>
        <v>D</v>
      </c>
      <c r="O1690" s="84" t="str">
        <f aca="false">IF(ISNA(VLOOKUP(G1690,BadCanCurves,1,FALSE())),VLOOKUP(D1690,FOLIOS,6,FALSE()),"not used")</f>
        <v>not used</v>
      </c>
      <c r="P1690" s="84" t="n">
        <f aca="false">IF($N1690="P",VLOOKUP(H1690,PrcBuckets,2,FALSE()),0)</f>
        <v>0</v>
      </c>
      <c r="Q1690" s="84" t="n">
        <f aca="false">IF($N1690="D",VLOOKUP(H1690,BasisBuckets,2,FALSE()),0)</f>
        <v>11</v>
      </c>
      <c r="R1690" s="84" t="n">
        <f aca="false">IF($N1690="PHY",VLOOKUP(H1690,PGDBuckets,2,FALSE()),0)</f>
        <v>0</v>
      </c>
      <c r="S1690" s="84" t="n">
        <f aca="false">IF($N1690="G",VLOOKUP(H1690,PGDBuckets,2,FALSE()),0)</f>
        <v>0</v>
      </c>
      <c r="T1690" s="84" t="n">
        <f aca="false">SUM(P1690:S1690)</f>
        <v>11</v>
      </c>
      <c r="U1690" s="84" t="str">
        <f aca="false">IF(O1690="not used","-",O1690&amp;N1690&amp;T1690)</f>
        <v>-</v>
      </c>
      <c r="V1690" s="84" t="str">
        <f aca="false">IF(O1690="Not Used","-",VLOOKUP(D1690,FOLIOS,7,FALSE())&amp;H1690)</f>
        <v>-</v>
      </c>
      <c r="W1690" s="84" t="str">
        <f aca="false">IF(U1690="-","-",O1690&amp;E1690&amp;H1690)</f>
        <v>-</v>
      </c>
      <c r="X1690" s="85" t="str">
        <f aca="false">D1690&amp;G1690</f>
        <v>FT-CAND-EGSC-BASNGI/CHI. GATE</v>
      </c>
      <c r="AF1690" s="0" t="str">
        <f aca="false">D1690&amp;V1690</f>
        <v>FT-CAND-EGSC-BAS-</v>
      </c>
    </row>
    <row r="1691" customFormat="false" ht="12.75" hidden="false" customHeight="false" outlineLevel="0" collapsed="false">
      <c r="A1691" s="81" t="n">
        <v>36682</v>
      </c>
      <c r="B1691" s="82" t="s">
        <v>55</v>
      </c>
      <c r="C1691" s="82" t="s">
        <v>56</v>
      </c>
      <c r="D1691" s="82" t="s">
        <v>57</v>
      </c>
      <c r="E1691" s="82" t="s">
        <v>21</v>
      </c>
      <c r="F1691" s="82"/>
      <c r="G1691" s="82" t="s">
        <v>94</v>
      </c>
      <c r="H1691" s="81" t="n">
        <v>37865</v>
      </c>
      <c r="I1691" s="82" t="n">
        <v>119012</v>
      </c>
      <c r="J1691" s="82" t="n">
        <v>30</v>
      </c>
      <c r="K1691" s="83" t="n">
        <f aca="false">IF(J1691=0,0,J1691/I1691)</f>
        <v>0.000252075420965953</v>
      </c>
      <c r="L1691" s="83" t="n">
        <f aca="false">I1691/UOM</f>
        <v>11.9012</v>
      </c>
      <c r="M1691" s="83" t="n">
        <f aca="false">J1691/UOM</f>
        <v>0.003</v>
      </c>
      <c r="N1691" s="84" t="str">
        <f aca="false">IF(F1691="P","PHY",IF(F1691="G","G",E1691))</f>
        <v>D</v>
      </c>
      <c r="O1691" s="84" t="str">
        <f aca="false">IF(ISNA(VLOOKUP(G1691,BadCanCurves,1,FALSE())),VLOOKUP(D1691,FOLIOS,6,FALSE()),"not used")</f>
        <v>not used</v>
      </c>
      <c r="P1691" s="84" t="n">
        <f aca="false">IF($N1691="P",VLOOKUP(H1691,PrcBuckets,2,FALSE()),0)</f>
        <v>0</v>
      </c>
      <c r="Q1691" s="84" t="n">
        <f aca="false">IF($N1691="D",VLOOKUP(H1691,BasisBuckets,2,FALSE()),0)</f>
        <v>11</v>
      </c>
      <c r="R1691" s="84" t="n">
        <f aca="false">IF($N1691="PHY",VLOOKUP(H1691,PGDBuckets,2,FALSE()),0)</f>
        <v>0</v>
      </c>
      <c r="S1691" s="84" t="n">
        <f aca="false">IF($N1691="G",VLOOKUP(H1691,PGDBuckets,2,FALSE()),0)</f>
        <v>0</v>
      </c>
      <c r="T1691" s="84" t="n">
        <f aca="false">SUM(P1691:S1691)</f>
        <v>11</v>
      </c>
      <c r="U1691" s="84" t="str">
        <f aca="false">IF(O1691="not used","-",O1691&amp;N1691&amp;T1691)</f>
        <v>-</v>
      </c>
      <c r="V1691" s="84" t="str">
        <f aca="false">IF(O1691="Not Used","-",VLOOKUP(D1691,FOLIOS,7,FALSE())&amp;H1691)</f>
        <v>-</v>
      </c>
      <c r="W1691" s="84" t="str">
        <f aca="false">IF(U1691="-","-",O1691&amp;E1691&amp;H1691)</f>
        <v>-</v>
      </c>
      <c r="X1691" s="85" t="str">
        <f aca="false">D1691&amp;G1691</f>
        <v>FT-CAND-EGSC-BASNGI/CHI. GATE</v>
      </c>
      <c r="AF1691" s="0" t="str">
        <f aca="false">D1691&amp;V1691</f>
        <v>FT-CAND-EGSC-BAS-</v>
      </c>
    </row>
    <row r="1692" customFormat="false" ht="12.75" hidden="false" customHeight="false" outlineLevel="0" collapsed="false">
      <c r="A1692" s="81" t="n">
        <v>36682</v>
      </c>
      <c r="B1692" s="82" t="s">
        <v>55</v>
      </c>
      <c r="C1692" s="82" t="s">
        <v>56</v>
      </c>
      <c r="D1692" s="82" t="s">
        <v>57</v>
      </c>
      <c r="E1692" s="82" t="s">
        <v>21</v>
      </c>
      <c r="F1692" s="82"/>
      <c r="G1692" s="82" t="s">
        <v>94</v>
      </c>
      <c r="H1692" s="81" t="n">
        <v>37895</v>
      </c>
      <c r="I1692" s="82" t="n">
        <v>122262</v>
      </c>
      <c r="J1692" s="82" t="n">
        <v>31</v>
      </c>
      <c r="K1692" s="83" t="n">
        <f aca="false">IF(J1692=0,0,J1692/I1692)</f>
        <v>0.000253553843385516</v>
      </c>
      <c r="L1692" s="83" t="n">
        <f aca="false">I1692/UOM</f>
        <v>12.2262</v>
      </c>
      <c r="M1692" s="83" t="n">
        <f aca="false">J1692/UOM</f>
        <v>0.0031</v>
      </c>
      <c r="N1692" s="84" t="str">
        <f aca="false">IF(F1692="P","PHY",IF(F1692="G","G",E1692))</f>
        <v>D</v>
      </c>
      <c r="O1692" s="84" t="str">
        <f aca="false">IF(ISNA(VLOOKUP(G1692,BadCanCurves,1,FALSE())),VLOOKUP(D1692,FOLIOS,6,FALSE()),"not used")</f>
        <v>not used</v>
      </c>
      <c r="P1692" s="84" t="n">
        <f aca="false">IF($N1692="P",VLOOKUP(H1692,PrcBuckets,2,FALSE()),0)</f>
        <v>0</v>
      </c>
      <c r="Q1692" s="84" t="n">
        <f aca="false">IF($N1692="D",VLOOKUP(H1692,BasisBuckets,2,FALSE()),0)</f>
        <v>11</v>
      </c>
      <c r="R1692" s="84" t="n">
        <f aca="false">IF($N1692="PHY",VLOOKUP(H1692,PGDBuckets,2,FALSE()),0)</f>
        <v>0</v>
      </c>
      <c r="S1692" s="84" t="n">
        <f aca="false">IF($N1692="G",VLOOKUP(H1692,PGDBuckets,2,FALSE()),0)</f>
        <v>0</v>
      </c>
      <c r="T1692" s="84" t="n">
        <f aca="false">SUM(P1692:S1692)</f>
        <v>11</v>
      </c>
      <c r="U1692" s="84" t="str">
        <f aca="false">IF(O1692="not used","-",O1692&amp;N1692&amp;T1692)</f>
        <v>-</v>
      </c>
      <c r="V1692" s="84" t="str">
        <f aca="false">IF(O1692="Not Used","-",VLOOKUP(D1692,FOLIOS,7,FALSE())&amp;H1692)</f>
        <v>-</v>
      </c>
      <c r="W1692" s="84" t="str">
        <f aca="false">IF(U1692="-","-",O1692&amp;E1692&amp;H1692)</f>
        <v>-</v>
      </c>
      <c r="X1692" s="85" t="str">
        <f aca="false">D1692&amp;G1692</f>
        <v>FT-CAND-EGSC-BASNGI/CHI. GATE</v>
      </c>
      <c r="AF1692" s="0" t="str">
        <f aca="false">D1692&amp;V1692</f>
        <v>FT-CAND-EGSC-BAS-</v>
      </c>
    </row>
    <row r="1693" customFormat="false" ht="12.75" hidden="false" customHeight="false" outlineLevel="0" collapsed="false">
      <c r="A1693" s="81" t="n">
        <v>36682</v>
      </c>
      <c r="B1693" s="82" t="s">
        <v>55</v>
      </c>
      <c r="C1693" s="82" t="s">
        <v>56</v>
      </c>
      <c r="D1693" s="82" t="s">
        <v>57</v>
      </c>
      <c r="E1693" s="82" t="s">
        <v>21</v>
      </c>
      <c r="F1693" s="82"/>
      <c r="G1693" s="82" t="s">
        <v>94</v>
      </c>
      <c r="H1693" s="81" t="n">
        <v>37926</v>
      </c>
      <c r="I1693" s="82" t="n">
        <v>117605</v>
      </c>
      <c r="J1693" s="82" t="n">
        <v>29</v>
      </c>
      <c r="K1693" s="83" t="n">
        <f aca="false">IF(J1693=0,0,J1693/I1693)</f>
        <v>0.000246588155265507</v>
      </c>
      <c r="L1693" s="83" t="n">
        <f aca="false">I1693/UOM</f>
        <v>11.7605</v>
      </c>
      <c r="M1693" s="83" t="n">
        <f aca="false">J1693/UOM</f>
        <v>0.0029</v>
      </c>
      <c r="N1693" s="84" t="str">
        <f aca="false">IF(F1693="P","PHY",IF(F1693="G","G",E1693))</f>
        <v>D</v>
      </c>
      <c r="O1693" s="84" t="str">
        <f aca="false">IF(ISNA(VLOOKUP(G1693,BadCanCurves,1,FALSE())),VLOOKUP(D1693,FOLIOS,6,FALSE()),"not used")</f>
        <v>not used</v>
      </c>
      <c r="P1693" s="84" t="n">
        <f aca="false">IF($N1693="P",VLOOKUP(H1693,PrcBuckets,2,FALSE()),0)</f>
        <v>0</v>
      </c>
      <c r="Q1693" s="84" t="n">
        <f aca="false">IF($N1693="D",VLOOKUP(H1693,BasisBuckets,2,FALSE()),0)</f>
        <v>11</v>
      </c>
      <c r="R1693" s="84" t="n">
        <f aca="false">IF($N1693="PHY",VLOOKUP(H1693,PGDBuckets,2,FALSE()),0)</f>
        <v>0</v>
      </c>
      <c r="S1693" s="84" t="n">
        <f aca="false">IF($N1693="G",VLOOKUP(H1693,PGDBuckets,2,FALSE()),0)</f>
        <v>0</v>
      </c>
      <c r="T1693" s="84" t="n">
        <f aca="false">SUM(P1693:S1693)</f>
        <v>11</v>
      </c>
      <c r="U1693" s="84" t="str">
        <f aca="false">IF(O1693="not used","-",O1693&amp;N1693&amp;T1693)</f>
        <v>-</v>
      </c>
      <c r="V1693" s="84" t="str">
        <f aca="false">IF(O1693="Not Used","-",VLOOKUP(D1693,FOLIOS,7,FALSE())&amp;H1693)</f>
        <v>-</v>
      </c>
      <c r="W1693" s="84" t="str">
        <f aca="false">IF(U1693="-","-",O1693&amp;E1693&amp;H1693)</f>
        <v>-</v>
      </c>
      <c r="X1693" s="85" t="str">
        <f aca="false">D1693&amp;G1693</f>
        <v>FT-CAND-EGSC-BASNGI/CHI. GATE</v>
      </c>
      <c r="AF1693" s="0" t="str">
        <f aca="false">D1693&amp;V1693</f>
        <v>FT-CAND-EGSC-BAS-</v>
      </c>
    </row>
    <row r="1694" customFormat="false" ht="12.75" hidden="false" customHeight="false" outlineLevel="0" collapsed="false">
      <c r="A1694" s="81" t="n">
        <v>36682</v>
      </c>
      <c r="B1694" s="82" t="s">
        <v>55</v>
      </c>
      <c r="C1694" s="82" t="s">
        <v>56</v>
      </c>
      <c r="D1694" s="82" t="s">
        <v>57</v>
      </c>
      <c r="E1694" s="82" t="s">
        <v>21</v>
      </c>
      <c r="F1694" s="82"/>
      <c r="G1694" s="82" t="s">
        <v>94</v>
      </c>
      <c r="H1694" s="81" t="n">
        <v>37956</v>
      </c>
      <c r="I1694" s="82" t="n">
        <v>120816</v>
      </c>
      <c r="J1694" s="82" t="n">
        <v>30</v>
      </c>
      <c r="K1694" s="83" t="n">
        <f aca="false">IF(J1694=0,0,J1694/I1694)</f>
        <v>0.000248311481922924</v>
      </c>
      <c r="L1694" s="83" t="n">
        <f aca="false">I1694/UOM</f>
        <v>12.0816</v>
      </c>
      <c r="M1694" s="83" t="n">
        <f aca="false">J1694/UOM</f>
        <v>0.003</v>
      </c>
      <c r="N1694" s="84" t="str">
        <f aca="false">IF(F1694="P","PHY",IF(F1694="G","G",E1694))</f>
        <v>D</v>
      </c>
      <c r="O1694" s="84" t="str">
        <f aca="false">IF(ISNA(VLOOKUP(G1694,BadCanCurves,1,FALSE())),VLOOKUP(D1694,FOLIOS,6,FALSE()),"not used")</f>
        <v>not used</v>
      </c>
      <c r="P1694" s="84" t="n">
        <f aca="false">IF($N1694="P",VLOOKUP(H1694,PrcBuckets,2,FALSE()),0)</f>
        <v>0</v>
      </c>
      <c r="Q1694" s="84" t="n">
        <f aca="false">IF($N1694="D",VLOOKUP(H1694,BasisBuckets,2,FALSE()),0)</f>
        <v>11</v>
      </c>
      <c r="R1694" s="84" t="n">
        <f aca="false">IF($N1694="PHY",VLOOKUP(H1694,PGDBuckets,2,FALSE()),0)</f>
        <v>0</v>
      </c>
      <c r="S1694" s="84" t="n">
        <f aca="false">IF($N1694="G",VLOOKUP(H1694,PGDBuckets,2,FALSE()),0)</f>
        <v>0</v>
      </c>
      <c r="T1694" s="84" t="n">
        <f aca="false">SUM(P1694:S1694)</f>
        <v>11</v>
      </c>
      <c r="U1694" s="84" t="str">
        <f aca="false">IF(O1694="not used","-",O1694&amp;N1694&amp;T1694)</f>
        <v>-</v>
      </c>
      <c r="V1694" s="84" t="str">
        <f aca="false">IF(O1694="Not Used","-",VLOOKUP(D1694,FOLIOS,7,FALSE())&amp;H1694)</f>
        <v>-</v>
      </c>
      <c r="W1694" s="84" t="str">
        <f aca="false">IF(U1694="-","-",O1694&amp;E1694&amp;H1694)</f>
        <v>-</v>
      </c>
      <c r="X1694" s="85" t="str">
        <f aca="false">D1694&amp;G1694</f>
        <v>FT-CAND-EGSC-BASNGI/CHI. GATE</v>
      </c>
      <c r="AF1694" s="0" t="str">
        <f aca="false">D1694&amp;V1694</f>
        <v>FT-CAND-EGSC-BAS-</v>
      </c>
    </row>
    <row r="1695" customFormat="false" ht="12.75" hidden="false" customHeight="false" outlineLevel="0" collapsed="false">
      <c r="A1695" s="81" t="n">
        <v>36682</v>
      </c>
      <c r="B1695" s="82" t="s">
        <v>55</v>
      </c>
      <c r="C1695" s="82" t="s">
        <v>56</v>
      </c>
      <c r="D1695" s="82" t="s">
        <v>57</v>
      </c>
      <c r="E1695" s="82" t="s">
        <v>21</v>
      </c>
      <c r="F1695" s="82"/>
      <c r="G1695" s="82" t="s">
        <v>94</v>
      </c>
      <c r="H1695" s="81" t="n">
        <v>37987</v>
      </c>
      <c r="I1695" s="82" t="n">
        <v>120084</v>
      </c>
      <c r="J1695" s="82" t="n">
        <v>30</v>
      </c>
      <c r="K1695" s="83" t="n">
        <f aca="false">IF(J1695=0,0,J1695/I1695)</f>
        <v>0.00024982512241431</v>
      </c>
      <c r="L1695" s="83" t="n">
        <f aca="false">I1695/UOM</f>
        <v>12.0084</v>
      </c>
      <c r="M1695" s="83" t="n">
        <f aca="false">J1695/UOM</f>
        <v>0.003</v>
      </c>
      <c r="N1695" s="84" t="str">
        <f aca="false">IF(F1695="P","PHY",IF(F1695="G","G",E1695))</f>
        <v>D</v>
      </c>
      <c r="O1695" s="84" t="str">
        <f aca="false">IF(ISNA(VLOOKUP(G1695,BadCanCurves,1,FALSE())),VLOOKUP(D1695,FOLIOS,6,FALSE()),"not used")</f>
        <v>not used</v>
      </c>
      <c r="P1695" s="84" t="n">
        <f aca="false">IF($N1695="P",VLOOKUP(H1695,PrcBuckets,2,FALSE()),0)</f>
        <v>0</v>
      </c>
      <c r="Q1695" s="84" t="n">
        <f aca="false">IF($N1695="D",VLOOKUP(H1695,BasisBuckets,2,FALSE()),0)</f>
        <v>12</v>
      </c>
      <c r="R1695" s="84" t="n">
        <f aca="false">IF($N1695="PHY",VLOOKUP(H1695,PGDBuckets,2,FALSE()),0)</f>
        <v>0</v>
      </c>
      <c r="S1695" s="84" t="n">
        <f aca="false">IF($N1695="G",VLOOKUP(H1695,PGDBuckets,2,FALSE()),0)</f>
        <v>0</v>
      </c>
      <c r="T1695" s="84" t="n">
        <f aca="false">SUM(P1695:S1695)</f>
        <v>12</v>
      </c>
      <c r="U1695" s="84" t="str">
        <f aca="false">IF(O1695="not used","-",O1695&amp;N1695&amp;T1695)</f>
        <v>-</v>
      </c>
      <c r="V1695" s="84" t="str">
        <f aca="false">IF(O1695="Not Used","-",VLOOKUP(D1695,FOLIOS,7,FALSE())&amp;H1695)</f>
        <v>-</v>
      </c>
      <c r="W1695" s="84" t="str">
        <f aca="false">IF(U1695="-","-",O1695&amp;E1695&amp;H1695)</f>
        <v>-</v>
      </c>
      <c r="X1695" s="85" t="str">
        <f aca="false">D1695&amp;G1695</f>
        <v>FT-CAND-EGSC-BASNGI/CHI. GATE</v>
      </c>
      <c r="AF1695" s="0" t="str">
        <f aca="false">D1695&amp;V1695</f>
        <v>FT-CAND-EGSC-BAS-</v>
      </c>
    </row>
    <row r="1696" customFormat="false" ht="12.75" hidden="false" customHeight="false" outlineLevel="0" collapsed="false">
      <c r="A1696" s="81" t="n">
        <v>36682</v>
      </c>
      <c r="B1696" s="82" t="s">
        <v>55</v>
      </c>
      <c r="C1696" s="82" t="s">
        <v>56</v>
      </c>
      <c r="D1696" s="82" t="s">
        <v>57</v>
      </c>
      <c r="E1696" s="82" t="s">
        <v>21</v>
      </c>
      <c r="F1696" s="82"/>
      <c r="G1696" s="82" t="s">
        <v>94</v>
      </c>
      <c r="H1696" s="81" t="n">
        <v>38018</v>
      </c>
      <c r="I1696" s="82" t="n">
        <v>111652</v>
      </c>
      <c r="J1696" s="82" t="n">
        <v>28</v>
      </c>
      <c r="K1696" s="83" t="n">
        <f aca="false">IF(J1696=0,0,J1696/I1696)</f>
        <v>0.000250779206821194</v>
      </c>
      <c r="L1696" s="83" t="n">
        <f aca="false">I1696/UOM</f>
        <v>11.1652</v>
      </c>
      <c r="M1696" s="83" t="n">
        <f aca="false">J1696/UOM</f>
        <v>0.0028</v>
      </c>
      <c r="N1696" s="84" t="str">
        <f aca="false">IF(F1696="P","PHY",IF(F1696="G","G",E1696))</f>
        <v>D</v>
      </c>
      <c r="O1696" s="84" t="str">
        <f aca="false">IF(ISNA(VLOOKUP(G1696,BadCanCurves,1,FALSE())),VLOOKUP(D1696,FOLIOS,6,FALSE()),"not used")</f>
        <v>not used</v>
      </c>
      <c r="P1696" s="84" t="n">
        <f aca="false">IF($N1696="P",VLOOKUP(H1696,PrcBuckets,2,FALSE()),0)</f>
        <v>0</v>
      </c>
      <c r="Q1696" s="84" t="n">
        <f aca="false">IF($N1696="D",VLOOKUP(H1696,BasisBuckets,2,FALSE()),0)</f>
        <v>12</v>
      </c>
      <c r="R1696" s="84" t="n">
        <f aca="false">IF($N1696="PHY",VLOOKUP(H1696,PGDBuckets,2,FALSE()),0)</f>
        <v>0</v>
      </c>
      <c r="S1696" s="84" t="n">
        <f aca="false">IF($N1696="G",VLOOKUP(H1696,PGDBuckets,2,FALSE()),0)</f>
        <v>0</v>
      </c>
      <c r="T1696" s="84" t="n">
        <f aca="false">SUM(P1696:S1696)</f>
        <v>12</v>
      </c>
      <c r="U1696" s="84" t="str">
        <f aca="false">IF(O1696="not used","-",O1696&amp;N1696&amp;T1696)</f>
        <v>-</v>
      </c>
      <c r="V1696" s="84" t="str">
        <f aca="false">IF(O1696="Not Used","-",VLOOKUP(D1696,FOLIOS,7,FALSE())&amp;H1696)</f>
        <v>-</v>
      </c>
      <c r="W1696" s="84" t="str">
        <f aca="false">IF(U1696="-","-",O1696&amp;E1696&amp;H1696)</f>
        <v>-</v>
      </c>
      <c r="X1696" s="85" t="str">
        <f aca="false">D1696&amp;G1696</f>
        <v>FT-CAND-EGSC-BASNGI/CHI. GATE</v>
      </c>
      <c r="AF1696" s="0" t="str">
        <f aca="false">D1696&amp;V1696</f>
        <v>FT-CAND-EGSC-BAS-</v>
      </c>
    </row>
    <row r="1697" customFormat="false" ht="12.75" hidden="false" customHeight="false" outlineLevel="0" collapsed="false">
      <c r="A1697" s="81" t="n">
        <v>36682</v>
      </c>
      <c r="B1697" s="82" t="s">
        <v>55</v>
      </c>
      <c r="C1697" s="82" t="s">
        <v>56</v>
      </c>
      <c r="D1697" s="82" t="s">
        <v>57</v>
      </c>
      <c r="E1697" s="82" t="s">
        <v>21</v>
      </c>
      <c r="F1697" s="82"/>
      <c r="G1697" s="82" t="s">
        <v>94</v>
      </c>
      <c r="H1697" s="81" t="n">
        <v>38047</v>
      </c>
      <c r="I1697" s="82" t="n">
        <v>118671</v>
      </c>
      <c r="J1697" s="82" t="n">
        <v>30</v>
      </c>
      <c r="K1697" s="83" t="n">
        <f aca="false">IF(J1697=0,0,J1697/I1697)</f>
        <v>0.000252799757312233</v>
      </c>
      <c r="L1697" s="83" t="n">
        <f aca="false">I1697/UOM</f>
        <v>11.8671</v>
      </c>
      <c r="M1697" s="83" t="n">
        <f aca="false">J1697/UOM</f>
        <v>0.003</v>
      </c>
      <c r="N1697" s="84" t="str">
        <f aca="false">IF(F1697="P","PHY",IF(F1697="G","G",E1697))</f>
        <v>D</v>
      </c>
      <c r="O1697" s="84" t="str">
        <f aca="false">IF(ISNA(VLOOKUP(G1697,BadCanCurves,1,FALSE())),VLOOKUP(D1697,FOLIOS,6,FALSE()),"not used")</f>
        <v>not used</v>
      </c>
      <c r="P1697" s="84" t="n">
        <f aca="false">IF($N1697="P",VLOOKUP(H1697,PrcBuckets,2,FALSE()),0)</f>
        <v>0</v>
      </c>
      <c r="Q1697" s="84" t="n">
        <f aca="false">IF($N1697="D",VLOOKUP(H1697,BasisBuckets,2,FALSE()),0)</f>
        <v>12</v>
      </c>
      <c r="R1697" s="84" t="n">
        <f aca="false">IF($N1697="PHY",VLOOKUP(H1697,PGDBuckets,2,FALSE()),0)</f>
        <v>0</v>
      </c>
      <c r="S1697" s="84" t="n">
        <f aca="false">IF($N1697="G",VLOOKUP(H1697,PGDBuckets,2,FALSE()),0)</f>
        <v>0</v>
      </c>
      <c r="T1697" s="84" t="n">
        <f aca="false">SUM(P1697:S1697)</f>
        <v>12</v>
      </c>
      <c r="U1697" s="84" t="str">
        <f aca="false">IF(O1697="not used","-",O1697&amp;N1697&amp;T1697)</f>
        <v>-</v>
      </c>
      <c r="V1697" s="84" t="str">
        <f aca="false">IF(O1697="Not Used","-",VLOOKUP(D1697,FOLIOS,7,FALSE())&amp;H1697)</f>
        <v>-</v>
      </c>
      <c r="W1697" s="84" t="str">
        <f aca="false">IF(U1697="-","-",O1697&amp;E1697&amp;H1697)</f>
        <v>-</v>
      </c>
      <c r="X1697" s="85" t="str">
        <f aca="false">D1697&amp;G1697</f>
        <v>FT-CAND-EGSC-BASNGI/CHI. GATE</v>
      </c>
      <c r="AF1697" s="0" t="str">
        <f aca="false">D1697&amp;V1697</f>
        <v>FT-CAND-EGSC-BAS-</v>
      </c>
    </row>
    <row r="1698" customFormat="false" ht="12.75" hidden="false" customHeight="false" outlineLevel="0" collapsed="false">
      <c r="A1698" s="81" t="n">
        <v>36682</v>
      </c>
      <c r="B1698" s="82" t="s">
        <v>55</v>
      </c>
      <c r="C1698" s="82" t="s">
        <v>56</v>
      </c>
      <c r="D1698" s="82" t="s">
        <v>57</v>
      </c>
      <c r="E1698" s="82" t="s">
        <v>21</v>
      </c>
      <c r="F1698" s="82"/>
      <c r="G1698" s="82" t="s">
        <v>94</v>
      </c>
      <c r="H1698" s="81" t="n">
        <v>38078</v>
      </c>
      <c r="I1698" s="82" t="n">
        <v>114144</v>
      </c>
      <c r="J1698" s="82" t="n">
        <v>29</v>
      </c>
      <c r="K1698" s="83" t="n">
        <f aca="false">IF(J1698=0,0,J1698/I1698)</f>
        <v>0.000254065040650407</v>
      </c>
      <c r="L1698" s="83" t="n">
        <f aca="false">I1698/UOM</f>
        <v>11.4144</v>
      </c>
      <c r="M1698" s="83" t="n">
        <f aca="false">J1698/UOM</f>
        <v>0.0029</v>
      </c>
      <c r="N1698" s="84" t="str">
        <f aca="false">IF(F1698="P","PHY",IF(F1698="G","G",E1698))</f>
        <v>D</v>
      </c>
      <c r="O1698" s="84" t="str">
        <f aca="false">IF(ISNA(VLOOKUP(G1698,BadCanCurves,1,FALSE())),VLOOKUP(D1698,FOLIOS,6,FALSE()),"not used")</f>
        <v>not used</v>
      </c>
      <c r="P1698" s="84" t="n">
        <f aca="false">IF($N1698="P",VLOOKUP(H1698,PrcBuckets,2,FALSE()),0)</f>
        <v>0</v>
      </c>
      <c r="Q1698" s="84" t="n">
        <f aca="false">IF($N1698="D",VLOOKUP(H1698,BasisBuckets,2,FALSE()),0)</f>
        <v>12</v>
      </c>
      <c r="R1698" s="84" t="n">
        <f aca="false">IF($N1698="PHY",VLOOKUP(H1698,PGDBuckets,2,FALSE()),0)</f>
        <v>0</v>
      </c>
      <c r="S1698" s="84" t="n">
        <f aca="false">IF($N1698="G",VLOOKUP(H1698,PGDBuckets,2,FALSE()),0)</f>
        <v>0</v>
      </c>
      <c r="T1698" s="84" t="n">
        <f aca="false">SUM(P1698:S1698)</f>
        <v>12</v>
      </c>
      <c r="U1698" s="84" t="str">
        <f aca="false">IF(O1698="not used","-",O1698&amp;N1698&amp;T1698)</f>
        <v>-</v>
      </c>
      <c r="V1698" s="84" t="str">
        <f aca="false">IF(O1698="Not Used","-",VLOOKUP(D1698,FOLIOS,7,FALSE())&amp;H1698)</f>
        <v>-</v>
      </c>
      <c r="W1698" s="84" t="str">
        <f aca="false">IF(U1698="-","-",O1698&amp;E1698&amp;H1698)</f>
        <v>-</v>
      </c>
      <c r="X1698" s="85" t="str">
        <f aca="false">D1698&amp;G1698</f>
        <v>FT-CAND-EGSC-BASNGI/CHI. GATE</v>
      </c>
      <c r="AF1698" s="0" t="str">
        <f aca="false">D1698&amp;V1698</f>
        <v>FT-CAND-EGSC-BAS-</v>
      </c>
    </row>
    <row r="1699" customFormat="false" ht="12.75" hidden="false" customHeight="false" outlineLevel="0" collapsed="false">
      <c r="A1699" s="81" t="n">
        <v>36682</v>
      </c>
      <c r="B1699" s="82" t="s">
        <v>55</v>
      </c>
      <c r="C1699" s="82" t="s">
        <v>56</v>
      </c>
      <c r="D1699" s="82" t="s">
        <v>57</v>
      </c>
      <c r="E1699" s="82" t="s">
        <v>21</v>
      </c>
      <c r="F1699" s="82"/>
      <c r="G1699" s="82" t="s">
        <v>94</v>
      </c>
      <c r="H1699" s="81" t="n">
        <v>38108</v>
      </c>
      <c r="I1699" s="82" t="n">
        <v>117257</v>
      </c>
      <c r="J1699" s="82" t="n">
        <v>29</v>
      </c>
      <c r="K1699" s="83" t="n">
        <f aca="false">IF(J1699=0,0,J1699/I1699)</f>
        <v>0.000247319989424938</v>
      </c>
      <c r="L1699" s="83" t="n">
        <f aca="false">I1699/UOM</f>
        <v>11.7257</v>
      </c>
      <c r="M1699" s="83" t="n">
        <f aca="false">J1699/UOM</f>
        <v>0.0029</v>
      </c>
      <c r="N1699" s="84" t="str">
        <f aca="false">IF(F1699="P","PHY",IF(F1699="G","G",E1699))</f>
        <v>D</v>
      </c>
      <c r="O1699" s="84" t="str">
        <f aca="false">IF(ISNA(VLOOKUP(G1699,BadCanCurves,1,FALSE())),VLOOKUP(D1699,FOLIOS,6,FALSE()),"not used")</f>
        <v>not used</v>
      </c>
      <c r="P1699" s="84" t="n">
        <f aca="false">IF($N1699="P",VLOOKUP(H1699,PrcBuckets,2,FALSE()),0)</f>
        <v>0</v>
      </c>
      <c r="Q1699" s="84" t="n">
        <f aca="false">IF($N1699="D",VLOOKUP(H1699,BasisBuckets,2,FALSE()),0)</f>
        <v>12</v>
      </c>
      <c r="R1699" s="84" t="n">
        <f aca="false">IF($N1699="PHY",VLOOKUP(H1699,PGDBuckets,2,FALSE()),0)</f>
        <v>0</v>
      </c>
      <c r="S1699" s="84" t="n">
        <f aca="false">IF($N1699="G",VLOOKUP(H1699,PGDBuckets,2,FALSE()),0)</f>
        <v>0</v>
      </c>
      <c r="T1699" s="84" t="n">
        <f aca="false">SUM(P1699:S1699)</f>
        <v>12</v>
      </c>
      <c r="U1699" s="84" t="str">
        <f aca="false">IF(O1699="not used","-",O1699&amp;N1699&amp;T1699)</f>
        <v>-</v>
      </c>
      <c r="V1699" s="84" t="str">
        <f aca="false">IF(O1699="Not Used","-",VLOOKUP(D1699,FOLIOS,7,FALSE())&amp;H1699)</f>
        <v>-</v>
      </c>
      <c r="W1699" s="84" t="str">
        <f aca="false">IF(U1699="-","-",O1699&amp;E1699&amp;H1699)</f>
        <v>-</v>
      </c>
      <c r="X1699" s="85" t="str">
        <f aca="false">D1699&amp;G1699</f>
        <v>FT-CAND-EGSC-BASNGI/CHI. GATE</v>
      </c>
      <c r="AF1699" s="0" t="str">
        <f aca="false">D1699&amp;V1699</f>
        <v>FT-CAND-EGSC-BAS-</v>
      </c>
    </row>
    <row r="1700" customFormat="false" ht="12.75" hidden="false" customHeight="false" outlineLevel="0" collapsed="false">
      <c r="A1700" s="81" t="n">
        <v>36682</v>
      </c>
      <c r="B1700" s="82" t="s">
        <v>55</v>
      </c>
      <c r="C1700" s="82" t="s">
        <v>56</v>
      </c>
      <c r="D1700" s="82" t="s">
        <v>57</v>
      </c>
      <c r="E1700" s="82" t="s">
        <v>21</v>
      </c>
      <c r="F1700" s="82"/>
      <c r="G1700" s="82" t="s">
        <v>94</v>
      </c>
      <c r="H1700" s="81" t="n">
        <v>38139</v>
      </c>
      <c r="I1700" s="82" t="n">
        <v>112786</v>
      </c>
      <c r="J1700" s="82" t="n">
        <v>28</v>
      </c>
      <c r="K1700" s="83" t="n">
        <f aca="false">IF(J1700=0,0,J1700/I1700)</f>
        <v>0.000248257762488252</v>
      </c>
      <c r="L1700" s="83" t="n">
        <f aca="false">I1700/UOM</f>
        <v>11.2786</v>
      </c>
      <c r="M1700" s="83" t="n">
        <f aca="false">J1700/UOM</f>
        <v>0.0028</v>
      </c>
      <c r="N1700" s="84" t="str">
        <f aca="false">IF(F1700="P","PHY",IF(F1700="G","G",E1700))</f>
        <v>D</v>
      </c>
      <c r="O1700" s="84" t="str">
        <f aca="false">IF(ISNA(VLOOKUP(G1700,BadCanCurves,1,FALSE())),VLOOKUP(D1700,FOLIOS,6,FALSE()),"not used")</f>
        <v>not used</v>
      </c>
      <c r="P1700" s="84" t="n">
        <f aca="false">IF($N1700="P",VLOOKUP(H1700,PrcBuckets,2,FALSE()),0)</f>
        <v>0</v>
      </c>
      <c r="Q1700" s="84" t="n">
        <f aca="false">IF($N1700="D",VLOOKUP(H1700,BasisBuckets,2,FALSE()),0)</f>
        <v>12</v>
      </c>
      <c r="R1700" s="84" t="n">
        <f aca="false">IF($N1700="PHY",VLOOKUP(H1700,PGDBuckets,2,FALSE()),0)</f>
        <v>0</v>
      </c>
      <c r="S1700" s="84" t="n">
        <f aca="false">IF($N1700="G",VLOOKUP(H1700,PGDBuckets,2,FALSE()),0)</f>
        <v>0</v>
      </c>
      <c r="T1700" s="84" t="n">
        <f aca="false">SUM(P1700:S1700)</f>
        <v>12</v>
      </c>
      <c r="U1700" s="84" t="str">
        <f aca="false">IF(O1700="not used","-",O1700&amp;N1700&amp;T1700)</f>
        <v>-</v>
      </c>
      <c r="V1700" s="84" t="str">
        <f aca="false">IF(O1700="Not Used","-",VLOOKUP(D1700,FOLIOS,7,FALSE())&amp;H1700)</f>
        <v>-</v>
      </c>
      <c r="W1700" s="84" t="str">
        <f aca="false">IF(U1700="-","-",O1700&amp;E1700&amp;H1700)</f>
        <v>-</v>
      </c>
      <c r="X1700" s="85" t="str">
        <f aca="false">D1700&amp;G1700</f>
        <v>FT-CAND-EGSC-BASNGI/CHI. GATE</v>
      </c>
      <c r="AF1700" s="0" t="str">
        <f aca="false">D1700&amp;V1700</f>
        <v>FT-CAND-EGSC-BAS-</v>
      </c>
    </row>
    <row r="1701" customFormat="false" ht="12.75" hidden="false" customHeight="false" outlineLevel="0" collapsed="false">
      <c r="A1701" s="81" t="n">
        <v>36682</v>
      </c>
      <c r="B1701" s="82" t="s">
        <v>55</v>
      </c>
      <c r="C1701" s="82" t="s">
        <v>56</v>
      </c>
      <c r="D1701" s="82" t="s">
        <v>57</v>
      </c>
      <c r="E1701" s="82" t="s">
        <v>21</v>
      </c>
      <c r="F1701" s="82"/>
      <c r="G1701" s="82" t="s">
        <v>94</v>
      </c>
      <c r="H1701" s="81" t="n">
        <v>38169</v>
      </c>
      <c r="I1701" s="82" t="n">
        <v>115861</v>
      </c>
      <c r="J1701" s="82" t="n">
        <v>29</v>
      </c>
      <c r="K1701" s="83" t="n">
        <f aca="false">IF(J1701=0,0,J1701/I1701)</f>
        <v>0.000250299928362434</v>
      </c>
      <c r="L1701" s="83" t="n">
        <f aca="false">I1701/UOM</f>
        <v>11.5861</v>
      </c>
      <c r="M1701" s="83" t="n">
        <f aca="false">J1701/UOM</f>
        <v>0.0029</v>
      </c>
      <c r="N1701" s="84" t="str">
        <f aca="false">IF(F1701="P","PHY",IF(F1701="G","G",E1701))</f>
        <v>D</v>
      </c>
      <c r="O1701" s="84" t="str">
        <f aca="false">IF(ISNA(VLOOKUP(G1701,BadCanCurves,1,FALSE())),VLOOKUP(D1701,FOLIOS,6,FALSE()),"not used")</f>
        <v>not used</v>
      </c>
      <c r="P1701" s="84" t="n">
        <f aca="false">IF($N1701="P",VLOOKUP(H1701,PrcBuckets,2,FALSE()),0)</f>
        <v>0</v>
      </c>
      <c r="Q1701" s="84" t="n">
        <f aca="false">IF($N1701="D",VLOOKUP(H1701,BasisBuckets,2,FALSE()),0)</f>
        <v>12</v>
      </c>
      <c r="R1701" s="84" t="n">
        <f aca="false">IF($N1701="PHY",VLOOKUP(H1701,PGDBuckets,2,FALSE()),0)</f>
        <v>0</v>
      </c>
      <c r="S1701" s="84" t="n">
        <f aca="false">IF($N1701="G",VLOOKUP(H1701,PGDBuckets,2,FALSE()),0)</f>
        <v>0</v>
      </c>
      <c r="T1701" s="84" t="n">
        <f aca="false">SUM(P1701:S1701)</f>
        <v>12</v>
      </c>
      <c r="U1701" s="84" t="str">
        <f aca="false">IF(O1701="not used","-",O1701&amp;N1701&amp;T1701)</f>
        <v>-</v>
      </c>
      <c r="V1701" s="84" t="str">
        <f aca="false">IF(O1701="Not Used","-",VLOOKUP(D1701,FOLIOS,7,FALSE())&amp;H1701)</f>
        <v>-</v>
      </c>
      <c r="W1701" s="84" t="str">
        <f aca="false">IF(U1701="-","-",O1701&amp;E1701&amp;H1701)</f>
        <v>-</v>
      </c>
      <c r="X1701" s="85" t="str">
        <f aca="false">D1701&amp;G1701</f>
        <v>FT-CAND-EGSC-BASNGI/CHI. GATE</v>
      </c>
      <c r="AF1701" s="0" t="str">
        <f aca="false">D1701&amp;V1701</f>
        <v>FT-CAND-EGSC-BAS-</v>
      </c>
    </row>
    <row r="1702" customFormat="false" ht="12.75" hidden="false" customHeight="false" outlineLevel="0" collapsed="false">
      <c r="A1702" s="81" t="n">
        <v>36682</v>
      </c>
      <c r="B1702" s="82" t="s">
        <v>55</v>
      </c>
      <c r="C1702" s="82" t="s">
        <v>56</v>
      </c>
      <c r="D1702" s="82" t="s">
        <v>57</v>
      </c>
      <c r="E1702" s="82" t="s">
        <v>21</v>
      </c>
      <c r="F1702" s="82"/>
      <c r="G1702" s="82" t="s">
        <v>94</v>
      </c>
      <c r="H1702" s="81" t="n">
        <v>38200</v>
      </c>
      <c r="I1702" s="82" t="n">
        <v>115158</v>
      </c>
      <c r="J1702" s="82" t="n">
        <v>29</v>
      </c>
      <c r="K1702" s="83" t="n">
        <f aca="false">IF(J1702=0,0,J1702/I1702)</f>
        <v>0.000251827923374842</v>
      </c>
      <c r="L1702" s="83" t="n">
        <f aca="false">I1702/UOM</f>
        <v>11.5158</v>
      </c>
      <c r="M1702" s="83" t="n">
        <f aca="false">J1702/UOM</f>
        <v>0.0029</v>
      </c>
      <c r="N1702" s="84" t="str">
        <f aca="false">IF(F1702="P","PHY",IF(F1702="G","G",E1702))</f>
        <v>D</v>
      </c>
      <c r="O1702" s="84" t="str">
        <f aca="false">IF(ISNA(VLOOKUP(G1702,BadCanCurves,1,FALSE())),VLOOKUP(D1702,FOLIOS,6,FALSE()),"not used")</f>
        <v>not used</v>
      </c>
      <c r="P1702" s="84" t="n">
        <f aca="false">IF($N1702="P",VLOOKUP(H1702,PrcBuckets,2,FALSE()),0)</f>
        <v>0</v>
      </c>
      <c r="Q1702" s="84" t="n">
        <f aca="false">IF($N1702="D",VLOOKUP(H1702,BasisBuckets,2,FALSE()),0)</f>
        <v>12</v>
      </c>
      <c r="R1702" s="84" t="n">
        <f aca="false">IF($N1702="PHY",VLOOKUP(H1702,PGDBuckets,2,FALSE()),0)</f>
        <v>0</v>
      </c>
      <c r="S1702" s="84" t="n">
        <f aca="false">IF($N1702="G",VLOOKUP(H1702,PGDBuckets,2,FALSE()),0)</f>
        <v>0</v>
      </c>
      <c r="T1702" s="84" t="n">
        <f aca="false">SUM(P1702:S1702)</f>
        <v>12</v>
      </c>
      <c r="U1702" s="84" t="str">
        <f aca="false">IF(O1702="not used","-",O1702&amp;N1702&amp;T1702)</f>
        <v>-</v>
      </c>
      <c r="V1702" s="84" t="str">
        <f aca="false">IF(O1702="Not Used","-",VLOOKUP(D1702,FOLIOS,7,FALSE())&amp;H1702)</f>
        <v>-</v>
      </c>
      <c r="W1702" s="84" t="str">
        <f aca="false">IF(U1702="-","-",O1702&amp;E1702&amp;H1702)</f>
        <v>-</v>
      </c>
      <c r="X1702" s="85" t="str">
        <f aca="false">D1702&amp;G1702</f>
        <v>FT-CAND-EGSC-BASNGI/CHI. GATE</v>
      </c>
      <c r="AF1702" s="0" t="str">
        <f aca="false">D1702&amp;V1702</f>
        <v>FT-CAND-EGSC-BAS-</v>
      </c>
    </row>
    <row r="1703" customFormat="false" ht="12.75" hidden="false" customHeight="false" outlineLevel="0" collapsed="false">
      <c r="A1703" s="81" t="n">
        <v>36682</v>
      </c>
      <c r="B1703" s="82" t="s">
        <v>55</v>
      </c>
      <c r="C1703" s="82" t="s">
        <v>56</v>
      </c>
      <c r="D1703" s="82" t="s">
        <v>57</v>
      </c>
      <c r="E1703" s="82" t="s">
        <v>21</v>
      </c>
      <c r="F1703" s="82"/>
      <c r="G1703" s="82" t="s">
        <v>94</v>
      </c>
      <c r="H1703" s="81" t="n">
        <v>38231</v>
      </c>
      <c r="I1703" s="82" t="n">
        <v>110767</v>
      </c>
      <c r="J1703" s="82" t="n">
        <v>28</v>
      </c>
      <c r="K1703" s="83" t="n">
        <f aca="false">IF(J1703=0,0,J1703/I1703)</f>
        <v>0.00025278286854388</v>
      </c>
      <c r="L1703" s="83" t="n">
        <f aca="false">I1703/UOM</f>
        <v>11.0767</v>
      </c>
      <c r="M1703" s="83" t="n">
        <f aca="false">J1703/UOM</f>
        <v>0.0028</v>
      </c>
      <c r="N1703" s="84" t="str">
        <f aca="false">IF(F1703="P","PHY",IF(F1703="G","G",E1703))</f>
        <v>D</v>
      </c>
      <c r="O1703" s="84" t="str">
        <f aca="false">IF(ISNA(VLOOKUP(G1703,BadCanCurves,1,FALSE())),VLOOKUP(D1703,FOLIOS,6,FALSE()),"not used")</f>
        <v>not used</v>
      </c>
      <c r="P1703" s="84" t="n">
        <f aca="false">IF($N1703="P",VLOOKUP(H1703,PrcBuckets,2,FALSE()),0)</f>
        <v>0</v>
      </c>
      <c r="Q1703" s="84" t="n">
        <f aca="false">IF($N1703="D",VLOOKUP(H1703,BasisBuckets,2,FALSE()),0)</f>
        <v>12</v>
      </c>
      <c r="R1703" s="84" t="n">
        <f aca="false">IF($N1703="PHY",VLOOKUP(H1703,PGDBuckets,2,FALSE()),0)</f>
        <v>0</v>
      </c>
      <c r="S1703" s="84" t="n">
        <f aca="false">IF($N1703="G",VLOOKUP(H1703,PGDBuckets,2,FALSE()),0)</f>
        <v>0</v>
      </c>
      <c r="T1703" s="84" t="n">
        <f aca="false">SUM(P1703:S1703)</f>
        <v>12</v>
      </c>
      <c r="U1703" s="84" t="str">
        <f aca="false">IF(O1703="not used","-",O1703&amp;N1703&amp;T1703)</f>
        <v>-</v>
      </c>
      <c r="V1703" s="84" t="str">
        <f aca="false">IF(O1703="Not Used","-",VLOOKUP(D1703,FOLIOS,7,FALSE())&amp;H1703)</f>
        <v>-</v>
      </c>
      <c r="W1703" s="84" t="str">
        <f aca="false">IF(U1703="-","-",O1703&amp;E1703&amp;H1703)</f>
        <v>-</v>
      </c>
      <c r="X1703" s="85" t="str">
        <f aca="false">D1703&amp;G1703</f>
        <v>FT-CAND-EGSC-BASNGI/CHI. GATE</v>
      </c>
      <c r="AF1703" s="0" t="str">
        <f aca="false">D1703&amp;V1703</f>
        <v>FT-CAND-EGSC-BAS-</v>
      </c>
    </row>
    <row r="1704" customFormat="false" ht="12.75" hidden="false" customHeight="false" outlineLevel="0" collapsed="false">
      <c r="A1704" s="81" t="n">
        <v>36682</v>
      </c>
      <c r="B1704" s="82" t="s">
        <v>55</v>
      </c>
      <c r="C1704" s="82" t="s">
        <v>56</v>
      </c>
      <c r="D1704" s="82" t="s">
        <v>57</v>
      </c>
      <c r="E1704" s="82" t="s">
        <v>21</v>
      </c>
      <c r="F1704" s="82"/>
      <c r="G1704" s="82" t="s">
        <v>94</v>
      </c>
      <c r="H1704" s="81" t="n">
        <v>38261</v>
      </c>
      <c r="I1704" s="82" t="n">
        <v>113787</v>
      </c>
      <c r="J1704" s="82" t="n">
        <v>28</v>
      </c>
      <c r="K1704" s="83" t="n">
        <f aca="false">IF(J1704=0,0,J1704/I1704)</f>
        <v>0.000246073804564669</v>
      </c>
      <c r="L1704" s="83" t="n">
        <f aca="false">I1704/UOM</f>
        <v>11.3787</v>
      </c>
      <c r="M1704" s="83" t="n">
        <f aca="false">J1704/UOM</f>
        <v>0.0028</v>
      </c>
      <c r="N1704" s="84" t="str">
        <f aca="false">IF(F1704="P","PHY",IF(F1704="G","G",E1704))</f>
        <v>D</v>
      </c>
      <c r="O1704" s="84" t="str">
        <f aca="false">IF(ISNA(VLOOKUP(G1704,BadCanCurves,1,FALSE())),VLOOKUP(D1704,FOLIOS,6,FALSE()),"not used")</f>
        <v>not used</v>
      </c>
      <c r="P1704" s="84" t="n">
        <f aca="false">IF($N1704="P",VLOOKUP(H1704,PrcBuckets,2,FALSE()),0)</f>
        <v>0</v>
      </c>
      <c r="Q1704" s="84" t="n">
        <f aca="false">IF($N1704="D",VLOOKUP(H1704,BasisBuckets,2,FALSE()),0)</f>
        <v>12</v>
      </c>
      <c r="R1704" s="84" t="n">
        <f aca="false">IF($N1704="PHY",VLOOKUP(H1704,PGDBuckets,2,FALSE()),0)</f>
        <v>0</v>
      </c>
      <c r="S1704" s="84" t="n">
        <f aca="false">IF($N1704="G",VLOOKUP(H1704,PGDBuckets,2,FALSE()),0)</f>
        <v>0</v>
      </c>
      <c r="T1704" s="84" t="n">
        <f aca="false">SUM(P1704:S1704)</f>
        <v>12</v>
      </c>
      <c r="U1704" s="84" t="str">
        <f aca="false">IF(O1704="not used","-",O1704&amp;N1704&amp;T1704)</f>
        <v>-</v>
      </c>
      <c r="V1704" s="84" t="str">
        <f aca="false">IF(O1704="Not Used","-",VLOOKUP(D1704,FOLIOS,7,FALSE())&amp;H1704)</f>
        <v>-</v>
      </c>
      <c r="W1704" s="84" t="str">
        <f aca="false">IF(U1704="-","-",O1704&amp;E1704&amp;H1704)</f>
        <v>-</v>
      </c>
      <c r="X1704" s="85" t="str">
        <f aca="false">D1704&amp;G1704</f>
        <v>FT-CAND-EGSC-BASNGI/CHI. GATE</v>
      </c>
      <c r="AF1704" s="0" t="str">
        <f aca="false">D1704&amp;V1704</f>
        <v>FT-CAND-EGSC-BAS-</v>
      </c>
    </row>
    <row r="1705" customFormat="false" ht="12.75" hidden="false" customHeight="false" outlineLevel="0" collapsed="false">
      <c r="A1705" s="81" t="n">
        <v>36682</v>
      </c>
      <c r="B1705" s="82" t="s">
        <v>55</v>
      </c>
      <c r="C1705" s="82" t="s">
        <v>56</v>
      </c>
      <c r="D1705" s="82" t="s">
        <v>57</v>
      </c>
      <c r="E1705" s="82" t="s">
        <v>21</v>
      </c>
      <c r="F1705" s="82"/>
      <c r="G1705" s="82" t="s">
        <v>94</v>
      </c>
      <c r="H1705" s="81" t="n">
        <v>38292</v>
      </c>
      <c r="I1705" s="82" t="n">
        <v>109448</v>
      </c>
      <c r="J1705" s="82" t="n">
        <v>27</v>
      </c>
      <c r="K1705" s="83" t="n">
        <f aca="false">IF(J1705=0,0,J1705/I1705)</f>
        <v>0.000246692493238798</v>
      </c>
      <c r="L1705" s="83" t="n">
        <f aca="false">I1705/UOM</f>
        <v>10.9448</v>
      </c>
      <c r="M1705" s="83" t="n">
        <f aca="false">J1705/UOM</f>
        <v>0.0027</v>
      </c>
      <c r="N1705" s="84" t="str">
        <f aca="false">IF(F1705="P","PHY",IF(F1705="G","G",E1705))</f>
        <v>D</v>
      </c>
      <c r="O1705" s="84" t="str">
        <f aca="false">IF(ISNA(VLOOKUP(G1705,BadCanCurves,1,FALSE())),VLOOKUP(D1705,FOLIOS,6,FALSE()),"not used")</f>
        <v>not used</v>
      </c>
      <c r="P1705" s="84" t="n">
        <f aca="false">IF($N1705="P",VLOOKUP(H1705,PrcBuckets,2,FALSE()),0)</f>
        <v>0</v>
      </c>
      <c r="Q1705" s="84" t="n">
        <f aca="false">IF($N1705="D",VLOOKUP(H1705,BasisBuckets,2,FALSE()),0)</f>
        <v>12</v>
      </c>
      <c r="R1705" s="84" t="n">
        <f aca="false">IF($N1705="PHY",VLOOKUP(H1705,PGDBuckets,2,FALSE()),0)</f>
        <v>0</v>
      </c>
      <c r="S1705" s="84" t="n">
        <f aca="false">IF($N1705="G",VLOOKUP(H1705,PGDBuckets,2,FALSE()),0)</f>
        <v>0</v>
      </c>
      <c r="T1705" s="84" t="n">
        <f aca="false">SUM(P1705:S1705)</f>
        <v>12</v>
      </c>
      <c r="U1705" s="84" t="str">
        <f aca="false">IF(O1705="not used","-",O1705&amp;N1705&amp;T1705)</f>
        <v>-</v>
      </c>
      <c r="V1705" s="84" t="str">
        <f aca="false">IF(O1705="Not Used","-",VLOOKUP(D1705,FOLIOS,7,FALSE())&amp;H1705)</f>
        <v>-</v>
      </c>
      <c r="W1705" s="84" t="str">
        <f aca="false">IF(U1705="-","-",O1705&amp;E1705&amp;H1705)</f>
        <v>-</v>
      </c>
      <c r="X1705" s="85" t="str">
        <f aca="false">D1705&amp;G1705</f>
        <v>FT-CAND-EGSC-BASNGI/CHI. GATE</v>
      </c>
      <c r="AF1705" s="0" t="str">
        <f aca="false">D1705&amp;V1705</f>
        <v>FT-CAND-EGSC-BAS-</v>
      </c>
    </row>
    <row r="1706" customFormat="false" ht="12.75" hidden="false" customHeight="false" outlineLevel="0" collapsed="false">
      <c r="A1706" s="81" t="n">
        <v>36682</v>
      </c>
      <c r="B1706" s="82" t="s">
        <v>55</v>
      </c>
      <c r="C1706" s="82" t="s">
        <v>56</v>
      </c>
      <c r="D1706" s="82" t="s">
        <v>57</v>
      </c>
      <c r="E1706" s="82" t="s">
        <v>21</v>
      </c>
      <c r="F1706" s="82"/>
      <c r="G1706" s="82" t="s">
        <v>94</v>
      </c>
      <c r="H1706" s="81" t="n">
        <v>38322</v>
      </c>
      <c r="I1706" s="82" t="n">
        <v>112432</v>
      </c>
      <c r="J1706" s="82" t="n">
        <v>28</v>
      </c>
      <c r="K1706" s="83" t="n">
        <f aca="false">IF(J1706=0,0,J1706/I1706)</f>
        <v>0.000249039419382382</v>
      </c>
      <c r="L1706" s="83" t="n">
        <f aca="false">I1706/UOM</f>
        <v>11.2432</v>
      </c>
      <c r="M1706" s="83" t="n">
        <f aca="false">J1706/UOM</f>
        <v>0.0028</v>
      </c>
      <c r="N1706" s="84" t="str">
        <f aca="false">IF(F1706="P","PHY",IF(F1706="G","G",E1706))</f>
        <v>D</v>
      </c>
      <c r="O1706" s="84" t="str">
        <f aca="false">IF(ISNA(VLOOKUP(G1706,BadCanCurves,1,FALSE())),VLOOKUP(D1706,FOLIOS,6,FALSE()),"not used")</f>
        <v>not used</v>
      </c>
      <c r="P1706" s="84" t="n">
        <f aca="false">IF($N1706="P",VLOOKUP(H1706,PrcBuckets,2,FALSE()),0)</f>
        <v>0</v>
      </c>
      <c r="Q1706" s="84" t="n">
        <f aca="false">IF($N1706="D",VLOOKUP(H1706,BasisBuckets,2,FALSE()),0)</f>
        <v>12</v>
      </c>
      <c r="R1706" s="84" t="n">
        <f aca="false">IF($N1706="PHY",VLOOKUP(H1706,PGDBuckets,2,FALSE()),0)</f>
        <v>0</v>
      </c>
      <c r="S1706" s="84" t="n">
        <f aca="false">IF($N1706="G",VLOOKUP(H1706,PGDBuckets,2,FALSE()),0)</f>
        <v>0</v>
      </c>
      <c r="T1706" s="84" t="n">
        <f aca="false">SUM(P1706:S1706)</f>
        <v>12</v>
      </c>
      <c r="U1706" s="84" t="str">
        <f aca="false">IF(O1706="not used","-",O1706&amp;N1706&amp;T1706)</f>
        <v>-</v>
      </c>
      <c r="V1706" s="84" t="str">
        <f aca="false">IF(O1706="Not Used","-",VLOOKUP(D1706,FOLIOS,7,FALSE())&amp;H1706)</f>
        <v>-</v>
      </c>
      <c r="W1706" s="84" t="str">
        <f aca="false">IF(U1706="-","-",O1706&amp;E1706&amp;H1706)</f>
        <v>-</v>
      </c>
      <c r="X1706" s="85" t="str">
        <f aca="false">D1706&amp;G1706</f>
        <v>FT-CAND-EGSC-BASNGI/CHI. GATE</v>
      </c>
      <c r="AF1706" s="0" t="str">
        <f aca="false">D1706&amp;V1706</f>
        <v>FT-CAND-EGSC-BAS-</v>
      </c>
    </row>
    <row r="1707" customFormat="false" ht="12.75" hidden="false" customHeight="false" outlineLevel="0" collapsed="false">
      <c r="A1707" s="81" t="n">
        <v>36682</v>
      </c>
      <c r="B1707" s="82" t="s">
        <v>55</v>
      </c>
      <c r="C1707" s="82" t="s">
        <v>56</v>
      </c>
      <c r="D1707" s="82" t="s">
        <v>57</v>
      </c>
      <c r="E1707" s="82" t="s">
        <v>21</v>
      </c>
      <c r="F1707" s="82"/>
      <c r="G1707" s="82" t="s">
        <v>94</v>
      </c>
      <c r="H1707" s="81" t="n">
        <v>38353</v>
      </c>
      <c r="I1707" s="82" t="n">
        <v>111750</v>
      </c>
      <c r="J1707" s="82" t="n">
        <v>28</v>
      </c>
      <c r="K1707" s="83" t="n">
        <f aca="false">IF(J1707=0,0,J1707/I1707)</f>
        <v>0.000250559284116331</v>
      </c>
      <c r="L1707" s="83" t="n">
        <f aca="false">I1707/UOM</f>
        <v>11.175</v>
      </c>
      <c r="M1707" s="83" t="n">
        <f aca="false">J1707/UOM</f>
        <v>0.0028</v>
      </c>
      <c r="N1707" s="84" t="str">
        <f aca="false">IF(F1707="P","PHY",IF(F1707="G","G",E1707))</f>
        <v>D</v>
      </c>
      <c r="O1707" s="84" t="str">
        <f aca="false">IF(ISNA(VLOOKUP(G1707,BadCanCurves,1,FALSE())),VLOOKUP(D1707,FOLIOS,6,FALSE()),"not used")</f>
        <v>not used</v>
      </c>
      <c r="P1707" s="84" t="n">
        <f aca="false">IF($N1707="P",VLOOKUP(H1707,PrcBuckets,2,FALSE()),0)</f>
        <v>0</v>
      </c>
      <c r="Q1707" s="84" t="n">
        <f aca="false">IF($N1707="D",VLOOKUP(H1707,BasisBuckets,2,FALSE()),0)</f>
        <v>13</v>
      </c>
      <c r="R1707" s="84" t="n">
        <f aca="false">IF($N1707="PHY",VLOOKUP(H1707,PGDBuckets,2,FALSE()),0)</f>
        <v>0</v>
      </c>
      <c r="S1707" s="84" t="n">
        <f aca="false">IF($N1707="G",VLOOKUP(H1707,PGDBuckets,2,FALSE()),0)</f>
        <v>0</v>
      </c>
      <c r="T1707" s="84" t="n">
        <f aca="false">SUM(P1707:S1707)</f>
        <v>13</v>
      </c>
      <c r="U1707" s="84" t="str">
        <f aca="false">IF(O1707="not used","-",O1707&amp;N1707&amp;T1707)</f>
        <v>-</v>
      </c>
      <c r="V1707" s="84" t="str">
        <f aca="false">IF(O1707="Not Used","-",VLOOKUP(D1707,FOLIOS,7,FALSE())&amp;H1707)</f>
        <v>-</v>
      </c>
      <c r="W1707" s="84" t="str">
        <f aca="false">IF(U1707="-","-",O1707&amp;E1707&amp;H1707)</f>
        <v>-</v>
      </c>
      <c r="X1707" s="85" t="str">
        <f aca="false">D1707&amp;G1707</f>
        <v>FT-CAND-EGSC-BASNGI/CHI. GATE</v>
      </c>
      <c r="AF1707" s="0" t="str">
        <f aca="false">D1707&amp;V1707</f>
        <v>FT-CAND-EGSC-BAS-</v>
      </c>
    </row>
    <row r="1708" customFormat="false" ht="12.75" hidden="false" customHeight="false" outlineLevel="0" collapsed="false">
      <c r="A1708" s="81" t="n">
        <v>36682</v>
      </c>
      <c r="B1708" s="82" t="s">
        <v>55</v>
      </c>
      <c r="C1708" s="82" t="s">
        <v>56</v>
      </c>
      <c r="D1708" s="82" t="s">
        <v>57</v>
      </c>
      <c r="E1708" s="82" t="s">
        <v>21</v>
      </c>
      <c r="F1708" s="82"/>
      <c r="G1708" s="82" t="s">
        <v>94</v>
      </c>
      <c r="H1708" s="81" t="n">
        <v>38384</v>
      </c>
      <c r="I1708" s="82" t="n">
        <v>100322</v>
      </c>
      <c r="J1708" s="82" t="n">
        <v>25</v>
      </c>
      <c r="K1708" s="83" t="n">
        <f aca="false">IF(J1708=0,0,J1708/I1708)</f>
        <v>0.000249197583780228</v>
      </c>
      <c r="L1708" s="83" t="n">
        <f aca="false">I1708/UOM</f>
        <v>10.0322</v>
      </c>
      <c r="M1708" s="83" t="n">
        <f aca="false">J1708/UOM</f>
        <v>0.0025</v>
      </c>
      <c r="N1708" s="84" t="str">
        <f aca="false">IF(F1708="P","PHY",IF(F1708="G","G",E1708))</f>
        <v>D</v>
      </c>
      <c r="O1708" s="84" t="str">
        <f aca="false">IF(ISNA(VLOOKUP(G1708,BadCanCurves,1,FALSE())),VLOOKUP(D1708,FOLIOS,6,FALSE()),"not used")</f>
        <v>not used</v>
      </c>
      <c r="P1708" s="84" t="n">
        <f aca="false">IF($N1708="P",VLOOKUP(H1708,PrcBuckets,2,FALSE()),0)</f>
        <v>0</v>
      </c>
      <c r="Q1708" s="84" t="n">
        <f aca="false">IF($N1708="D",VLOOKUP(H1708,BasisBuckets,2,FALSE()),0)</f>
        <v>13</v>
      </c>
      <c r="R1708" s="84" t="n">
        <f aca="false">IF($N1708="PHY",VLOOKUP(H1708,PGDBuckets,2,FALSE()),0)</f>
        <v>0</v>
      </c>
      <c r="S1708" s="84" t="n">
        <f aca="false">IF($N1708="G",VLOOKUP(H1708,PGDBuckets,2,FALSE()),0)</f>
        <v>0</v>
      </c>
      <c r="T1708" s="84" t="n">
        <f aca="false">SUM(P1708:S1708)</f>
        <v>13</v>
      </c>
      <c r="U1708" s="84" t="str">
        <f aca="false">IF(O1708="not used","-",O1708&amp;N1708&amp;T1708)</f>
        <v>-</v>
      </c>
      <c r="V1708" s="84" t="str">
        <f aca="false">IF(O1708="Not Used","-",VLOOKUP(D1708,FOLIOS,7,FALSE())&amp;H1708)</f>
        <v>-</v>
      </c>
      <c r="W1708" s="84" t="str">
        <f aca="false">IF(U1708="-","-",O1708&amp;E1708&amp;H1708)</f>
        <v>-</v>
      </c>
      <c r="X1708" s="85" t="str">
        <f aca="false">D1708&amp;G1708</f>
        <v>FT-CAND-EGSC-BASNGI/CHI. GATE</v>
      </c>
      <c r="AF1708" s="0" t="str">
        <f aca="false">D1708&amp;V1708</f>
        <v>FT-CAND-EGSC-BAS-</v>
      </c>
    </row>
    <row r="1709" customFormat="false" ht="12.75" hidden="false" customHeight="false" outlineLevel="0" collapsed="false">
      <c r="A1709" s="81" t="n">
        <v>36682</v>
      </c>
      <c r="B1709" s="82" t="s">
        <v>55</v>
      </c>
      <c r="C1709" s="82" t="s">
        <v>56</v>
      </c>
      <c r="D1709" s="82" t="s">
        <v>57</v>
      </c>
      <c r="E1709" s="82" t="s">
        <v>21</v>
      </c>
      <c r="F1709" s="82"/>
      <c r="G1709" s="82" t="s">
        <v>94</v>
      </c>
      <c r="H1709" s="81" t="n">
        <v>38412</v>
      </c>
      <c r="I1709" s="82" t="n">
        <v>110462</v>
      </c>
      <c r="J1709" s="82" t="n">
        <v>28</v>
      </c>
      <c r="K1709" s="83" t="n">
        <f aca="false">IF(J1709=0,0,J1709/I1709)</f>
        <v>0.000253480835038294</v>
      </c>
      <c r="L1709" s="83" t="n">
        <f aca="false">I1709/UOM</f>
        <v>11.0462</v>
      </c>
      <c r="M1709" s="83" t="n">
        <f aca="false">J1709/UOM</f>
        <v>0.0028</v>
      </c>
      <c r="N1709" s="84" t="str">
        <f aca="false">IF(F1709="P","PHY",IF(F1709="G","G",E1709))</f>
        <v>D</v>
      </c>
      <c r="O1709" s="84" t="str">
        <f aca="false">IF(ISNA(VLOOKUP(G1709,BadCanCurves,1,FALSE())),VLOOKUP(D1709,FOLIOS,6,FALSE()),"not used")</f>
        <v>not used</v>
      </c>
      <c r="P1709" s="84" t="n">
        <f aca="false">IF($N1709="P",VLOOKUP(H1709,PrcBuckets,2,FALSE()),0)</f>
        <v>0</v>
      </c>
      <c r="Q1709" s="84" t="n">
        <f aca="false">IF($N1709="D",VLOOKUP(H1709,BasisBuckets,2,FALSE()),0)</f>
        <v>13</v>
      </c>
      <c r="R1709" s="84" t="n">
        <f aca="false">IF($N1709="PHY",VLOOKUP(H1709,PGDBuckets,2,FALSE()),0)</f>
        <v>0</v>
      </c>
      <c r="S1709" s="84" t="n">
        <f aca="false">IF($N1709="G",VLOOKUP(H1709,PGDBuckets,2,FALSE()),0)</f>
        <v>0</v>
      </c>
      <c r="T1709" s="84" t="n">
        <f aca="false">SUM(P1709:S1709)</f>
        <v>13</v>
      </c>
      <c r="U1709" s="84" t="str">
        <f aca="false">IF(O1709="not used","-",O1709&amp;N1709&amp;T1709)</f>
        <v>-</v>
      </c>
      <c r="V1709" s="84" t="str">
        <f aca="false">IF(O1709="Not Used","-",VLOOKUP(D1709,FOLIOS,7,FALSE())&amp;H1709)</f>
        <v>-</v>
      </c>
      <c r="W1709" s="84" t="str">
        <f aca="false">IF(U1709="-","-",O1709&amp;E1709&amp;H1709)</f>
        <v>-</v>
      </c>
      <c r="X1709" s="85" t="str">
        <f aca="false">D1709&amp;G1709</f>
        <v>FT-CAND-EGSC-BASNGI/CHI. GATE</v>
      </c>
      <c r="AF1709" s="0" t="str">
        <f aca="false">D1709&amp;V1709</f>
        <v>FT-CAND-EGSC-BAS-</v>
      </c>
    </row>
    <row r="1710" customFormat="false" ht="12.75" hidden="false" customHeight="false" outlineLevel="0" collapsed="false">
      <c r="A1710" s="81" t="n">
        <v>36682</v>
      </c>
      <c r="B1710" s="82" t="s">
        <v>55</v>
      </c>
      <c r="C1710" s="82" t="s">
        <v>56</v>
      </c>
      <c r="D1710" s="82" t="s">
        <v>57</v>
      </c>
      <c r="E1710" s="82" t="s">
        <v>21</v>
      </c>
      <c r="F1710" s="82"/>
      <c r="G1710" s="82" t="s">
        <v>94</v>
      </c>
      <c r="H1710" s="81" t="n">
        <v>38443</v>
      </c>
      <c r="I1710" s="82" t="n">
        <v>106249</v>
      </c>
      <c r="J1710" s="82" t="n">
        <v>27</v>
      </c>
      <c r="K1710" s="83" t="n">
        <f aca="false">IF(J1710=0,0,J1710/I1710)</f>
        <v>0.000254120038776836</v>
      </c>
      <c r="L1710" s="83" t="n">
        <f aca="false">I1710/UOM</f>
        <v>10.6249</v>
      </c>
      <c r="M1710" s="83" t="n">
        <f aca="false">J1710/UOM</f>
        <v>0.0027</v>
      </c>
      <c r="N1710" s="84" t="str">
        <f aca="false">IF(F1710="P","PHY",IF(F1710="G","G",E1710))</f>
        <v>D</v>
      </c>
      <c r="O1710" s="84" t="str">
        <f aca="false">IF(ISNA(VLOOKUP(G1710,BadCanCurves,1,FALSE())),VLOOKUP(D1710,FOLIOS,6,FALSE()),"not used")</f>
        <v>not used</v>
      </c>
      <c r="P1710" s="84" t="n">
        <f aca="false">IF($N1710="P",VLOOKUP(H1710,PrcBuckets,2,FALSE()),0)</f>
        <v>0</v>
      </c>
      <c r="Q1710" s="84" t="n">
        <f aca="false">IF($N1710="D",VLOOKUP(H1710,BasisBuckets,2,FALSE()),0)</f>
        <v>13</v>
      </c>
      <c r="R1710" s="84" t="n">
        <f aca="false">IF($N1710="PHY",VLOOKUP(H1710,PGDBuckets,2,FALSE()),0)</f>
        <v>0</v>
      </c>
      <c r="S1710" s="84" t="n">
        <f aca="false">IF($N1710="G",VLOOKUP(H1710,PGDBuckets,2,FALSE()),0)</f>
        <v>0</v>
      </c>
      <c r="T1710" s="84" t="n">
        <f aca="false">SUM(P1710:S1710)</f>
        <v>13</v>
      </c>
      <c r="U1710" s="84" t="str">
        <f aca="false">IF(O1710="not used","-",O1710&amp;N1710&amp;T1710)</f>
        <v>-</v>
      </c>
      <c r="V1710" s="84" t="str">
        <f aca="false">IF(O1710="Not Used","-",VLOOKUP(D1710,FOLIOS,7,FALSE())&amp;H1710)</f>
        <v>-</v>
      </c>
      <c r="W1710" s="84" t="str">
        <f aca="false">IF(U1710="-","-",O1710&amp;E1710&amp;H1710)</f>
        <v>-</v>
      </c>
      <c r="X1710" s="85" t="str">
        <f aca="false">D1710&amp;G1710</f>
        <v>FT-CAND-EGSC-BASNGI/CHI. GATE</v>
      </c>
      <c r="AF1710" s="0" t="str">
        <f aca="false">D1710&amp;V1710</f>
        <v>FT-CAND-EGSC-BAS-</v>
      </c>
    </row>
    <row r="1711" customFormat="false" ht="12.75" hidden="false" customHeight="false" outlineLevel="0" collapsed="false">
      <c r="A1711" s="81" t="n">
        <v>36682</v>
      </c>
      <c r="B1711" s="82" t="s">
        <v>55</v>
      </c>
      <c r="C1711" s="82" t="s">
        <v>56</v>
      </c>
      <c r="D1711" s="82" t="s">
        <v>57</v>
      </c>
      <c r="E1711" s="82" t="s">
        <v>21</v>
      </c>
      <c r="F1711" s="82"/>
      <c r="G1711" s="82" t="s">
        <v>94</v>
      </c>
      <c r="H1711" s="81" t="n">
        <v>38473</v>
      </c>
      <c r="I1711" s="82" t="n">
        <v>109145</v>
      </c>
      <c r="J1711" s="82" t="n">
        <v>27</v>
      </c>
      <c r="K1711" s="83" t="n">
        <f aca="false">IF(J1711=0,0,J1711/I1711)</f>
        <v>0.000247377342067891</v>
      </c>
      <c r="L1711" s="83" t="n">
        <f aca="false">I1711/UOM</f>
        <v>10.9145</v>
      </c>
      <c r="M1711" s="83" t="n">
        <f aca="false">J1711/UOM</f>
        <v>0.0027</v>
      </c>
      <c r="N1711" s="84" t="str">
        <f aca="false">IF(F1711="P","PHY",IF(F1711="G","G",E1711))</f>
        <v>D</v>
      </c>
      <c r="O1711" s="84" t="str">
        <f aca="false">IF(ISNA(VLOOKUP(G1711,BadCanCurves,1,FALSE())),VLOOKUP(D1711,FOLIOS,6,FALSE()),"not used")</f>
        <v>not used</v>
      </c>
      <c r="P1711" s="84" t="n">
        <f aca="false">IF($N1711="P",VLOOKUP(H1711,PrcBuckets,2,FALSE()),0)</f>
        <v>0</v>
      </c>
      <c r="Q1711" s="84" t="n">
        <f aca="false">IF($N1711="D",VLOOKUP(H1711,BasisBuckets,2,FALSE()),0)</f>
        <v>13</v>
      </c>
      <c r="R1711" s="84" t="n">
        <f aca="false">IF($N1711="PHY",VLOOKUP(H1711,PGDBuckets,2,FALSE()),0)</f>
        <v>0</v>
      </c>
      <c r="S1711" s="84" t="n">
        <f aca="false">IF($N1711="G",VLOOKUP(H1711,PGDBuckets,2,FALSE()),0)</f>
        <v>0</v>
      </c>
      <c r="T1711" s="84" t="n">
        <f aca="false">SUM(P1711:S1711)</f>
        <v>13</v>
      </c>
      <c r="U1711" s="84" t="str">
        <f aca="false">IF(O1711="not used","-",O1711&amp;N1711&amp;T1711)</f>
        <v>-</v>
      </c>
      <c r="V1711" s="84" t="str">
        <f aca="false">IF(O1711="Not Used","-",VLOOKUP(D1711,FOLIOS,7,FALSE())&amp;H1711)</f>
        <v>-</v>
      </c>
      <c r="W1711" s="84" t="str">
        <f aca="false">IF(U1711="-","-",O1711&amp;E1711&amp;H1711)</f>
        <v>-</v>
      </c>
      <c r="X1711" s="85" t="str">
        <f aca="false">D1711&amp;G1711</f>
        <v>FT-CAND-EGSC-BASNGI/CHI. GATE</v>
      </c>
      <c r="AF1711" s="0" t="str">
        <f aca="false">D1711&amp;V1711</f>
        <v>FT-CAND-EGSC-BAS-</v>
      </c>
    </row>
    <row r="1712" customFormat="false" ht="12.75" hidden="false" customHeight="false" outlineLevel="0" collapsed="false">
      <c r="A1712" s="81" t="n">
        <v>36682</v>
      </c>
      <c r="B1712" s="82" t="s">
        <v>55</v>
      </c>
      <c r="C1712" s="82" t="s">
        <v>56</v>
      </c>
      <c r="D1712" s="82" t="s">
        <v>57</v>
      </c>
      <c r="E1712" s="82" t="s">
        <v>21</v>
      </c>
      <c r="F1712" s="82"/>
      <c r="G1712" s="82" t="s">
        <v>94</v>
      </c>
      <c r="H1712" s="81" t="n">
        <v>38504</v>
      </c>
      <c r="I1712" s="82" t="n">
        <v>104983</v>
      </c>
      <c r="J1712" s="82" t="n">
        <v>26</v>
      </c>
      <c r="K1712" s="83" t="n">
        <f aca="false">IF(J1712=0,0,J1712/I1712)</f>
        <v>0.000247659144813922</v>
      </c>
      <c r="L1712" s="83" t="n">
        <f aca="false">I1712/UOM</f>
        <v>10.4983</v>
      </c>
      <c r="M1712" s="83" t="n">
        <f aca="false">J1712/UOM</f>
        <v>0.0026</v>
      </c>
      <c r="N1712" s="84" t="str">
        <f aca="false">IF(F1712="P","PHY",IF(F1712="G","G",E1712))</f>
        <v>D</v>
      </c>
      <c r="O1712" s="84" t="str">
        <f aca="false">IF(ISNA(VLOOKUP(G1712,BadCanCurves,1,FALSE())),VLOOKUP(D1712,FOLIOS,6,FALSE()),"not used")</f>
        <v>not used</v>
      </c>
      <c r="P1712" s="84" t="n">
        <f aca="false">IF($N1712="P",VLOOKUP(H1712,PrcBuckets,2,FALSE()),0)</f>
        <v>0</v>
      </c>
      <c r="Q1712" s="84" t="n">
        <f aca="false">IF($N1712="D",VLOOKUP(H1712,BasisBuckets,2,FALSE()),0)</f>
        <v>13</v>
      </c>
      <c r="R1712" s="84" t="n">
        <f aca="false">IF($N1712="PHY",VLOOKUP(H1712,PGDBuckets,2,FALSE()),0)</f>
        <v>0</v>
      </c>
      <c r="S1712" s="84" t="n">
        <f aca="false">IF($N1712="G",VLOOKUP(H1712,PGDBuckets,2,FALSE()),0)</f>
        <v>0</v>
      </c>
      <c r="T1712" s="84" t="n">
        <f aca="false">SUM(P1712:S1712)</f>
        <v>13</v>
      </c>
      <c r="U1712" s="84" t="str">
        <f aca="false">IF(O1712="not used","-",O1712&amp;N1712&amp;T1712)</f>
        <v>-</v>
      </c>
      <c r="V1712" s="84" t="str">
        <f aca="false">IF(O1712="Not Used","-",VLOOKUP(D1712,FOLIOS,7,FALSE())&amp;H1712)</f>
        <v>-</v>
      </c>
      <c r="W1712" s="84" t="str">
        <f aca="false">IF(U1712="-","-",O1712&amp;E1712&amp;H1712)</f>
        <v>-</v>
      </c>
      <c r="X1712" s="85" t="str">
        <f aca="false">D1712&amp;G1712</f>
        <v>FT-CAND-EGSC-BASNGI/CHI. GATE</v>
      </c>
      <c r="AF1712" s="0" t="str">
        <f aca="false">D1712&amp;V1712</f>
        <v>FT-CAND-EGSC-BAS-</v>
      </c>
    </row>
    <row r="1713" customFormat="false" ht="12.75" hidden="false" customHeight="false" outlineLevel="0" collapsed="false">
      <c r="A1713" s="81" t="n">
        <v>36682</v>
      </c>
      <c r="B1713" s="82" t="s">
        <v>55</v>
      </c>
      <c r="C1713" s="82" t="s">
        <v>56</v>
      </c>
      <c r="D1713" s="82" t="s">
        <v>57</v>
      </c>
      <c r="E1713" s="82" t="s">
        <v>21</v>
      </c>
      <c r="F1713" s="82"/>
      <c r="G1713" s="82" t="s">
        <v>94</v>
      </c>
      <c r="H1713" s="81" t="n">
        <v>38534</v>
      </c>
      <c r="I1713" s="82" t="n">
        <v>107839</v>
      </c>
      <c r="J1713" s="82" t="n">
        <v>27</v>
      </c>
      <c r="K1713" s="83" t="n">
        <f aca="false">IF(J1713=0,0,J1713/I1713)</f>
        <v>0.000250373241591632</v>
      </c>
      <c r="L1713" s="83" t="n">
        <f aca="false">I1713/UOM</f>
        <v>10.7839</v>
      </c>
      <c r="M1713" s="83" t="n">
        <f aca="false">J1713/UOM</f>
        <v>0.0027</v>
      </c>
      <c r="N1713" s="84" t="str">
        <f aca="false">IF(F1713="P","PHY",IF(F1713="G","G",E1713))</f>
        <v>D</v>
      </c>
      <c r="O1713" s="84" t="str">
        <f aca="false">IF(ISNA(VLOOKUP(G1713,BadCanCurves,1,FALSE())),VLOOKUP(D1713,FOLIOS,6,FALSE()),"not used")</f>
        <v>not used</v>
      </c>
      <c r="P1713" s="84" t="n">
        <f aca="false">IF($N1713="P",VLOOKUP(H1713,PrcBuckets,2,FALSE()),0)</f>
        <v>0</v>
      </c>
      <c r="Q1713" s="84" t="n">
        <f aca="false">IF($N1713="D",VLOOKUP(H1713,BasisBuckets,2,FALSE()),0)</f>
        <v>13</v>
      </c>
      <c r="R1713" s="84" t="n">
        <f aca="false">IF($N1713="PHY",VLOOKUP(H1713,PGDBuckets,2,FALSE()),0)</f>
        <v>0</v>
      </c>
      <c r="S1713" s="84" t="n">
        <f aca="false">IF($N1713="G",VLOOKUP(H1713,PGDBuckets,2,FALSE()),0)</f>
        <v>0</v>
      </c>
      <c r="T1713" s="84" t="n">
        <f aca="false">SUM(P1713:S1713)</f>
        <v>13</v>
      </c>
      <c r="U1713" s="84" t="str">
        <f aca="false">IF(O1713="not used","-",O1713&amp;N1713&amp;T1713)</f>
        <v>-</v>
      </c>
      <c r="V1713" s="84" t="str">
        <f aca="false">IF(O1713="Not Used","-",VLOOKUP(D1713,FOLIOS,7,FALSE())&amp;H1713)</f>
        <v>-</v>
      </c>
      <c r="W1713" s="84" t="str">
        <f aca="false">IF(U1713="-","-",O1713&amp;E1713&amp;H1713)</f>
        <v>-</v>
      </c>
      <c r="X1713" s="85" t="str">
        <f aca="false">D1713&amp;G1713</f>
        <v>FT-CAND-EGSC-BASNGI/CHI. GATE</v>
      </c>
      <c r="AF1713" s="0" t="str">
        <f aca="false">D1713&amp;V1713</f>
        <v>FT-CAND-EGSC-BAS-</v>
      </c>
    </row>
    <row r="1714" customFormat="false" ht="12.75" hidden="false" customHeight="false" outlineLevel="0" collapsed="false">
      <c r="A1714" s="81" t="n">
        <v>36682</v>
      </c>
      <c r="B1714" s="82" t="s">
        <v>55</v>
      </c>
      <c r="C1714" s="82" t="s">
        <v>56</v>
      </c>
      <c r="D1714" s="82" t="s">
        <v>57</v>
      </c>
      <c r="E1714" s="82" t="s">
        <v>21</v>
      </c>
      <c r="F1714" s="82"/>
      <c r="G1714" s="82" t="s">
        <v>94</v>
      </c>
      <c r="H1714" s="81" t="n">
        <v>38565</v>
      </c>
      <c r="I1714" s="82" t="n">
        <v>107177</v>
      </c>
      <c r="J1714" s="82" t="n">
        <v>27</v>
      </c>
      <c r="K1714" s="83" t="n">
        <f aca="false">IF(J1714=0,0,J1714/I1714)</f>
        <v>0.000251919721582056</v>
      </c>
      <c r="L1714" s="83" t="n">
        <f aca="false">I1714/UOM</f>
        <v>10.7177</v>
      </c>
      <c r="M1714" s="83" t="n">
        <f aca="false">J1714/UOM</f>
        <v>0.0027</v>
      </c>
      <c r="N1714" s="84" t="str">
        <f aca="false">IF(F1714="P","PHY",IF(F1714="G","G",E1714))</f>
        <v>D</v>
      </c>
      <c r="O1714" s="84" t="str">
        <f aca="false">IF(ISNA(VLOOKUP(G1714,BadCanCurves,1,FALSE())),VLOOKUP(D1714,FOLIOS,6,FALSE()),"not used")</f>
        <v>not used</v>
      </c>
      <c r="P1714" s="84" t="n">
        <f aca="false">IF($N1714="P",VLOOKUP(H1714,PrcBuckets,2,FALSE()),0)</f>
        <v>0</v>
      </c>
      <c r="Q1714" s="84" t="n">
        <f aca="false">IF($N1714="D",VLOOKUP(H1714,BasisBuckets,2,FALSE()),0)</f>
        <v>13</v>
      </c>
      <c r="R1714" s="84" t="n">
        <f aca="false">IF($N1714="PHY",VLOOKUP(H1714,PGDBuckets,2,FALSE()),0)</f>
        <v>0</v>
      </c>
      <c r="S1714" s="84" t="n">
        <f aca="false">IF($N1714="G",VLOOKUP(H1714,PGDBuckets,2,FALSE()),0)</f>
        <v>0</v>
      </c>
      <c r="T1714" s="84" t="n">
        <f aca="false">SUM(P1714:S1714)</f>
        <v>13</v>
      </c>
      <c r="U1714" s="84" t="str">
        <f aca="false">IF(O1714="not used","-",O1714&amp;N1714&amp;T1714)</f>
        <v>-</v>
      </c>
      <c r="V1714" s="84" t="str">
        <f aca="false">IF(O1714="Not Used","-",VLOOKUP(D1714,FOLIOS,7,FALSE())&amp;H1714)</f>
        <v>-</v>
      </c>
      <c r="W1714" s="84" t="str">
        <f aca="false">IF(U1714="-","-",O1714&amp;E1714&amp;H1714)</f>
        <v>-</v>
      </c>
      <c r="X1714" s="85" t="str">
        <f aca="false">D1714&amp;G1714</f>
        <v>FT-CAND-EGSC-BASNGI/CHI. GATE</v>
      </c>
      <c r="AF1714" s="0" t="str">
        <f aca="false">D1714&amp;V1714</f>
        <v>FT-CAND-EGSC-BAS-</v>
      </c>
    </row>
    <row r="1715" customFormat="false" ht="12.75" hidden="false" customHeight="false" outlineLevel="0" collapsed="false">
      <c r="A1715" s="81" t="n">
        <v>36682</v>
      </c>
      <c r="B1715" s="82" t="s">
        <v>55</v>
      </c>
      <c r="C1715" s="82" t="s">
        <v>56</v>
      </c>
      <c r="D1715" s="82" t="s">
        <v>57</v>
      </c>
      <c r="E1715" s="82" t="s">
        <v>21</v>
      </c>
      <c r="F1715" s="82"/>
      <c r="G1715" s="82" t="s">
        <v>94</v>
      </c>
      <c r="H1715" s="81" t="n">
        <v>38596</v>
      </c>
      <c r="I1715" s="82" t="n">
        <v>103083</v>
      </c>
      <c r="J1715" s="82" t="n">
        <v>26</v>
      </c>
      <c r="K1715" s="83" t="n">
        <f aca="false">IF(J1715=0,0,J1715/I1715)</f>
        <v>0.000252223936051531</v>
      </c>
      <c r="L1715" s="83" t="n">
        <f aca="false">I1715/UOM</f>
        <v>10.3083</v>
      </c>
      <c r="M1715" s="83" t="n">
        <f aca="false">J1715/UOM</f>
        <v>0.0026</v>
      </c>
      <c r="N1715" s="84" t="str">
        <f aca="false">IF(F1715="P","PHY",IF(F1715="G","G",E1715))</f>
        <v>D</v>
      </c>
      <c r="O1715" s="84" t="str">
        <f aca="false">IF(ISNA(VLOOKUP(G1715,BadCanCurves,1,FALSE())),VLOOKUP(D1715,FOLIOS,6,FALSE()),"not used")</f>
        <v>not used</v>
      </c>
      <c r="P1715" s="84" t="n">
        <f aca="false">IF($N1715="P",VLOOKUP(H1715,PrcBuckets,2,FALSE()),0)</f>
        <v>0</v>
      </c>
      <c r="Q1715" s="84" t="n">
        <f aca="false">IF($N1715="D",VLOOKUP(H1715,BasisBuckets,2,FALSE()),0)</f>
        <v>13</v>
      </c>
      <c r="R1715" s="84" t="n">
        <f aca="false">IF($N1715="PHY",VLOOKUP(H1715,PGDBuckets,2,FALSE()),0)</f>
        <v>0</v>
      </c>
      <c r="S1715" s="84" t="n">
        <f aca="false">IF($N1715="G",VLOOKUP(H1715,PGDBuckets,2,FALSE()),0)</f>
        <v>0</v>
      </c>
      <c r="T1715" s="84" t="n">
        <f aca="false">SUM(P1715:S1715)</f>
        <v>13</v>
      </c>
      <c r="U1715" s="84" t="str">
        <f aca="false">IF(O1715="not used","-",O1715&amp;N1715&amp;T1715)</f>
        <v>-</v>
      </c>
      <c r="V1715" s="84" t="str">
        <f aca="false">IF(O1715="Not Used","-",VLOOKUP(D1715,FOLIOS,7,FALSE())&amp;H1715)</f>
        <v>-</v>
      </c>
      <c r="W1715" s="84" t="str">
        <f aca="false">IF(U1715="-","-",O1715&amp;E1715&amp;H1715)</f>
        <v>-</v>
      </c>
      <c r="X1715" s="85" t="str">
        <f aca="false">D1715&amp;G1715</f>
        <v>FT-CAND-EGSC-BASNGI/CHI. GATE</v>
      </c>
      <c r="AF1715" s="0" t="str">
        <f aca="false">D1715&amp;V1715</f>
        <v>FT-CAND-EGSC-BAS-</v>
      </c>
    </row>
    <row r="1716" customFormat="false" ht="12.75" hidden="false" customHeight="false" outlineLevel="0" collapsed="false">
      <c r="A1716" s="81" t="n">
        <v>36682</v>
      </c>
      <c r="B1716" s="82" t="s">
        <v>55</v>
      </c>
      <c r="C1716" s="82" t="s">
        <v>56</v>
      </c>
      <c r="D1716" s="82" t="s">
        <v>57</v>
      </c>
      <c r="E1716" s="82" t="s">
        <v>21</v>
      </c>
      <c r="F1716" s="82"/>
      <c r="G1716" s="82" t="s">
        <v>94</v>
      </c>
      <c r="H1716" s="81" t="n">
        <v>38626</v>
      </c>
      <c r="I1716" s="82" t="n">
        <v>105885</v>
      </c>
      <c r="J1716" s="82" t="n">
        <v>26</v>
      </c>
      <c r="K1716" s="83" t="n">
        <f aca="false">IF(J1716=0,0,J1716/I1716)</f>
        <v>0.000245549416820135</v>
      </c>
      <c r="L1716" s="83" t="n">
        <f aca="false">I1716/UOM</f>
        <v>10.5885</v>
      </c>
      <c r="M1716" s="83" t="n">
        <f aca="false">J1716/UOM</f>
        <v>0.0026</v>
      </c>
      <c r="N1716" s="84" t="str">
        <f aca="false">IF(F1716="P","PHY",IF(F1716="G","G",E1716))</f>
        <v>D</v>
      </c>
      <c r="O1716" s="84" t="str">
        <f aca="false">IF(ISNA(VLOOKUP(G1716,BadCanCurves,1,FALSE())),VLOOKUP(D1716,FOLIOS,6,FALSE()),"not used")</f>
        <v>not used</v>
      </c>
      <c r="P1716" s="84" t="n">
        <f aca="false">IF($N1716="P",VLOOKUP(H1716,PrcBuckets,2,FALSE()),0)</f>
        <v>0</v>
      </c>
      <c r="Q1716" s="84" t="n">
        <f aca="false">IF($N1716="D",VLOOKUP(H1716,BasisBuckets,2,FALSE()),0)</f>
        <v>13</v>
      </c>
      <c r="R1716" s="84" t="n">
        <f aca="false">IF($N1716="PHY",VLOOKUP(H1716,PGDBuckets,2,FALSE()),0)</f>
        <v>0</v>
      </c>
      <c r="S1716" s="84" t="n">
        <f aca="false">IF($N1716="G",VLOOKUP(H1716,PGDBuckets,2,FALSE()),0)</f>
        <v>0</v>
      </c>
      <c r="T1716" s="84" t="n">
        <f aca="false">SUM(P1716:S1716)</f>
        <v>13</v>
      </c>
      <c r="U1716" s="84" t="str">
        <f aca="false">IF(O1716="not used","-",O1716&amp;N1716&amp;T1716)</f>
        <v>-</v>
      </c>
      <c r="V1716" s="84" t="str">
        <f aca="false">IF(O1716="Not Used","-",VLOOKUP(D1716,FOLIOS,7,FALSE())&amp;H1716)</f>
        <v>-</v>
      </c>
      <c r="W1716" s="84" t="str">
        <f aca="false">IF(U1716="-","-",O1716&amp;E1716&amp;H1716)</f>
        <v>-</v>
      </c>
      <c r="X1716" s="85" t="str">
        <f aca="false">D1716&amp;G1716</f>
        <v>FT-CAND-EGSC-BASNGI/CHI. GATE</v>
      </c>
      <c r="AF1716" s="0" t="str">
        <f aca="false">D1716&amp;V1716</f>
        <v>FT-CAND-EGSC-BAS-</v>
      </c>
    </row>
    <row r="1717" customFormat="false" ht="12.75" hidden="false" customHeight="false" outlineLevel="0" collapsed="false">
      <c r="A1717" s="81" t="n">
        <v>36682</v>
      </c>
      <c r="B1717" s="82" t="s">
        <v>55</v>
      </c>
      <c r="C1717" s="82" t="s">
        <v>56</v>
      </c>
      <c r="D1717" s="82" t="s">
        <v>57</v>
      </c>
      <c r="E1717" s="82" t="s">
        <v>21</v>
      </c>
      <c r="F1717" s="82"/>
      <c r="G1717" s="82" t="s">
        <v>94</v>
      </c>
      <c r="H1717" s="81" t="n">
        <v>38657</v>
      </c>
      <c r="I1717" s="82" t="n">
        <v>101839</v>
      </c>
      <c r="J1717" s="82" t="n">
        <v>25</v>
      </c>
      <c r="K1717" s="83" t="n">
        <f aca="false">IF(J1717=0,0,J1717/I1717)</f>
        <v>0.000245485521263956</v>
      </c>
      <c r="L1717" s="83" t="n">
        <f aca="false">I1717/UOM</f>
        <v>10.1839</v>
      </c>
      <c r="M1717" s="83" t="n">
        <f aca="false">J1717/UOM</f>
        <v>0.0025</v>
      </c>
      <c r="N1717" s="84" t="str">
        <f aca="false">IF(F1717="P","PHY",IF(F1717="G","G",E1717))</f>
        <v>D</v>
      </c>
      <c r="O1717" s="84" t="str">
        <f aca="false">IF(ISNA(VLOOKUP(G1717,BadCanCurves,1,FALSE())),VLOOKUP(D1717,FOLIOS,6,FALSE()),"not used")</f>
        <v>not used</v>
      </c>
      <c r="P1717" s="84" t="n">
        <f aca="false">IF($N1717="P",VLOOKUP(H1717,PrcBuckets,2,FALSE()),0)</f>
        <v>0</v>
      </c>
      <c r="Q1717" s="84" t="n">
        <f aca="false">IF($N1717="D",VLOOKUP(H1717,BasisBuckets,2,FALSE()),0)</f>
        <v>13</v>
      </c>
      <c r="R1717" s="84" t="n">
        <f aca="false">IF($N1717="PHY",VLOOKUP(H1717,PGDBuckets,2,FALSE()),0)</f>
        <v>0</v>
      </c>
      <c r="S1717" s="84" t="n">
        <f aca="false">IF($N1717="G",VLOOKUP(H1717,PGDBuckets,2,FALSE()),0)</f>
        <v>0</v>
      </c>
      <c r="T1717" s="84" t="n">
        <f aca="false">SUM(P1717:S1717)</f>
        <v>13</v>
      </c>
      <c r="U1717" s="84" t="str">
        <f aca="false">IF(O1717="not used","-",O1717&amp;N1717&amp;T1717)</f>
        <v>-</v>
      </c>
      <c r="V1717" s="84" t="str">
        <f aca="false">IF(O1717="Not Used","-",VLOOKUP(D1717,FOLIOS,7,FALSE())&amp;H1717)</f>
        <v>-</v>
      </c>
      <c r="W1717" s="84" t="str">
        <f aca="false">IF(U1717="-","-",O1717&amp;E1717&amp;H1717)</f>
        <v>-</v>
      </c>
      <c r="X1717" s="85" t="str">
        <f aca="false">D1717&amp;G1717</f>
        <v>FT-CAND-EGSC-BASNGI/CHI. GATE</v>
      </c>
      <c r="AF1717" s="0" t="str">
        <f aca="false">D1717&amp;V1717</f>
        <v>FT-CAND-EGSC-BAS-</v>
      </c>
    </row>
    <row r="1718" customFormat="false" ht="12.75" hidden="false" customHeight="false" outlineLevel="0" collapsed="false">
      <c r="A1718" s="81" t="n">
        <v>36682</v>
      </c>
      <c r="B1718" s="82" t="s">
        <v>55</v>
      </c>
      <c r="C1718" s="82" t="s">
        <v>56</v>
      </c>
      <c r="D1718" s="82" t="s">
        <v>57</v>
      </c>
      <c r="E1718" s="82" t="s">
        <v>21</v>
      </c>
      <c r="F1718" s="82"/>
      <c r="G1718" s="82" t="s">
        <v>94</v>
      </c>
      <c r="H1718" s="81" t="n">
        <v>38687</v>
      </c>
      <c r="I1718" s="82" t="n">
        <v>104607</v>
      </c>
      <c r="J1718" s="82" t="n">
        <v>26</v>
      </c>
      <c r="K1718" s="83" t="n">
        <f aca="false">IF(J1718=0,0,J1718/I1718)</f>
        <v>0.000248549332262659</v>
      </c>
      <c r="L1718" s="83" t="n">
        <f aca="false">I1718/UOM</f>
        <v>10.4607</v>
      </c>
      <c r="M1718" s="83" t="n">
        <f aca="false">J1718/UOM</f>
        <v>0.0026</v>
      </c>
      <c r="N1718" s="84" t="str">
        <f aca="false">IF(F1718="P","PHY",IF(F1718="G","G",E1718))</f>
        <v>D</v>
      </c>
      <c r="O1718" s="84" t="str">
        <f aca="false">IF(ISNA(VLOOKUP(G1718,BadCanCurves,1,FALSE())),VLOOKUP(D1718,FOLIOS,6,FALSE()),"not used")</f>
        <v>not used</v>
      </c>
      <c r="P1718" s="84" t="n">
        <f aca="false">IF($N1718="P",VLOOKUP(H1718,PrcBuckets,2,FALSE()),0)</f>
        <v>0</v>
      </c>
      <c r="Q1718" s="84" t="n">
        <f aca="false">IF($N1718="D",VLOOKUP(H1718,BasisBuckets,2,FALSE()),0)</f>
        <v>13</v>
      </c>
      <c r="R1718" s="84" t="n">
        <f aca="false">IF($N1718="PHY",VLOOKUP(H1718,PGDBuckets,2,FALSE()),0)</f>
        <v>0</v>
      </c>
      <c r="S1718" s="84" t="n">
        <f aca="false">IF($N1718="G",VLOOKUP(H1718,PGDBuckets,2,FALSE()),0)</f>
        <v>0</v>
      </c>
      <c r="T1718" s="84" t="n">
        <f aca="false">SUM(P1718:S1718)</f>
        <v>13</v>
      </c>
      <c r="U1718" s="84" t="str">
        <f aca="false">IF(O1718="not used","-",O1718&amp;N1718&amp;T1718)</f>
        <v>-</v>
      </c>
      <c r="V1718" s="84" t="str">
        <f aca="false">IF(O1718="Not Used","-",VLOOKUP(D1718,FOLIOS,7,FALSE())&amp;H1718)</f>
        <v>-</v>
      </c>
      <c r="W1718" s="84" t="str">
        <f aca="false">IF(U1718="-","-",O1718&amp;E1718&amp;H1718)</f>
        <v>-</v>
      </c>
      <c r="X1718" s="85" t="str">
        <f aca="false">D1718&amp;G1718</f>
        <v>FT-CAND-EGSC-BASNGI/CHI. GATE</v>
      </c>
      <c r="AF1718" s="0" t="str">
        <f aca="false">D1718&amp;V1718</f>
        <v>FT-CAND-EGSC-BAS-</v>
      </c>
    </row>
    <row r="1719" customFormat="false" ht="12.75" hidden="false" customHeight="false" outlineLevel="0" collapsed="false">
      <c r="A1719" s="81" t="n">
        <v>36682</v>
      </c>
      <c r="B1719" s="82" t="s">
        <v>55</v>
      </c>
      <c r="C1719" s="82" t="s">
        <v>56</v>
      </c>
      <c r="D1719" s="82" t="s">
        <v>57</v>
      </c>
      <c r="E1719" s="82" t="s">
        <v>21</v>
      </c>
      <c r="F1719" s="82"/>
      <c r="G1719" s="82" t="s">
        <v>94</v>
      </c>
      <c r="H1719" s="81" t="n">
        <v>38718</v>
      </c>
      <c r="I1719" s="82" t="n">
        <v>103964</v>
      </c>
      <c r="J1719" s="82" t="n">
        <v>26</v>
      </c>
      <c r="K1719" s="83" t="n">
        <f aca="false">IF(J1719=0,0,J1719/I1719)</f>
        <v>0.000250086568427533</v>
      </c>
      <c r="L1719" s="83" t="n">
        <f aca="false">I1719/UOM</f>
        <v>10.3964</v>
      </c>
      <c r="M1719" s="83" t="n">
        <f aca="false">J1719/UOM</f>
        <v>0.0026</v>
      </c>
      <c r="N1719" s="84" t="str">
        <f aca="false">IF(F1719="P","PHY",IF(F1719="G","G",E1719))</f>
        <v>D</v>
      </c>
      <c r="O1719" s="84" t="str">
        <f aca="false">IF(ISNA(VLOOKUP(G1719,BadCanCurves,1,FALSE())),VLOOKUP(D1719,FOLIOS,6,FALSE()),"not used")</f>
        <v>not used</v>
      </c>
      <c r="P1719" s="84" t="n">
        <f aca="false">IF($N1719="P",VLOOKUP(H1719,PrcBuckets,2,FALSE()),0)</f>
        <v>0</v>
      </c>
      <c r="Q1719" s="84" t="n">
        <f aca="false">IF($N1719="D",VLOOKUP(H1719,BasisBuckets,2,FALSE()),0)</f>
        <v>13</v>
      </c>
      <c r="R1719" s="84" t="n">
        <f aca="false">IF($N1719="PHY",VLOOKUP(H1719,PGDBuckets,2,FALSE()),0)</f>
        <v>0</v>
      </c>
      <c r="S1719" s="84" t="n">
        <f aca="false">IF($N1719="G",VLOOKUP(H1719,PGDBuckets,2,FALSE()),0)</f>
        <v>0</v>
      </c>
      <c r="T1719" s="84" t="n">
        <f aca="false">SUM(P1719:S1719)</f>
        <v>13</v>
      </c>
      <c r="U1719" s="84" t="str">
        <f aca="false">IF(O1719="not used","-",O1719&amp;N1719&amp;T1719)</f>
        <v>-</v>
      </c>
      <c r="V1719" s="84" t="str">
        <f aca="false">IF(O1719="Not Used","-",VLOOKUP(D1719,FOLIOS,7,FALSE())&amp;H1719)</f>
        <v>-</v>
      </c>
      <c r="W1719" s="84" t="str">
        <f aca="false">IF(U1719="-","-",O1719&amp;E1719&amp;H1719)</f>
        <v>-</v>
      </c>
      <c r="X1719" s="85" t="str">
        <f aca="false">D1719&amp;G1719</f>
        <v>FT-CAND-EGSC-BASNGI/CHI. GATE</v>
      </c>
      <c r="AF1719" s="0" t="str">
        <f aca="false">D1719&amp;V1719</f>
        <v>FT-CAND-EGSC-BAS-</v>
      </c>
    </row>
    <row r="1720" customFormat="false" ht="12.75" hidden="false" customHeight="false" outlineLevel="0" collapsed="false">
      <c r="A1720" s="81" t="n">
        <v>36682</v>
      </c>
      <c r="B1720" s="87" t="s">
        <v>55</v>
      </c>
      <c r="C1720" s="87" t="s">
        <v>56</v>
      </c>
      <c r="D1720" s="87" t="s">
        <v>57</v>
      </c>
      <c r="E1720" s="87" t="s">
        <v>21</v>
      </c>
      <c r="F1720" s="87"/>
      <c r="G1720" s="87" t="s">
        <v>94</v>
      </c>
      <c r="H1720" s="88" t="n">
        <v>38749</v>
      </c>
      <c r="I1720" s="82" t="n">
        <v>93324</v>
      </c>
      <c r="J1720" s="82" t="n">
        <v>23</v>
      </c>
      <c r="K1720" s="83" t="n">
        <f aca="false">IF(J1720=0,0,J1720/I1720)</f>
        <v>0.000246453216750246</v>
      </c>
      <c r="L1720" s="83" t="n">
        <f aca="false">I1720/UOM</f>
        <v>9.3324</v>
      </c>
      <c r="M1720" s="83" t="n">
        <f aca="false">J1720/UOM</f>
        <v>0.0023</v>
      </c>
      <c r="N1720" s="84" t="str">
        <f aca="false">IF(F1720="P","PHY",IF(F1720="G","G",E1720))</f>
        <v>D</v>
      </c>
      <c r="O1720" s="84" t="str">
        <f aca="false">IF(ISNA(VLOOKUP(G1720,BadCanCurves,1,FALSE())),VLOOKUP(D1720,FOLIOS,6,FALSE()),"not used")</f>
        <v>not used</v>
      </c>
      <c r="P1720" s="84" t="n">
        <f aca="false">IF($N1720="P",VLOOKUP(H1720,PrcBuckets,2,FALSE()),0)</f>
        <v>0</v>
      </c>
      <c r="Q1720" s="84" t="n">
        <f aca="false">IF($N1720="D",VLOOKUP(H1720,BasisBuckets,2,FALSE()),0)</f>
        <v>13</v>
      </c>
      <c r="R1720" s="84" t="n">
        <f aca="false">IF($N1720="PHY",VLOOKUP(H1720,PGDBuckets,2,FALSE()),0)</f>
        <v>0</v>
      </c>
      <c r="S1720" s="84" t="n">
        <f aca="false">IF($N1720="G",VLOOKUP(H1720,PGDBuckets,2,FALSE()),0)</f>
        <v>0</v>
      </c>
      <c r="T1720" s="84" t="n">
        <f aca="false">SUM(P1720:S1720)</f>
        <v>13</v>
      </c>
      <c r="U1720" s="84" t="str">
        <f aca="false">IF(O1720="not used","-",O1720&amp;N1720&amp;T1720)</f>
        <v>-</v>
      </c>
      <c r="V1720" s="84" t="str">
        <f aca="false">IF(O1720="Not Used","-",VLOOKUP(D1720,FOLIOS,7,FALSE())&amp;H1720)</f>
        <v>-</v>
      </c>
      <c r="W1720" s="84" t="str">
        <f aca="false">IF(U1720="-","-",O1720&amp;E1720&amp;H1720)</f>
        <v>-</v>
      </c>
      <c r="X1720" s="85" t="str">
        <f aca="false">D1720&amp;G1720</f>
        <v>FT-CAND-EGSC-BASNGI/CHI. GATE</v>
      </c>
      <c r="Y1720" s="5"/>
      <c r="Z1720" s="5"/>
      <c r="AF1720" s="0" t="str">
        <f aca="false">D1720&amp;V1720</f>
        <v>FT-CAND-EGSC-BAS-</v>
      </c>
    </row>
    <row r="1721" customFormat="false" ht="12.75" hidden="false" customHeight="false" outlineLevel="0" collapsed="false">
      <c r="A1721" s="81" t="n">
        <v>36682</v>
      </c>
      <c r="B1721" s="87" t="s">
        <v>55</v>
      </c>
      <c r="C1721" s="87" t="s">
        <v>56</v>
      </c>
      <c r="D1721" s="87" t="s">
        <v>57</v>
      </c>
      <c r="E1721" s="87" t="s">
        <v>21</v>
      </c>
      <c r="F1721" s="87"/>
      <c r="G1721" s="87" t="s">
        <v>94</v>
      </c>
      <c r="H1721" s="88" t="n">
        <v>38777</v>
      </c>
      <c r="I1721" s="82" t="n">
        <v>102748</v>
      </c>
      <c r="J1721" s="82" t="n">
        <v>26</v>
      </c>
      <c r="K1721" s="83" t="n">
        <f aca="false">IF(J1721=0,0,J1721/I1721)</f>
        <v>0.000253046288005606</v>
      </c>
      <c r="L1721" s="83" t="n">
        <f aca="false">I1721/UOM</f>
        <v>10.2748</v>
      </c>
      <c r="M1721" s="83" t="n">
        <f aca="false">J1721/UOM</f>
        <v>0.0026</v>
      </c>
      <c r="N1721" s="84" t="str">
        <f aca="false">IF(F1721="P","PHY",IF(F1721="G","G",E1721))</f>
        <v>D</v>
      </c>
      <c r="O1721" s="84" t="str">
        <f aca="false">IF(ISNA(VLOOKUP(G1721,BadCanCurves,1,FALSE())),VLOOKUP(D1721,FOLIOS,6,FALSE()),"not used")</f>
        <v>not used</v>
      </c>
      <c r="P1721" s="84" t="n">
        <f aca="false">IF($N1721="P",VLOOKUP(H1721,PrcBuckets,2,FALSE()),0)</f>
        <v>0</v>
      </c>
      <c r="Q1721" s="84" t="n">
        <f aca="false">IF($N1721="D",VLOOKUP(H1721,BasisBuckets,2,FALSE()),0)</f>
        <v>13</v>
      </c>
      <c r="R1721" s="84" t="n">
        <f aca="false">IF($N1721="PHY",VLOOKUP(H1721,PGDBuckets,2,FALSE()),0)</f>
        <v>0</v>
      </c>
      <c r="S1721" s="84" t="n">
        <f aca="false">IF($N1721="G",VLOOKUP(H1721,PGDBuckets,2,FALSE()),0)</f>
        <v>0</v>
      </c>
      <c r="T1721" s="84" t="n">
        <f aca="false">SUM(P1721:S1721)</f>
        <v>13</v>
      </c>
      <c r="U1721" s="84" t="str">
        <f aca="false">IF(O1721="not used","-",O1721&amp;N1721&amp;T1721)</f>
        <v>-</v>
      </c>
      <c r="V1721" s="84" t="str">
        <f aca="false">IF(O1721="Not Used","-",VLOOKUP(D1721,FOLIOS,7,FALSE())&amp;H1721)</f>
        <v>-</v>
      </c>
      <c r="W1721" s="84" t="str">
        <f aca="false">IF(U1721="-","-",O1721&amp;E1721&amp;H1721)</f>
        <v>-</v>
      </c>
      <c r="X1721" s="85" t="str">
        <f aca="false">D1721&amp;G1721</f>
        <v>FT-CAND-EGSC-BASNGI/CHI. GATE</v>
      </c>
      <c r="Y1721" s="5"/>
      <c r="Z1721" s="5"/>
      <c r="AF1721" s="0" t="str">
        <f aca="false">D1721&amp;V1721</f>
        <v>FT-CAND-EGSC-BAS-</v>
      </c>
    </row>
    <row r="1722" customFormat="false" ht="12.75" hidden="false" customHeight="false" outlineLevel="0" collapsed="false">
      <c r="A1722" s="81" t="n">
        <v>36682</v>
      </c>
      <c r="B1722" s="87" t="s">
        <v>55</v>
      </c>
      <c r="C1722" s="87" t="s">
        <v>56</v>
      </c>
      <c r="D1722" s="87" t="s">
        <v>57</v>
      </c>
      <c r="E1722" s="87" t="s">
        <v>21</v>
      </c>
      <c r="F1722" s="87"/>
      <c r="G1722" s="87" t="s">
        <v>94</v>
      </c>
      <c r="H1722" s="88" t="n">
        <v>38808</v>
      </c>
      <c r="I1722" s="82" t="n">
        <v>98821</v>
      </c>
      <c r="J1722" s="82" t="n">
        <v>25</v>
      </c>
      <c r="K1722" s="83" t="n">
        <f aca="false">IF(J1722=0,0,J1722/I1722)</f>
        <v>0.000252982665627751</v>
      </c>
      <c r="L1722" s="83" t="n">
        <f aca="false">I1722/UOM</f>
        <v>9.8821</v>
      </c>
      <c r="M1722" s="83" t="n">
        <f aca="false">J1722/UOM</f>
        <v>0.0025</v>
      </c>
      <c r="N1722" s="84" t="str">
        <f aca="false">IF(F1722="P","PHY",IF(F1722="G","G",E1722))</f>
        <v>D</v>
      </c>
      <c r="O1722" s="84" t="str">
        <f aca="false">IF(ISNA(VLOOKUP(G1722,BadCanCurves,1,FALSE())),VLOOKUP(D1722,FOLIOS,6,FALSE()),"not used")</f>
        <v>not used</v>
      </c>
      <c r="P1722" s="84" t="n">
        <f aca="false">IF($N1722="P",VLOOKUP(H1722,PrcBuckets,2,FALSE()),0)</f>
        <v>0</v>
      </c>
      <c r="Q1722" s="84" t="n">
        <f aca="false">IF($N1722="D",VLOOKUP(H1722,BasisBuckets,2,FALSE()),0)</f>
        <v>13</v>
      </c>
      <c r="R1722" s="84" t="n">
        <f aca="false">IF($N1722="PHY",VLOOKUP(H1722,PGDBuckets,2,FALSE()),0)</f>
        <v>0</v>
      </c>
      <c r="S1722" s="84" t="n">
        <f aca="false">IF($N1722="G",VLOOKUP(H1722,PGDBuckets,2,FALSE()),0)</f>
        <v>0</v>
      </c>
      <c r="T1722" s="84" t="n">
        <f aca="false">SUM(P1722:S1722)</f>
        <v>13</v>
      </c>
      <c r="U1722" s="84" t="str">
        <f aca="false">IF(O1722="not used","-",O1722&amp;N1722&amp;T1722)</f>
        <v>-</v>
      </c>
      <c r="V1722" s="84" t="str">
        <f aca="false">IF(O1722="Not Used","-",VLOOKUP(D1722,FOLIOS,7,FALSE())&amp;H1722)</f>
        <v>-</v>
      </c>
      <c r="W1722" s="84" t="str">
        <f aca="false">IF(U1722="-","-",O1722&amp;E1722&amp;H1722)</f>
        <v>-</v>
      </c>
      <c r="X1722" s="85" t="str">
        <f aca="false">D1722&amp;G1722</f>
        <v>FT-CAND-EGSC-BASNGI/CHI. GATE</v>
      </c>
      <c r="Y1722" s="5"/>
      <c r="Z1722" s="5"/>
      <c r="AF1722" s="0" t="str">
        <f aca="false">D1722&amp;V1722</f>
        <v>FT-CAND-EGSC-BAS-</v>
      </c>
    </row>
    <row r="1723" customFormat="false" ht="12.75" hidden="false" customHeight="false" outlineLevel="0" collapsed="false">
      <c r="A1723" s="81" t="n">
        <v>36682</v>
      </c>
      <c r="B1723" s="87" t="s">
        <v>55</v>
      </c>
      <c r="C1723" s="87" t="s">
        <v>56</v>
      </c>
      <c r="D1723" s="87" t="s">
        <v>57</v>
      </c>
      <c r="E1723" s="87" t="s">
        <v>21</v>
      </c>
      <c r="F1723" s="87"/>
      <c r="G1723" s="87" t="s">
        <v>94</v>
      </c>
      <c r="H1723" s="88" t="n">
        <v>38838</v>
      </c>
      <c r="I1723" s="82" t="n">
        <v>101506</v>
      </c>
      <c r="J1723" s="82" t="n">
        <v>25</v>
      </c>
      <c r="K1723" s="83" t="n">
        <f aca="false">IF(J1723=0,0,J1723/I1723)</f>
        <v>0.000246290859653617</v>
      </c>
      <c r="L1723" s="83" t="n">
        <f aca="false">I1723/UOM</f>
        <v>10.1506</v>
      </c>
      <c r="M1723" s="83" t="n">
        <f aca="false">J1723/UOM</f>
        <v>0.0025</v>
      </c>
      <c r="N1723" s="84" t="str">
        <f aca="false">IF(F1723="P","PHY",IF(F1723="G","G",E1723))</f>
        <v>D</v>
      </c>
      <c r="O1723" s="84" t="str">
        <f aca="false">IF(ISNA(VLOOKUP(G1723,BadCanCurves,1,FALSE())),VLOOKUP(D1723,FOLIOS,6,FALSE()),"not used")</f>
        <v>not used</v>
      </c>
      <c r="P1723" s="84" t="n">
        <f aca="false">IF($N1723="P",VLOOKUP(H1723,PrcBuckets,2,FALSE()),0)</f>
        <v>0</v>
      </c>
      <c r="Q1723" s="84" t="n">
        <f aca="false">IF($N1723="D",VLOOKUP(H1723,BasisBuckets,2,FALSE()),0)</f>
        <v>13</v>
      </c>
      <c r="R1723" s="84" t="n">
        <f aca="false">IF($N1723="PHY",VLOOKUP(H1723,PGDBuckets,2,FALSE()),0)</f>
        <v>0</v>
      </c>
      <c r="S1723" s="84" t="n">
        <f aca="false">IF($N1723="G",VLOOKUP(H1723,PGDBuckets,2,FALSE()),0)</f>
        <v>0</v>
      </c>
      <c r="T1723" s="84" t="n">
        <f aca="false">SUM(P1723:S1723)</f>
        <v>13</v>
      </c>
      <c r="U1723" s="84" t="str">
        <f aca="false">IF(O1723="not used","-",O1723&amp;N1723&amp;T1723)</f>
        <v>-</v>
      </c>
      <c r="V1723" s="84" t="str">
        <f aca="false">IF(O1723="Not Used","-",VLOOKUP(D1723,FOLIOS,7,FALSE())&amp;H1723)</f>
        <v>-</v>
      </c>
      <c r="W1723" s="84" t="str">
        <f aca="false">IF(U1723="-","-",O1723&amp;E1723&amp;H1723)</f>
        <v>-</v>
      </c>
      <c r="X1723" s="85" t="str">
        <f aca="false">D1723&amp;G1723</f>
        <v>FT-CAND-EGSC-BASNGI/CHI. GATE</v>
      </c>
      <c r="Y1723" s="5"/>
      <c r="Z1723" s="5"/>
      <c r="AF1723" s="0" t="str">
        <f aca="false">D1723&amp;V1723</f>
        <v>FT-CAND-EGSC-BAS-</v>
      </c>
    </row>
    <row r="1724" customFormat="false" ht="12.75" hidden="false" customHeight="false" outlineLevel="0" collapsed="false">
      <c r="A1724" s="81" t="n">
        <v>36682</v>
      </c>
      <c r="B1724" s="87" t="s">
        <v>55</v>
      </c>
      <c r="C1724" s="87" t="s">
        <v>56</v>
      </c>
      <c r="D1724" s="87" t="s">
        <v>57</v>
      </c>
      <c r="E1724" s="87" t="s">
        <v>21</v>
      </c>
      <c r="F1724" s="87"/>
      <c r="G1724" s="87" t="s">
        <v>94</v>
      </c>
      <c r="H1724" s="88" t="n">
        <v>38869</v>
      </c>
      <c r="I1724" s="82" t="n">
        <v>97625</v>
      </c>
      <c r="J1724" s="82" t="n">
        <v>24</v>
      </c>
      <c r="K1724" s="83" t="n">
        <f aca="false">IF(J1724=0,0,J1724/I1724)</f>
        <v>0.00024583866837388</v>
      </c>
      <c r="L1724" s="83" t="n">
        <f aca="false">I1724/UOM</f>
        <v>9.7625</v>
      </c>
      <c r="M1724" s="83" t="n">
        <f aca="false">J1724/UOM</f>
        <v>0.0024</v>
      </c>
      <c r="N1724" s="84" t="str">
        <f aca="false">IF(F1724="P","PHY",IF(F1724="G","G",E1724))</f>
        <v>D</v>
      </c>
      <c r="O1724" s="84" t="str">
        <f aca="false">IF(ISNA(VLOOKUP(G1724,BadCanCurves,1,FALSE())),VLOOKUP(D1724,FOLIOS,6,FALSE()),"not used")</f>
        <v>not used</v>
      </c>
      <c r="P1724" s="84" t="n">
        <f aca="false">IF($N1724="P",VLOOKUP(H1724,PrcBuckets,2,FALSE()),0)</f>
        <v>0</v>
      </c>
      <c r="Q1724" s="84" t="n">
        <f aca="false">IF($N1724="D",VLOOKUP(H1724,BasisBuckets,2,FALSE()),0)</f>
        <v>13</v>
      </c>
      <c r="R1724" s="84" t="n">
        <f aca="false">IF($N1724="PHY",VLOOKUP(H1724,PGDBuckets,2,FALSE()),0)</f>
        <v>0</v>
      </c>
      <c r="S1724" s="84" t="n">
        <f aca="false">IF($N1724="G",VLOOKUP(H1724,PGDBuckets,2,FALSE()),0)</f>
        <v>0</v>
      </c>
      <c r="T1724" s="84" t="n">
        <f aca="false">SUM(P1724:S1724)</f>
        <v>13</v>
      </c>
      <c r="U1724" s="84" t="str">
        <f aca="false">IF(O1724="not used","-",O1724&amp;N1724&amp;T1724)</f>
        <v>-</v>
      </c>
      <c r="V1724" s="84" t="str">
        <f aca="false">IF(O1724="Not Used","-",VLOOKUP(D1724,FOLIOS,7,FALSE())&amp;H1724)</f>
        <v>-</v>
      </c>
      <c r="W1724" s="84" t="str">
        <f aca="false">IF(U1724="-","-",O1724&amp;E1724&amp;H1724)</f>
        <v>-</v>
      </c>
      <c r="X1724" s="85" t="str">
        <f aca="false">D1724&amp;G1724</f>
        <v>FT-CAND-EGSC-BASNGI/CHI. GATE</v>
      </c>
      <c r="Y1724" s="5"/>
      <c r="Z1724" s="5"/>
      <c r="AF1724" s="0" t="str">
        <f aca="false">D1724&amp;V1724</f>
        <v>FT-CAND-EGSC-BAS-</v>
      </c>
    </row>
    <row r="1725" customFormat="false" ht="12.75" hidden="false" customHeight="false" outlineLevel="0" collapsed="false">
      <c r="A1725" s="81" t="n">
        <v>36682</v>
      </c>
      <c r="B1725" s="87" t="s">
        <v>55</v>
      </c>
      <c r="C1725" s="87" t="s">
        <v>56</v>
      </c>
      <c r="D1725" s="87" t="s">
        <v>57</v>
      </c>
      <c r="E1725" s="87" t="s">
        <v>21</v>
      </c>
      <c r="F1725" s="87"/>
      <c r="G1725" s="87" t="s">
        <v>94</v>
      </c>
      <c r="H1725" s="88" t="n">
        <v>38899</v>
      </c>
      <c r="I1725" s="82" t="n">
        <v>100277</v>
      </c>
      <c r="J1725" s="82" t="n">
        <v>25</v>
      </c>
      <c r="K1725" s="83" t="n">
        <f aca="false">IF(J1725=0,0,J1725/I1725)</f>
        <v>0.000249309412926194</v>
      </c>
      <c r="L1725" s="83" t="n">
        <f aca="false">I1725/UOM</f>
        <v>10.0277</v>
      </c>
      <c r="M1725" s="83" t="n">
        <f aca="false">J1725/UOM</f>
        <v>0.0025</v>
      </c>
      <c r="N1725" s="84" t="str">
        <f aca="false">IF(F1725="P","PHY",IF(F1725="G","G",E1725))</f>
        <v>D</v>
      </c>
      <c r="O1725" s="84" t="str">
        <f aca="false">IF(ISNA(VLOOKUP(G1725,BadCanCurves,1,FALSE())),VLOOKUP(D1725,FOLIOS,6,FALSE()),"not used")</f>
        <v>not used</v>
      </c>
      <c r="P1725" s="84" t="n">
        <f aca="false">IF($N1725="P",VLOOKUP(H1725,PrcBuckets,2,FALSE()),0)</f>
        <v>0</v>
      </c>
      <c r="Q1725" s="84" t="n">
        <f aca="false">IF($N1725="D",VLOOKUP(H1725,BasisBuckets,2,FALSE()),0)</f>
        <v>13</v>
      </c>
      <c r="R1725" s="84" t="n">
        <f aca="false">IF($N1725="PHY",VLOOKUP(H1725,PGDBuckets,2,FALSE()),0)</f>
        <v>0</v>
      </c>
      <c r="S1725" s="84" t="n">
        <f aca="false">IF($N1725="G",VLOOKUP(H1725,PGDBuckets,2,FALSE()),0)</f>
        <v>0</v>
      </c>
      <c r="T1725" s="84" t="n">
        <f aca="false">SUM(P1725:S1725)</f>
        <v>13</v>
      </c>
      <c r="U1725" s="84" t="str">
        <f aca="false">IF(O1725="not used","-",O1725&amp;N1725&amp;T1725)</f>
        <v>-</v>
      </c>
      <c r="V1725" s="84" t="str">
        <f aca="false">IF(O1725="Not Used","-",VLOOKUP(D1725,FOLIOS,7,FALSE())&amp;H1725)</f>
        <v>-</v>
      </c>
      <c r="W1725" s="84" t="str">
        <f aca="false">IF(U1725="-","-",O1725&amp;E1725&amp;H1725)</f>
        <v>-</v>
      </c>
      <c r="X1725" s="85" t="str">
        <f aca="false">D1725&amp;G1725</f>
        <v>FT-CAND-EGSC-BASNGI/CHI. GATE</v>
      </c>
      <c r="Y1725" s="5"/>
      <c r="Z1725" s="5"/>
      <c r="AF1725" s="0" t="str">
        <f aca="false">D1725&amp;V1725</f>
        <v>FT-CAND-EGSC-BAS-</v>
      </c>
    </row>
    <row r="1726" customFormat="false" ht="12.75" hidden="false" customHeight="false" outlineLevel="0" collapsed="false">
      <c r="A1726" s="81" t="n">
        <v>36682</v>
      </c>
      <c r="B1726" s="87" t="s">
        <v>55</v>
      </c>
      <c r="C1726" s="87" t="s">
        <v>56</v>
      </c>
      <c r="D1726" s="87" t="s">
        <v>57</v>
      </c>
      <c r="E1726" s="87" t="s">
        <v>21</v>
      </c>
      <c r="F1726" s="87"/>
      <c r="G1726" s="87" t="s">
        <v>94</v>
      </c>
      <c r="H1726" s="88" t="n">
        <v>38930</v>
      </c>
      <c r="I1726" s="82" t="n">
        <v>99658</v>
      </c>
      <c r="J1726" s="82" t="n">
        <v>25</v>
      </c>
      <c r="K1726" s="83" t="n">
        <f aca="false">IF(J1726=0,0,J1726/I1726)</f>
        <v>0.000250857934134741</v>
      </c>
      <c r="L1726" s="83" t="n">
        <f aca="false">I1726/UOM</f>
        <v>9.9658</v>
      </c>
      <c r="M1726" s="83" t="n">
        <f aca="false">J1726/UOM</f>
        <v>0.0025</v>
      </c>
      <c r="N1726" s="84" t="str">
        <f aca="false">IF(F1726="P","PHY",IF(F1726="G","G",E1726))</f>
        <v>D</v>
      </c>
      <c r="O1726" s="84" t="str">
        <f aca="false">IF(ISNA(VLOOKUP(G1726,BadCanCurves,1,FALSE())),VLOOKUP(D1726,FOLIOS,6,FALSE()),"not used")</f>
        <v>not used</v>
      </c>
      <c r="P1726" s="84" t="n">
        <f aca="false">IF($N1726="P",VLOOKUP(H1726,PrcBuckets,2,FALSE()),0)</f>
        <v>0</v>
      </c>
      <c r="Q1726" s="84" t="n">
        <f aca="false">IF($N1726="D",VLOOKUP(H1726,BasisBuckets,2,FALSE()),0)</f>
        <v>13</v>
      </c>
      <c r="R1726" s="84" t="n">
        <f aca="false">IF($N1726="PHY",VLOOKUP(H1726,PGDBuckets,2,FALSE()),0)</f>
        <v>0</v>
      </c>
      <c r="S1726" s="84" t="n">
        <f aca="false">IF($N1726="G",VLOOKUP(H1726,PGDBuckets,2,FALSE()),0)</f>
        <v>0</v>
      </c>
      <c r="T1726" s="84" t="n">
        <f aca="false">SUM(P1726:S1726)</f>
        <v>13</v>
      </c>
      <c r="U1726" s="84" t="str">
        <f aca="false">IF(O1726="not used","-",O1726&amp;N1726&amp;T1726)</f>
        <v>-</v>
      </c>
      <c r="V1726" s="84" t="str">
        <f aca="false">IF(O1726="Not Used","-",VLOOKUP(D1726,FOLIOS,7,FALSE())&amp;H1726)</f>
        <v>-</v>
      </c>
      <c r="W1726" s="84" t="str">
        <f aca="false">IF(U1726="-","-",O1726&amp;E1726&amp;H1726)</f>
        <v>-</v>
      </c>
      <c r="X1726" s="85" t="str">
        <f aca="false">D1726&amp;G1726</f>
        <v>FT-CAND-EGSC-BASNGI/CHI. GATE</v>
      </c>
      <c r="Y1726" s="5"/>
      <c r="Z1726" s="5"/>
      <c r="AF1726" s="0" t="str">
        <f aca="false">D1726&amp;V1726</f>
        <v>FT-CAND-EGSC-BAS-</v>
      </c>
    </row>
    <row r="1727" customFormat="false" ht="12.75" hidden="false" customHeight="false" outlineLevel="0" collapsed="false">
      <c r="A1727" s="81" t="n">
        <v>36682</v>
      </c>
      <c r="B1727" s="87" t="s">
        <v>55</v>
      </c>
      <c r="C1727" s="87" t="s">
        <v>56</v>
      </c>
      <c r="D1727" s="87" t="s">
        <v>57</v>
      </c>
      <c r="E1727" s="87" t="s">
        <v>21</v>
      </c>
      <c r="F1727" s="87"/>
      <c r="G1727" s="87" t="s">
        <v>94</v>
      </c>
      <c r="H1727" s="88" t="n">
        <v>38961</v>
      </c>
      <c r="I1727" s="82" t="n">
        <v>95847</v>
      </c>
      <c r="J1727" s="82" t="n">
        <v>24</v>
      </c>
      <c r="K1727" s="83" t="n">
        <f aca="false">IF(J1727=0,0,J1727/I1727)</f>
        <v>0.000250399073523428</v>
      </c>
      <c r="L1727" s="83" t="n">
        <f aca="false">I1727/UOM</f>
        <v>9.5847</v>
      </c>
      <c r="M1727" s="83" t="n">
        <f aca="false">J1727/UOM</f>
        <v>0.0024</v>
      </c>
      <c r="N1727" s="84" t="str">
        <f aca="false">IF(F1727="P","PHY",IF(F1727="G","G",E1727))</f>
        <v>D</v>
      </c>
      <c r="O1727" s="84" t="str">
        <f aca="false">IF(ISNA(VLOOKUP(G1727,BadCanCurves,1,FALSE())),VLOOKUP(D1727,FOLIOS,6,FALSE()),"not used")</f>
        <v>not used</v>
      </c>
      <c r="P1727" s="84" t="n">
        <f aca="false">IF($N1727="P",VLOOKUP(H1727,PrcBuckets,2,FALSE()),0)</f>
        <v>0</v>
      </c>
      <c r="Q1727" s="84" t="n">
        <f aca="false">IF($N1727="D",VLOOKUP(H1727,BasisBuckets,2,FALSE()),0)</f>
        <v>13</v>
      </c>
      <c r="R1727" s="84" t="n">
        <f aca="false">IF($N1727="PHY",VLOOKUP(H1727,PGDBuckets,2,FALSE()),0)</f>
        <v>0</v>
      </c>
      <c r="S1727" s="84" t="n">
        <f aca="false">IF($N1727="G",VLOOKUP(H1727,PGDBuckets,2,FALSE()),0)</f>
        <v>0</v>
      </c>
      <c r="T1727" s="84" t="n">
        <f aca="false">SUM(P1727:S1727)</f>
        <v>13</v>
      </c>
      <c r="U1727" s="84" t="str">
        <f aca="false">IF(O1727="not used","-",O1727&amp;N1727&amp;T1727)</f>
        <v>-</v>
      </c>
      <c r="V1727" s="84" t="str">
        <f aca="false">IF(O1727="Not Used","-",VLOOKUP(D1727,FOLIOS,7,FALSE())&amp;H1727)</f>
        <v>-</v>
      </c>
      <c r="W1727" s="84" t="str">
        <f aca="false">IF(U1727="-","-",O1727&amp;E1727&amp;H1727)</f>
        <v>-</v>
      </c>
      <c r="X1727" s="85" t="str">
        <f aca="false">D1727&amp;G1727</f>
        <v>FT-CAND-EGSC-BASNGI/CHI. GATE</v>
      </c>
      <c r="Y1727" s="5"/>
      <c r="Z1727" s="5"/>
      <c r="AF1727" s="0" t="str">
        <f aca="false">D1727&amp;V1727</f>
        <v>FT-CAND-EGSC-BAS-</v>
      </c>
    </row>
    <row r="1728" customFormat="false" ht="12.75" hidden="false" customHeight="false" outlineLevel="0" collapsed="false">
      <c r="A1728" s="81" t="n">
        <v>36682</v>
      </c>
      <c r="B1728" s="87" t="s">
        <v>55</v>
      </c>
      <c r="C1728" s="87" t="s">
        <v>56</v>
      </c>
      <c r="D1728" s="87" t="s">
        <v>57</v>
      </c>
      <c r="E1728" s="87" t="s">
        <v>21</v>
      </c>
      <c r="F1728" s="87"/>
      <c r="G1728" s="87" t="s">
        <v>94</v>
      </c>
      <c r="H1728" s="88" t="n">
        <v>38991</v>
      </c>
      <c r="I1728" s="82" t="n">
        <v>98450</v>
      </c>
      <c r="J1728" s="82" t="n">
        <v>25</v>
      </c>
      <c r="K1728" s="83" t="n">
        <f aca="false">IF(J1728=0,0,J1728/I1728)</f>
        <v>0.000253936008125952</v>
      </c>
      <c r="L1728" s="83" t="n">
        <f aca="false">I1728/UOM</f>
        <v>9.845</v>
      </c>
      <c r="M1728" s="83" t="n">
        <f aca="false">J1728/UOM</f>
        <v>0.0025</v>
      </c>
      <c r="N1728" s="84" t="str">
        <f aca="false">IF(F1728="P","PHY",IF(F1728="G","G",E1728))</f>
        <v>D</v>
      </c>
      <c r="O1728" s="84" t="str">
        <f aca="false">IF(ISNA(VLOOKUP(G1728,BadCanCurves,1,FALSE())),VLOOKUP(D1728,FOLIOS,6,FALSE()),"not used")</f>
        <v>not used</v>
      </c>
      <c r="P1728" s="84" t="n">
        <f aca="false">IF($N1728="P",VLOOKUP(H1728,PrcBuckets,2,FALSE()),0)</f>
        <v>0</v>
      </c>
      <c r="Q1728" s="84" t="n">
        <f aca="false">IF($N1728="D",VLOOKUP(H1728,BasisBuckets,2,FALSE()),0)</f>
        <v>13</v>
      </c>
      <c r="R1728" s="84" t="n">
        <f aca="false">IF($N1728="PHY",VLOOKUP(H1728,PGDBuckets,2,FALSE()),0)</f>
        <v>0</v>
      </c>
      <c r="S1728" s="84" t="n">
        <f aca="false">IF($N1728="G",VLOOKUP(H1728,PGDBuckets,2,FALSE()),0)</f>
        <v>0</v>
      </c>
      <c r="T1728" s="84" t="n">
        <f aca="false">SUM(P1728:S1728)</f>
        <v>13</v>
      </c>
      <c r="U1728" s="84" t="str">
        <f aca="false">IF(O1728="not used","-",O1728&amp;N1728&amp;T1728)</f>
        <v>-</v>
      </c>
      <c r="V1728" s="84" t="str">
        <f aca="false">IF(O1728="Not Used","-",VLOOKUP(D1728,FOLIOS,7,FALSE())&amp;H1728)</f>
        <v>-</v>
      </c>
      <c r="W1728" s="84" t="str">
        <f aca="false">IF(U1728="-","-",O1728&amp;E1728&amp;H1728)</f>
        <v>-</v>
      </c>
      <c r="X1728" s="85" t="str">
        <f aca="false">D1728&amp;G1728</f>
        <v>FT-CAND-EGSC-BASNGI/CHI. GATE</v>
      </c>
      <c r="Y1728" s="5"/>
      <c r="Z1728" s="5"/>
      <c r="AF1728" s="0" t="str">
        <f aca="false">D1728&amp;V1728</f>
        <v>FT-CAND-EGSC-BAS-</v>
      </c>
    </row>
    <row r="1729" customFormat="false" ht="12.75" hidden="false" customHeight="false" outlineLevel="0" collapsed="false">
      <c r="A1729" s="81" t="n">
        <v>36682</v>
      </c>
      <c r="B1729" s="87" t="s">
        <v>55</v>
      </c>
      <c r="C1729" s="87" t="s">
        <v>56</v>
      </c>
      <c r="D1729" s="87" t="s">
        <v>57</v>
      </c>
      <c r="E1729" s="87" t="s">
        <v>21</v>
      </c>
      <c r="F1729" s="87"/>
      <c r="G1729" s="87" t="s">
        <v>94</v>
      </c>
      <c r="H1729" s="88" t="n">
        <v>39022</v>
      </c>
      <c r="I1729" s="82" t="n">
        <v>94685</v>
      </c>
      <c r="J1729" s="82" t="n">
        <v>24</v>
      </c>
      <c r="K1729" s="83" t="n">
        <f aca="false">IF(J1729=0,0,J1729/I1729)</f>
        <v>0.000253472038865713</v>
      </c>
      <c r="L1729" s="83" t="n">
        <f aca="false">I1729/UOM</f>
        <v>9.4685</v>
      </c>
      <c r="M1729" s="83" t="n">
        <f aca="false">J1729/UOM</f>
        <v>0.0024</v>
      </c>
      <c r="N1729" s="84" t="str">
        <f aca="false">IF(F1729="P","PHY",IF(F1729="G","G",E1729))</f>
        <v>D</v>
      </c>
      <c r="O1729" s="84" t="str">
        <f aca="false">IF(ISNA(VLOOKUP(G1729,BadCanCurves,1,FALSE())),VLOOKUP(D1729,FOLIOS,6,FALSE()),"not used")</f>
        <v>not used</v>
      </c>
      <c r="P1729" s="84" t="n">
        <f aca="false">IF($N1729="P",VLOOKUP(H1729,PrcBuckets,2,FALSE()),0)</f>
        <v>0</v>
      </c>
      <c r="Q1729" s="84" t="n">
        <f aca="false">IF($N1729="D",VLOOKUP(H1729,BasisBuckets,2,FALSE()),0)</f>
        <v>13</v>
      </c>
      <c r="R1729" s="84" t="n">
        <f aca="false">IF($N1729="PHY",VLOOKUP(H1729,PGDBuckets,2,FALSE()),0)</f>
        <v>0</v>
      </c>
      <c r="S1729" s="84" t="n">
        <f aca="false">IF($N1729="G",VLOOKUP(H1729,PGDBuckets,2,FALSE()),0)</f>
        <v>0</v>
      </c>
      <c r="T1729" s="84" t="n">
        <f aca="false">SUM(P1729:S1729)</f>
        <v>13</v>
      </c>
      <c r="U1729" s="84" t="str">
        <f aca="false">IF(O1729="not used","-",O1729&amp;N1729&amp;T1729)</f>
        <v>-</v>
      </c>
      <c r="V1729" s="84" t="str">
        <f aca="false">IF(O1729="Not Used","-",VLOOKUP(D1729,FOLIOS,7,FALSE())&amp;H1729)</f>
        <v>-</v>
      </c>
      <c r="W1729" s="84" t="str">
        <f aca="false">IF(U1729="-","-",O1729&amp;E1729&amp;H1729)</f>
        <v>-</v>
      </c>
      <c r="X1729" s="85" t="str">
        <f aca="false">D1729&amp;G1729</f>
        <v>FT-CAND-EGSC-BASNGI/CHI. GATE</v>
      </c>
      <c r="Y1729" s="5"/>
      <c r="Z1729" s="5"/>
      <c r="AF1729" s="0" t="str">
        <f aca="false">D1729&amp;V1729</f>
        <v>FT-CAND-EGSC-BAS-</v>
      </c>
    </row>
    <row r="1730" customFormat="false" ht="12.75" hidden="false" customHeight="false" outlineLevel="0" collapsed="false">
      <c r="A1730" s="81" t="n">
        <v>36682</v>
      </c>
      <c r="B1730" s="87" t="s">
        <v>55</v>
      </c>
      <c r="C1730" s="87" t="s">
        <v>56</v>
      </c>
      <c r="D1730" s="87" t="s">
        <v>57</v>
      </c>
      <c r="E1730" s="87" t="s">
        <v>21</v>
      </c>
      <c r="F1730" s="87"/>
      <c r="G1730" s="87" t="s">
        <v>94</v>
      </c>
      <c r="H1730" s="88" t="n">
        <v>39052</v>
      </c>
      <c r="I1730" s="82" t="n">
        <v>97255</v>
      </c>
      <c r="J1730" s="82" t="n">
        <v>24</v>
      </c>
      <c r="K1730" s="83" t="n">
        <f aca="false">IF(J1730=0,0,J1730/I1730)</f>
        <v>0.00024677394478433</v>
      </c>
      <c r="L1730" s="83" t="n">
        <f aca="false">I1730/UOM</f>
        <v>9.7255</v>
      </c>
      <c r="M1730" s="83" t="n">
        <f aca="false">J1730/UOM</f>
        <v>0.0024</v>
      </c>
      <c r="N1730" s="84" t="str">
        <f aca="false">IF(F1730="P","PHY",IF(F1730="G","G",E1730))</f>
        <v>D</v>
      </c>
      <c r="O1730" s="84" t="str">
        <f aca="false">IF(ISNA(VLOOKUP(G1730,BadCanCurves,1,FALSE())),VLOOKUP(D1730,FOLIOS,6,FALSE()),"not used")</f>
        <v>not used</v>
      </c>
      <c r="P1730" s="84" t="n">
        <f aca="false">IF($N1730="P",VLOOKUP(H1730,PrcBuckets,2,FALSE()),0)</f>
        <v>0</v>
      </c>
      <c r="Q1730" s="84" t="n">
        <f aca="false">IF($N1730="D",VLOOKUP(H1730,BasisBuckets,2,FALSE()),0)</f>
        <v>13</v>
      </c>
      <c r="R1730" s="84" t="n">
        <f aca="false">IF($N1730="PHY",VLOOKUP(H1730,PGDBuckets,2,FALSE()),0)</f>
        <v>0</v>
      </c>
      <c r="S1730" s="84" t="n">
        <f aca="false">IF($N1730="G",VLOOKUP(H1730,PGDBuckets,2,FALSE()),0)</f>
        <v>0</v>
      </c>
      <c r="T1730" s="84" t="n">
        <f aca="false">SUM(P1730:S1730)</f>
        <v>13</v>
      </c>
      <c r="U1730" s="84" t="str">
        <f aca="false">IF(O1730="not used","-",O1730&amp;N1730&amp;T1730)</f>
        <v>-</v>
      </c>
      <c r="V1730" s="84" t="str">
        <f aca="false">IF(O1730="Not Used","-",VLOOKUP(D1730,FOLIOS,7,FALSE())&amp;H1730)</f>
        <v>-</v>
      </c>
      <c r="W1730" s="84" t="str">
        <f aca="false">IF(U1730="-","-",O1730&amp;E1730&amp;H1730)</f>
        <v>-</v>
      </c>
      <c r="X1730" s="85" t="str">
        <f aca="false">D1730&amp;G1730</f>
        <v>FT-CAND-EGSC-BASNGI/CHI. GATE</v>
      </c>
      <c r="Y1730" s="5"/>
      <c r="Z1730" s="5"/>
      <c r="AF1730" s="0" t="str">
        <f aca="false">D1730&amp;V1730</f>
        <v>FT-CAND-EGSC-BAS-</v>
      </c>
    </row>
    <row r="1731" customFormat="false" ht="12.75" hidden="false" customHeight="false" outlineLevel="0" collapsed="false">
      <c r="A1731" s="81" t="n">
        <v>36682</v>
      </c>
      <c r="B1731" s="87" t="s">
        <v>55</v>
      </c>
      <c r="C1731" s="87" t="s">
        <v>56</v>
      </c>
      <c r="D1731" s="87" t="s">
        <v>57</v>
      </c>
      <c r="E1731" s="87" t="s">
        <v>21</v>
      </c>
      <c r="F1731" s="87"/>
      <c r="G1731" s="87" t="s">
        <v>94</v>
      </c>
      <c r="H1731" s="88" t="n">
        <v>39083</v>
      </c>
      <c r="I1731" s="82" t="n">
        <v>96654</v>
      </c>
      <c r="J1731" s="82" t="n">
        <v>24</v>
      </c>
      <c r="K1731" s="83" t="n">
        <f aca="false">IF(J1731=0,0,J1731/I1731)</f>
        <v>0.000248308399031597</v>
      </c>
      <c r="L1731" s="83" t="n">
        <f aca="false">I1731/UOM</f>
        <v>9.6654</v>
      </c>
      <c r="M1731" s="83" t="n">
        <f aca="false">J1731/UOM</f>
        <v>0.0024</v>
      </c>
      <c r="N1731" s="84" t="str">
        <f aca="false">IF(F1731="P","PHY",IF(F1731="G","G",E1731))</f>
        <v>D</v>
      </c>
      <c r="O1731" s="84" t="str">
        <f aca="false">IF(ISNA(VLOOKUP(G1731,BadCanCurves,1,FALSE())),VLOOKUP(D1731,FOLIOS,6,FALSE()),"not used")</f>
        <v>not used</v>
      </c>
      <c r="P1731" s="84" t="n">
        <f aca="false">IF($N1731="P",VLOOKUP(H1731,PrcBuckets,2,FALSE()),0)</f>
        <v>0</v>
      </c>
      <c r="Q1731" s="84" t="n">
        <f aca="false">IF($N1731="D",VLOOKUP(H1731,BasisBuckets,2,FALSE()),0)</f>
        <v>13</v>
      </c>
      <c r="R1731" s="84" t="n">
        <f aca="false">IF($N1731="PHY",VLOOKUP(H1731,PGDBuckets,2,FALSE()),0)</f>
        <v>0</v>
      </c>
      <c r="S1731" s="84" t="n">
        <f aca="false">IF($N1731="G",VLOOKUP(H1731,PGDBuckets,2,FALSE()),0)</f>
        <v>0</v>
      </c>
      <c r="T1731" s="84" t="n">
        <f aca="false">SUM(P1731:S1731)</f>
        <v>13</v>
      </c>
      <c r="U1731" s="84" t="str">
        <f aca="false">IF(O1731="not used","-",O1731&amp;N1731&amp;T1731)</f>
        <v>-</v>
      </c>
      <c r="V1731" s="84" t="str">
        <f aca="false">IF(O1731="Not Used","-",VLOOKUP(D1731,FOLIOS,7,FALSE())&amp;H1731)</f>
        <v>-</v>
      </c>
      <c r="W1731" s="84" t="str">
        <f aca="false">IF(U1731="-","-",O1731&amp;E1731&amp;H1731)</f>
        <v>-</v>
      </c>
      <c r="X1731" s="85" t="str">
        <f aca="false">D1731&amp;G1731</f>
        <v>FT-CAND-EGSC-BASNGI/CHI. GATE</v>
      </c>
      <c r="Y1731" s="5"/>
      <c r="Z1731" s="5"/>
      <c r="AF1731" s="0" t="str">
        <f aca="false">D1731&amp;V1731</f>
        <v>FT-CAND-EGSC-BAS-</v>
      </c>
    </row>
    <row r="1732" customFormat="false" ht="12.75" hidden="false" customHeight="false" outlineLevel="0" collapsed="false">
      <c r="A1732" s="81" t="n">
        <v>36682</v>
      </c>
      <c r="B1732" s="87" t="s">
        <v>55</v>
      </c>
      <c r="C1732" s="87" t="s">
        <v>56</v>
      </c>
      <c r="D1732" s="87" t="s">
        <v>57</v>
      </c>
      <c r="E1732" s="87" t="s">
        <v>21</v>
      </c>
      <c r="F1732" s="87"/>
      <c r="G1732" s="87" t="s">
        <v>94</v>
      </c>
      <c r="H1732" s="88" t="n">
        <v>39114</v>
      </c>
      <c r="I1732" s="82" t="n">
        <v>86760</v>
      </c>
      <c r="J1732" s="82" t="n">
        <v>22</v>
      </c>
      <c r="K1732" s="83" t="n">
        <f aca="false">IF(J1732=0,0,J1732/I1732)</f>
        <v>0.000253573075149839</v>
      </c>
      <c r="L1732" s="83" t="n">
        <f aca="false">I1732/UOM</f>
        <v>8.676</v>
      </c>
      <c r="M1732" s="83" t="n">
        <f aca="false">J1732/UOM</f>
        <v>0.0022</v>
      </c>
      <c r="N1732" s="84" t="str">
        <f aca="false">IF(F1732="P","PHY",IF(F1732="G","G",E1732))</f>
        <v>D</v>
      </c>
      <c r="O1732" s="84" t="str">
        <f aca="false">IF(ISNA(VLOOKUP(G1732,BadCanCurves,1,FALSE())),VLOOKUP(D1732,FOLIOS,6,FALSE()),"not used")</f>
        <v>not used</v>
      </c>
      <c r="P1732" s="84" t="n">
        <f aca="false">IF($N1732="P",VLOOKUP(H1732,PrcBuckets,2,FALSE()),0)</f>
        <v>0</v>
      </c>
      <c r="Q1732" s="84" t="n">
        <f aca="false">IF($N1732="D",VLOOKUP(H1732,BasisBuckets,2,FALSE()),0)</f>
        <v>13</v>
      </c>
      <c r="R1732" s="84" t="n">
        <f aca="false">IF($N1732="PHY",VLOOKUP(H1732,PGDBuckets,2,FALSE()),0)</f>
        <v>0</v>
      </c>
      <c r="S1732" s="84" t="n">
        <f aca="false">IF($N1732="G",VLOOKUP(H1732,PGDBuckets,2,FALSE()),0)</f>
        <v>0</v>
      </c>
      <c r="T1732" s="84" t="n">
        <f aca="false">SUM(P1732:S1732)</f>
        <v>13</v>
      </c>
      <c r="U1732" s="84" t="str">
        <f aca="false">IF(O1732="not used","-",O1732&amp;N1732&amp;T1732)</f>
        <v>-</v>
      </c>
      <c r="V1732" s="84" t="str">
        <f aca="false">IF(O1732="Not Used","-",VLOOKUP(D1732,FOLIOS,7,FALSE())&amp;H1732)</f>
        <v>-</v>
      </c>
      <c r="W1732" s="84" t="str">
        <f aca="false">IF(U1732="-","-",O1732&amp;E1732&amp;H1732)</f>
        <v>-</v>
      </c>
      <c r="X1732" s="85" t="str">
        <f aca="false">D1732&amp;G1732</f>
        <v>FT-CAND-EGSC-BASNGI/CHI. GATE</v>
      </c>
      <c r="Y1732" s="5"/>
      <c r="Z1732" s="5"/>
      <c r="AF1732" s="0" t="str">
        <f aca="false">D1732&amp;V1732</f>
        <v>FT-CAND-EGSC-BAS-</v>
      </c>
    </row>
    <row r="1733" customFormat="false" ht="12.75" hidden="false" customHeight="false" outlineLevel="0" collapsed="false">
      <c r="A1733" s="81" t="n">
        <v>36682</v>
      </c>
      <c r="B1733" s="87" t="s">
        <v>55</v>
      </c>
      <c r="C1733" s="87" t="s">
        <v>56</v>
      </c>
      <c r="D1733" s="87" t="s">
        <v>57</v>
      </c>
      <c r="E1733" s="87" t="s">
        <v>21</v>
      </c>
      <c r="F1733" s="87"/>
      <c r="G1733" s="87" t="s">
        <v>94</v>
      </c>
      <c r="H1733" s="88" t="n">
        <v>39142</v>
      </c>
      <c r="I1733" s="82" t="n">
        <v>95518</v>
      </c>
      <c r="J1733" s="82" t="n">
        <v>24</v>
      </c>
      <c r="K1733" s="83" t="n">
        <f aca="false">IF(J1733=0,0,J1733/I1733)</f>
        <v>0.000251261542327101</v>
      </c>
      <c r="L1733" s="83" t="n">
        <f aca="false">I1733/UOM</f>
        <v>9.5518</v>
      </c>
      <c r="M1733" s="83" t="n">
        <f aca="false">J1733/UOM</f>
        <v>0.0024</v>
      </c>
      <c r="N1733" s="84" t="str">
        <f aca="false">IF(F1733="P","PHY",IF(F1733="G","G",E1733))</f>
        <v>D</v>
      </c>
      <c r="O1733" s="84" t="str">
        <f aca="false">IF(ISNA(VLOOKUP(G1733,BadCanCurves,1,FALSE())),VLOOKUP(D1733,FOLIOS,6,FALSE()),"not used")</f>
        <v>not used</v>
      </c>
      <c r="P1733" s="84" t="n">
        <f aca="false">IF($N1733="P",VLOOKUP(H1733,PrcBuckets,2,FALSE()),0)</f>
        <v>0</v>
      </c>
      <c r="Q1733" s="84" t="n">
        <f aca="false">IF($N1733="D",VLOOKUP(H1733,BasisBuckets,2,FALSE()),0)</f>
        <v>13</v>
      </c>
      <c r="R1733" s="84" t="n">
        <f aca="false">IF($N1733="PHY",VLOOKUP(H1733,PGDBuckets,2,FALSE()),0)</f>
        <v>0</v>
      </c>
      <c r="S1733" s="84" t="n">
        <f aca="false">IF($N1733="G",VLOOKUP(H1733,PGDBuckets,2,FALSE()),0)</f>
        <v>0</v>
      </c>
      <c r="T1733" s="84" t="n">
        <f aca="false">SUM(P1733:S1733)</f>
        <v>13</v>
      </c>
      <c r="U1733" s="84" t="str">
        <f aca="false">IF(O1733="not used","-",O1733&amp;N1733&amp;T1733)</f>
        <v>-</v>
      </c>
      <c r="V1733" s="84" t="str">
        <f aca="false">IF(O1733="Not Used","-",VLOOKUP(D1733,FOLIOS,7,FALSE())&amp;H1733)</f>
        <v>-</v>
      </c>
      <c r="W1733" s="84" t="str">
        <f aca="false">IF(U1733="-","-",O1733&amp;E1733&amp;H1733)</f>
        <v>-</v>
      </c>
      <c r="X1733" s="85" t="str">
        <f aca="false">D1733&amp;G1733</f>
        <v>FT-CAND-EGSC-BASNGI/CHI. GATE</v>
      </c>
      <c r="Y1733" s="5"/>
      <c r="Z1733" s="5"/>
      <c r="AF1733" s="0" t="str">
        <f aca="false">D1733&amp;V1733</f>
        <v>FT-CAND-EGSC-BAS-</v>
      </c>
    </row>
    <row r="1734" customFormat="false" ht="12.75" hidden="false" customHeight="false" outlineLevel="0" collapsed="false">
      <c r="A1734" s="81" t="n">
        <v>36682</v>
      </c>
      <c r="B1734" s="87" t="s">
        <v>55</v>
      </c>
      <c r="C1734" s="87" t="s">
        <v>56</v>
      </c>
      <c r="D1734" s="87" t="s">
        <v>57</v>
      </c>
      <c r="E1734" s="87" t="s">
        <v>21</v>
      </c>
      <c r="F1734" s="87"/>
      <c r="G1734" s="87" t="s">
        <v>94</v>
      </c>
      <c r="H1734" s="88" t="n">
        <v>39173</v>
      </c>
      <c r="I1734" s="82" t="n">
        <v>91864</v>
      </c>
      <c r="J1734" s="82" t="n">
        <v>23</v>
      </c>
      <c r="K1734" s="83" t="n">
        <f aca="false">IF(J1734=0,0,J1734/I1734)</f>
        <v>0.000250370112339981</v>
      </c>
      <c r="L1734" s="83" t="n">
        <f aca="false">I1734/UOM</f>
        <v>9.1864</v>
      </c>
      <c r="M1734" s="83" t="n">
        <f aca="false">J1734/UOM</f>
        <v>0.0023</v>
      </c>
      <c r="N1734" s="84" t="str">
        <f aca="false">IF(F1734="P","PHY",IF(F1734="G","G",E1734))</f>
        <v>D</v>
      </c>
      <c r="O1734" s="84" t="str">
        <f aca="false">IF(ISNA(VLOOKUP(G1734,BadCanCurves,1,FALSE())),VLOOKUP(D1734,FOLIOS,6,FALSE()),"not used")</f>
        <v>not used</v>
      </c>
      <c r="P1734" s="84" t="n">
        <f aca="false">IF($N1734="P",VLOOKUP(H1734,PrcBuckets,2,FALSE()),0)</f>
        <v>0</v>
      </c>
      <c r="Q1734" s="84" t="n">
        <f aca="false">IF($N1734="D",VLOOKUP(H1734,BasisBuckets,2,FALSE()),0)</f>
        <v>13</v>
      </c>
      <c r="R1734" s="84" t="n">
        <f aca="false">IF($N1734="PHY",VLOOKUP(H1734,PGDBuckets,2,FALSE()),0)</f>
        <v>0</v>
      </c>
      <c r="S1734" s="84" t="n">
        <f aca="false">IF($N1734="G",VLOOKUP(H1734,PGDBuckets,2,FALSE()),0)</f>
        <v>0</v>
      </c>
      <c r="T1734" s="84" t="n">
        <f aca="false">SUM(P1734:S1734)</f>
        <v>13</v>
      </c>
      <c r="U1734" s="84" t="str">
        <f aca="false">IF(O1734="not used","-",O1734&amp;N1734&amp;T1734)</f>
        <v>-</v>
      </c>
      <c r="V1734" s="84" t="str">
        <f aca="false">IF(O1734="Not Used","-",VLOOKUP(D1734,FOLIOS,7,FALSE())&amp;H1734)</f>
        <v>-</v>
      </c>
      <c r="W1734" s="84" t="str">
        <f aca="false">IF(U1734="-","-",O1734&amp;E1734&amp;H1734)</f>
        <v>-</v>
      </c>
      <c r="X1734" s="85" t="str">
        <f aca="false">D1734&amp;G1734</f>
        <v>FT-CAND-EGSC-BASNGI/CHI. GATE</v>
      </c>
      <c r="Y1734" s="5"/>
      <c r="Z1734" s="5"/>
      <c r="AF1734" s="0" t="str">
        <f aca="false">D1734&amp;V1734</f>
        <v>FT-CAND-EGSC-BAS-</v>
      </c>
    </row>
    <row r="1735" customFormat="false" ht="12.75" hidden="false" customHeight="false" outlineLevel="0" collapsed="false">
      <c r="A1735" s="81" t="n">
        <v>36682</v>
      </c>
      <c r="B1735" s="87" t="s">
        <v>55</v>
      </c>
      <c r="C1735" s="87" t="s">
        <v>56</v>
      </c>
      <c r="D1735" s="87" t="s">
        <v>57</v>
      </c>
      <c r="E1735" s="87" t="s">
        <v>21</v>
      </c>
      <c r="F1735" s="87"/>
      <c r="G1735" s="87" t="s">
        <v>94</v>
      </c>
      <c r="H1735" s="88" t="n">
        <v>39203</v>
      </c>
      <c r="I1735" s="82" t="n">
        <v>94356</v>
      </c>
      <c r="J1735" s="82" t="n">
        <v>24</v>
      </c>
      <c r="K1735" s="83" t="n">
        <f aca="false">IF(J1735=0,0,J1735/I1735)</f>
        <v>0.000254355843825512</v>
      </c>
      <c r="L1735" s="83" t="n">
        <f aca="false">I1735/UOM</f>
        <v>9.4356</v>
      </c>
      <c r="M1735" s="83" t="n">
        <f aca="false">J1735/UOM</f>
        <v>0.0024</v>
      </c>
      <c r="N1735" s="84" t="str">
        <f aca="false">IF(F1735="P","PHY",IF(F1735="G","G",E1735))</f>
        <v>D</v>
      </c>
      <c r="O1735" s="84" t="str">
        <f aca="false">IF(ISNA(VLOOKUP(G1735,BadCanCurves,1,FALSE())),VLOOKUP(D1735,FOLIOS,6,FALSE()),"not used")</f>
        <v>not used</v>
      </c>
      <c r="P1735" s="84" t="n">
        <f aca="false">IF($N1735="P",VLOOKUP(H1735,PrcBuckets,2,FALSE()),0)</f>
        <v>0</v>
      </c>
      <c r="Q1735" s="84" t="n">
        <f aca="false">IF($N1735="D",VLOOKUP(H1735,BasisBuckets,2,FALSE()),0)</f>
        <v>13</v>
      </c>
      <c r="R1735" s="84" t="n">
        <f aca="false">IF($N1735="PHY",VLOOKUP(H1735,PGDBuckets,2,FALSE()),0)</f>
        <v>0</v>
      </c>
      <c r="S1735" s="84" t="n">
        <f aca="false">IF($N1735="G",VLOOKUP(H1735,PGDBuckets,2,FALSE()),0)</f>
        <v>0</v>
      </c>
      <c r="T1735" s="84" t="n">
        <f aca="false">SUM(P1735:S1735)</f>
        <v>13</v>
      </c>
      <c r="U1735" s="84" t="str">
        <f aca="false">IF(O1735="not used","-",O1735&amp;N1735&amp;T1735)</f>
        <v>-</v>
      </c>
      <c r="V1735" s="84" t="str">
        <f aca="false">IF(O1735="Not Used","-",VLOOKUP(D1735,FOLIOS,7,FALSE())&amp;H1735)</f>
        <v>-</v>
      </c>
      <c r="W1735" s="84" t="str">
        <f aca="false">IF(U1735="-","-",O1735&amp;E1735&amp;H1735)</f>
        <v>-</v>
      </c>
      <c r="X1735" s="85" t="str">
        <f aca="false">D1735&amp;G1735</f>
        <v>FT-CAND-EGSC-BASNGI/CHI. GATE</v>
      </c>
      <c r="Y1735" s="5"/>
      <c r="Z1735" s="5"/>
      <c r="AF1735" s="0" t="str">
        <f aca="false">D1735&amp;V1735</f>
        <v>FT-CAND-EGSC-BAS-</v>
      </c>
    </row>
    <row r="1736" customFormat="false" ht="12.75" hidden="false" customHeight="false" outlineLevel="0" collapsed="false">
      <c r="A1736" s="81" t="n">
        <v>36682</v>
      </c>
      <c r="B1736" s="87" t="s">
        <v>55</v>
      </c>
      <c r="C1736" s="87" t="s">
        <v>56</v>
      </c>
      <c r="D1736" s="87" t="s">
        <v>57</v>
      </c>
      <c r="E1736" s="87" t="s">
        <v>21</v>
      </c>
      <c r="F1736" s="87"/>
      <c r="G1736" s="87" t="s">
        <v>94</v>
      </c>
      <c r="H1736" s="88" t="n">
        <v>39234</v>
      </c>
      <c r="I1736" s="82" t="n">
        <v>90746</v>
      </c>
      <c r="J1736" s="82" t="n">
        <v>23</v>
      </c>
      <c r="K1736" s="83" t="n">
        <f aca="false">IF(J1736=0,0,J1736/I1736)</f>
        <v>0.000253454697727724</v>
      </c>
      <c r="L1736" s="83" t="n">
        <f aca="false">I1736/UOM</f>
        <v>9.0746</v>
      </c>
      <c r="M1736" s="83" t="n">
        <f aca="false">J1736/UOM</f>
        <v>0.0023</v>
      </c>
      <c r="N1736" s="84" t="str">
        <f aca="false">IF(F1736="P","PHY",IF(F1736="G","G",E1736))</f>
        <v>D</v>
      </c>
      <c r="O1736" s="84" t="str">
        <f aca="false">IF(ISNA(VLOOKUP(G1736,BadCanCurves,1,FALSE())),VLOOKUP(D1736,FOLIOS,6,FALSE()),"not used")</f>
        <v>not used</v>
      </c>
      <c r="P1736" s="84" t="n">
        <f aca="false">IF($N1736="P",VLOOKUP(H1736,PrcBuckets,2,FALSE()),0)</f>
        <v>0</v>
      </c>
      <c r="Q1736" s="84" t="n">
        <f aca="false">IF($N1736="D",VLOOKUP(H1736,BasisBuckets,2,FALSE()),0)</f>
        <v>13</v>
      </c>
      <c r="R1736" s="84" t="n">
        <f aca="false">IF($N1736="PHY",VLOOKUP(H1736,PGDBuckets,2,FALSE()),0)</f>
        <v>0</v>
      </c>
      <c r="S1736" s="84" t="n">
        <f aca="false">IF($N1736="G",VLOOKUP(H1736,PGDBuckets,2,FALSE()),0)</f>
        <v>0</v>
      </c>
      <c r="T1736" s="84" t="n">
        <f aca="false">SUM(P1736:S1736)</f>
        <v>13</v>
      </c>
      <c r="U1736" s="84" t="str">
        <f aca="false">IF(O1736="not used","-",O1736&amp;N1736&amp;T1736)</f>
        <v>-</v>
      </c>
      <c r="V1736" s="84" t="str">
        <f aca="false">IF(O1736="Not Used","-",VLOOKUP(D1736,FOLIOS,7,FALSE())&amp;H1736)</f>
        <v>-</v>
      </c>
      <c r="W1736" s="84" t="str">
        <f aca="false">IF(U1736="-","-",O1736&amp;E1736&amp;H1736)</f>
        <v>-</v>
      </c>
      <c r="X1736" s="85" t="str">
        <f aca="false">D1736&amp;G1736</f>
        <v>FT-CAND-EGSC-BASNGI/CHI. GATE</v>
      </c>
      <c r="Y1736" s="5"/>
      <c r="Z1736" s="5"/>
      <c r="AF1736" s="0" t="str">
        <f aca="false">D1736&amp;V1736</f>
        <v>FT-CAND-EGSC-BAS-</v>
      </c>
    </row>
    <row r="1737" customFormat="false" ht="12.75" hidden="false" customHeight="false" outlineLevel="0" collapsed="false">
      <c r="A1737" s="81" t="n">
        <v>36682</v>
      </c>
      <c r="B1737" s="87" t="s">
        <v>55</v>
      </c>
      <c r="C1737" s="87" t="s">
        <v>56</v>
      </c>
      <c r="D1737" s="87" t="s">
        <v>57</v>
      </c>
      <c r="E1737" s="87" t="s">
        <v>21</v>
      </c>
      <c r="F1737" s="87"/>
      <c r="G1737" s="87" t="s">
        <v>94</v>
      </c>
      <c r="H1737" s="88" t="n">
        <v>39264</v>
      </c>
      <c r="I1737" s="82" t="n">
        <v>93218</v>
      </c>
      <c r="J1737" s="82" t="n">
        <v>23</v>
      </c>
      <c r="K1737" s="83" t="n">
        <f aca="false">IF(J1737=0,0,J1737/I1737)</f>
        <v>0.000246733463494175</v>
      </c>
      <c r="L1737" s="83" t="n">
        <f aca="false">I1737/UOM</f>
        <v>9.3218</v>
      </c>
      <c r="M1737" s="83" t="n">
        <f aca="false">J1737/UOM</f>
        <v>0.0023</v>
      </c>
      <c r="N1737" s="84" t="str">
        <f aca="false">IF(F1737="P","PHY",IF(F1737="G","G",E1737))</f>
        <v>D</v>
      </c>
      <c r="O1737" s="84" t="str">
        <f aca="false">IF(ISNA(VLOOKUP(G1737,BadCanCurves,1,FALSE())),VLOOKUP(D1737,FOLIOS,6,FALSE()),"not used")</f>
        <v>not used</v>
      </c>
      <c r="P1737" s="84" t="n">
        <f aca="false">IF($N1737="P",VLOOKUP(H1737,PrcBuckets,2,FALSE()),0)</f>
        <v>0</v>
      </c>
      <c r="Q1737" s="84" t="n">
        <f aca="false">IF($N1737="D",VLOOKUP(H1737,BasisBuckets,2,FALSE()),0)</f>
        <v>13</v>
      </c>
      <c r="R1737" s="84" t="n">
        <f aca="false">IF($N1737="PHY",VLOOKUP(H1737,PGDBuckets,2,FALSE()),0)</f>
        <v>0</v>
      </c>
      <c r="S1737" s="84" t="n">
        <f aca="false">IF($N1737="G",VLOOKUP(H1737,PGDBuckets,2,FALSE()),0)</f>
        <v>0</v>
      </c>
      <c r="T1737" s="84" t="n">
        <f aca="false">SUM(P1737:S1737)</f>
        <v>13</v>
      </c>
      <c r="U1737" s="84" t="str">
        <f aca="false">IF(O1737="not used","-",O1737&amp;N1737&amp;T1737)</f>
        <v>-</v>
      </c>
      <c r="V1737" s="84" t="str">
        <f aca="false">IF(O1737="Not Used","-",VLOOKUP(D1737,FOLIOS,7,FALSE())&amp;H1737)</f>
        <v>-</v>
      </c>
      <c r="W1737" s="84" t="str">
        <f aca="false">IF(U1737="-","-",O1737&amp;E1737&amp;H1737)</f>
        <v>-</v>
      </c>
      <c r="X1737" s="85" t="str">
        <f aca="false">D1737&amp;G1737</f>
        <v>FT-CAND-EGSC-BASNGI/CHI. GATE</v>
      </c>
      <c r="Y1737" s="5"/>
      <c r="Z1737" s="5"/>
      <c r="AF1737" s="0" t="str">
        <f aca="false">D1737&amp;V1737</f>
        <v>FT-CAND-EGSC-BAS-</v>
      </c>
    </row>
    <row r="1738" customFormat="false" ht="12.75" hidden="false" customHeight="false" outlineLevel="0" collapsed="false">
      <c r="A1738" s="81" t="n">
        <v>36682</v>
      </c>
      <c r="B1738" s="87" t="s">
        <v>55</v>
      </c>
      <c r="C1738" s="87" t="s">
        <v>56</v>
      </c>
      <c r="D1738" s="87" t="s">
        <v>57</v>
      </c>
      <c r="E1738" s="87" t="s">
        <v>21</v>
      </c>
      <c r="F1738" s="87"/>
      <c r="G1738" s="87" t="s">
        <v>94</v>
      </c>
      <c r="H1738" s="88" t="n">
        <v>39295</v>
      </c>
      <c r="I1738" s="82" t="n">
        <v>92651</v>
      </c>
      <c r="J1738" s="82" t="n">
        <v>23</v>
      </c>
      <c r="K1738" s="83" t="n">
        <f aca="false">IF(J1738=0,0,J1738/I1738)</f>
        <v>0.000248243408058197</v>
      </c>
      <c r="L1738" s="83" t="n">
        <f aca="false">I1738/UOM</f>
        <v>9.2651</v>
      </c>
      <c r="M1738" s="83" t="n">
        <f aca="false">J1738/UOM</f>
        <v>0.0023</v>
      </c>
      <c r="N1738" s="84" t="str">
        <f aca="false">IF(F1738="P","PHY",IF(F1738="G","G",E1738))</f>
        <v>D</v>
      </c>
      <c r="O1738" s="84" t="str">
        <f aca="false">IF(ISNA(VLOOKUP(G1738,BadCanCurves,1,FALSE())),VLOOKUP(D1738,FOLIOS,6,FALSE()),"not used")</f>
        <v>not used</v>
      </c>
      <c r="P1738" s="84" t="n">
        <f aca="false">IF($N1738="P",VLOOKUP(H1738,PrcBuckets,2,FALSE()),0)</f>
        <v>0</v>
      </c>
      <c r="Q1738" s="84" t="n">
        <f aca="false">IF($N1738="D",VLOOKUP(H1738,BasisBuckets,2,FALSE()),0)</f>
        <v>13</v>
      </c>
      <c r="R1738" s="84" t="n">
        <f aca="false">IF($N1738="PHY",VLOOKUP(H1738,PGDBuckets,2,FALSE()),0)</f>
        <v>0</v>
      </c>
      <c r="S1738" s="84" t="n">
        <f aca="false">IF($N1738="G",VLOOKUP(H1738,PGDBuckets,2,FALSE()),0)</f>
        <v>0</v>
      </c>
      <c r="T1738" s="84" t="n">
        <f aca="false">SUM(P1738:S1738)</f>
        <v>13</v>
      </c>
      <c r="U1738" s="84" t="str">
        <f aca="false">IF(O1738="not used","-",O1738&amp;N1738&amp;T1738)</f>
        <v>-</v>
      </c>
      <c r="V1738" s="84" t="str">
        <f aca="false">IF(O1738="Not Used","-",VLOOKUP(D1738,FOLIOS,7,FALSE())&amp;H1738)</f>
        <v>-</v>
      </c>
      <c r="W1738" s="84" t="str">
        <f aca="false">IF(U1738="-","-",O1738&amp;E1738&amp;H1738)</f>
        <v>-</v>
      </c>
      <c r="X1738" s="85" t="str">
        <f aca="false">D1738&amp;G1738</f>
        <v>FT-CAND-EGSC-BASNGI/CHI. GATE</v>
      </c>
      <c r="Y1738" s="5"/>
      <c r="Z1738" s="5"/>
      <c r="AF1738" s="0" t="str">
        <f aca="false">D1738&amp;V1738</f>
        <v>FT-CAND-EGSC-BAS-</v>
      </c>
    </row>
    <row r="1739" customFormat="false" ht="12.75" hidden="false" customHeight="false" outlineLevel="0" collapsed="false">
      <c r="A1739" s="81" t="n">
        <v>36682</v>
      </c>
      <c r="B1739" s="87" t="s">
        <v>55</v>
      </c>
      <c r="C1739" s="87" t="s">
        <v>56</v>
      </c>
      <c r="D1739" s="87" t="s">
        <v>57</v>
      </c>
      <c r="E1739" s="87" t="s">
        <v>21</v>
      </c>
      <c r="F1739" s="87"/>
      <c r="G1739" s="87" t="s">
        <v>94</v>
      </c>
      <c r="H1739" s="88" t="n">
        <v>39326</v>
      </c>
      <c r="I1739" s="82" t="n">
        <v>89118</v>
      </c>
      <c r="J1739" s="82" t="n">
        <v>22</v>
      </c>
      <c r="K1739" s="83" t="n">
        <f aca="false">IF(J1739=0,0,J1739/I1739)</f>
        <v>0.000246863708790592</v>
      </c>
      <c r="L1739" s="83" t="n">
        <f aca="false">I1739/UOM</f>
        <v>8.9118</v>
      </c>
      <c r="M1739" s="83" t="n">
        <f aca="false">J1739/UOM</f>
        <v>0.0022</v>
      </c>
      <c r="N1739" s="84" t="str">
        <f aca="false">IF(F1739="P","PHY",IF(F1739="G","G",E1739))</f>
        <v>D</v>
      </c>
      <c r="O1739" s="84" t="str">
        <f aca="false">IF(ISNA(VLOOKUP(G1739,BadCanCurves,1,FALSE())),VLOOKUP(D1739,FOLIOS,6,FALSE()),"not used")</f>
        <v>not used</v>
      </c>
      <c r="P1739" s="84" t="n">
        <f aca="false">IF($N1739="P",VLOOKUP(H1739,PrcBuckets,2,FALSE()),0)</f>
        <v>0</v>
      </c>
      <c r="Q1739" s="84" t="n">
        <f aca="false">IF($N1739="D",VLOOKUP(H1739,BasisBuckets,2,FALSE()),0)</f>
        <v>13</v>
      </c>
      <c r="R1739" s="84" t="n">
        <f aca="false">IF($N1739="PHY",VLOOKUP(H1739,PGDBuckets,2,FALSE()),0)</f>
        <v>0</v>
      </c>
      <c r="S1739" s="84" t="n">
        <f aca="false">IF($N1739="G",VLOOKUP(H1739,PGDBuckets,2,FALSE()),0)</f>
        <v>0</v>
      </c>
      <c r="T1739" s="84" t="n">
        <f aca="false">SUM(P1739:S1739)</f>
        <v>13</v>
      </c>
      <c r="U1739" s="84" t="str">
        <f aca="false">IF(O1739="not used","-",O1739&amp;N1739&amp;T1739)</f>
        <v>-</v>
      </c>
      <c r="V1739" s="84" t="str">
        <f aca="false">IF(O1739="Not Used","-",VLOOKUP(D1739,FOLIOS,7,FALSE())&amp;H1739)</f>
        <v>-</v>
      </c>
      <c r="W1739" s="84" t="str">
        <f aca="false">IF(U1739="-","-",O1739&amp;E1739&amp;H1739)</f>
        <v>-</v>
      </c>
      <c r="X1739" s="85" t="str">
        <f aca="false">D1739&amp;G1739</f>
        <v>FT-CAND-EGSC-BASNGI/CHI. GATE</v>
      </c>
      <c r="Y1739" s="5"/>
      <c r="Z1739" s="5"/>
      <c r="AF1739" s="0" t="str">
        <f aca="false">D1739&amp;V1739</f>
        <v>FT-CAND-EGSC-BAS-</v>
      </c>
    </row>
    <row r="1740" customFormat="false" ht="12.75" hidden="false" customHeight="false" outlineLevel="0" collapsed="false">
      <c r="A1740" s="81" t="n">
        <v>36682</v>
      </c>
      <c r="B1740" s="87" t="s">
        <v>55</v>
      </c>
      <c r="C1740" s="87" t="s">
        <v>56</v>
      </c>
      <c r="D1740" s="87" t="s">
        <v>57</v>
      </c>
      <c r="E1740" s="87" t="s">
        <v>21</v>
      </c>
      <c r="F1740" s="87"/>
      <c r="G1740" s="87" t="s">
        <v>94</v>
      </c>
      <c r="H1740" s="88" t="n">
        <v>39356</v>
      </c>
      <c r="I1740" s="82" t="n">
        <v>91548</v>
      </c>
      <c r="J1740" s="82" t="n">
        <v>23</v>
      </c>
      <c r="K1740" s="83" t="n">
        <f aca="false">IF(J1740=0,0,J1740/I1740)</f>
        <v>0.000251234325162756</v>
      </c>
      <c r="L1740" s="83" t="n">
        <f aca="false">I1740/UOM</f>
        <v>9.1548</v>
      </c>
      <c r="M1740" s="83" t="n">
        <f aca="false">J1740/UOM</f>
        <v>0.0023</v>
      </c>
      <c r="N1740" s="84" t="str">
        <f aca="false">IF(F1740="P","PHY",IF(F1740="G","G",E1740))</f>
        <v>D</v>
      </c>
      <c r="O1740" s="84" t="str">
        <f aca="false">IF(ISNA(VLOOKUP(G1740,BadCanCurves,1,FALSE())),VLOOKUP(D1740,FOLIOS,6,FALSE()),"not used")</f>
        <v>not used</v>
      </c>
      <c r="P1740" s="84" t="n">
        <f aca="false">IF($N1740="P",VLOOKUP(H1740,PrcBuckets,2,FALSE()),0)</f>
        <v>0</v>
      </c>
      <c r="Q1740" s="84" t="n">
        <f aca="false">IF($N1740="D",VLOOKUP(H1740,BasisBuckets,2,FALSE()),0)</f>
        <v>13</v>
      </c>
      <c r="R1740" s="84" t="n">
        <f aca="false">IF($N1740="PHY",VLOOKUP(H1740,PGDBuckets,2,FALSE()),0)</f>
        <v>0</v>
      </c>
      <c r="S1740" s="84" t="n">
        <f aca="false">IF($N1740="G",VLOOKUP(H1740,PGDBuckets,2,FALSE()),0)</f>
        <v>0</v>
      </c>
      <c r="T1740" s="84" t="n">
        <f aca="false">SUM(P1740:S1740)</f>
        <v>13</v>
      </c>
      <c r="U1740" s="84" t="str">
        <f aca="false">IF(O1740="not used","-",O1740&amp;N1740&amp;T1740)</f>
        <v>-</v>
      </c>
      <c r="V1740" s="84" t="str">
        <f aca="false">IF(O1740="Not Used","-",VLOOKUP(D1740,FOLIOS,7,FALSE())&amp;H1740)</f>
        <v>-</v>
      </c>
      <c r="W1740" s="84" t="str">
        <f aca="false">IF(U1740="-","-",O1740&amp;E1740&amp;H1740)</f>
        <v>-</v>
      </c>
      <c r="X1740" s="85" t="str">
        <f aca="false">D1740&amp;G1740</f>
        <v>FT-CAND-EGSC-BASNGI/CHI. GATE</v>
      </c>
      <c r="Y1740" s="5"/>
      <c r="Z1740" s="5"/>
      <c r="AF1740" s="0" t="str">
        <f aca="false">D1740&amp;V1740</f>
        <v>FT-CAND-EGSC-BAS-</v>
      </c>
    </row>
    <row r="1741" customFormat="false" ht="12.75" hidden="false" customHeight="false" outlineLevel="0" collapsed="false">
      <c r="A1741" s="81" t="n">
        <v>36682</v>
      </c>
      <c r="B1741" s="87" t="s">
        <v>55</v>
      </c>
      <c r="C1741" s="87" t="s">
        <v>56</v>
      </c>
      <c r="D1741" s="87" t="s">
        <v>57</v>
      </c>
      <c r="E1741" s="87" t="s">
        <v>21</v>
      </c>
      <c r="F1741" s="87"/>
      <c r="G1741" s="87" t="s">
        <v>94</v>
      </c>
      <c r="H1741" s="88" t="n">
        <v>39387</v>
      </c>
      <c r="I1741" s="82" t="n">
        <v>88056</v>
      </c>
      <c r="J1741" s="82" t="n">
        <v>22</v>
      </c>
      <c r="K1741" s="83" t="n">
        <f aca="false">IF(J1741=0,0,J1741/I1741)</f>
        <v>0.000249841010266194</v>
      </c>
      <c r="L1741" s="83" t="n">
        <f aca="false">I1741/UOM</f>
        <v>8.8056</v>
      </c>
      <c r="M1741" s="83" t="n">
        <f aca="false">J1741/UOM</f>
        <v>0.0022</v>
      </c>
      <c r="N1741" s="84" t="str">
        <f aca="false">IF(F1741="P","PHY",IF(F1741="G","G",E1741))</f>
        <v>D</v>
      </c>
      <c r="O1741" s="84" t="str">
        <f aca="false">IF(ISNA(VLOOKUP(G1741,BadCanCurves,1,FALSE())),VLOOKUP(D1741,FOLIOS,6,FALSE()),"not used")</f>
        <v>not used</v>
      </c>
      <c r="P1741" s="84" t="n">
        <f aca="false">IF($N1741="P",VLOOKUP(H1741,PrcBuckets,2,FALSE()),0)</f>
        <v>0</v>
      </c>
      <c r="Q1741" s="84" t="n">
        <f aca="false">IF($N1741="D",VLOOKUP(H1741,BasisBuckets,2,FALSE()),0)</f>
        <v>13</v>
      </c>
      <c r="R1741" s="84" t="n">
        <f aca="false">IF($N1741="PHY",VLOOKUP(H1741,PGDBuckets,2,FALSE()),0)</f>
        <v>0</v>
      </c>
      <c r="S1741" s="84" t="n">
        <f aca="false">IF($N1741="G",VLOOKUP(H1741,PGDBuckets,2,FALSE()),0)</f>
        <v>0</v>
      </c>
      <c r="T1741" s="84" t="n">
        <f aca="false">SUM(P1741:S1741)</f>
        <v>13</v>
      </c>
      <c r="U1741" s="84" t="str">
        <f aca="false">IF(O1741="not used","-",O1741&amp;N1741&amp;T1741)</f>
        <v>-</v>
      </c>
      <c r="V1741" s="84" t="str">
        <f aca="false">IF(O1741="Not Used","-",VLOOKUP(D1741,FOLIOS,7,FALSE())&amp;H1741)</f>
        <v>-</v>
      </c>
      <c r="W1741" s="84" t="str">
        <f aca="false">IF(U1741="-","-",O1741&amp;E1741&amp;H1741)</f>
        <v>-</v>
      </c>
      <c r="X1741" s="85" t="str">
        <f aca="false">D1741&amp;G1741</f>
        <v>FT-CAND-EGSC-BASNGI/CHI. GATE</v>
      </c>
      <c r="Y1741" s="5"/>
      <c r="Z1741" s="5"/>
      <c r="AF1741" s="0" t="str">
        <f aca="false">D1741&amp;V1741</f>
        <v>FT-CAND-EGSC-BAS-</v>
      </c>
    </row>
    <row r="1742" customFormat="false" ht="12.75" hidden="false" customHeight="false" outlineLevel="0" collapsed="false">
      <c r="A1742" s="81" t="n">
        <v>36682</v>
      </c>
      <c r="B1742" s="87" t="s">
        <v>55</v>
      </c>
      <c r="C1742" s="87" t="s">
        <v>56</v>
      </c>
      <c r="D1742" s="87" t="s">
        <v>57</v>
      </c>
      <c r="E1742" s="87" t="s">
        <v>21</v>
      </c>
      <c r="F1742" s="87"/>
      <c r="G1742" s="87" t="s">
        <v>94</v>
      </c>
      <c r="H1742" s="88" t="n">
        <v>39417</v>
      </c>
      <c r="I1742" s="82" t="n">
        <v>90457</v>
      </c>
      <c r="J1742" s="82" t="n">
        <v>23</v>
      </c>
      <c r="K1742" s="83" t="n">
        <f aca="false">IF(J1742=0,0,J1742/I1742)</f>
        <v>0.000254264457145384</v>
      </c>
      <c r="L1742" s="83" t="n">
        <f aca="false">I1742/UOM</f>
        <v>9.0457</v>
      </c>
      <c r="M1742" s="83" t="n">
        <f aca="false">J1742/UOM</f>
        <v>0.0023</v>
      </c>
      <c r="N1742" s="84" t="str">
        <f aca="false">IF(F1742="P","PHY",IF(F1742="G","G",E1742))</f>
        <v>D</v>
      </c>
      <c r="O1742" s="84" t="str">
        <f aca="false">IF(ISNA(VLOOKUP(G1742,BadCanCurves,1,FALSE())),VLOOKUP(D1742,FOLIOS,6,FALSE()),"not used")</f>
        <v>not used</v>
      </c>
      <c r="P1742" s="84" t="n">
        <f aca="false">IF($N1742="P",VLOOKUP(H1742,PrcBuckets,2,FALSE()),0)</f>
        <v>0</v>
      </c>
      <c r="Q1742" s="84" t="n">
        <f aca="false">IF($N1742="D",VLOOKUP(H1742,BasisBuckets,2,FALSE()),0)</f>
        <v>13</v>
      </c>
      <c r="R1742" s="84" t="n">
        <f aca="false">IF($N1742="PHY",VLOOKUP(H1742,PGDBuckets,2,FALSE()),0)</f>
        <v>0</v>
      </c>
      <c r="S1742" s="84" t="n">
        <f aca="false">IF($N1742="G",VLOOKUP(H1742,PGDBuckets,2,FALSE()),0)</f>
        <v>0</v>
      </c>
      <c r="T1742" s="84" t="n">
        <f aca="false">SUM(P1742:S1742)</f>
        <v>13</v>
      </c>
      <c r="U1742" s="84" t="str">
        <f aca="false">IF(O1742="not used","-",O1742&amp;N1742&amp;T1742)</f>
        <v>-</v>
      </c>
      <c r="V1742" s="84" t="str">
        <f aca="false">IF(O1742="Not Used","-",VLOOKUP(D1742,FOLIOS,7,FALSE())&amp;H1742)</f>
        <v>-</v>
      </c>
      <c r="W1742" s="84" t="str">
        <f aca="false">IF(U1742="-","-",O1742&amp;E1742&amp;H1742)</f>
        <v>-</v>
      </c>
      <c r="X1742" s="85" t="str">
        <f aca="false">D1742&amp;G1742</f>
        <v>FT-CAND-EGSC-BASNGI/CHI. GATE</v>
      </c>
      <c r="Y1742" s="5"/>
      <c r="Z1742" s="5"/>
      <c r="AF1742" s="0" t="str">
        <f aca="false">D1742&amp;V1742</f>
        <v>FT-CAND-EGSC-BAS-</v>
      </c>
    </row>
    <row r="1743" customFormat="false" ht="12.75" hidden="false" customHeight="false" outlineLevel="0" collapsed="false">
      <c r="A1743" s="81" t="n">
        <v>36682</v>
      </c>
      <c r="B1743" s="87" t="s">
        <v>55</v>
      </c>
      <c r="C1743" s="87" t="s">
        <v>56</v>
      </c>
      <c r="D1743" s="87" t="s">
        <v>57</v>
      </c>
      <c r="E1743" s="87" t="s">
        <v>21</v>
      </c>
      <c r="F1743" s="87"/>
      <c r="G1743" s="87" t="s">
        <v>94</v>
      </c>
      <c r="H1743" s="88" t="n">
        <v>39448</v>
      </c>
      <c r="I1743" s="82" t="n">
        <v>89908</v>
      </c>
      <c r="J1743" s="82" t="n">
        <v>22</v>
      </c>
      <c r="K1743" s="83" t="n">
        <f aca="false">IF(J1743=0,0,J1743/I1743)</f>
        <v>0.000244694576678382</v>
      </c>
      <c r="L1743" s="83" t="n">
        <f aca="false">I1743/UOM</f>
        <v>8.9908</v>
      </c>
      <c r="M1743" s="83" t="n">
        <f aca="false">J1743/UOM</f>
        <v>0.0022</v>
      </c>
      <c r="N1743" s="84" t="str">
        <f aca="false">IF(F1743="P","PHY",IF(F1743="G","G",E1743))</f>
        <v>D</v>
      </c>
      <c r="O1743" s="84" t="str">
        <f aca="false">IF(ISNA(VLOOKUP(G1743,BadCanCurves,1,FALSE())),VLOOKUP(D1743,FOLIOS,6,FALSE()),"not used")</f>
        <v>not used</v>
      </c>
      <c r="P1743" s="84" t="n">
        <f aca="false">IF($N1743="P",VLOOKUP(H1743,PrcBuckets,2,FALSE()),0)</f>
        <v>0</v>
      </c>
      <c r="Q1743" s="84" t="n">
        <f aca="false">IF($N1743="D",VLOOKUP(H1743,BasisBuckets,2,FALSE()),0)</f>
        <v>13</v>
      </c>
      <c r="R1743" s="84" t="n">
        <f aca="false">IF($N1743="PHY",VLOOKUP(H1743,PGDBuckets,2,FALSE()),0)</f>
        <v>0</v>
      </c>
      <c r="S1743" s="84" t="n">
        <f aca="false">IF($N1743="G",VLOOKUP(H1743,PGDBuckets,2,FALSE()),0)</f>
        <v>0</v>
      </c>
      <c r="T1743" s="84" t="n">
        <f aca="false">SUM(P1743:S1743)</f>
        <v>13</v>
      </c>
      <c r="U1743" s="84" t="str">
        <f aca="false">IF(O1743="not used","-",O1743&amp;N1743&amp;T1743)</f>
        <v>-</v>
      </c>
      <c r="V1743" s="84" t="str">
        <f aca="false">IF(O1743="Not Used","-",VLOOKUP(D1743,FOLIOS,7,FALSE())&amp;H1743)</f>
        <v>-</v>
      </c>
      <c r="W1743" s="84" t="str">
        <f aca="false">IF(U1743="-","-",O1743&amp;E1743&amp;H1743)</f>
        <v>-</v>
      </c>
      <c r="X1743" s="85" t="str">
        <f aca="false">D1743&amp;G1743</f>
        <v>FT-CAND-EGSC-BASNGI/CHI. GATE</v>
      </c>
      <c r="Y1743" s="5"/>
      <c r="Z1743" s="5"/>
      <c r="AF1743" s="0" t="str">
        <f aca="false">D1743&amp;V1743</f>
        <v>FT-CAND-EGSC-BAS-</v>
      </c>
    </row>
    <row r="1744" customFormat="false" ht="12.75" hidden="false" customHeight="false" outlineLevel="0" collapsed="false">
      <c r="A1744" s="81" t="n">
        <v>36682</v>
      </c>
      <c r="B1744" s="87" t="s">
        <v>55</v>
      </c>
      <c r="C1744" s="87" t="s">
        <v>56</v>
      </c>
      <c r="D1744" s="87" t="s">
        <v>57</v>
      </c>
      <c r="E1744" s="87" t="s">
        <v>21</v>
      </c>
      <c r="F1744" s="87"/>
      <c r="G1744" s="87" t="s">
        <v>94</v>
      </c>
      <c r="H1744" s="88" t="n">
        <v>39479</v>
      </c>
      <c r="I1744" s="82" t="n">
        <v>83597</v>
      </c>
      <c r="J1744" s="82" t="n">
        <v>21</v>
      </c>
      <c r="K1744" s="83" t="n">
        <f aca="false">IF(J1744=0,0,J1744/I1744)</f>
        <v>0.000251205186789</v>
      </c>
      <c r="L1744" s="83" t="n">
        <f aca="false">I1744/UOM</f>
        <v>8.3597</v>
      </c>
      <c r="M1744" s="83" t="n">
        <f aca="false">J1744/UOM</f>
        <v>0.0021</v>
      </c>
      <c r="N1744" s="84" t="str">
        <f aca="false">IF(F1744="P","PHY",IF(F1744="G","G",E1744))</f>
        <v>D</v>
      </c>
      <c r="O1744" s="84" t="str">
        <f aca="false">IF(ISNA(VLOOKUP(G1744,BadCanCurves,1,FALSE())),VLOOKUP(D1744,FOLIOS,6,FALSE()),"not used")</f>
        <v>not used</v>
      </c>
      <c r="P1744" s="84" t="n">
        <f aca="false">IF($N1744="P",VLOOKUP(H1744,PrcBuckets,2,FALSE()),0)</f>
        <v>0</v>
      </c>
      <c r="Q1744" s="84" t="n">
        <f aca="false">IF($N1744="D",VLOOKUP(H1744,BasisBuckets,2,FALSE()),0)</f>
        <v>13</v>
      </c>
      <c r="R1744" s="84" t="n">
        <f aca="false">IF($N1744="PHY",VLOOKUP(H1744,PGDBuckets,2,FALSE()),0)</f>
        <v>0</v>
      </c>
      <c r="S1744" s="84" t="n">
        <f aca="false">IF($N1744="G",VLOOKUP(H1744,PGDBuckets,2,FALSE()),0)</f>
        <v>0</v>
      </c>
      <c r="T1744" s="84" t="n">
        <f aca="false">SUM(P1744:S1744)</f>
        <v>13</v>
      </c>
      <c r="U1744" s="84" t="str">
        <f aca="false">IF(O1744="not used","-",O1744&amp;N1744&amp;T1744)</f>
        <v>-</v>
      </c>
      <c r="V1744" s="84" t="str">
        <f aca="false">IF(O1744="Not Used","-",VLOOKUP(D1744,FOLIOS,7,FALSE())&amp;H1744)</f>
        <v>-</v>
      </c>
      <c r="W1744" s="84" t="str">
        <f aca="false">IF(U1744="-","-",O1744&amp;E1744&amp;H1744)</f>
        <v>-</v>
      </c>
      <c r="X1744" s="85" t="str">
        <f aca="false">D1744&amp;G1744</f>
        <v>FT-CAND-EGSC-BASNGI/CHI. GATE</v>
      </c>
      <c r="Y1744" s="5"/>
      <c r="Z1744" s="5"/>
      <c r="AF1744" s="0" t="str">
        <f aca="false">D1744&amp;V1744</f>
        <v>FT-CAND-EGSC-BAS-</v>
      </c>
    </row>
    <row r="1745" customFormat="false" ht="12.75" hidden="false" customHeight="false" outlineLevel="0" collapsed="false">
      <c r="A1745" s="81" t="n">
        <v>36682</v>
      </c>
      <c r="B1745" s="87" t="s">
        <v>55</v>
      </c>
      <c r="C1745" s="87" t="s">
        <v>56</v>
      </c>
      <c r="D1745" s="87" t="s">
        <v>57</v>
      </c>
      <c r="E1745" s="87" t="s">
        <v>21</v>
      </c>
      <c r="F1745" s="87"/>
      <c r="G1745" s="87" t="s">
        <v>94</v>
      </c>
      <c r="H1745" s="88" t="n">
        <v>39508</v>
      </c>
      <c r="I1745" s="82" t="n">
        <v>88854</v>
      </c>
      <c r="J1745" s="82" t="n">
        <v>22</v>
      </c>
      <c r="K1745" s="83" t="n">
        <f aca="false">IF(J1745=0,0,J1745/I1745)</f>
        <v>0.000247597181893893</v>
      </c>
      <c r="L1745" s="83" t="n">
        <f aca="false">I1745/UOM</f>
        <v>8.8854</v>
      </c>
      <c r="M1745" s="83" t="n">
        <f aca="false">J1745/UOM</f>
        <v>0.0022</v>
      </c>
      <c r="N1745" s="84" t="str">
        <f aca="false">IF(F1745="P","PHY",IF(F1745="G","G",E1745))</f>
        <v>D</v>
      </c>
      <c r="O1745" s="84" t="str">
        <f aca="false">IF(ISNA(VLOOKUP(G1745,BadCanCurves,1,FALSE())),VLOOKUP(D1745,FOLIOS,6,FALSE()),"not used")</f>
        <v>not used</v>
      </c>
      <c r="P1745" s="84" t="n">
        <f aca="false">IF($N1745="P",VLOOKUP(H1745,PrcBuckets,2,FALSE()),0)</f>
        <v>0</v>
      </c>
      <c r="Q1745" s="84" t="n">
        <f aca="false">IF($N1745="D",VLOOKUP(H1745,BasisBuckets,2,FALSE()),0)</f>
        <v>13</v>
      </c>
      <c r="R1745" s="84" t="n">
        <f aca="false">IF($N1745="PHY",VLOOKUP(H1745,PGDBuckets,2,FALSE()),0)</f>
        <v>0</v>
      </c>
      <c r="S1745" s="84" t="n">
        <f aca="false">IF($N1745="G",VLOOKUP(H1745,PGDBuckets,2,FALSE()),0)</f>
        <v>0</v>
      </c>
      <c r="T1745" s="84" t="n">
        <f aca="false">SUM(P1745:S1745)</f>
        <v>13</v>
      </c>
      <c r="U1745" s="84" t="str">
        <f aca="false">IF(O1745="not used","-",O1745&amp;N1745&amp;T1745)</f>
        <v>-</v>
      </c>
      <c r="V1745" s="84" t="str">
        <f aca="false">IF(O1745="Not Used","-",VLOOKUP(D1745,FOLIOS,7,FALSE())&amp;H1745)</f>
        <v>-</v>
      </c>
      <c r="W1745" s="84" t="str">
        <f aca="false">IF(U1745="-","-",O1745&amp;E1745&amp;H1745)</f>
        <v>-</v>
      </c>
      <c r="X1745" s="85" t="str">
        <f aca="false">D1745&amp;G1745</f>
        <v>FT-CAND-EGSC-BASNGI/CHI. GATE</v>
      </c>
      <c r="Y1745" s="5"/>
      <c r="Z1745" s="5"/>
      <c r="AF1745" s="0" t="str">
        <f aca="false">D1745&amp;V1745</f>
        <v>FT-CAND-EGSC-BAS-</v>
      </c>
    </row>
    <row r="1746" customFormat="false" ht="12.75" hidden="false" customHeight="false" outlineLevel="0" collapsed="false">
      <c r="A1746" s="81" t="n">
        <v>36682</v>
      </c>
      <c r="B1746" s="87" t="s">
        <v>55</v>
      </c>
      <c r="C1746" s="87" t="s">
        <v>56</v>
      </c>
      <c r="D1746" s="87" t="s">
        <v>57</v>
      </c>
      <c r="E1746" s="87" t="s">
        <v>21</v>
      </c>
      <c r="F1746" s="87"/>
      <c r="G1746" s="87" t="s">
        <v>94</v>
      </c>
      <c r="H1746" s="88" t="n">
        <v>39539</v>
      </c>
      <c r="I1746" s="82" t="n">
        <v>85466</v>
      </c>
      <c r="J1746" s="82" t="n">
        <v>21</v>
      </c>
      <c r="K1746" s="83" t="n">
        <f aca="false">IF(J1746=0,0,J1746/I1746)</f>
        <v>0.000245711745021412</v>
      </c>
      <c r="L1746" s="83" t="n">
        <f aca="false">I1746/UOM</f>
        <v>8.5466</v>
      </c>
      <c r="M1746" s="83" t="n">
        <f aca="false">J1746/UOM</f>
        <v>0.0021</v>
      </c>
      <c r="N1746" s="84" t="str">
        <f aca="false">IF(F1746="P","PHY",IF(F1746="G","G",E1746))</f>
        <v>D</v>
      </c>
      <c r="O1746" s="84" t="str">
        <f aca="false">IF(ISNA(VLOOKUP(G1746,BadCanCurves,1,FALSE())),VLOOKUP(D1746,FOLIOS,6,FALSE()),"not used")</f>
        <v>not used</v>
      </c>
      <c r="P1746" s="84" t="n">
        <f aca="false">IF($N1746="P",VLOOKUP(H1746,PrcBuckets,2,FALSE()),0)</f>
        <v>0</v>
      </c>
      <c r="Q1746" s="84" t="n">
        <f aca="false">IF($N1746="D",VLOOKUP(H1746,BasisBuckets,2,FALSE()),0)</f>
        <v>13</v>
      </c>
      <c r="R1746" s="84" t="n">
        <f aca="false">IF($N1746="PHY",VLOOKUP(H1746,PGDBuckets,2,FALSE()),0)</f>
        <v>0</v>
      </c>
      <c r="S1746" s="84" t="n">
        <f aca="false">IF($N1746="G",VLOOKUP(H1746,PGDBuckets,2,FALSE()),0)</f>
        <v>0</v>
      </c>
      <c r="T1746" s="84" t="n">
        <f aca="false">SUM(P1746:S1746)</f>
        <v>13</v>
      </c>
      <c r="U1746" s="84" t="str">
        <f aca="false">IF(O1746="not used","-",O1746&amp;N1746&amp;T1746)</f>
        <v>-</v>
      </c>
      <c r="V1746" s="84" t="str">
        <f aca="false">IF(O1746="Not Used","-",VLOOKUP(D1746,FOLIOS,7,FALSE())&amp;H1746)</f>
        <v>-</v>
      </c>
      <c r="W1746" s="84" t="str">
        <f aca="false">IF(U1746="-","-",O1746&amp;E1746&amp;H1746)</f>
        <v>-</v>
      </c>
      <c r="X1746" s="85" t="str">
        <f aca="false">D1746&amp;G1746</f>
        <v>FT-CAND-EGSC-BASNGI/CHI. GATE</v>
      </c>
      <c r="Y1746" s="5"/>
      <c r="Z1746" s="5"/>
      <c r="AF1746" s="0" t="str">
        <f aca="false">D1746&amp;V1746</f>
        <v>FT-CAND-EGSC-BAS-</v>
      </c>
    </row>
    <row r="1747" customFormat="false" ht="12.75" hidden="false" customHeight="false" outlineLevel="0" collapsed="false">
      <c r="A1747" s="81" t="n">
        <v>36682</v>
      </c>
      <c r="B1747" s="87" t="s">
        <v>55</v>
      </c>
      <c r="C1747" s="87" t="s">
        <v>56</v>
      </c>
      <c r="D1747" s="87" t="s">
        <v>57</v>
      </c>
      <c r="E1747" s="87" t="s">
        <v>21</v>
      </c>
      <c r="F1747" s="87"/>
      <c r="G1747" s="87" t="s">
        <v>94</v>
      </c>
      <c r="H1747" s="88" t="n">
        <v>39569</v>
      </c>
      <c r="I1747" s="82" t="n">
        <v>87796</v>
      </c>
      <c r="J1747" s="82" t="n">
        <v>22</v>
      </c>
      <c r="K1747" s="83" t="n">
        <f aca="false">IF(J1747=0,0,J1747/I1747)</f>
        <v>0.000250580892067976</v>
      </c>
      <c r="L1747" s="83" t="n">
        <f aca="false">I1747/UOM</f>
        <v>8.7796</v>
      </c>
      <c r="M1747" s="83" t="n">
        <f aca="false">J1747/UOM</f>
        <v>0.0022</v>
      </c>
      <c r="N1747" s="84" t="str">
        <f aca="false">IF(F1747="P","PHY",IF(F1747="G","G",E1747))</f>
        <v>D</v>
      </c>
      <c r="O1747" s="84" t="str">
        <f aca="false">IF(ISNA(VLOOKUP(G1747,BadCanCurves,1,FALSE())),VLOOKUP(D1747,FOLIOS,6,FALSE()),"not used")</f>
        <v>not used</v>
      </c>
      <c r="P1747" s="84" t="n">
        <f aca="false">IF($N1747="P",VLOOKUP(H1747,PrcBuckets,2,FALSE()),0)</f>
        <v>0</v>
      </c>
      <c r="Q1747" s="84" t="n">
        <f aca="false">IF($N1747="D",VLOOKUP(H1747,BasisBuckets,2,FALSE()),0)</f>
        <v>13</v>
      </c>
      <c r="R1747" s="84" t="n">
        <f aca="false">IF($N1747="PHY",VLOOKUP(H1747,PGDBuckets,2,FALSE()),0)</f>
        <v>0</v>
      </c>
      <c r="S1747" s="84" t="n">
        <f aca="false">IF($N1747="G",VLOOKUP(H1747,PGDBuckets,2,FALSE()),0)</f>
        <v>0</v>
      </c>
      <c r="T1747" s="84" t="n">
        <f aca="false">SUM(P1747:S1747)</f>
        <v>13</v>
      </c>
      <c r="U1747" s="84" t="str">
        <f aca="false">IF(O1747="not used","-",O1747&amp;N1747&amp;T1747)</f>
        <v>-</v>
      </c>
      <c r="V1747" s="84" t="str">
        <f aca="false">IF(O1747="Not Used","-",VLOOKUP(D1747,FOLIOS,7,FALSE())&amp;H1747)</f>
        <v>-</v>
      </c>
      <c r="W1747" s="84" t="str">
        <f aca="false">IF(U1747="-","-",O1747&amp;E1747&amp;H1747)</f>
        <v>-</v>
      </c>
      <c r="X1747" s="85" t="str">
        <f aca="false">D1747&amp;G1747</f>
        <v>FT-CAND-EGSC-BASNGI/CHI. GATE</v>
      </c>
      <c r="Y1747" s="5"/>
      <c r="Z1747" s="5"/>
      <c r="AF1747" s="0" t="str">
        <f aca="false">D1747&amp;V1747</f>
        <v>FT-CAND-EGSC-BAS-</v>
      </c>
    </row>
    <row r="1748" customFormat="false" ht="12.75" hidden="false" customHeight="false" outlineLevel="0" collapsed="false">
      <c r="A1748" s="81" t="n">
        <v>36682</v>
      </c>
      <c r="B1748" s="87" t="s">
        <v>55</v>
      </c>
      <c r="C1748" s="87" t="s">
        <v>56</v>
      </c>
      <c r="D1748" s="87" t="s">
        <v>57</v>
      </c>
      <c r="E1748" s="87" t="s">
        <v>21</v>
      </c>
      <c r="F1748" s="87"/>
      <c r="G1748" s="87" t="s">
        <v>94</v>
      </c>
      <c r="H1748" s="88" t="n">
        <v>39600</v>
      </c>
      <c r="I1748" s="82" t="n">
        <v>84448</v>
      </c>
      <c r="J1748" s="82" t="n">
        <v>21</v>
      </c>
      <c r="K1748" s="83" t="n">
        <f aca="false">IF(J1748=0,0,J1748/I1748)</f>
        <v>0.00024867374005305</v>
      </c>
      <c r="L1748" s="83" t="n">
        <f aca="false">I1748/UOM</f>
        <v>8.4448</v>
      </c>
      <c r="M1748" s="83" t="n">
        <f aca="false">J1748/UOM</f>
        <v>0.0021</v>
      </c>
      <c r="N1748" s="84" t="str">
        <f aca="false">IF(F1748="P","PHY",IF(F1748="G","G",E1748))</f>
        <v>D</v>
      </c>
      <c r="O1748" s="84" t="str">
        <f aca="false">IF(ISNA(VLOOKUP(G1748,BadCanCurves,1,FALSE())),VLOOKUP(D1748,FOLIOS,6,FALSE()),"not used")</f>
        <v>not used</v>
      </c>
      <c r="P1748" s="84" t="n">
        <f aca="false">IF($N1748="P",VLOOKUP(H1748,PrcBuckets,2,FALSE()),0)</f>
        <v>0</v>
      </c>
      <c r="Q1748" s="84" t="n">
        <f aca="false">IF($N1748="D",VLOOKUP(H1748,BasisBuckets,2,FALSE()),0)</f>
        <v>13</v>
      </c>
      <c r="R1748" s="84" t="n">
        <f aca="false">IF($N1748="PHY",VLOOKUP(H1748,PGDBuckets,2,FALSE()),0)</f>
        <v>0</v>
      </c>
      <c r="S1748" s="84" t="n">
        <f aca="false">IF($N1748="G",VLOOKUP(H1748,PGDBuckets,2,FALSE()),0)</f>
        <v>0</v>
      </c>
      <c r="T1748" s="84" t="n">
        <f aca="false">SUM(P1748:S1748)</f>
        <v>13</v>
      </c>
      <c r="U1748" s="84" t="str">
        <f aca="false">IF(O1748="not used","-",O1748&amp;N1748&amp;T1748)</f>
        <v>-</v>
      </c>
      <c r="V1748" s="84" t="str">
        <f aca="false">IF(O1748="Not Used","-",VLOOKUP(D1748,FOLIOS,7,FALSE())&amp;H1748)</f>
        <v>-</v>
      </c>
      <c r="W1748" s="84" t="str">
        <f aca="false">IF(U1748="-","-",O1748&amp;E1748&amp;H1748)</f>
        <v>-</v>
      </c>
      <c r="X1748" s="85" t="str">
        <f aca="false">D1748&amp;G1748</f>
        <v>FT-CAND-EGSC-BASNGI/CHI. GATE</v>
      </c>
      <c r="Y1748" s="5"/>
      <c r="Z1748" s="5"/>
      <c r="AF1748" s="0" t="str">
        <f aca="false">D1748&amp;V1748</f>
        <v>FT-CAND-EGSC-BAS-</v>
      </c>
    </row>
    <row r="1749" customFormat="false" ht="12.75" hidden="false" customHeight="false" outlineLevel="0" collapsed="false">
      <c r="A1749" s="81" t="n">
        <v>36682</v>
      </c>
      <c r="B1749" s="87" t="s">
        <v>55</v>
      </c>
      <c r="C1749" s="87" t="s">
        <v>56</v>
      </c>
      <c r="D1749" s="87" t="s">
        <v>57</v>
      </c>
      <c r="E1749" s="87" t="s">
        <v>21</v>
      </c>
      <c r="F1749" s="87"/>
      <c r="G1749" s="87" t="s">
        <v>94</v>
      </c>
      <c r="H1749" s="88" t="n">
        <v>39630</v>
      </c>
      <c r="I1749" s="82" t="n">
        <v>86750</v>
      </c>
      <c r="J1749" s="82" t="n">
        <v>22</v>
      </c>
      <c r="K1749" s="83" t="n">
        <f aca="false">IF(J1749=0,0,J1749/I1749)</f>
        <v>0.000253602305475504</v>
      </c>
      <c r="L1749" s="83" t="n">
        <f aca="false">I1749/UOM</f>
        <v>8.675</v>
      </c>
      <c r="M1749" s="83" t="n">
        <f aca="false">J1749/UOM</f>
        <v>0.0022</v>
      </c>
      <c r="N1749" s="84" t="str">
        <f aca="false">IF(F1749="P","PHY",IF(F1749="G","G",E1749))</f>
        <v>D</v>
      </c>
      <c r="O1749" s="84" t="str">
        <f aca="false">IF(ISNA(VLOOKUP(G1749,BadCanCurves,1,FALSE())),VLOOKUP(D1749,FOLIOS,6,FALSE()),"not used")</f>
        <v>not used</v>
      </c>
      <c r="P1749" s="84" t="n">
        <f aca="false">IF($N1749="P",VLOOKUP(H1749,PrcBuckets,2,FALSE()),0)</f>
        <v>0</v>
      </c>
      <c r="Q1749" s="84" t="n">
        <f aca="false">IF($N1749="D",VLOOKUP(H1749,BasisBuckets,2,FALSE()),0)</f>
        <v>13</v>
      </c>
      <c r="R1749" s="84" t="n">
        <f aca="false">IF($N1749="PHY",VLOOKUP(H1749,PGDBuckets,2,FALSE()),0)</f>
        <v>0</v>
      </c>
      <c r="S1749" s="84" t="n">
        <f aca="false">IF($N1749="G",VLOOKUP(H1749,PGDBuckets,2,FALSE()),0)</f>
        <v>0</v>
      </c>
      <c r="T1749" s="84" t="n">
        <f aca="false">SUM(P1749:S1749)</f>
        <v>13</v>
      </c>
      <c r="U1749" s="84" t="str">
        <f aca="false">IF(O1749="not used","-",O1749&amp;N1749&amp;T1749)</f>
        <v>-</v>
      </c>
      <c r="V1749" s="84" t="str">
        <f aca="false">IF(O1749="Not Used","-",VLOOKUP(D1749,FOLIOS,7,FALSE())&amp;H1749)</f>
        <v>-</v>
      </c>
      <c r="W1749" s="84" t="str">
        <f aca="false">IF(U1749="-","-",O1749&amp;E1749&amp;H1749)</f>
        <v>-</v>
      </c>
      <c r="X1749" s="85" t="str">
        <f aca="false">D1749&amp;G1749</f>
        <v>FT-CAND-EGSC-BASNGI/CHI. GATE</v>
      </c>
      <c r="Y1749" s="5"/>
      <c r="Z1749" s="5"/>
      <c r="AF1749" s="0" t="str">
        <f aca="false">D1749&amp;V1749</f>
        <v>FT-CAND-EGSC-BAS-</v>
      </c>
    </row>
    <row r="1750" customFormat="false" ht="12.75" hidden="false" customHeight="false" outlineLevel="0" collapsed="false">
      <c r="A1750" s="81" t="n">
        <v>36682</v>
      </c>
      <c r="B1750" s="87" t="s">
        <v>55</v>
      </c>
      <c r="C1750" s="87" t="s">
        <v>56</v>
      </c>
      <c r="D1750" s="87" t="s">
        <v>57</v>
      </c>
      <c r="E1750" s="87" t="s">
        <v>21</v>
      </c>
      <c r="F1750" s="87"/>
      <c r="G1750" s="87" t="s">
        <v>94</v>
      </c>
      <c r="H1750" s="88" t="n">
        <v>39661</v>
      </c>
      <c r="I1750" s="82" t="n">
        <v>86224</v>
      </c>
      <c r="J1750" s="82" t="n">
        <v>22</v>
      </c>
      <c r="K1750" s="83" t="n">
        <f aca="false">IF(J1750=0,0,J1750/I1750)</f>
        <v>0.000255149378363333</v>
      </c>
      <c r="L1750" s="83" t="n">
        <f aca="false">I1750/UOM</f>
        <v>8.6224</v>
      </c>
      <c r="M1750" s="83" t="n">
        <f aca="false">J1750/UOM</f>
        <v>0.0022</v>
      </c>
      <c r="N1750" s="84" t="str">
        <f aca="false">IF(F1750="P","PHY",IF(F1750="G","G",E1750))</f>
        <v>D</v>
      </c>
      <c r="O1750" s="84" t="str">
        <f aca="false">IF(ISNA(VLOOKUP(G1750,BadCanCurves,1,FALSE())),VLOOKUP(D1750,FOLIOS,6,FALSE()),"not used")</f>
        <v>not used</v>
      </c>
      <c r="P1750" s="84" t="n">
        <f aca="false">IF($N1750="P",VLOOKUP(H1750,PrcBuckets,2,FALSE()),0)</f>
        <v>0</v>
      </c>
      <c r="Q1750" s="84" t="n">
        <f aca="false">IF($N1750="D",VLOOKUP(H1750,BasisBuckets,2,FALSE()),0)</f>
        <v>13</v>
      </c>
      <c r="R1750" s="84" t="n">
        <f aca="false">IF($N1750="PHY",VLOOKUP(H1750,PGDBuckets,2,FALSE()),0)</f>
        <v>0</v>
      </c>
      <c r="S1750" s="84" t="n">
        <f aca="false">IF($N1750="G",VLOOKUP(H1750,PGDBuckets,2,FALSE()),0)</f>
        <v>0</v>
      </c>
      <c r="T1750" s="84" t="n">
        <f aca="false">SUM(P1750:S1750)</f>
        <v>13</v>
      </c>
      <c r="U1750" s="84" t="str">
        <f aca="false">IF(O1750="not used","-",O1750&amp;N1750&amp;T1750)</f>
        <v>-</v>
      </c>
      <c r="V1750" s="84" t="str">
        <f aca="false">IF(O1750="Not Used","-",VLOOKUP(D1750,FOLIOS,7,FALSE())&amp;H1750)</f>
        <v>-</v>
      </c>
      <c r="W1750" s="84" t="str">
        <f aca="false">IF(U1750="-","-",O1750&amp;E1750&amp;H1750)</f>
        <v>-</v>
      </c>
      <c r="X1750" s="85" t="str">
        <f aca="false">D1750&amp;G1750</f>
        <v>FT-CAND-EGSC-BASNGI/CHI. GATE</v>
      </c>
      <c r="Y1750" s="5"/>
      <c r="Z1750" s="5"/>
      <c r="AF1750" s="0" t="str">
        <f aca="false">D1750&amp;V1750</f>
        <v>FT-CAND-EGSC-BAS-</v>
      </c>
    </row>
    <row r="1751" customFormat="false" ht="12.75" hidden="false" customHeight="false" outlineLevel="0" collapsed="false">
      <c r="A1751" s="81" t="n">
        <v>36682</v>
      </c>
      <c r="B1751" s="87" t="s">
        <v>55</v>
      </c>
      <c r="C1751" s="87" t="s">
        <v>56</v>
      </c>
      <c r="D1751" s="87" t="s">
        <v>57</v>
      </c>
      <c r="E1751" s="87" t="s">
        <v>21</v>
      </c>
      <c r="F1751" s="87"/>
      <c r="G1751" s="87" t="s">
        <v>94</v>
      </c>
      <c r="H1751" s="88" t="n">
        <v>39692</v>
      </c>
      <c r="I1751" s="82" t="n">
        <v>82936</v>
      </c>
      <c r="J1751" s="82" t="n">
        <v>21</v>
      </c>
      <c r="K1751" s="83" t="n">
        <f aca="false">IF(J1751=0,0,J1751/I1751)</f>
        <v>0.00025320729237002</v>
      </c>
      <c r="L1751" s="83" t="n">
        <f aca="false">I1751/UOM</f>
        <v>8.2936</v>
      </c>
      <c r="M1751" s="83" t="n">
        <f aca="false">J1751/UOM</f>
        <v>0.0021</v>
      </c>
      <c r="N1751" s="84" t="str">
        <f aca="false">IF(F1751="P","PHY",IF(F1751="G","G",E1751))</f>
        <v>D</v>
      </c>
      <c r="O1751" s="84" t="str">
        <f aca="false">IF(ISNA(VLOOKUP(G1751,BadCanCurves,1,FALSE())),VLOOKUP(D1751,FOLIOS,6,FALSE()),"not used")</f>
        <v>not used</v>
      </c>
      <c r="P1751" s="84" t="n">
        <f aca="false">IF($N1751="P",VLOOKUP(H1751,PrcBuckets,2,FALSE()),0)</f>
        <v>0</v>
      </c>
      <c r="Q1751" s="84" t="n">
        <f aca="false">IF($N1751="D",VLOOKUP(H1751,BasisBuckets,2,FALSE()),0)</f>
        <v>13</v>
      </c>
      <c r="R1751" s="84" t="n">
        <f aca="false">IF($N1751="PHY",VLOOKUP(H1751,PGDBuckets,2,FALSE()),0)</f>
        <v>0</v>
      </c>
      <c r="S1751" s="84" t="n">
        <f aca="false">IF($N1751="G",VLOOKUP(H1751,PGDBuckets,2,FALSE()),0)</f>
        <v>0</v>
      </c>
      <c r="T1751" s="84" t="n">
        <f aca="false">SUM(P1751:S1751)</f>
        <v>13</v>
      </c>
      <c r="U1751" s="84" t="str">
        <f aca="false">IF(O1751="not used","-",O1751&amp;N1751&amp;T1751)</f>
        <v>-</v>
      </c>
      <c r="V1751" s="84" t="str">
        <f aca="false">IF(O1751="Not Used","-",VLOOKUP(D1751,FOLIOS,7,FALSE())&amp;H1751)</f>
        <v>-</v>
      </c>
      <c r="W1751" s="84" t="str">
        <f aca="false">IF(U1751="-","-",O1751&amp;E1751&amp;H1751)</f>
        <v>-</v>
      </c>
      <c r="X1751" s="85" t="str">
        <f aca="false">D1751&amp;G1751</f>
        <v>FT-CAND-EGSC-BASNGI/CHI. GATE</v>
      </c>
      <c r="Y1751" s="5"/>
      <c r="Z1751" s="5"/>
      <c r="AF1751" s="0" t="str">
        <f aca="false">D1751&amp;V1751</f>
        <v>FT-CAND-EGSC-BAS-</v>
      </c>
    </row>
    <row r="1752" customFormat="false" ht="12.75" hidden="false" customHeight="false" outlineLevel="0" collapsed="false">
      <c r="A1752" s="81" t="n">
        <v>36682</v>
      </c>
      <c r="B1752" s="87" t="s">
        <v>55</v>
      </c>
      <c r="C1752" s="87" t="s">
        <v>56</v>
      </c>
      <c r="D1752" s="87" t="s">
        <v>57</v>
      </c>
      <c r="E1752" s="87" t="s">
        <v>21</v>
      </c>
      <c r="F1752" s="87"/>
      <c r="G1752" s="87" t="s">
        <v>94</v>
      </c>
      <c r="H1752" s="88" t="n">
        <v>39722</v>
      </c>
      <c r="I1752" s="82" t="n">
        <v>85197</v>
      </c>
      <c r="J1752" s="82" t="n">
        <v>21</v>
      </c>
      <c r="K1752" s="83" t="n">
        <f aca="false">IF(J1752=0,0,J1752/I1752)</f>
        <v>0.000246487552378605</v>
      </c>
      <c r="L1752" s="83" t="n">
        <f aca="false">I1752/UOM</f>
        <v>8.5197</v>
      </c>
      <c r="M1752" s="83" t="n">
        <f aca="false">J1752/UOM</f>
        <v>0.0021</v>
      </c>
      <c r="N1752" s="84" t="str">
        <f aca="false">IF(F1752="P","PHY",IF(F1752="G","G",E1752))</f>
        <v>D</v>
      </c>
      <c r="O1752" s="84" t="str">
        <f aca="false">IF(ISNA(VLOOKUP(G1752,BadCanCurves,1,FALSE())),VLOOKUP(D1752,FOLIOS,6,FALSE()),"not used")</f>
        <v>not used</v>
      </c>
      <c r="P1752" s="84" t="n">
        <f aca="false">IF($N1752="P",VLOOKUP(H1752,PrcBuckets,2,FALSE()),0)</f>
        <v>0</v>
      </c>
      <c r="Q1752" s="84" t="n">
        <f aca="false">IF($N1752="D",VLOOKUP(H1752,BasisBuckets,2,FALSE()),0)</f>
        <v>13</v>
      </c>
      <c r="R1752" s="84" t="n">
        <f aca="false">IF($N1752="PHY",VLOOKUP(H1752,PGDBuckets,2,FALSE()),0)</f>
        <v>0</v>
      </c>
      <c r="S1752" s="84" t="n">
        <f aca="false">IF($N1752="G",VLOOKUP(H1752,PGDBuckets,2,FALSE()),0)</f>
        <v>0</v>
      </c>
      <c r="T1752" s="84" t="n">
        <f aca="false">SUM(P1752:S1752)</f>
        <v>13</v>
      </c>
      <c r="U1752" s="84" t="str">
        <f aca="false">IF(O1752="not used","-",O1752&amp;N1752&amp;T1752)</f>
        <v>-</v>
      </c>
      <c r="V1752" s="84" t="str">
        <f aca="false">IF(O1752="Not Used","-",VLOOKUP(D1752,FOLIOS,7,FALSE())&amp;H1752)</f>
        <v>-</v>
      </c>
      <c r="W1752" s="84" t="str">
        <f aca="false">IF(U1752="-","-",O1752&amp;E1752&amp;H1752)</f>
        <v>-</v>
      </c>
      <c r="X1752" s="85" t="str">
        <f aca="false">D1752&amp;G1752</f>
        <v>FT-CAND-EGSC-BASNGI/CHI. GATE</v>
      </c>
      <c r="Y1752" s="5"/>
      <c r="Z1752" s="5"/>
      <c r="AF1752" s="0" t="str">
        <f aca="false">D1752&amp;V1752</f>
        <v>FT-CAND-EGSC-BAS-</v>
      </c>
    </row>
    <row r="1753" customFormat="false" ht="12.75" hidden="false" customHeight="false" outlineLevel="0" collapsed="false">
      <c r="A1753" s="81" t="n">
        <v>36682</v>
      </c>
      <c r="B1753" s="87" t="s">
        <v>55</v>
      </c>
      <c r="C1753" s="87" t="s">
        <v>56</v>
      </c>
      <c r="D1753" s="87" t="s">
        <v>57</v>
      </c>
      <c r="E1753" s="87" t="s">
        <v>21</v>
      </c>
      <c r="F1753" s="87"/>
      <c r="G1753" s="87" t="s">
        <v>94</v>
      </c>
      <c r="H1753" s="88" t="n">
        <v>39753</v>
      </c>
      <c r="I1753" s="82" t="n">
        <v>0</v>
      </c>
      <c r="J1753" s="82" t="n">
        <v>0</v>
      </c>
      <c r="K1753" s="83" t="n">
        <f aca="false">IF(J1753=0,0,J1753/I1753)</f>
        <v>0</v>
      </c>
      <c r="L1753" s="83" t="n">
        <f aca="false">I1753/UOM</f>
        <v>0</v>
      </c>
      <c r="M1753" s="83" t="n">
        <f aca="false">J1753/UOM</f>
        <v>0</v>
      </c>
      <c r="N1753" s="84" t="str">
        <f aca="false">IF(F1753="P","PHY",IF(F1753="G","G",E1753))</f>
        <v>D</v>
      </c>
      <c r="O1753" s="84" t="str">
        <f aca="false">IF(ISNA(VLOOKUP(G1753,BadCanCurves,1,FALSE())),VLOOKUP(D1753,FOLIOS,6,FALSE()),"not used")</f>
        <v>not used</v>
      </c>
      <c r="P1753" s="84" t="n">
        <f aca="false">IF($N1753="P",VLOOKUP(H1753,PrcBuckets,2,FALSE()),0)</f>
        <v>0</v>
      </c>
      <c r="Q1753" s="84" t="n">
        <f aca="false">IF($N1753="D",VLOOKUP(H1753,BasisBuckets,2,FALSE()),0)</f>
        <v>13</v>
      </c>
      <c r="R1753" s="84" t="n">
        <f aca="false">IF($N1753="PHY",VLOOKUP(H1753,PGDBuckets,2,FALSE()),0)</f>
        <v>0</v>
      </c>
      <c r="S1753" s="84" t="n">
        <f aca="false">IF($N1753="G",VLOOKUP(H1753,PGDBuckets,2,FALSE()),0)</f>
        <v>0</v>
      </c>
      <c r="T1753" s="84" t="n">
        <f aca="false">SUM(P1753:S1753)</f>
        <v>13</v>
      </c>
      <c r="U1753" s="84" t="str">
        <f aca="false">IF(O1753="not used","-",O1753&amp;N1753&amp;T1753)</f>
        <v>-</v>
      </c>
      <c r="V1753" s="84" t="str">
        <f aca="false">IF(O1753="Not Used","-",VLOOKUP(D1753,FOLIOS,7,FALSE())&amp;H1753)</f>
        <v>-</v>
      </c>
      <c r="W1753" s="84" t="str">
        <f aca="false">IF(U1753="-","-",O1753&amp;E1753&amp;H1753)</f>
        <v>-</v>
      </c>
      <c r="X1753" s="85" t="str">
        <f aca="false">D1753&amp;G1753</f>
        <v>FT-CAND-EGSC-BASNGI/CHI. GATE</v>
      </c>
      <c r="Y1753" s="5"/>
      <c r="Z1753" s="5"/>
      <c r="AF1753" s="0" t="str">
        <f aca="false">D1753&amp;V1753</f>
        <v>FT-CAND-EGSC-BAS-</v>
      </c>
    </row>
    <row r="1754" customFormat="false" ht="12.75" hidden="false" customHeight="false" outlineLevel="0" collapsed="false">
      <c r="A1754" s="81" t="n">
        <v>36682</v>
      </c>
      <c r="B1754" s="87" t="s">
        <v>55</v>
      </c>
      <c r="C1754" s="87" t="s">
        <v>56</v>
      </c>
      <c r="D1754" s="87" t="s">
        <v>57</v>
      </c>
      <c r="E1754" s="87" t="s">
        <v>21</v>
      </c>
      <c r="F1754" s="87"/>
      <c r="G1754" s="87" t="s">
        <v>94</v>
      </c>
      <c r="H1754" s="88" t="n">
        <v>39783</v>
      </c>
      <c r="I1754" s="82" t="n">
        <v>180034</v>
      </c>
      <c r="J1754" s="82" t="n">
        <v>45</v>
      </c>
      <c r="K1754" s="83" t="n">
        <f aca="false">IF(J1754=0,0,J1754/I1754)</f>
        <v>0.000249952786695846</v>
      </c>
      <c r="L1754" s="83" t="n">
        <f aca="false">I1754/UOM</f>
        <v>18.0034</v>
      </c>
      <c r="M1754" s="83" t="n">
        <f aca="false">J1754/UOM</f>
        <v>0.0045</v>
      </c>
      <c r="N1754" s="84" t="str">
        <f aca="false">IF(F1754="P","PHY",IF(F1754="G","G",E1754))</f>
        <v>D</v>
      </c>
      <c r="O1754" s="84" t="str">
        <f aca="false">IF(ISNA(VLOOKUP(G1754,BadCanCurves,1,FALSE())),VLOOKUP(D1754,FOLIOS,6,FALSE()),"not used")</f>
        <v>not used</v>
      </c>
      <c r="P1754" s="84" t="n">
        <f aca="false">IF($N1754="P",VLOOKUP(H1754,PrcBuckets,2,FALSE()),0)</f>
        <v>0</v>
      </c>
      <c r="Q1754" s="84" t="n">
        <f aca="false">IF($N1754="D",VLOOKUP(H1754,BasisBuckets,2,FALSE()),0)</f>
        <v>13</v>
      </c>
      <c r="R1754" s="84" t="n">
        <f aca="false">IF($N1754="PHY",VLOOKUP(H1754,PGDBuckets,2,FALSE()),0)</f>
        <v>0</v>
      </c>
      <c r="S1754" s="84" t="n">
        <f aca="false">IF($N1754="G",VLOOKUP(H1754,PGDBuckets,2,FALSE()),0)</f>
        <v>0</v>
      </c>
      <c r="T1754" s="84" t="n">
        <f aca="false">SUM(P1754:S1754)</f>
        <v>13</v>
      </c>
      <c r="U1754" s="84" t="str">
        <f aca="false">IF(O1754="not used","-",O1754&amp;N1754&amp;T1754)</f>
        <v>-</v>
      </c>
      <c r="V1754" s="84" t="str">
        <f aca="false">IF(O1754="Not Used","-",VLOOKUP(D1754,FOLIOS,7,FALSE())&amp;H1754)</f>
        <v>-</v>
      </c>
      <c r="W1754" s="84" t="str">
        <f aca="false">IF(U1754="-","-",O1754&amp;E1754&amp;H1754)</f>
        <v>-</v>
      </c>
      <c r="X1754" s="85" t="str">
        <f aca="false">D1754&amp;G1754</f>
        <v>FT-CAND-EGSC-BASNGI/CHI. GATE</v>
      </c>
      <c r="Y1754" s="5"/>
      <c r="Z1754" s="5"/>
      <c r="AF1754" s="0" t="str">
        <f aca="false">D1754&amp;V1754</f>
        <v>FT-CAND-EGSC-BAS-</v>
      </c>
    </row>
    <row r="1755" customFormat="false" ht="12.75" hidden="false" customHeight="false" outlineLevel="0" collapsed="false">
      <c r="A1755" s="81" t="n">
        <v>36682</v>
      </c>
      <c r="B1755" s="87" t="s">
        <v>55</v>
      </c>
      <c r="C1755" s="87" t="s">
        <v>56</v>
      </c>
      <c r="D1755" s="87" t="s">
        <v>95</v>
      </c>
      <c r="E1755" s="87" t="s">
        <v>21</v>
      </c>
      <c r="F1755" s="87"/>
      <c r="G1755" s="87" t="s">
        <v>58</v>
      </c>
      <c r="H1755" s="88" t="n">
        <v>36831</v>
      </c>
      <c r="I1755" s="82" t="n">
        <v>437567</v>
      </c>
      <c r="J1755" s="82" t="n">
        <v>-87513</v>
      </c>
      <c r="K1755" s="83" t="n">
        <f aca="false">IF(J1755=0,0,J1755/I1755)</f>
        <v>-0.199999085854281</v>
      </c>
      <c r="L1755" s="83" t="n">
        <f aca="false">I1755/UOM</f>
        <v>43.7567</v>
      </c>
      <c r="M1755" s="83" t="n">
        <f aca="false">J1755/UOM</f>
        <v>-8.7513</v>
      </c>
      <c r="N1755" s="84" t="str">
        <f aca="false">IF(F1755="P","PHY",IF(F1755="G","G",E1755))</f>
        <v>D</v>
      </c>
      <c r="O1755" s="84" t="str">
        <f aca="false">IF(ISNA(VLOOKUP(G1755,BadCanCurves,1,FALSE())),VLOOKUP(D1755,FOLIOS,6,FALSE()),"not used")</f>
        <v>not used</v>
      </c>
      <c r="P1755" s="84" t="n">
        <f aca="false">IF($N1755="P",VLOOKUP(H1755,PrcBuckets,2,FALSE()),0)</f>
        <v>0</v>
      </c>
      <c r="Q1755" s="84" t="n">
        <f aca="false">IF($N1755="D",VLOOKUP(H1755,BasisBuckets,2,FALSE()),0)</f>
        <v>8</v>
      </c>
      <c r="R1755" s="84" t="n">
        <f aca="false">IF($N1755="PHY",VLOOKUP(H1755,PGDBuckets,2,FALSE()),0)</f>
        <v>0</v>
      </c>
      <c r="S1755" s="84" t="n">
        <f aca="false">IF($N1755="G",VLOOKUP(H1755,PGDBuckets,2,FALSE()),0)</f>
        <v>0</v>
      </c>
      <c r="T1755" s="84" t="n">
        <f aca="false">SUM(P1755:S1755)</f>
        <v>8</v>
      </c>
      <c r="U1755" s="84" t="str">
        <f aca="false">IF(O1755="not used","-",O1755&amp;N1755&amp;T1755)</f>
        <v>-</v>
      </c>
      <c r="V1755" s="84" t="str">
        <f aca="false">IF(O1755="Not Used","-",VLOOKUP(D1755,FOLIOS,7,FALSE())&amp;H1755)</f>
        <v>-</v>
      </c>
      <c r="W1755" s="84" t="str">
        <f aca="false">IF(U1755="-","-",O1755&amp;E1755&amp;H1755)</f>
        <v>-</v>
      </c>
      <c r="X1755" s="85" t="str">
        <f aca="false">D1755&amp;G1755</f>
        <v>FT-CAND-EGSC-C-BASCGPR-AECO/BASIS</v>
      </c>
      <c r="Y1755" s="5"/>
      <c r="Z1755" s="5"/>
      <c r="AF1755" s="0" t="str">
        <f aca="false">D1755&amp;V1755</f>
        <v>FT-CAND-EGSC-C-BAS-</v>
      </c>
    </row>
    <row r="1756" customFormat="false" ht="12.75" hidden="false" customHeight="false" outlineLevel="0" collapsed="false">
      <c r="A1756" s="81" t="n">
        <v>36682</v>
      </c>
      <c r="B1756" s="87" t="s">
        <v>55</v>
      </c>
      <c r="C1756" s="87" t="s">
        <v>56</v>
      </c>
      <c r="D1756" s="87" t="s">
        <v>95</v>
      </c>
      <c r="E1756" s="87" t="s">
        <v>21</v>
      </c>
      <c r="F1756" s="87"/>
      <c r="G1756" s="87" t="s">
        <v>58</v>
      </c>
      <c r="H1756" s="88" t="n">
        <v>36861</v>
      </c>
      <c r="I1756" s="82" t="n">
        <v>449530</v>
      </c>
      <c r="J1756" s="82" t="n">
        <v>-89906</v>
      </c>
      <c r="K1756" s="83" t="n">
        <f aca="false">IF(J1756=0,0,J1756/I1756)</f>
        <v>-0.2</v>
      </c>
      <c r="L1756" s="83" t="n">
        <f aca="false">I1756/UOM</f>
        <v>44.953</v>
      </c>
      <c r="M1756" s="83" t="n">
        <f aca="false">J1756/UOM</f>
        <v>-8.9906</v>
      </c>
      <c r="N1756" s="84" t="str">
        <f aca="false">IF(F1756="P","PHY",IF(F1756="G","G",E1756))</f>
        <v>D</v>
      </c>
      <c r="O1756" s="84" t="str">
        <f aca="false">IF(ISNA(VLOOKUP(G1756,BadCanCurves,1,FALSE())),VLOOKUP(D1756,FOLIOS,6,FALSE()),"not used")</f>
        <v>not used</v>
      </c>
      <c r="P1756" s="84" t="n">
        <f aca="false">IF($N1756="P",VLOOKUP(H1756,PrcBuckets,2,FALSE()),0)</f>
        <v>0</v>
      </c>
      <c r="Q1756" s="84" t="n">
        <f aca="false">IF($N1756="D",VLOOKUP(H1756,BasisBuckets,2,FALSE()),0)</f>
        <v>8</v>
      </c>
      <c r="R1756" s="84" t="n">
        <f aca="false">IF($N1756="PHY",VLOOKUP(H1756,PGDBuckets,2,FALSE()),0)</f>
        <v>0</v>
      </c>
      <c r="S1756" s="84" t="n">
        <f aca="false">IF($N1756="G",VLOOKUP(H1756,PGDBuckets,2,FALSE()),0)</f>
        <v>0</v>
      </c>
      <c r="T1756" s="84" t="n">
        <f aca="false">SUM(P1756:S1756)</f>
        <v>8</v>
      </c>
      <c r="U1756" s="84" t="str">
        <f aca="false">IF(O1756="not used","-",O1756&amp;N1756&amp;T1756)</f>
        <v>-</v>
      </c>
      <c r="V1756" s="84" t="str">
        <f aca="false">IF(O1756="Not Used","-",VLOOKUP(D1756,FOLIOS,7,FALSE())&amp;H1756)</f>
        <v>-</v>
      </c>
      <c r="W1756" s="84" t="str">
        <f aca="false">IF(U1756="-","-",O1756&amp;E1756&amp;H1756)</f>
        <v>-</v>
      </c>
      <c r="X1756" s="85" t="str">
        <f aca="false">D1756&amp;G1756</f>
        <v>FT-CAND-EGSC-C-BASCGPR-AECO/BASIS</v>
      </c>
      <c r="Y1756" s="5"/>
      <c r="Z1756" s="5"/>
      <c r="AF1756" s="0" t="str">
        <f aca="false">D1756&amp;V1756</f>
        <v>FT-CAND-EGSC-C-BAS-</v>
      </c>
    </row>
    <row r="1757" customFormat="false" ht="12.75" hidden="false" customHeight="false" outlineLevel="0" collapsed="false">
      <c r="A1757" s="81" t="n">
        <v>36682</v>
      </c>
      <c r="B1757" s="87" t="s">
        <v>55</v>
      </c>
      <c r="C1757" s="87" t="s">
        <v>56</v>
      </c>
      <c r="D1757" s="87" t="s">
        <v>95</v>
      </c>
      <c r="E1757" s="87" t="s">
        <v>21</v>
      </c>
      <c r="F1757" s="87"/>
      <c r="G1757" s="87" t="s">
        <v>58</v>
      </c>
      <c r="H1757" s="88" t="n">
        <v>36892</v>
      </c>
      <c r="I1757" s="82" t="n">
        <v>446815</v>
      </c>
      <c r="J1757" s="82" t="n">
        <v>-89363</v>
      </c>
      <c r="K1757" s="83" t="n">
        <f aca="false">IF(J1757=0,0,J1757/I1757)</f>
        <v>-0.2</v>
      </c>
      <c r="L1757" s="83" t="n">
        <f aca="false">I1757/UOM</f>
        <v>44.6815</v>
      </c>
      <c r="M1757" s="83" t="n">
        <f aca="false">J1757/UOM</f>
        <v>-8.9363</v>
      </c>
      <c r="N1757" s="84" t="str">
        <f aca="false">IF(F1757="P","PHY",IF(F1757="G","G",E1757))</f>
        <v>D</v>
      </c>
      <c r="O1757" s="84" t="str">
        <f aca="false">IF(ISNA(VLOOKUP(G1757,BadCanCurves,1,FALSE())),VLOOKUP(D1757,FOLIOS,6,FALSE()),"not used")</f>
        <v>not used</v>
      </c>
      <c r="P1757" s="84" t="n">
        <f aca="false">IF($N1757="P",VLOOKUP(H1757,PrcBuckets,2,FALSE()),0)</f>
        <v>0</v>
      </c>
      <c r="Q1757" s="84" t="n">
        <f aca="false">IF($N1757="D",VLOOKUP(H1757,BasisBuckets,2,FALSE()),0)</f>
        <v>9</v>
      </c>
      <c r="R1757" s="84" t="n">
        <f aca="false">IF($N1757="PHY",VLOOKUP(H1757,PGDBuckets,2,FALSE()),0)</f>
        <v>0</v>
      </c>
      <c r="S1757" s="84" t="n">
        <f aca="false">IF($N1757="G",VLOOKUP(H1757,PGDBuckets,2,FALSE()),0)</f>
        <v>0</v>
      </c>
      <c r="T1757" s="84" t="n">
        <f aca="false">SUM(P1757:S1757)</f>
        <v>9</v>
      </c>
      <c r="U1757" s="84" t="str">
        <f aca="false">IF(O1757="not used","-",O1757&amp;N1757&amp;T1757)</f>
        <v>-</v>
      </c>
      <c r="V1757" s="84" t="str">
        <f aca="false">IF(O1757="Not Used","-",VLOOKUP(D1757,FOLIOS,7,FALSE())&amp;H1757)</f>
        <v>-</v>
      </c>
      <c r="W1757" s="84" t="str">
        <f aca="false">IF(U1757="-","-",O1757&amp;E1757&amp;H1757)</f>
        <v>-</v>
      </c>
      <c r="X1757" s="85" t="str">
        <f aca="false">D1757&amp;G1757</f>
        <v>FT-CAND-EGSC-C-BASCGPR-AECO/BASIS</v>
      </c>
      <c r="Y1757" s="5"/>
      <c r="Z1757" s="5"/>
      <c r="AF1757" s="0" t="str">
        <f aca="false">D1757&amp;V1757</f>
        <v>FT-CAND-EGSC-C-BAS-</v>
      </c>
    </row>
    <row r="1758" customFormat="false" ht="12.75" hidden="false" customHeight="false" outlineLevel="0" collapsed="false">
      <c r="A1758" s="81" t="n">
        <v>36682</v>
      </c>
      <c r="B1758" s="87" t="s">
        <v>55</v>
      </c>
      <c r="C1758" s="87" t="s">
        <v>56</v>
      </c>
      <c r="D1758" s="87" t="s">
        <v>95</v>
      </c>
      <c r="E1758" s="87" t="s">
        <v>21</v>
      </c>
      <c r="F1758" s="87"/>
      <c r="G1758" s="87" t="s">
        <v>58</v>
      </c>
      <c r="H1758" s="88" t="n">
        <v>36923</v>
      </c>
      <c r="I1758" s="82" t="n">
        <v>401124</v>
      </c>
      <c r="J1758" s="82" t="n">
        <v>-80225</v>
      </c>
      <c r="K1758" s="83" t="n">
        <f aca="false">IF(J1758=0,0,J1758/I1758)</f>
        <v>-0.200000498598937</v>
      </c>
      <c r="L1758" s="83" t="n">
        <f aca="false">I1758/UOM</f>
        <v>40.1124</v>
      </c>
      <c r="M1758" s="83" t="n">
        <f aca="false">J1758/UOM</f>
        <v>-8.0225</v>
      </c>
      <c r="N1758" s="84" t="str">
        <f aca="false">IF(F1758="P","PHY",IF(F1758="G","G",E1758))</f>
        <v>D</v>
      </c>
      <c r="O1758" s="84" t="str">
        <f aca="false">IF(ISNA(VLOOKUP(G1758,BadCanCurves,1,FALSE())),VLOOKUP(D1758,FOLIOS,6,FALSE()),"not used")</f>
        <v>not used</v>
      </c>
      <c r="P1758" s="84" t="n">
        <f aca="false">IF($N1758="P",VLOOKUP(H1758,PrcBuckets,2,FALSE()),0)</f>
        <v>0</v>
      </c>
      <c r="Q1758" s="84" t="n">
        <f aca="false">IF($N1758="D",VLOOKUP(H1758,BasisBuckets,2,FALSE()),0)</f>
        <v>9</v>
      </c>
      <c r="R1758" s="84" t="n">
        <f aca="false">IF($N1758="PHY",VLOOKUP(H1758,PGDBuckets,2,FALSE()),0)</f>
        <v>0</v>
      </c>
      <c r="S1758" s="84" t="n">
        <f aca="false">IF($N1758="G",VLOOKUP(H1758,PGDBuckets,2,FALSE()),0)</f>
        <v>0</v>
      </c>
      <c r="T1758" s="84" t="n">
        <f aca="false">SUM(P1758:S1758)</f>
        <v>9</v>
      </c>
      <c r="U1758" s="84" t="str">
        <f aca="false">IF(O1758="not used","-",O1758&amp;N1758&amp;T1758)</f>
        <v>-</v>
      </c>
      <c r="V1758" s="84" t="str">
        <f aca="false">IF(O1758="Not Used","-",VLOOKUP(D1758,FOLIOS,7,FALSE())&amp;H1758)</f>
        <v>-</v>
      </c>
      <c r="W1758" s="84" t="str">
        <f aca="false">IF(U1758="-","-",O1758&amp;E1758&amp;H1758)</f>
        <v>-</v>
      </c>
      <c r="X1758" s="85" t="str">
        <f aca="false">D1758&amp;G1758</f>
        <v>FT-CAND-EGSC-C-BASCGPR-AECO/BASIS</v>
      </c>
      <c r="Y1758" s="5"/>
      <c r="Z1758" s="5"/>
      <c r="AF1758" s="0" t="str">
        <f aca="false">D1758&amp;V1758</f>
        <v>FT-CAND-EGSC-C-BAS-</v>
      </c>
    </row>
    <row r="1759" customFormat="false" ht="12.75" hidden="false" customHeight="false" outlineLevel="0" collapsed="false">
      <c r="A1759" s="81" t="n">
        <v>36682</v>
      </c>
      <c r="B1759" s="87" t="s">
        <v>55</v>
      </c>
      <c r="C1759" s="87" t="s">
        <v>56</v>
      </c>
      <c r="D1759" s="87" t="s">
        <v>95</v>
      </c>
      <c r="E1759" s="87" t="s">
        <v>21</v>
      </c>
      <c r="F1759" s="87"/>
      <c r="G1759" s="87" t="s">
        <v>58</v>
      </c>
      <c r="H1759" s="88" t="n">
        <v>36951</v>
      </c>
      <c r="I1759" s="82" t="n">
        <v>441645</v>
      </c>
      <c r="J1759" s="82" t="n">
        <v>-88329</v>
      </c>
      <c r="K1759" s="83" t="n">
        <f aca="false">IF(J1759=0,0,J1759/I1759)</f>
        <v>-0.2</v>
      </c>
      <c r="L1759" s="83" t="n">
        <f aca="false">I1759/UOM</f>
        <v>44.1645</v>
      </c>
      <c r="M1759" s="83" t="n">
        <f aca="false">J1759/UOM</f>
        <v>-8.8329</v>
      </c>
      <c r="N1759" s="84" t="str">
        <f aca="false">IF(F1759="P","PHY",IF(F1759="G","G",E1759))</f>
        <v>D</v>
      </c>
      <c r="O1759" s="84" t="str">
        <f aca="false">IF(ISNA(VLOOKUP(G1759,BadCanCurves,1,FALSE())),VLOOKUP(D1759,FOLIOS,6,FALSE()),"not used")</f>
        <v>not used</v>
      </c>
      <c r="P1759" s="84" t="n">
        <f aca="false">IF($N1759="P",VLOOKUP(H1759,PrcBuckets,2,FALSE()),0)</f>
        <v>0</v>
      </c>
      <c r="Q1759" s="84" t="n">
        <f aca="false">IF($N1759="D",VLOOKUP(H1759,BasisBuckets,2,FALSE()),0)</f>
        <v>9</v>
      </c>
      <c r="R1759" s="84" t="n">
        <f aca="false">IF($N1759="PHY",VLOOKUP(H1759,PGDBuckets,2,FALSE()),0)</f>
        <v>0</v>
      </c>
      <c r="S1759" s="84" t="n">
        <f aca="false">IF($N1759="G",VLOOKUP(H1759,PGDBuckets,2,FALSE()),0)</f>
        <v>0</v>
      </c>
      <c r="T1759" s="84" t="n">
        <f aca="false">SUM(P1759:S1759)</f>
        <v>9</v>
      </c>
      <c r="U1759" s="84" t="str">
        <f aca="false">IF(O1759="not used","-",O1759&amp;N1759&amp;T1759)</f>
        <v>-</v>
      </c>
      <c r="V1759" s="84" t="str">
        <f aca="false">IF(O1759="Not Used","-",VLOOKUP(D1759,FOLIOS,7,FALSE())&amp;H1759)</f>
        <v>-</v>
      </c>
      <c r="W1759" s="84" t="str">
        <f aca="false">IF(U1759="-","-",O1759&amp;E1759&amp;H1759)</f>
        <v>-</v>
      </c>
      <c r="X1759" s="85" t="str">
        <f aca="false">D1759&amp;G1759</f>
        <v>FT-CAND-EGSC-C-BASCGPR-AECO/BASIS</v>
      </c>
      <c r="Y1759" s="5"/>
      <c r="Z1759" s="5"/>
      <c r="AF1759" s="0" t="str">
        <f aca="false">D1759&amp;V1759</f>
        <v>FT-CAND-EGSC-C-BAS-</v>
      </c>
    </row>
    <row r="1760" customFormat="false" ht="12.75" hidden="false" customHeight="false" outlineLevel="0" collapsed="false">
      <c r="A1760" s="81" t="n">
        <v>36682</v>
      </c>
      <c r="B1760" s="87" t="s">
        <v>55</v>
      </c>
      <c r="C1760" s="87" t="s">
        <v>56</v>
      </c>
      <c r="D1760" s="87" t="s">
        <v>95</v>
      </c>
      <c r="E1760" s="87" t="s">
        <v>21</v>
      </c>
      <c r="F1760" s="87"/>
      <c r="G1760" s="87" t="s">
        <v>86</v>
      </c>
      <c r="H1760" s="88" t="n">
        <v>36708</v>
      </c>
      <c r="I1760" s="82" t="n">
        <v>-332118</v>
      </c>
      <c r="J1760" s="82" t="n">
        <v>33212</v>
      </c>
      <c r="K1760" s="83" t="n">
        <f aca="false">IF(J1760=0,0,J1760/I1760)</f>
        <v>-0.100000602195605</v>
      </c>
      <c r="L1760" s="83" t="n">
        <f aca="false">I1760/UOM</f>
        <v>-33.2118</v>
      </c>
      <c r="M1760" s="83" t="n">
        <f aca="false">J1760/UOM</f>
        <v>3.3212</v>
      </c>
      <c r="N1760" s="84" t="str">
        <f aca="false">IF(F1760="P","PHY",IF(F1760="G","G",E1760))</f>
        <v>D</v>
      </c>
      <c r="O1760" s="84" t="str">
        <f aca="false">IF(ISNA(VLOOKUP(G1760,BadCanCurves,1,FALSE())),VLOOKUP(D1760,FOLIOS,6,FALSE()),"not used")</f>
        <v>not used</v>
      </c>
      <c r="P1760" s="84" t="n">
        <f aca="false">IF($N1760="P",VLOOKUP(H1760,PrcBuckets,2,FALSE()),0)</f>
        <v>0</v>
      </c>
      <c r="Q1760" s="84" t="n">
        <f aca="false">IF($N1760="D",VLOOKUP(H1760,BasisBuckets,2,FALSE()),0)</f>
        <v>4</v>
      </c>
      <c r="R1760" s="84" t="n">
        <f aca="false">IF($N1760="PHY",VLOOKUP(H1760,PGDBuckets,2,FALSE()),0)</f>
        <v>0</v>
      </c>
      <c r="S1760" s="84" t="n">
        <f aca="false">IF($N1760="G",VLOOKUP(H1760,PGDBuckets,2,FALSE()),0)</f>
        <v>0</v>
      </c>
      <c r="T1760" s="84" t="n">
        <f aca="false">SUM(P1760:S1760)</f>
        <v>4</v>
      </c>
      <c r="U1760" s="84" t="str">
        <f aca="false">IF(O1760="not used","-",O1760&amp;N1760&amp;T1760)</f>
        <v>-</v>
      </c>
      <c r="V1760" s="84" t="str">
        <f aca="false">IF(O1760="Not Used","-",VLOOKUP(D1760,FOLIOS,7,FALSE())&amp;H1760)</f>
        <v>-</v>
      </c>
      <c r="W1760" s="84" t="str">
        <f aca="false">IF(U1760="-","-",O1760&amp;E1760&amp;H1760)</f>
        <v>-</v>
      </c>
      <c r="X1760" s="85" t="str">
        <f aca="false">D1760&amp;G1760</f>
        <v>FT-CAND-EGSC-C-BASIF-NTHWST/CANBR</v>
      </c>
      <c r="Y1760" s="5"/>
      <c r="Z1760" s="5"/>
      <c r="AF1760" s="0" t="str">
        <f aca="false">D1760&amp;V1760</f>
        <v>FT-CAND-EGSC-C-BAS-</v>
      </c>
    </row>
    <row r="1761" customFormat="false" ht="12.75" hidden="false" customHeight="false" outlineLevel="0" collapsed="false">
      <c r="A1761" s="81" t="n">
        <v>36682</v>
      </c>
      <c r="B1761" s="87" t="s">
        <v>55</v>
      </c>
      <c r="C1761" s="87" t="s">
        <v>56</v>
      </c>
      <c r="D1761" s="87" t="s">
        <v>95</v>
      </c>
      <c r="E1761" s="87" t="s">
        <v>21</v>
      </c>
      <c r="F1761" s="87"/>
      <c r="G1761" s="87" t="s">
        <v>86</v>
      </c>
      <c r="H1761" s="88" t="n">
        <v>36739</v>
      </c>
      <c r="I1761" s="82" t="n">
        <v>-773506</v>
      </c>
      <c r="J1761" s="82" t="n">
        <v>77351</v>
      </c>
      <c r="K1761" s="83" t="n">
        <f aca="false">IF(J1761=0,0,J1761/I1761)</f>
        <v>-0.100000517125918</v>
      </c>
      <c r="L1761" s="83" t="n">
        <f aca="false">I1761/UOM</f>
        <v>-77.3506</v>
      </c>
      <c r="M1761" s="83" t="n">
        <f aca="false">J1761/UOM</f>
        <v>7.7351</v>
      </c>
      <c r="N1761" s="84" t="str">
        <f aca="false">IF(F1761="P","PHY",IF(F1761="G","G",E1761))</f>
        <v>D</v>
      </c>
      <c r="O1761" s="84" t="str">
        <f aca="false">IF(ISNA(VLOOKUP(G1761,BadCanCurves,1,FALSE())),VLOOKUP(D1761,FOLIOS,6,FALSE()),"not used")</f>
        <v>not used</v>
      </c>
      <c r="P1761" s="84" t="n">
        <f aca="false">IF($N1761="P",VLOOKUP(H1761,PrcBuckets,2,FALSE()),0)</f>
        <v>0</v>
      </c>
      <c r="Q1761" s="84" t="n">
        <f aca="false">IF($N1761="D",VLOOKUP(H1761,BasisBuckets,2,FALSE()),0)</f>
        <v>5</v>
      </c>
      <c r="R1761" s="84" t="n">
        <f aca="false">IF($N1761="PHY",VLOOKUP(H1761,PGDBuckets,2,FALSE()),0)</f>
        <v>0</v>
      </c>
      <c r="S1761" s="84" t="n">
        <f aca="false">IF($N1761="G",VLOOKUP(H1761,PGDBuckets,2,FALSE()),0)</f>
        <v>0</v>
      </c>
      <c r="T1761" s="84" t="n">
        <f aca="false">SUM(P1761:S1761)</f>
        <v>5</v>
      </c>
      <c r="U1761" s="84" t="str">
        <f aca="false">IF(O1761="not used","-",O1761&amp;N1761&amp;T1761)</f>
        <v>-</v>
      </c>
      <c r="V1761" s="84" t="str">
        <f aca="false">IF(O1761="Not Used","-",VLOOKUP(D1761,FOLIOS,7,FALSE())&amp;H1761)</f>
        <v>-</v>
      </c>
      <c r="W1761" s="84" t="str">
        <f aca="false">IF(U1761="-","-",O1761&amp;E1761&amp;H1761)</f>
        <v>-</v>
      </c>
      <c r="X1761" s="85" t="str">
        <f aca="false">D1761&amp;G1761</f>
        <v>FT-CAND-EGSC-C-BASIF-NTHWST/CANBR</v>
      </c>
      <c r="Y1761" s="5"/>
      <c r="Z1761" s="5"/>
      <c r="AF1761" s="0" t="str">
        <f aca="false">D1761&amp;V1761</f>
        <v>FT-CAND-EGSC-C-BAS-</v>
      </c>
    </row>
    <row r="1762" customFormat="false" ht="12.75" hidden="false" customHeight="false" outlineLevel="0" collapsed="false">
      <c r="A1762" s="81" t="n">
        <v>36682</v>
      </c>
      <c r="B1762" s="87" t="s">
        <v>55</v>
      </c>
      <c r="C1762" s="87" t="s">
        <v>56</v>
      </c>
      <c r="D1762" s="87" t="s">
        <v>95</v>
      </c>
      <c r="E1762" s="87" t="s">
        <v>21</v>
      </c>
      <c r="F1762" s="87"/>
      <c r="G1762" s="87" t="s">
        <v>86</v>
      </c>
      <c r="H1762" s="88" t="n">
        <v>36770</v>
      </c>
      <c r="I1762" s="82" t="n">
        <v>-325609</v>
      </c>
      <c r="J1762" s="82" t="n">
        <v>32561</v>
      </c>
      <c r="K1762" s="83" t="n">
        <f aca="false">IF(J1762=0,0,J1762/I1762)</f>
        <v>-0.100000307116818</v>
      </c>
      <c r="L1762" s="83" t="n">
        <f aca="false">I1762/UOM</f>
        <v>-32.5609</v>
      </c>
      <c r="M1762" s="83" t="n">
        <f aca="false">J1762/UOM</f>
        <v>3.2561</v>
      </c>
      <c r="N1762" s="84" t="str">
        <f aca="false">IF(F1762="P","PHY",IF(F1762="G","G",E1762))</f>
        <v>D</v>
      </c>
      <c r="O1762" s="84" t="str">
        <f aca="false">IF(ISNA(VLOOKUP(G1762,BadCanCurves,1,FALSE())),VLOOKUP(D1762,FOLIOS,6,FALSE()),"not used")</f>
        <v>not used</v>
      </c>
      <c r="P1762" s="84" t="n">
        <f aca="false">IF($N1762="P",VLOOKUP(H1762,PrcBuckets,2,FALSE()),0)</f>
        <v>0</v>
      </c>
      <c r="Q1762" s="84" t="n">
        <f aca="false">IF($N1762="D",VLOOKUP(H1762,BasisBuckets,2,FALSE()),0)</f>
        <v>6</v>
      </c>
      <c r="R1762" s="84" t="n">
        <f aca="false">IF($N1762="PHY",VLOOKUP(H1762,PGDBuckets,2,FALSE()),0)</f>
        <v>0</v>
      </c>
      <c r="S1762" s="84" t="n">
        <f aca="false">IF($N1762="G",VLOOKUP(H1762,PGDBuckets,2,FALSE()),0)</f>
        <v>0</v>
      </c>
      <c r="T1762" s="84" t="n">
        <f aca="false">SUM(P1762:S1762)</f>
        <v>6</v>
      </c>
      <c r="U1762" s="84" t="str">
        <f aca="false">IF(O1762="not used","-",O1762&amp;N1762&amp;T1762)</f>
        <v>-</v>
      </c>
      <c r="V1762" s="84" t="str">
        <f aca="false">IF(O1762="Not Used","-",VLOOKUP(D1762,FOLIOS,7,FALSE())&amp;H1762)</f>
        <v>-</v>
      </c>
      <c r="W1762" s="84" t="str">
        <f aca="false">IF(U1762="-","-",O1762&amp;E1762&amp;H1762)</f>
        <v>-</v>
      </c>
      <c r="X1762" s="85" t="str">
        <f aca="false">D1762&amp;G1762</f>
        <v>FT-CAND-EGSC-C-BASIF-NTHWST/CANBR</v>
      </c>
      <c r="Y1762" s="5"/>
      <c r="Z1762" s="5"/>
      <c r="AF1762" s="0" t="str">
        <f aca="false">D1762&amp;V1762</f>
        <v>FT-CAND-EGSC-C-BAS-</v>
      </c>
    </row>
    <row r="1763" customFormat="false" ht="12.75" hidden="false" customHeight="false" outlineLevel="0" collapsed="false">
      <c r="A1763" s="81" t="n">
        <v>36682</v>
      </c>
      <c r="B1763" s="87" t="s">
        <v>55</v>
      </c>
      <c r="C1763" s="87" t="s">
        <v>56</v>
      </c>
      <c r="D1763" s="87" t="s">
        <v>95</v>
      </c>
      <c r="E1763" s="87" t="s">
        <v>21</v>
      </c>
      <c r="F1763" s="87"/>
      <c r="G1763" s="87" t="s">
        <v>86</v>
      </c>
      <c r="H1763" s="88" t="n">
        <v>36800</v>
      </c>
      <c r="I1763" s="82" t="n">
        <v>-326417</v>
      </c>
      <c r="J1763" s="82" t="n">
        <v>32642</v>
      </c>
      <c r="K1763" s="83" t="n">
        <f aca="false">IF(J1763=0,0,J1763/I1763)</f>
        <v>-0.100000919069779</v>
      </c>
      <c r="L1763" s="83" t="n">
        <f aca="false">I1763/UOM</f>
        <v>-32.6417</v>
      </c>
      <c r="M1763" s="83" t="n">
        <f aca="false">J1763/UOM</f>
        <v>3.2642</v>
      </c>
      <c r="N1763" s="84" t="str">
        <f aca="false">IF(F1763="P","PHY",IF(F1763="G","G",E1763))</f>
        <v>D</v>
      </c>
      <c r="O1763" s="84" t="str">
        <f aca="false">IF(ISNA(VLOOKUP(G1763,BadCanCurves,1,FALSE())),VLOOKUP(D1763,FOLIOS,6,FALSE()),"not used")</f>
        <v>not used</v>
      </c>
      <c r="P1763" s="84" t="n">
        <f aca="false">IF($N1763="P",VLOOKUP(H1763,PrcBuckets,2,FALSE()),0)</f>
        <v>0</v>
      </c>
      <c r="Q1763" s="84" t="n">
        <f aca="false">IF($N1763="D",VLOOKUP(H1763,BasisBuckets,2,FALSE()),0)</f>
        <v>7</v>
      </c>
      <c r="R1763" s="84" t="n">
        <f aca="false">IF($N1763="PHY",VLOOKUP(H1763,PGDBuckets,2,FALSE()),0)</f>
        <v>0</v>
      </c>
      <c r="S1763" s="84" t="n">
        <f aca="false">IF($N1763="G",VLOOKUP(H1763,PGDBuckets,2,FALSE()),0)</f>
        <v>0</v>
      </c>
      <c r="T1763" s="84" t="n">
        <f aca="false">SUM(P1763:S1763)</f>
        <v>7</v>
      </c>
      <c r="U1763" s="84" t="str">
        <f aca="false">IF(O1763="not used","-",O1763&amp;N1763&amp;T1763)</f>
        <v>-</v>
      </c>
      <c r="V1763" s="84" t="str">
        <f aca="false">IF(O1763="Not Used","-",VLOOKUP(D1763,FOLIOS,7,FALSE())&amp;H1763)</f>
        <v>-</v>
      </c>
      <c r="W1763" s="84" t="str">
        <f aca="false">IF(U1763="-","-",O1763&amp;E1763&amp;H1763)</f>
        <v>-</v>
      </c>
      <c r="X1763" s="85" t="str">
        <f aca="false">D1763&amp;G1763</f>
        <v>FT-CAND-EGSC-C-BASIF-NTHWST/CANBR</v>
      </c>
      <c r="Y1763" s="5"/>
      <c r="Z1763" s="5"/>
      <c r="AF1763" s="0" t="str">
        <f aca="false">D1763&amp;V1763</f>
        <v>FT-CAND-EGSC-C-BAS-</v>
      </c>
    </row>
    <row r="1764" customFormat="false" ht="12.75" hidden="false" customHeight="false" outlineLevel="0" collapsed="false">
      <c r="A1764" s="81" t="n">
        <v>36682</v>
      </c>
      <c r="B1764" s="87" t="s">
        <v>55</v>
      </c>
      <c r="C1764" s="87" t="s">
        <v>56</v>
      </c>
      <c r="D1764" s="87" t="s">
        <v>95</v>
      </c>
      <c r="E1764" s="87" t="s">
        <v>21</v>
      </c>
      <c r="F1764" s="87"/>
      <c r="G1764" s="87" t="s">
        <v>86</v>
      </c>
      <c r="H1764" s="88" t="n">
        <v>36831</v>
      </c>
      <c r="I1764" s="82" t="n">
        <v>-218784</v>
      </c>
      <c r="J1764" s="82" t="n">
        <v>21878</v>
      </c>
      <c r="K1764" s="83" t="n">
        <f aca="false">IF(J1764=0,0,J1764/I1764)</f>
        <v>-0.0999981717127395</v>
      </c>
      <c r="L1764" s="83" t="n">
        <f aca="false">I1764/UOM</f>
        <v>-21.8784</v>
      </c>
      <c r="M1764" s="83" t="n">
        <f aca="false">J1764/UOM</f>
        <v>2.1878</v>
      </c>
      <c r="N1764" s="84" t="str">
        <f aca="false">IF(F1764="P","PHY",IF(F1764="G","G",E1764))</f>
        <v>D</v>
      </c>
      <c r="O1764" s="84" t="str">
        <f aca="false">IF(ISNA(VLOOKUP(G1764,BadCanCurves,1,FALSE())),VLOOKUP(D1764,FOLIOS,6,FALSE()),"not used")</f>
        <v>not used</v>
      </c>
      <c r="P1764" s="84" t="n">
        <f aca="false">IF($N1764="P",VLOOKUP(H1764,PrcBuckets,2,FALSE()),0)</f>
        <v>0</v>
      </c>
      <c r="Q1764" s="84" t="n">
        <f aca="false">IF($N1764="D",VLOOKUP(H1764,BasisBuckets,2,FALSE()),0)</f>
        <v>8</v>
      </c>
      <c r="R1764" s="84" t="n">
        <f aca="false">IF($N1764="PHY",VLOOKUP(H1764,PGDBuckets,2,FALSE()),0)</f>
        <v>0</v>
      </c>
      <c r="S1764" s="84" t="n">
        <f aca="false">IF($N1764="G",VLOOKUP(H1764,PGDBuckets,2,FALSE()),0)</f>
        <v>0</v>
      </c>
      <c r="T1764" s="84" t="n">
        <f aca="false">SUM(P1764:S1764)</f>
        <v>8</v>
      </c>
      <c r="U1764" s="84" t="str">
        <f aca="false">IF(O1764="not used","-",O1764&amp;N1764&amp;T1764)</f>
        <v>-</v>
      </c>
      <c r="V1764" s="84" t="str">
        <f aca="false">IF(O1764="Not Used","-",VLOOKUP(D1764,FOLIOS,7,FALSE())&amp;H1764)</f>
        <v>-</v>
      </c>
      <c r="W1764" s="84" t="str">
        <f aca="false">IF(U1764="-","-",O1764&amp;E1764&amp;H1764)</f>
        <v>-</v>
      </c>
      <c r="X1764" s="85" t="str">
        <f aca="false">D1764&amp;G1764</f>
        <v>FT-CAND-EGSC-C-BASIF-NTHWST/CANBR</v>
      </c>
      <c r="Y1764" s="5"/>
      <c r="Z1764" s="5"/>
      <c r="AF1764" s="0" t="str">
        <f aca="false">D1764&amp;V1764</f>
        <v>FT-CAND-EGSC-C-BAS-</v>
      </c>
    </row>
    <row r="1765" customFormat="false" ht="12.75" hidden="false" customHeight="false" outlineLevel="0" collapsed="false">
      <c r="A1765" s="81" t="n">
        <v>36682</v>
      </c>
      <c r="B1765" s="87" t="s">
        <v>55</v>
      </c>
      <c r="C1765" s="87" t="s">
        <v>56</v>
      </c>
      <c r="D1765" s="87" t="s">
        <v>95</v>
      </c>
      <c r="E1765" s="87" t="s">
        <v>21</v>
      </c>
      <c r="F1765" s="87"/>
      <c r="G1765" s="87" t="s">
        <v>86</v>
      </c>
      <c r="H1765" s="88" t="n">
        <v>36861</v>
      </c>
      <c r="I1765" s="82" t="n">
        <v>-224765</v>
      </c>
      <c r="J1765" s="82" t="n">
        <v>22477</v>
      </c>
      <c r="K1765" s="83" t="n">
        <f aca="false">IF(J1765=0,0,J1765/I1765)</f>
        <v>-0.100002224545637</v>
      </c>
      <c r="L1765" s="83" t="n">
        <f aca="false">I1765/UOM</f>
        <v>-22.4765</v>
      </c>
      <c r="M1765" s="83" t="n">
        <f aca="false">J1765/UOM</f>
        <v>2.2477</v>
      </c>
      <c r="N1765" s="84" t="str">
        <f aca="false">IF(F1765="P","PHY",IF(F1765="G","G",E1765))</f>
        <v>D</v>
      </c>
      <c r="O1765" s="84" t="str">
        <f aca="false">IF(ISNA(VLOOKUP(G1765,BadCanCurves,1,FALSE())),VLOOKUP(D1765,FOLIOS,6,FALSE()),"not used")</f>
        <v>not used</v>
      </c>
      <c r="P1765" s="84" t="n">
        <f aca="false">IF($N1765="P",VLOOKUP(H1765,PrcBuckets,2,FALSE()),0)</f>
        <v>0</v>
      </c>
      <c r="Q1765" s="84" t="n">
        <f aca="false">IF($N1765="D",VLOOKUP(H1765,BasisBuckets,2,FALSE()),0)</f>
        <v>8</v>
      </c>
      <c r="R1765" s="84" t="n">
        <f aca="false">IF($N1765="PHY",VLOOKUP(H1765,PGDBuckets,2,FALSE()),0)</f>
        <v>0</v>
      </c>
      <c r="S1765" s="84" t="n">
        <f aca="false">IF($N1765="G",VLOOKUP(H1765,PGDBuckets,2,FALSE()),0)</f>
        <v>0</v>
      </c>
      <c r="T1765" s="84" t="n">
        <f aca="false">SUM(P1765:S1765)</f>
        <v>8</v>
      </c>
      <c r="U1765" s="84" t="str">
        <f aca="false">IF(O1765="not used","-",O1765&amp;N1765&amp;T1765)</f>
        <v>-</v>
      </c>
      <c r="V1765" s="84" t="str">
        <f aca="false">IF(O1765="Not Used","-",VLOOKUP(D1765,FOLIOS,7,FALSE())&amp;H1765)</f>
        <v>-</v>
      </c>
      <c r="W1765" s="84" t="str">
        <f aca="false">IF(U1765="-","-",O1765&amp;E1765&amp;H1765)</f>
        <v>-</v>
      </c>
      <c r="X1765" s="85" t="str">
        <f aca="false">D1765&amp;G1765</f>
        <v>FT-CAND-EGSC-C-BASIF-NTHWST/CANBR</v>
      </c>
      <c r="Y1765" s="5"/>
      <c r="Z1765" s="5"/>
      <c r="AF1765" s="0" t="str">
        <f aca="false">D1765&amp;V1765</f>
        <v>FT-CAND-EGSC-C-BAS-</v>
      </c>
    </row>
    <row r="1766" customFormat="false" ht="12.75" hidden="false" customHeight="false" outlineLevel="0" collapsed="false">
      <c r="A1766" s="81" t="n">
        <v>36682</v>
      </c>
      <c r="B1766" s="87" t="s">
        <v>55</v>
      </c>
      <c r="C1766" s="87" t="s">
        <v>56</v>
      </c>
      <c r="D1766" s="87" t="s">
        <v>95</v>
      </c>
      <c r="E1766" s="87" t="s">
        <v>21</v>
      </c>
      <c r="F1766" s="87"/>
      <c r="G1766" s="87" t="s">
        <v>86</v>
      </c>
      <c r="H1766" s="88" t="n">
        <v>36892</v>
      </c>
      <c r="I1766" s="82" t="n">
        <v>-223407</v>
      </c>
      <c r="J1766" s="82" t="n">
        <v>22341</v>
      </c>
      <c r="K1766" s="83" t="n">
        <f aca="false">IF(J1766=0,0,J1766/I1766)</f>
        <v>-0.100001342840645</v>
      </c>
      <c r="L1766" s="83" t="n">
        <f aca="false">I1766/UOM</f>
        <v>-22.3407</v>
      </c>
      <c r="M1766" s="83" t="n">
        <f aca="false">J1766/UOM</f>
        <v>2.2341</v>
      </c>
      <c r="N1766" s="84" t="str">
        <f aca="false">IF(F1766="P","PHY",IF(F1766="G","G",E1766))</f>
        <v>D</v>
      </c>
      <c r="O1766" s="84" t="str">
        <f aca="false">IF(ISNA(VLOOKUP(G1766,BadCanCurves,1,FALSE())),VLOOKUP(D1766,FOLIOS,6,FALSE()),"not used")</f>
        <v>not used</v>
      </c>
      <c r="P1766" s="84" t="n">
        <f aca="false">IF($N1766="P",VLOOKUP(H1766,PrcBuckets,2,FALSE()),0)</f>
        <v>0</v>
      </c>
      <c r="Q1766" s="84" t="n">
        <f aca="false">IF($N1766="D",VLOOKUP(H1766,BasisBuckets,2,FALSE()),0)</f>
        <v>9</v>
      </c>
      <c r="R1766" s="84" t="n">
        <f aca="false">IF($N1766="PHY",VLOOKUP(H1766,PGDBuckets,2,FALSE()),0)</f>
        <v>0</v>
      </c>
      <c r="S1766" s="84" t="n">
        <f aca="false">IF($N1766="G",VLOOKUP(H1766,PGDBuckets,2,FALSE()),0)</f>
        <v>0</v>
      </c>
      <c r="T1766" s="84" t="n">
        <f aca="false">SUM(P1766:S1766)</f>
        <v>9</v>
      </c>
      <c r="U1766" s="84" t="str">
        <f aca="false">IF(O1766="not used","-",O1766&amp;N1766&amp;T1766)</f>
        <v>-</v>
      </c>
      <c r="V1766" s="84" t="str">
        <f aca="false">IF(O1766="Not Used","-",VLOOKUP(D1766,FOLIOS,7,FALSE())&amp;H1766)</f>
        <v>-</v>
      </c>
      <c r="W1766" s="84" t="str">
        <f aca="false">IF(U1766="-","-",O1766&amp;E1766&amp;H1766)</f>
        <v>-</v>
      </c>
      <c r="X1766" s="85" t="str">
        <f aca="false">D1766&amp;G1766</f>
        <v>FT-CAND-EGSC-C-BASIF-NTHWST/CANBR</v>
      </c>
      <c r="Y1766" s="5"/>
      <c r="Z1766" s="5"/>
      <c r="AF1766" s="0" t="str">
        <f aca="false">D1766&amp;V1766</f>
        <v>FT-CAND-EGSC-C-BAS-</v>
      </c>
    </row>
    <row r="1767" customFormat="false" ht="12.75" hidden="false" customHeight="false" outlineLevel="0" collapsed="false">
      <c r="A1767" s="81" t="n">
        <v>36682</v>
      </c>
      <c r="B1767" s="87" t="s">
        <v>55</v>
      </c>
      <c r="C1767" s="87" t="s">
        <v>56</v>
      </c>
      <c r="D1767" s="87" t="s">
        <v>95</v>
      </c>
      <c r="E1767" s="87" t="s">
        <v>21</v>
      </c>
      <c r="F1767" s="87"/>
      <c r="G1767" s="87" t="s">
        <v>86</v>
      </c>
      <c r="H1767" s="88" t="n">
        <v>36923</v>
      </c>
      <c r="I1767" s="82" t="n">
        <v>-200562</v>
      </c>
      <c r="J1767" s="82" t="n">
        <v>20056</v>
      </c>
      <c r="K1767" s="83" t="n">
        <f aca="false">IF(J1767=0,0,J1767/I1767)</f>
        <v>-0.099999002802126</v>
      </c>
      <c r="L1767" s="83" t="n">
        <f aca="false">I1767/UOM</f>
        <v>-20.0562</v>
      </c>
      <c r="M1767" s="83" t="n">
        <f aca="false">J1767/UOM</f>
        <v>2.0056</v>
      </c>
      <c r="N1767" s="84" t="str">
        <f aca="false">IF(F1767="P","PHY",IF(F1767="G","G",E1767))</f>
        <v>D</v>
      </c>
      <c r="O1767" s="84" t="str">
        <f aca="false">IF(ISNA(VLOOKUP(G1767,BadCanCurves,1,FALSE())),VLOOKUP(D1767,FOLIOS,6,FALSE()),"not used")</f>
        <v>not used</v>
      </c>
      <c r="P1767" s="84" t="n">
        <f aca="false">IF($N1767="P",VLOOKUP(H1767,PrcBuckets,2,FALSE()),0)</f>
        <v>0</v>
      </c>
      <c r="Q1767" s="84" t="n">
        <f aca="false">IF($N1767="D",VLOOKUP(H1767,BasisBuckets,2,FALSE()),0)</f>
        <v>9</v>
      </c>
      <c r="R1767" s="84" t="n">
        <f aca="false">IF($N1767="PHY",VLOOKUP(H1767,PGDBuckets,2,FALSE()),0)</f>
        <v>0</v>
      </c>
      <c r="S1767" s="84" t="n">
        <f aca="false">IF($N1767="G",VLOOKUP(H1767,PGDBuckets,2,FALSE()),0)</f>
        <v>0</v>
      </c>
      <c r="T1767" s="84" t="n">
        <f aca="false">SUM(P1767:S1767)</f>
        <v>9</v>
      </c>
      <c r="U1767" s="84" t="str">
        <f aca="false">IF(O1767="not used","-",O1767&amp;N1767&amp;T1767)</f>
        <v>-</v>
      </c>
      <c r="V1767" s="84" t="str">
        <f aca="false">IF(O1767="Not Used","-",VLOOKUP(D1767,FOLIOS,7,FALSE())&amp;H1767)</f>
        <v>-</v>
      </c>
      <c r="W1767" s="84" t="str">
        <f aca="false">IF(U1767="-","-",O1767&amp;E1767&amp;H1767)</f>
        <v>-</v>
      </c>
      <c r="X1767" s="85" t="str">
        <f aca="false">D1767&amp;G1767</f>
        <v>FT-CAND-EGSC-C-BASIF-NTHWST/CANBR</v>
      </c>
      <c r="Y1767" s="5"/>
      <c r="Z1767" s="5"/>
      <c r="AF1767" s="0" t="str">
        <f aca="false">D1767&amp;V1767</f>
        <v>FT-CAND-EGSC-C-BAS-</v>
      </c>
    </row>
    <row r="1768" customFormat="false" ht="12.75" hidden="false" customHeight="false" outlineLevel="0" collapsed="false">
      <c r="A1768" s="81" t="n">
        <v>36682</v>
      </c>
      <c r="B1768" s="87" t="s">
        <v>55</v>
      </c>
      <c r="C1768" s="87" t="s">
        <v>56</v>
      </c>
      <c r="D1768" s="87" t="s">
        <v>95</v>
      </c>
      <c r="E1768" s="87" t="s">
        <v>21</v>
      </c>
      <c r="F1768" s="87"/>
      <c r="G1768" s="87" t="s">
        <v>86</v>
      </c>
      <c r="H1768" s="88" t="n">
        <v>36951</v>
      </c>
      <c r="I1768" s="82" t="n">
        <v>-220823</v>
      </c>
      <c r="J1768" s="82" t="n">
        <v>22082</v>
      </c>
      <c r="K1768" s="83" t="n">
        <f aca="false">IF(J1768=0,0,J1768/I1768)</f>
        <v>-0.0999986414458639</v>
      </c>
      <c r="L1768" s="83" t="n">
        <f aca="false">I1768/UOM</f>
        <v>-22.0823</v>
      </c>
      <c r="M1768" s="83" t="n">
        <f aca="false">J1768/UOM</f>
        <v>2.2082</v>
      </c>
      <c r="N1768" s="84" t="str">
        <f aca="false">IF(F1768="P","PHY",IF(F1768="G","G",E1768))</f>
        <v>D</v>
      </c>
      <c r="O1768" s="84" t="str">
        <f aca="false">IF(ISNA(VLOOKUP(G1768,BadCanCurves,1,FALSE())),VLOOKUP(D1768,FOLIOS,6,FALSE()),"not used")</f>
        <v>not used</v>
      </c>
      <c r="P1768" s="84" t="n">
        <f aca="false">IF($N1768="P",VLOOKUP(H1768,PrcBuckets,2,FALSE()),0)</f>
        <v>0</v>
      </c>
      <c r="Q1768" s="84" t="n">
        <f aca="false">IF($N1768="D",VLOOKUP(H1768,BasisBuckets,2,FALSE()),0)</f>
        <v>9</v>
      </c>
      <c r="R1768" s="84" t="n">
        <f aca="false">IF($N1768="PHY",VLOOKUP(H1768,PGDBuckets,2,FALSE()),0)</f>
        <v>0</v>
      </c>
      <c r="S1768" s="84" t="n">
        <f aca="false">IF($N1768="G",VLOOKUP(H1768,PGDBuckets,2,FALSE()),0)</f>
        <v>0</v>
      </c>
      <c r="T1768" s="84" t="n">
        <f aca="false">SUM(P1768:S1768)</f>
        <v>9</v>
      </c>
      <c r="U1768" s="84" t="str">
        <f aca="false">IF(O1768="not used","-",O1768&amp;N1768&amp;T1768)</f>
        <v>-</v>
      </c>
      <c r="V1768" s="84" t="str">
        <f aca="false">IF(O1768="Not Used","-",VLOOKUP(D1768,FOLIOS,7,FALSE())&amp;H1768)</f>
        <v>-</v>
      </c>
      <c r="W1768" s="84" t="str">
        <f aca="false">IF(U1768="-","-",O1768&amp;E1768&amp;H1768)</f>
        <v>-</v>
      </c>
      <c r="X1768" s="85" t="str">
        <f aca="false">D1768&amp;G1768</f>
        <v>FT-CAND-EGSC-C-BASIF-NTHWST/CANBR</v>
      </c>
      <c r="Y1768" s="5"/>
      <c r="Z1768" s="5"/>
      <c r="AF1768" s="0" t="str">
        <f aca="false">D1768&amp;V1768</f>
        <v>FT-CAND-EGSC-C-BAS-</v>
      </c>
    </row>
    <row r="1769" customFormat="false" ht="12.75" hidden="false" customHeight="false" outlineLevel="0" collapsed="false">
      <c r="A1769" s="81" t="n">
        <v>36682</v>
      </c>
      <c r="B1769" s="87" t="s">
        <v>55</v>
      </c>
      <c r="C1769" s="87" t="s">
        <v>56</v>
      </c>
      <c r="D1769" s="87" t="s">
        <v>96</v>
      </c>
      <c r="E1769" s="87" t="s">
        <v>24</v>
      </c>
      <c r="F1769" s="87"/>
      <c r="G1769" s="87" t="s">
        <v>97</v>
      </c>
      <c r="H1769" s="88" t="n">
        <v>36678</v>
      </c>
      <c r="I1769" s="82" t="n">
        <v>0</v>
      </c>
      <c r="J1769" s="82" t="n">
        <v>0</v>
      </c>
      <c r="K1769" s="83" t="n">
        <f aca="false">IF(J1769=0,0,J1769/I1769)</f>
        <v>0</v>
      </c>
      <c r="L1769" s="83" t="n">
        <f aca="false">I1769/UOM</f>
        <v>0</v>
      </c>
      <c r="M1769" s="83" t="n">
        <f aca="false">J1769/UOM</f>
        <v>0</v>
      </c>
      <c r="N1769" s="84" t="str">
        <f aca="false">IF(F1769="P","PHY",IF(F1769="G","G",E1769))</f>
        <v>P</v>
      </c>
      <c r="O1769" s="84" t="str">
        <f aca="false">IF(ISNA(VLOOKUP(G1769,BadCanCurves,1,FALSE())),VLOOKUP(D1769,FOLIOS,6,FALSE()),"not used")</f>
        <v>not used</v>
      </c>
      <c r="P1769" s="84" t="n">
        <f aca="false">IF($N1769="P",VLOOKUP(H1769,PrcBuckets,2,FALSE()),0)</f>
        <v>3</v>
      </c>
      <c r="Q1769" s="84" t="n">
        <f aca="false">IF($N1769="D",VLOOKUP(H1769,BasisBuckets,2,FALSE()),0)</f>
        <v>0</v>
      </c>
      <c r="R1769" s="84" t="n">
        <f aca="false">IF($N1769="PHY",VLOOKUP(H1769,PGDBuckets,2,FALSE()),0)</f>
        <v>0</v>
      </c>
      <c r="S1769" s="84" t="n">
        <f aca="false">IF($N1769="G",VLOOKUP(H1769,PGDBuckets,2,FALSE()),0)</f>
        <v>0</v>
      </c>
      <c r="T1769" s="84" t="n">
        <f aca="false">SUM(P1769:S1769)</f>
        <v>3</v>
      </c>
      <c r="U1769" s="84" t="str">
        <f aca="false">IF(O1769="not used","-",O1769&amp;N1769&amp;T1769)</f>
        <v>-</v>
      </c>
      <c r="V1769" s="84" t="str">
        <f aca="false">IF(O1769="Not Used","-",VLOOKUP(D1769,FOLIOS,7,FALSE())&amp;H1769)</f>
        <v>-</v>
      </c>
      <c r="W1769" s="84" t="str">
        <f aca="false">IF(U1769="-","-",O1769&amp;E1769&amp;H1769)</f>
        <v>-</v>
      </c>
      <c r="X1769" s="85" t="str">
        <f aca="false">D1769&amp;G1769</f>
        <v>FT-CAND-EGSC-C-PRCIF-NTHWST/CANB</v>
      </c>
      <c r="Y1769" s="5"/>
      <c r="Z1769" s="5"/>
      <c r="AF1769" s="0" t="str">
        <f aca="false">D1769&amp;V1769</f>
        <v>FT-CAND-EGSC-C-PRC-</v>
      </c>
    </row>
    <row r="1770" customFormat="false" ht="12.75" hidden="false" customHeight="false" outlineLevel="0" collapsed="false">
      <c r="A1770" s="81" t="n">
        <v>36682</v>
      </c>
      <c r="B1770" s="87" t="s">
        <v>55</v>
      </c>
      <c r="C1770" s="87" t="s">
        <v>56</v>
      </c>
      <c r="D1770" s="87" t="s">
        <v>96</v>
      </c>
      <c r="E1770" s="87" t="s">
        <v>24</v>
      </c>
      <c r="F1770" s="87"/>
      <c r="G1770" s="87" t="s">
        <v>97</v>
      </c>
      <c r="H1770" s="88" t="n">
        <v>36708</v>
      </c>
      <c r="I1770" s="82" t="n">
        <v>343013</v>
      </c>
      <c r="J1770" s="82" t="n">
        <v>308712</v>
      </c>
      <c r="K1770" s="83" t="n">
        <f aca="false">IF(J1770=0,0,J1770/I1770)</f>
        <v>0.90000087460242</v>
      </c>
      <c r="L1770" s="83" t="n">
        <f aca="false">I1770/UOM</f>
        <v>34.3013</v>
      </c>
      <c r="M1770" s="83" t="n">
        <f aca="false">J1770/UOM</f>
        <v>30.8712</v>
      </c>
      <c r="N1770" s="84" t="str">
        <f aca="false">IF(F1770="P","PHY",IF(F1770="G","G",E1770))</f>
        <v>P</v>
      </c>
      <c r="O1770" s="84" t="str">
        <f aca="false">IF(ISNA(VLOOKUP(G1770,BadCanCurves,1,FALSE())),VLOOKUP(D1770,FOLIOS,6,FALSE()),"not used")</f>
        <v>not used</v>
      </c>
      <c r="P1770" s="84" t="n">
        <f aca="false">IF($N1770="P",VLOOKUP(H1770,PrcBuckets,2,FALSE()),0)</f>
        <v>4</v>
      </c>
      <c r="Q1770" s="84" t="n">
        <f aca="false">IF($N1770="D",VLOOKUP(H1770,BasisBuckets,2,FALSE()),0)</f>
        <v>0</v>
      </c>
      <c r="R1770" s="84" t="n">
        <f aca="false">IF($N1770="PHY",VLOOKUP(H1770,PGDBuckets,2,FALSE()),0)</f>
        <v>0</v>
      </c>
      <c r="S1770" s="84" t="n">
        <f aca="false">IF($N1770="G",VLOOKUP(H1770,PGDBuckets,2,FALSE()),0)</f>
        <v>0</v>
      </c>
      <c r="T1770" s="84" t="n">
        <f aca="false">SUM(P1770:S1770)</f>
        <v>4</v>
      </c>
      <c r="U1770" s="84" t="str">
        <f aca="false">IF(O1770="not used","-",O1770&amp;N1770&amp;T1770)</f>
        <v>-</v>
      </c>
      <c r="V1770" s="84" t="str">
        <f aca="false">IF(O1770="Not Used","-",VLOOKUP(D1770,FOLIOS,7,FALSE())&amp;H1770)</f>
        <v>-</v>
      </c>
      <c r="W1770" s="84" t="str">
        <f aca="false">IF(U1770="-","-",O1770&amp;E1770&amp;H1770)</f>
        <v>-</v>
      </c>
      <c r="X1770" s="85" t="str">
        <f aca="false">D1770&amp;G1770</f>
        <v>FT-CAND-EGSC-C-PRCIF-NTHWST/CANB</v>
      </c>
      <c r="Y1770" s="5"/>
      <c r="Z1770" s="5"/>
      <c r="AF1770" s="0" t="str">
        <f aca="false">D1770&amp;V1770</f>
        <v>FT-CAND-EGSC-C-PRC-</v>
      </c>
    </row>
    <row r="1771" customFormat="false" ht="12.75" hidden="false" customHeight="false" outlineLevel="0" collapsed="false">
      <c r="A1771" s="81" t="n">
        <v>36682</v>
      </c>
      <c r="B1771" s="87" t="s">
        <v>55</v>
      </c>
      <c r="C1771" s="87" t="s">
        <v>56</v>
      </c>
      <c r="D1771" s="87" t="s">
        <v>96</v>
      </c>
      <c r="E1771" s="87" t="s">
        <v>24</v>
      </c>
      <c r="F1771" s="87"/>
      <c r="G1771" s="87" t="s">
        <v>97</v>
      </c>
      <c r="H1771" s="88" t="n">
        <v>36739</v>
      </c>
      <c r="I1771" s="82" t="n">
        <v>793870</v>
      </c>
      <c r="J1771" s="82" t="n">
        <v>714483</v>
      </c>
      <c r="K1771" s="83" t="n">
        <f aca="false">IF(J1771=0,0,J1771/I1771)</f>
        <v>0.9</v>
      </c>
      <c r="L1771" s="83" t="n">
        <f aca="false">I1771/UOM</f>
        <v>79.387</v>
      </c>
      <c r="M1771" s="83" t="n">
        <f aca="false">J1771/UOM</f>
        <v>71.4483</v>
      </c>
      <c r="N1771" s="84" t="str">
        <f aca="false">IF(F1771="P","PHY",IF(F1771="G","G",E1771))</f>
        <v>P</v>
      </c>
      <c r="O1771" s="84" t="str">
        <f aca="false">IF(ISNA(VLOOKUP(G1771,BadCanCurves,1,FALSE())),VLOOKUP(D1771,FOLIOS,6,FALSE()),"not used")</f>
        <v>not used</v>
      </c>
      <c r="P1771" s="84" t="n">
        <f aca="false">IF($N1771="P",VLOOKUP(H1771,PrcBuckets,2,FALSE()),0)</f>
        <v>5</v>
      </c>
      <c r="Q1771" s="84" t="n">
        <f aca="false">IF($N1771="D",VLOOKUP(H1771,BasisBuckets,2,FALSE()),0)</f>
        <v>0</v>
      </c>
      <c r="R1771" s="84" t="n">
        <f aca="false">IF($N1771="PHY",VLOOKUP(H1771,PGDBuckets,2,FALSE()),0)</f>
        <v>0</v>
      </c>
      <c r="S1771" s="84" t="n">
        <f aca="false">IF($N1771="G",VLOOKUP(H1771,PGDBuckets,2,FALSE()),0)</f>
        <v>0</v>
      </c>
      <c r="T1771" s="84" t="n">
        <f aca="false">SUM(P1771:S1771)</f>
        <v>5</v>
      </c>
      <c r="U1771" s="84" t="str">
        <f aca="false">IF(O1771="not used","-",O1771&amp;N1771&amp;T1771)</f>
        <v>-</v>
      </c>
      <c r="V1771" s="84" t="str">
        <f aca="false">IF(O1771="Not Used","-",VLOOKUP(D1771,FOLIOS,7,FALSE())&amp;H1771)</f>
        <v>-</v>
      </c>
      <c r="W1771" s="84" t="str">
        <f aca="false">IF(U1771="-","-",O1771&amp;E1771&amp;H1771)</f>
        <v>-</v>
      </c>
      <c r="X1771" s="85" t="str">
        <f aca="false">D1771&amp;G1771</f>
        <v>FT-CAND-EGSC-C-PRCIF-NTHWST/CANB</v>
      </c>
      <c r="Y1771" s="5"/>
      <c r="Z1771" s="5"/>
      <c r="AF1771" s="0" t="str">
        <f aca="false">D1771&amp;V1771</f>
        <v>FT-CAND-EGSC-C-PRC-</v>
      </c>
    </row>
    <row r="1772" customFormat="false" ht="12.75" hidden="false" customHeight="false" outlineLevel="0" collapsed="false">
      <c r="A1772" s="81" t="n">
        <v>36682</v>
      </c>
      <c r="B1772" s="87" t="s">
        <v>55</v>
      </c>
      <c r="C1772" s="87" t="s">
        <v>56</v>
      </c>
      <c r="D1772" s="87" t="s">
        <v>96</v>
      </c>
      <c r="E1772" s="87" t="s">
        <v>24</v>
      </c>
      <c r="F1772" s="87"/>
      <c r="G1772" s="87" t="s">
        <v>97</v>
      </c>
      <c r="H1772" s="88" t="n">
        <v>36770</v>
      </c>
      <c r="I1772" s="82" t="n">
        <v>340904</v>
      </c>
      <c r="J1772" s="82" t="n">
        <v>306813</v>
      </c>
      <c r="K1772" s="83" t="n">
        <f aca="false">IF(J1772=0,0,J1772/I1772)</f>
        <v>0.899998239973717</v>
      </c>
      <c r="L1772" s="83" t="n">
        <f aca="false">I1772/UOM</f>
        <v>34.0904</v>
      </c>
      <c r="M1772" s="83" t="n">
        <f aca="false">J1772/UOM</f>
        <v>30.6813</v>
      </c>
      <c r="N1772" s="84" t="str">
        <f aca="false">IF(F1772="P","PHY",IF(F1772="G","G",E1772))</f>
        <v>P</v>
      </c>
      <c r="O1772" s="84" t="str">
        <f aca="false">IF(ISNA(VLOOKUP(G1772,BadCanCurves,1,FALSE())),VLOOKUP(D1772,FOLIOS,6,FALSE()),"not used")</f>
        <v>not used</v>
      </c>
      <c r="P1772" s="84" t="n">
        <f aca="false">IF($N1772="P",VLOOKUP(H1772,PrcBuckets,2,FALSE()),0)</f>
        <v>6</v>
      </c>
      <c r="Q1772" s="84" t="n">
        <f aca="false">IF($N1772="D",VLOOKUP(H1772,BasisBuckets,2,FALSE()),0)</f>
        <v>0</v>
      </c>
      <c r="R1772" s="84" t="n">
        <f aca="false">IF($N1772="PHY",VLOOKUP(H1772,PGDBuckets,2,FALSE()),0)</f>
        <v>0</v>
      </c>
      <c r="S1772" s="84" t="n">
        <f aca="false">IF($N1772="G",VLOOKUP(H1772,PGDBuckets,2,FALSE()),0)</f>
        <v>0</v>
      </c>
      <c r="T1772" s="84" t="n">
        <f aca="false">SUM(P1772:S1772)</f>
        <v>6</v>
      </c>
      <c r="U1772" s="84" t="str">
        <f aca="false">IF(O1772="not used","-",O1772&amp;N1772&amp;T1772)</f>
        <v>-</v>
      </c>
      <c r="V1772" s="84" t="str">
        <f aca="false">IF(O1772="Not Used","-",VLOOKUP(D1772,FOLIOS,7,FALSE())&amp;H1772)</f>
        <v>-</v>
      </c>
      <c r="W1772" s="84" t="str">
        <f aca="false">IF(U1772="-","-",O1772&amp;E1772&amp;H1772)</f>
        <v>-</v>
      </c>
      <c r="X1772" s="85" t="str">
        <f aca="false">D1772&amp;G1772</f>
        <v>FT-CAND-EGSC-C-PRCIF-NTHWST/CANB</v>
      </c>
      <c r="Y1772" s="5"/>
      <c r="Z1772" s="5"/>
      <c r="AF1772" s="0" t="str">
        <f aca="false">D1772&amp;V1772</f>
        <v>FT-CAND-EGSC-C-PRC-</v>
      </c>
    </row>
    <row r="1773" customFormat="false" ht="12.75" hidden="false" customHeight="false" outlineLevel="0" collapsed="false">
      <c r="A1773" s="81" t="n">
        <v>36682</v>
      </c>
      <c r="B1773" s="87" t="s">
        <v>55</v>
      </c>
      <c r="C1773" s="87" t="s">
        <v>56</v>
      </c>
      <c r="D1773" s="87" t="s">
        <v>96</v>
      </c>
      <c r="E1773" s="87" t="s">
        <v>24</v>
      </c>
      <c r="F1773" s="87"/>
      <c r="G1773" s="87" t="s">
        <v>97</v>
      </c>
      <c r="H1773" s="88" t="n">
        <v>36800</v>
      </c>
      <c r="I1773" s="82" t="n">
        <v>333591</v>
      </c>
      <c r="J1773" s="82" t="n">
        <v>300232</v>
      </c>
      <c r="K1773" s="83" t="n">
        <f aca="false">IF(J1773=0,0,J1773/I1773)</f>
        <v>0.900000299768279</v>
      </c>
      <c r="L1773" s="83" t="n">
        <f aca="false">I1773/UOM</f>
        <v>33.3591</v>
      </c>
      <c r="M1773" s="83" t="n">
        <f aca="false">J1773/UOM</f>
        <v>30.0232</v>
      </c>
      <c r="N1773" s="84" t="str">
        <f aca="false">IF(F1773="P","PHY",IF(F1773="G","G",E1773))</f>
        <v>P</v>
      </c>
      <c r="O1773" s="84" t="str">
        <f aca="false">IF(ISNA(VLOOKUP(G1773,BadCanCurves,1,FALSE())),VLOOKUP(D1773,FOLIOS,6,FALSE()),"not used")</f>
        <v>not used</v>
      </c>
      <c r="P1773" s="84" t="n">
        <f aca="false">IF($N1773="P",VLOOKUP(H1773,PrcBuckets,2,FALSE()),0)</f>
        <v>7</v>
      </c>
      <c r="Q1773" s="84" t="n">
        <f aca="false">IF($N1773="D",VLOOKUP(H1773,BasisBuckets,2,FALSE()),0)</f>
        <v>0</v>
      </c>
      <c r="R1773" s="84" t="n">
        <f aca="false">IF($N1773="PHY",VLOOKUP(H1773,PGDBuckets,2,FALSE()),0)</f>
        <v>0</v>
      </c>
      <c r="S1773" s="84" t="n">
        <f aca="false">IF($N1773="G",VLOOKUP(H1773,PGDBuckets,2,FALSE()),0)</f>
        <v>0</v>
      </c>
      <c r="T1773" s="84" t="n">
        <f aca="false">SUM(P1773:S1773)</f>
        <v>7</v>
      </c>
      <c r="U1773" s="84" t="str">
        <f aca="false">IF(O1773="not used","-",O1773&amp;N1773&amp;T1773)</f>
        <v>-</v>
      </c>
      <c r="V1773" s="84" t="str">
        <f aca="false">IF(O1773="Not Used","-",VLOOKUP(D1773,FOLIOS,7,FALSE())&amp;H1773)</f>
        <v>-</v>
      </c>
      <c r="W1773" s="84" t="str">
        <f aca="false">IF(U1773="-","-",O1773&amp;E1773&amp;H1773)</f>
        <v>-</v>
      </c>
      <c r="X1773" s="85" t="str">
        <f aca="false">D1773&amp;G1773</f>
        <v>FT-CAND-EGSC-C-PRCIF-NTHWST/CANB</v>
      </c>
      <c r="Y1773" s="5"/>
      <c r="Z1773" s="5"/>
      <c r="AF1773" s="0" t="str">
        <f aca="false">D1773&amp;V1773</f>
        <v>FT-CAND-EGSC-C-PRC-</v>
      </c>
    </row>
    <row r="1774" customFormat="false" ht="12.75" hidden="false" customHeight="false" outlineLevel="0" collapsed="false">
      <c r="A1774" s="81" t="n">
        <v>36682</v>
      </c>
      <c r="B1774" s="87" t="s">
        <v>55</v>
      </c>
      <c r="C1774" s="87" t="s">
        <v>56</v>
      </c>
      <c r="D1774" s="87" t="s">
        <v>96</v>
      </c>
      <c r="E1774" s="87" t="s">
        <v>24</v>
      </c>
      <c r="F1774" s="87"/>
      <c r="G1774" s="87" t="s">
        <v>97</v>
      </c>
      <c r="H1774" s="88" t="n">
        <v>36831</v>
      </c>
      <c r="I1774" s="82" t="n">
        <v>239243</v>
      </c>
      <c r="J1774" s="82" t="n">
        <v>215319</v>
      </c>
      <c r="K1774" s="83" t="n">
        <f aca="false">IF(J1774=0,0,J1774/I1774)</f>
        <v>0.900001253955184</v>
      </c>
      <c r="L1774" s="83" t="n">
        <f aca="false">I1774/UOM</f>
        <v>23.9243</v>
      </c>
      <c r="M1774" s="83" t="n">
        <f aca="false">J1774/UOM</f>
        <v>21.5319</v>
      </c>
      <c r="N1774" s="84" t="str">
        <f aca="false">IF(F1774="P","PHY",IF(F1774="G","G",E1774))</f>
        <v>P</v>
      </c>
      <c r="O1774" s="84" t="str">
        <f aca="false">IF(ISNA(VLOOKUP(G1774,BadCanCurves,1,FALSE())),VLOOKUP(D1774,FOLIOS,6,FALSE()),"not used")</f>
        <v>not used</v>
      </c>
      <c r="P1774" s="84" t="n">
        <f aca="false">IF($N1774="P",VLOOKUP(H1774,PrcBuckets,2,FALSE()),0)</f>
        <v>8</v>
      </c>
      <c r="Q1774" s="84" t="n">
        <f aca="false">IF($N1774="D",VLOOKUP(H1774,BasisBuckets,2,FALSE()),0)</f>
        <v>0</v>
      </c>
      <c r="R1774" s="84" t="n">
        <f aca="false">IF($N1774="PHY",VLOOKUP(H1774,PGDBuckets,2,FALSE()),0)</f>
        <v>0</v>
      </c>
      <c r="S1774" s="84" t="n">
        <f aca="false">IF($N1774="G",VLOOKUP(H1774,PGDBuckets,2,FALSE()),0)</f>
        <v>0</v>
      </c>
      <c r="T1774" s="84" t="n">
        <f aca="false">SUM(P1774:S1774)</f>
        <v>8</v>
      </c>
      <c r="U1774" s="84" t="str">
        <f aca="false">IF(O1774="not used","-",O1774&amp;N1774&amp;T1774)</f>
        <v>-</v>
      </c>
      <c r="V1774" s="84" t="str">
        <f aca="false">IF(O1774="Not Used","-",VLOOKUP(D1774,FOLIOS,7,FALSE())&amp;H1774)</f>
        <v>-</v>
      </c>
      <c r="W1774" s="84" t="str">
        <f aca="false">IF(U1774="-","-",O1774&amp;E1774&amp;H1774)</f>
        <v>-</v>
      </c>
      <c r="X1774" s="85" t="str">
        <f aca="false">D1774&amp;G1774</f>
        <v>FT-CAND-EGSC-C-PRCIF-NTHWST/CANB</v>
      </c>
      <c r="Y1774" s="5"/>
      <c r="Z1774" s="5"/>
      <c r="AF1774" s="0" t="str">
        <f aca="false">D1774&amp;V1774</f>
        <v>FT-CAND-EGSC-C-PRC-</v>
      </c>
    </row>
    <row r="1775" customFormat="false" ht="12.75" hidden="false" customHeight="false" outlineLevel="0" collapsed="false">
      <c r="A1775" s="81" t="n">
        <v>36682</v>
      </c>
      <c r="B1775" s="87" t="s">
        <v>55</v>
      </c>
      <c r="C1775" s="87" t="s">
        <v>56</v>
      </c>
      <c r="D1775" s="87" t="s">
        <v>96</v>
      </c>
      <c r="E1775" s="87" t="s">
        <v>24</v>
      </c>
      <c r="F1775" s="87"/>
      <c r="G1775" s="87" t="s">
        <v>97</v>
      </c>
      <c r="H1775" s="88" t="n">
        <v>36861</v>
      </c>
      <c r="I1775" s="82" t="n">
        <v>252801</v>
      </c>
      <c r="J1775" s="82" t="n">
        <v>227521</v>
      </c>
      <c r="K1775" s="83" t="n">
        <f aca="false">IF(J1775=0,0,J1775/I1775)</f>
        <v>0.900000395568056</v>
      </c>
      <c r="L1775" s="83" t="n">
        <f aca="false">I1775/UOM</f>
        <v>25.2801</v>
      </c>
      <c r="M1775" s="83" t="n">
        <f aca="false">J1775/UOM</f>
        <v>22.7521</v>
      </c>
      <c r="N1775" s="84" t="str">
        <f aca="false">IF(F1775="P","PHY",IF(F1775="G","G",E1775))</f>
        <v>P</v>
      </c>
      <c r="O1775" s="84" t="str">
        <f aca="false">IF(ISNA(VLOOKUP(G1775,BadCanCurves,1,FALSE())),VLOOKUP(D1775,FOLIOS,6,FALSE()),"not used")</f>
        <v>not used</v>
      </c>
      <c r="P1775" s="84" t="n">
        <f aca="false">IF($N1775="P",VLOOKUP(H1775,PrcBuckets,2,FALSE()),0)</f>
        <v>8</v>
      </c>
      <c r="Q1775" s="84" t="n">
        <f aca="false">IF($N1775="D",VLOOKUP(H1775,BasisBuckets,2,FALSE()),0)</f>
        <v>0</v>
      </c>
      <c r="R1775" s="84" t="n">
        <f aca="false">IF($N1775="PHY",VLOOKUP(H1775,PGDBuckets,2,FALSE()),0)</f>
        <v>0</v>
      </c>
      <c r="S1775" s="84" t="n">
        <f aca="false">IF($N1775="G",VLOOKUP(H1775,PGDBuckets,2,FALSE()),0)</f>
        <v>0</v>
      </c>
      <c r="T1775" s="84" t="n">
        <f aca="false">SUM(P1775:S1775)</f>
        <v>8</v>
      </c>
      <c r="U1775" s="84" t="str">
        <f aca="false">IF(O1775="not used","-",O1775&amp;N1775&amp;T1775)</f>
        <v>-</v>
      </c>
      <c r="V1775" s="84" t="str">
        <f aca="false">IF(O1775="Not Used","-",VLOOKUP(D1775,FOLIOS,7,FALSE())&amp;H1775)</f>
        <v>-</v>
      </c>
      <c r="W1775" s="84" t="str">
        <f aca="false">IF(U1775="-","-",O1775&amp;E1775&amp;H1775)</f>
        <v>-</v>
      </c>
      <c r="X1775" s="85" t="str">
        <f aca="false">D1775&amp;G1775</f>
        <v>FT-CAND-EGSC-C-PRCIF-NTHWST/CANB</v>
      </c>
      <c r="Y1775" s="5"/>
      <c r="Z1775" s="5"/>
      <c r="AF1775" s="0" t="str">
        <f aca="false">D1775&amp;V1775</f>
        <v>FT-CAND-EGSC-C-PRC-</v>
      </c>
    </row>
    <row r="1776" customFormat="false" ht="12.75" hidden="false" customHeight="false" outlineLevel="0" collapsed="false">
      <c r="A1776" s="81" t="n">
        <v>36682</v>
      </c>
      <c r="B1776" s="87" t="s">
        <v>55</v>
      </c>
      <c r="C1776" s="87" t="s">
        <v>56</v>
      </c>
      <c r="D1776" s="87" t="s">
        <v>96</v>
      </c>
      <c r="E1776" s="87" t="s">
        <v>24</v>
      </c>
      <c r="F1776" s="87"/>
      <c r="G1776" s="87" t="s">
        <v>97</v>
      </c>
      <c r="H1776" s="88" t="n">
        <v>36892</v>
      </c>
      <c r="I1776" s="82" t="n">
        <v>249192</v>
      </c>
      <c r="J1776" s="82" t="n">
        <v>224273</v>
      </c>
      <c r="K1776" s="83" t="n">
        <f aca="false">IF(J1776=0,0,J1776/I1776)</f>
        <v>0.900000802593984</v>
      </c>
      <c r="L1776" s="83" t="n">
        <f aca="false">I1776/UOM</f>
        <v>24.9192</v>
      </c>
      <c r="M1776" s="83" t="n">
        <f aca="false">J1776/UOM</f>
        <v>22.4273</v>
      </c>
      <c r="N1776" s="84" t="str">
        <f aca="false">IF(F1776="P","PHY",IF(F1776="G","G",E1776))</f>
        <v>P</v>
      </c>
      <c r="O1776" s="84" t="str">
        <f aca="false">IF(ISNA(VLOOKUP(G1776,BadCanCurves,1,FALSE())),VLOOKUP(D1776,FOLIOS,6,FALSE()),"not used")</f>
        <v>not used</v>
      </c>
      <c r="P1776" s="84" t="n">
        <f aca="false">IF($N1776="P",VLOOKUP(H1776,PrcBuckets,2,FALSE()),0)</f>
        <v>9</v>
      </c>
      <c r="Q1776" s="84" t="n">
        <f aca="false">IF($N1776="D",VLOOKUP(H1776,BasisBuckets,2,FALSE()),0)</f>
        <v>0</v>
      </c>
      <c r="R1776" s="84" t="n">
        <f aca="false">IF($N1776="PHY",VLOOKUP(H1776,PGDBuckets,2,FALSE()),0)</f>
        <v>0</v>
      </c>
      <c r="S1776" s="84" t="n">
        <f aca="false">IF($N1776="G",VLOOKUP(H1776,PGDBuckets,2,FALSE()),0)</f>
        <v>0</v>
      </c>
      <c r="T1776" s="84" t="n">
        <f aca="false">SUM(P1776:S1776)</f>
        <v>9</v>
      </c>
      <c r="U1776" s="84" t="str">
        <f aca="false">IF(O1776="not used","-",O1776&amp;N1776&amp;T1776)</f>
        <v>-</v>
      </c>
      <c r="V1776" s="84" t="str">
        <f aca="false">IF(O1776="Not Used","-",VLOOKUP(D1776,FOLIOS,7,FALSE())&amp;H1776)</f>
        <v>-</v>
      </c>
      <c r="W1776" s="84" t="str">
        <f aca="false">IF(U1776="-","-",O1776&amp;E1776&amp;H1776)</f>
        <v>-</v>
      </c>
      <c r="X1776" s="85" t="str">
        <f aca="false">D1776&amp;G1776</f>
        <v>FT-CAND-EGSC-C-PRCIF-NTHWST/CANB</v>
      </c>
      <c r="Y1776" s="5"/>
      <c r="Z1776" s="5"/>
      <c r="AF1776" s="0" t="str">
        <f aca="false">D1776&amp;V1776</f>
        <v>FT-CAND-EGSC-C-PRC-</v>
      </c>
    </row>
    <row r="1777" customFormat="false" ht="12.75" hidden="false" customHeight="false" outlineLevel="0" collapsed="false">
      <c r="A1777" s="81" t="n">
        <v>36682</v>
      </c>
      <c r="B1777" s="87" t="s">
        <v>55</v>
      </c>
      <c r="C1777" s="87" t="s">
        <v>56</v>
      </c>
      <c r="D1777" s="87" t="s">
        <v>96</v>
      </c>
      <c r="E1777" s="87" t="s">
        <v>24</v>
      </c>
      <c r="F1777" s="87"/>
      <c r="G1777" s="87" t="s">
        <v>97</v>
      </c>
      <c r="H1777" s="88" t="n">
        <v>36923</v>
      </c>
      <c r="I1777" s="82" t="n">
        <v>209572</v>
      </c>
      <c r="J1777" s="82" t="n">
        <v>188615</v>
      </c>
      <c r="K1777" s="83" t="n">
        <f aca="false">IF(J1777=0,0,J1777/I1777)</f>
        <v>0.90000095432596</v>
      </c>
      <c r="L1777" s="83" t="n">
        <f aca="false">I1777/UOM</f>
        <v>20.9572</v>
      </c>
      <c r="M1777" s="83" t="n">
        <f aca="false">J1777/UOM</f>
        <v>18.8615</v>
      </c>
      <c r="N1777" s="84" t="str">
        <f aca="false">IF(F1777="P","PHY",IF(F1777="G","G",E1777))</f>
        <v>P</v>
      </c>
      <c r="O1777" s="84" t="str">
        <f aca="false">IF(ISNA(VLOOKUP(G1777,BadCanCurves,1,FALSE())),VLOOKUP(D1777,FOLIOS,6,FALSE()),"not used")</f>
        <v>not used</v>
      </c>
      <c r="P1777" s="84" t="n">
        <f aca="false">IF($N1777="P",VLOOKUP(H1777,PrcBuckets,2,FALSE()),0)</f>
        <v>9</v>
      </c>
      <c r="Q1777" s="84" t="n">
        <f aca="false">IF($N1777="D",VLOOKUP(H1777,BasisBuckets,2,FALSE()),0)</f>
        <v>0</v>
      </c>
      <c r="R1777" s="84" t="n">
        <f aca="false">IF($N1777="PHY",VLOOKUP(H1777,PGDBuckets,2,FALSE()),0)</f>
        <v>0</v>
      </c>
      <c r="S1777" s="84" t="n">
        <f aca="false">IF($N1777="G",VLOOKUP(H1777,PGDBuckets,2,FALSE()),0)</f>
        <v>0</v>
      </c>
      <c r="T1777" s="84" t="n">
        <f aca="false">SUM(P1777:S1777)</f>
        <v>9</v>
      </c>
      <c r="U1777" s="84" t="str">
        <f aca="false">IF(O1777="not used","-",O1777&amp;N1777&amp;T1777)</f>
        <v>-</v>
      </c>
      <c r="V1777" s="84" t="str">
        <f aca="false">IF(O1777="Not Used","-",VLOOKUP(D1777,FOLIOS,7,FALSE())&amp;H1777)</f>
        <v>-</v>
      </c>
      <c r="W1777" s="84" t="str">
        <f aca="false">IF(U1777="-","-",O1777&amp;E1777&amp;H1777)</f>
        <v>-</v>
      </c>
      <c r="X1777" s="85" t="str">
        <f aca="false">D1777&amp;G1777</f>
        <v>FT-CAND-EGSC-C-PRCIF-NTHWST/CANB</v>
      </c>
      <c r="Y1777" s="5"/>
      <c r="Z1777" s="5"/>
      <c r="AF1777" s="0" t="str">
        <f aca="false">D1777&amp;V1777</f>
        <v>FT-CAND-EGSC-C-PRC-</v>
      </c>
    </row>
    <row r="1778" customFormat="false" ht="12.75" hidden="false" customHeight="false" outlineLevel="0" collapsed="false">
      <c r="A1778" s="81" t="n">
        <v>36682</v>
      </c>
      <c r="B1778" s="87" t="s">
        <v>55</v>
      </c>
      <c r="C1778" s="87" t="s">
        <v>56</v>
      </c>
      <c r="D1778" s="87" t="s">
        <v>96</v>
      </c>
      <c r="E1778" s="87" t="s">
        <v>24</v>
      </c>
      <c r="F1778" s="87"/>
      <c r="G1778" s="87" t="s">
        <v>97</v>
      </c>
      <c r="H1778" s="88" t="n">
        <v>36951</v>
      </c>
      <c r="I1778" s="82" t="n">
        <v>211848</v>
      </c>
      <c r="J1778" s="82" t="n">
        <v>190663</v>
      </c>
      <c r="K1778" s="83" t="n">
        <f aca="false">IF(J1778=0,0,J1778/I1778)</f>
        <v>0.899999055926891</v>
      </c>
      <c r="L1778" s="83" t="n">
        <f aca="false">I1778/UOM</f>
        <v>21.1848</v>
      </c>
      <c r="M1778" s="83" t="n">
        <f aca="false">J1778/UOM</f>
        <v>19.0663</v>
      </c>
      <c r="N1778" s="84" t="str">
        <f aca="false">IF(F1778="P","PHY",IF(F1778="G","G",E1778))</f>
        <v>P</v>
      </c>
      <c r="O1778" s="84" t="str">
        <f aca="false">IF(ISNA(VLOOKUP(G1778,BadCanCurves,1,FALSE())),VLOOKUP(D1778,FOLIOS,6,FALSE()),"not used")</f>
        <v>not used</v>
      </c>
      <c r="P1778" s="84" t="n">
        <f aca="false">IF($N1778="P",VLOOKUP(H1778,PrcBuckets,2,FALSE()),0)</f>
        <v>9</v>
      </c>
      <c r="Q1778" s="84" t="n">
        <f aca="false">IF($N1778="D",VLOOKUP(H1778,BasisBuckets,2,FALSE()),0)</f>
        <v>0</v>
      </c>
      <c r="R1778" s="84" t="n">
        <f aca="false">IF($N1778="PHY",VLOOKUP(H1778,PGDBuckets,2,FALSE()),0)</f>
        <v>0</v>
      </c>
      <c r="S1778" s="84" t="n">
        <f aca="false">IF($N1778="G",VLOOKUP(H1778,PGDBuckets,2,FALSE()),0)</f>
        <v>0</v>
      </c>
      <c r="T1778" s="84" t="n">
        <f aca="false">SUM(P1778:S1778)</f>
        <v>9</v>
      </c>
      <c r="U1778" s="84" t="str">
        <f aca="false">IF(O1778="not used","-",O1778&amp;N1778&amp;T1778)</f>
        <v>-</v>
      </c>
      <c r="V1778" s="84" t="str">
        <f aca="false">IF(O1778="Not Used","-",VLOOKUP(D1778,FOLIOS,7,FALSE())&amp;H1778)</f>
        <v>-</v>
      </c>
      <c r="W1778" s="84" t="str">
        <f aca="false">IF(U1778="-","-",O1778&amp;E1778&amp;H1778)</f>
        <v>-</v>
      </c>
      <c r="X1778" s="85" t="str">
        <f aca="false">D1778&amp;G1778</f>
        <v>FT-CAND-EGSC-C-PRCIF-NTHWST/CANB</v>
      </c>
      <c r="Y1778" s="5"/>
      <c r="Z1778" s="5"/>
      <c r="AF1778" s="0" t="str">
        <f aca="false">D1778&amp;V1778</f>
        <v>FT-CAND-EGSC-C-PRC-</v>
      </c>
    </row>
    <row r="1779" customFormat="false" ht="12.75" hidden="false" customHeight="false" outlineLevel="0" collapsed="false">
      <c r="A1779" s="81" t="n">
        <v>36682</v>
      </c>
      <c r="B1779" s="87" t="s">
        <v>55</v>
      </c>
      <c r="C1779" s="87" t="s">
        <v>56</v>
      </c>
      <c r="D1779" s="87" t="s">
        <v>96</v>
      </c>
      <c r="E1779" s="87" t="s">
        <v>24</v>
      </c>
      <c r="F1779" s="87"/>
      <c r="G1779" s="87" t="s">
        <v>98</v>
      </c>
      <c r="H1779" s="88" t="n">
        <v>36678</v>
      </c>
      <c r="I1779" s="82" t="n">
        <v>0</v>
      </c>
      <c r="J1779" s="82" t="n">
        <v>0</v>
      </c>
      <c r="K1779" s="83" t="n">
        <f aca="false">IF(J1779=0,0,J1779/I1779)</f>
        <v>0</v>
      </c>
      <c r="L1779" s="83" t="n">
        <f aca="false">I1779/UOM</f>
        <v>0</v>
      </c>
      <c r="M1779" s="83" t="n">
        <f aca="false">J1779/UOM</f>
        <v>0</v>
      </c>
      <c r="N1779" s="84" t="str">
        <f aca="false">IF(F1779="P","PHY",IF(F1779="G","G",E1779))</f>
        <v>P</v>
      </c>
      <c r="O1779" s="84" t="str">
        <f aca="false">IF(ISNA(VLOOKUP(G1779,BadCanCurves,1,FALSE())),VLOOKUP(D1779,FOLIOS,6,FALSE()),"not used")</f>
        <v>not used</v>
      </c>
      <c r="P1779" s="84" t="n">
        <f aca="false">IF($N1779="P",VLOOKUP(H1779,PrcBuckets,2,FALSE()),0)</f>
        <v>3</v>
      </c>
      <c r="Q1779" s="84" t="n">
        <f aca="false">IF($N1779="D",VLOOKUP(H1779,BasisBuckets,2,FALSE()),0)</f>
        <v>0</v>
      </c>
      <c r="R1779" s="84" t="n">
        <f aca="false">IF($N1779="PHY",VLOOKUP(H1779,PGDBuckets,2,FALSE()),0)</f>
        <v>0</v>
      </c>
      <c r="S1779" s="84" t="n">
        <f aca="false">IF($N1779="G",VLOOKUP(H1779,PGDBuckets,2,FALSE()),0)</f>
        <v>0</v>
      </c>
      <c r="T1779" s="84" t="n">
        <f aca="false">SUM(P1779:S1779)</f>
        <v>3</v>
      </c>
      <c r="U1779" s="84" t="str">
        <f aca="false">IF(O1779="not used","-",O1779&amp;N1779&amp;T1779)</f>
        <v>-</v>
      </c>
      <c r="V1779" s="84" t="str">
        <f aca="false">IF(O1779="Not Used","-",VLOOKUP(D1779,FOLIOS,7,FALSE())&amp;H1779)</f>
        <v>-</v>
      </c>
      <c r="W1779" s="84" t="str">
        <f aca="false">IF(U1779="-","-",O1779&amp;E1779&amp;H1779)</f>
        <v>-</v>
      </c>
      <c r="X1779" s="85" t="str">
        <f aca="false">D1779&amp;G1779</f>
        <v>FT-CAND-EGSC-C-PRCNG</v>
      </c>
      <c r="Y1779" s="5"/>
      <c r="Z1779" s="5"/>
      <c r="AF1779" s="0" t="str">
        <f aca="false">D1779&amp;V1779</f>
        <v>FT-CAND-EGSC-C-PRC-</v>
      </c>
    </row>
    <row r="1780" customFormat="false" ht="12.75" hidden="false" customHeight="false" outlineLevel="0" collapsed="false">
      <c r="A1780" s="81" t="n">
        <v>36682</v>
      </c>
      <c r="B1780" s="87" t="s">
        <v>55</v>
      </c>
      <c r="C1780" s="87" t="s">
        <v>56</v>
      </c>
      <c r="D1780" s="87" t="s">
        <v>96</v>
      </c>
      <c r="E1780" s="87" t="s">
        <v>24</v>
      </c>
      <c r="F1780" s="87"/>
      <c r="G1780" s="87" t="s">
        <v>98</v>
      </c>
      <c r="H1780" s="88" t="n">
        <v>36708</v>
      </c>
      <c r="I1780" s="82" t="n">
        <v>-230854</v>
      </c>
      <c r="J1780" s="82" t="n">
        <v>-230854</v>
      </c>
      <c r="K1780" s="83" t="n">
        <f aca="false">IF(J1780=0,0,J1780/I1780)</f>
        <v>1</v>
      </c>
      <c r="L1780" s="83" t="n">
        <f aca="false">I1780/UOM</f>
        <v>-23.0854</v>
      </c>
      <c r="M1780" s="83" t="n">
        <f aca="false">J1780/UOM</f>
        <v>-23.0854</v>
      </c>
      <c r="N1780" s="84" t="str">
        <f aca="false">IF(F1780="P","PHY",IF(F1780="G","G",E1780))</f>
        <v>P</v>
      </c>
      <c r="O1780" s="84" t="str">
        <f aca="false">IF(ISNA(VLOOKUP(G1780,BadCanCurves,1,FALSE())),VLOOKUP(D1780,FOLIOS,6,FALSE()),"not used")</f>
        <v>not used</v>
      </c>
      <c r="P1780" s="84" t="n">
        <f aca="false">IF($N1780="P",VLOOKUP(H1780,PrcBuckets,2,FALSE()),0)</f>
        <v>4</v>
      </c>
      <c r="Q1780" s="84" t="n">
        <f aca="false">IF($N1780="D",VLOOKUP(H1780,BasisBuckets,2,FALSE()),0)</f>
        <v>0</v>
      </c>
      <c r="R1780" s="84" t="n">
        <f aca="false">IF($N1780="PHY",VLOOKUP(H1780,PGDBuckets,2,FALSE()),0)</f>
        <v>0</v>
      </c>
      <c r="S1780" s="84" t="n">
        <f aca="false">IF($N1780="G",VLOOKUP(H1780,PGDBuckets,2,FALSE()),0)</f>
        <v>0</v>
      </c>
      <c r="T1780" s="84" t="n">
        <f aca="false">SUM(P1780:S1780)</f>
        <v>4</v>
      </c>
      <c r="U1780" s="84" t="str">
        <f aca="false">IF(O1780="not used","-",O1780&amp;N1780&amp;T1780)</f>
        <v>-</v>
      </c>
      <c r="V1780" s="84" t="str">
        <f aca="false">IF(O1780="Not Used","-",VLOOKUP(D1780,FOLIOS,7,FALSE())&amp;H1780)</f>
        <v>-</v>
      </c>
      <c r="W1780" s="84" t="str">
        <f aca="false">IF(U1780="-","-",O1780&amp;E1780&amp;H1780)</f>
        <v>-</v>
      </c>
      <c r="X1780" s="85" t="str">
        <f aca="false">D1780&amp;G1780</f>
        <v>FT-CAND-EGSC-C-PRCNG</v>
      </c>
      <c r="Y1780" s="5"/>
      <c r="Z1780" s="5"/>
      <c r="AF1780" s="0" t="str">
        <f aca="false">D1780&amp;V1780</f>
        <v>FT-CAND-EGSC-C-PRC-</v>
      </c>
    </row>
    <row r="1781" customFormat="false" ht="12.75" hidden="false" customHeight="false" outlineLevel="0" collapsed="false">
      <c r="A1781" s="81" t="n">
        <v>36682</v>
      </c>
      <c r="B1781" s="87" t="s">
        <v>55</v>
      </c>
      <c r="C1781" s="87" t="s">
        <v>56</v>
      </c>
      <c r="D1781" s="87" t="s">
        <v>96</v>
      </c>
      <c r="E1781" s="87" t="s">
        <v>24</v>
      </c>
      <c r="F1781" s="87"/>
      <c r="G1781" s="87" t="s">
        <v>98</v>
      </c>
      <c r="H1781" s="88" t="n">
        <v>36739</v>
      </c>
      <c r="I1781" s="82" t="n">
        <v>-743098</v>
      </c>
      <c r="J1781" s="82" t="n">
        <v>-743098</v>
      </c>
      <c r="K1781" s="83" t="n">
        <f aca="false">IF(J1781=0,0,J1781/I1781)</f>
        <v>1</v>
      </c>
      <c r="L1781" s="83" t="n">
        <f aca="false">I1781/UOM</f>
        <v>-74.3098</v>
      </c>
      <c r="M1781" s="83" t="n">
        <f aca="false">J1781/UOM</f>
        <v>-74.3098</v>
      </c>
      <c r="N1781" s="84" t="str">
        <f aca="false">IF(F1781="P","PHY",IF(F1781="G","G",E1781))</f>
        <v>P</v>
      </c>
      <c r="O1781" s="84" t="str">
        <f aca="false">IF(ISNA(VLOOKUP(G1781,BadCanCurves,1,FALSE())),VLOOKUP(D1781,FOLIOS,6,FALSE()),"not used")</f>
        <v>not used</v>
      </c>
      <c r="P1781" s="84" t="n">
        <f aca="false">IF($N1781="P",VLOOKUP(H1781,PrcBuckets,2,FALSE()),0)</f>
        <v>5</v>
      </c>
      <c r="Q1781" s="84" t="n">
        <f aca="false">IF($N1781="D",VLOOKUP(H1781,BasisBuckets,2,FALSE()),0)</f>
        <v>0</v>
      </c>
      <c r="R1781" s="84" t="n">
        <f aca="false">IF($N1781="PHY",VLOOKUP(H1781,PGDBuckets,2,FALSE()),0)</f>
        <v>0</v>
      </c>
      <c r="S1781" s="84" t="n">
        <f aca="false">IF($N1781="G",VLOOKUP(H1781,PGDBuckets,2,FALSE()),0)</f>
        <v>0</v>
      </c>
      <c r="T1781" s="84" t="n">
        <f aca="false">SUM(P1781:S1781)</f>
        <v>5</v>
      </c>
      <c r="U1781" s="84" t="str">
        <f aca="false">IF(O1781="not used","-",O1781&amp;N1781&amp;T1781)</f>
        <v>-</v>
      </c>
      <c r="V1781" s="84" t="str">
        <f aca="false">IF(O1781="Not Used","-",VLOOKUP(D1781,FOLIOS,7,FALSE())&amp;H1781)</f>
        <v>-</v>
      </c>
      <c r="W1781" s="84" t="str">
        <f aca="false">IF(U1781="-","-",O1781&amp;E1781&amp;H1781)</f>
        <v>-</v>
      </c>
      <c r="X1781" s="85" t="str">
        <f aca="false">D1781&amp;G1781</f>
        <v>FT-CAND-EGSC-C-PRCNG</v>
      </c>
      <c r="Y1781" s="5"/>
      <c r="Z1781" s="5"/>
      <c r="AF1781" s="0" t="str">
        <f aca="false">D1781&amp;V1781</f>
        <v>FT-CAND-EGSC-C-PRC-</v>
      </c>
    </row>
    <row r="1782" customFormat="false" ht="12.75" hidden="false" customHeight="false" outlineLevel="0" collapsed="false">
      <c r="A1782" s="81" t="n">
        <v>36682</v>
      </c>
      <c r="B1782" s="87" t="s">
        <v>55</v>
      </c>
      <c r="C1782" s="87" t="s">
        <v>56</v>
      </c>
      <c r="D1782" s="87" t="s">
        <v>96</v>
      </c>
      <c r="E1782" s="87" t="s">
        <v>24</v>
      </c>
      <c r="F1782" s="87"/>
      <c r="G1782" s="87" t="s">
        <v>98</v>
      </c>
      <c r="H1782" s="88" t="n">
        <v>36770</v>
      </c>
      <c r="I1782" s="82" t="n">
        <v>-173549</v>
      </c>
      <c r="J1782" s="82" t="n">
        <v>-173549</v>
      </c>
      <c r="K1782" s="83" t="n">
        <f aca="false">IF(J1782=0,0,J1782/I1782)</f>
        <v>1</v>
      </c>
      <c r="L1782" s="83" t="n">
        <f aca="false">I1782/UOM</f>
        <v>-17.3549</v>
      </c>
      <c r="M1782" s="83" t="n">
        <f aca="false">J1782/UOM</f>
        <v>-17.3549</v>
      </c>
      <c r="N1782" s="84" t="str">
        <f aca="false">IF(F1782="P","PHY",IF(F1782="G","G",E1782))</f>
        <v>P</v>
      </c>
      <c r="O1782" s="84" t="str">
        <f aca="false">IF(ISNA(VLOOKUP(G1782,BadCanCurves,1,FALSE())),VLOOKUP(D1782,FOLIOS,6,FALSE()),"not used")</f>
        <v>not used</v>
      </c>
      <c r="P1782" s="84" t="n">
        <f aca="false">IF($N1782="P",VLOOKUP(H1782,PrcBuckets,2,FALSE()),0)</f>
        <v>6</v>
      </c>
      <c r="Q1782" s="84" t="n">
        <f aca="false">IF($N1782="D",VLOOKUP(H1782,BasisBuckets,2,FALSE()),0)</f>
        <v>0</v>
      </c>
      <c r="R1782" s="84" t="n">
        <f aca="false">IF($N1782="PHY",VLOOKUP(H1782,PGDBuckets,2,FALSE()),0)</f>
        <v>0</v>
      </c>
      <c r="S1782" s="84" t="n">
        <f aca="false">IF($N1782="G",VLOOKUP(H1782,PGDBuckets,2,FALSE()),0)</f>
        <v>0</v>
      </c>
      <c r="T1782" s="84" t="n">
        <f aca="false">SUM(P1782:S1782)</f>
        <v>6</v>
      </c>
      <c r="U1782" s="84" t="str">
        <f aca="false">IF(O1782="not used","-",O1782&amp;N1782&amp;T1782)</f>
        <v>-</v>
      </c>
      <c r="V1782" s="84" t="str">
        <f aca="false">IF(O1782="Not Used","-",VLOOKUP(D1782,FOLIOS,7,FALSE())&amp;H1782)</f>
        <v>-</v>
      </c>
      <c r="W1782" s="84" t="str">
        <f aca="false">IF(U1782="-","-",O1782&amp;E1782&amp;H1782)</f>
        <v>-</v>
      </c>
      <c r="X1782" s="85" t="str">
        <f aca="false">D1782&amp;G1782</f>
        <v>FT-CAND-EGSC-C-PRCNG</v>
      </c>
      <c r="Y1782" s="5"/>
      <c r="Z1782" s="5"/>
      <c r="AF1782" s="0" t="str">
        <f aca="false">D1782&amp;V1782</f>
        <v>FT-CAND-EGSC-C-PRC-</v>
      </c>
    </row>
    <row r="1783" customFormat="false" ht="12.75" hidden="false" customHeight="false" outlineLevel="0" collapsed="false">
      <c r="A1783" s="81" t="n">
        <v>36682</v>
      </c>
      <c r="B1783" s="87" t="s">
        <v>55</v>
      </c>
      <c r="C1783" s="87" t="s">
        <v>56</v>
      </c>
      <c r="D1783" s="87" t="s">
        <v>96</v>
      </c>
      <c r="E1783" s="87" t="s">
        <v>24</v>
      </c>
      <c r="F1783" s="87"/>
      <c r="G1783" s="87" t="s">
        <v>98</v>
      </c>
      <c r="H1783" s="88" t="n">
        <v>36800</v>
      </c>
      <c r="I1783" s="82" t="n">
        <v>-455465</v>
      </c>
      <c r="J1783" s="82" t="n">
        <v>-455465</v>
      </c>
      <c r="K1783" s="83" t="n">
        <f aca="false">IF(J1783=0,0,J1783/I1783)</f>
        <v>1</v>
      </c>
      <c r="L1783" s="83" t="n">
        <f aca="false">I1783/UOM</f>
        <v>-45.5465</v>
      </c>
      <c r="M1783" s="83" t="n">
        <f aca="false">J1783/UOM</f>
        <v>-45.5465</v>
      </c>
      <c r="N1783" s="84" t="str">
        <f aca="false">IF(F1783="P","PHY",IF(F1783="G","G",E1783))</f>
        <v>P</v>
      </c>
      <c r="O1783" s="84" t="str">
        <f aca="false">IF(ISNA(VLOOKUP(G1783,BadCanCurves,1,FALSE())),VLOOKUP(D1783,FOLIOS,6,FALSE()),"not used")</f>
        <v>not used</v>
      </c>
      <c r="P1783" s="84" t="n">
        <f aca="false">IF($N1783="P",VLOOKUP(H1783,PrcBuckets,2,FALSE()),0)</f>
        <v>7</v>
      </c>
      <c r="Q1783" s="84" t="n">
        <f aca="false">IF($N1783="D",VLOOKUP(H1783,BasisBuckets,2,FALSE()),0)</f>
        <v>0</v>
      </c>
      <c r="R1783" s="84" t="n">
        <f aca="false">IF($N1783="PHY",VLOOKUP(H1783,PGDBuckets,2,FALSE()),0)</f>
        <v>0</v>
      </c>
      <c r="S1783" s="84" t="n">
        <f aca="false">IF($N1783="G",VLOOKUP(H1783,PGDBuckets,2,FALSE()),0)</f>
        <v>0</v>
      </c>
      <c r="T1783" s="84" t="n">
        <f aca="false">SUM(P1783:S1783)</f>
        <v>7</v>
      </c>
      <c r="U1783" s="84" t="str">
        <f aca="false">IF(O1783="not used","-",O1783&amp;N1783&amp;T1783)</f>
        <v>-</v>
      </c>
      <c r="V1783" s="84" t="str">
        <f aca="false">IF(O1783="Not Used","-",VLOOKUP(D1783,FOLIOS,7,FALSE())&amp;H1783)</f>
        <v>-</v>
      </c>
      <c r="W1783" s="84" t="str">
        <f aca="false">IF(U1783="-","-",O1783&amp;E1783&amp;H1783)</f>
        <v>-</v>
      </c>
      <c r="X1783" s="85" t="str">
        <f aca="false">D1783&amp;G1783</f>
        <v>FT-CAND-EGSC-C-PRCNG</v>
      </c>
      <c r="Y1783" s="5"/>
      <c r="Z1783" s="5"/>
      <c r="AF1783" s="0" t="str">
        <f aca="false">D1783&amp;V1783</f>
        <v>FT-CAND-EGSC-C-PRC-</v>
      </c>
    </row>
    <row r="1784" customFormat="false" ht="12.75" hidden="false" customHeight="false" outlineLevel="0" collapsed="false">
      <c r="A1784" s="81" t="n">
        <v>36682</v>
      </c>
      <c r="B1784" s="87" t="s">
        <v>55</v>
      </c>
      <c r="C1784" s="87" t="s">
        <v>56</v>
      </c>
      <c r="D1784" s="87" t="s">
        <v>96</v>
      </c>
      <c r="E1784" s="87" t="s">
        <v>24</v>
      </c>
      <c r="F1784" s="87"/>
      <c r="G1784" s="87" t="s">
        <v>98</v>
      </c>
      <c r="H1784" s="88" t="n">
        <v>36831</v>
      </c>
      <c r="I1784" s="82" t="n">
        <v>-181234</v>
      </c>
      <c r="J1784" s="82" t="n">
        <v>-181234</v>
      </c>
      <c r="K1784" s="83" t="n">
        <f aca="false">IF(J1784=0,0,J1784/I1784)</f>
        <v>1</v>
      </c>
      <c r="L1784" s="83" t="n">
        <f aca="false">I1784/UOM</f>
        <v>-18.1234</v>
      </c>
      <c r="M1784" s="83" t="n">
        <f aca="false">J1784/UOM</f>
        <v>-18.1234</v>
      </c>
      <c r="N1784" s="84" t="str">
        <f aca="false">IF(F1784="P","PHY",IF(F1784="G","G",E1784))</f>
        <v>P</v>
      </c>
      <c r="O1784" s="84" t="str">
        <f aca="false">IF(ISNA(VLOOKUP(G1784,BadCanCurves,1,FALSE())),VLOOKUP(D1784,FOLIOS,6,FALSE()),"not used")</f>
        <v>not used</v>
      </c>
      <c r="P1784" s="84" t="n">
        <f aca="false">IF($N1784="P",VLOOKUP(H1784,PrcBuckets,2,FALSE()),0)</f>
        <v>8</v>
      </c>
      <c r="Q1784" s="84" t="n">
        <f aca="false">IF($N1784="D",VLOOKUP(H1784,BasisBuckets,2,FALSE()),0)</f>
        <v>0</v>
      </c>
      <c r="R1784" s="84" t="n">
        <f aca="false">IF($N1784="PHY",VLOOKUP(H1784,PGDBuckets,2,FALSE()),0)</f>
        <v>0</v>
      </c>
      <c r="S1784" s="84" t="n">
        <f aca="false">IF($N1784="G",VLOOKUP(H1784,PGDBuckets,2,FALSE()),0)</f>
        <v>0</v>
      </c>
      <c r="T1784" s="84" t="n">
        <f aca="false">SUM(P1784:S1784)</f>
        <v>8</v>
      </c>
      <c r="U1784" s="84" t="str">
        <f aca="false">IF(O1784="not used","-",O1784&amp;N1784&amp;T1784)</f>
        <v>-</v>
      </c>
      <c r="V1784" s="84" t="str">
        <f aca="false">IF(O1784="Not Used","-",VLOOKUP(D1784,FOLIOS,7,FALSE())&amp;H1784)</f>
        <v>-</v>
      </c>
      <c r="W1784" s="84" t="str">
        <f aca="false">IF(U1784="-","-",O1784&amp;E1784&amp;H1784)</f>
        <v>-</v>
      </c>
      <c r="X1784" s="85" t="str">
        <f aca="false">D1784&amp;G1784</f>
        <v>FT-CAND-EGSC-C-PRCNG</v>
      </c>
      <c r="Y1784" s="5"/>
      <c r="Z1784" s="5"/>
      <c r="AF1784" s="0" t="str">
        <f aca="false">D1784&amp;V1784</f>
        <v>FT-CAND-EGSC-C-PRC-</v>
      </c>
    </row>
    <row r="1785" customFormat="false" ht="12.75" hidden="false" customHeight="false" outlineLevel="0" collapsed="false">
      <c r="A1785" s="81" t="n">
        <v>36682</v>
      </c>
      <c r="B1785" s="87" t="s">
        <v>55</v>
      </c>
      <c r="C1785" s="87" t="s">
        <v>56</v>
      </c>
      <c r="D1785" s="87" t="s">
        <v>96</v>
      </c>
      <c r="E1785" s="87" t="s">
        <v>24</v>
      </c>
      <c r="F1785" s="87"/>
      <c r="G1785" s="87" t="s">
        <v>98</v>
      </c>
      <c r="H1785" s="88" t="n">
        <v>36861</v>
      </c>
      <c r="I1785" s="82" t="n">
        <v>-184994</v>
      </c>
      <c r="J1785" s="82" t="n">
        <v>-184994</v>
      </c>
      <c r="K1785" s="83" t="n">
        <f aca="false">IF(J1785=0,0,J1785/I1785)</f>
        <v>1</v>
      </c>
      <c r="L1785" s="83" t="n">
        <f aca="false">I1785/UOM</f>
        <v>-18.4994</v>
      </c>
      <c r="M1785" s="83" t="n">
        <f aca="false">J1785/UOM</f>
        <v>-18.4994</v>
      </c>
      <c r="N1785" s="84" t="str">
        <f aca="false">IF(F1785="P","PHY",IF(F1785="G","G",E1785))</f>
        <v>P</v>
      </c>
      <c r="O1785" s="84" t="str">
        <f aca="false">IF(ISNA(VLOOKUP(G1785,BadCanCurves,1,FALSE())),VLOOKUP(D1785,FOLIOS,6,FALSE()),"not used")</f>
        <v>not used</v>
      </c>
      <c r="P1785" s="84" t="n">
        <f aca="false">IF($N1785="P",VLOOKUP(H1785,PrcBuckets,2,FALSE()),0)</f>
        <v>8</v>
      </c>
      <c r="Q1785" s="84" t="n">
        <f aca="false">IF($N1785="D",VLOOKUP(H1785,BasisBuckets,2,FALSE()),0)</f>
        <v>0</v>
      </c>
      <c r="R1785" s="84" t="n">
        <f aca="false">IF($N1785="PHY",VLOOKUP(H1785,PGDBuckets,2,FALSE()),0)</f>
        <v>0</v>
      </c>
      <c r="S1785" s="84" t="n">
        <f aca="false">IF($N1785="G",VLOOKUP(H1785,PGDBuckets,2,FALSE()),0)</f>
        <v>0</v>
      </c>
      <c r="T1785" s="84" t="n">
        <f aca="false">SUM(P1785:S1785)</f>
        <v>8</v>
      </c>
      <c r="U1785" s="84" t="str">
        <f aca="false">IF(O1785="not used","-",O1785&amp;N1785&amp;T1785)</f>
        <v>-</v>
      </c>
      <c r="V1785" s="84" t="str">
        <f aca="false">IF(O1785="Not Used","-",VLOOKUP(D1785,FOLIOS,7,FALSE())&amp;H1785)</f>
        <v>-</v>
      </c>
      <c r="W1785" s="84" t="str">
        <f aca="false">IF(U1785="-","-",O1785&amp;E1785&amp;H1785)</f>
        <v>-</v>
      </c>
      <c r="X1785" s="85" t="str">
        <f aca="false">D1785&amp;G1785</f>
        <v>FT-CAND-EGSC-C-PRCNG</v>
      </c>
      <c r="Y1785" s="5"/>
      <c r="Z1785" s="5"/>
      <c r="AF1785" s="0" t="str">
        <f aca="false">D1785&amp;V1785</f>
        <v>FT-CAND-EGSC-C-PRC-</v>
      </c>
    </row>
    <row r="1786" customFormat="false" ht="12.75" hidden="false" customHeight="false" outlineLevel="0" collapsed="false">
      <c r="A1786" s="81" t="n">
        <v>36682</v>
      </c>
      <c r="B1786" s="87" t="s">
        <v>55</v>
      </c>
      <c r="C1786" s="87" t="s">
        <v>56</v>
      </c>
      <c r="D1786" s="87" t="s">
        <v>96</v>
      </c>
      <c r="E1786" s="87" t="s">
        <v>24</v>
      </c>
      <c r="F1786" s="87"/>
      <c r="G1786" s="87" t="s">
        <v>98</v>
      </c>
      <c r="H1786" s="88" t="n">
        <v>36892</v>
      </c>
      <c r="I1786" s="82" t="n">
        <v>-184166</v>
      </c>
      <c r="J1786" s="82" t="n">
        <v>-184166</v>
      </c>
      <c r="K1786" s="83" t="n">
        <f aca="false">IF(J1786=0,0,J1786/I1786)</f>
        <v>1</v>
      </c>
      <c r="L1786" s="83" t="n">
        <f aca="false">I1786/UOM</f>
        <v>-18.4166</v>
      </c>
      <c r="M1786" s="83" t="n">
        <f aca="false">J1786/UOM</f>
        <v>-18.4166</v>
      </c>
      <c r="N1786" s="84" t="str">
        <f aca="false">IF(F1786="P","PHY",IF(F1786="G","G",E1786))</f>
        <v>P</v>
      </c>
      <c r="O1786" s="84" t="str">
        <f aca="false">IF(ISNA(VLOOKUP(G1786,BadCanCurves,1,FALSE())),VLOOKUP(D1786,FOLIOS,6,FALSE()),"not used")</f>
        <v>not used</v>
      </c>
      <c r="P1786" s="84" t="n">
        <f aca="false">IF($N1786="P",VLOOKUP(H1786,PrcBuckets,2,FALSE()),0)</f>
        <v>9</v>
      </c>
      <c r="Q1786" s="84" t="n">
        <f aca="false">IF($N1786="D",VLOOKUP(H1786,BasisBuckets,2,FALSE()),0)</f>
        <v>0</v>
      </c>
      <c r="R1786" s="84" t="n">
        <f aca="false">IF($N1786="PHY",VLOOKUP(H1786,PGDBuckets,2,FALSE()),0)</f>
        <v>0</v>
      </c>
      <c r="S1786" s="84" t="n">
        <f aca="false">IF($N1786="G",VLOOKUP(H1786,PGDBuckets,2,FALSE()),0)</f>
        <v>0</v>
      </c>
      <c r="T1786" s="84" t="n">
        <f aca="false">SUM(P1786:S1786)</f>
        <v>9</v>
      </c>
      <c r="U1786" s="84" t="str">
        <f aca="false">IF(O1786="not used","-",O1786&amp;N1786&amp;T1786)</f>
        <v>-</v>
      </c>
      <c r="V1786" s="84" t="str">
        <f aca="false">IF(O1786="Not Used","-",VLOOKUP(D1786,FOLIOS,7,FALSE())&amp;H1786)</f>
        <v>-</v>
      </c>
      <c r="W1786" s="84" t="str">
        <f aca="false">IF(U1786="-","-",O1786&amp;E1786&amp;H1786)</f>
        <v>-</v>
      </c>
      <c r="X1786" s="85" t="str">
        <f aca="false">D1786&amp;G1786</f>
        <v>FT-CAND-EGSC-C-PRCNG</v>
      </c>
      <c r="Y1786" s="5"/>
      <c r="Z1786" s="5"/>
      <c r="AF1786" s="0" t="str">
        <f aca="false">D1786&amp;V1786</f>
        <v>FT-CAND-EGSC-C-PRC-</v>
      </c>
    </row>
    <row r="1787" customFormat="false" ht="12.75" hidden="false" customHeight="false" outlineLevel="0" collapsed="false">
      <c r="A1787" s="81" t="n">
        <v>36682</v>
      </c>
      <c r="B1787" s="87" t="s">
        <v>55</v>
      </c>
      <c r="C1787" s="87" t="s">
        <v>56</v>
      </c>
      <c r="D1787" s="87" t="s">
        <v>96</v>
      </c>
      <c r="E1787" s="87" t="s">
        <v>24</v>
      </c>
      <c r="F1787" s="87"/>
      <c r="G1787" s="87" t="s">
        <v>98</v>
      </c>
      <c r="H1787" s="88" t="n">
        <v>36923</v>
      </c>
      <c r="I1787" s="82" t="n">
        <v>-395857</v>
      </c>
      <c r="J1787" s="82" t="n">
        <v>-395857</v>
      </c>
      <c r="K1787" s="83" t="n">
        <f aca="false">IF(J1787=0,0,J1787/I1787)</f>
        <v>1</v>
      </c>
      <c r="L1787" s="83" t="n">
        <f aca="false">I1787/UOM</f>
        <v>-39.5857</v>
      </c>
      <c r="M1787" s="83" t="n">
        <f aca="false">J1787/UOM</f>
        <v>-39.5857</v>
      </c>
      <c r="N1787" s="84" t="str">
        <f aca="false">IF(F1787="P","PHY",IF(F1787="G","G",E1787))</f>
        <v>P</v>
      </c>
      <c r="O1787" s="84" t="str">
        <f aca="false">IF(ISNA(VLOOKUP(G1787,BadCanCurves,1,FALSE())),VLOOKUP(D1787,FOLIOS,6,FALSE()),"not used")</f>
        <v>not used</v>
      </c>
      <c r="P1787" s="84" t="n">
        <f aca="false">IF($N1787="P",VLOOKUP(H1787,PrcBuckets,2,FALSE()),0)</f>
        <v>9</v>
      </c>
      <c r="Q1787" s="84" t="n">
        <f aca="false">IF($N1787="D",VLOOKUP(H1787,BasisBuckets,2,FALSE()),0)</f>
        <v>0</v>
      </c>
      <c r="R1787" s="84" t="n">
        <f aca="false">IF($N1787="PHY",VLOOKUP(H1787,PGDBuckets,2,FALSE()),0)</f>
        <v>0</v>
      </c>
      <c r="S1787" s="84" t="n">
        <f aca="false">IF($N1787="G",VLOOKUP(H1787,PGDBuckets,2,FALSE()),0)</f>
        <v>0</v>
      </c>
      <c r="T1787" s="84" t="n">
        <f aca="false">SUM(P1787:S1787)</f>
        <v>9</v>
      </c>
      <c r="U1787" s="84" t="str">
        <f aca="false">IF(O1787="not used","-",O1787&amp;N1787&amp;T1787)</f>
        <v>-</v>
      </c>
      <c r="V1787" s="84" t="str">
        <f aca="false">IF(O1787="Not Used","-",VLOOKUP(D1787,FOLIOS,7,FALSE())&amp;H1787)</f>
        <v>-</v>
      </c>
      <c r="W1787" s="84" t="str">
        <f aca="false">IF(U1787="-","-",O1787&amp;E1787&amp;H1787)</f>
        <v>-</v>
      </c>
      <c r="X1787" s="85" t="str">
        <f aca="false">D1787&amp;G1787</f>
        <v>FT-CAND-EGSC-C-PRCNG</v>
      </c>
      <c r="Y1787" s="5"/>
      <c r="Z1787" s="5"/>
      <c r="AF1787" s="0" t="str">
        <f aca="false">D1787&amp;V1787</f>
        <v>FT-CAND-EGSC-C-PRC-</v>
      </c>
    </row>
    <row r="1788" customFormat="false" ht="12.75" hidden="false" customHeight="false" outlineLevel="0" collapsed="false">
      <c r="A1788" s="81" t="n">
        <v>36682</v>
      </c>
      <c r="B1788" s="87" t="s">
        <v>55</v>
      </c>
      <c r="C1788" s="87" t="s">
        <v>56</v>
      </c>
      <c r="D1788" s="87" t="s">
        <v>96</v>
      </c>
      <c r="E1788" s="87" t="s">
        <v>24</v>
      </c>
      <c r="F1788" s="87"/>
      <c r="G1788" s="87" t="s">
        <v>98</v>
      </c>
      <c r="H1788" s="88" t="n">
        <v>36951</v>
      </c>
      <c r="I1788" s="82" t="n">
        <v>-183791</v>
      </c>
      <c r="J1788" s="82" t="n">
        <v>-183791</v>
      </c>
      <c r="K1788" s="83" t="n">
        <f aca="false">IF(J1788=0,0,J1788/I1788)</f>
        <v>1</v>
      </c>
      <c r="L1788" s="83" t="n">
        <f aca="false">I1788/UOM</f>
        <v>-18.3791</v>
      </c>
      <c r="M1788" s="83" t="n">
        <f aca="false">J1788/UOM</f>
        <v>-18.3791</v>
      </c>
      <c r="N1788" s="84" t="str">
        <f aca="false">IF(F1788="P","PHY",IF(F1788="G","G",E1788))</f>
        <v>P</v>
      </c>
      <c r="O1788" s="84" t="str">
        <f aca="false">IF(ISNA(VLOOKUP(G1788,BadCanCurves,1,FALSE())),VLOOKUP(D1788,FOLIOS,6,FALSE()),"not used")</f>
        <v>not used</v>
      </c>
      <c r="P1788" s="84" t="n">
        <f aca="false">IF($N1788="P",VLOOKUP(H1788,PrcBuckets,2,FALSE()),0)</f>
        <v>9</v>
      </c>
      <c r="Q1788" s="84" t="n">
        <f aca="false">IF($N1788="D",VLOOKUP(H1788,BasisBuckets,2,FALSE()),0)</f>
        <v>0</v>
      </c>
      <c r="R1788" s="84" t="n">
        <f aca="false">IF($N1788="PHY",VLOOKUP(H1788,PGDBuckets,2,FALSE()),0)</f>
        <v>0</v>
      </c>
      <c r="S1788" s="84" t="n">
        <f aca="false">IF($N1788="G",VLOOKUP(H1788,PGDBuckets,2,FALSE()),0)</f>
        <v>0</v>
      </c>
      <c r="T1788" s="84" t="n">
        <f aca="false">SUM(P1788:S1788)</f>
        <v>9</v>
      </c>
      <c r="U1788" s="84" t="str">
        <f aca="false">IF(O1788="not used","-",O1788&amp;N1788&amp;T1788)</f>
        <v>-</v>
      </c>
      <c r="V1788" s="84" t="str">
        <f aca="false">IF(O1788="Not Used","-",VLOOKUP(D1788,FOLIOS,7,FALSE())&amp;H1788)</f>
        <v>-</v>
      </c>
      <c r="W1788" s="84" t="str">
        <f aca="false">IF(U1788="-","-",O1788&amp;E1788&amp;H1788)</f>
        <v>-</v>
      </c>
      <c r="X1788" s="85" t="str">
        <f aca="false">D1788&amp;G1788</f>
        <v>FT-CAND-EGSC-C-PRCNG</v>
      </c>
      <c r="Y1788" s="5"/>
      <c r="Z1788" s="5"/>
      <c r="AF1788" s="0" t="str">
        <f aca="false">D1788&amp;V1788</f>
        <v>FT-CAND-EGSC-C-PRC-</v>
      </c>
    </row>
    <row r="1789" customFormat="false" ht="12.75" hidden="false" customHeight="false" outlineLevel="0" collapsed="false">
      <c r="A1789" s="81" t="n">
        <v>36682</v>
      </c>
      <c r="B1789" s="87" t="s">
        <v>55</v>
      </c>
      <c r="C1789" s="87" t="s">
        <v>56</v>
      </c>
      <c r="D1789" s="87" t="s">
        <v>96</v>
      </c>
      <c r="E1789" s="87" t="s">
        <v>24</v>
      </c>
      <c r="F1789" s="87"/>
      <c r="G1789" s="87" t="s">
        <v>98</v>
      </c>
      <c r="H1789" s="88" t="n">
        <v>36982</v>
      </c>
      <c r="I1789" s="82" t="n">
        <v>14804</v>
      </c>
      <c r="J1789" s="82" t="n">
        <v>14804</v>
      </c>
      <c r="K1789" s="83" t="n">
        <f aca="false">IF(J1789=0,0,J1789/I1789)</f>
        <v>1</v>
      </c>
      <c r="L1789" s="83" t="n">
        <f aca="false">I1789/UOM</f>
        <v>1.4804</v>
      </c>
      <c r="M1789" s="83" t="n">
        <f aca="false">J1789/UOM</f>
        <v>1.4804</v>
      </c>
      <c r="N1789" s="84" t="str">
        <f aca="false">IF(F1789="P","PHY",IF(F1789="G","G",E1789))</f>
        <v>P</v>
      </c>
      <c r="O1789" s="84" t="str">
        <f aca="false">IF(ISNA(VLOOKUP(G1789,BadCanCurves,1,FALSE())),VLOOKUP(D1789,FOLIOS,6,FALSE()),"not used")</f>
        <v>not used</v>
      </c>
      <c r="P1789" s="84" t="n">
        <f aca="false">IF($N1789="P",VLOOKUP(H1789,PrcBuckets,2,FALSE()),0)</f>
        <v>9</v>
      </c>
      <c r="Q1789" s="84" t="n">
        <f aca="false">IF($N1789="D",VLOOKUP(H1789,BasisBuckets,2,FALSE()),0)</f>
        <v>0</v>
      </c>
      <c r="R1789" s="84" t="n">
        <f aca="false">IF($N1789="PHY",VLOOKUP(H1789,PGDBuckets,2,FALSE()),0)</f>
        <v>0</v>
      </c>
      <c r="S1789" s="84" t="n">
        <f aca="false">IF($N1789="G",VLOOKUP(H1789,PGDBuckets,2,FALSE()),0)</f>
        <v>0</v>
      </c>
      <c r="T1789" s="84" t="n">
        <f aca="false">SUM(P1789:S1789)</f>
        <v>9</v>
      </c>
      <c r="U1789" s="84" t="str">
        <f aca="false">IF(O1789="not used","-",O1789&amp;N1789&amp;T1789)</f>
        <v>-</v>
      </c>
      <c r="V1789" s="84" t="str">
        <f aca="false">IF(O1789="Not Used","-",VLOOKUP(D1789,FOLIOS,7,FALSE())&amp;H1789)</f>
        <v>-</v>
      </c>
      <c r="W1789" s="84" t="str">
        <f aca="false">IF(U1789="-","-",O1789&amp;E1789&amp;H1789)</f>
        <v>-</v>
      </c>
      <c r="X1789" s="85" t="str">
        <f aca="false">D1789&amp;G1789</f>
        <v>FT-CAND-EGSC-C-PRCNG</v>
      </c>
      <c r="Y1789" s="5"/>
      <c r="Z1789" s="5"/>
      <c r="AF1789" s="0" t="str">
        <f aca="false">D1789&amp;V1789</f>
        <v>FT-CAND-EGSC-C-PRC-</v>
      </c>
    </row>
    <row r="1790" customFormat="false" ht="12.75" hidden="false" customHeight="false" outlineLevel="0" collapsed="false">
      <c r="A1790" s="81" t="n">
        <v>36682</v>
      </c>
      <c r="B1790" s="87" t="s">
        <v>55</v>
      </c>
      <c r="C1790" s="87" t="s">
        <v>56</v>
      </c>
      <c r="D1790" s="87" t="s">
        <v>96</v>
      </c>
      <c r="E1790" s="87" t="s">
        <v>24</v>
      </c>
      <c r="F1790" s="87"/>
      <c r="G1790" s="87" t="s">
        <v>98</v>
      </c>
      <c r="H1790" s="88" t="n">
        <v>37012</v>
      </c>
      <c r="I1790" s="82" t="n">
        <v>16377</v>
      </c>
      <c r="J1790" s="82" t="n">
        <v>16377</v>
      </c>
      <c r="K1790" s="83" t="n">
        <f aca="false">IF(J1790=0,0,J1790/I1790)</f>
        <v>1</v>
      </c>
      <c r="L1790" s="83" t="n">
        <f aca="false">I1790/UOM</f>
        <v>1.6377</v>
      </c>
      <c r="M1790" s="83" t="n">
        <f aca="false">J1790/UOM</f>
        <v>1.6377</v>
      </c>
      <c r="N1790" s="84" t="str">
        <f aca="false">IF(F1790="P","PHY",IF(F1790="G","G",E1790))</f>
        <v>P</v>
      </c>
      <c r="O1790" s="84" t="str">
        <f aca="false">IF(ISNA(VLOOKUP(G1790,BadCanCurves,1,FALSE())),VLOOKUP(D1790,FOLIOS,6,FALSE()),"not used")</f>
        <v>not used</v>
      </c>
      <c r="P1790" s="84" t="n">
        <f aca="false">IF($N1790="P",VLOOKUP(H1790,PrcBuckets,2,FALSE()),0)</f>
        <v>9</v>
      </c>
      <c r="Q1790" s="84" t="n">
        <f aca="false">IF($N1790="D",VLOOKUP(H1790,BasisBuckets,2,FALSE()),0)</f>
        <v>0</v>
      </c>
      <c r="R1790" s="84" t="n">
        <f aca="false">IF($N1790="PHY",VLOOKUP(H1790,PGDBuckets,2,FALSE()),0)</f>
        <v>0</v>
      </c>
      <c r="S1790" s="84" t="n">
        <f aca="false">IF($N1790="G",VLOOKUP(H1790,PGDBuckets,2,FALSE()),0)</f>
        <v>0</v>
      </c>
      <c r="T1790" s="84" t="n">
        <f aca="false">SUM(P1790:S1790)</f>
        <v>9</v>
      </c>
      <c r="U1790" s="84" t="str">
        <f aca="false">IF(O1790="not used","-",O1790&amp;N1790&amp;T1790)</f>
        <v>-</v>
      </c>
      <c r="V1790" s="84" t="str">
        <f aca="false">IF(O1790="Not Used","-",VLOOKUP(D1790,FOLIOS,7,FALSE())&amp;H1790)</f>
        <v>-</v>
      </c>
      <c r="W1790" s="84" t="str">
        <f aca="false">IF(U1790="-","-",O1790&amp;E1790&amp;H1790)</f>
        <v>-</v>
      </c>
      <c r="X1790" s="85" t="str">
        <f aca="false">D1790&amp;G1790</f>
        <v>FT-CAND-EGSC-C-PRCNG</v>
      </c>
      <c r="Y1790" s="5"/>
      <c r="Z1790" s="5"/>
      <c r="AF1790" s="0" t="str">
        <f aca="false">D1790&amp;V1790</f>
        <v>FT-CAND-EGSC-C-PRC-</v>
      </c>
    </row>
    <row r="1791" customFormat="false" ht="12.75" hidden="false" customHeight="false" outlineLevel="0" collapsed="false">
      <c r="A1791" s="81" t="n">
        <v>36682</v>
      </c>
      <c r="B1791" s="87" t="s">
        <v>55</v>
      </c>
      <c r="C1791" s="87" t="s">
        <v>56</v>
      </c>
      <c r="D1791" s="87" t="s">
        <v>96</v>
      </c>
      <c r="E1791" s="87" t="s">
        <v>24</v>
      </c>
      <c r="F1791" s="87"/>
      <c r="G1791" s="87" t="s">
        <v>98</v>
      </c>
      <c r="H1791" s="88" t="n">
        <v>37043</v>
      </c>
      <c r="I1791" s="82" t="n">
        <v>15810</v>
      </c>
      <c r="J1791" s="82" t="n">
        <v>15810</v>
      </c>
      <c r="K1791" s="83" t="n">
        <f aca="false">IF(J1791=0,0,J1791/I1791)</f>
        <v>1</v>
      </c>
      <c r="L1791" s="83" t="n">
        <f aca="false">I1791/UOM</f>
        <v>1.581</v>
      </c>
      <c r="M1791" s="83" t="n">
        <f aca="false">J1791/UOM</f>
        <v>1.581</v>
      </c>
      <c r="N1791" s="84" t="str">
        <f aca="false">IF(F1791="P","PHY",IF(F1791="G","G",E1791))</f>
        <v>P</v>
      </c>
      <c r="O1791" s="84" t="str">
        <f aca="false">IF(ISNA(VLOOKUP(G1791,BadCanCurves,1,FALSE())),VLOOKUP(D1791,FOLIOS,6,FALSE()),"not used")</f>
        <v>not used</v>
      </c>
      <c r="P1791" s="84" t="n">
        <f aca="false">IF($N1791="P",VLOOKUP(H1791,PrcBuckets,2,FALSE()),0)</f>
        <v>9</v>
      </c>
      <c r="Q1791" s="84" t="n">
        <f aca="false">IF($N1791="D",VLOOKUP(H1791,BasisBuckets,2,FALSE()),0)</f>
        <v>0</v>
      </c>
      <c r="R1791" s="84" t="n">
        <f aca="false">IF($N1791="PHY",VLOOKUP(H1791,PGDBuckets,2,FALSE()),0)</f>
        <v>0</v>
      </c>
      <c r="S1791" s="84" t="n">
        <f aca="false">IF($N1791="G",VLOOKUP(H1791,PGDBuckets,2,FALSE()),0)</f>
        <v>0</v>
      </c>
      <c r="T1791" s="84" t="n">
        <f aca="false">SUM(P1791:S1791)</f>
        <v>9</v>
      </c>
      <c r="U1791" s="84" t="str">
        <f aca="false">IF(O1791="not used","-",O1791&amp;N1791&amp;T1791)</f>
        <v>-</v>
      </c>
      <c r="V1791" s="84" t="str">
        <f aca="false">IF(O1791="Not Used","-",VLOOKUP(D1791,FOLIOS,7,FALSE())&amp;H1791)</f>
        <v>-</v>
      </c>
      <c r="W1791" s="84" t="str">
        <f aca="false">IF(U1791="-","-",O1791&amp;E1791&amp;H1791)</f>
        <v>-</v>
      </c>
      <c r="X1791" s="85" t="str">
        <f aca="false">D1791&amp;G1791</f>
        <v>FT-CAND-EGSC-C-PRCNG</v>
      </c>
      <c r="Y1791" s="5"/>
      <c r="Z1791" s="5"/>
      <c r="AF1791" s="0" t="str">
        <f aca="false">D1791&amp;V1791</f>
        <v>FT-CAND-EGSC-C-PRC-</v>
      </c>
    </row>
    <row r="1792" customFormat="false" ht="12.75" hidden="false" customHeight="false" outlineLevel="0" collapsed="false">
      <c r="A1792" s="81" t="n">
        <v>36682</v>
      </c>
      <c r="B1792" s="87" t="s">
        <v>55</v>
      </c>
      <c r="C1792" s="87" t="s">
        <v>56</v>
      </c>
      <c r="D1792" s="87" t="s">
        <v>96</v>
      </c>
      <c r="E1792" s="87" t="s">
        <v>24</v>
      </c>
      <c r="F1792" s="87"/>
      <c r="G1792" s="87" t="s">
        <v>98</v>
      </c>
      <c r="H1792" s="88" t="n">
        <v>37073</v>
      </c>
      <c r="I1792" s="82" t="n">
        <v>15640</v>
      </c>
      <c r="J1792" s="82" t="n">
        <v>15640</v>
      </c>
      <c r="K1792" s="83" t="n">
        <f aca="false">IF(J1792=0,0,J1792/I1792)</f>
        <v>1</v>
      </c>
      <c r="L1792" s="83" t="n">
        <f aca="false">I1792/UOM</f>
        <v>1.564</v>
      </c>
      <c r="M1792" s="83" t="n">
        <f aca="false">J1792/UOM</f>
        <v>1.564</v>
      </c>
      <c r="N1792" s="84" t="str">
        <f aca="false">IF(F1792="P","PHY",IF(F1792="G","G",E1792))</f>
        <v>P</v>
      </c>
      <c r="O1792" s="84" t="str">
        <f aca="false">IF(ISNA(VLOOKUP(G1792,BadCanCurves,1,FALSE())),VLOOKUP(D1792,FOLIOS,6,FALSE()),"not used")</f>
        <v>not used</v>
      </c>
      <c r="P1792" s="84" t="n">
        <f aca="false">IF($N1792="P",VLOOKUP(H1792,PrcBuckets,2,FALSE()),0)</f>
        <v>9</v>
      </c>
      <c r="Q1792" s="84" t="n">
        <f aca="false">IF($N1792="D",VLOOKUP(H1792,BasisBuckets,2,FALSE()),0)</f>
        <v>0</v>
      </c>
      <c r="R1792" s="84" t="n">
        <f aca="false">IF($N1792="PHY",VLOOKUP(H1792,PGDBuckets,2,FALSE()),0)</f>
        <v>0</v>
      </c>
      <c r="S1792" s="84" t="n">
        <f aca="false">IF($N1792="G",VLOOKUP(H1792,PGDBuckets,2,FALSE()),0)</f>
        <v>0</v>
      </c>
      <c r="T1792" s="84" t="n">
        <f aca="false">SUM(P1792:S1792)</f>
        <v>9</v>
      </c>
      <c r="U1792" s="84" t="str">
        <f aca="false">IF(O1792="not used","-",O1792&amp;N1792&amp;T1792)</f>
        <v>-</v>
      </c>
      <c r="V1792" s="84" t="str">
        <f aca="false">IF(O1792="Not Used","-",VLOOKUP(D1792,FOLIOS,7,FALSE())&amp;H1792)</f>
        <v>-</v>
      </c>
      <c r="W1792" s="84" t="str">
        <f aca="false">IF(U1792="-","-",O1792&amp;E1792&amp;H1792)</f>
        <v>-</v>
      </c>
      <c r="X1792" s="85" t="str">
        <f aca="false">D1792&amp;G1792</f>
        <v>FT-CAND-EGSC-C-PRCNG</v>
      </c>
      <c r="Y1792" s="5"/>
      <c r="Z1792" s="5"/>
      <c r="AF1792" s="0" t="str">
        <f aca="false">D1792&amp;V1792</f>
        <v>FT-CAND-EGSC-C-PRC-</v>
      </c>
    </row>
    <row r="1793" customFormat="false" ht="12.75" hidden="false" customHeight="false" outlineLevel="0" collapsed="false">
      <c r="A1793" s="81" t="n">
        <v>36682</v>
      </c>
      <c r="B1793" s="87" t="s">
        <v>55</v>
      </c>
      <c r="C1793" s="87" t="s">
        <v>56</v>
      </c>
      <c r="D1793" s="87" t="s">
        <v>96</v>
      </c>
      <c r="E1793" s="87" t="s">
        <v>24</v>
      </c>
      <c r="F1793" s="87"/>
      <c r="G1793" s="87" t="s">
        <v>98</v>
      </c>
      <c r="H1793" s="88" t="n">
        <v>37104</v>
      </c>
      <c r="I1793" s="82" t="n">
        <v>14802</v>
      </c>
      <c r="J1793" s="82" t="n">
        <v>14802</v>
      </c>
      <c r="K1793" s="83" t="n">
        <f aca="false">IF(J1793=0,0,J1793/I1793)</f>
        <v>1</v>
      </c>
      <c r="L1793" s="83" t="n">
        <f aca="false">I1793/UOM</f>
        <v>1.4802</v>
      </c>
      <c r="M1793" s="83" t="n">
        <f aca="false">J1793/UOM</f>
        <v>1.4802</v>
      </c>
      <c r="N1793" s="84" t="str">
        <f aca="false">IF(F1793="P","PHY",IF(F1793="G","G",E1793))</f>
        <v>P</v>
      </c>
      <c r="O1793" s="84" t="str">
        <f aca="false">IF(ISNA(VLOOKUP(G1793,BadCanCurves,1,FALSE())),VLOOKUP(D1793,FOLIOS,6,FALSE()),"not used")</f>
        <v>not used</v>
      </c>
      <c r="P1793" s="84" t="n">
        <f aca="false">IF($N1793="P",VLOOKUP(H1793,PrcBuckets,2,FALSE()),0)</f>
        <v>9</v>
      </c>
      <c r="Q1793" s="84" t="n">
        <f aca="false">IF($N1793="D",VLOOKUP(H1793,BasisBuckets,2,FALSE()),0)</f>
        <v>0</v>
      </c>
      <c r="R1793" s="84" t="n">
        <f aca="false">IF($N1793="PHY",VLOOKUP(H1793,PGDBuckets,2,FALSE()),0)</f>
        <v>0</v>
      </c>
      <c r="S1793" s="84" t="n">
        <f aca="false">IF($N1793="G",VLOOKUP(H1793,PGDBuckets,2,FALSE()),0)</f>
        <v>0</v>
      </c>
      <c r="T1793" s="84" t="n">
        <f aca="false">SUM(P1793:S1793)</f>
        <v>9</v>
      </c>
      <c r="U1793" s="84" t="str">
        <f aca="false">IF(O1793="not used","-",O1793&amp;N1793&amp;T1793)</f>
        <v>-</v>
      </c>
      <c r="V1793" s="84" t="str">
        <f aca="false">IF(O1793="Not Used","-",VLOOKUP(D1793,FOLIOS,7,FALSE())&amp;H1793)</f>
        <v>-</v>
      </c>
      <c r="W1793" s="84" t="str">
        <f aca="false">IF(U1793="-","-",O1793&amp;E1793&amp;H1793)</f>
        <v>-</v>
      </c>
      <c r="X1793" s="85" t="str">
        <f aca="false">D1793&amp;G1793</f>
        <v>FT-CAND-EGSC-C-PRCNG</v>
      </c>
      <c r="Y1793" s="5"/>
      <c r="Z1793" s="5"/>
      <c r="AF1793" s="0" t="str">
        <f aca="false">D1793&amp;V1793</f>
        <v>FT-CAND-EGSC-C-PRC-</v>
      </c>
    </row>
    <row r="1794" customFormat="false" ht="12.75" hidden="false" customHeight="false" outlineLevel="0" collapsed="false">
      <c r="A1794" s="81" t="n">
        <v>36682</v>
      </c>
      <c r="B1794" s="87" t="s">
        <v>55</v>
      </c>
      <c r="C1794" s="87" t="s">
        <v>56</v>
      </c>
      <c r="D1794" s="87" t="s">
        <v>96</v>
      </c>
      <c r="E1794" s="87" t="s">
        <v>24</v>
      </c>
      <c r="F1794" s="87"/>
      <c r="G1794" s="87" t="s">
        <v>98</v>
      </c>
      <c r="H1794" s="88" t="n">
        <v>37135</v>
      </c>
      <c r="I1794" s="82" t="n">
        <v>13178</v>
      </c>
      <c r="J1794" s="82" t="n">
        <v>13178</v>
      </c>
      <c r="K1794" s="83" t="n">
        <f aca="false">IF(J1794=0,0,J1794/I1794)</f>
        <v>1</v>
      </c>
      <c r="L1794" s="83" t="n">
        <f aca="false">I1794/UOM</f>
        <v>1.3178</v>
      </c>
      <c r="M1794" s="83" t="n">
        <f aca="false">J1794/UOM</f>
        <v>1.3178</v>
      </c>
      <c r="N1794" s="84" t="str">
        <f aca="false">IF(F1794="P","PHY",IF(F1794="G","G",E1794))</f>
        <v>P</v>
      </c>
      <c r="O1794" s="84" t="str">
        <f aca="false">IF(ISNA(VLOOKUP(G1794,BadCanCurves,1,FALSE())),VLOOKUP(D1794,FOLIOS,6,FALSE()),"not used")</f>
        <v>not used</v>
      </c>
      <c r="P1794" s="84" t="n">
        <f aca="false">IF($N1794="P",VLOOKUP(H1794,PrcBuckets,2,FALSE()),0)</f>
        <v>9</v>
      </c>
      <c r="Q1794" s="84" t="n">
        <f aca="false">IF($N1794="D",VLOOKUP(H1794,BasisBuckets,2,FALSE()),0)</f>
        <v>0</v>
      </c>
      <c r="R1794" s="84" t="n">
        <f aca="false">IF($N1794="PHY",VLOOKUP(H1794,PGDBuckets,2,FALSE()),0)</f>
        <v>0</v>
      </c>
      <c r="S1794" s="84" t="n">
        <f aca="false">IF($N1794="G",VLOOKUP(H1794,PGDBuckets,2,FALSE()),0)</f>
        <v>0</v>
      </c>
      <c r="T1794" s="84" t="n">
        <f aca="false">SUM(P1794:S1794)</f>
        <v>9</v>
      </c>
      <c r="U1794" s="84" t="str">
        <f aca="false">IF(O1794="not used","-",O1794&amp;N1794&amp;T1794)</f>
        <v>-</v>
      </c>
      <c r="V1794" s="84" t="str">
        <f aca="false">IF(O1794="Not Used","-",VLOOKUP(D1794,FOLIOS,7,FALSE())&amp;H1794)</f>
        <v>-</v>
      </c>
      <c r="W1794" s="84" t="str">
        <f aca="false">IF(U1794="-","-",O1794&amp;E1794&amp;H1794)</f>
        <v>-</v>
      </c>
      <c r="X1794" s="85" t="str">
        <f aca="false">D1794&amp;G1794</f>
        <v>FT-CAND-EGSC-C-PRCNG</v>
      </c>
      <c r="Y1794" s="5"/>
      <c r="Z1794" s="5"/>
      <c r="AF1794" s="0" t="str">
        <f aca="false">D1794&amp;V1794</f>
        <v>FT-CAND-EGSC-C-PRC-</v>
      </c>
    </row>
    <row r="1795" customFormat="false" ht="12.75" hidden="false" customHeight="false" outlineLevel="0" collapsed="false">
      <c r="A1795" s="81" t="n">
        <v>36682</v>
      </c>
      <c r="B1795" s="87" t="s">
        <v>55</v>
      </c>
      <c r="C1795" s="87" t="s">
        <v>56</v>
      </c>
      <c r="D1795" s="87" t="s">
        <v>96</v>
      </c>
      <c r="E1795" s="87" t="s">
        <v>24</v>
      </c>
      <c r="F1795" s="87"/>
      <c r="G1795" s="87" t="s">
        <v>98</v>
      </c>
      <c r="H1795" s="88" t="n">
        <v>37165</v>
      </c>
      <c r="I1795" s="82" t="n">
        <v>12768</v>
      </c>
      <c r="J1795" s="82" t="n">
        <v>12768</v>
      </c>
      <c r="K1795" s="83" t="n">
        <f aca="false">IF(J1795=0,0,J1795/I1795)</f>
        <v>1</v>
      </c>
      <c r="L1795" s="83" t="n">
        <f aca="false">I1795/UOM</f>
        <v>1.2768</v>
      </c>
      <c r="M1795" s="83" t="n">
        <f aca="false">J1795/UOM</f>
        <v>1.2768</v>
      </c>
      <c r="N1795" s="84" t="str">
        <f aca="false">IF(F1795="P","PHY",IF(F1795="G","G",E1795))</f>
        <v>P</v>
      </c>
      <c r="O1795" s="84" t="str">
        <f aca="false">IF(ISNA(VLOOKUP(G1795,BadCanCurves,1,FALSE())),VLOOKUP(D1795,FOLIOS,6,FALSE()),"not used")</f>
        <v>not used</v>
      </c>
      <c r="P1795" s="84" t="n">
        <f aca="false">IF($N1795="P",VLOOKUP(H1795,PrcBuckets,2,FALSE()),0)</f>
        <v>9</v>
      </c>
      <c r="Q1795" s="84" t="n">
        <f aca="false">IF($N1795="D",VLOOKUP(H1795,BasisBuckets,2,FALSE()),0)</f>
        <v>0</v>
      </c>
      <c r="R1795" s="84" t="n">
        <f aca="false">IF($N1795="PHY",VLOOKUP(H1795,PGDBuckets,2,FALSE()),0)</f>
        <v>0</v>
      </c>
      <c r="S1795" s="84" t="n">
        <f aca="false">IF($N1795="G",VLOOKUP(H1795,PGDBuckets,2,FALSE()),0)</f>
        <v>0</v>
      </c>
      <c r="T1795" s="84" t="n">
        <f aca="false">SUM(P1795:S1795)</f>
        <v>9</v>
      </c>
      <c r="U1795" s="84" t="str">
        <f aca="false">IF(O1795="not used","-",O1795&amp;N1795&amp;T1795)</f>
        <v>-</v>
      </c>
      <c r="V1795" s="84" t="str">
        <f aca="false">IF(O1795="Not Used","-",VLOOKUP(D1795,FOLIOS,7,FALSE())&amp;H1795)</f>
        <v>-</v>
      </c>
      <c r="W1795" s="84" t="str">
        <f aca="false">IF(U1795="-","-",O1795&amp;E1795&amp;H1795)</f>
        <v>-</v>
      </c>
      <c r="X1795" s="85" t="str">
        <f aca="false">D1795&amp;G1795</f>
        <v>FT-CAND-EGSC-C-PRCNG</v>
      </c>
      <c r="Y1795" s="5"/>
      <c r="Z1795" s="5"/>
      <c r="AF1795" s="0" t="str">
        <f aca="false">D1795&amp;V1795</f>
        <v>FT-CAND-EGSC-C-PRC-</v>
      </c>
    </row>
    <row r="1796" customFormat="false" ht="12.75" hidden="false" customHeight="false" outlineLevel="0" collapsed="false">
      <c r="A1796" s="81" t="n">
        <v>36682</v>
      </c>
      <c r="B1796" s="87" t="s">
        <v>55</v>
      </c>
      <c r="C1796" s="87" t="s">
        <v>56</v>
      </c>
      <c r="D1796" s="87" t="s">
        <v>96</v>
      </c>
      <c r="E1796" s="87" t="s">
        <v>24</v>
      </c>
      <c r="F1796" s="87"/>
      <c r="G1796" s="87" t="s">
        <v>98</v>
      </c>
      <c r="H1796" s="88" t="n">
        <v>37347</v>
      </c>
      <c r="I1796" s="82" t="n">
        <v>-191</v>
      </c>
      <c r="J1796" s="82" t="n">
        <v>-191</v>
      </c>
      <c r="K1796" s="83" t="n">
        <f aca="false">IF(J1796=0,0,J1796/I1796)</f>
        <v>1</v>
      </c>
      <c r="L1796" s="83" t="n">
        <f aca="false">I1796/UOM</f>
        <v>-0.0191</v>
      </c>
      <c r="M1796" s="83" t="n">
        <f aca="false">J1796/UOM</f>
        <v>-0.0191</v>
      </c>
      <c r="N1796" s="84" t="str">
        <f aca="false">IF(F1796="P","PHY",IF(F1796="G","G",E1796))</f>
        <v>P</v>
      </c>
      <c r="O1796" s="84" t="str">
        <f aca="false">IF(ISNA(VLOOKUP(G1796,BadCanCurves,1,FALSE())),VLOOKUP(D1796,FOLIOS,6,FALSE()),"not used")</f>
        <v>not used</v>
      </c>
      <c r="P1796" s="84" t="n">
        <f aca="false">IF($N1796="P",VLOOKUP(H1796,PrcBuckets,2,FALSE()),0)</f>
        <v>10</v>
      </c>
      <c r="Q1796" s="84" t="n">
        <f aca="false">IF($N1796="D",VLOOKUP(H1796,BasisBuckets,2,FALSE()),0)</f>
        <v>0</v>
      </c>
      <c r="R1796" s="84" t="n">
        <f aca="false">IF($N1796="PHY",VLOOKUP(H1796,PGDBuckets,2,FALSE()),0)</f>
        <v>0</v>
      </c>
      <c r="S1796" s="84" t="n">
        <f aca="false">IF($N1796="G",VLOOKUP(H1796,PGDBuckets,2,FALSE()),0)</f>
        <v>0</v>
      </c>
      <c r="T1796" s="84" t="n">
        <f aca="false">SUM(P1796:S1796)</f>
        <v>10</v>
      </c>
      <c r="U1796" s="84" t="str">
        <f aca="false">IF(O1796="not used","-",O1796&amp;N1796&amp;T1796)</f>
        <v>-</v>
      </c>
      <c r="V1796" s="84" t="str">
        <f aca="false">IF(O1796="Not Used","-",VLOOKUP(D1796,FOLIOS,7,FALSE())&amp;H1796)</f>
        <v>-</v>
      </c>
      <c r="W1796" s="84" t="str">
        <f aca="false">IF(U1796="-","-",O1796&amp;E1796&amp;H1796)</f>
        <v>-</v>
      </c>
      <c r="X1796" s="85" t="str">
        <f aca="false">D1796&amp;G1796</f>
        <v>FT-CAND-EGSC-C-PRCNG</v>
      </c>
      <c r="Y1796" s="5"/>
      <c r="Z1796" s="5"/>
      <c r="AF1796" s="0" t="str">
        <f aca="false">D1796&amp;V1796</f>
        <v>FT-CAND-EGSC-C-PRC-</v>
      </c>
    </row>
    <row r="1797" customFormat="false" ht="12.75" hidden="false" customHeight="false" outlineLevel="0" collapsed="false">
      <c r="A1797" s="81" t="n">
        <v>36682</v>
      </c>
      <c r="B1797" s="87" t="s">
        <v>55</v>
      </c>
      <c r="C1797" s="87" t="s">
        <v>56</v>
      </c>
      <c r="D1797" s="87" t="s">
        <v>96</v>
      </c>
      <c r="E1797" s="87" t="s">
        <v>24</v>
      </c>
      <c r="F1797" s="87"/>
      <c r="G1797" s="87" t="s">
        <v>98</v>
      </c>
      <c r="H1797" s="88" t="n">
        <v>37377</v>
      </c>
      <c r="I1797" s="82" t="n">
        <v>-4755</v>
      </c>
      <c r="J1797" s="82" t="n">
        <v>-4755</v>
      </c>
      <c r="K1797" s="83" t="n">
        <f aca="false">IF(J1797=0,0,J1797/I1797)</f>
        <v>1</v>
      </c>
      <c r="L1797" s="83" t="n">
        <f aca="false">I1797/UOM</f>
        <v>-0.4755</v>
      </c>
      <c r="M1797" s="83" t="n">
        <f aca="false">J1797/UOM</f>
        <v>-0.4755</v>
      </c>
      <c r="N1797" s="84" t="str">
        <f aca="false">IF(F1797="P","PHY",IF(F1797="G","G",E1797))</f>
        <v>P</v>
      </c>
      <c r="O1797" s="84" t="str">
        <f aca="false">IF(ISNA(VLOOKUP(G1797,BadCanCurves,1,FALSE())),VLOOKUP(D1797,FOLIOS,6,FALSE()),"not used")</f>
        <v>not used</v>
      </c>
      <c r="P1797" s="84" t="n">
        <f aca="false">IF($N1797="P",VLOOKUP(H1797,PrcBuckets,2,FALSE()),0)</f>
        <v>10</v>
      </c>
      <c r="Q1797" s="84" t="n">
        <f aca="false">IF($N1797="D",VLOOKUP(H1797,BasisBuckets,2,FALSE()),0)</f>
        <v>0</v>
      </c>
      <c r="R1797" s="84" t="n">
        <f aca="false">IF($N1797="PHY",VLOOKUP(H1797,PGDBuckets,2,FALSE()),0)</f>
        <v>0</v>
      </c>
      <c r="S1797" s="84" t="n">
        <f aca="false">IF($N1797="G",VLOOKUP(H1797,PGDBuckets,2,FALSE()),0)</f>
        <v>0</v>
      </c>
      <c r="T1797" s="84" t="n">
        <f aca="false">SUM(P1797:S1797)</f>
        <v>10</v>
      </c>
      <c r="U1797" s="84" t="str">
        <f aca="false">IF(O1797="not used","-",O1797&amp;N1797&amp;T1797)</f>
        <v>-</v>
      </c>
      <c r="V1797" s="84" t="str">
        <f aca="false">IF(O1797="Not Used","-",VLOOKUP(D1797,FOLIOS,7,FALSE())&amp;H1797)</f>
        <v>-</v>
      </c>
      <c r="W1797" s="84" t="str">
        <f aca="false">IF(U1797="-","-",O1797&amp;E1797&amp;H1797)</f>
        <v>-</v>
      </c>
      <c r="X1797" s="85" t="str">
        <f aca="false">D1797&amp;G1797</f>
        <v>FT-CAND-EGSC-C-PRCNG</v>
      </c>
      <c r="Y1797" s="5"/>
      <c r="Z1797" s="5"/>
      <c r="AF1797" s="0" t="str">
        <f aca="false">D1797&amp;V1797</f>
        <v>FT-CAND-EGSC-C-PRC-</v>
      </c>
    </row>
    <row r="1798" customFormat="false" ht="12.75" hidden="false" customHeight="false" outlineLevel="0" collapsed="false">
      <c r="A1798" s="81" t="n">
        <v>36682</v>
      </c>
      <c r="B1798" s="87" t="s">
        <v>55</v>
      </c>
      <c r="C1798" s="87" t="s">
        <v>56</v>
      </c>
      <c r="D1798" s="87" t="s">
        <v>96</v>
      </c>
      <c r="E1798" s="87" t="s">
        <v>24</v>
      </c>
      <c r="F1798" s="87"/>
      <c r="G1798" s="87" t="s">
        <v>98</v>
      </c>
      <c r="H1798" s="88" t="n">
        <v>37408</v>
      </c>
      <c r="I1798" s="82" t="n">
        <v>-6883</v>
      </c>
      <c r="J1798" s="82" t="n">
        <v>-6883</v>
      </c>
      <c r="K1798" s="83" t="n">
        <f aca="false">IF(J1798=0,0,J1798/I1798)</f>
        <v>1</v>
      </c>
      <c r="L1798" s="83" t="n">
        <f aca="false">I1798/UOM</f>
        <v>-0.6883</v>
      </c>
      <c r="M1798" s="83" t="n">
        <f aca="false">J1798/UOM</f>
        <v>-0.6883</v>
      </c>
      <c r="N1798" s="84" t="str">
        <f aca="false">IF(F1798="P","PHY",IF(F1798="G","G",E1798))</f>
        <v>P</v>
      </c>
      <c r="O1798" s="84" t="str">
        <f aca="false">IF(ISNA(VLOOKUP(G1798,BadCanCurves,1,FALSE())),VLOOKUP(D1798,FOLIOS,6,FALSE()),"not used")</f>
        <v>not used</v>
      </c>
      <c r="P1798" s="84" t="n">
        <f aca="false">IF($N1798="P",VLOOKUP(H1798,PrcBuckets,2,FALSE()),0)</f>
        <v>10</v>
      </c>
      <c r="Q1798" s="84" t="n">
        <f aca="false">IF($N1798="D",VLOOKUP(H1798,BasisBuckets,2,FALSE()),0)</f>
        <v>0</v>
      </c>
      <c r="R1798" s="84" t="n">
        <f aca="false">IF($N1798="PHY",VLOOKUP(H1798,PGDBuckets,2,FALSE()),0)</f>
        <v>0</v>
      </c>
      <c r="S1798" s="84" t="n">
        <f aca="false">IF($N1798="G",VLOOKUP(H1798,PGDBuckets,2,FALSE()),0)</f>
        <v>0</v>
      </c>
      <c r="T1798" s="84" t="n">
        <f aca="false">SUM(P1798:S1798)</f>
        <v>10</v>
      </c>
      <c r="U1798" s="84" t="str">
        <f aca="false">IF(O1798="not used","-",O1798&amp;N1798&amp;T1798)</f>
        <v>-</v>
      </c>
      <c r="V1798" s="84" t="str">
        <f aca="false">IF(O1798="Not Used","-",VLOOKUP(D1798,FOLIOS,7,FALSE())&amp;H1798)</f>
        <v>-</v>
      </c>
      <c r="W1798" s="84" t="str">
        <f aca="false">IF(U1798="-","-",O1798&amp;E1798&amp;H1798)</f>
        <v>-</v>
      </c>
      <c r="X1798" s="85" t="str">
        <f aca="false">D1798&amp;G1798</f>
        <v>FT-CAND-EGSC-C-PRCNG</v>
      </c>
      <c r="Y1798" s="5"/>
      <c r="Z1798" s="5"/>
      <c r="AF1798" s="0" t="str">
        <f aca="false">D1798&amp;V1798</f>
        <v>FT-CAND-EGSC-C-PRC-</v>
      </c>
    </row>
    <row r="1799" customFormat="false" ht="12.75" hidden="false" customHeight="false" outlineLevel="0" collapsed="false">
      <c r="A1799" s="81" t="n">
        <v>36682</v>
      </c>
      <c r="B1799" s="87" t="s">
        <v>55</v>
      </c>
      <c r="C1799" s="87" t="s">
        <v>56</v>
      </c>
      <c r="D1799" s="87" t="s">
        <v>96</v>
      </c>
      <c r="E1799" s="87" t="s">
        <v>24</v>
      </c>
      <c r="F1799" s="87"/>
      <c r="G1799" s="87" t="s">
        <v>98</v>
      </c>
      <c r="H1799" s="88" t="n">
        <v>37438</v>
      </c>
      <c r="I1799" s="82" t="n">
        <v>-7974</v>
      </c>
      <c r="J1799" s="82" t="n">
        <v>-7974</v>
      </c>
      <c r="K1799" s="83" t="n">
        <f aca="false">IF(J1799=0,0,J1799/I1799)</f>
        <v>1</v>
      </c>
      <c r="L1799" s="83" t="n">
        <f aca="false">I1799/UOM</f>
        <v>-0.7974</v>
      </c>
      <c r="M1799" s="83" t="n">
        <f aca="false">J1799/UOM</f>
        <v>-0.7974</v>
      </c>
      <c r="N1799" s="84" t="str">
        <f aca="false">IF(F1799="P","PHY",IF(F1799="G","G",E1799))</f>
        <v>P</v>
      </c>
      <c r="O1799" s="84" t="str">
        <f aca="false">IF(ISNA(VLOOKUP(G1799,BadCanCurves,1,FALSE())),VLOOKUP(D1799,FOLIOS,6,FALSE()),"not used")</f>
        <v>not used</v>
      </c>
      <c r="P1799" s="84" t="n">
        <f aca="false">IF($N1799="P",VLOOKUP(H1799,PrcBuckets,2,FALSE()),0)</f>
        <v>10</v>
      </c>
      <c r="Q1799" s="84" t="n">
        <f aca="false">IF($N1799="D",VLOOKUP(H1799,BasisBuckets,2,FALSE()),0)</f>
        <v>0</v>
      </c>
      <c r="R1799" s="84" t="n">
        <f aca="false">IF($N1799="PHY",VLOOKUP(H1799,PGDBuckets,2,FALSE()),0)</f>
        <v>0</v>
      </c>
      <c r="S1799" s="84" t="n">
        <f aca="false">IF($N1799="G",VLOOKUP(H1799,PGDBuckets,2,FALSE()),0)</f>
        <v>0</v>
      </c>
      <c r="T1799" s="84" t="n">
        <f aca="false">SUM(P1799:S1799)</f>
        <v>10</v>
      </c>
      <c r="U1799" s="84" t="str">
        <f aca="false">IF(O1799="not used","-",O1799&amp;N1799&amp;T1799)</f>
        <v>-</v>
      </c>
      <c r="V1799" s="84" t="str">
        <f aca="false">IF(O1799="Not Used","-",VLOOKUP(D1799,FOLIOS,7,FALSE())&amp;H1799)</f>
        <v>-</v>
      </c>
      <c r="W1799" s="84" t="str">
        <f aca="false">IF(U1799="-","-",O1799&amp;E1799&amp;H1799)</f>
        <v>-</v>
      </c>
      <c r="X1799" s="85" t="str">
        <f aca="false">D1799&amp;G1799</f>
        <v>FT-CAND-EGSC-C-PRCNG</v>
      </c>
      <c r="Y1799" s="5"/>
      <c r="Z1799" s="5"/>
      <c r="AF1799" s="0" t="str">
        <f aca="false">D1799&amp;V1799</f>
        <v>FT-CAND-EGSC-C-PRC-</v>
      </c>
    </row>
    <row r="1800" customFormat="false" ht="12.75" hidden="false" customHeight="false" outlineLevel="0" collapsed="false">
      <c r="A1800" s="81" t="n">
        <v>36682</v>
      </c>
      <c r="B1800" s="87" t="s">
        <v>55</v>
      </c>
      <c r="C1800" s="87" t="s">
        <v>56</v>
      </c>
      <c r="D1800" s="87" t="s">
        <v>96</v>
      </c>
      <c r="E1800" s="87" t="s">
        <v>24</v>
      </c>
      <c r="F1800" s="87"/>
      <c r="G1800" s="87" t="s">
        <v>98</v>
      </c>
      <c r="H1800" s="88" t="n">
        <v>37469</v>
      </c>
      <c r="I1800" s="82" t="n">
        <v>-8813</v>
      </c>
      <c r="J1800" s="82" t="n">
        <v>-8813</v>
      </c>
      <c r="K1800" s="83" t="n">
        <f aca="false">IF(J1800=0,0,J1800/I1800)</f>
        <v>1</v>
      </c>
      <c r="L1800" s="83" t="n">
        <f aca="false">I1800/UOM</f>
        <v>-0.8813</v>
      </c>
      <c r="M1800" s="83" t="n">
        <f aca="false">J1800/UOM</f>
        <v>-0.8813</v>
      </c>
      <c r="N1800" s="84" t="str">
        <f aca="false">IF(F1800="P","PHY",IF(F1800="G","G",E1800))</f>
        <v>P</v>
      </c>
      <c r="O1800" s="84" t="str">
        <f aca="false">IF(ISNA(VLOOKUP(G1800,BadCanCurves,1,FALSE())),VLOOKUP(D1800,FOLIOS,6,FALSE()),"not used")</f>
        <v>not used</v>
      </c>
      <c r="P1800" s="84" t="n">
        <f aca="false">IF($N1800="P",VLOOKUP(H1800,PrcBuckets,2,FALSE()),0)</f>
        <v>10</v>
      </c>
      <c r="Q1800" s="84" t="n">
        <f aca="false">IF($N1800="D",VLOOKUP(H1800,BasisBuckets,2,FALSE()),0)</f>
        <v>0</v>
      </c>
      <c r="R1800" s="84" t="n">
        <f aca="false">IF($N1800="PHY",VLOOKUP(H1800,PGDBuckets,2,FALSE()),0)</f>
        <v>0</v>
      </c>
      <c r="S1800" s="84" t="n">
        <f aca="false">IF($N1800="G",VLOOKUP(H1800,PGDBuckets,2,FALSE()),0)</f>
        <v>0</v>
      </c>
      <c r="T1800" s="84" t="n">
        <f aca="false">SUM(P1800:S1800)</f>
        <v>10</v>
      </c>
      <c r="U1800" s="84" t="str">
        <f aca="false">IF(O1800="not used","-",O1800&amp;N1800&amp;T1800)</f>
        <v>-</v>
      </c>
      <c r="V1800" s="84" t="str">
        <f aca="false">IF(O1800="Not Used","-",VLOOKUP(D1800,FOLIOS,7,FALSE())&amp;H1800)</f>
        <v>-</v>
      </c>
      <c r="W1800" s="84" t="str">
        <f aca="false">IF(U1800="-","-",O1800&amp;E1800&amp;H1800)</f>
        <v>-</v>
      </c>
      <c r="X1800" s="85" t="str">
        <f aca="false">D1800&amp;G1800</f>
        <v>FT-CAND-EGSC-C-PRCNG</v>
      </c>
      <c r="Y1800" s="5"/>
      <c r="Z1800" s="5"/>
      <c r="AF1800" s="0" t="str">
        <f aca="false">D1800&amp;V1800</f>
        <v>FT-CAND-EGSC-C-PRC-</v>
      </c>
    </row>
    <row r="1801" customFormat="false" ht="12.75" hidden="false" customHeight="false" outlineLevel="0" collapsed="false">
      <c r="A1801" s="81" t="n">
        <v>36682</v>
      </c>
      <c r="B1801" s="87" t="s">
        <v>55</v>
      </c>
      <c r="C1801" s="87" t="s">
        <v>56</v>
      </c>
      <c r="D1801" s="87" t="s">
        <v>96</v>
      </c>
      <c r="E1801" s="87" t="s">
        <v>24</v>
      </c>
      <c r="F1801" s="87"/>
      <c r="G1801" s="87" t="s">
        <v>98</v>
      </c>
      <c r="H1801" s="88" t="n">
        <v>37500</v>
      </c>
      <c r="I1801" s="82" t="n">
        <v>-9610</v>
      </c>
      <c r="J1801" s="82" t="n">
        <v>-9610</v>
      </c>
      <c r="K1801" s="83" t="n">
        <f aca="false">IF(J1801=0,0,J1801/I1801)</f>
        <v>1</v>
      </c>
      <c r="L1801" s="83" t="n">
        <f aca="false">I1801/UOM</f>
        <v>-0.961</v>
      </c>
      <c r="M1801" s="83" t="n">
        <f aca="false">J1801/UOM</f>
        <v>-0.961</v>
      </c>
      <c r="N1801" s="84" t="str">
        <f aca="false">IF(F1801="P","PHY",IF(F1801="G","G",E1801))</f>
        <v>P</v>
      </c>
      <c r="O1801" s="84" t="str">
        <f aca="false">IF(ISNA(VLOOKUP(G1801,BadCanCurves,1,FALSE())),VLOOKUP(D1801,FOLIOS,6,FALSE()),"not used")</f>
        <v>not used</v>
      </c>
      <c r="P1801" s="84" t="n">
        <f aca="false">IF($N1801="P",VLOOKUP(H1801,PrcBuckets,2,FALSE()),0)</f>
        <v>10</v>
      </c>
      <c r="Q1801" s="84" t="n">
        <f aca="false">IF($N1801="D",VLOOKUP(H1801,BasisBuckets,2,FALSE()),0)</f>
        <v>0</v>
      </c>
      <c r="R1801" s="84" t="n">
        <f aca="false">IF($N1801="PHY",VLOOKUP(H1801,PGDBuckets,2,FALSE()),0)</f>
        <v>0</v>
      </c>
      <c r="S1801" s="84" t="n">
        <f aca="false">IF($N1801="G",VLOOKUP(H1801,PGDBuckets,2,FALSE()),0)</f>
        <v>0</v>
      </c>
      <c r="T1801" s="84" t="n">
        <f aca="false">SUM(P1801:S1801)</f>
        <v>10</v>
      </c>
      <c r="U1801" s="84" t="str">
        <f aca="false">IF(O1801="not used","-",O1801&amp;N1801&amp;T1801)</f>
        <v>-</v>
      </c>
      <c r="V1801" s="84" t="str">
        <f aca="false">IF(O1801="Not Used","-",VLOOKUP(D1801,FOLIOS,7,FALSE())&amp;H1801)</f>
        <v>-</v>
      </c>
      <c r="W1801" s="84" t="str">
        <f aca="false">IF(U1801="-","-",O1801&amp;E1801&amp;H1801)</f>
        <v>-</v>
      </c>
      <c r="X1801" s="85" t="str">
        <f aca="false">D1801&amp;G1801</f>
        <v>FT-CAND-EGSC-C-PRCNG</v>
      </c>
      <c r="Y1801" s="5"/>
      <c r="Z1801" s="5"/>
      <c r="AF1801" s="0" t="str">
        <f aca="false">D1801&amp;V1801</f>
        <v>FT-CAND-EGSC-C-PRC-</v>
      </c>
    </row>
    <row r="1802" customFormat="false" ht="12.75" hidden="false" customHeight="false" outlineLevel="0" collapsed="false">
      <c r="A1802" s="81" t="n">
        <v>36682</v>
      </c>
      <c r="B1802" s="87" t="s">
        <v>55</v>
      </c>
      <c r="C1802" s="87" t="s">
        <v>56</v>
      </c>
      <c r="D1802" s="87" t="s">
        <v>96</v>
      </c>
      <c r="E1802" s="87" t="s">
        <v>24</v>
      </c>
      <c r="F1802" s="87"/>
      <c r="G1802" s="87" t="s">
        <v>98</v>
      </c>
      <c r="H1802" s="88" t="n">
        <v>37530</v>
      </c>
      <c r="I1802" s="82" t="n">
        <v>-9446</v>
      </c>
      <c r="J1802" s="82" t="n">
        <v>-9446</v>
      </c>
      <c r="K1802" s="83" t="n">
        <f aca="false">IF(J1802=0,0,J1802/I1802)</f>
        <v>1</v>
      </c>
      <c r="L1802" s="83" t="n">
        <f aca="false">I1802/UOM</f>
        <v>-0.9446</v>
      </c>
      <c r="M1802" s="83" t="n">
        <f aca="false">J1802/UOM</f>
        <v>-0.9446</v>
      </c>
      <c r="N1802" s="84" t="str">
        <f aca="false">IF(F1802="P","PHY",IF(F1802="G","G",E1802))</f>
        <v>P</v>
      </c>
      <c r="O1802" s="84" t="str">
        <f aca="false">IF(ISNA(VLOOKUP(G1802,BadCanCurves,1,FALSE())),VLOOKUP(D1802,FOLIOS,6,FALSE()),"not used")</f>
        <v>not used</v>
      </c>
      <c r="P1802" s="84" t="n">
        <f aca="false">IF($N1802="P",VLOOKUP(H1802,PrcBuckets,2,FALSE()),0)</f>
        <v>10</v>
      </c>
      <c r="Q1802" s="84" t="n">
        <f aca="false">IF($N1802="D",VLOOKUP(H1802,BasisBuckets,2,FALSE()),0)</f>
        <v>0</v>
      </c>
      <c r="R1802" s="84" t="n">
        <f aca="false">IF($N1802="PHY",VLOOKUP(H1802,PGDBuckets,2,FALSE()),0)</f>
        <v>0</v>
      </c>
      <c r="S1802" s="84" t="n">
        <f aca="false">IF($N1802="G",VLOOKUP(H1802,PGDBuckets,2,FALSE()),0)</f>
        <v>0</v>
      </c>
      <c r="T1802" s="84" t="n">
        <f aca="false">SUM(P1802:S1802)</f>
        <v>10</v>
      </c>
      <c r="U1802" s="84" t="str">
        <f aca="false">IF(O1802="not used","-",O1802&amp;N1802&amp;T1802)</f>
        <v>-</v>
      </c>
      <c r="V1802" s="84" t="str">
        <f aca="false">IF(O1802="Not Used","-",VLOOKUP(D1802,FOLIOS,7,FALSE())&amp;H1802)</f>
        <v>-</v>
      </c>
      <c r="W1802" s="84" t="str">
        <f aca="false">IF(U1802="-","-",O1802&amp;E1802&amp;H1802)</f>
        <v>-</v>
      </c>
      <c r="X1802" s="85" t="str">
        <f aca="false">D1802&amp;G1802</f>
        <v>FT-CAND-EGSC-C-PRCNG</v>
      </c>
      <c r="Y1802" s="5"/>
      <c r="Z1802" s="5"/>
      <c r="AF1802" s="0" t="str">
        <f aca="false">D1802&amp;V1802</f>
        <v>FT-CAND-EGSC-C-PRC-</v>
      </c>
    </row>
    <row r="1803" customFormat="false" ht="12.75" hidden="false" customHeight="false" outlineLevel="0" collapsed="false">
      <c r="A1803" s="81" t="n">
        <v>36682</v>
      </c>
      <c r="B1803" s="87" t="s">
        <v>55</v>
      </c>
      <c r="C1803" s="87" t="s">
        <v>56</v>
      </c>
      <c r="D1803" s="87" t="s">
        <v>99</v>
      </c>
      <c r="E1803" s="87" t="s">
        <v>21</v>
      </c>
      <c r="F1803" s="87"/>
      <c r="G1803" s="87" t="s">
        <v>58</v>
      </c>
      <c r="H1803" s="88" t="n">
        <v>36708</v>
      </c>
      <c r="I1803" s="82" t="n">
        <v>2209380</v>
      </c>
      <c r="J1803" s="82" t="n">
        <v>-441876</v>
      </c>
      <c r="K1803" s="83" t="n">
        <f aca="false">IF(J1803=0,0,J1803/I1803)</f>
        <v>-0.2</v>
      </c>
      <c r="L1803" s="83" t="n">
        <f aca="false">I1803/UOM</f>
        <v>220.938</v>
      </c>
      <c r="M1803" s="83" t="n">
        <f aca="false">J1803/UOM</f>
        <v>-44.1876</v>
      </c>
      <c r="N1803" s="84" t="str">
        <f aca="false">IF(F1803="P","PHY",IF(F1803="G","G",E1803))</f>
        <v>D</v>
      </c>
      <c r="O1803" s="84" t="str">
        <f aca="false">IF(ISNA(VLOOKUP(G1803,BadCanCurves,1,FALSE())),VLOOKUP(D1803,FOLIOS,6,FALSE()),"not used")</f>
        <v>not used</v>
      </c>
      <c r="P1803" s="84" t="n">
        <f aca="false">IF($N1803="P",VLOOKUP(H1803,PrcBuckets,2,FALSE()),0)</f>
        <v>0</v>
      </c>
      <c r="Q1803" s="84" t="n">
        <f aca="false">IF($N1803="D",VLOOKUP(H1803,BasisBuckets,2,FALSE()),0)</f>
        <v>4</v>
      </c>
      <c r="R1803" s="84" t="n">
        <f aca="false">IF($N1803="PHY",VLOOKUP(H1803,PGDBuckets,2,FALSE()),0)</f>
        <v>0</v>
      </c>
      <c r="S1803" s="84" t="n">
        <f aca="false">IF($N1803="G",VLOOKUP(H1803,PGDBuckets,2,FALSE()),0)</f>
        <v>0</v>
      </c>
      <c r="T1803" s="84" t="n">
        <f aca="false">SUM(P1803:S1803)</f>
        <v>4</v>
      </c>
      <c r="U1803" s="84" t="str">
        <f aca="false">IF(O1803="not used","-",O1803&amp;N1803&amp;T1803)</f>
        <v>-</v>
      </c>
      <c r="V1803" s="84" t="str">
        <f aca="false">IF(O1803="Not Used","-",VLOOKUP(D1803,FOLIOS,7,FALSE())&amp;H1803)</f>
        <v>-</v>
      </c>
      <c r="W1803" s="84" t="str">
        <f aca="false">IF(U1803="-","-",O1803&amp;E1803&amp;H1803)</f>
        <v>-</v>
      </c>
      <c r="X1803" s="85" t="str">
        <f aca="false">D1803&amp;G1803</f>
        <v>FT-CAND-EGSC-OPT-BASCGPR-AECO/BASIS</v>
      </c>
      <c r="Y1803" s="5"/>
      <c r="Z1803" s="5"/>
      <c r="AF1803" s="0" t="str">
        <f aca="false">D1803&amp;V1803</f>
        <v>FT-CAND-EGSC-OPT-BAS-</v>
      </c>
    </row>
    <row r="1804" customFormat="false" ht="12.75" hidden="false" customHeight="false" outlineLevel="0" collapsed="false">
      <c r="A1804" s="81" t="n">
        <v>36682</v>
      </c>
      <c r="B1804" s="87" t="s">
        <v>55</v>
      </c>
      <c r="C1804" s="87" t="s">
        <v>56</v>
      </c>
      <c r="D1804" s="87" t="s">
        <v>99</v>
      </c>
      <c r="E1804" s="87" t="s">
        <v>21</v>
      </c>
      <c r="F1804" s="87"/>
      <c r="G1804" s="87" t="s">
        <v>58</v>
      </c>
      <c r="H1804" s="88" t="n">
        <v>36739</v>
      </c>
      <c r="I1804" s="82" t="n">
        <v>2930788</v>
      </c>
      <c r="J1804" s="82" t="n">
        <v>-586158</v>
      </c>
      <c r="K1804" s="83" t="n">
        <f aca="false">IF(J1804=0,0,J1804/I1804)</f>
        <v>-0.200000136482066</v>
      </c>
      <c r="L1804" s="83" t="n">
        <f aca="false">I1804/UOM</f>
        <v>293.0788</v>
      </c>
      <c r="M1804" s="83" t="n">
        <f aca="false">J1804/UOM</f>
        <v>-58.6158</v>
      </c>
      <c r="N1804" s="84" t="str">
        <f aca="false">IF(F1804="P","PHY",IF(F1804="G","G",E1804))</f>
        <v>D</v>
      </c>
      <c r="O1804" s="84" t="str">
        <f aca="false">IF(ISNA(VLOOKUP(G1804,BadCanCurves,1,FALSE())),VLOOKUP(D1804,FOLIOS,6,FALSE()),"not used")</f>
        <v>not used</v>
      </c>
      <c r="P1804" s="84" t="n">
        <f aca="false">IF($N1804="P",VLOOKUP(H1804,PrcBuckets,2,FALSE()),0)</f>
        <v>0</v>
      </c>
      <c r="Q1804" s="84" t="n">
        <f aca="false">IF($N1804="D",VLOOKUP(H1804,BasisBuckets,2,FALSE()),0)</f>
        <v>5</v>
      </c>
      <c r="R1804" s="84" t="n">
        <f aca="false">IF($N1804="PHY",VLOOKUP(H1804,PGDBuckets,2,FALSE()),0)</f>
        <v>0</v>
      </c>
      <c r="S1804" s="84" t="n">
        <f aca="false">IF($N1804="G",VLOOKUP(H1804,PGDBuckets,2,FALSE()),0)</f>
        <v>0</v>
      </c>
      <c r="T1804" s="84" t="n">
        <f aca="false">SUM(P1804:S1804)</f>
        <v>5</v>
      </c>
      <c r="U1804" s="84" t="str">
        <f aca="false">IF(O1804="not used","-",O1804&amp;N1804&amp;T1804)</f>
        <v>-</v>
      </c>
      <c r="V1804" s="84" t="str">
        <f aca="false">IF(O1804="Not Used","-",VLOOKUP(D1804,FOLIOS,7,FALSE())&amp;H1804)</f>
        <v>-</v>
      </c>
      <c r="W1804" s="84" t="str">
        <f aca="false">IF(U1804="-","-",O1804&amp;E1804&amp;H1804)</f>
        <v>-</v>
      </c>
      <c r="X1804" s="85" t="str">
        <f aca="false">D1804&amp;G1804</f>
        <v>FT-CAND-EGSC-OPT-BASCGPR-AECO/BASIS</v>
      </c>
      <c r="Y1804" s="5"/>
      <c r="Z1804" s="5"/>
      <c r="AF1804" s="0" t="str">
        <f aca="false">D1804&amp;V1804</f>
        <v>FT-CAND-EGSC-OPT-BAS-</v>
      </c>
    </row>
    <row r="1805" customFormat="false" ht="12.75" hidden="false" customHeight="false" outlineLevel="0" collapsed="false">
      <c r="A1805" s="81" t="n">
        <v>36682</v>
      </c>
      <c r="B1805" s="87" t="s">
        <v>55</v>
      </c>
      <c r="C1805" s="87" t="s">
        <v>56</v>
      </c>
      <c r="D1805" s="87" t="s">
        <v>99</v>
      </c>
      <c r="E1805" s="87" t="s">
        <v>21</v>
      </c>
      <c r="F1805" s="87"/>
      <c r="G1805" s="87" t="s">
        <v>58</v>
      </c>
      <c r="H1805" s="88" t="n">
        <v>36770</v>
      </c>
      <c r="I1805" s="82" t="n">
        <v>2156382</v>
      </c>
      <c r="J1805" s="82" t="n">
        <v>-431276</v>
      </c>
      <c r="K1805" s="83" t="n">
        <f aca="false">IF(J1805=0,0,J1805/I1805)</f>
        <v>-0.199999814504109</v>
      </c>
      <c r="L1805" s="83" t="n">
        <f aca="false">I1805/UOM</f>
        <v>215.6382</v>
      </c>
      <c r="M1805" s="83" t="n">
        <f aca="false">J1805/UOM</f>
        <v>-43.1276</v>
      </c>
      <c r="N1805" s="84" t="str">
        <f aca="false">IF(F1805="P","PHY",IF(F1805="G","G",E1805))</f>
        <v>D</v>
      </c>
      <c r="O1805" s="84" t="str">
        <f aca="false">IF(ISNA(VLOOKUP(G1805,BadCanCurves,1,FALSE())),VLOOKUP(D1805,FOLIOS,6,FALSE()),"not used")</f>
        <v>not used</v>
      </c>
      <c r="P1805" s="84" t="n">
        <f aca="false">IF($N1805="P",VLOOKUP(H1805,PrcBuckets,2,FALSE()),0)</f>
        <v>0</v>
      </c>
      <c r="Q1805" s="84" t="n">
        <f aca="false">IF($N1805="D",VLOOKUP(H1805,BasisBuckets,2,FALSE()),0)</f>
        <v>6</v>
      </c>
      <c r="R1805" s="84" t="n">
        <f aca="false">IF($N1805="PHY",VLOOKUP(H1805,PGDBuckets,2,FALSE()),0)</f>
        <v>0</v>
      </c>
      <c r="S1805" s="84" t="n">
        <f aca="false">IF($N1805="G",VLOOKUP(H1805,PGDBuckets,2,FALSE()),0)</f>
        <v>0</v>
      </c>
      <c r="T1805" s="84" t="n">
        <f aca="false">SUM(P1805:S1805)</f>
        <v>6</v>
      </c>
      <c r="U1805" s="84" t="str">
        <f aca="false">IF(O1805="not used","-",O1805&amp;N1805&amp;T1805)</f>
        <v>-</v>
      </c>
      <c r="V1805" s="84" t="str">
        <f aca="false">IF(O1805="Not Used","-",VLOOKUP(D1805,FOLIOS,7,FALSE())&amp;H1805)</f>
        <v>-</v>
      </c>
      <c r="W1805" s="84" t="str">
        <f aca="false">IF(U1805="-","-",O1805&amp;E1805&amp;H1805)</f>
        <v>-</v>
      </c>
      <c r="X1805" s="85" t="str">
        <f aca="false">D1805&amp;G1805</f>
        <v>FT-CAND-EGSC-OPT-BASCGPR-AECO/BASIS</v>
      </c>
      <c r="Y1805" s="5"/>
      <c r="Z1805" s="5"/>
      <c r="AF1805" s="0" t="str">
        <f aca="false">D1805&amp;V1805</f>
        <v>FT-CAND-EGSC-OPT-BAS-</v>
      </c>
    </row>
    <row r="1806" customFormat="false" ht="12.75" hidden="false" customHeight="false" outlineLevel="0" collapsed="false">
      <c r="A1806" s="81" t="n">
        <v>36682</v>
      </c>
      <c r="B1806" s="87" t="s">
        <v>55</v>
      </c>
      <c r="C1806" s="87" t="s">
        <v>56</v>
      </c>
      <c r="D1806" s="87" t="s">
        <v>99</v>
      </c>
      <c r="E1806" s="87" t="s">
        <v>21</v>
      </c>
      <c r="F1806" s="87"/>
      <c r="G1806" s="87" t="s">
        <v>58</v>
      </c>
      <c r="H1806" s="88" t="n">
        <v>36800</v>
      </c>
      <c r="I1806" s="82" t="n">
        <v>1183795</v>
      </c>
      <c r="J1806" s="82" t="n">
        <v>-236759</v>
      </c>
      <c r="K1806" s="83" t="n">
        <f aca="false">IF(J1806=0,0,J1806/I1806)</f>
        <v>-0.2</v>
      </c>
      <c r="L1806" s="83" t="n">
        <f aca="false">I1806/UOM</f>
        <v>118.3795</v>
      </c>
      <c r="M1806" s="83" t="n">
        <f aca="false">J1806/UOM</f>
        <v>-23.6759</v>
      </c>
      <c r="N1806" s="84" t="str">
        <f aca="false">IF(F1806="P","PHY",IF(F1806="G","G",E1806))</f>
        <v>D</v>
      </c>
      <c r="O1806" s="84" t="str">
        <f aca="false">IF(ISNA(VLOOKUP(G1806,BadCanCurves,1,FALSE())),VLOOKUP(D1806,FOLIOS,6,FALSE()),"not used")</f>
        <v>not used</v>
      </c>
      <c r="P1806" s="84" t="n">
        <f aca="false">IF($N1806="P",VLOOKUP(H1806,PrcBuckets,2,FALSE()),0)</f>
        <v>0</v>
      </c>
      <c r="Q1806" s="84" t="n">
        <f aca="false">IF($N1806="D",VLOOKUP(H1806,BasisBuckets,2,FALSE()),0)</f>
        <v>7</v>
      </c>
      <c r="R1806" s="84" t="n">
        <f aca="false">IF($N1806="PHY",VLOOKUP(H1806,PGDBuckets,2,FALSE()),0)</f>
        <v>0</v>
      </c>
      <c r="S1806" s="84" t="n">
        <f aca="false">IF($N1806="G",VLOOKUP(H1806,PGDBuckets,2,FALSE()),0)</f>
        <v>0</v>
      </c>
      <c r="T1806" s="84" t="n">
        <f aca="false">SUM(P1806:S1806)</f>
        <v>7</v>
      </c>
      <c r="U1806" s="84" t="str">
        <f aca="false">IF(O1806="not used","-",O1806&amp;N1806&amp;T1806)</f>
        <v>-</v>
      </c>
      <c r="V1806" s="84" t="str">
        <f aca="false">IF(O1806="Not Used","-",VLOOKUP(D1806,FOLIOS,7,FALSE())&amp;H1806)</f>
        <v>-</v>
      </c>
      <c r="W1806" s="84" t="str">
        <f aca="false">IF(U1806="-","-",O1806&amp;E1806&amp;H1806)</f>
        <v>-</v>
      </c>
      <c r="X1806" s="85" t="str">
        <f aca="false">D1806&amp;G1806</f>
        <v>FT-CAND-EGSC-OPT-BASCGPR-AECO/BASIS</v>
      </c>
      <c r="Y1806" s="5"/>
      <c r="Z1806" s="5"/>
      <c r="AF1806" s="0" t="str">
        <f aca="false">D1806&amp;V1806</f>
        <v>FT-CAND-EGSC-OPT-BAS-</v>
      </c>
    </row>
    <row r="1807" customFormat="false" ht="12.75" hidden="false" customHeight="false" outlineLevel="0" collapsed="false">
      <c r="A1807" s="81" t="n">
        <v>36682</v>
      </c>
      <c r="B1807" s="87" t="s">
        <v>55</v>
      </c>
      <c r="C1807" s="87" t="s">
        <v>56</v>
      </c>
      <c r="D1807" s="87" t="s">
        <v>99</v>
      </c>
      <c r="E1807" s="87" t="s">
        <v>21</v>
      </c>
      <c r="F1807" s="87"/>
      <c r="G1807" s="87" t="s">
        <v>58</v>
      </c>
      <c r="H1807" s="88" t="n">
        <v>36831</v>
      </c>
      <c r="I1807" s="82" t="n">
        <v>-3695278</v>
      </c>
      <c r="J1807" s="82" t="n">
        <v>739056</v>
      </c>
      <c r="K1807" s="83" t="n">
        <f aca="false">IF(J1807=0,0,J1807/I1807)</f>
        <v>-0.200000108246254</v>
      </c>
      <c r="L1807" s="83" t="n">
        <f aca="false">I1807/UOM</f>
        <v>-369.5278</v>
      </c>
      <c r="M1807" s="83" t="n">
        <f aca="false">J1807/UOM</f>
        <v>73.9056</v>
      </c>
      <c r="N1807" s="84" t="str">
        <f aca="false">IF(F1807="P","PHY",IF(F1807="G","G",E1807))</f>
        <v>D</v>
      </c>
      <c r="O1807" s="84" t="str">
        <f aca="false">IF(ISNA(VLOOKUP(G1807,BadCanCurves,1,FALSE())),VLOOKUP(D1807,FOLIOS,6,FALSE()),"not used")</f>
        <v>not used</v>
      </c>
      <c r="P1807" s="84" t="n">
        <f aca="false">IF($N1807="P",VLOOKUP(H1807,PrcBuckets,2,FALSE()),0)</f>
        <v>0</v>
      </c>
      <c r="Q1807" s="84" t="n">
        <f aca="false">IF($N1807="D",VLOOKUP(H1807,BasisBuckets,2,FALSE()),0)</f>
        <v>8</v>
      </c>
      <c r="R1807" s="84" t="n">
        <f aca="false">IF($N1807="PHY",VLOOKUP(H1807,PGDBuckets,2,FALSE()),0)</f>
        <v>0</v>
      </c>
      <c r="S1807" s="84" t="n">
        <f aca="false">IF($N1807="G",VLOOKUP(H1807,PGDBuckets,2,FALSE()),0)</f>
        <v>0</v>
      </c>
      <c r="T1807" s="84" t="n">
        <f aca="false">SUM(P1807:S1807)</f>
        <v>8</v>
      </c>
      <c r="U1807" s="84" t="str">
        <f aca="false">IF(O1807="not used","-",O1807&amp;N1807&amp;T1807)</f>
        <v>-</v>
      </c>
      <c r="V1807" s="84" t="str">
        <f aca="false">IF(O1807="Not Used","-",VLOOKUP(D1807,FOLIOS,7,FALSE())&amp;H1807)</f>
        <v>-</v>
      </c>
      <c r="W1807" s="84" t="str">
        <f aca="false">IF(U1807="-","-",O1807&amp;E1807&amp;H1807)</f>
        <v>-</v>
      </c>
      <c r="X1807" s="85" t="str">
        <f aca="false">D1807&amp;G1807</f>
        <v>FT-CAND-EGSC-OPT-BASCGPR-AECO/BASIS</v>
      </c>
      <c r="Y1807" s="5"/>
      <c r="Z1807" s="5"/>
      <c r="AF1807" s="0" t="str">
        <f aca="false">D1807&amp;V1807</f>
        <v>FT-CAND-EGSC-OPT-BAS-</v>
      </c>
    </row>
    <row r="1808" customFormat="false" ht="12.75" hidden="false" customHeight="false" outlineLevel="0" collapsed="false">
      <c r="A1808" s="81" t="n">
        <v>36682</v>
      </c>
      <c r="B1808" s="87" t="s">
        <v>55</v>
      </c>
      <c r="C1808" s="87" t="s">
        <v>56</v>
      </c>
      <c r="D1808" s="87" t="s">
        <v>99</v>
      </c>
      <c r="E1808" s="87" t="s">
        <v>21</v>
      </c>
      <c r="F1808" s="87"/>
      <c r="G1808" s="87" t="s">
        <v>58</v>
      </c>
      <c r="H1808" s="88" t="n">
        <v>36861</v>
      </c>
      <c r="I1808" s="82" t="n">
        <v>-3634396</v>
      </c>
      <c r="J1808" s="82" t="n">
        <v>726879</v>
      </c>
      <c r="K1808" s="83" t="n">
        <f aca="false">IF(J1808=0,0,J1808/I1808)</f>
        <v>-0.199999944970223</v>
      </c>
      <c r="L1808" s="83" t="n">
        <f aca="false">I1808/UOM</f>
        <v>-363.4396</v>
      </c>
      <c r="M1808" s="83" t="n">
        <f aca="false">J1808/UOM</f>
        <v>72.6879</v>
      </c>
      <c r="N1808" s="84" t="str">
        <f aca="false">IF(F1808="P","PHY",IF(F1808="G","G",E1808))</f>
        <v>D</v>
      </c>
      <c r="O1808" s="84" t="str">
        <f aca="false">IF(ISNA(VLOOKUP(G1808,BadCanCurves,1,FALSE())),VLOOKUP(D1808,FOLIOS,6,FALSE()),"not used")</f>
        <v>not used</v>
      </c>
      <c r="P1808" s="84" t="n">
        <f aca="false">IF($N1808="P",VLOOKUP(H1808,PrcBuckets,2,FALSE()),0)</f>
        <v>0</v>
      </c>
      <c r="Q1808" s="84" t="n">
        <f aca="false">IF($N1808="D",VLOOKUP(H1808,BasisBuckets,2,FALSE()),0)</f>
        <v>8</v>
      </c>
      <c r="R1808" s="84" t="n">
        <f aca="false">IF($N1808="PHY",VLOOKUP(H1808,PGDBuckets,2,FALSE()),0)</f>
        <v>0</v>
      </c>
      <c r="S1808" s="84" t="n">
        <f aca="false">IF($N1808="G",VLOOKUP(H1808,PGDBuckets,2,FALSE()),0)</f>
        <v>0</v>
      </c>
      <c r="T1808" s="84" t="n">
        <f aca="false">SUM(P1808:S1808)</f>
        <v>8</v>
      </c>
      <c r="U1808" s="84" t="str">
        <f aca="false">IF(O1808="not used","-",O1808&amp;N1808&amp;T1808)</f>
        <v>-</v>
      </c>
      <c r="V1808" s="84" t="str">
        <f aca="false">IF(O1808="Not Used","-",VLOOKUP(D1808,FOLIOS,7,FALSE())&amp;H1808)</f>
        <v>-</v>
      </c>
      <c r="W1808" s="84" t="str">
        <f aca="false">IF(U1808="-","-",O1808&amp;E1808&amp;H1808)</f>
        <v>-</v>
      </c>
      <c r="X1808" s="85" t="str">
        <f aca="false">D1808&amp;G1808</f>
        <v>FT-CAND-EGSC-OPT-BASCGPR-AECO/BASIS</v>
      </c>
      <c r="Y1808" s="5"/>
      <c r="Z1808" s="5"/>
      <c r="AF1808" s="0" t="str">
        <f aca="false">D1808&amp;V1808</f>
        <v>FT-CAND-EGSC-OPT-BAS-</v>
      </c>
    </row>
    <row r="1809" customFormat="false" ht="12.75" hidden="false" customHeight="false" outlineLevel="0" collapsed="false">
      <c r="A1809" s="81" t="n">
        <v>36682</v>
      </c>
      <c r="B1809" s="87" t="s">
        <v>55</v>
      </c>
      <c r="C1809" s="87" t="s">
        <v>56</v>
      </c>
      <c r="D1809" s="87" t="s">
        <v>99</v>
      </c>
      <c r="E1809" s="87" t="s">
        <v>21</v>
      </c>
      <c r="F1809" s="87"/>
      <c r="G1809" s="87" t="s">
        <v>58</v>
      </c>
      <c r="H1809" s="88" t="n">
        <v>36892</v>
      </c>
      <c r="I1809" s="82" t="n">
        <v>-3555976</v>
      </c>
      <c r="J1809" s="82" t="n">
        <v>711195</v>
      </c>
      <c r="K1809" s="83" t="n">
        <f aca="false">IF(J1809=0,0,J1809/I1809)</f>
        <v>-0.199999943756651</v>
      </c>
      <c r="L1809" s="83" t="n">
        <f aca="false">I1809/UOM</f>
        <v>-355.5976</v>
      </c>
      <c r="M1809" s="83" t="n">
        <f aca="false">J1809/UOM</f>
        <v>71.1195</v>
      </c>
      <c r="N1809" s="84" t="str">
        <f aca="false">IF(F1809="P","PHY",IF(F1809="G","G",E1809))</f>
        <v>D</v>
      </c>
      <c r="O1809" s="84" t="str">
        <f aca="false">IF(ISNA(VLOOKUP(G1809,BadCanCurves,1,FALSE())),VLOOKUP(D1809,FOLIOS,6,FALSE()),"not used")</f>
        <v>not used</v>
      </c>
      <c r="P1809" s="84" t="n">
        <f aca="false">IF($N1809="P",VLOOKUP(H1809,PrcBuckets,2,FALSE()),0)</f>
        <v>0</v>
      </c>
      <c r="Q1809" s="84" t="n">
        <f aca="false">IF($N1809="D",VLOOKUP(H1809,BasisBuckets,2,FALSE()),0)</f>
        <v>9</v>
      </c>
      <c r="R1809" s="84" t="n">
        <f aca="false">IF($N1809="PHY",VLOOKUP(H1809,PGDBuckets,2,FALSE()),0)</f>
        <v>0</v>
      </c>
      <c r="S1809" s="84" t="n">
        <f aca="false">IF($N1809="G",VLOOKUP(H1809,PGDBuckets,2,FALSE()),0)</f>
        <v>0</v>
      </c>
      <c r="T1809" s="84" t="n">
        <f aca="false">SUM(P1809:S1809)</f>
        <v>9</v>
      </c>
      <c r="U1809" s="84" t="str">
        <f aca="false">IF(O1809="not used","-",O1809&amp;N1809&amp;T1809)</f>
        <v>-</v>
      </c>
      <c r="V1809" s="84" t="str">
        <f aca="false">IF(O1809="Not Used","-",VLOOKUP(D1809,FOLIOS,7,FALSE())&amp;H1809)</f>
        <v>-</v>
      </c>
      <c r="W1809" s="84" t="str">
        <f aca="false">IF(U1809="-","-",O1809&amp;E1809&amp;H1809)</f>
        <v>-</v>
      </c>
      <c r="X1809" s="85" t="str">
        <f aca="false">D1809&amp;G1809</f>
        <v>FT-CAND-EGSC-OPT-BASCGPR-AECO/BASIS</v>
      </c>
      <c r="Y1809" s="5"/>
      <c r="Z1809" s="5"/>
      <c r="AF1809" s="0" t="str">
        <f aca="false">D1809&amp;V1809</f>
        <v>FT-CAND-EGSC-OPT-BAS-</v>
      </c>
    </row>
    <row r="1810" customFormat="false" ht="12.75" hidden="false" customHeight="false" outlineLevel="0" collapsed="false">
      <c r="A1810" s="81" t="n">
        <v>36682</v>
      </c>
      <c r="B1810" s="87" t="s">
        <v>55</v>
      </c>
      <c r="C1810" s="87" t="s">
        <v>56</v>
      </c>
      <c r="D1810" s="87" t="s">
        <v>99</v>
      </c>
      <c r="E1810" s="87" t="s">
        <v>21</v>
      </c>
      <c r="F1810" s="87"/>
      <c r="G1810" s="87" t="s">
        <v>58</v>
      </c>
      <c r="H1810" s="88" t="n">
        <v>36923</v>
      </c>
      <c r="I1810" s="82" t="n">
        <v>-3243037</v>
      </c>
      <c r="J1810" s="82" t="n">
        <v>648607</v>
      </c>
      <c r="K1810" s="83" t="n">
        <f aca="false">IF(J1810=0,0,J1810/I1810)</f>
        <v>-0.199999876658823</v>
      </c>
      <c r="L1810" s="83" t="n">
        <f aca="false">I1810/UOM</f>
        <v>-324.3037</v>
      </c>
      <c r="M1810" s="83" t="n">
        <f aca="false">J1810/UOM</f>
        <v>64.8607</v>
      </c>
      <c r="N1810" s="84" t="str">
        <f aca="false">IF(F1810="P","PHY",IF(F1810="G","G",E1810))</f>
        <v>D</v>
      </c>
      <c r="O1810" s="84" t="str">
        <f aca="false">IF(ISNA(VLOOKUP(G1810,BadCanCurves,1,FALSE())),VLOOKUP(D1810,FOLIOS,6,FALSE()),"not used")</f>
        <v>not used</v>
      </c>
      <c r="P1810" s="84" t="n">
        <f aca="false">IF($N1810="P",VLOOKUP(H1810,PrcBuckets,2,FALSE()),0)</f>
        <v>0</v>
      </c>
      <c r="Q1810" s="84" t="n">
        <f aca="false">IF($N1810="D",VLOOKUP(H1810,BasisBuckets,2,FALSE()),0)</f>
        <v>9</v>
      </c>
      <c r="R1810" s="84" t="n">
        <f aca="false">IF($N1810="PHY",VLOOKUP(H1810,PGDBuckets,2,FALSE()),0)</f>
        <v>0</v>
      </c>
      <c r="S1810" s="84" t="n">
        <f aca="false">IF($N1810="G",VLOOKUP(H1810,PGDBuckets,2,FALSE()),0)</f>
        <v>0</v>
      </c>
      <c r="T1810" s="84" t="n">
        <f aca="false">SUM(P1810:S1810)</f>
        <v>9</v>
      </c>
      <c r="U1810" s="84" t="str">
        <f aca="false">IF(O1810="not used","-",O1810&amp;N1810&amp;T1810)</f>
        <v>-</v>
      </c>
      <c r="V1810" s="84" t="str">
        <f aca="false">IF(O1810="Not Used","-",VLOOKUP(D1810,FOLIOS,7,FALSE())&amp;H1810)</f>
        <v>-</v>
      </c>
      <c r="W1810" s="84" t="str">
        <f aca="false">IF(U1810="-","-",O1810&amp;E1810&amp;H1810)</f>
        <v>-</v>
      </c>
      <c r="X1810" s="85" t="str">
        <f aca="false">D1810&amp;G1810</f>
        <v>FT-CAND-EGSC-OPT-BASCGPR-AECO/BASIS</v>
      </c>
      <c r="Y1810" s="5"/>
      <c r="Z1810" s="5"/>
      <c r="AF1810" s="0" t="str">
        <f aca="false">D1810&amp;V1810</f>
        <v>FT-CAND-EGSC-OPT-BAS-</v>
      </c>
    </row>
    <row r="1811" customFormat="false" ht="12.75" hidden="false" customHeight="false" outlineLevel="0" collapsed="false">
      <c r="A1811" s="81" t="n">
        <v>36682</v>
      </c>
      <c r="B1811" s="87" t="s">
        <v>55</v>
      </c>
      <c r="C1811" s="87" t="s">
        <v>56</v>
      </c>
      <c r="D1811" s="87" t="s">
        <v>99</v>
      </c>
      <c r="E1811" s="87" t="s">
        <v>21</v>
      </c>
      <c r="F1811" s="87"/>
      <c r="G1811" s="87" t="s">
        <v>58</v>
      </c>
      <c r="H1811" s="88" t="n">
        <v>36951</v>
      </c>
      <c r="I1811" s="82" t="n">
        <v>-3696227</v>
      </c>
      <c r="J1811" s="82" t="n">
        <v>739245</v>
      </c>
      <c r="K1811" s="83" t="n">
        <f aca="false">IF(J1811=0,0,J1811/I1811)</f>
        <v>-0.199999891781538</v>
      </c>
      <c r="L1811" s="83" t="n">
        <f aca="false">I1811/UOM</f>
        <v>-369.6227</v>
      </c>
      <c r="M1811" s="83" t="n">
        <f aca="false">J1811/UOM</f>
        <v>73.9245</v>
      </c>
      <c r="N1811" s="84" t="str">
        <f aca="false">IF(F1811="P","PHY",IF(F1811="G","G",E1811))</f>
        <v>D</v>
      </c>
      <c r="O1811" s="84" t="str">
        <f aca="false">IF(ISNA(VLOOKUP(G1811,BadCanCurves,1,FALSE())),VLOOKUP(D1811,FOLIOS,6,FALSE()),"not used")</f>
        <v>not used</v>
      </c>
      <c r="P1811" s="84" t="n">
        <f aca="false">IF($N1811="P",VLOOKUP(H1811,PrcBuckets,2,FALSE()),0)</f>
        <v>0</v>
      </c>
      <c r="Q1811" s="84" t="n">
        <f aca="false">IF($N1811="D",VLOOKUP(H1811,BasisBuckets,2,FALSE()),0)</f>
        <v>9</v>
      </c>
      <c r="R1811" s="84" t="n">
        <f aca="false">IF($N1811="PHY",VLOOKUP(H1811,PGDBuckets,2,FALSE()),0)</f>
        <v>0</v>
      </c>
      <c r="S1811" s="84" t="n">
        <f aca="false">IF($N1811="G",VLOOKUP(H1811,PGDBuckets,2,FALSE()),0)</f>
        <v>0</v>
      </c>
      <c r="T1811" s="84" t="n">
        <f aca="false">SUM(P1811:S1811)</f>
        <v>9</v>
      </c>
      <c r="U1811" s="84" t="str">
        <f aca="false">IF(O1811="not used","-",O1811&amp;N1811&amp;T1811)</f>
        <v>-</v>
      </c>
      <c r="V1811" s="84" t="str">
        <f aca="false">IF(O1811="Not Used","-",VLOOKUP(D1811,FOLIOS,7,FALSE())&amp;H1811)</f>
        <v>-</v>
      </c>
      <c r="W1811" s="84" t="str">
        <f aca="false">IF(U1811="-","-",O1811&amp;E1811&amp;H1811)</f>
        <v>-</v>
      </c>
      <c r="X1811" s="85" t="str">
        <f aca="false">D1811&amp;G1811</f>
        <v>FT-CAND-EGSC-OPT-BASCGPR-AECO/BASIS</v>
      </c>
      <c r="Y1811" s="5"/>
      <c r="Z1811" s="5"/>
      <c r="AF1811" s="0" t="str">
        <f aca="false">D1811&amp;V1811</f>
        <v>FT-CAND-EGSC-OPT-BAS-</v>
      </c>
    </row>
    <row r="1812" customFormat="false" ht="12.75" hidden="false" customHeight="false" outlineLevel="0" collapsed="false">
      <c r="A1812" s="81" t="n">
        <v>36682</v>
      </c>
      <c r="B1812" s="87" t="s">
        <v>55</v>
      </c>
      <c r="C1812" s="87" t="s">
        <v>56</v>
      </c>
      <c r="D1812" s="87" t="s">
        <v>99</v>
      </c>
      <c r="E1812" s="87" t="s">
        <v>21</v>
      </c>
      <c r="F1812" s="87"/>
      <c r="G1812" s="87" t="s">
        <v>58</v>
      </c>
      <c r="H1812" s="88" t="n">
        <v>36982</v>
      </c>
      <c r="I1812" s="82" t="n">
        <v>-172130</v>
      </c>
      <c r="J1812" s="82" t="n">
        <v>34426</v>
      </c>
      <c r="K1812" s="83" t="n">
        <f aca="false">IF(J1812=0,0,J1812/I1812)</f>
        <v>-0.2</v>
      </c>
      <c r="L1812" s="83" t="n">
        <f aca="false">I1812/UOM</f>
        <v>-17.213</v>
      </c>
      <c r="M1812" s="83" t="n">
        <f aca="false">J1812/UOM</f>
        <v>3.4426</v>
      </c>
      <c r="N1812" s="84" t="str">
        <f aca="false">IF(F1812="P","PHY",IF(F1812="G","G",E1812))</f>
        <v>D</v>
      </c>
      <c r="O1812" s="84" t="str">
        <f aca="false">IF(ISNA(VLOOKUP(G1812,BadCanCurves,1,FALSE())),VLOOKUP(D1812,FOLIOS,6,FALSE()),"not used")</f>
        <v>not used</v>
      </c>
      <c r="P1812" s="84" t="n">
        <f aca="false">IF($N1812="P",VLOOKUP(H1812,PrcBuckets,2,FALSE()),0)</f>
        <v>0</v>
      </c>
      <c r="Q1812" s="84" t="n">
        <f aca="false">IF($N1812="D",VLOOKUP(H1812,BasisBuckets,2,FALSE()),0)</f>
        <v>9</v>
      </c>
      <c r="R1812" s="84" t="n">
        <f aca="false">IF($N1812="PHY",VLOOKUP(H1812,PGDBuckets,2,FALSE()),0)</f>
        <v>0</v>
      </c>
      <c r="S1812" s="84" t="n">
        <f aca="false">IF($N1812="G",VLOOKUP(H1812,PGDBuckets,2,FALSE()),0)</f>
        <v>0</v>
      </c>
      <c r="T1812" s="84" t="n">
        <f aca="false">SUM(P1812:S1812)</f>
        <v>9</v>
      </c>
      <c r="U1812" s="84" t="str">
        <f aca="false">IF(O1812="not used","-",O1812&amp;N1812&amp;T1812)</f>
        <v>-</v>
      </c>
      <c r="V1812" s="84" t="str">
        <f aca="false">IF(O1812="Not Used","-",VLOOKUP(D1812,FOLIOS,7,FALSE())&amp;H1812)</f>
        <v>-</v>
      </c>
      <c r="W1812" s="84" t="str">
        <f aca="false">IF(U1812="-","-",O1812&amp;E1812&amp;H1812)</f>
        <v>-</v>
      </c>
      <c r="X1812" s="85" t="str">
        <f aca="false">D1812&amp;G1812</f>
        <v>FT-CAND-EGSC-OPT-BASCGPR-AECO/BASIS</v>
      </c>
      <c r="Y1812" s="5"/>
      <c r="Z1812" s="5"/>
      <c r="AF1812" s="0" t="str">
        <f aca="false">D1812&amp;V1812</f>
        <v>FT-CAND-EGSC-OPT-BAS-</v>
      </c>
    </row>
    <row r="1813" customFormat="false" ht="12.75" hidden="false" customHeight="false" outlineLevel="0" collapsed="false">
      <c r="A1813" s="81" t="n">
        <v>36682</v>
      </c>
      <c r="B1813" s="87" t="s">
        <v>55</v>
      </c>
      <c r="C1813" s="87" t="s">
        <v>56</v>
      </c>
      <c r="D1813" s="87" t="s">
        <v>99</v>
      </c>
      <c r="E1813" s="87" t="s">
        <v>21</v>
      </c>
      <c r="F1813" s="87"/>
      <c r="G1813" s="87" t="s">
        <v>58</v>
      </c>
      <c r="H1813" s="88" t="n">
        <v>37012</v>
      </c>
      <c r="I1813" s="82" t="n">
        <v>-176819</v>
      </c>
      <c r="J1813" s="82" t="n">
        <v>35364</v>
      </c>
      <c r="K1813" s="83" t="n">
        <f aca="false">IF(J1813=0,0,J1813/I1813)</f>
        <v>-0.200001131100165</v>
      </c>
      <c r="L1813" s="83" t="n">
        <f aca="false">I1813/UOM</f>
        <v>-17.6819</v>
      </c>
      <c r="M1813" s="83" t="n">
        <f aca="false">J1813/UOM</f>
        <v>3.5364</v>
      </c>
      <c r="N1813" s="84" t="str">
        <f aca="false">IF(F1813="P","PHY",IF(F1813="G","G",E1813))</f>
        <v>D</v>
      </c>
      <c r="O1813" s="84" t="str">
        <f aca="false">IF(ISNA(VLOOKUP(G1813,BadCanCurves,1,FALSE())),VLOOKUP(D1813,FOLIOS,6,FALSE()),"not used")</f>
        <v>not used</v>
      </c>
      <c r="P1813" s="84" t="n">
        <f aca="false">IF($N1813="P",VLOOKUP(H1813,PrcBuckets,2,FALSE()),0)</f>
        <v>0</v>
      </c>
      <c r="Q1813" s="84" t="n">
        <f aca="false">IF($N1813="D",VLOOKUP(H1813,BasisBuckets,2,FALSE()),0)</f>
        <v>9</v>
      </c>
      <c r="R1813" s="84" t="n">
        <f aca="false">IF($N1813="PHY",VLOOKUP(H1813,PGDBuckets,2,FALSE()),0)</f>
        <v>0</v>
      </c>
      <c r="S1813" s="84" t="n">
        <f aca="false">IF($N1813="G",VLOOKUP(H1813,PGDBuckets,2,FALSE()),0)</f>
        <v>0</v>
      </c>
      <c r="T1813" s="84" t="n">
        <f aca="false">SUM(P1813:S1813)</f>
        <v>9</v>
      </c>
      <c r="U1813" s="84" t="str">
        <f aca="false">IF(O1813="not used","-",O1813&amp;N1813&amp;T1813)</f>
        <v>-</v>
      </c>
      <c r="V1813" s="84" t="str">
        <f aca="false">IF(O1813="Not Used","-",VLOOKUP(D1813,FOLIOS,7,FALSE())&amp;H1813)</f>
        <v>-</v>
      </c>
      <c r="W1813" s="84" t="str">
        <f aca="false">IF(U1813="-","-",O1813&amp;E1813&amp;H1813)</f>
        <v>-</v>
      </c>
      <c r="X1813" s="85" t="str">
        <f aca="false">D1813&amp;G1813</f>
        <v>FT-CAND-EGSC-OPT-BASCGPR-AECO/BASIS</v>
      </c>
      <c r="Y1813" s="5"/>
      <c r="Z1813" s="5"/>
      <c r="AF1813" s="0" t="str">
        <f aca="false">D1813&amp;V1813</f>
        <v>FT-CAND-EGSC-OPT-BAS-</v>
      </c>
    </row>
    <row r="1814" customFormat="false" ht="12.75" hidden="false" customHeight="false" outlineLevel="0" collapsed="false">
      <c r="A1814" s="81" t="n">
        <v>36682</v>
      </c>
      <c r="B1814" s="87" t="s">
        <v>55</v>
      </c>
      <c r="C1814" s="87" t="s">
        <v>56</v>
      </c>
      <c r="D1814" s="87" t="s">
        <v>99</v>
      </c>
      <c r="E1814" s="87" t="s">
        <v>21</v>
      </c>
      <c r="F1814" s="87"/>
      <c r="G1814" s="87" t="s">
        <v>58</v>
      </c>
      <c r="H1814" s="88" t="n">
        <v>37043</v>
      </c>
      <c r="I1814" s="82" t="n">
        <v>-170068</v>
      </c>
      <c r="J1814" s="82" t="n">
        <v>34014</v>
      </c>
      <c r="K1814" s="83" t="n">
        <f aca="false">IF(J1814=0,0,J1814/I1814)</f>
        <v>-0.200002352000376</v>
      </c>
      <c r="L1814" s="83" t="n">
        <f aca="false">I1814/UOM</f>
        <v>-17.0068</v>
      </c>
      <c r="M1814" s="83" t="n">
        <f aca="false">J1814/UOM</f>
        <v>3.4014</v>
      </c>
      <c r="N1814" s="84" t="str">
        <f aca="false">IF(F1814="P","PHY",IF(F1814="G","G",E1814))</f>
        <v>D</v>
      </c>
      <c r="O1814" s="84" t="str">
        <f aca="false">IF(ISNA(VLOOKUP(G1814,BadCanCurves,1,FALSE())),VLOOKUP(D1814,FOLIOS,6,FALSE()),"not used")</f>
        <v>not used</v>
      </c>
      <c r="P1814" s="84" t="n">
        <f aca="false">IF($N1814="P",VLOOKUP(H1814,PrcBuckets,2,FALSE()),0)</f>
        <v>0</v>
      </c>
      <c r="Q1814" s="84" t="n">
        <f aca="false">IF($N1814="D",VLOOKUP(H1814,BasisBuckets,2,FALSE()),0)</f>
        <v>9</v>
      </c>
      <c r="R1814" s="84" t="n">
        <f aca="false">IF($N1814="PHY",VLOOKUP(H1814,PGDBuckets,2,FALSE()),0)</f>
        <v>0</v>
      </c>
      <c r="S1814" s="84" t="n">
        <f aca="false">IF($N1814="G",VLOOKUP(H1814,PGDBuckets,2,FALSE()),0)</f>
        <v>0</v>
      </c>
      <c r="T1814" s="84" t="n">
        <f aca="false">SUM(P1814:S1814)</f>
        <v>9</v>
      </c>
      <c r="U1814" s="84" t="str">
        <f aca="false">IF(O1814="not used","-",O1814&amp;N1814&amp;T1814)</f>
        <v>-</v>
      </c>
      <c r="V1814" s="84" t="str">
        <f aca="false">IF(O1814="Not Used","-",VLOOKUP(D1814,FOLIOS,7,FALSE())&amp;H1814)</f>
        <v>-</v>
      </c>
      <c r="W1814" s="84" t="str">
        <f aca="false">IF(U1814="-","-",O1814&amp;E1814&amp;H1814)</f>
        <v>-</v>
      </c>
      <c r="X1814" s="85" t="str">
        <f aca="false">D1814&amp;G1814</f>
        <v>FT-CAND-EGSC-OPT-BASCGPR-AECO/BASIS</v>
      </c>
      <c r="Y1814" s="5"/>
      <c r="Z1814" s="5"/>
      <c r="AF1814" s="0" t="str">
        <f aca="false">D1814&amp;V1814</f>
        <v>FT-CAND-EGSC-OPT-BAS-</v>
      </c>
    </row>
    <row r="1815" customFormat="false" ht="12.75" hidden="false" customHeight="false" outlineLevel="0" collapsed="false">
      <c r="A1815" s="81" t="n">
        <v>36682</v>
      </c>
      <c r="B1815" s="87" t="s">
        <v>55</v>
      </c>
      <c r="C1815" s="87" t="s">
        <v>56</v>
      </c>
      <c r="D1815" s="87" t="s">
        <v>99</v>
      </c>
      <c r="E1815" s="87" t="s">
        <v>21</v>
      </c>
      <c r="F1815" s="87"/>
      <c r="G1815" s="87" t="s">
        <v>58</v>
      </c>
      <c r="H1815" s="88" t="n">
        <v>37073</v>
      </c>
      <c r="I1815" s="82" t="n">
        <v>-174696</v>
      </c>
      <c r="J1815" s="82" t="n">
        <v>34939</v>
      </c>
      <c r="K1815" s="83" t="n">
        <f aca="false">IF(J1815=0,0,J1815/I1815)</f>
        <v>-0.199998855154096</v>
      </c>
      <c r="L1815" s="83" t="n">
        <f aca="false">I1815/UOM</f>
        <v>-17.4696</v>
      </c>
      <c r="M1815" s="83" t="n">
        <f aca="false">J1815/UOM</f>
        <v>3.4939</v>
      </c>
      <c r="N1815" s="84" t="str">
        <f aca="false">IF(F1815="P","PHY",IF(F1815="G","G",E1815))</f>
        <v>D</v>
      </c>
      <c r="O1815" s="84" t="str">
        <f aca="false">IF(ISNA(VLOOKUP(G1815,BadCanCurves,1,FALSE())),VLOOKUP(D1815,FOLIOS,6,FALSE()),"not used")</f>
        <v>not used</v>
      </c>
      <c r="P1815" s="84" t="n">
        <f aca="false">IF($N1815="P",VLOOKUP(H1815,PrcBuckets,2,FALSE()),0)</f>
        <v>0</v>
      </c>
      <c r="Q1815" s="84" t="n">
        <f aca="false">IF($N1815="D",VLOOKUP(H1815,BasisBuckets,2,FALSE()),0)</f>
        <v>9</v>
      </c>
      <c r="R1815" s="84" t="n">
        <f aca="false">IF($N1815="PHY",VLOOKUP(H1815,PGDBuckets,2,FALSE()),0)</f>
        <v>0</v>
      </c>
      <c r="S1815" s="84" t="n">
        <f aca="false">IF($N1815="G",VLOOKUP(H1815,PGDBuckets,2,FALSE()),0)</f>
        <v>0</v>
      </c>
      <c r="T1815" s="84" t="n">
        <f aca="false">SUM(P1815:S1815)</f>
        <v>9</v>
      </c>
      <c r="U1815" s="84" t="str">
        <f aca="false">IF(O1815="not used","-",O1815&amp;N1815&amp;T1815)</f>
        <v>-</v>
      </c>
      <c r="V1815" s="84" t="str">
        <f aca="false">IF(O1815="Not Used","-",VLOOKUP(D1815,FOLIOS,7,FALSE())&amp;H1815)</f>
        <v>-</v>
      </c>
      <c r="W1815" s="84" t="str">
        <f aca="false">IF(U1815="-","-",O1815&amp;E1815&amp;H1815)</f>
        <v>-</v>
      </c>
      <c r="X1815" s="85" t="str">
        <f aca="false">D1815&amp;G1815</f>
        <v>FT-CAND-EGSC-OPT-BASCGPR-AECO/BASIS</v>
      </c>
      <c r="Y1815" s="5"/>
      <c r="Z1815" s="5"/>
      <c r="AF1815" s="0" t="str">
        <f aca="false">D1815&amp;V1815</f>
        <v>FT-CAND-EGSC-OPT-BAS-</v>
      </c>
    </row>
    <row r="1816" customFormat="false" ht="12.75" hidden="false" customHeight="false" outlineLevel="0" collapsed="false">
      <c r="A1816" s="81" t="n">
        <v>36682</v>
      </c>
      <c r="B1816" s="87" t="s">
        <v>55</v>
      </c>
      <c r="C1816" s="87" t="s">
        <v>56</v>
      </c>
      <c r="D1816" s="87" t="s">
        <v>99</v>
      </c>
      <c r="E1816" s="87" t="s">
        <v>21</v>
      </c>
      <c r="F1816" s="87"/>
      <c r="G1816" s="87" t="s">
        <v>58</v>
      </c>
      <c r="H1816" s="88" t="n">
        <v>37104</v>
      </c>
      <c r="I1816" s="82" t="n">
        <v>-173628</v>
      </c>
      <c r="J1816" s="82" t="n">
        <v>34726</v>
      </c>
      <c r="K1816" s="83" t="n">
        <f aca="false">IF(J1816=0,0,J1816/I1816)</f>
        <v>-0.200002303775889</v>
      </c>
      <c r="L1816" s="83" t="n">
        <f aca="false">I1816/UOM</f>
        <v>-17.3628</v>
      </c>
      <c r="M1816" s="83" t="n">
        <f aca="false">J1816/UOM</f>
        <v>3.4726</v>
      </c>
      <c r="N1816" s="84" t="str">
        <f aca="false">IF(F1816="P","PHY",IF(F1816="G","G",E1816))</f>
        <v>D</v>
      </c>
      <c r="O1816" s="84" t="str">
        <f aca="false">IF(ISNA(VLOOKUP(G1816,BadCanCurves,1,FALSE())),VLOOKUP(D1816,FOLIOS,6,FALSE()),"not used")</f>
        <v>not used</v>
      </c>
      <c r="P1816" s="84" t="n">
        <f aca="false">IF($N1816="P",VLOOKUP(H1816,PrcBuckets,2,FALSE()),0)</f>
        <v>0</v>
      </c>
      <c r="Q1816" s="84" t="n">
        <f aca="false">IF($N1816="D",VLOOKUP(H1816,BasisBuckets,2,FALSE()),0)</f>
        <v>9</v>
      </c>
      <c r="R1816" s="84" t="n">
        <f aca="false">IF($N1816="PHY",VLOOKUP(H1816,PGDBuckets,2,FALSE()),0)</f>
        <v>0</v>
      </c>
      <c r="S1816" s="84" t="n">
        <f aca="false">IF($N1816="G",VLOOKUP(H1816,PGDBuckets,2,FALSE()),0)</f>
        <v>0</v>
      </c>
      <c r="T1816" s="84" t="n">
        <f aca="false">SUM(P1816:S1816)</f>
        <v>9</v>
      </c>
      <c r="U1816" s="84" t="str">
        <f aca="false">IF(O1816="not used","-",O1816&amp;N1816&amp;T1816)</f>
        <v>-</v>
      </c>
      <c r="V1816" s="84" t="str">
        <f aca="false">IF(O1816="Not Used","-",VLOOKUP(D1816,FOLIOS,7,FALSE())&amp;H1816)</f>
        <v>-</v>
      </c>
      <c r="W1816" s="84" t="str">
        <f aca="false">IF(U1816="-","-",O1816&amp;E1816&amp;H1816)</f>
        <v>-</v>
      </c>
      <c r="X1816" s="85" t="str">
        <f aca="false">D1816&amp;G1816</f>
        <v>FT-CAND-EGSC-OPT-BASCGPR-AECO/BASIS</v>
      </c>
      <c r="Y1816" s="5"/>
      <c r="Z1816" s="5"/>
      <c r="AF1816" s="0" t="str">
        <f aca="false">D1816&amp;V1816</f>
        <v>FT-CAND-EGSC-OPT-BAS-</v>
      </c>
    </row>
    <row r="1817" customFormat="false" ht="12.75" hidden="false" customHeight="false" outlineLevel="0" collapsed="false">
      <c r="A1817" s="81" t="n">
        <v>36682</v>
      </c>
      <c r="B1817" s="87" t="s">
        <v>55</v>
      </c>
      <c r="C1817" s="87" t="s">
        <v>56</v>
      </c>
      <c r="D1817" s="87" t="s">
        <v>99</v>
      </c>
      <c r="E1817" s="87" t="s">
        <v>21</v>
      </c>
      <c r="F1817" s="87"/>
      <c r="G1817" s="87" t="s">
        <v>58</v>
      </c>
      <c r="H1817" s="88" t="n">
        <v>37135</v>
      </c>
      <c r="I1817" s="82" t="n">
        <v>-166998</v>
      </c>
      <c r="J1817" s="82" t="n">
        <v>33400</v>
      </c>
      <c r="K1817" s="83" t="n">
        <f aca="false">IF(J1817=0,0,J1817/I1817)</f>
        <v>-0.200002395238266</v>
      </c>
      <c r="L1817" s="83" t="n">
        <f aca="false">I1817/UOM</f>
        <v>-16.6998</v>
      </c>
      <c r="M1817" s="83" t="n">
        <f aca="false">J1817/UOM</f>
        <v>3.34</v>
      </c>
      <c r="N1817" s="84" t="str">
        <f aca="false">IF(F1817="P","PHY",IF(F1817="G","G",E1817))</f>
        <v>D</v>
      </c>
      <c r="O1817" s="84" t="str">
        <f aca="false">IF(ISNA(VLOOKUP(G1817,BadCanCurves,1,FALSE())),VLOOKUP(D1817,FOLIOS,6,FALSE()),"not used")</f>
        <v>not used</v>
      </c>
      <c r="P1817" s="84" t="n">
        <f aca="false">IF($N1817="P",VLOOKUP(H1817,PrcBuckets,2,FALSE()),0)</f>
        <v>0</v>
      </c>
      <c r="Q1817" s="84" t="n">
        <f aca="false">IF($N1817="D",VLOOKUP(H1817,BasisBuckets,2,FALSE()),0)</f>
        <v>9</v>
      </c>
      <c r="R1817" s="84" t="n">
        <f aca="false">IF($N1817="PHY",VLOOKUP(H1817,PGDBuckets,2,FALSE()),0)</f>
        <v>0</v>
      </c>
      <c r="S1817" s="84" t="n">
        <f aca="false">IF($N1817="G",VLOOKUP(H1817,PGDBuckets,2,FALSE()),0)</f>
        <v>0</v>
      </c>
      <c r="T1817" s="84" t="n">
        <f aca="false">SUM(P1817:S1817)</f>
        <v>9</v>
      </c>
      <c r="U1817" s="84" t="str">
        <f aca="false">IF(O1817="not used","-",O1817&amp;N1817&amp;T1817)</f>
        <v>-</v>
      </c>
      <c r="V1817" s="84" t="str">
        <f aca="false">IF(O1817="Not Used","-",VLOOKUP(D1817,FOLIOS,7,FALSE())&amp;H1817)</f>
        <v>-</v>
      </c>
      <c r="W1817" s="84" t="str">
        <f aca="false">IF(U1817="-","-",O1817&amp;E1817&amp;H1817)</f>
        <v>-</v>
      </c>
      <c r="X1817" s="85" t="str">
        <f aca="false">D1817&amp;G1817</f>
        <v>FT-CAND-EGSC-OPT-BASCGPR-AECO/BASIS</v>
      </c>
      <c r="Y1817" s="5"/>
      <c r="Z1817" s="5"/>
      <c r="AF1817" s="0" t="str">
        <f aca="false">D1817&amp;V1817</f>
        <v>FT-CAND-EGSC-OPT-BAS-</v>
      </c>
    </row>
    <row r="1818" customFormat="false" ht="12.75" hidden="false" customHeight="false" outlineLevel="0" collapsed="false">
      <c r="A1818" s="81" t="n">
        <v>36682</v>
      </c>
      <c r="B1818" s="87" t="s">
        <v>55</v>
      </c>
      <c r="C1818" s="87" t="s">
        <v>56</v>
      </c>
      <c r="D1818" s="87" t="s">
        <v>99</v>
      </c>
      <c r="E1818" s="87" t="s">
        <v>21</v>
      </c>
      <c r="F1818" s="87"/>
      <c r="G1818" s="87" t="s">
        <v>58</v>
      </c>
      <c r="H1818" s="88" t="n">
        <v>37165</v>
      </c>
      <c r="I1818" s="82" t="n">
        <v>-171542</v>
      </c>
      <c r="J1818" s="82" t="n">
        <v>34308</v>
      </c>
      <c r="K1818" s="83" t="n">
        <f aca="false">IF(J1818=0,0,J1818/I1818)</f>
        <v>-0.199997668209535</v>
      </c>
      <c r="L1818" s="83" t="n">
        <f aca="false">I1818/UOM</f>
        <v>-17.1542</v>
      </c>
      <c r="M1818" s="83" t="n">
        <f aca="false">J1818/UOM</f>
        <v>3.4308</v>
      </c>
      <c r="N1818" s="84" t="str">
        <f aca="false">IF(F1818="P","PHY",IF(F1818="G","G",E1818))</f>
        <v>D</v>
      </c>
      <c r="O1818" s="84" t="str">
        <f aca="false">IF(ISNA(VLOOKUP(G1818,BadCanCurves,1,FALSE())),VLOOKUP(D1818,FOLIOS,6,FALSE()),"not used")</f>
        <v>not used</v>
      </c>
      <c r="P1818" s="84" t="n">
        <f aca="false">IF($N1818="P",VLOOKUP(H1818,PrcBuckets,2,FALSE()),0)</f>
        <v>0</v>
      </c>
      <c r="Q1818" s="84" t="n">
        <f aca="false">IF($N1818="D",VLOOKUP(H1818,BasisBuckets,2,FALSE()),0)</f>
        <v>9</v>
      </c>
      <c r="R1818" s="84" t="n">
        <f aca="false">IF($N1818="PHY",VLOOKUP(H1818,PGDBuckets,2,FALSE()),0)</f>
        <v>0</v>
      </c>
      <c r="S1818" s="84" t="n">
        <f aca="false">IF($N1818="G",VLOOKUP(H1818,PGDBuckets,2,FALSE()),0)</f>
        <v>0</v>
      </c>
      <c r="T1818" s="84" t="n">
        <f aca="false">SUM(P1818:S1818)</f>
        <v>9</v>
      </c>
      <c r="U1818" s="84" t="str">
        <f aca="false">IF(O1818="not used","-",O1818&amp;N1818&amp;T1818)</f>
        <v>-</v>
      </c>
      <c r="V1818" s="84" t="str">
        <f aca="false">IF(O1818="Not Used","-",VLOOKUP(D1818,FOLIOS,7,FALSE())&amp;H1818)</f>
        <v>-</v>
      </c>
      <c r="W1818" s="84" t="str">
        <f aca="false">IF(U1818="-","-",O1818&amp;E1818&amp;H1818)</f>
        <v>-</v>
      </c>
      <c r="X1818" s="85" t="str">
        <f aca="false">D1818&amp;G1818</f>
        <v>FT-CAND-EGSC-OPT-BASCGPR-AECO/BASIS</v>
      </c>
      <c r="Y1818" s="5"/>
      <c r="Z1818" s="5"/>
      <c r="AF1818" s="0" t="str">
        <f aca="false">D1818&amp;V1818</f>
        <v>FT-CAND-EGSC-OPT-BAS-</v>
      </c>
    </row>
    <row r="1819" customFormat="false" ht="12.75" hidden="false" customHeight="false" outlineLevel="0" collapsed="false">
      <c r="A1819" s="81" t="n">
        <v>36682</v>
      </c>
      <c r="B1819" s="87" t="s">
        <v>55</v>
      </c>
      <c r="C1819" s="87" t="s">
        <v>56</v>
      </c>
      <c r="D1819" s="87" t="s">
        <v>99</v>
      </c>
      <c r="E1819" s="87" t="s">
        <v>21</v>
      </c>
      <c r="F1819" s="87"/>
      <c r="G1819" s="87" t="s">
        <v>58</v>
      </c>
      <c r="H1819" s="88" t="n">
        <v>37196</v>
      </c>
      <c r="I1819" s="82" t="n">
        <v>0</v>
      </c>
      <c r="J1819" s="82" t="n">
        <v>0</v>
      </c>
      <c r="K1819" s="83" t="n">
        <f aca="false">IF(J1819=0,0,J1819/I1819)</f>
        <v>0</v>
      </c>
      <c r="L1819" s="83" t="n">
        <f aca="false">I1819/UOM</f>
        <v>0</v>
      </c>
      <c r="M1819" s="83" t="n">
        <f aca="false">J1819/UOM</f>
        <v>0</v>
      </c>
      <c r="N1819" s="84" t="str">
        <f aca="false">IF(F1819="P","PHY",IF(F1819="G","G",E1819))</f>
        <v>D</v>
      </c>
      <c r="O1819" s="84" t="str">
        <f aca="false">IF(ISNA(VLOOKUP(G1819,BadCanCurves,1,FALSE())),VLOOKUP(D1819,FOLIOS,6,FALSE()),"not used")</f>
        <v>not used</v>
      </c>
      <c r="P1819" s="84" t="n">
        <f aca="false">IF($N1819="P",VLOOKUP(H1819,PrcBuckets,2,FALSE()),0)</f>
        <v>0</v>
      </c>
      <c r="Q1819" s="84" t="n">
        <f aca="false">IF($N1819="D",VLOOKUP(H1819,BasisBuckets,2,FALSE()),0)</f>
        <v>9</v>
      </c>
      <c r="R1819" s="84" t="n">
        <f aca="false">IF($N1819="PHY",VLOOKUP(H1819,PGDBuckets,2,FALSE()),0)</f>
        <v>0</v>
      </c>
      <c r="S1819" s="84" t="n">
        <f aca="false">IF($N1819="G",VLOOKUP(H1819,PGDBuckets,2,FALSE()),0)</f>
        <v>0</v>
      </c>
      <c r="T1819" s="84" t="n">
        <f aca="false">SUM(P1819:S1819)</f>
        <v>9</v>
      </c>
      <c r="U1819" s="84" t="str">
        <f aca="false">IF(O1819="not used","-",O1819&amp;N1819&amp;T1819)</f>
        <v>-</v>
      </c>
      <c r="V1819" s="84" t="str">
        <f aca="false">IF(O1819="Not Used","-",VLOOKUP(D1819,FOLIOS,7,FALSE())&amp;H1819)</f>
        <v>-</v>
      </c>
      <c r="W1819" s="84" t="str">
        <f aca="false">IF(U1819="-","-",O1819&amp;E1819&amp;H1819)</f>
        <v>-</v>
      </c>
      <c r="X1819" s="85" t="str">
        <f aca="false">D1819&amp;G1819</f>
        <v>FT-CAND-EGSC-OPT-BASCGPR-AECO/BASIS</v>
      </c>
      <c r="Y1819" s="5"/>
      <c r="Z1819" s="5"/>
      <c r="AF1819" s="0" t="str">
        <f aca="false">D1819&amp;V1819</f>
        <v>FT-CAND-EGSC-OPT-BAS-</v>
      </c>
    </row>
    <row r="1820" customFormat="false" ht="12.75" hidden="false" customHeight="false" outlineLevel="0" collapsed="false">
      <c r="A1820" s="81" t="n">
        <v>36682</v>
      </c>
      <c r="B1820" s="87" t="s">
        <v>55</v>
      </c>
      <c r="C1820" s="87" t="s">
        <v>56</v>
      </c>
      <c r="D1820" s="87" t="s">
        <v>99</v>
      </c>
      <c r="E1820" s="87" t="s">
        <v>21</v>
      </c>
      <c r="F1820" s="87"/>
      <c r="G1820" s="87" t="s">
        <v>58</v>
      </c>
      <c r="H1820" s="88" t="n">
        <v>37226</v>
      </c>
      <c r="I1820" s="82" t="n">
        <v>0</v>
      </c>
      <c r="J1820" s="82" t="n">
        <v>0</v>
      </c>
      <c r="K1820" s="83" t="n">
        <f aca="false">IF(J1820=0,0,J1820/I1820)</f>
        <v>0</v>
      </c>
      <c r="L1820" s="83" t="n">
        <f aca="false">I1820/UOM</f>
        <v>0</v>
      </c>
      <c r="M1820" s="83" t="n">
        <f aca="false">J1820/UOM</f>
        <v>0</v>
      </c>
      <c r="N1820" s="84" t="str">
        <f aca="false">IF(F1820="P","PHY",IF(F1820="G","G",E1820))</f>
        <v>D</v>
      </c>
      <c r="O1820" s="84" t="str">
        <f aca="false">IF(ISNA(VLOOKUP(G1820,BadCanCurves,1,FALSE())),VLOOKUP(D1820,FOLIOS,6,FALSE()),"not used")</f>
        <v>not used</v>
      </c>
      <c r="P1820" s="84" t="n">
        <f aca="false">IF($N1820="P",VLOOKUP(H1820,PrcBuckets,2,FALSE()),0)</f>
        <v>0</v>
      </c>
      <c r="Q1820" s="84" t="n">
        <f aca="false">IF($N1820="D",VLOOKUP(H1820,BasisBuckets,2,FALSE()),0)</f>
        <v>9</v>
      </c>
      <c r="R1820" s="84" t="n">
        <f aca="false">IF($N1820="PHY",VLOOKUP(H1820,PGDBuckets,2,FALSE()),0)</f>
        <v>0</v>
      </c>
      <c r="S1820" s="84" t="n">
        <f aca="false">IF($N1820="G",VLOOKUP(H1820,PGDBuckets,2,FALSE()),0)</f>
        <v>0</v>
      </c>
      <c r="T1820" s="84" t="n">
        <f aca="false">SUM(P1820:S1820)</f>
        <v>9</v>
      </c>
      <c r="U1820" s="84" t="str">
        <f aca="false">IF(O1820="not used","-",O1820&amp;N1820&amp;T1820)</f>
        <v>-</v>
      </c>
      <c r="V1820" s="84" t="str">
        <f aca="false">IF(O1820="Not Used","-",VLOOKUP(D1820,FOLIOS,7,FALSE())&amp;H1820)</f>
        <v>-</v>
      </c>
      <c r="W1820" s="84" t="str">
        <f aca="false">IF(U1820="-","-",O1820&amp;E1820&amp;H1820)</f>
        <v>-</v>
      </c>
      <c r="X1820" s="85" t="str">
        <f aca="false">D1820&amp;G1820</f>
        <v>FT-CAND-EGSC-OPT-BASCGPR-AECO/BASIS</v>
      </c>
      <c r="Y1820" s="5"/>
      <c r="Z1820" s="5"/>
      <c r="AF1820" s="0" t="str">
        <f aca="false">D1820&amp;V1820</f>
        <v>FT-CAND-EGSC-OPT-BAS-</v>
      </c>
    </row>
    <row r="1821" customFormat="false" ht="12.75" hidden="false" customHeight="false" outlineLevel="0" collapsed="false">
      <c r="A1821" s="81" t="n">
        <v>36682</v>
      </c>
      <c r="B1821" s="87" t="s">
        <v>55</v>
      </c>
      <c r="C1821" s="87" t="s">
        <v>56</v>
      </c>
      <c r="D1821" s="87" t="s">
        <v>99</v>
      </c>
      <c r="E1821" s="87" t="s">
        <v>21</v>
      </c>
      <c r="F1821" s="87"/>
      <c r="G1821" s="87" t="s">
        <v>58</v>
      </c>
      <c r="H1821" s="88" t="n">
        <v>37257</v>
      </c>
      <c r="I1821" s="82" t="n">
        <v>0</v>
      </c>
      <c r="J1821" s="82" t="n">
        <v>0</v>
      </c>
      <c r="K1821" s="83" t="n">
        <f aca="false">IF(J1821=0,0,J1821/I1821)</f>
        <v>0</v>
      </c>
      <c r="L1821" s="83" t="n">
        <f aca="false">I1821/UOM</f>
        <v>0</v>
      </c>
      <c r="M1821" s="83" t="n">
        <f aca="false">J1821/UOM</f>
        <v>0</v>
      </c>
      <c r="N1821" s="84" t="str">
        <f aca="false">IF(F1821="P","PHY",IF(F1821="G","G",E1821))</f>
        <v>D</v>
      </c>
      <c r="O1821" s="84" t="str">
        <f aca="false">IF(ISNA(VLOOKUP(G1821,BadCanCurves,1,FALSE())),VLOOKUP(D1821,FOLIOS,6,FALSE()),"not used")</f>
        <v>not used</v>
      </c>
      <c r="P1821" s="84" t="n">
        <f aca="false">IF($N1821="P",VLOOKUP(H1821,PrcBuckets,2,FALSE()),0)</f>
        <v>0</v>
      </c>
      <c r="Q1821" s="84" t="n">
        <f aca="false">IF($N1821="D",VLOOKUP(H1821,BasisBuckets,2,FALSE()),0)</f>
        <v>10</v>
      </c>
      <c r="R1821" s="84" t="n">
        <f aca="false">IF($N1821="PHY",VLOOKUP(H1821,PGDBuckets,2,FALSE()),0)</f>
        <v>0</v>
      </c>
      <c r="S1821" s="84" t="n">
        <f aca="false">IF($N1821="G",VLOOKUP(H1821,PGDBuckets,2,FALSE()),0)</f>
        <v>0</v>
      </c>
      <c r="T1821" s="84" t="n">
        <f aca="false">SUM(P1821:S1821)</f>
        <v>10</v>
      </c>
      <c r="U1821" s="84" t="str">
        <f aca="false">IF(O1821="not used","-",O1821&amp;N1821&amp;T1821)</f>
        <v>-</v>
      </c>
      <c r="V1821" s="84" t="str">
        <f aca="false">IF(O1821="Not Used","-",VLOOKUP(D1821,FOLIOS,7,FALSE())&amp;H1821)</f>
        <v>-</v>
      </c>
      <c r="W1821" s="84" t="str">
        <f aca="false">IF(U1821="-","-",O1821&amp;E1821&amp;H1821)</f>
        <v>-</v>
      </c>
      <c r="X1821" s="85" t="str">
        <f aca="false">D1821&amp;G1821</f>
        <v>FT-CAND-EGSC-OPT-BASCGPR-AECO/BASIS</v>
      </c>
      <c r="Y1821" s="5"/>
      <c r="Z1821" s="5"/>
      <c r="AF1821" s="0" t="str">
        <f aca="false">D1821&amp;V1821</f>
        <v>FT-CAND-EGSC-OPT-BAS-</v>
      </c>
    </row>
    <row r="1822" customFormat="false" ht="12.75" hidden="false" customHeight="false" outlineLevel="0" collapsed="false">
      <c r="A1822" s="81" t="n">
        <v>36682</v>
      </c>
      <c r="B1822" s="87" t="s">
        <v>55</v>
      </c>
      <c r="C1822" s="87" t="s">
        <v>56</v>
      </c>
      <c r="D1822" s="87" t="s">
        <v>99</v>
      </c>
      <c r="E1822" s="87" t="s">
        <v>21</v>
      </c>
      <c r="F1822" s="87"/>
      <c r="G1822" s="87" t="s">
        <v>58</v>
      </c>
      <c r="H1822" s="88" t="n">
        <v>37288</v>
      </c>
      <c r="I1822" s="82" t="n">
        <v>0</v>
      </c>
      <c r="J1822" s="82" t="n">
        <v>0</v>
      </c>
      <c r="K1822" s="83" t="n">
        <f aca="false">IF(J1822=0,0,J1822/I1822)</f>
        <v>0</v>
      </c>
      <c r="L1822" s="83" t="n">
        <f aca="false">I1822/UOM</f>
        <v>0</v>
      </c>
      <c r="M1822" s="83" t="n">
        <f aca="false">J1822/UOM</f>
        <v>0</v>
      </c>
      <c r="N1822" s="84" t="str">
        <f aca="false">IF(F1822="P","PHY",IF(F1822="G","G",E1822))</f>
        <v>D</v>
      </c>
      <c r="O1822" s="84" t="str">
        <f aca="false">IF(ISNA(VLOOKUP(G1822,BadCanCurves,1,FALSE())),VLOOKUP(D1822,FOLIOS,6,FALSE()),"not used")</f>
        <v>not used</v>
      </c>
      <c r="P1822" s="84" t="n">
        <f aca="false">IF($N1822="P",VLOOKUP(H1822,PrcBuckets,2,FALSE()),0)</f>
        <v>0</v>
      </c>
      <c r="Q1822" s="84" t="n">
        <f aca="false">IF($N1822="D",VLOOKUP(H1822,BasisBuckets,2,FALSE()),0)</f>
        <v>10</v>
      </c>
      <c r="R1822" s="84" t="n">
        <f aca="false">IF($N1822="PHY",VLOOKUP(H1822,PGDBuckets,2,FALSE()),0)</f>
        <v>0</v>
      </c>
      <c r="S1822" s="84" t="n">
        <f aca="false">IF($N1822="G",VLOOKUP(H1822,PGDBuckets,2,FALSE()),0)</f>
        <v>0</v>
      </c>
      <c r="T1822" s="84" t="n">
        <f aca="false">SUM(P1822:S1822)</f>
        <v>10</v>
      </c>
      <c r="U1822" s="84" t="str">
        <f aca="false">IF(O1822="not used","-",O1822&amp;N1822&amp;T1822)</f>
        <v>-</v>
      </c>
      <c r="V1822" s="84" t="str">
        <f aca="false">IF(O1822="Not Used","-",VLOOKUP(D1822,FOLIOS,7,FALSE())&amp;H1822)</f>
        <v>-</v>
      </c>
      <c r="W1822" s="84" t="str">
        <f aca="false">IF(U1822="-","-",O1822&amp;E1822&amp;H1822)</f>
        <v>-</v>
      </c>
      <c r="X1822" s="85" t="str">
        <f aca="false">D1822&amp;G1822</f>
        <v>FT-CAND-EGSC-OPT-BASCGPR-AECO/BASIS</v>
      </c>
      <c r="Y1822" s="5"/>
      <c r="Z1822" s="5"/>
      <c r="AF1822" s="0" t="str">
        <f aca="false">D1822&amp;V1822</f>
        <v>FT-CAND-EGSC-OPT-BAS-</v>
      </c>
    </row>
    <row r="1823" customFormat="false" ht="12.75" hidden="false" customHeight="false" outlineLevel="0" collapsed="false">
      <c r="A1823" s="81" t="n">
        <v>36682</v>
      </c>
      <c r="B1823" s="87" t="s">
        <v>55</v>
      </c>
      <c r="C1823" s="87" t="s">
        <v>56</v>
      </c>
      <c r="D1823" s="87" t="s">
        <v>99</v>
      </c>
      <c r="E1823" s="87" t="s">
        <v>21</v>
      </c>
      <c r="F1823" s="87"/>
      <c r="G1823" s="87" t="s">
        <v>58</v>
      </c>
      <c r="H1823" s="88" t="n">
        <v>37316</v>
      </c>
      <c r="I1823" s="82" t="n">
        <v>0</v>
      </c>
      <c r="J1823" s="82" t="n">
        <v>0</v>
      </c>
      <c r="K1823" s="83" t="n">
        <f aca="false">IF(J1823=0,0,J1823/I1823)</f>
        <v>0</v>
      </c>
      <c r="L1823" s="83" t="n">
        <f aca="false">I1823/UOM</f>
        <v>0</v>
      </c>
      <c r="M1823" s="83" t="n">
        <f aca="false">J1823/UOM</f>
        <v>0</v>
      </c>
      <c r="N1823" s="84" t="str">
        <f aca="false">IF(F1823="P","PHY",IF(F1823="G","G",E1823))</f>
        <v>D</v>
      </c>
      <c r="O1823" s="84" t="str">
        <f aca="false">IF(ISNA(VLOOKUP(G1823,BadCanCurves,1,FALSE())),VLOOKUP(D1823,FOLIOS,6,FALSE()),"not used")</f>
        <v>not used</v>
      </c>
      <c r="P1823" s="84" t="n">
        <f aca="false">IF($N1823="P",VLOOKUP(H1823,PrcBuckets,2,FALSE()),0)</f>
        <v>0</v>
      </c>
      <c r="Q1823" s="84" t="n">
        <f aca="false">IF($N1823="D",VLOOKUP(H1823,BasisBuckets,2,FALSE()),0)</f>
        <v>10</v>
      </c>
      <c r="R1823" s="84" t="n">
        <f aca="false">IF($N1823="PHY",VLOOKUP(H1823,PGDBuckets,2,FALSE()),0)</f>
        <v>0</v>
      </c>
      <c r="S1823" s="84" t="n">
        <f aca="false">IF($N1823="G",VLOOKUP(H1823,PGDBuckets,2,FALSE()),0)</f>
        <v>0</v>
      </c>
      <c r="T1823" s="84" t="n">
        <f aca="false">SUM(P1823:S1823)</f>
        <v>10</v>
      </c>
      <c r="U1823" s="84" t="str">
        <f aca="false">IF(O1823="not used","-",O1823&amp;N1823&amp;T1823)</f>
        <v>-</v>
      </c>
      <c r="V1823" s="84" t="str">
        <f aca="false">IF(O1823="Not Used","-",VLOOKUP(D1823,FOLIOS,7,FALSE())&amp;H1823)</f>
        <v>-</v>
      </c>
      <c r="W1823" s="84" t="str">
        <f aca="false">IF(U1823="-","-",O1823&amp;E1823&amp;H1823)</f>
        <v>-</v>
      </c>
      <c r="X1823" s="85" t="str">
        <f aca="false">D1823&amp;G1823</f>
        <v>FT-CAND-EGSC-OPT-BASCGPR-AECO/BASIS</v>
      </c>
      <c r="Y1823" s="5"/>
      <c r="Z1823" s="5"/>
      <c r="AF1823" s="0" t="str">
        <f aca="false">D1823&amp;V1823</f>
        <v>FT-CAND-EGSC-OPT-BAS-</v>
      </c>
    </row>
    <row r="1824" customFormat="false" ht="12.75" hidden="false" customHeight="false" outlineLevel="0" collapsed="false">
      <c r="A1824" s="81" t="n">
        <v>36682</v>
      </c>
      <c r="B1824" s="87" t="s">
        <v>55</v>
      </c>
      <c r="C1824" s="87" t="s">
        <v>56</v>
      </c>
      <c r="D1824" s="87" t="s">
        <v>99</v>
      </c>
      <c r="E1824" s="87" t="s">
        <v>21</v>
      </c>
      <c r="F1824" s="87"/>
      <c r="G1824" s="87" t="s">
        <v>58</v>
      </c>
      <c r="H1824" s="88" t="n">
        <v>37347</v>
      </c>
      <c r="I1824" s="82" t="n">
        <v>-481902</v>
      </c>
      <c r="J1824" s="82" t="n">
        <v>0</v>
      </c>
      <c r="K1824" s="83" t="n">
        <f aca="false">IF(J1824=0,0,J1824/I1824)</f>
        <v>0</v>
      </c>
      <c r="L1824" s="83" t="n">
        <f aca="false">I1824/UOM</f>
        <v>-48.1902</v>
      </c>
      <c r="M1824" s="83" t="n">
        <f aca="false">J1824/UOM</f>
        <v>0</v>
      </c>
      <c r="N1824" s="84" t="str">
        <f aca="false">IF(F1824="P","PHY",IF(F1824="G","G",E1824))</f>
        <v>D</v>
      </c>
      <c r="O1824" s="84" t="str">
        <f aca="false">IF(ISNA(VLOOKUP(G1824,BadCanCurves,1,FALSE())),VLOOKUP(D1824,FOLIOS,6,FALSE()),"not used")</f>
        <v>not used</v>
      </c>
      <c r="P1824" s="84" t="n">
        <f aca="false">IF($N1824="P",VLOOKUP(H1824,PrcBuckets,2,FALSE()),0)</f>
        <v>0</v>
      </c>
      <c r="Q1824" s="84" t="n">
        <f aca="false">IF($N1824="D",VLOOKUP(H1824,BasisBuckets,2,FALSE()),0)</f>
        <v>10</v>
      </c>
      <c r="R1824" s="84" t="n">
        <f aca="false">IF($N1824="PHY",VLOOKUP(H1824,PGDBuckets,2,FALSE()),0)</f>
        <v>0</v>
      </c>
      <c r="S1824" s="84" t="n">
        <f aca="false">IF($N1824="G",VLOOKUP(H1824,PGDBuckets,2,FALSE()),0)</f>
        <v>0</v>
      </c>
      <c r="T1824" s="84" t="n">
        <f aca="false">SUM(P1824:S1824)</f>
        <v>10</v>
      </c>
      <c r="U1824" s="84" t="str">
        <f aca="false">IF(O1824="not used","-",O1824&amp;N1824&amp;T1824)</f>
        <v>-</v>
      </c>
      <c r="V1824" s="84" t="str">
        <f aca="false">IF(O1824="Not Used","-",VLOOKUP(D1824,FOLIOS,7,FALSE())&amp;H1824)</f>
        <v>-</v>
      </c>
      <c r="W1824" s="84" t="str">
        <f aca="false">IF(U1824="-","-",O1824&amp;E1824&amp;H1824)</f>
        <v>-</v>
      </c>
      <c r="X1824" s="85" t="str">
        <f aca="false">D1824&amp;G1824</f>
        <v>FT-CAND-EGSC-OPT-BASCGPR-AECO/BASIS</v>
      </c>
      <c r="Y1824" s="5"/>
      <c r="Z1824" s="5"/>
      <c r="AF1824" s="0" t="str">
        <f aca="false">D1824&amp;V1824</f>
        <v>FT-CAND-EGSC-OPT-BAS-</v>
      </c>
    </row>
    <row r="1825" customFormat="false" ht="12.75" hidden="false" customHeight="false" outlineLevel="0" collapsed="false">
      <c r="A1825" s="81" t="n">
        <v>36682</v>
      </c>
      <c r="B1825" s="87" t="s">
        <v>55</v>
      </c>
      <c r="C1825" s="87" t="s">
        <v>56</v>
      </c>
      <c r="D1825" s="87" t="s">
        <v>99</v>
      </c>
      <c r="E1825" s="87" t="s">
        <v>21</v>
      </c>
      <c r="F1825" s="87"/>
      <c r="G1825" s="87" t="s">
        <v>58</v>
      </c>
      <c r="H1825" s="88" t="n">
        <v>37377</v>
      </c>
      <c r="I1825" s="82" t="n">
        <v>-495036</v>
      </c>
      <c r="J1825" s="82" t="n">
        <v>0</v>
      </c>
      <c r="K1825" s="83" t="n">
        <f aca="false">IF(J1825=0,0,J1825/I1825)</f>
        <v>0</v>
      </c>
      <c r="L1825" s="83" t="n">
        <f aca="false">I1825/UOM</f>
        <v>-49.5036</v>
      </c>
      <c r="M1825" s="83" t="n">
        <f aca="false">J1825/UOM</f>
        <v>0</v>
      </c>
      <c r="N1825" s="84" t="str">
        <f aca="false">IF(F1825="P","PHY",IF(F1825="G","G",E1825))</f>
        <v>D</v>
      </c>
      <c r="O1825" s="84" t="str">
        <f aca="false">IF(ISNA(VLOOKUP(G1825,BadCanCurves,1,FALSE())),VLOOKUP(D1825,FOLIOS,6,FALSE()),"not used")</f>
        <v>not used</v>
      </c>
      <c r="P1825" s="84" t="n">
        <f aca="false">IF($N1825="P",VLOOKUP(H1825,PrcBuckets,2,FALSE()),0)</f>
        <v>0</v>
      </c>
      <c r="Q1825" s="84" t="n">
        <f aca="false">IF($N1825="D",VLOOKUP(H1825,BasisBuckets,2,FALSE()),0)</f>
        <v>10</v>
      </c>
      <c r="R1825" s="84" t="n">
        <f aca="false">IF($N1825="PHY",VLOOKUP(H1825,PGDBuckets,2,FALSE()),0)</f>
        <v>0</v>
      </c>
      <c r="S1825" s="84" t="n">
        <f aca="false">IF($N1825="G",VLOOKUP(H1825,PGDBuckets,2,FALSE()),0)</f>
        <v>0</v>
      </c>
      <c r="T1825" s="84" t="n">
        <f aca="false">SUM(P1825:S1825)</f>
        <v>10</v>
      </c>
      <c r="U1825" s="84" t="str">
        <f aca="false">IF(O1825="not used","-",O1825&amp;N1825&amp;T1825)</f>
        <v>-</v>
      </c>
      <c r="V1825" s="84" t="str">
        <f aca="false">IF(O1825="Not Used","-",VLOOKUP(D1825,FOLIOS,7,FALSE())&amp;H1825)</f>
        <v>-</v>
      </c>
      <c r="W1825" s="84" t="str">
        <f aca="false">IF(U1825="-","-",O1825&amp;E1825&amp;H1825)</f>
        <v>-</v>
      </c>
      <c r="X1825" s="85" t="str">
        <f aca="false">D1825&amp;G1825</f>
        <v>FT-CAND-EGSC-OPT-BASCGPR-AECO/BASIS</v>
      </c>
      <c r="Y1825" s="5"/>
      <c r="Z1825" s="5"/>
      <c r="AF1825" s="0" t="str">
        <f aca="false">D1825&amp;V1825</f>
        <v>FT-CAND-EGSC-OPT-BAS-</v>
      </c>
    </row>
    <row r="1826" customFormat="false" ht="12.75" hidden="false" customHeight="false" outlineLevel="0" collapsed="false">
      <c r="A1826" s="81" t="n">
        <v>36682</v>
      </c>
      <c r="B1826" s="87" t="s">
        <v>55</v>
      </c>
      <c r="C1826" s="87" t="s">
        <v>56</v>
      </c>
      <c r="D1826" s="87" t="s">
        <v>99</v>
      </c>
      <c r="E1826" s="87" t="s">
        <v>21</v>
      </c>
      <c r="F1826" s="87"/>
      <c r="G1826" s="87" t="s">
        <v>58</v>
      </c>
      <c r="H1826" s="88" t="n">
        <v>37408</v>
      </c>
      <c r="I1826" s="82" t="n">
        <v>-476154</v>
      </c>
      <c r="J1826" s="82" t="n">
        <v>0</v>
      </c>
      <c r="K1826" s="83" t="n">
        <f aca="false">IF(J1826=0,0,J1826/I1826)</f>
        <v>0</v>
      </c>
      <c r="L1826" s="83" t="n">
        <f aca="false">I1826/UOM</f>
        <v>-47.6154</v>
      </c>
      <c r="M1826" s="83" t="n">
        <f aca="false">J1826/UOM</f>
        <v>0</v>
      </c>
      <c r="N1826" s="84" t="str">
        <f aca="false">IF(F1826="P","PHY",IF(F1826="G","G",E1826))</f>
        <v>D</v>
      </c>
      <c r="O1826" s="84" t="str">
        <f aca="false">IF(ISNA(VLOOKUP(G1826,BadCanCurves,1,FALSE())),VLOOKUP(D1826,FOLIOS,6,FALSE()),"not used")</f>
        <v>not used</v>
      </c>
      <c r="P1826" s="84" t="n">
        <f aca="false">IF($N1826="P",VLOOKUP(H1826,PrcBuckets,2,FALSE()),0)</f>
        <v>0</v>
      </c>
      <c r="Q1826" s="84" t="n">
        <f aca="false">IF($N1826="D",VLOOKUP(H1826,BasisBuckets,2,FALSE()),0)</f>
        <v>10</v>
      </c>
      <c r="R1826" s="84" t="n">
        <f aca="false">IF($N1826="PHY",VLOOKUP(H1826,PGDBuckets,2,FALSE()),0)</f>
        <v>0</v>
      </c>
      <c r="S1826" s="84" t="n">
        <f aca="false">IF($N1826="G",VLOOKUP(H1826,PGDBuckets,2,FALSE()),0)</f>
        <v>0</v>
      </c>
      <c r="T1826" s="84" t="n">
        <f aca="false">SUM(P1826:S1826)</f>
        <v>10</v>
      </c>
      <c r="U1826" s="84" t="str">
        <f aca="false">IF(O1826="not used","-",O1826&amp;N1826&amp;T1826)</f>
        <v>-</v>
      </c>
      <c r="V1826" s="84" t="str">
        <f aca="false">IF(O1826="Not Used","-",VLOOKUP(D1826,FOLIOS,7,FALSE())&amp;H1826)</f>
        <v>-</v>
      </c>
      <c r="W1826" s="84" t="str">
        <f aca="false">IF(U1826="-","-",O1826&amp;E1826&amp;H1826)</f>
        <v>-</v>
      </c>
      <c r="X1826" s="85" t="str">
        <f aca="false">D1826&amp;G1826</f>
        <v>FT-CAND-EGSC-OPT-BASCGPR-AECO/BASIS</v>
      </c>
      <c r="Y1826" s="5"/>
      <c r="Z1826" s="5"/>
      <c r="AF1826" s="0" t="str">
        <f aca="false">D1826&amp;V1826</f>
        <v>FT-CAND-EGSC-OPT-BAS-</v>
      </c>
    </row>
    <row r="1827" customFormat="false" ht="12.75" hidden="false" customHeight="false" outlineLevel="0" collapsed="false">
      <c r="A1827" s="81" t="n">
        <v>36682</v>
      </c>
      <c r="B1827" s="87" t="s">
        <v>55</v>
      </c>
      <c r="C1827" s="87" t="s">
        <v>56</v>
      </c>
      <c r="D1827" s="87" t="s">
        <v>99</v>
      </c>
      <c r="E1827" s="87" t="s">
        <v>21</v>
      </c>
      <c r="F1827" s="87"/>
      <c r="G1827" s="87" t="s">
        <v>58</v>
      </c>
      <c r="H1827" s="88" t="n">
        <v>37438</v>
      </c>
      <c r="I1827" s="82" t="n">
        <v>-489132</v>
      </c>
      <c r="J1827" s="82" t="n">
        <v>0</v>
      </c>
      <c r="K1827" s="83" t="n">
        <f aca="false">IF(J1827=0,0,J1827/I1827)</f>
        <v>0</v>
      </c>
      <c r="L1827" s="83" t="n">
        <f aca="false">I1827/UOM</f>
        <v>-48.9132</v>
      </c>
      <c r="M1827" s="83" t="n">
        <f aca="false">J1827/UOM</f>
        <v>0</v>
      </c>
      <c r="N1827" s="84" t="str">
        <f aca="false">IF(F1827="P","PHY",IF(F1827="G","G",E1827))</f>
        <v>D</v>
      </c>
      <c r="O1827" s="84" t="str">
        <f aca="false">IF(ISNA(VLOOKUP(G1827,BadCanCurves,1,FALSE())),VLOOKUP(D1827,FOLIOS,6,FALSE()),"not used")</f>
        <v>not used</v>
      </c>
      <c r="P1827" s="84" t="n">
        <f aca="false">IF($N1827="P",VLOOKUP(H1827,PrcBuckets,2,FALSE()),0)</f>
        <v>0</v>
      </c>
      <c r="Q1827" s="84" t="n">
        <f aca="false">IF($N1827="D",VLOOKUP(H1827,BasisBuckets,2,FALSE()),0)</f>
        <v>10</v>
      </c>
      <c r="R1827" s="84" t="n">
        <f aca="false">IF($N1827="PHY",VLOOKUP(H1827,PGDBuckets,2,FALSE()),0)</f>
        <v>0</v>
      </c>
      <c r="S1827" s="84" t="n">
        <f aca="false">IF($N1827="G",VLOOKUP(H1827,PGDBuckets,2,FALSE()),0)</f>
        <v>0</v>
      </c>
      <c r="T1827" s="84" t="n">
        <f aca="false">SUM(P1827:S1827)</f>
        <v>10</v>
      </c>
      <c r="U1827" s="84" t="str">
        <f aca="false">IF(O1827="not used","-",O1827&amp;N1827&amp;T1827)</f>
        <v>-</v>
      </c>
      <c r="V1827" s="84" t="str">
        <f aca="false">IF(O1827="Not Used","-",VLOOKUP(D1827,FOLIOS,7,FALSE())&amp;H1827)</f>
        <v>-</v>
      </c>
      <c r="W1827" s="84" t="str">
        <f aca="false">IF(U1827="-","-",O1827&amp;E1827&amp;H1827)</f>
        <v>-</v>
      </c>
      <c r="X1827" s="85" t="str">
        <f aca="false">D1827&amp;G1827</f>
        <v>FT-CAND-EGSC-OPT-BASCGPR-AECO/BASIS</v>
      </c>
      <c r="Y1827" s="5"/>
      <c r="Z1827" s="5"/>
      <c r="AF1827" s="0" t="str">
        <f aca="false">D1827&amp;V1827</f>
        <v>FT-CAND-EGSC-OPT-BAS-</v>
      </c>
    </row>
    <row r="1828" customFormat="false" ht="12.75" hidden="false" customHeight="false" outlineLevel="0" collapsed="false">
      <c r="A1828" s="81" t="n">
        <v>36682</v>
      </c>
      <c r="B1828" s="87" t="s">
        <v>55</v>
      </c>
      <c r="C1828" s="87" t="s">
        <v>56</v>
      </c>
      <c r="D1828" s="87" t="s">
        <v>99</v>
      </c>
      <c r="E1828" s="87" t="s">
        <v>21</v>
      </c>
      <c r="F1828" s="87"/>
      <c r="G1828" s="87" t="s">
        <v>58</v>
      </c>
      <c r="H1828" s="88" t="n">
        <v>37469</v>
      </c>
      <c r="I1828" s="82" t="n">
        <v>-486165</v>
      </c>
      <c r="J1828" s="82" t="n">
        <v>0</v>
      </c>
      <c r="K1828" s="83" t="n">
        <f aca="false">IF(J1828=0,0,J1828/I1828)</f>
        <v>0</v>
      </c>
      <c r="L1828" s="83" t="n">
        <f aca="false">I1828/UOM</f>
        <v>-48.6165</v>
      </c>
      <c r="M1828" s="83" t="n">
        <f aca="false">J1828/UOM</f>
        <v>0</v>
      </c>
      <c r="N1828" s="84" t="str">
        <f aca="false">IF(F1828="P","PHY",IF(F1828="G","G",E1828))</f>
        <v>D</v>
      </c>
      <c r="O1828" s="84" t="str">
        <f aca="false">IF(ISNA(VLOOKUP(G1828,BadCanCurves,1,FALSE())),VLOOKUP(D1828,FOLIOS,6,FALSE()),"not used")</f>
        <v>not used</v>
      </c>
      <c r="P1828" s="84" t="n">
        <f aca="false">IF($N1828="P",VLOOKUP(H1828,PrcBuckets,2,FALSE()),0)</f>
        <v>0</v>
      </c>
      <c r="Q1828" s="84" t="n">
        <f aca="false">IF($N1828="D",VLOOKUP(H1828,BasisBuckets,2,FALSE()),0)</f>
        <v>10</v>
      </c>
      <c r="R1828" s="84" t="n">
        <f aca="false">IF($N1828="PHY",VLOOKUP(H1828,PGDBuckets,2,FALSE()),0)</f>
        <v>0</v>
      </c>
      <c r="S1828" s="84" t="n">
        <f aca="false">IF($N1828="G",VLOOKUP(H1828,PGDBuckets,2,FALSE()),0)</f>
        <v>0</v>
      </c>
      <c r="T1828" s="84" t="n">
        <f aca="false">SUM(P1828:S1828)</f>
        <v>10</v>
      </c>
      <c r="U1828" s="84" t="str">
        <f aca="false">IF(O1828="not used","-",O1828&amp;N1828&amp;T1828)</f>
        <v>-</v>
      </c>
      <c r="V1828" s="84" t="str">
        <f aca="false">IF(O1828="Not Used","-",VLOOKUP(D1828,FOLIOS,7,FALSE())&amp;H1828)</f>
        <v>-</v>
      </c>
      <c r="W1828" s="84" t="str">
        <f aca="false">IF(U1828="-","-",O1828&amp;E1828&amp;H1828)</f>
        <v>-</v>
      </c>
      <c r="X1828" s="85" t="str">
        <f aca="false">D1828&amp;G1828</f>
        <v>FT-CAND-EGSC-OPT-BASCGPR-AECO/BASIS</v>
      </c>
      <c r="Y1828" s="5"/>
      <c r="Z1828" s="5"/>
      <c r="AF1828" s="0" t="str">
        <f aca="false">D1828&amp;V1828</f>
        <v>FT-CAND-EGSC-OPT-BAS-</v>
      </c>
    </row>
    <row r="1829" customFormat="false" ht="12.75" hidden="false" customHeight="false" outlineLevel="0" collapsed="false">
      <c r="A1829" s="81" t="n">
        <v>36682</v>
      </c>
      <c r="B1829" s="87" t="s">
        <v>55</v>
      </c>
      <c r="C1829" s="87" t="s">
        <v>56</v>
      </c>
      <c r="D1829" s="87" t="s">
        <v>99</v>
      </c>
      <c r="E1829" s="87" t="s">
        <v>21</v>
      </c>
      <c r="F1829" s="87"/>
      <c r="G1829" s="87" t="s">
        <v>58</v>
      </c>
      <c r="H1829" s="88" t="n">
        <v>37500</v>
      </c>
      <c r="I1829" s="82" t="n">
        <v>-467627</v>
      </c>
      <c r="J1829" s="82" t="n">
        <v>0</v>
      </c>
      <c r="K1829" s="83" t="n">
        <f aca="false">IF(J1829=0,0,J1829/I1829)</f>
        <v>0</v>
      </c>
      <c r="L1829" s="83" t="n">
        <f aca="false">I1829/UOM</f>
        <v>-46.7627</v>
      </c>
      <c r="M1829" s="83" t="n">
        <f aca="false">J1829/UOM</f>
        <v>0</v>
      </c>
      <c r="N1829" s="84" t="str">
        <f aca="false">IF(F1829="P","PHY",IF(F1829="G","G",E1829))</f>
        <v>D</v>
      </c>
      <c r="O1829" s="84" t="str">
        <f aca="false">IF(ISNA(VLOOKUP(G1829,BadCanCurves,1,FALSE())),VLOOKUP(D1829,FOLIOS,6,FALSE()),"not used")</f>
        <v>not used</v>
      </c>
      <c r="P1829" s="84" t="n">
        <f aca="false">IF($N1829="P",VLOOKUP(H1829,PrcBuckets,2,FALSE()),0)</f>
        <v>0</v>
      </c>
      <c r="Q1829" s="84" t="n">
        <f aca="false">IF($N1829="D",VLOOKUP(H1829,BasisBuckets,2,FALSE()),0)</f>
        <v>10</v>
      </c>
      <c r="R1829" s="84" t="n">
        <f aca="false">IF($N1829="PHY",VLOOKUP(H1829,PGDBuckets,2,FALSE()),0)</f>
        <v>0</v>
      </c>
      <c r="S1829" s="84" t="n">
        <f aca="false">IF($N1829="G",VLOOKUP(H1829,PGDBuckets,2,FALSE()),0)</f>
        <v>0</v>
      </c>
      <c r="T1829" s="84" t="n">
        <f aca="false">SUM(P1829:S1829)</f>
        <v>10</v>
      </c>
      <c r="U1829" s="84" t="str">
        <f aca="false">IF(O1829="not used","-",O1829&amp;N1829&amp;T1829)</f>
        <v>-</v>
      </c>
      <c r="V1829" s="84" t="str">
        <f aca="false">IF(O1829="Not Used","-",VLOOKUP(D1829,FOLIOS,7,FALSE())&amp;H1829)</f>
        <v>-</v>
      </c>
      <c r="W1829" s="84" t="str">
        <f aca="false">IF(U1829="-","-",O1829&amp;E1829&amp;H1829)</f>
        <v>-</v>
      </c>
      <c r="X1829" s="85" t="str">
        <f aca="false">D1829&amp;G1829</f>
        <v>FT-CAND-EGSC-OPT-BASCGPR-AECO/BASIS</v>
      </c>
      <c r="Y1829" s="5"/>
      <c r="Z1829" s="5"/>
      <c r="AF1829" s="0" t="str">
        <f aca="false">D1829&amp;V1829</f>
        <v>FT-CAND-EGSC-OPT-BAS-</v>
      </c>
    </row>
    <row r="1830" customFormat="false" ht="12.75" hidden="false" customHeight="false" outlineLevel="0" collapsed="false">
      <c r="A1830" s="81" t="n">
        <v>36682</v>
      </c>
      <c r="B1830" s="87" t="s">
        <v>55</v>
      </c>
      <c r="C1830" s="87" t="s">
        <v>56</v>
      </c>
      <c r="D1830" s="87" t="s">
        <v>99</v>
      </c>
      <c r="E1830" s="87" t="s">
        <v>21</v>
      </c>
      <c r="F1830" s="87"/>
      <c r="G1830" s="87" t="s">
        <v>58</v>
      </c>
      <c r="H1830" s="88" t="n">
        <v>37530</v>
      </c>
      <c r="I1830" s="82" t="n">
        <v>-480379</v>
      </c>
      <c r="J1830" s="82" t="n">
        <v>0</v>
      </c>
      <c r="K1830" s="83" t="n">
        <f aca="false">IF(J1830=0,0,J1830/I1830)</f>
        <v>0</v>
      </c>
      <c r="L1830" s="83" t="n">
        <f aca="false">I1830/UOM</f>
        <v>-48.0379</v>
      </c>
      <c r="M1830" s="83" t="n">
        <f aca="false">J1830/UOM</f>
        <v>0</v>
      </c>
      <c r="N1830" s="84" t="str">
        <f aca="false">IF(F1830="P","PHY",IF(F1830="G","G",E1830))</f>
        <v>D</v>
      </c>
      <c r="O1830" s="84" t="str">
        <f aca="false">IF(ISNA(VLOOKUP(G1830,BadCanCurves,1,FALSE())),VLOOKUP(D1830,FOLIOS,6,FALSE()),"not used")</f>
        <v>not used</v>
      </c>
      <c r="P1830" s="84" t="n">
        <f aca="false">IF($N1830="P",VLOOKUP(H1830,PrcBuckets,2,FALSE()),0)</f>
        <v>0</v>
      </c>
      <c r="Q1830" s="84" t="n">
        <f aca="false">IF($N1830="D",VLOOKUP(H1830,BasisBuckets,2,FALSE()),0)</f>
        <v>10</v>
      </c>
      <c r="R1830" s="84" t="n">
        <f aca="false">IF($N1830="PHY",VLOOKUP(H1830,PGDBuckets,2,FALSE()),0)</f>
        <v>0</v>
      </c>
      <c r="S1830" s="84" t="n">
        <f aca="false">IF($N1830="G",VLOOKUP(H1830,PGDBuckets,2,FALSE()),0)</f>
        <v>0</v>
      </c>
      <c r="T1830" s="84" t="n">
        <f aca="false">SUM(P1830:S1830)</f>
        <v>10</v>
      </c>
      <c r="U1830" s="84" t="str">
        <f aca="false">IF(O1830="not used","-",O1830&amp;N1830&amp;T1830)</f>
        <v>-</v>
      </c>
      <c r="V1830" s="84" t="str">
        <f aca="false">IF(O1830="Not Used","-",VLOOKUP(D1830,FOLIOS,7,FALSE())&amp;H1830)</f>
        <v>-</v>
      </c>
      <c r="W1830" s="84" t="str">
        <f aca="false">IF(U1830="-","-",O1830&amp;E1830&amp;H1830)</f>
        <v>-</v>
      </c>
      <c r="X1830" s="85" t="str">
        <f aca="false">D1830&amp;G1830</f>
        <v>FT-CAND-EGSC-OPT-BASCGPR-AECO/BASIS</v>
      </c>
      <c r="Y1830" s="5"/>
      <c r="Z1830" s="5"/>
      <c r="AF1830" s="0" t="str">
        <f aca="false">D1830&amp;V1830</f>
        <v>FT-CAND-EGSC-OPT-BAS-</v>
      </c>
    </row>
    <row r="1831" customFormat="false" ht="12.75" hidden="false" customHeight="false" outlineLevel="0" collapsed="false">
      <c r="A1831" s="81" t="n">
        <v>36682</v>
      </c>
      <c r="B1831" s="87" t="s">
        <v>55</v>
      </c>
      <c r="C1831" s="87" t="s">
        <v>56</v>
      </c>
      <c r="D1831" s="87" t="s">
        <v>100</v>
      </c>
      <c r="E1831" s="87" t="s">
        <v>24</v>
      </c>
      <c r="F1831" s="87"/>
      <c r="G1831" s="87" t="s">
        <v>101</v>
      </c>
      <c r="H1831" s="88" t="n">
        <v>36678</v>
      </c>
      <c r="I1831" s="82" t="n">
        <v>0</v>
      </c>
      <c r="J1831" s="82" t="n">
        <v>0</v>
      </c>
      <c r="K1831" s="83" t="n">
        <f aca="false">IF(J1831=0,0,J1831/I1831)</f>
        <v>0</v>
      </c>
      <c r="L1831" s="83" t="n">
        <f aca="false">I1831/UOM</f>
        <v>0</v>
      </c>
      <c r="M1831" s="83" t="n">
        <f aca="false">J1831/UOM</f>
        <v>0</v>
      </c>
      <c r="N1831" s="84" t="str">
        <f aca="false">IF(F1831="P","PHY",IF(F1831="G","G",E1831))</f>
        <v>P</v>
      </c>
      <c r="O1831" s="84" t="str">
        <f aca="false">IF(ISNA(VLOOKUP(G1831,BadCanCurves,1,FALSE())),VLOOKUP(D1831,FOLIOS,6,FALSE()),"not used")</f>
        <v>not used</v>
      </c>
      <c r="P1831" s="84" t="n">
        <f aca="false">IF($N1831="P",VLOOKUP(H1831,PrcBuckets,2,FALSE()),0)</f>
        <v>3</v>
      </c>
      <c r="Q1831" s="84" t="n">
        <f aca="false">IF($N1831="D",VLOOKUP(H1831,BasisBuckets,2,FALSE()),0)</f>
        <v>0</v>
      </c>
      <c r="R1831" s="84" t="n">
        <f aca="false">IF($N1831="PHY",VLOOKUP(H1831,PGDBuckets,2,FALSE()),0)</f>
        <v>0</v>
      </c>
      <c r="S1831" s="84" t="n">
        <f aca="false">IF($N1831="G",VLOOKUP(H1831,PGDBuckets,2,FALSE()),0)</f>
        <v>0</v>
      </c>
      <c r="T1831" s="84" t="n">
        <f aca="false">SUM(P1831:S1831)</f>
        <v>3</v>
      </c>
      <c r="U1831" s="84" t="str">
        <f aca="false">IF(O1831="not used","-",O1831&amp;N1831&amp;T1831)</f>
        <v>-</v>
      </c>
      <c r="V1831" s="84" t="str">
        <f aca="false">IF(O1831="Not Used","-",VLOOKUP(D1831,FOLIOS,7,FALSE())&amp;H1831)</f>
        <v>-</v>
      </c>
      <c r="W1831" s="84" t="str">
        <f aca="false">IF(U1831="-","-",O1831&amp;E1831&amp;H1831)</f>
        <v>-</v>
      </c>
      <c r="X1831" s="85" t="str">
        <f aca="false">D1831&amp;G1831</f>
        <v>FT-CAND-EGSC-OPT-PRCAECO-PHYOPT</v>
      </c>
      <c r="Y1831" s="5"/>
      <c r="Z1831" s="5"/>
      <c r="AF1831" s="0" t="str">
        <f aca="false">D1831&amp;V1831</f>
        <v>FT-CAND-EGSC-OPT-PRC-</v>
      </c>
    </row>
    <row r="1832" customFormat="false" ht="12.75" hidden="false" customHeight="false" outlineLevel="0" collapsed="false">
      <c r="A1832" s="81" t="n">
        <v>36682</v>
      </c>
      <c r="B1832" s="87" t="s">
        <v>55</v>
      </c>
      <c r="C1832" s="87" t="s">
        <v>56</v>
      </c>
      <c r="D1832" s="87" t="s">
        <v>100</v>
      </c>
      <c r="E1832" s="87" t="s">
        <v>24</v>
      </c>
      <c r="F1832" s="87"/>
      <c r="G1832" s="87" t="s">
        <v>101</v>
      </c>
      <c r="H1832" s="88" t="n">
        <v>36708</v>
      </c>
      <c r="I1832" s="82" t="n">
        <v>438773</v>
      </c>
      <c r="J1832" s="82" t="n">
        <v>351019</v>
      </c>
      <c r="K1832" s="83" t="n">
        <f aca="false">IF(J1832=0,0,J1832/I1832)</f>
        <v>0.800001367449684</v>
      </c>
      <c r="L1832" s="83" t="n">
        <f aca="false">I1832/UOM</f>
        <v>43.8773</v>
      </c>
      <c r="M1832" s="83" t="n">
        <f aca="false">J1832/UOM</f>
        <v>35.1019</v>
      </c>
      <c r="N1832" s="84" t="str">
        <f aca="false">IF(F1832="P","PHY",IF(F1832="G","G",E1832))</f>
        <v>P</v>
      </c>
      <c r="O1832" s="84" t="str">
        <f aca="false">IF(ISNA(VLOOKUP(G1832,BadCanCurves,1,FALSE())),VLOOKUP(D1832,FOLIOS,6,FALSE()),"not used")</f>
        <v>not used</v>
      </c>
      <c r="P1832" s="84" t="n">
        <f aca="false">IF($N1832="P",VLOOKUP(H1832,PrcBuckets,2,FALSE()),0)</f>
        <v>4</v>
      </c>
      <c r="Q1832" s="84" t="n">
        <f aca="false">IF($N1832="D",VLOOKUP(H1832,BasisBuckets,2,FALSE()),0)</f>
        <v>0</v>
      </c>
      <c r="R1832" s="84" t="n">
        <f aca="false">IF($N1832="PHY",VLOOKUP(H1832,PGDBuckets,2,FALSE()),0)</f>
        <v>0</v>
      </c>
      <c r="S1832" s="84" t="n">
        <f aca="false">IF($N1832="G",VLOOKUP(H1832,PGDBuckets,2,FALSE()),0)</f>
        <v>0</v>
      </c>
      <c r="T1832" s="84" t="n">
        <f aca="false">SUM(P1832:S1832)</f>
        <v>4</v>
      </c>
      <c r="U1832" s="84" t="str">
        <f aca="false">IF(O1832="not used","-",O1832&amp;N1832&amp;T1832)</f>
        <v>-</v>
      </c>
      <c r="V1832" s="84" t="str">
        <f aca="false">IF(O1832="Not Used","-",VLOOKUP(D1832,FOLIOS,7,FALSE())&amp;H1832)</f>
        <v>-</v>
      </c>
      <c r="W1832" s="84" t="str">
        <f aca="false">IF(U1832="-","-",O1832&amp;E1832&amp;H1832)</f>
        <v>-</v>
      </c>
      <c r="X1832" s="85" t="str">
        <f aca="false">D1832&amp;G1832</f>
        <v>FT-CAND-EGSC-OPT-PRCAECO-PHYOPT</v>
      </c>
      <c r="Y1832" s="5"/>
      <c r="Z1832" s="5"/>
      <c r="AF1832" s="0" t="str">
        <f aca="false">D1832&amp;V1832</f>
        <v>FT-CAND-EGSC-OPT-PRC-</v>
      </c>
    </row>
    <row r="1833" customFormat="false" ht="12.75" hidden="false" customHeight="false" outlineLevel="0" collapsed="false">
      <c r="A1833" s="81" t="n">
        <v>36682</v>
      </c>
      <c r="B1833" s="87" t="s">
        <v>55</v>
      </c>
      <c r="C1833" s="87" t="s">
        <v>56</v>
      </c>
      <c r="D1833" s="87" t="s">
        <v>100</v>
      </c>
      <c r="E1833" s="87" t="s">
        <v>24</v>
      </c>
      <c r="F1833" s="87"/>
      <c r="G1833" s="87" t="s">
        <v>101</v>
      </c>
      <c r="H1833" s="88" t="n">
        <v>36739</v>
      </c>
      <c r="I1833" s="82" t="n">
        <v>436364</v>
      </c>
      <c r="J1833" s="82" t="n">
        <v>349091</v>
      </c>
      <c r="K1833" s="83" t="n">
        <f aca="false">IF(J1833=0,0,J1833/I1833)</f>
        <v>0.799999541667049</v>
      </c>
      <c r="L1833" s="83" t="n">
        <f aca="false">I1833/UOM</f>
        <v>43.6364</v>
      </c>
      <c r="M1833" s="83" t="n">
        <f aca="false">J1833/UOM</f>
        <v>34.9091</v>
      </c>
      <c r="N1833" s="84" t="str">
        <f aca="false">IF(F1833="P","PHY",IF(F1833="G","G",E1833))</f>
        <v>P</v>
      </c>
      <c r="O1833" s="84" t="str">
        <f aca="false">IF(ISNA(VLOOKUP(G1833,BadCanCurves,1,FALSE())),VLOOKUP(D1833,FOLIOS,6,FALSE()),"not used")</f>
        <v>not used</v>
      </c>
      <c r="P1833" s="84" t="n">
        <f aca="false">IF($N1833="P",VLOOKUP(H1833,PrcBuckets,2,FALSE()),0)</f>
        <v>5</v>
      </c>
      <c r="Q1833" s="84" t="n">
        <f aca="false">IF($N1833="D",VLOOKUP(H1833,BasisBuckets,2,FALSE()),0)</f>
        <v>0</v>
      </c>
      <c r="R1833" s="84" t="n">
        <f aca="false">IF($N1833="PHY",VLOOKUP(H1833,PGDBuckets,2,FALSE()),0)</f>
        <v>0</v>
      </c>
      <c r="S1833" s="84" t="n">
        <f aca="false">IF($N1833="G",VLOOKUP(H1833,PGDBuckets,2,FALSE()),0)</f>
        <v>0</v>
      </c>
      <c r="T1833" s="84" t="n">
        <f aca="false">SUM(P1833:S1833)</f>
        <v>5</v>
      </c>
      <c r="U1833" s="84" t="str">
        <f aca="false">IF(O1833="not used","-",O1833&amp;N1833&amp;T1833)</f>
        <v>-</v>
      </c>
      <c r="V1833" s="84" t="str">
        <f aca="false">IF(O1833="Not Used","-",VLOOKUP(D1833,FOLIOS,7,FALSE())&amp;H1833)</f>
        <v>-</v>
      </c>
      <c r="W1833" s="84" t="str">
        <f aca="false">IF(U1833="-","-",O1833&amp;E1833&amp;H1833)</f>
        <v>-</v>
      </c>
      <c r="X1833" s="85" t="str">
        <f aca="false">D1833&amp;G1833</f>
        <v>FT-CAND-EGSC-OPT-PRCAECO-PHYOPT</v>
      </c>
      <c r="Y1833" s="5"/>
      <c r="Z1833" s="5"/>
      <c r="AF1833" s="0" t="str">
        <f aca="false">D1833&amp;V1833</f>
        <v>FT-CAND-EGSC-OPT-PRC-</v>
      </c>
    </row>
    <row r="1834" customFormat="false" ht="12.75" hidden="false" customHeight="false" outlineLevel="0" collapsed="false">
      <c r="A1834" s="81" t="n">
        <v>36682</v>
      </c>
      <c r="B1834" s="87" t="s">
        <v>55</v>
      </c>
      <c r="C1834" s="87" t="s">
        <v>56</v>
      </c>
      <c r="D1834" s="87" t="s">
        <v>100</v>
      </c>
      <c r="E1834" s="87" t="s">
        <v>24</v>
      </c>
      <c r="F1834" s="87"/>
      <c r="G1834" s="87" t="s">
        <v>101</v>
      </c>
      <c r="H1834" s="88" t="n">
        <v>36770</v>
      </c>
      <c r="I1834" s="82" t="n">
        <v>419580</v>
      </c>
      <c r="J1834" s="82" t="n">
        <v>335664</v>
      </c>
      <c r="K1834" s="83" t="n">
        <f aca="false">IF(J1834=0,0,J1834/I1834)</f>
        <v>0.8</v>
      </c>
      <c r="L1834" s="83" t="n">
        <f aca="false">I1834/UOM</f>
        <v>41.958</v>
      </c>
      <c r="M1834" s="83" t="n">
        <f aca="false">J1834/UOM</f>
        <v>33.5664</v>
      </c>
      <c r="N1834" s="84" t="str">
        <f aca="false">IF(F1834="P","PHY",IF(F1834="G","G",E1834))</f>
        <v>P</v>
      </c>
      <c r="O1834" s="84" t="str">
        <f aca="false">IF(ISNA(VLOOKUP(G1834,BadCanCurves,1,FALSE())),VLOOKUP(D1834,FOLIOS,6,FALSE()),"not used")</f>
        <v>not used</v>
      </c>
      <c r="P1834" s="84" t="n">
        <f aca="false">IF($N1834="P",VLOOKUP(H1834,PrcBuckets,2,FALSE()),0)</f>
        <v>6</v>
      </c>
      <c r="Q1834" s="84" t="n">
        <f aca="false">IF($N1834="D",VLOOKUP(H1834,BasisBuckets,2,FALSE()),0)</f>
        <v>0</v>
      </c>
      <c r="R1834" s="84" t="n">
        <f aca="false">IF($N1834="PHY",VLOOKUP(H1834,PGDBuckets,2,FALSE()),0)</f>
        <v>0</v>
      </c>
      <c r="S1834" s="84" t="n">
        <f aca="false">IF($N1834="G",VLOOKUP(H1834,PGDBuckets,2,FALSE()),0)</f>
        <v>0</v>
      </c>
      <c r="T1834" s="84" t="n">
        <f aca="false">SUM(P1834:S1834)</f>
        <v>6</v>
      </c>
      <c r="U1834" s="84" t="str">
        <f aca="false">IF(O1834="not used","-",O1834&amp;N1834&amp;T1834)</f>
        <v>-</v>
      </c>
      <c r="V1834" s="84" t="str">
        <f aca="false">IF(O1834="Not Used","-",VLOOKUP(D1834,FOLIOS,7,FALSE())&amp;H1834)</f>
        <v>-</v>
      </c>
      <c r="W1834" s="84" t="str">
        <f aca="false">IF(U1834="-","-",O1834&amp;E1834&amp;H1834)</f>
        <v>-</v>
      </c>
      <c r="X1834" s="85" t="str">
        <f aca="false">D1834&amp;G1834</f>
        <v>FT-CAND-EGSC-OPT-PRCAECO-PHYOPT</v>
      </c>
      <c r="Y1834" s="5"/>
      <c r="Z1834" s="5"/>
      <c r="AF1834" s="0" t="str">
        <f aca="false">D1834&amp;V1834</f>
        <v>FT-CAND-EGSC-OPT-PRC-</v>
      </c>
    </row>
    <row r="1835" customFormat="false" ht="12.75" hidden="false" customHeight="false" outlineLevel="0" collapsed="false">
      <c r="A1835" s="81" t="n">
        <v>36682</v>
      </c>
      <c r="B1835" s="87" t="s">
        <v>55</v>
      </c>
      <c r="C1835" s="87" t="s">
        <v>56</v>
      </c>
      <c r="D1835" s="87" t="s">
        <v>100</v>
      </c>
      <c r="E1835" s="87" t="s">
        <v>24</v>
      </c>
      <c r="F1835" s="87"/>
      <c r="G1835" s="87" t="s">
        <v>101</v>
      </c>
      <c r="H1835" s="88" t="n">
        <v>36800</v>
      </c>
      <c r="I1835" s="82" t="n">
        <v>203675</v>
      </c>
      <c r="J1835" s="82" t="n">
        <v>162940</v>
      </c>
      <c r="K1835" s="83" t="n">
        <f aca="false">IF(J1835=0,0,J1835/I1835)</f>
        <v>0.8</v>
      </c>
      <c r="L1835" s="83" t="n">
        <f aca="false">I1835/UOM</f>
        <v>20.3675</v>
      </c>
      <c r="M1835" s="83" t="n">
        <f aca="false">J1835/UOM</f>
        <v>16.294</v>
      </c>
      <c r="N1835" s="84" t="str">
        <f aca="false">IF(F1835="P","PHY",IF(F1835="G","G",E1835))</f>
        <v>P</v>
      </c>
      <c r="O1835" s="84" t="str">
        <f aca="false">IF(ISNA(VLOOKUP(G1835,BadCanCurves,1,FALSE())),VLOOKUP(D1835,FOLIOS,6,FALSE()),"not used")</f>
        <v>not used</v>
      </c>
      <c r="P1835" s="84" t="n">
        <f aca="false">IF($N1835="P",VLOOKUP(H1835,PrcBuckets,2,FALSE()),0)</f>
        <v>7</v>
      </c>
      <c r="Q1835" s="84" t="n">
        <f aca="false">IF($N1835="D",VLOOKUP(H1835,BasisBuckets,2,FALSE()),0)</f>
        <v>0</v>
      </c>
      <c r="R1835" s="84" t="n">
        <f aca="false">IF($N1835="PHY",VLOOKUP(H1835,PGDBuckets,2,FALSE()),0)</f>
        <v>0</v>
      </c>
      <c r="S1835" s="84" t="n">
        <f aca="false">IF($N1835="G",VLOOKUP(H1835,PGDBuckets,2,FALSE()),0)</f>
        <v>0</v>
      </c>
      <c r="T1835" s="84" t="n">
        <f aca="false">SUM(P1835:S1835)</f>
        <v>7</v>
      </c>
      <c r="U1835" s="84" t="str">
        <f aca="false">IF(O1835="not used","-",O1835&amp;N1835&amp;T1835)</f>
        <v>-</v>
      </c>
      <c r="V1835" s="84" t="str">
        <f aca="false">IF(O1835="Not Used","-",VLOOKUP(D1835,FOLIOS,7,FALSE())&amp;H1835)</f>
        <v>-</v>
      </c>
      <c r="W1835" s="84" t="str">
        <f aca="false">IF(U1835="-","-",O1835&amp;E1835&amp;H1835)</f>
        <v>-</v>
      </c>
      <c r="X1835" s="85" t="str">
        <f aca="false">D1835&amp;G1835</f>
        <v>FT-CAND-EGSC-OPT-PRCAECO-PHYOPT</v>
      </c>
      <c r="Y1835" s="5"/>
      <c r="Z1835" s="5"/>
      <c r="AF1835" s="0" t="str">
        <f aca="false">D1835&amp;V1835</f>
        <v>FT-CAND-EGSC-OPT-PRC-</v>
      </c>
    </row>
    <row r="1836" customFormat="false" ht="12.75" hidden="false" customHeight="false" outlineLevel="0" collapsed="false">
      <c r="A1836" s="81" t="n">
        <v>36682</v>
      </c>
      <c r="B1836" s="87" t="s">
        <v>55</v>
      </c>
      <c r="C1836" s="87" t="s">
        <v>56</v>
      </c>
      <c r="D1836" s="87" t="s">
        <v>100</v>
      </c>
      <c r="E1836" s="87" t="s">
        <v>24</v>
      </c>
      <c r="F1836" s="87"/>
      <c r="G1836" s="87" t="s">
        <v>101</v>
      </c>
      <c r="H1836" s="88" t="n">
        <v>36831</v>
      </c>
      <c r="I1836" s="82" t="n">
        <v>-28265</v>
      </c>
      <c r="J1836" s="82" t="n">
        <v>-22612</v>
      </c>
      <c r="K1836" s="83" t="n">
        <f aca="false">IF(J1836=0,0,J1836/I1836)</f>
        <v>0.8</v>
      </c>
      <c r="L1836" s="83" t="n">
        <f aca="false">I1836/UOM</f>
        <v>-2.8265</v>
      </c>
      <c r="M1836" s="83" t="n">
        <f aca="false">J1836/UOM</f>
        <v>-2.2612</v>
      </c>
      <c r="N1836" s="84" t="str">
        <f aca="false">IF(F1836="P","PHY",IF(F1836="G","G",E1836))</f>
        <v>P</v>
      </c>
      <c r="O1836" s="84" t="str">
        <f aca="false">IF(ISNA(VLOOKUP(G1836,BadCanCurves,1,FALSE())),VLOOKUP(D1836,FOLIOS,6,FALSE()),"not used")</f>
        <v>not used</v>
      </c>
      <c r="P1836" s="84" t="n">
        <f aca="false">IF($N1836="P",VLOOKUP(H1836,PrcBuckets,2,FALSE()),0)</f>
        <v>8</v>
      </c>
      <c r="Q1836" s="84" t="n">
        <f aca="false">IF($N1836="D",VLOOKUP(H1836,BasisBuckets,2,FALSE()),0)</f>
        <v>0</v>
      </c>
      <c r="R1836" s="84" t="n">
        <f aca="false">IF($N1836="PHY",VLOOKUP(H1836,PGDBuckets,2,FALSE()),0)</f>
        <v>0</v>
      </c>
      <c r="S1836" s="84" t="n">
        <f aca="false">IF($N1836="G",VLOOKUP(H1836,PGDBuckets,2,FALSE()),0)</f>
        <v>0</v>
      </c>
      <c r="T1836" s="84" t="n">
        <f aca="false">SUM(P1836:S1836)</f>
        <v>8</v>
      </c>
      <c r="U1836" s="84" t="str">
        <f aca="false">IF(O1836="not used","-",O1836&amp;N1836&amp;T1836)</f>
        <v>-</v>
      </c>
      <c r="V1836" s="84" t="str">
        <f aca="false">IF(O1836="Not Used","-",VLOOKUP(D1836,FOLIOS,7,FALSE())&amp;H1836)</f>
        <v>-</v>
      </c>
      <c r="W1836" s="84" t="str">
        <f aca="false">IF(U1836="-","-",O1836&amp;E1836&amp;H1836)</f>
        <v>-</v>
      </c>
      <c r="X1836" s="85" t="str">
        <f aca="false">D1836&amp;G1836</f>
        <v>FT-CAND-EGSC-OPT-PRCAECO-PHYOPT</v>
      </c>
      <c r="Y1836" s="5"/>
      <c r="Z1836" s="5"/>
      <c r="AF1836" s="0" t="str">
        <f aca="false">D1836&amp;V1836</f>
        <v>FT-CAND-EGSC-OPT-PRC-</v>
      </c>
    </row>
    <row r="1837" customFormat="false" ht="12.75" hidden="false" customHeight="false" outlineLevel="0" collapsed="false">
      <c r="A1837" s="81" t="n">
        <v>36682</v>
      </c>
      <c r="B1837" s="87" t="s">
        <v>55</v>
      </c>
      <c r="C1837" s="87" t="s">
        <v>56</v>
      </c>
      <c r="D1837" s="87" t="s">
        <v>100</v>
      </c>
      <c r="E1837" s="87" t="s">
        <v>24</v>
      </c>
      <c r="F1837" s="87"/>
      <c r="G1837" s="87" t="s">
        <v>101</v>
      </c>
      <c r="H1837" s="88" t="n">
        <v>36861</v>
      </c>
      <c r="I1837" s="82" t="n">
        <v>-31921</v>
      </c>
      <c r="J1837" s="82" t="n">
        <v>-25537</v>
      </c>
      <c r="K1837" s="83" t="n">
        <f aca="false">IF(J1837=0,0,J1837/I1837)</f>
        <v>0.800006265467874</v>
      </c>
      <c r="L1837" s="83" t="n">
        <f aca="false">I1837/UOM</f>
        <v>-3.1921</v>
      </c>
      <c r="M1837" s="83" t="n">
        <f aca="false">J1837/UOM</f>
        <v>-2.5537</v>
      </c>
      <c r="N1837" s="84" t="str">
        <f aca="false">IF(F1837="P","PHY",IF(F1837="G","G",E1837))</f>
        <v>P</v>
      </c>
      <c r="O1837" s="84" t="str">
        <f aca="false">IF(ISNA(VLOOKUP(G1837,BadCanCurves,1,FALSE())),VLOOKUP(D1837,FOLIOS,6,FALSE()),"not used")</f>
        <v>not used</v>
      </c>
      <c r="P1837" s="84" t="n">
        <f aca="false">IF($N1837="P",VLOOKUP(H1837,PrcBuckets,2,FALSE()),0)</f>
        <v>8</v>
      </c>
      <c r="Q1837" s="84" t="n">
        <f aca="false">IF($N1837="D",VLOOKUP(H1837,BasisBuckets,2,FALSE()),0)</f>
        <v>0</v>
      </c>
      <c r="R1837" s="84" t="n">
        <f aca="false">IF($N1837="PHY",VLOOKUP(H1837,PGDBuckets,2,FALSE()),0)</f>
        <v>0</v>
      </c>
      <c r="S1837" s="84" t="n">
        <f aca="false">IF($N1837="G",VLOOKUP(H1837,PGDBuckets,2,FALSE()),0)</f>
        <v>0</v>
      </c>
      <c r="T1837" s="84" t="n">
        <f aca="false">SUM(P1837:S1837)</f>
        <v>8</v>
      </c>
      <c r="U1837" s="84" t="str">
        <f aca="false">IF(O1837="not used","-",O1837&amp;N1837&amp;T1837)</f>
        <v>-</v>
      </c>
      <c r="V1837" s="84" t="str">
        <f aca="false">IF(O1837="Not Used","-",VLOOKUP(D1837,FOLIOS,7,FALSE())&amp;H1837)</f>
        <v>-</v>
      </c>
      <c r="W1837" s="84" t="str">
        <f aca="false">IF(U1837="-","-",O1837&amp;E1837&amp;H1837)</f>
        <v>-</v>
      </c>
      <c r="X1837" s="85" t="str">
        <f aca="false">D1837&amp;G1837</f>
        <v>FT-CAND-EGSC-OPT-PRCAECO-PHYOPT</v>
      </c>
      <c r="Y1837" s="5"/>
      <c r="Z1837" s="5"/>
      <c r="AF1837" s="0" t="str">
        <f aca="false">D1837&amp;V1837</f>
        <v>FT-CAND-EGSC-OPT-PRC-</v>
      </c>
    </row>
    <row r="1838" customFormat="false" ht="12.75" hidden="false" customHeight="false" outlineLevel="0" collapsed="false">
      <c r="A1838" s="81" t="n">
        <v>36682</v>
      </c>
      <c r="B1838" s="87" t="s">
        <v>55</v>
      </c>
      <c r="C1838" s="87" t="s">
        <v>56</v>
      </c>
      <c r="D1838" s="87" t="s">
        <v>100</v>
      </c>
      <c r="E1838" s="87" t="s">
        <v>24</v>
      </c>
      <c r="F1838" s="87"/>
      <c r="G1838" s="87" t="s">
        <v>101</v>
      </c>
      <c r="H1838" s="88" t="n">
        <v>36892</v>
      </c>
      <c r="I1838" s="82" t="n">
        <v>-33048</v>
      </c>
      <c r="J1838" s="82" t="n">
        <v>-26439</v>
      </c>
      <c r="K1838" s="83" t="n">
        <f aca="false">IF(J1838=0,0,J1838/I1838)</f>
        <v>0.800018155410312</v>
      </c>
      <c r="L1838" s="83" t="n">
        <f aca="false">I1838/UOM</f>
        <v>-3.3048</v>
      </c>
      <c r="M1838" s="83" t="n">
        <f aca="false">J1838/UOM</f>
        <v>-2.6439</v>
      </c>
      <c r="N1838" s="84" t="str">
        <f aca="false">IF(F1838="P","PHY",IF(F1838="G","G",E1838))</f>
        <v>P</v>
      </c>
      <c r="O1838" s="84" t="str">
        <f aca="false">IF(ISNA(VLOOKUP(G1838,BadCanCurves,1,FALSE())),VLOOKUP(D1838,FOLIOS,6,FALSE()),"not used")</f>
        <v>not used</v>
      </c>
      <c r="P1838" s="84" t="n">
        <f aca="false">IF($N1838="P",VLOOKUP(H1838,PrcBuckets,2,FALSE()),0)</f>
        <v>9</v>
      </c>
      <c r="Q1838" s="84" t="n">
        <f aca="false">IF($N1838="D",VLOOKUP(H1838,BasisBuckets,2,FALSE()),0)</f>
        <v>0</v>
      </c>
      <c r="R1838" s="84" t="n">
        <f aca="false">IF($N1838="PHY",VLOOKUP(H1838,PGDBuckets,2,FALSE()),0)</f>
        <v>0</v>
      </c>
      <c r="S1838" s="84" t="n">
        <f aca="false">IF($N1838="G",VLOOKUP(H1838,PGDBuckets,2,FALSE()),0)</f>
        <v>0</v>
      </c>
      <c r="T1838" s="84" t="n">
        <f aca="false">SUM(P1838:S1838)</f>
        <v>9</v>
      </c>
      <c r="U1838" s="84" t="str">
        <f aca="false">IF(O1838="not used","-",O1838&amp;N1838&amp;T1838)</f>
        <v>-</v>
      </c>
      <c r="V1838" s="84" t="str">
        <f aca="false">IF(O1838="Not Used","-",VLOOKUP(D1838,FOLIOS,7,FALSE())&amp;H1838)</f>
        <v>-</v>
      </c>
      <c r="W1838" s="84" t="str">
        <f aca="false">IF(U1838="-","-",O1838&amp;E1838&amp;H1838)</f>
        <v>-</v>
      </c>
      <c r="X1838" s="85" t="str">
        <f aca="false">D1838&amp;G1838</f>
        <v>FT-CAND-EGSC-OPT-PRCAECO-PHYOPT</v>
      </c>
      <c r="Y1838" s="5"/>
      <c r="Z1838" s="5"/>
      <c r="AF1838" s="0" t="str">
        <f aca="false">D1838&amp;V1838</f>
        <v>FT-CAND-EGSC-OPT-PRC-</v>
      </c>
    </row>
    <row r="1839" customFormat="false" ht="12.75" hidden="false" customHeight="false" outlineLevel="0" collapsed="false">
      <c r="A1839" s="81" t="n">
        <v>36682</v>
      </c>
      <c r="B1839" s="87" t="s">
        <v>55</v>
      </c>
      <c r="C1839" s="87" t="s">
        <v>56</v>
      </c>
      <c r="D1839" s="87" t="s">
        <v>100</v>
      </c>
      <c r="E1839" s="87" t="s">
        <v>24</v>
      </c>
      <c r="F1839" s="87"/>
      <c r="G1839" s="87" t="s">
        <v>101</v>
      </c>
      <c r="H1839" s="88" t="n">
        <v>36923</v>
      </c>
      <c r="I1839" s="82" t="n">
        <v>-35330</v>
      </c>
      <c r="J1839" s="82" t="n">
        <v>-28264</v>
      </c>
      <c r="K1839" s="83" t="n">
        <f aca="false">IF(J1839=0,0,J1839/I1839)</f>
        <v>0.8</v>
      </c>
      <c r="L1839" s="83" t="n">
        <f aca="false">I1839/UOM</f>
        <v>-3.533</v>
      </c>
      <c r="M1839" s="83" t="n">
        <f aca="false">J1839/UOM</f>
        <v>-2.8264</v>
      </c>
      <c r="N1839" s="84" t="str">
        <f aca="false">IF(F1839="P","PHY",IF(F1839="G","G",E1839))</f>
        <v>P</v>
      </c>
      <c r="O1839" s="84" t="str">
        <f aca="false">IF(ISNA(VLOOKUP(G1839,BadCanCurves,1,FALSE())),VLOOKUP(D1839,FOLIOS,6,FALSE()),"not used")</f>
        <v>not used</v>
      </c>
      <c r="P1839" s="84" t="n">
        <f aca="false">IF($N1839="P",VLOOKUP(H1839,PrcBuckets,2,FALSE()),0)</f>
        <v>9</v>
      </c>
      <c r="Q1839" s="84" t="n">
        <f aca="false">IF($N1839="D",VLOOKUP(H1839,BasisBuckets,2,FALSE()),0)</f>
        <v>0</v>
      </c>
      <c r="R1839" s="84" t="n">
        <f aca="false">IF($N1839="PHY",VLOOKUP(H1839,PGDBuckets,2,FALSE()),0)</f>
        <v>0</v>
      </c>
      <c r="S1839" s="84" t="n">
        <f aca="false">IF($N1839="G",VLOOKUP(H1839,PGDBuckets,2,FALSE()),0)</f>
        <v>0</v>
      </c>
      <c r="T1839" s="84" t="n">
        <f aca="false">SUM(P1839:S1839)</f>
        <v>9</v>
      </c>
      <c r="U1839" s="84" t="str">
        <f aca="false">IF(O1839="not used","-",O1839&amp;N1839&amp;T1839)</f>
        <v>-</v>
      </c>
      <c r="V1839" s="84" t="str">
        <f aca="false">IF(O1839="Not Used","-",VLOOKUP(D1839,FOLIOS,7,FALSE())&amp;H1839)</f>
        <v>-</v>
      </c>
      <c r="W1839" s="84" t="str">
        <f aca="false">IF(U1839="-","-",O1839&amp;E1839&amp;H1839)</f>
        <v>-</v>
      </c>
      <c r="X1839" s="85" t="str">
        <f aca="false">D1839&amp;G1839</f>
        <v>FT-CAND-EGSC-OPT-PRCAECO-PHYOPT</v>
      </c>
      <c r="Y1839" s="5"/>
      <c r="Z1839" s="5"/>
      <c r="AF1839" s="0" t="str">
        <f aca="false">D1839&amp;V1839</f>
        <v>FT-CAND-EGSC-OPT-PRC-</v>
      </c>
    </row>
    <row r="1840" customFormat="false" ht="12.75" hidden="false" customHeight="false" outlineLevel="0" collapsed="false">
      <c r="A1840" s="81" t="n">
        <v>36682</v>
      </c>
      <c r="B1840" s="87" t="s">
        <v>55</v>
      </c>
      <c r="C1840" s="87" t="s">
        <v>56</v>
      </c>
      <c r="D1840" s="87" t="s">
        <v>100</v>
      </c>
      <c r="E1840" s="87" t="s">
        <v>24</v>
      </c>
      <c r="F1840" s="87"/>
      <c r="G1840" s="87" t="s">
        <v>101</v>
      </c>
      <c r="H1840" s="88" t="n">
        <v>36951</v>
      </c>
      <c r="I1840" s="82" t="n">
        <v>-44690</v>
      </c>
      <c r="J1840" s="82" t="n">
        <v>-35752</v>
      </c>
      <c r="K1840" s="83" t="n">
        <f aca="false">IF(J1840=0,0,J1840/I1840)</f>
        <v>0.8</v>
      </c>
      <c r="L1840" s="83" t="n">
        <f aca="false">I1840/UOM</f>
        <v>-4.469</v>
      </c>
      <c r="M1840" s="83" t="n">
        <f aca="false">J1840/UOM</f>
        <v>-3.5752</v>
      </c>
      <c r="N1840" s="84" t="str">
        <f aca="false">IF(F1840="P","PHY",IF(F1840="G","G",E1840))</f>
        <v>P</v>
      </c>
      <c r="O1840" s="84" t="str">
        <f aca="false">IF(ISNA(VLOOKUP(G1840,BadCanCurves,1,FALSE())),VLOOKUP(D1840,FOLIOS,6,FALSE()),"not used")</f>
        <v>not used</v>
      </c>
      <c r="P1840" s="84" t="n">
        <f aca="false">IF($N1840="P",VLOOKUP(H1840,PrcBuckets,2,FALSE()),0)</f>
        <v>9</v>
      </c>
      <c r="Q1840" s="84" t="n">
        <f aca="false">IF($N1840="D",VLOOKUP(H1840,BasisBuckets,2,FALSE()),0)</f>
        <v>0</v>
      </c>
      <c r="R1840" s="84" t="n">
        <f aca="false">IF($N1840="PHY",VLOOKUP(H1840,PGDBuckets,2,FALSE()),0)</f>
        <v>0</v>
      </c>
      <c r="S1840" s="84" t="n">
        <f aca="false">IF($N1840="G",VLOOKUP(H1840,PGDBuckets,2,FALSE()),0)</f>
        <v>0</v>
      </c>
      <c r="T1840" s="84" t="n">
        <f aca="false">SUM(P1840:S1840)</f>
        <v>9</v>
      </c>
      <c r="U1840" s="84" t="str">
        <f aca="false">IF(O1840="not used","-",O1840&amp;N1840&amp;T1840)</f>
        <v>-</v>
      </c>
      <c r="V1840" s="84" t="str">
        <f aca="false">IF(O1840="Not Used","-",VLOOKUP(D1840,FOLIOS,7,FALSE())&amp;H1840)</f>
        <v>-</v>
      </c>
      <c r="W1840" s="84" t="str">
        <f aca="false">IF(U1840="-","-",O1840&amp;E1840&amp;H1840)</f>
        <v>-</v>
      </c>
      <c r="X1840" s="85" t="str">
        <f aca="false">D1840&amp;G1840</f>
        <v>FT-CAND-EGSC-OPT-PRCAECO-PHYOPT</v>
      </c>
      <c r="Y1840" s="5"/>
      <c r="Z1840" s="5"/>
      <c r="AF1840" s="0" t="str">
        <f aca="false">D1840&amp;V1840</f>
        <v>FT-CAND-EGSC-OPT-PRC-</v>
      </c>
    </row>
    <row r="1841" customFormat="false" ht="12.75" hidden="false" customHeight="false" outlineLevel="0" collapsed="false">
      <c r="A1841" s="81" t="n">
        <v>36682</v>
      </c>
      <c r="B1841" s="87" t="s">
        <v>55</v>
      </c>
      <c r="C1841" s="87" t="s">
        <v>56</v>
      </c>
      <c r="D1841" s="87" t="s">
        <v>100</v>
      </c>
      <c r="E1841" s="87" t="s">
        <v>24</v>
      </c>
      <c r="F1841" s="87"/>
      <c r="G1841" s="87" t="s">
        <v>98</v>
      </c>
      <c r="H1841" s="88" t="n">
        <v>36708</v>
      </c>
      <c r="I1841" s="82" t="n">
        <v>2209380</v>
      </c>
      <c r="J1841" s="82" t="n">
        <v>2209380</v>
      </c>
      <c r="K1841" s="83" t="n">
        <f aca="false">IF(J1841=0,0,J1841/I1841)</f>
        <v>1</v>
      </c>
      <c r="L1841" s="83" t="n">
        <f aca="false">I1841/UOM</f>
        <v>220.938</v>
      </c>
      <c r="M1841" s="83" t="n">
        <f aca="false">J1841/UOM</f>
        <v>220.938</v>
      </c>
      <c r="N1841" s="84" t="str">
        <f aca="false">IF(F1841="P","PHY",IF(F1841="G","G",E1841))</f>
        <v>P</v>
      </c>
      <c r="O1841" s="84" t="str">
        <f aca="false">IF(ISNA(VLOOKUP(G1841,BadCanCurves,1,FALSE())),VLOOKUP(D1841,FOLIOS,6,FALSE()),"not used")</f>
        <v>not used</v>
      </c>
      <c r="P1841" s="84" t="n">
        <f aca="false">IF($N1841="P",VLOOKUP(H1841,PrcBuckets,2,FALSE()),0)</f>
        <v>4</v>
      </c>
      <c r="Q1841" s="84" t="n">
        <f aca="false">IF($N1841="D",VLOOKUP(H1841,BasisBuckets,2,FALSE()),0)</f>
        <v>0</v>
      </c>
      <c r="R1841" s="84" t="n">
        <f aca="false">IF($N1841="PHY",VLOOKUP(H1841,PGDBuckets,2,FALSE()),0)</f>
        <v>0</v>
      </c>
      <c r="S1841" s="84" t="n">
        <f aca="false">IF($N1841="G",VLOOKUP(H1841,PGDBuckets,2,FALSE()),0)</f>
        <v>0</v>
      </c>
      <c r="T1841" s="84" t="n">
        <f aca="false">SUM(P1841:S1841)</f>
        <v>4</v>
      </c>
      <c r="U1841" s="84" t="str">
        <f aca="false">IF(O1841="not used","-",O1841&amp;N1841&amp;T1841)</f>
        <v>-</v>
      </c>
      <c r="V1841" s="84" t="str">
        <f aca="false">IF(O1841="Not Used","-",VLOOKUP(D1841,FOLIOS,7,FALSE())&amp;H1841)</f>
        <v>-</v>
      </c>
      <c r="W1841" s="84" t="str">
        <f aca="false">IF(U1841="-","-",O1841&amp;E1841&amp;H1841)</f>
        <v>-</v>
      </c>
      <c r="X1841" s="85" t="str">
        <f aca="false">D1841&amp;G1841</f>
        <v>FT-CAND-EGSC-OPT-PRCNG</v>
      </c>
      <c r="Y1841" s="5"/>
      <c r="Z1841" s="5"/>
      <c r="AF1841" s="0" t="str">
        <f aca="false">D1841&amp;V1841</f>
        <v>FT-CAND-EGSC-OPT-PRC-</v>
      </c>
    </row>
    <row r="1842" customFormat="false" ht="12.75" hidden="false" customHeight="false" outlineLevel="0" collapsed="false">
      <c r="A1842" s="81" t="n">
        <v>36682</v>
      </c>
      <c r="B1842" s="87" t="s">
        <v>55</v>
      </c>
      <c r="C1842" s="87" t="s">
        <v>56</v>
      </c>
      <c r="D1842" s="87" t="s">
        <v>100</v>
      </c>
      <c r="E1842" s="87" t="s">
        <v>24</v>
      </c>
      <c r="F1842" s="87"/>
      <c r="G1842" s="87" t="s">
        <v>98</v>
      </c>
      <c r="H1842" s="88" t="n">
        <v>36739</v>
      </c>
      <c r="I1842" s="82" t="n">
        <v>2930788</v>
      </c>
      <c r="J1842" s="82" t="n">
        <v>2930788</v>
      </c>
      <c r="K1842" s="83" t="n">
        <f aca="false">IF(J1842=0,0,J1842/I1842)</f>
        <v>1</v>
      </c>
      <c r="L1842" s="83" t="n">
        <f aca="false">I1842/UOM</f>
        <v>293.0788</v>
      </c>
      <c r="M1842" s="83" t="n">
        <f aca="false">J1842/UOM</f>
        <v>293.0788</v>
      </c>
      <c r="N1842" s="84" t="str">
        <f aca="false">IF(F1842="P","PHY",IF(F1842="G","G",E1842))</f>
        <v>P</v>
      </c>
      <c r="O1842" s="84" t="str">
        <f aca="false">IF(ISNA(VLOOKUP(G1842,BadCanCurves,1,FALSE())),VLOOKUP(D1842,FOLIOS,6,FALSE()),"not used")</f>
        <v>not used</v>
      </c>
      <c r="P1842" s="84" t="n">
        <f aca="false">IF($N1842="P",VLOOKUP(H1842,PrcBuckets,2,FALSE()),0)</f>
        <v>5</v>
      </c>
      <c r="Q1842" s="84" t="n">
        <f aca="false">IF($N1842="D",VLOOKUP(H1842,BasisBuckets,2,FALSE()),0)</f>
        <v>0</v>
      </c>
      <c r="R1842" s="84" t="n">
        <f aca="false">IF($N1842="PHY",VLOOKUP(H1842,PGDBuckets,2,FALSE()),0)</f>
        <v>0</v>
      </c>
      <c r="S1842" s="84" t="n">
        <f aca="false">IF($N1842="G",VLOOKUP(H1842,PGDBuckets,2,FALSE()),0)</f>
        <v>0</v>
      </c>
      <c r="T1842" s="84" t="n">
        <f aca="false">SUM(P1842:S1842)</f>
        <v>5</v>
      </c>
      <c r="U1842" s="84" t="str">
        <f aca="false">IF(O1842="not used","-",O1842&amp;N1842&amp;T1842)</f>
        <v>-</v>
      </c>
      <c r="V1842" s="84" t="str">
        <f aca="false">IF(O1842="Not Used","-",VLOOKUP(D1842,FOLIOS,7,FALSE())&amp;H1842)</f>
        <v>-</v>
      </c>
      <c r="W1842" s="84" t="str">
        <f aca="false">IF(U1842="-","-",O1842&amp;E1842&amp;H1842)</f>
        <v>-</v>
      </c>
      <c r="X1842" s="85" t="str">
        <f aca="false">D1842&amp;G1842</f>
        <v>FT-CAND-EGSC-OPT-PRCNG</v>
      </c>
      <c r="Y1842" s="5"/>
      <c r="Z1842" s="5"/>
      <c r="AF1842" s="0" t="str">
        <f aca="false">D1842&amp;V1842</f>
        <v>FT-CAND-EGSC-OPT-PRC-</v>
      </c>
    </row>
    <row r="1843" customFormat="false" ht="12.75" hidden="false" customHeight="false" outlineLevel="0" collapsed="false">
      <c r="A1843" s="81" t="n">
        <v>36682</v>
      </c>
      <c r="B1843" s="87" t="s">
        <v>55</v>
      </c>
      <c r="C1843" s="87" t="s">
        <v>56</v>
      </c>
      <c r="D1843" s="87" t="s">
        <v>100</v>
      </c>
      <c r="E1843" s="87" t="s">
        <v>24</v>
      </c>
      <c r="F1843" s="87"/>
      <c r="G1843" s="87" t="s">
        <v>98</v>
      </c>
      <c r="H1843" s="88" t="n">
        <v>36770</v>
      </c>
      <c r="I1843" s="82" t="n">
        <v>2156382</v>
      </c>
      <c r="J1843" s="82" t="n">
        <v>2156382</v>
      </c>
      <c r="K1843" s="83" t="n">
        <f aca="false">IF(J1843=0,0,J1843/I1843)</f>
        <v>1</v>
      </c>
      <c r="L1843" s="83" t="n">
        <f aca="false">I1843/UOM</f>
        <v>215.6382</v>
      </c>
      <c r="M1843" s="83" t="n">
        <f aca="false">J1843/UOM</f>
        <v>215.6382</v>
      </c>
      <c r="N1843" s="84" t="str">
        <f aca="false">IF(F1843="P","PHY",IF(F1843="G","G",E1843))</f>
        <v>P</v>
      </c>
      <c r="O1843" s="84" t="str">
        <f aca="false">IF(ISNA(VLOOKUP(G1843,BadCanCurves,1,FALSE())),VLOOKUP(D1843,FOLIOS,6,FALSE()),"not used")</f>
        <v>not used</v>
      </c>
      <c r="P1843" s="84" t="n">
        <f aca="false">IF($N1843="P",VLOOKUP(H1843,PrcBuckets,2,FALSE()),0)</f>
        <v>6</v>
      </c>
      <c r="Q1843" s="84" t="n">
        <f aca="false">IF($N1843="D",VLOOKUP(H1843,BasisBuckets,2,FALSE()),0)</f>
        <v>0</v>
      </c>
      <c r="R1843" s="84" t="n">
        <f aca="false">IF($N1843="PHY",VLOOKUP(H1843,PGDBuckets,2,FALSE()),0)</f>
        <v>0</v>
      </c>
      <c r="S1843" s="84" t="n">
        <f aca="false">IF($N1843="G",VLOOKUP(H1843,PGDBuckets,2,FALSE()),0)</f>
        <v>0</v>
      </c>
      <c r="T1843" s="84" t="n">
        <f aca="false">SUM(P1843:S1843)</f>
        <v>6</v>
      </c>
      <c r="U1843" s="84" t="str">
        <f aca="false">IF(O1843="not used","-",O1843&amp;N1843&amp;T1843)</f>
        <v>-</v>
      </c>
      <c r="V1843" s="84" t="str">
        <f aca="false">IF(O1843="Not Used","-",VLOOKUP(D1843,FOLIOS,7,FALSE())&amp;H1843)</f>
        <v>-</v>
      </c>
      <c r="W1843" s="84" t="str">
        <f aca="false">IF(U1843="-","-",O1843&amp;E1843&amp;H1843)</f>
        <v>-</v>
      </c>
      <c r="X1843" s="85" t="str">
        <f aca="false">D1843&amp;G1843</f>
        <v>FT-CAND-EGSC-OPT-PRCNG</v>
      </c>
      <c r="Y1843" s="5"/>
      <c r="Z1843" s="5"/>
      <c r="AF1843" s="0" t="str">
        <f aca="false">D1843&amp;V1843</f>
        <v>FT-CAND-EGSC-OPT-PRC-</v>
      </c>
    </row>
    <row r="1844" customFormat="false" ht="12.75" hidden="false" customHeight="false" outlineLevel="0" collapsed="false">
      <c r="A1844" s="81" t="n">
        <v>36682</v>
      </c>
      <c r="B1844" s="87" t="s">
        <v>55</v>
      </c>
      <c r="C1844" s="87" t="s">
        <v>56</v>
      </c>
      <c r="D1844" s="87" t="s">
        <v>100</v>
      </c>
      <c r="E1844" s="87" t="s">
        <v>24</v>
      </c>
      <c r="F1844" s="87"/>
      <c r="G1844" s="87" t="s">
        <v>98</v>
      </c>
      <c r="H1844" s="88" t="n">
        <v>36800</v>
      </c>
      <c r="I1844" s="82" t="n">
        <v>1183795</v>
      </c>
      <c r="J1844" s="82" t="n">
        <v>1183795</v>
      </c>
      <c r="K1844" s="83" t="n">
        <f aca="false">IF(J1844=0,0,J1844/I1844)</f>
        <v>1</v>
      </c>
      <c r="L1844" s="83" t="n">
        <f aca="false">I1844/UOM</f>
        <v>118.3795</v>
      </c>
      <c r="M1844" s="83" t="n">
        <f aca="false">J1844/UOM</f>
        <v>118.3795</v>
      </c>
      <c r="N1844" s="84" t="str">
        <f aca="false">IF(F1844="P","PHY",IF(F1844="G","G",E1844))</f>
        <v>P</v>
      </c>
      <c r="O1844" s="84" t="str">
        <f aca="false">IF(ISNA(VLOOKUP(G1844,BadCanCurves,1,FALSE())),VLOOKUP(D1844,FOLIOS,6,FALSE()),"not used")</f>
        <v>not used</v>
      </c>
      <c r="P1844" s="84" t="n">
        <f aca="false">IF($N1844="P",VLOOKUP(H1844,PrcBuckets,2,FALSE()),0)</f>
        <v>7</v>
      </c>
      <c r="Q1844" s="84" t="n">
        <f aca="false">IF($N1844="D",VLOOKUP(H1844,BasisBuckets,2,FALSE()),0)</f>
        <v>0</v>
      </c>
      <c r="R1844" s="84" t="n">
        <f aca="false">IF($N1844="PHY",VLOOKUP(H1844,PGDBuckets,2,FALSE()),0)</f>
        <v>0</v>
      </c>
      <c r="S1844" s="84" t="n">
        <f aca="false">IF($N1844="G",VLOOKUP(H1844,PGDBuckets,2,FALSE()),0)</f>
        <v>0</v>
      </c>
      <c r="T1844" s="84" t="n">
        <f aca="false">SUM(P1844:S1844)</f>
        <v>7</v>
      </c>
      <c r="U1844" s="84" t="str">
        <f aca="false">IF(O1844="not used","-",O1844&amp;N1844&amp;T1844)</f>
        <v>-</v>
      </c>
      <c r="V1844" s="84" t="str">
        <f aca="false">IF(O1844="Not Used","-",VLOOKUP(D1844,FOLIOS,7,FALSE())&amp;H1844)</f>
        <v>-</v>
      </c>
      <c r="W1844" s="84" t="str">
        <f aca="false">IF(U1844="-","-",O1844&amp;E1844&amp;H1844)</f>
        <v>-</v>
      </c>
      <c r="X1844" s="85" t="str">
        <f aca="false">D1844&amp;G1844</f>
        <v>FT-CAND-EGSC-OPT-PRCNG</v>
      </c>
      <c r="Y1844" s="5"/>
      <c r="Z1844" s="5"/>
      <c r="AF1844" s="0" t="str">
        <f aca="false">D1844&amp;V1844</f>
        <v>FT-CAND-EGSC-OPT-PRC-</v>
      </c>
    </row>
    <row r="1845" customFormat="false" ht="12.75" hidden="false" customHeight="false" outlineLevel="0" collapsed="false">
      <c r="A1845" s="81" t="n">
        <v>36682</v>
      </c>
      <c r="B1845" s="87" t="s">
        <v>55</v>
      </c>
      <c r="C1845" s="87" t="s">
        <v>56</v>
      </c>
      <c r="D1845" s="87" t="s">
        <v>100</v>
      </c>
      <c r="E1845" s="87" t="s">
        <v>24</v>
      </c>
      <c r="F1845" s="87"/>
      <c r="G1845" s="87" t="s">
        <v>98</v>
      </c>
      <c r="H1845" s="88" t="n">
        <v>36831</v>
      </c>
      <c r="I1845" s="82" t="n">
        <v>-3695278</v>
      </c>
      <c r="J1845" s="82" t="n">
        <v>-3695278</v>
      </c>
      <c r="K1845" s="83" t="n">
        <f aca="false">IF(J1845=0,0,J1845/I1845)</f>
        <v>1</v>
      </c>
      <c r="L1845" s="83" t="n">
        <f aca="false">I1845/UOM</f>
        <v>-369.5278</v>
      </c>
      <c r="M1845" s="83" t="n">
        <f aca="false">J1845/UOM</f>
        <v>-369.5278</v>
      </c>
      <c r="N1845" s="84" t="str">
        <f aca="false">IF(F1845="P","PHY",IF(F1845="G","G",E1845))</f>
        <v>P</v>
      </c>
      <c r="O1845" s="84" t="str">
        <f aca="false">IF(ISNA(VLOOKUP(G1845,BadCanCurves,1,FALSE())),VLOOKUP(D1845,FOLIOS,6,FALSE()),"not used")</f>
        <v>not used</v>
      </c>
      <c r="P1845" s="84" t="n">
        <f aca="false">IF($N1845="P",VLOOKUP(H1845,PrcBuckets,2,FALSE()),0)</f>
        <v>8</v>
      </c>
      <c r="Q1845" s="84" t="n">
        <f aca="false">IF($N1845="D",VLOOKUP(H1845,BasisBuckets,2,FALSE()),0)</f>
        <v>0</v>
      </c>
      <c r="R1845" s="84" t="n">
        <f aca="false">IF($N1845="PHY",VLOOKUP(H1845,PGDBuckets,2,FALSE()),0)</f>
        <v>0</v>
      </c>
      <c r="S1845" s="84" t="n">
        <f aca="false">IF($N1845="G",VLOOKUP(H1845,PGDBuckets,2,FALSE()),0)</f>
        <v>0</v>
      </c>
      <c r="T1845" s="84" t="n">
        <f aca="false">SUM(P1845:S1845)</f>
        <v>8</v>
      </c>
      <c r="U1845" s="84" t="str">
        <f aca="false">IF(O1845="not used","-",O1845&amp;N1845&amp;T1845)</f>
        <v>-</v>
      </c>
      <c r="V1845" s="84" t="str">
        <f aca="false">IF(O1845="Not Used","-",VLOOKUP(D1845,FOLIOS,7,FALSE())&amp;H1845)</f>
        <v>-</v>
      </c>
      <c r="W1845" s="84" t="str">
        <f aca="false">IF(U1845="-","-",O1845&amp;E1845&amp;H1845)</f>
        <v>-</v>
      </c>
      <c r="X1845" s="85" t="str">
        <f aca="false">D1845&amp;G1845</f>
        <v>FT-CAND-EGSC-OPT-PRCNG</v>
      </c>
      <c r="Y1845" s="5"/>
      <c r="Z1845" s="5"/>
      <c r="AF1845" s="0" t="str">
        <f aca="false">D1845&amp;V1845</f>
        <v>FT-CAND-EGSC-OPT-PRC-</v>
      </c>
    </row>
    <row r="1846" customFormat="false" ht="12.75" hidden="false" customHeight="false" outlineLevel="0" collapsed="false">
      <c r="A1846" s="81" t="n">
        <v>36682</v>
      </c>
      <c r="B1846" s="87" t="s">
        <v>55</v>
      </c>
      <c r="C1846" s="87" t="s">
        <v>56</v>
      </c>
      <c r="D1846" s="87" t="s">
        <v>100</v>
      </c>
      <c r="E1846" s="87" t="s">
        <v>24</v>
      </c>
      <c r="F1846" s="87"/>
      <c r="G1846" s="87" t="s">
        <v>98</v>
      </c>
      <c r="H1846" s="88" t="n">
        <v>36861</v>
      </c>
      <c r="I1846" s="82" t="n">
        <v>-3634396</v>
      </c>
      <c r="J1846" s="82" t="n">
        <v>-3634396</v>
      </c>
      <c r="K1846" s="83" t="n">
        <f aca="false">IF(J1846=0,0,J1846/I1846)</f>
        <v>1</v>
      </c>
      <c r="L1846" s="83" t="n">
        <f aca="false">I1846/UOM</f>
        <v>-363.4396</v>
      </c>
      <c r="M1846" s="83" t="n">
        <f aca="false">J1846/UOM</f>
        <v>-363.4396</v>
      </c>
      <c r="N1846" s="84" t="str">
        <f aca="false">IF(F1846="P","PHY",IF(F1846="G","G",E1846))</f>
        <v>P</v>
      </c>
      <c r="O1846" s="84" t="str">
        <f aca="false">IF(ISNA(VLOOKUP(G1846,BadCanCurves,1,FALSE())),VLOOKUP(D1846,FOLIOS,6,FALSE()),"not used")</f>
        <v>not used</v>
      </c>
      <c r="P1846" s="84" t="n">
        <f aca="false">IF($N1846="P",VLOOKUP(H1846,PrcBuckets,2,FALSE()),0)</f>
        <v>8</v>
      </c>
      <c r="Q1846" s="84" t="n">
        <f aca="false">IF($N1846="D",VLOOKUP(H1846,BasisBuckets,2,FALSE()),0)</f>
        <v>0</v>
      </c>
      <c r="R1846" s="84" t="n">
        <f aca="false">IF($N1846="PHY",VLOOKUP(H1846,PGDBuckets,2,FALSE()),0)</f>
        <v>0</v>
      </c>
      <c r="S1846" s="84" t="n">
        <f aca="false">IF($N1846="G",VLOOKUP(H1846,PGDBuckets,2,FALSE()),0)</f>
        <v>0</v>
      </c>
      <c r="T1846" s="84" t="n">
        <f aca="false">SUM(P1846:S1846)</f>
        <v>8</v>
      </c>
      <c r="U1846" s="84" t="str">
        <f aca="false">IF(O1846="not used","-",O1846&amp;N1846&amp;T1846)</f>
        <v>-</v>
      </c>
      <c r="V1846" s="84" t="str">
        <f aca="false">IF(O1846="Not Used","-",VLOOKUP(D1846,FOLIOS,7,FALSE())&amp;H1846)</f>
        <v>-</v>
      </c>
      <c r="W1846" s="84" t="str">
        <f aca="false">IF(U1846="-","-",O1846&amp;E1846&amp;H1846)</f>
        <v>-</v>
      </c>
      <c r="X1846" s="85" t="str">
        <f aca="false">D1846&amp;G1846</f>
        <v>FT-CAND-EGSC-OPT-PRCNG</v>
      </c>
      <c r="Y1846" s="5"/>
      <c r="Z1846" s="5"/>
      <c r="AF1846" s="0" t="str">
        <f aca="false">D1846&amp;V1846</f>
        <v>FT-CAND-EGSC-OPT-PRC-</v>
      </c>
    </row>
    <row r="1847" customFormat="false" ht="12.75" hidden="false" customHeight="false" outlineLevel="0" collapsed="false">
      <c r="A1847" s="81" t="n">
        <v>36682</v>
      </c>
      <c r="B1847" s="87" t="s">
        <v>55</v>
      </c>
      <c r="C1847" s="87" t="s">
        <v>56</v>
      </c>
      <c r="D1847" s="87" t="s">
        <v>100</v>
      </c>
      <c r="E1847" s="87" t="s">
        <v>24</v>
      </c>
      <c r="F1847" s="87"/>
      <c r="G1847" s="87" t="s">
        <v>98</v>
      </c>
      <c r="H1847" s="88" t="n">
        <v>36892</v>
      </c>
      <c r="I1847" s="82" t="n">
        <v>-3555976</v>
      </c>
      <c r="J1847" s="82" t="n">
        <v>-3555976</v>
      </c>
      <c r="K1847" s="83" t="n">
        <f aca="false">IF(J1847=0,0,J1847/I1847)</f>
        <v>1</v>
      </c>
      <c r="L1847" s="83" t="n">
        <f aca="false">I1847/UOM</f>
        <v>-355.5976</v>
      </c>
      <c r="M1847" s="83" t="n">
        <f aca="false">J1847/UOM</f>
        <v>-355.5976</v>
      </c>
      <c r="N1847" s="84" t="str">
        <f aca="false">IF(F1847="P","PHY",IF(F1847="G","G",E1847))</f>
        <v>P</v>
      </c>
      <c r="O1847" s="84" t="str">
        <f aca="false">IF(ISNA(VLOOKUP(G1847,BadCanCurves,1,FALSE())),VLOOKUP(D1847,FOLIOS,6,FALSE()),"not used")</f>
        <v>not used</v>
      </c>
      <c r="P1847" s="84" t="n">
        <f aca="false">IF($N1847="P",VLOOKUP(H1847,PrcBuckets,2,FALSE()),0)</f>
        <v>9</v>
      </c>
      <c r="Q1847" s="84" t="n">
        <f aca="false">IF($N1847="D",VLOOKUP(H1847,BasisBuckets,2,FALSE()),0)</f>
        <v>0</v>
      </c>
      <c r="R1847" s="84" t="n">
        <f aca="false">IF($N1847="PHY",VLOOKUP(H1847,PGDBuckets,2,FALSE()),0)</f>
        <v>0</v>
      </c>
      <c r="S1847" s="84" t="n">
        <f aca="false">IF($N1847="G",VLOOKUP(H1847,PGDBuckets,2,FALSE()),0)</f>
        <v>0</v>
      </c>
      <c r="T1847" s="84" t="n">
        <f aca="false">SUM(P1847:S1847)</f>
        <v>9</v>
      </c>
      <c r="U1847" s="84" t="str">
        <f aca="false">IF(O1847="not used","-",O1847&amp;N1847&amp;T1847)</f>
        <v>-</v>
      </c>
      <c r="V1847" s="84" t="str">
        <f aca="false">IF(O1847="Not Used","-",VLOOKUP(D1847,FOLIOS,7,FALSE())&amp;H1847)</f>
        <v>-</v>
      </c>
      <c r="W1847" s="84" t="str">
        <f aca="false">IF(U1847="-","-",O1847&amp;E1847&amp;H1847)</f>
        <v>-</v>
      </c>
      <c r="X1847" s="85" t="str">
        <f aca="false">D1847&amp;G1847</f>
        <v>FT-CAND-EGSC-OPT-PRCNG</v>
      </c>
      <c r="Y1847" s="5"/>
      <c r="Z1847" s="5"/>
      <c r="AF1847" s="0" t="str">
        <f aca="false">D1847&amp;V1847</f>
        <v>FT-CAND-EGSC-OPT-PRC-</v>
      </c>
    </row>
    <row r="1848" customFormat="false" ht="12.75" hidden="false" customHeight="false" outlineLevel="0" collapsed="false">
      <c r="A1848" s="81" t="n">
        <v>36682</v>
      </c>
      <c r="B1848" s="87" t="s">
        <v>55</v>
      </c>
      <c r="C1848" s="87" t="s">
        <v>56</v>
      </c>
      <c r="D1848" s="87" t="s">
        <v>100</v>
      </c>
      <c r="E1848" s="87" t="s">
        <v>24</v>
      </c>
      <c r="F1848" s="87"/>
      <c r="G1848" s="87" t="s">
        <v>98</v>
      </c>
      <c r="H1848" s="88" t="n">
        <v>36923</v>
      </c>
      <c r="I1848" s="82" t="n">
        <v>-3243037</v>
      </c>
      <c r="J1848" s="82" t="n">
        <v>-3243037</v>
      </c>
      <c r="K1848" s="83" t="n">
        <f aca="false">IF(J1848=0,0,J1848/I1848)</f>
        <v>1</v>
      </c>
      <c r="L1848" s="83" t="n">
        <f aca="false">I1848/UOM</f>
        <v>-324.3037</v>
      </c>
      <c r="M1848" s="83" t="n">
        <f aca="false">J1848/UOM</f>
        <v>-324.3037</v>
      </c>
      <c r="N1848" s="84" t="str">
        <f aca="false">IF(F1848="P","PHY",IF(F1848="G","G",E1848))</f>
        <v>P</v>
      </c>
      <c r="O1848" s="84" t="str">
        <f aca="false">IF(ISNA(VLOOKUP(G1848,BadCanCurves,1,FALSE())),VLOOKUP(D1848,FOLIOS,6,FALSE()),"not used")</f>
        <v>not used</v>
      </c>
      <c r="P1848" s="84" t="n">
        <f aca="false">IF($N1848="P",VLOOKUP(H1848,PrcBuckets,2,FALSE()),0)</f>
        <v>9</v>
      </c>
      <c r="Q1848" s="84" t="n">
        <f aca="false">IF($N1848="D",VLOOKUP(H1848,BasisBuckets,2,FALSE()),0)</f>
        <v>0</v>
      </c>
      <c r="R1848" s="84" t="n">
        <f aca="false">IF($N1848="PHY",VLOOKUP(H1848,PGDBuckets,2,FALSE()),0)</f>
        <v>0</v>
      </c>
      <c r="S1848" s="84" t="n">
        <f aca="false">IF($N1848="G",VLOOKUP(H1848,PGDBuckets,2,FALSE()),0)</f>
        <v>0</v>
      </c>
      <c r="T1848" s="84" t="n">
        <f aca="false">SUM(P1848:S1848)</f>
        <v>9</v>
      </c>
      <c r="U1848" s="84" t="str">
        <f aca="false">IF(O1848="not used","-",O1848&amp;N1848&amp;T1848)</f>
        <v>-</v>
      </c>
      <c r="V1848" s="84" t="str">
        <f aca="false">IF(O1848="Not Used","-",VLOOKUP(D1848,FOLIOS,7,FALSE())&amp;H1848)</f>
        <v>-</v>
      </c>
      <c r="W1848" s="84" t="str">
        <f aca="false">IF(U1848="-","-",O1848&amp;E1848&amp;H1848)</f>
        <v>-</v>
      </c>
      <c r="X1848" s="85" t="str">
        <f aca="false">D1848&amp;G1848</f>
        <v>FT-CAND-EGSC-OPT-PRCNG</v>
      </c>
      <c r="Y1848" s="5"/>
      <c r="Z1848" s="5"/>
      <c r="AF1848" s="0" t="str">
        <f aca="false">D1848&amp;V1848</f>
        <v>FT-CAND-EGSC-OPT-PRC-</v>
      </c>
    </row>
    <row r="1849" customFormat="false" ht="12.75" hidden="false" customHeight="false" outlineLevel="0" collapsed="false">
      <c r="A1849" s="81" t="n">
        <v>36682</v>
      </c>
      <c r="B1849" s="87" t="s">
        <v>55</v>
      </c>
      <c r="C1849" s="87" t="s">
        <v>56</v>
      </c>
      <c r="D1849" s="87" t="s">
        <v>100</v>
      </c>
      <c r="E1849" s="87" t="s">
        <v>24</v>
      </c>
      <c r="F1849" s="87"/>
      <c r="G1849" s="87" t="s">
        <v>98</v>
      </c>
      <c r="H1849" s="88" t="n">
        <v>36951</v>
      </c>
      <c r="I1849" s="82" t="n">
        <v>-3696227</v>
      </c>
      <c r="J1849" s="82" t="n">
        <v>-3696227</v>
      </c>
      <c r="K1849" s="83" t="n">
        <f aca="false">IF(J1849=0,0,J1849/I1849)</f>
        <v>1</v>
      </c>
      <c r="L1849" s="83" t="n">
        <f aca="false">I1849/UOM</f>
        <v>-369.6227</v>
      </c>
      <c r="M1849" s="83" t="n">
        <f aca="false">J1849/UOM</f>
        <v>-369.6227</v>
      </c>
      <c r="N1849" s="84" t="str">
        <f aca="false">IF(F1849="P","PHY",IF(F1849="G","G",E1849))</f>
        <v>P</v>
      </c>
      <c r="O1849" s="84" t="str">
        <f aca="false">IF(ISNA(VLOOKUP(G1849,BadCanCurves,1,FALSE())),VLOOKUP(D1849,FOLIOS,6,FALSE()),"not used")</f>
        <v>not used</v>
      </c>
      <c r="P1849" s="84" t="n">
        <f aca="false">IF($N1849="P",VLOOKUP(H1849,PrcBuckets,2,FALSE()),0)</f>
        <v>9</v>
      </c>
      <c r="Q1849" s="84" t="n">
        <f aca="false">IF($N1849="D",VLOOKUP(H1849,BasisBuckets,2,FALSE()),0)</f>
        <v>0</v>
      </c>
      <c r="R1849" s="84" t="n">
        <f aca="false">IF($N1849="PHY",VLOOKUP(H1849,PGDBuckets,2,FALSE()),0)</f>
        <v>0</v>
      </c>
      <c r="S1849" s="84" t="n">
        <f aca="false">IF($N1849="G",VLOOKUP(H1849,PGDBuckets,2,FALSE()),0)</f>
        <v>0</v>
      </c>
      <c r="T1849" s="84" t="n">
        <f aca="false">SUM(P1849:S1849)</f>
        <v>9</v>
      </c>
      <c r="U1849" s="84" t="str">
        <f aca="false">IF(O1849="not used","-",O1849&amp;N1849&amp;T1849)</f>
        <v>-</v>
      </c>
      <c r="V1849" s="84" t="str">
        <f aca="false">IF(O1849="Not Used","-",VLOOKUP(D1849,FOLIOS,7,FALSE())&amp;H1849)</f>
        <v>-</v>
      </c>
      <c r="W1849" s="84" t="str">
        <f aca="false">IF(U1849="-","-",O1849&amp;E1849&amp;H1849)</f>
        <v>-</v>
      </c>
      <c r="X1849" s="85" t="str">
        <f aca="false">D1849&amp;G1849</f>
        <v>FT-CAND-EGSC-OPT-PRCNG</v>
      </c>
      <c r="Y1849" s="5"/>
      <c r="Z1849" s="5"/>
      <c r="AF1849" s="0" t="str">
        <f aca="false">D1849&amp;V1849</f>
        <v>FT-CAND-EGSC-OPT-PRC-</v>
      </c>
    </row>
    <row r="1850" customFormat="false" ht="12.75" hidden="false" customHeight="false" outlineLevel="0" collapsed="false">
      <c r="A1850" s="81" t="n">
        <v>36682</v>
      </c>
      <c r="B1850" s="87" t="s">
        <v>55</v>
      </c>
      <c r="C1850" s="87" t="s">
        <v>56</v>
      </c>
      <c r="D1850" s="87" t="s">
        <v>100</v>
      </c>
      <c r="E1850" s="87" t="s">
        <v>24</v>
      </c>
      <c r="F1850" s="87"/>
      <c r="G1850" s="87" t="s">
        <v>98</v>
      </c>
      <c r="H1850" s="88" t="n">
        <v>36982</v>
      </c>
      <c r="I1850" s="82" t="n">
        <v>-172130</v>
      </c>
      <c r="J1850" s="82" t="n">
        <v>-172130</v>
      </c>
      <c r="K1850" s="83" t="n">
        <f aca="false">IF(J1850=0,0,J1850/I1850)</f>
        <v>1</v>
      </c>
      <c r="L1850" s="83" t="n">
        <f aca="false">I1850/UOM</f>
        <v>-17.213</v>
      </c>
      <c r="M1850" s="83" t="n">
        <f aca="false">J1850/UOM</f>
        <v>-17.213</v>
      </c>
      <c r="N1850" s="84" t="str">
        <f aca="false">IF(F1850="P","PHY",IF(F1850="G","G",E1850))</f>
        <v>P</v>
      </c>
      <c r="O1850" s="84" t="str">
        <f aca="false">IF(ISNA(VLOOKUP(G1850,BadCanCurves,1,FALSE())),VLOOKUP(D1850,FOLIOS,6,FALSE()),"not used")</f>
        <v>not used</v>
      </c>
      <c r="P1850" s="84" t="n">
        <f aca="false">IF($N1850="P",VLOOKUP(H1850,PrcBuckets,2,FALSE()),0)</f>
        <v>9</v>
      </c>
      <c r="Q1850" s="84" t="n">
        <f aca="false">IF($N1850="D",VLOOKUP(H1850,BasisBuckets,2,FALSE()),0)</f>
        <v>0</v>
      </c>
      <c r="R1850" s="84" t="n">
        <f aca="false">IF($N1850="PHY",VLOOKUP(H1850,PGDBuckets,2,FALSE()),0)</f>
        <v>0</v>
      </c>
      <c r="S1850" s="84" t="n">
        <f aca="false">IF($N1850="G",VLOOKUP(H1850,PGDBuckets,2,FALSE()),0)</f>
        <v>0</v>
      </c>
      <c r="T1850" s="84" t="n">
        <f aca="false">SUM(P1850:S1850)</f>
        <v>9</v>
      </c>
      <c r="U1850" s="84" t="str">
        <f aca="false">IF(O1850="not used","-",O1850&amp;N1850&amp;T1850)</f>
        <v>-</v>
      </c>
      <c r="V1850" s="84" t="str">
        <f aca="false">IF(O1850="Not Used","-",VLOOKUP(D1850,FOLIOS,7,FALSE())&amp;H1850)</f>
        <v>-</v>
      </c>
      <c r="W1850" s="84" t="str">
        <f aca="false">IF(U1850="-","-",O1850&amp;E1850&amp;H1850)</f>
        <v>-</v>
      </c>
      <c r="X1850" s="85" t="str">
        <f aca="false">D1850&amp;G1850</f>
        <v>FT-CAND-EGSC-OPT-PRCNG</v>
      </c>
      <c r="Y1850" s="5"/>
      <c r="Z1850" s="5"/>
      <c r="AF1850" s="0" t="str">
        <f aca="false">D1850&amp;V1850</f>
        <v>FT-CAND-EGSC-OPT-PRC-</v>
      </c>
    </row>
    <row r="1851" customFormat="false" ht="12.75" hidden="false" customHeight="false" outlineLevel="0" collapsed="false">
      <c r="A1851" s="81" t="n">
        <v>36682</v>
      </c>
      <c r="B1851" s="87" t="s">
        <v>55</v>
      </c>
      <c r="C1851" s="87" t="s">
        <v>56</v>
      </c>
      <c r="D1851" s="87" t="s">
        <v>100</v>
      </c>
      <c r="E1851" s="87" t="s">
        <v>24</v>
      </c>
      <c r="F1851" s="87"/>
      <c r="G1851" s="87" t="s">
        <v>98</v>
      </c>
      <c r="H1851" s="88" t="n">
        <v>37012</v>
      </c>
      <c r="I1851" s="82" t="n">
        <v>-176819</v>
      </c>
      <c r="J1851" s="82" t="n">
        <v>-176819</v>
      </c>
      <c r="K1851" s="83" t="n">
        <f aca="false">IF(J1851=0,0,J1851/I1851)</f>
        <v>1</v>
      </c>
      <c r="L1851" s="83" t="n">
        <f aca="false">I1851/UOM</f>
        <v>-17.6819</v>
      </c>
      <c r="M1851" s="83" t="n">
        <f aca="false">J1851/UOM</f>
        <v>-17.6819</v>
      </c>
      <c r="N1851" s="84" t="str">
        <f aca="false">IF(F1851="P","PHY",IF(F1851="G","G",E1851))</f>
        <v>P</v>
      </c>
      <c r="O1851" s="84" t="str">
        <f aca="false">IF(ISNA(VLOOKUP(G1851,BadCanCurves,1,FALSE())),VLOOKUP(D1851,FOLIOS,6,FALSE()),"not used")</f>
        <v>not used</v>
      </c>
      <c r="P1851" s="84" t="n">
        <f aca="false">IF($N1851="P",VLOOKUP(H1851,PrcBuckets,2,FALSE()),0)</f>
        <v>9</v>
      </c>
      <c r="Q1851" s="84" t="n">
        <f aca="false">IF($N1851="D",VLOOKUP(H1851,BasisBuckets,2,FALSE()),0)</f>
        <v>0</v>
      </c>
      <c r="R1851" s="84" t="n">
        <f aca="false">IF($N1851="PHY",VLOOKUP(H1851,PGDBuckets,2,FALSE()),0)</f>
        <v>0</v>
      </c>
      <c r="S1851" s="84" t="n">
        <f aca="false">IF($N1851="G",VLOOKUP(H1851,PGDBuckets,2,FALSE()),0)</f>
        <v>0</v>
      </c>
      <c r="T1851" s="84" t="n">
        <f aca="false">SUM(P1851:S1851)</f>
        <v>9</v>
      </c>
      <c r="U1851" s="84" t="str">
        <f aca="false">IF(O1851="not used","-",O1851&amp;N1851&amp;T1851)</f>
        <v>-</v>
      </c>
      <c r="V1851" s="84" t="str">
        <f aca="false">IF(O1851="Not Used","-",VLOOKUP(D1851,FOLIOS,7,FALSE())&amp;H1851)</f>
        <v>-</v>
      </c>
      <c r="W1851" s="84" t="str">
        <f aca="false">IF(U1851="-","-",O1851&amp;E1851&amp;H1851)</f>
        <v>-</v>
      </c>
      <c r="X1851" s="85" t="str">
        <f aca="false">D1851&amp;G1851</f>
        <v>FT-CAND-EGSC-OPT-PRCNG</v>
      </c>
      <c r="Y1851" s="5"/>
      <c r="Z1851" s="5"/>
      <c r="AF1851" s="0" t="str">
        <f aca="false">D1851&amp;V1851</f>
        <v>FT-CAND-EGSC-OPT-PRC-</v>
      </c>
    </row>
    <row r="1852" customFormat="false" ht="12.75" hidden="false" customHeight="false" outlineLevel="0" collapsed="false">
      <c r="A1852" s="81" t="n">
        <v>36682</v>
      </c>
      <c r="B1852" s="87" t="s">
        <v>55</v>
      </c>
      <c r="C1852" s="87" t="s">
        <v>56</v>
      </c>
      <c r="D1852" s="87" t="s">
        <v>100</v>
      </c>
      <c r="E1852" s="87" t="s">
        <v>24</v>
      </c>
      <c r="F1852" s="87"/>
      <c r="G1852" s="87" t="s">
        <v>98</v>
      </c>
      <c r="H1852" s="88" t="n">
        <v>37043</v>
      </c>
      <c r="I1852" s="82" t="n">
        <v>-170068</v>
      </c>
      <c r="J1852" s="82" t="n">
        <v>-170068</v>
      </c>
      <c r="K1852" s="83" t="n">
        <f aca="false">IF(J1852=0,0,J1852/I1852)</f>
        <v>1</v>
      </c>
      <c r="L1852" s="83" t="n">
        <f aca="false">I1852/UOM</f>
        <v>-17.0068</v>
      </c>
      <c r="M1852" s="83" t="n">
        <f aca="false">J1852/UOM</f>
        <v>-17.0068</v>
      </c>
      <c r="N1852" s="84" t="str">
        <f aca="false">IF(F1852="P","PHY",IF(F1852="G","G",E1852))</f>
        <v>P</v>
      </c>
      <c r="O1852" s="84" t="str">
        <f aca="false">IF(ISNA(VLOOKUP(G1852,BadCanCurves,1,FALSE())),VLOOKUP(D1852,FOLIOS,6,FALSE()),"not used")</f>
        <v>not used</v>
      </c>
      <c r="P1852" s="84" t="n">
        <f aca="false">IF($N1852="P",VLOOKUP(H1852,PrcBuckets,2,FALSE()),0)</f>
        <v>9</v>
      </c>
      <c r="Q1852" s="84" t="n">
        <f aca="false">IF($N1852="D",VLOOKUP(H1852,BasisBuckets,2,FALSE()),0)</f>
        <v>0</v>
      </c>
      <c r="R1852" s="84" t="n">
        <f aca="false">IF($N1852="PHY",VLOOKUP(H1852,PGDBuckets,2,FALSE()),0)</f>
        <v>0</v>
      </c>
      <c r="S1852" s="84" t="n">
        <f aca="false">IF($N1852="G",VLOOKUP(H1852,PGDBuckets,2,FALSE()),0)</f>
        <v>0</v>
      </c>
      <c r="T1852" s="84" t="n">
        <f aca="false">SUM(P1852:S1852)</f>
        <v>9</v>
      </c>
      <c r="U1852" s="84" t="str">
        <f aca="false">IF(O1852="not used","-",O1852&amp;N1852&amp;T1852)</f>
        <v>-</v>
      </c>
      <c r="V1852" s="84" t="str">
        <f aca="false">IF(O1852="Not Used","-",VLOOKUP(D1852,FOLIOS,7,FALSE())&amp;H1852)</f>
        <v>-</v>
      </c>
      <c r="W1852" s="84" t="str">
        <f aca="false">IF(U1852="-","-",O1852&amp;E1852&amp;H1852)</f>
        <v>-</v>
      </c>
      <c r="X1852" s="85" t="str">
        <f aca="false">D1852&amp;G1852</f>
        <v>FT-CAND-EGSC-OPT-PRCNG</v>
      </c>
      <c r="Y1852" s="5"/>
      <c r="Z1852" s="5"/>
      <c r="AF1852" s="0" t="str">
        <f aca="false">D1852&amp;V1852</f>
        <v>FT-CAND-EGSC-OPT-PRC-</v>
      </c>
    </row>
    <row r="1853" customFormat="false" ht="12.75" hidden="false" customHeight="false" outlineLevel="0" collapsed="false">
      <c r="A1853" s="81" t="n">
        <v>36682</v>
      </c>
      <c r="B1853" s="87" t="s">
        <v>55</v>
      </c>
      <c r="C1853" s="87" t="s">
        <v>56</v>
      </c>
      <c r="D1853" s="87" t="s">
        <v>100</v>
      </c>
      <c r="E1853" s="87" t="s">
        <v>24</v>
      </c>
      <c r="F1853" s="87"/>
      <c r="G1853" s="87" t="s">
        <v>98</v>
      </c>
      <c r="H1853" s="88" t="n">
        <v>37073</v>
      </c>
      <c r="I1853" s="82" t="n">
        <v>-174696</v>
      </c>
      <c r="J1853" s="82" t="n">
        <v>-174696</v>
      </c>
      <c r="K1853" s="83" t="n">
        <f aca="false">IF(J1853=0,0,J1853/I1853)</f>
        <v>1</v>
      </c>
      <c r="L1853" s="83" t="n">
        <f aca="false">I1853/UOM</f>
        <v>-17.4696</v>
      </c>
      <c r="M1853" s="83" t="n">
        <f aca="false">J1853/UOM</f>
        <v>-17.4696</v>
      </c>
      <c r="N1853" s="84" t="str">
        <f aca="false">IF(F1853="P","PHY",IF(F1853="G","G",E1853))</f>
        <v>P</v>
      </c>
      <c r="O1853" s="84" t="str">
        <f aca="false">IF(ISNA(VLOOKUP(G1853,BadCanCurves,1,FALSE())),VLOOKUP(D1853,FOLIOS,6,FALSE()),"not used")</f>
        <v>not used</v>
      </c>
      <c r="P1853" s="84" t="n">
        <f aca="false">IF($N1853="P",VLOOKUP(H1853,PrcBuckets,2,FALSE()),0)</f>
        <v>9</v>
      </c>
      <c r="Q1853" s="84" t="n">
        <f aca="false">IF($N1853="D",VLOOKUP(H1853,BasisBuckets,2,FALSE()),0)</f>
        <v>0</v>
      </c>
      <c r="R1853" s="84" t="n">
        <f aca="false">IF($N1853="PHY",VLOOKUP(H1853,PGDBuckets,2,FALSE()),0)</f>
        <v>0</v>
      </c>
      <c r="S1853" s="84" t="n">
        <f aca="false">IF($N1853="G",VLOOKUP(H1853,PGDBuckets,2,FALSE()),0)</f>
        <v>0</v>
      </c>
      <c r="T1853" s="84" t="n">
        <f aca="false">SUM(P1853:S1853)</f>
        <v>9</v>
      </c>
      <c r="U1853" s="84" t="str">
        <f aca="false">IF(O1853="not used","-",O1853&amp;N1853&amp;T1853)</f>
        <v>-</v>
      </c>
      <c r="V1853" s="84" t="str">
        <f aca="false">IF(O1853="Not Used","-",VLOOKUP(D1853,FOLIOS,7,FALSE())&amp;H1853)</f>
        <v>-</v>
      </c>
      <c r="W1853" s="84" t="str">
        <f aca="false">IF(U1853="-","-",O1853&amp;E1853&amp;H1853)</f>
        <v>-</v>
      </c>
      <c r="X1853" s="85" t="str">
        <f aca="false">D1853&amp;G1853</f>
        <v>FT-CAND-EGSC-OPT-PRCNG</v>
      </c>
      <c r="Y1853" s="5"/>
      <c r="Z1853" s="5"/>
      <c r="AF1853" s="0" t="str">
        <f aca="false">D1853&amp;V1853</f>
        <v>FT-CAND-EGSC-OPT-PRC-</v>
      </c>
    </row>
    <row r="1854" customFormat="false" ht="12.75" hidden="false" customHeight="false" outlineLevel="0" collapsed="false">
      <c r="A1854" s="81" t="n">
        <v>36682</v>
      </c>
      <c r="B1854" s="87" t="s">
        <v>55</v>
      </c>
      <c r="C1854" s="87" t="s">
        <v>56</v>
      </c>
      <c r="D1854" s="87" t="s">
        <v>100</v>
      </c>
      <c r="E1854" s="87" t="s">
        <v>24</v>
      </c>
      <c r="F1854" s="87"/>
      <c r="G1854" s="87" t="s">
        <v>98</v>
      </c>
      <c r="H1854" s="88" t="n">
        <v>37104</v>
      </c>
      <c r="I1854" s="82" t="n">
        <v>-173628</v>
      </c>
      <c r="J1854" s="82" t="n">
        <v>-173628</v>
      </c>
      <c r="K1854" s="83" t="n">
        <f aca="false">IF(J1854=0,0,J1854/I1854)</f>
        <v>1</v>
      </c>
      <c r="L1854" s="83" t="n">
        <f aca="false">I1854/UOM</f>
        <v>-17.3628</v>
      </c>
      <c r="M1854" s="83" t="n">
        <f aca="false">J1854/UOM</f>
        <v>-17.3628</v>
      </c>
      <c r="N1854" s="84" t="str">
        <f aca="false">IF(F1854="P","PHY",IF(F1854="G","G",E1854))</f>
        <v>P</v>
      </c>
      <c r="O1854" s="84" t="str">
        <f aca="false">IF(ISNA(VLOOKUP(G1854,BadCanCurves,1,FALSE())),VLOOKUP(D1854,FOLIOS,6,FALSE()),"not used")</f>
        <v>not used</v>
      </c>
      <c r="P1854" s="84" t="n">
        <f aca="false">IF($N1854="P",VLOOKUP(H1854,PrcBuckets,2,FALSE()),0)</f>
        <v>9</v>
      </c>
      <c r="Q1854" s="84" t="n">
        <f aca="false">IF($N1854="D",VLOOKUP(H1854,BasisBuckets,2,FALSE()),0)</f>
        <v>0</v>
      </c>
      <c r="R1854" s="84" t="n">
        <f aca="false">IF($N1854="PHY",VLOOKUP(H1854,PGDBuckets,2,FALSE()),0)</f>
        <v>0</v>
      </c>
      <c r="S1854" s="84" t="n">
        <f aca="false">IF($N1854="G",VLOOKUP(H1854,PGDBuckets,2,FALSE()),0)</f>
        <v>0</v>
      </c>
      <c r="T1854" s="84" t="n">
        <f aca="false">SUM(P1854:S1854)</f>
        <v>9</v>
      </c>
      <c r="U1854" s="84" t="str">
        <f aca="false">IF(O1854="not used","-",O1854&amp;N1854&amp;T1854)</f>
        <v>-</v>
      </c>
      <c r="V1854" s="84" t="str">
        <f aca="false">IF(O1854="Not Used","-",VLOOKUP(D1854,FOLIOS,7,FALSE())&amp;H1854)</f>
        <v>-</v>
      </c>
      <c r="W1854" s="84" t="str">
        <f aca="false">IF(U1854="-","-",O1854&amp;E1854&amp;H1854)</f>
        <v>-</v>
      </c>
      <c r="X1854" s="85" t="str">
        <f aca="false">D1854&amp;G1854</f>
        <v>FT-CAND-EGSC-OPT-PRCNG</v>
      </c>
      <c r="Y1854" s="5"/>
      <c r="Z1854" s="5"/>
      <c r="AF1854" s="0" t="str">
        <f aca="false">D1854&amp;V1854</f>
        <v>FT-CAND-EGSC-OPT-PRC-</v>
      </c>
    </row>
    <row r="1855" customFormat="false" ht="12.75" hidden="false" customHeight="false" outlineLevel="0" collapsed="false">
      <c r="A1855" s="81" t="n">
        <v>36682</v>
      </c>
      <c r="B1855" s="87" t="s">
        <v>55</v>
      </c>
      <c r="C1855" s="87" t="s">
        <v>56</v>
      </c>
      <c r="D1855" s="87" t="s">
        <v>100</v>
      </c>
      <c r="E1855" s="87" t="s">
        <v>24</v>
      </c>
      <c r="F1855" s="87"/>
      <c r="G1855" s="87" t="s">
        <v>98</v>
      </c>
      <c r="H1855" s="88" t="n">
        <v>37135</v>
      </c>
      <c r="I1855" s="82" t="n">
        <v>-166998</v>
      </c>
      <c r="J1855" s="82" t="n">
        <v>-166998</v>
      </c>
      <c r="K1855" s="83" t="n">
        <f aca="false">IF(J1855=0,0,J1855/I1855)</f>
        <v>1</v>
      </c>
      <c r="L1855" s="83" t="n">
        <f aca="false">I1855/UOM</f>
        <v>-16.6998</v>
      </c>
      <c r="M1855" s="83" t="n">
        <f aca="false">J1855/UOM</f>
        <v>-16.6998</v>
      </c>
      <c r="N1855" s="84" t="str">
        <f aca="false">IF(F1855="P","PHY",IF(F1855="G","G",E1855))</f>
        <v>P</v>
      </c>
      <c r="O1855" s="84" t="str">
        <f aca="false">IF(ISNA(VLOOKUP(G1855,BadCanCurves,1,FALSE())),VLOOKUP(D1855,FOLIOS,6,FALSE()),"not used")</f>
        <v>not used</v>
      </c>
      <c r="P1855" s="84" t="n">
        <f aca="false">IF($N1855="P",VLOOKUP(H1855,PrcBuckets,2,FALSE()),0)</f>
        <v>9</v>
      </c>
      <c r="Q1855" s="84" t="n">
        <f aca="false">IF($N1855="D",VLOOKUP(H1855,BasisBuckets,2,FALSE()),0)</f>
        <v>0</v>
      </c>
      <c r="R1855" s="84" t="n">
        <f aca="false">IF($N1855="PHY",VLOOKUP(H1855,PGDBuckets,2,FALSE()),0)</f>
        <v>0</v>
      </c>
      <c r="S1855" s="84" t="n">
        <f aca="false">IF($N1855="G",VLOOKUP(H1855,PGDBuckets,2,FALSE()),0)</f>
        <v>0</v>
      </c>
      <c r="T1855" s="84" t="n">
        <f aca="false">SUM(P1855:S1855)</f>
        <v>9</v>
      </c>
      <c r="U1855" s="84" t="str">
        <f aca="false">IF(O1855="not used","-",O1855&amp;N1855&amp;T1855)</f>
        <v>-</v>
      </c>
      <c r="V1855" s="84" t="str">
        <f aca="false">IF(O1855="Not Used","-",VLOOKUP(D1855,FOLIOS,7,FALSE())&amp;H1855)</f>
        <v>-</v>
      </c>
      <c r="W1855" s="84" t="str">
        <f aca="false">IF(U1855="-","-",O1855&amp;E1855&amp;H1855)</f>
        <v>-</v>
      </c>
      <c r="X1855" s="85" t="str">
        <f aca="false">D1855&amp;G1855</f>
        <v>FT-CAND-EGSC-OPT-PRCNG</v>
      </c>
      <c r="Y1855" s="5"/>
      <c r="Z1855" s="5"/>
      <c r="AF1855" s="0" t="str">
        <f aca="false">D1855&amp;V1855</f>
        <v>FT-CAND-EGSC-OPT-PRC-</v>
      </c>
    </row>
    <row r="1856" customFormat="false" ht="12.75" hidden="false" customHeight="false" outlineLevel="0" collapsed="false">
      <c r="A1856" s="81" t="n">
        <v>36682</v>
      </c>
      <c r="B1856" s="87" t="s">
        <v>55</v>
      </c>
      <c r="C1856" s="87" t="s">
        <v>56</v>
      </c>
      <c r="D1856" s="87" t="s">
        <v>100</v>
      </c>
      <c r="E1856" s="87" t="s">
        <v>24</v>
      </c>
      <c r="F1856" s="87"/>
      <c r="G1856" s="87" t="s">
        <v>98</v>
      </c>
      <c r="H1856" s="88" t="n">
        <v>37165</v>
      </c>
      <c r="I1856" s="82" t="n">
        <v>-171542</v>
      </c>
      <c r="J1856" s="82" t="n">
        <v>-171542</v>
      </c>
      <c r="K1856" s="83" t="n">
        <f aca="false">IF(J1856=0,0,J1856/I1856)</f>
        <v>1</v>
      </c>
      <c r="L1856" s="83" t="n">
        <f aca="false">I1856/UOM</f>
        <v>-17.1542</v>
      </c>
      <c r="M1856" s="83" t="n">
        <f aca="false">J1856/UOM</f>
        <v>-17.1542</v>
      </c>
      <c r="N1856" s="84" t="str">
        <f aca="false">IF(F1856="P","PHY",IF(F1856="G","G",E1856))</f>
        <v>P</v>
      </c>
      <c r="O1856" s="84" t="str">
        <f aca="false">IF(ISNA(VLOOKUP(G1856,BadCanCurves,1,FALSE())),VLOOKUP(D1856,FOLIOS,6,FALSE()),"not used")</f>
        <v>not used</v>
      </c>
      <c r="P1856" s="84" t="n">
        <f aca="false">IF($N1856="P",VLOOKUP(H1856,PrcBuckets,2,FALSE()),0)</f>
        <v>9</v>
      </c>
      <c r="Q1856" s="84" t="n">
        <f aca="false">IF($N1856="D",VLOOKUP(H1856,BasisBuckets,2,FALSE()),0)</f>
        <v>0</v>
      </c>
      <c r="R1856" s="84" t="n">
        <f aca="false">IF($N1856="PHY",VLOOKUP(H1856,PGDBuckets,2,FALSE()),0)</f>
        <v>0</v>
      </c>
      <c r="S1856" s="84" t="n">
        <f aca="false">IF($N1856="G",VLOOKUP(H1856,PGDBuckets,2,FALSE()),0)</f>
        <v>0</v>
      </c>
      <c r="T1856" s="84" t="n">
        <f aca="false">SUM(P1856:S1856)</f>
        <v>9</v>
      </c>
      <c r="U1856" s="84" t="str">
        <f aca="false">IF(O1856="not used","-",O1856&amp;N1856&amp;T1856)</f>
        <v>-</v>
      </c>
      <c r="V1856" s="84" t="str">
        <f aca="false">IF(O1856="Not Used","-",VLOOKUP(D1856,FOLIOS,7,FALSE())&amp;H1856)</f>
        <v>-</v>
      </c>
      <c r="W1856" s="84" t="str">
        <f aca="false">IF(U1856="-","-",O1856&amp;E1856&amp;H1856)</f>
        <v>-</v>
      </c>
      <c r="X1856" s="85" t="str">
        <f aca="false">D1856&amp;G1856</f>
        <v>FT-CAND-EGSC-OPT-PRCNG</v>
      </c>
      <c r="Y1856" s="5"/>
      <c r="Z1856" s="5"/>
      <c r="AF1856" s="0" t="str">
        <f aca="false">D1856&amp;V1856</f>
        <v>FT-CAND-EGSC-OPT-PRC-</v>
      </c>
    </row>
    <row r="1857" customFormat="false" ht="12.75" hidden="false" customHeight="false" outlineLevel="0" collapsed="false">
      <c r="A1857" s="81" t="n">
        <v>36682</v>
      </c>
      <c r="B1857" s="87" t="s">
        <v>55</v>
      </c>
      <c r="C1857" s="87" t="s">
        <v>56</v>
      </c>
      <c r="D1857" s="87" t="s">
        <v>100</v>
      </c>
      <c r="E1857" s="87" t="s">
        <v>24</v>
      </c>
      <c r="F1857" s="87"/>
      <c r="G1857" s="87" t="s">
        <v>98</v>
      </c>
      <c r="H1857" s="88" t="n">
        <v>37196</v>
      </c>
      <c r="I1857" s="82" t="n">
        <v>0</v>
      </c>
      <c r="J1857" s="82" t="n">
        <v>0</v>
      </c>
      <c r="K1857" s="83" t="n">
        <f aca="false">IF(J1857=0,0,J1857/I1857)</f>
        <v>0</v>
      </c>
      <c r="L1857" s="83" t="n">
        <f aca="false">I1857/UOM</f>
        <v>0</v>
      </c>
      <c r="M1857" s="83" t="n">
        <f aca="false">J1857/UOM</f>
        <v>0</v>
      </c>
      <c r="N1857" s="84" t="str">
        <f aca="false">IF(F1857="P","PHY",IF(F1857="G","G",E1857))</f>
        <v>P</v>
      </c>
      <c r="O1857" s="84" t="str">
        <f aca="false">IF(ISNA(VLOOKUP(G1857,BadCanCurves,1,FALSE())),VLOOKUP(D1857,FOLIOS,6,FALSE()),"not used")</f>
        <v>not used</v>
      </c>
      <c r="P1857" s="84" t="n">
        <f aca="false">IF($N1857="P",VLOOKUP(H1857,PrcBuckets,2,FALSE()),0)</f>
        <v>9</v>
      </c>
      <c r="Q1857" s="84" t="n">
        <f aca="false">IF($N1857="D",VLOOKUP(H1857,BasisBuckets,2,FALSE()),0)</f>
        <v>0</v>
      </c>
      <c r="R1857" s="84" t="n">
        <f aca="false">IF($N1857="PHY",VLOOKUP(H1857,PGDBuckets,2,FALSE()),0)</f>
        <v>0</v>
      </c>
      <c r="S1857" s="84" t="n">
        <f aca="false">IF($N1857="G",VLOOKUP(H1857,PGDBuckets,2,FALSE()),0)</f>
        <v>0</v>
      </c>
      <c r="T1857" s="84" t="n">
        <f aca="false">SUM(P1857:S1857)</f>
        <v>9</v>
      </c>
      <c r="U1857" s="84" t="str">
        <f aca="false">IF(O1857="not used","-",O1857&amp;N1857&amp;T1857)</f>
        <v>-</v>
      </c>
      <c r="V1857" s="84" t="str">
        <f aca="false">IF(O1857="Not Used","-",VLOOKUP(D1857,FOLIOS,7,FALSE())&amp;H1857)</f>
        <v>-</v>
      </c>
      <c r="W1857" s="84" t="str">
        <f aca="false">IF(U1857="-","-",O1857&amp;E1857&amp;H1857)</f>
        <v>-</v>
      </c>
      <c r="X1857" s="85" t="str">
        <f aca="false">D1857&amp;G1857</f>
        <v>FT-CAND-EGSC-OPT-PRCNG</v>
      </c>
      <c r="Y1857" s="5"/>
      <c r="Z1857" s="5"/>
      <c r="AF1857" s="0" t="str">
        <f aca="false">D1857&amp;V1857</f>
        <v>FT-CAND-EGSC-OPT-PRC-</v>
      </c>
    </row>
    <row r="1858" customFormat="false" ht="12.75" hidden="false" customHeight="false" outlineLevel="0" collapsed="false">
      <c r="A1858" s="81" t="n">
        <v>36682</v>
      </c>
      <c r="B1858" s="87" t="s">
        <v>55</v>
      </c>
      <c r="C1858" s="87" t="s">
        <v>56</v>
      </c>
      <c r="D1858" s="87" t="s">
        <v>100</v>
      </c>
      <c r="E1858" s="87" t="s">
        <v>24</v>
      </c>
      <c r="F1858" s="87"/>
      <c r="G1858" s="87" t="s">
        <v>98</v>
      </c>
      <c r="H1858" s="88" t="n">
        <v>37226</v>
      </c>
      <c r="I1858" s="82" t="n">
        <v>0</v>
      </c>
      <c r="J1858" s="82" t="n">
        <v>0</v>
      </c>
      <c r="K1858" s="83" t="n">
        <f aca="false">IF(J1858=0,0,J1858/I1858)</f>
        <v>0</v>
      </c>
      <c r="L1858" s="83" t="n">
        <f aca="false">I1858/UOM</f>
        <v>0</v>
      </c>
      <c r="M1858" s="83" t="n">
        <f aca="false">J1858/UOM</f>
        <v>0</v>
      </c>
      <c r="N1858" s="84" t="str">
        <f aca="false">IF(F1858="P","PHY",IF(F1858="G","G",E1858))</f>
        <v>P</v>
      </c>
      <c r="O1858" s="84" t="str">
        <f aca="false">IF(ISNA(VLOOKUP(G1858,BadCanCurves,1,FALSE())),VLOOKUP(D1858,FOLIOS,6,FALSE()),"not used")</f>
        <v>not used</v>
      </c>
      <c r="P1858" s="84" t="n">
        <f aca="false">IF($N1858="P",VLOOKUP(H1858,PrcBuckets,2,FALSE()),0)</f>
        <v>9</v>
      </c>
      <c r="Q1858" s="84" t="n">
        <f aca="false">IF($N1858="D",VLOOKUP(H1858,BasisBuckets,2,FALSE()),0)</f>
        <v>0</v>
      </c>
      <c r="R1858" s="84" t="n">
        <f aca="false">IF($N1858="PHY",VLOOKUP(H1858,PGDBuckets,2,FALSE()),0)</f>
        <v>0</v>
      </c>
      <c r="S1858" s="84" t="n">
        <f aca="false">IF($N1858="G",VLOOKUP(H1858,PGDBuckets,2,FALSE()),0)</f>
        <v>0</v>
      </c>
      <c r="T1858" s="84" t="n">
        <f aca="false">SUM(P1858:S1858)</f>
        <v>9</v>
      </c>
      <c r="U1858" s="84" t="str">
        <f aca="false">IF(O1858="not used","-",O1858&amp;N1858&amp;T1858)</f>
        <v>-</v>
      </c>
      <c r="V1858" s="84" t="str">
        <f aca="false">IF(O1858="Not Used","-",VLOOKUP(D1858,FOLIOS,7,FALSE())&amp;H1858)</f>
        <v>-</v>
      </c>
      <c r="W1858" s="84" t="str">
        <f aca="false">IF(U1858="-","-",O1858&amp;E1858&amp;H1858)</f>
        <v>-</v>
      </c>
      <c r="X1858" s="85" t="str">
        <f aca="false">D1858&amp;G1858</f>
        <v>FT-CAND-EGSC-OPT-PRCNG</v>
      </c>
      <c r="Y1858" s="5"/>
      <c r="Z1858" s="5"/>
      <c r="AF1858" s="0" t="str">
        <f aca="false">D1858&amp;V1858</f>
        <v>FT-CAND-EGSC-OPT-PRC-</v>
      </c>
    </row>
    <row r="1859" customFormat="false" ht="12.75" hidden="false" customHeight="false" outlineLevel="0" collapsed="false">
      <c r="A1859" s="81" t="n">
        <v>36682</v>
      </c>
      <c r="B1859" s="87" t="s">
        <v>55</v>
      </c>
      <c r="C1859" s="87" t="s">
        <v>56</v>
      </c>
      <c r="D1859" s="87" t="s">
        <v>100</v>
      </c>
      <c r="E1859" s="87" t="s">
        <v>24</v>
      </c>
      <c r="F1859" s="87"/>
      <c r="G1859" s="87" t="s">
        <v>98</v>
      </c>
      <c r="H1859" s="88" t="n">
        <v>37257</v>
      </c>
      <c r="I1859" s="82" t="n">
        <v>0</v>
      </c>
      <c r="J1859" s="82" t="n">
        <v>0</v>
      </c>
      <c r="K1859" s="83" t="n">
        <f aca="false">IF(J1859=0,0,J1859/I1859)</f>
        <v>0</v>
      </c>
      <c r="L1859" s="83" t="n">
        <f aca="false">I1859/UOM</f>
        <v>0</v>
      </c>
      <c r="M1859" s="83" t="n">
        <f aca="false">J1859/UOM</f>
        <v>0</v>
      </c>
      <c r="N1859" s="84" t="str">
        <f aca="false">IF(F1859="P","PHY",IF(F1859="G","G",E1859))</f>
        <v>P</v>
      </c>
      <c r="O1859" s="84" t="str">
        <f aca="false">IF(ISNA(VLOOKUP(G1859,BadCanCurves,1,FALSE())),VLOOKUP(D1859,FOLIOS,6,FALSE()),"not used")</f>
        <v>not used</v>
      </c>
      <c r="P1859" s="84" t="n">
        <f aca="false">IF($N1859="P",VLOOKUP(H1859,PrcBuckets,2,FALSE()),0)</f>
        <v>10</v>
      </c>
      <c r="Q1859" s="84" t="n">
        <f aca="false">IF($N1859="D",VLOOKUP(H1859,BasisBuckets,2,FALSE()),0)</f>
        <v>0</v>
      </c>
      <c r="R1859" s="84" t="n">
        <f aca="false">IF($N1859="PHY",VLOOKUP(H1859,PGDBuckets,2,FALSE()),0)</f>
        <v>0</v>
      </c>
      <c r="S1859" s="84" t="n">
        <f aca="false">IF($N1859="G",VLOOKUP(H1859,PGDBuckets,2,FALSE()),0)</f>
        <v>0</v>
      </c>
      <c r="T1859" s="84" t="n">
        <f aca="false">SUM(P1859:S1859)</f>
        <v>10</v>
      </c>
      <c r="U1859" s="84" t="str">
        <f aca="false">IF(O1859="not used","-",O1859&amp;N1859&amp;T1859)</f>
        <v>-</v>
      </c>
      <c r="V1859" s="84" t="str">
        <f aca="false">IF(O1859="Not Used","-",VLOOKUP(D1859,FOLIOS,7,FALSE())&amp;H1859)</f>
        <v>-</v>
      </c>
      <c r="W1859" s="84" t="str">
        <f aca="false">IF(U1859="-","-",O1859&amp;E1859&amp;H1859)</f>
        <v>-</v>
      </c>
      <c r="X1859" s="85" t="str">
        <f aca="false">D1859&amp;G1859</f>
        <v>FT-CAND-EGSC-OPT-PRCNG</v>
      </c>
      <c r="Y1859" s="5"/>
      <c r="Z1859" s="5"/>
      <c r="AF1859" s="0" t="str">
        <f aca="false">D1859&amp;V1859</f>
        <v>FT-CAND-EGSC-OPT-PRC-</v>
      </c>
    </row>
    <row r="1860" customFormat="false" ht="12.75" hidden="false" customHeight="false" outlineLevel="0" collapsed="false">
      <c r="A1860" s="81" t="n">
        <v>36682</v>
      </c>
      <c r="B1860" s="87" t="s">
        <v>55</v>
      </c>
      <c r="C1860" s="87" t="s">
        <v>56</v>
      </c>
      <c r="D1860" s="87" t="s">
        <v>100</v>
      </c>
      <c r="E1860" s="87" t="s">
        <v>24</v>
      </c>
      <c r="F1860" s="87"/>
      <c r="G1860" s="87" t="s">
        <v>98</v>
      </c>
      <c r="H1860" s="88" t="n">
        <v>37288</v>
      </c>
      <c r="I1860" s="82" t="n">
        <v>0</v>
      </c>
      <c r="J1860" s="82" t="n">
        <v>0</v>
      </c>
      <c r="K1860" s="83" t="n">
        <f aca="false">IF(J1860=0,0,J1860/I1860)</f>
        <v>0</v>
      </c>
      <c r="L1860" s="83" t="n">
        <f aca="false">I1860/UOM</f>
        <v>0</v>
      </c>
      <c r="M1860" s="83" t="n">
        <f aca="false">J1860/UOM</f>
        <v>0</v>
      </c>
      <c r="N1860" s="84" t="str">
        <f aca="false">IF(F1860="P","PHY",IF(F1860="G","G",E1860))</f>
        <v>P</v>
      </c>
      <c r="O1860" s="84" t="str">
        <f aca="false">IF(ISNA(VLOOKUP(G1860,BadCanCurves,1,FALSE())),VLOOKUP(D1860,FOLIOS,6,FALSE()),"not used")</f>
        <v>not used</v>
      </c>
      <c r="P1860" s="84" t="n">
        <f aca="false">IF($N1860="P",VLOOKUP(H1860,PrcBuckets,2,FALSE()),0)</f>
        <v>10</v>
      </c>
      <c r="Q1860" s="84" t="n">
        <f aca="false">IF($N1860="D",VLOOKUP(H1860,BasisBuckets,2,FALSE()),0)</f>
        <v>0</v>
      </c>
      <c r="R1860" s="84" t="n">
        <f aca="false">IF($N1860="PHY",VLOOKUP(H1860,PGDBuckets,2,FALSE()),0)</f>
        <v>0</v>
      </c>
      <c r="S1860" s="84" t="n">
        <f aca="false">IF($N1860="G",VLOOKUP(H1860,PGDBuckets,2,FALSE()),0)</f>
        <v>0</v>
      </c>
      <c r="T1860" s="84" t="n">
        <f aca="false">SUM(P1860:S1860)</f>
        <v>10</v>
      </c>
      <c r="U1860" s="84" t="str">
        <f aca="false">IF(O1860="not used","-",O1860&amp;N1860&amp;T1860)</f>
        <v>-</v>
      </c>
      <c r="V1860" s="84" t="str">
        <f aca="false">IF(O1860="Not Used","-",VLOOKUP(D1860,FOLIOS,7,FALSE())&amp;H1860)</f>
        <v>-</v>
      </c>
      <c r="W1860" s="84" t="str">
        <f aca="false">IF(U1860="-","-",O1860&amp;E1860&amp;H1860)</f>
        <v>-</v>
      </c>
      <c r="X1860" s="85" t="str">
        <f aca="false">D1860&amp;G1860</f>
        <v>FT-CAND-EGSC-OPT-PRCNG</v>
      </c>
      <c r="Y1860" s="5"/>
      <c r="Z1860" s="5"/>
      <c r="AF1860" s="0" t="str">
        <f aca="false">D1860&amp;V1860</f>
        <v>FT-CAND-EGSC-OPT-PRC-</v>
      </c>
    </row>
    <row r="1861" customFormat="false" ht="12.75" hidden="false" customHeight="false" outlineLevel="0" collapsed="false">
      <c r="A1861" s="81" t="n">
        <v>36682</v>
      </c>
      <c r="B1861" s="87" t="s">
        <v>55</v>
      </c>
      <c r="C1861" s="87" t="s">
        <v>56</v>
      </c>
      <c r="D1861" s="87" t="s">
        <v>100</v>
      </c>
      <c r="E1861" s="87" t="s">
        <v>24</v>
      </c>
      <c r="F1861" s="87"/>
      <c r="G1861" s="87" t="s">
        <v>98</v>
      </c>
      <c r="H1861" s="88" t="n">
        <v>37316</v>
      </c>
      <c r="I1861" s="82" t="n">
        <v>0</v>
      </c>
      <c r="J1861" s="82" t="n">
        <v>0</v>
      </c>
      <c r="K1861" s="83" t="n">
        <f aca="false">IF(J1861=0,0,J1861/I1861)</f>
        <v>0</v>
      </c>
      <c r="L1861" s="83" t="n">
        <f aca="false">I1861/UOM</f>
        <v>0</v>
      </c>
      <c r="M1861" s="83" t="n">
        <f aca="false">J1861/UOM</f>
        <v>0</v>
      </c>
      <c r="N1861" s="84" t="str">
        <f aca="false">IF(F1861="P","PHY",IF(F1861="G","G",E1861))</f>
        <v>P</v>
      </c>
      <c r="O1861" s="84" t="str">
        <f aca="false">IF(ISNA(VLOOKUP(G1861,BadCanCurves,1,FALSE())),VLOOKUP(D1861,FOLIOS,6,FALSE()),"not used")</f>
        <v>not used</v>
      </c>
      <c r="P1861" s="84" t="n">
        <f aca="false">IF($N1861="P",VLOOKUP(H1861,PrcBuckets,2,FALSE()),0)</f>
        <v>10</v>
      </c>
      <c r="Q1861" s="84" t="n">
        <f aca="false">IF($N1861="D",VLOOKUP(H1861,BasisBuckets,2,FALSE()),0)</f>
        <v>0</v>
      </c>
      <c r="R1861" s="84" t="n">
        <f aca="false">IF($N1861="PHY",VLOOKUP(H1861,PGDBuckets,2,FALSE()),0)</f>
        <v>0</v>
      </c>
      <c r="S1861" s="84" t="n">
        <f aca="false">IF($N1861="G",VLOOKUP(H1861,PGDBuckets,2,FALSE()),0)</f>
        <v>0</v>
      </c>
      <c r="T1861" s="84" t="n">
        <f aca="false">SUM(P1861:S1861)</f>
        <v>10</v>
      </c>
      <c r="U1861" s="84" t="str">
        <f aca="false">IF(O1861="not used","-",O1861&amp;N1861&amp;T1861)</f>
        <v>-</v>
      </c>
      <c r="V1861" s="84" t="str">
        <f aca="false">IF(O1861="Not Used","-",VLOOKUP(D1861,FOLIOS,7,FALSE())&amp;H1861)</f>
        <v>-</v>
      </c>
      <c r="W1861" s="84" t="str">
        <f aca="false">IF(U1861="-","-",O1861&amp;E1861&amp;H1861)</f>
        <v>-</v>
      </c>
      <c r="X1861" s="85" t="str">
        <f aca="false">D1861&amp;G1861</f>
        <v>FT-CAND-EGSC-OPT-PRCNG</v>
      </c>
      <c r="Y1861" s="5"/>
      <c r="Z1861" s="5"/>
      <c r="AF1861" s="0" t="str">
        <f aca="false">D1861&amp;V1861</f>
        <v>FT-CAND-EGSC-OPT-PRC-</v>
      </c>
    </row>
    <row r="1862" customFormat="false" ht="12.75" hidden="false" customHeight="false" outlineLevel="0" collapsed="false">
      <c r="A1862" s="81" t="n">
        <v>36682</v>
      </c>
      <c r="B1862" s="87" t="s">
        <v>55</v>
      </c>
      <c r="C1862" s="87" t="s">
        <v>56</v>
      </c>
      <c r="D1862" s="87" t="s">
        <v>100</v>
      </c>
      <c r="E1862" s="87" t="s">
        <v>24</v>
      </c>
      <c r="F1862" s="87"/>
      <c r="G1862" s="87" t="s">
        <v>98</v>
      </c>
      <c r="H1862" s="88" t="n">
        <v>37347</v>
      </c>
      <c r="I1862" s="82" t="n">
        <v>-481902</v>
      </c>
      <c r="J1862" s="82" t="n">
        <v>-481902</v>
      </c>
      <c r="K1862" s="83" t="n">
        <f aca="false">IF(J1862=0,0,J1862/I1862)</f>
        <v>1</v>
      </c>
      <c r="L1862" s="83" t="n">
        <f aca="false">I1862/UOM</f>
        <v>-48.1902</v>
      </c>
      <c r="M1862" s="83" t="n">
        <f aca="false">J1862/UOM</f>
        <v>-48.1902</v>
      </c>
      <c r="N1862" s="84" t="str">
        <f aca="false">IF(F1862="P","PHY",IF(F1862="G","G",E1862))</f>
        <v>P</v>
      </c>
      <c r="O1862" s="84" t="str">
        <f aca="false">IF(ISNA(VLOOKUP(G1862,BadCanCurves,1,FALSE())),VLOOKUP(D1862,FOLIOS,6,FALSE()),"not used")</f>
        <v>not used</v>
      </c>
      <c r="P1862" s="84" t="n">
        <f aca="false">IF($N1862="P",VLOOKUP(H1862,PrcBuckets,2,FALSE()),0)</f>
        <v>10</v>
      </c>
      <c r="Q1862" s="84" t="n">
        <f aca="false">IF($N1862="D",VLOOKUP(H1862,BasisBuckets,2,FALSE()),0)</f>
        <v>0</v>
      </c>
      <c r="R1862" s="84" t="n">
        <f aca="false">IF($N1862="PHY",VLOOKUP(H1862,PGDBuckets,2,FALSE()),0)</f>
        <v>0</v>
      </c>
      <c r="S1862" s="84" t="n">
        <f aca="false">IF($N1862="G",VLOOKUP(H1862,PGDBuckets,2,FALSE()),0)</f>
        <v>0</v>
      </c>
      <c r="T1862" s="84" t="n">
        <f aca="false">SUM(P1862:S1862)</f>
        <v>10</v>
      </c>
      <c r="U1862" s="84" t="str">
        <f aca="false">IF(O1862="not used","-",O1862&amp;N1862&amp;T1862)</f>
        <v>-</v>
      </c>
      <c r="V1862" s="84" t="str">
        <f aca="false">IF(O1862="Not Used","-",VLOOKUP(D1862,FOLIOS,7,FALSE())&amp;H1862)</f>
        <v>-</v>
      </c>
      <c r="W1862" s="84" t="str">
        <f aca="false">IF(U1862="-","-",O1862&amp;E1862&amp;H1862)</f>
        <v>-</v>
      </c>
      <c r="X1862" s="85" t="str">
        <f aca="false">D1862&amp;G1862</f>
        <v>FT-CAND-EGSC-OPT-PRCNG</v>
      </c>
      <c r="Y1862" s="5"/>
      <c r="Z1862" s="5"/>
      <c r="AF1862" s="0" t="str">
        <f aca="false">D1862&amp;V1862</f>
        <v>FT-CAND-EGSC-OPT-PRC-</v>
      </c>
    </row>
    <row r="1863" customFormat="false" ht="12.75" hidden="false" customHeight="false" outlineLevel="0" collapsed="false">
      <c r="A1863" s="81" t="n">
        <v>36682</v>
      </c>
      <c r="B1863" s="87" t="s">
        <v>55</v>
      </c>
      <c r="C1863" s="87" t="s">
        <v>56</v>
      </c>
      <c r="D1863" s="87" t="s">
        <v>100</v>
      </c>
      <c r="E1863" s="87" t="s">
        <v>24</v>
      </c>
      <c r="F1863" s="87"/>
      <c r="G1863" s="87" t="s">
        <v>98</v>
      </c>
      <c r="H1863" s="88" t="n">
        <v>37377</v>
      </c>
      <c r="I1863" s="82" t="n">
        <v>-495036</v>
      </c>
      <c r="J1863" s="82" t="n">
        <v>-495036</v>
      </c>
      <c r="K1863" s="83" t="n">
        <f aca="false">IF(J1863=0,0,J1863/I1863)</f>
        <v>1</v>
      </c>
      <c r="L1863" s="83" t="n">
        <f aca="false">I1863/UOM</f>
        <v>-49.5036</v>
      </c>
      <c r="M1863" s="83" t="n">
        <f aca="false">J1863/UOM</f>
        <v>-49.5036</v>
      </c>
      <c r="N1863" s="84" t="str">
        <f aca="false">IF(F1863="P","PHY",IF(F1863="G","G",E1863))</f>
        <v>P</v>
      </c>
      <c r="O1863" s="84" t="str">
        <f aca="false">IF(ISNA(VLOOKUP(G1863,BadCanCurves,1,FALSE())),VLOOKUP(D1863,FOLIOS,6,FALSE()),"not used")</f>
        <v>not used</v>
      </c>
      <c r="P1863" s="84" t="n">
        <f aca="false">IF($N1863="P",VLOOKUP(H1863,PrcBuckets,2,FALSE()),0)</f>
        <v>10</v>
      </c>
      <c r="Q1863" s="84" t="n">
        <f aca="false">IF($N1863="D",VLOOKUP(H1863,BasisBuckets,2,FALSE()),0)</f>
        <v>0</v>
      </c>
      <c r="R1863" s="84" t="n">
        <f aca="false">IF($N1863="PHY",VLOOKUP(H1863,PGDBuckets,2,FALSE()),0)</f>
        <v>0</v>
      </c>
      <c r="S1863" s="84" t="n">
        <f aca="false">IF($N1863="G",VLOOKUP(H1863,PGDBuckets,2,FALSE()),0)</f>
        <v>0</v>
      </c>
      <c r="T1863" s="84" t="n">
        <f aca="false">SUM(P1863:S1863)</f>
        <v>10</v>
      </c>
      <c r="U1863" s="84" t="str">
        <f aca="false">IF(O1863="not used","-",O1863&amp;N1863&amp;T1863)</f>
        <v>-</v>
      </c>
      <c r="V1863" s="84" t="str">
        <f aca="false">IF(O1863="Not Used","-",VLOOKUP(D1863,FOLIOS,7,FALSE())&amp;H1863)</f>
        <v>-</v>
      </c>
      <c r="W1863" s="84" t="str">
        <f aca="false">IF(U1863="-","-",O1863&amp;E1863&amp;H1863)</f>
        <v>-</v>
      </c>
      <c r="X1863" s="85" t="str">
        <f aca="false">D1863&amp;G1863</f>
        <v>FT-CAND-EGSC-OPT-PRCNG</v>
      </c>
      <c r="Y1863" s="5"/>
      <c r="Z1863" s="5"/>
      <c r="AF1863" s="0" t="str">
        <f aca="false">D1863&amp;V1863</f>
        <v>FT-CAND-EGSC-OPT-PRC-</v>
      </c>
    </row>
    <row r="1864" customFormat="false" ht="12.75" hidden="false" customHeight="false" outlineLevel="0" collapsed="false">
      <c r="A1864" s="81" t="n">
        <v>36682</v>
      </c>
      <c r="B1864" s="87" t="s">
        <v>55</v>
      </c>
      <c r="C1864" s="87" t="s">
        <v>56</v>
      </c>
      <c r="D1864" s="87" t="s">
        <v>100</v>
      </c>
      <c r="E1864" s="87" t="s">
        <v>24</v>
      </c>
      <c r="F1864" s="87"/>
      <c r="G1864" s="87" t="s">
        <v>98</v>
      </c>
      <c r="H1864" s="88" t="n">
        <v>37408</v>
      </c>
      <c r="I1864" s="82" t="n">
        <v>-476154</v>
      </c>
      <c r="J1864" s="82" t="n">
        <v>-476154</v>
      </c>
      <c r="K1864" s="83" t="n">
        <f aca="false">IF(J1864=0,0,J1864/I1864)</f>
        <v>1</v>
      </c>
      <c r="L1864" s="83" t="n">
        <f aca="false">I1864/UOM</f>
        <v>-47.6154</v>
      </c>
      <c r="M1864" s="83" t="n">
        <f aca="false">J1864/UOM</f>
        <v>-47.6154</v>
      </c>
      <c r="N1864" s="84" t="str">
        <f aca="false">IF(F1864="P","PHY",IF(F1864="G","G",E1864))</f>
        <v>P</v>
      </c>
      <c r="O1864" s="84" t="str">
        <f aca="false">IF(ISNA(VLOOKUP(G1864,BadCanCurves,1,FALSE())),VLOOKUP(D1864,FOLIOS,6,FALSE()),"not used")</f>
        <v>not used</v>
      </c>
      <c r="P1864" s="84" t="n">
        <f aca="false">IF($N1864="P",VLOOKUP(H1864,PrcBuckets,2,FALSE()),0)</f>
        <v>10</v>
      </c>
      <c r="Q1864" s="84" t="n">
        <f aca="false">IF($N1864="D",VLOOKUP(H1864,BasisBuckets,2,FALSE()),0)</f>
        <v>0</v>
      </c>
      <c r="R1864" s="84" t="n">
        <f aca="false">IF($N1864="PHY",VLOOKUP(H1864,PGDBuckets,2,FALSE()),0)</f>
        <v>0</v>
      </c>
      <c r="S1864" s="84" t="n">
        <f aca="false">IF($N1864="G",VLOOKUP(H1864,PGDBuckets,2,FALSE()),0)</f>
        <v>0</v>
      </c>
      <c r="T1864" s="84" t="n">
        <f aca="false">SUM(P1864:S1864)</f>
        <v>10</v>
      </c>
      <c r="U1864" s="84" t="str">
        <f aca="false">IF(O1864="not used","-",O1864&amp;N1864&amp;T1864)</f>
        <v>-</v>
      </c>
      <c r="V1864" s="84" t="str">
        <f aca="false">IF(O1864="Not Used","-",VLOOKUP(D1864,FOLIOS,7,FALSE())&amp;H1864)</f>
        <v>-</v>
      </c>
      <c r="W1864" s="84" t="str">
        <f aca="false">IF(U1864="-","-",O1864&amp;E1864&amp;H1864)</f>
        <v>-</v>
      </c>
      <c r="X1864" s="85" t="str">
        <f aca="false">D1864&amp;G1864</f>
        <v>FT-CAND-EGSC-OPT-PRCNG</v>
      </c>
      <c r="Y1864" s="5"/>
      <c r="Z1864" s="5"/>
      <c r="AF1864" s="0" t="str">
        <f aca="false">D1864&amp;V1864</f>
        <v>FT-CAND-EGSC-OPT-PRC-</v>
      </c>
    </row>
    <row r="1865" customFormat="false" ht="12.75" hidden="false" customHeight="false" outlineLevel="0" collapsed="false">
      <c r="A1865" s="81" t="n">
        <v>36682</v>
      </c>
      <c r="B1865" s="87" t="s">
        <v>55</v>
      </c>
      <c r="C1865" s="87" t="s">
        <v>56</v>
      </c>
      <c r="D1865" s="87" t="s">
        <v>100</v>
      </c>
      <c r="E1865" s="87" t="s">
        <v>24</v>
      </c>
      <c r="F1865" s="87"/>
      <c r="G1865" s="87" t="s">
        <v>98</v>
      </c>
      <c r="H1865" s="88" t="n">
        <v>37438</v>
      </c>
      <c r="I1865" s="82" t="n">
        <v>-489132</v>
      </c>
      <c r="J1865" s="82" t="n">
        <v>-489132</v>
      </c>
      <c r="K1865" s="83" t="n">
        <f aca="false">IF(J1865=0,0,J1865/I1865)</f>
        <v>1</v>
      </c>
      <c r="L1865" s="83" t="n">
        <f aca="false">I1865/UOM</f>
        <v>-48.9132</v>
      </c>
      <c r="M1865" s="83" t="n">
        <f aca="false">J1865/UOM</f>
        <v>-48.9132</v>
      </c>
      <c r="N1865" s="84" t="str">
        <f aca="false">IF(F1865="P","PHY",IF(F1865="G","G",E1865))</f>
        <v>P</v>
      </c>
      <c r="O1865" s="84" t="str">
        <f aca="false">IF(ISNA(VLOOKUP(G1865,BadCanCurves,1,FALSE())),VLOOKUP(D1865,FOLIOS,6,FALSE()),"not used")</f>
        <v>not used</v>
      </c>
      <c r="P1865" s="84" t="n">
        <f aca="false">IF($N1865="P",VLOOKUP(H1865,PrcBuckets,2,FALSE()),0)</f>
        <v>10</v>
      </c>
      <c r="Q1865" s="84" t="n">
        <f aca="false">IF($N1865="D",VLOOKUP(H1865,BasisBuckets,2,FALSE()),0)</f>
        <v>0</v>
      </c>
      <c r="R1865" s="84" t="n">
        <f aca="false">IF($N1865="PHY",VLOOKUP(H1865,PGDBuckets,2,FALSE()),0)</f>
        <v>0</v>
      </c>
      <c r="S1865" s="84" t="n">
        <f aca="false">IF($N1865="G",VLOOKUP(H1865,PGDBuckets,2,FALSE()),0)</f>
        <v>0</v>
      </c>
      <c r="T1865" s="84" t="n">
        <f aca="false">SUM(P1865:S1865)</f>
        <v>10</v>
      </c>
      <c r="U1865" s="84" t="str">
        <f aca="false">IF(O1865="not used","-",O1865&amp;N1865&amp;T1865)</f>
        <v>-</v>
      </c>
      <c r="V1865" s="84" t="str">
        <f aca="false">IF(O1865="Not Used","-",VLOOKUP(D1865,FOLIOS,7,FALSE())&amp;H1865)</f>
        <v>-</v>
      </c>
      <c r="W1865" s="84" t="str">
        <f aca="false">IF(U1865="-","-",O1865&amp;E1865&amp;H1865)</f>
        <v>-</v>
      </c>
      <c r="X1865" s="85" t="str">
        <f aca="false">D1865&amp;G1865</f>
        <v>FT-CAND-EGSC-OPT-PRCNG</v>
      </c>
      <c r="Y1865" s="5"/>
      <c r="Z1865" s="5"/>
      <c r="AF1865" s="0" t="str">
        <f aca="false">D1865&amp;V1865</f>
        <v>FT-CAND-EGSC-OPT-PRC-</v>
      </c>
    </row>
    <row r="1866" customFormat="false" ht="12.75" hidden="false" customHeight="false" outlineLevel="0" collapsed="false">
      <c r="A1866" s="81" t="n">
        <v>36682</v>
      </c>
      <c r="B1866" s="87" t="s">
        <v>55</v>
      </c>
      <c r="C1866" s="87" t="s">
        <v>56</v>
      </c>
      <c r="D1866" s="87" t="s">
        <v>100</v>
      </c>
      <c r="E1866" s="87" t="s">
        <v>24</v>
      </c>
      <c r="F1866" s="87"/>
      <c r="G1866" s="87" t="s">
        <v>98</v>
      </c>
      <c r="H1866" s="88" t="n">
        <v>37469</v>
      </c>
      <c r="I1866" s="82" t="n">
        <v>-486165</v>
      </c>
      <c r="J1866" s="82" t="n">
        <v>-486165</v>
      </c>
      <c r="K1866" s="83" t="n">
        <f aca="false">IF(J1866=0,0,J1866/I1866)</f>
        <v>1</v>
      </c>
      <c r="L1866" s="83" t="n">
        <f aca="false">I1866/UOM</f>
        <v>-48.6165</v>
      </c>
      <c r="M1866" s="83" t="n">
        <f aca="false">J1866/UOM</f>
        <v>-48.6165</v>
      </c>
      <c r="N1866" s="84" t="str">
        <f aca="false">IF(F1866="P","PHY",IF(F1866="G","G",E1866))</f>
        <v>P</v>
      </c>
      <c r="O1866" s="84" t="str">
        <f aca="false">IF(ISNA(VLOOKUP(G1866,BadCanCurves,1,FALSE())),VLOOKUP(D1866,FOLIOS,6,FALSE()),"not used")</f>
        <v>not used</v>
      </c>
      <c r="P1866" s="84" t="n">
        <f aca="false">IF($N1866="P",VLOOKUP(H1866,PrcBuckets,2,FALSE()),0)</f>
        <v>10</v>
      </c>
      <c r="Q1866" s="84" t="n">
        <f aca="false">IF($N1866="D",VLOOKUP(H1866,BasisBuckets,2,FALSE()),0)</f>
        <v>0</v>
      </c>
      <c r="R1866" s="84" t="n">
        <f aca="false">IF($N1866="PHY",VLOOKUP(H1866,PGDBuckets,2,FALSE()),0)</f>
        <v>0</v>
      </c>
      <c r="S1866" s="84" t="n">
        <f aca="false">IF($N1866="G",VLOOKUP(H1866,PGDBuckets,2,FALSE()),0)</f>
        <v>0</v>
      </c>
      <c r="T1866" s="84" t="n">
        <f aca="false">SUM(P1866:S1866)</f>
        <v>10</v>
      </c>
      <c r="U1866" s="84" t="str">
        <f aca="false">IF(O1866="not used","-",O1866&amp;N1866&amp;T1866)</f>
        <v>-</v>
      </c>
      <c r="V1866" s="84" t="str">
        <f aca="false">IF(O1866="Not Used","-",VLOOKUP(D1866,FOLIOS,7,FALSE())&amp;H1866)</f>
        <v>-</v>
      </c>
      <c r="W1866" s="84" t="str">
        <f aca="false">IF(U1866="-","-",O1866&amp;E1866&amp;H1866)</f>
        <v>-</v>
      </c>
      <c r="X1866" s="85" t="str">
        <f aca="false">D1866&amp;G1866</f>
        <v>FT-CAND-EGSC-OPT-PRCNG</v>
      </c>
      <c r="Y1866" s="5"/>
      <c r="Z1866" s="5"/>
      <c r="AF1866" s="0" t="str">
        <f aca="false">D1866&amp;V1866</f>
        <v>FT-CAND-EGSC-OPT-PRC-</v>
      </c>
    </row>
    <row r="1867" customFormat="false" ht="12.75" hidden="false" customHeight="false" outlineLevel="0" collapsed="false">
      <c r="A1867" s="81" t="n">
        <v>36682</v>
      </c>
      <c r="B1867" s="87" t="s">
        <v>55</v>
      </c>
      <c r="C1867" s="87" t="s">
        <v>56</v>
      </c>
      <c r="D1867" s="87" t="s">
        <v>100</v>
      </c>
      <c r="E1867" s="87" t="s">
        <v>24</v>
      </c>
      <c r="F1867" s="87"/>
      <c r="G1867" s="87" t="s">
        <v>98</v>
      </c>
      <c r="H1867" s="88" t="n">
        <v>37500</v>
      </c>
      <c r="I1867" s="82" t="n">
        <v>-467627</v>
      </c>
      <c r="J1867" s="82" t="n">
        <v>-467627</v>
      </c>
      <c r="K1867" s="83" t="n">
        <f aca="false">IF(J1867=0,0,J1867/I1867)</f>
        <v>1</v>
      </c>
      <c r="L1867" s="83" t="n">
        <f aca="false">I1867/UOM</f>
        <v>-46.7627</v>
      </c>
      <c r="M1867" s="83" t="n">
        <f aca="false">J1867/UOM</f>
        <v>-46.7627</v>
      </c>
      <c r="N1867" s="84" t="str">
        <f aca="false">IF(F1867="P","PHY",IF(F1867="G","G",E1867))</f>
        <v>P</v>
      </c>
      <c r="O1867" s="84" t="str">
        <f aca="false">IF(ISNA(VLOOKUP(G1867,BadCanCurves,1,FALSE())),VLOOKUP(D1867,FOLIOS,6,FALSE()),"not used")</f>
        <v>not used</v>
      </c>
      <c r="P1867" s="84" t="n">
        <f aca="false">IF($N1867="P",VLOOKUP(H1867,PrcBuckets,2,FALSE()),0)</f>
        <v>10</v>
      </c>
      <c r="Q1867" s="84" t="n">
        <f aca="false">IF($N1867="D",VLOOKUP(H1867,BasisBuckets,2,FALSE()),0)</f>
        <v>0</v>
      </c>
      <c r="R1867" s="84" t="n">
        <f aca="false">IF($N1867="PHY",VLOOKUP(H1867,PGDBuckets,2,FALSE()),0)</f>
        <v>0</v>
      </c>
      <c r="S1867" s="84" t="n">
        <f aca="false">IF($N1867="G",VLOOKUP(H1867,PGDBuckets,2,FALSE()),0)</f>
        <v>0</v>
      </c>
      <c r="T1867" s="84" t="n">
        <f aca="false">SUM(P1867:S1867)</f>
        <v>10</v>
      </c>
      <c r="U1867" s="84" t="str">
        <f aca="false">IF(O1867="not used","-",O1867&amp;N1867&amp;T1867)</f>
        <v>-</v>
      </c>
      <c r="V1867" s="84" t="str">
        <f aca="false">IF(O1867="Not Used","-",VLOOKUP(D1867,FOLIOS,7,FALSE())&amp;H1867)</f>
        <v>-</v>
      </c>
      <c r="W1867" s="84" t="str">
        <f aca="false">IF(U1867="-","-",O1867&amp;E1867&amp;H1867)</f>
        <v>-</v>
      </c>
      <c r="X1867" s="85" t="str">
        <f aca="false">D1867&amp;G1867</f>
        <v>FT-CAND-EGSC-OPT-PRCNG</v>
      </c>
      <c r="Y1867" s="5"/>
      <c r="Z1867" s="5"/>
      <c r="AF1867" s="0" t="str">
        <f aca="false">D1867&amp;V1867</f>
        <v>FT-CAND-EGSC-OPT-PRC-</v>
      </c>
    </row>
    <row r="1868" customFormat="false" ht="12.75" hidden="false" customHeight="false" outlineLevel="0" collapsed="false">
      <c r="A1868" s="81" t="n">
        <v>36682</v>
      </c>
      <c r="B1868" s="87" t="s">
        <v>55</v>
      </c>
      <c r="C1868" s="87" t="s">
        <v>56</v>
      </c>
      <c r="D1868" s="87" t="s">
        <v>100</v>
      </c>
      <c r="E1868" s="87" t="s">
        <v>24</v>
      </c>
      <c r="F1868" s="87"/>
      <c r="G1868" s="87" t="s">
        <v>98</v>
      </c>
      <c r="H1868" s="88" t="n">
        <v>37530</v>
      </c>
      <c r="I1868" s="82" t="n">
        <v>-480379</v>
      </c>
      <c r="J1868" s="82" t="n">
        <v>-480379</v>
      </c>
      <c r="K1868" s="83" t="n">
        <f aca="false">IF(J1868=0,0,J1868/I1868)</f>
        <v>1</v>
      </c>
      <c r="L1868" s="83" t="n">
        <f aca="false">I1868/UOM</f>
        <v>-48.0379</v>
      </c>
      <c r="M1868" s="83" t="n">
        <f aca="false">J1868/UOM</f>
        <v>-48.0379</v>
      </c>
      <c r="N1868" s="84" t="str">
        <f aca="false">IF(F1868="P","PHY",IF(F1868="G","G",E1868))</f>
        <v>P</v>
      </c>
      <c r="O1868" s="84" t="str">
        <f aca="false">IF(ISNA(VLOOKUP(G1868,BadCanCurves,1,FALSE())),VLOOKUP(D1868,FOLIOS,6,FALSE()),"not used")</f>
        <v>not used</v>
      </c>
      <c r="P1868" s="84" t="n">
        <f aca="false">IF($N1868="P",VLOOKUP(H1868,PrcBuckets,2,FALSE()),0)</f>
        <v>10</v>
      </c>
      <c r="Q1868" s="84" t="n">
        <f aca="false">IF($N1868="D",VLOOKUP(H1868,BasisBuckets,2,FALSE()),0)</f>
        <v>0</v>
      </c>
      <c r="R1868" s="84" t="n">
        <f aca="false">IF($N1868="PHY",VLOOKUP(H1868,PGDBuckets,2,FALSE()),0)</f>
        <v>0</v>
      </c>
      <c r="S1868" s="84" t="n">
        <f aca="false">IF($N1868="G",VLOOKUP(H1868,PGDBuckets,2,FALSE()),0)</f>
        <v>0</v>
      </c>
      <c r="T1868" s="84" t="n">
        <f aca="false">SUM(P1868:S1868)</f>
        <v>10</v>
      </c>
      <c r="U1868" s="84" t="str">
        <f aca="false">IF(O1868="not used","-",O1868&amp;N1868&amp;T1868)</f>
        <v>-</v>
      </c>
      <c r="V1868" s="84" t="str">
        <f aca="false">IF(O1868="Not Used","-",VLOOKUP(D1868,FOLIOS,7,FALSE())&amp;H1868)</f>
        <v>-</v>
      </c>
      <c r="W1868" s="84" t="str">
        <f aca="false">IF(U1868="-","-",O1868&amp;E1868&amp;H1868)</f>
        <v>-</v>
      </c>
      <c r="X1868" s="85" t="str">
        <f aca="false">D1868&amp;G1868</f>
        <v>FT-CAND-EGSC-OPT-PRCNG</v>
      </c>
      <c r="Y1868" s="5"/>
      <c r="Z1868" s="5"/>
      <c r="AF1868" s="0" t="str">
        <f aca="false">D1868&amp;V1868</f>
        <v>FT-CAND-EGSC-OPT-PRC-</v>
      </c>
    </row>
    <row r="1869" customFormat="false" ht="12.75" hidden="false" customHeight="false" outlineLevel="0" collapsed="false">
      <c r="A1869" s="81" t="n">
        <v>36682</v>
      </c>
      <c r="B1869" s="87" t="s">
        <v>55</v>
      </c>
      <c r="C1869" s="87" t="s">
        <v>56</v>
      </c>
      <c r="D1869" s="87" t="s">
        <v>100</v>
      </c>
      <c r="E1869" s="87" t="s">
        <v>24</v>
      </c>
      <c r="F1869" s="87"/>
      <c r="G1869" s="87" t="s">
        <v>102</v>
      </c>
      <c r="H1869" s="88" t="n">
        <v>36678</v>
      </c>
      <c r="I1869" s="82" t="n">
        <v>0</v>
      </c>
      <c r="J1869" s="82" t="n">
        <v>0</v>
      </c>
      <c r="K1869" s="83" t="n">
        <f aca="false">IF(J1869=0,0,J1869/I1869)</f>
        <v>0</v>
      </c>
      <c r="L1869" s="83" t="n">
        <f aca="false">I1869/UOM</f>
        <v>0</v>
      </c>
      <c r="M1869" s="83" t="n">
        <f aca="false">J1869/UOM</f>
        <v>0</v>
      </c>
      <c r="N1869" s="84" t="str">
        <f aca="false">IF(F1869="P","PHY",IF(F1869="G","G",E1869))</f>
        <v>P</v>
      </c>
      <c r="O1869" s="84" t="str">
        <f aca="false">IF(ISNA(VLOOKUP(G1869,BadCanCurves,1,FALSE())),VLOOKUP(D1869,FOLIOS,6,FALSE()),"not used")</f>
        <v>not used</v>
      </c>
      <c r="P1869" s="84" t="n">
        <f aca="false">IF($N1869="P",VLOOKUP(H1869,PrcBuckets,2,FALSE()),0)</f>
        <v>3</v>
      </c>
      <c r="Q1869" s="84" t="n">
        <f aca="false">IF($N1869="D",VLOOKUP(H1869,BasisBuckets,2,FALSE()),0)</f>
        <v>0</v>
      </c>
      <c r="R1869" s="84" t="n">
        <f aca="false">IF($N1869="PHY",VLOOKUP(H1869,PGDBuckets,2,FALSE()),0)</f>
        <v>0</v>
      </c>
      <c r="S1869" s="84" t="n">
        <f aca="false">IF($N1869="G",VLOOKUP(H1869,PGDBuckets,2,FALSE()),0)</f>
        <v>0</v>
      </c>
      <c r="T1869" s="84" t="n">
        <f aca="false">SUM(P1869:S1869)</f>
        <v>3</v>
      </c>
      <c r="U1869" s="84" t="str">
        <f aca="false">IF(O1869="not used","-",O1869&amp;N1869&amp;T1869)</f>
        <v>-</v>
      </c>
      <c r="V1869" s="84" t="str">
        <f aca="false">IF(O1869="Not Used","-",VLOOKUP(D1869,FOLIOS,7,FALSE())&amp;H1869)</f>
        <v>-</v>
      </c>
      <c r="W1869" s="84" t="str">
        <f aca="false">IF(U1869="-","-",O1869&amp;E1869&amp;H1869)</f>
        <v>-</v>
      </c>
      <c r="X1869" s="85" t="str">
        <f aca="false">D1869&amp;G1869</f>
        <v>FT-CAND-EGSC-OPT-PRCNGMR-AECO/C</v>
      </c>
      <c r="Y1869" s="5"/>
      <c r="Z1869" s="5"/>
      <c r="AF1869" s="0" t="str">
        <f aca="false">D1869&amp;V1869</f>
        <v>FT-CAND-EGSC-OPT-PRC-</v>
      </c>
    </row>
    <row r="1870" customFormat="false" ht="12.75" hidden="false" customHeight="false" outlineLevel="0" collapsed="false">
      <c r="A1870" s="81" t="n">
        <v>36682</v>
      </c>
      <c r="B1870" s="87" t="s">
        <v>55</v>
      </c>
      <c r="C1870" s="87" t="s">
        <v>56</v>
      </c>
      <c r="D1870" s="87" t="s">
        <v>100</v>
      </c>
      <c r="E1870" s="87" t="s">
        <v>24</v>
      </c>
      <c r="F1870" s="87"/>
      <c r="G1870" s="87" t="s">
        <v>102</v>
      </c>
      <c r="H1870" s="88" t="n">
        <v>36708</v>
      </c>
      <c r="I1870" s="82" t="n">
        <v>-2310151</v>
      </c>
      <c r="J1870" s="82" t="n">
        <v>-1848121</v>
      </c>
      <c r="K1870" s="83" t="n">
        <f aca="false">IF(J1870=0,0,J1870/I1870)</f>
        <v>0.800000086574427</v>
      </c>
      <c r="L1870" s="83" t="n">
        <f aca="false">I1870/UOM</f>
        <v>-231.0151</v>
      </c>
      <c r="M1870" s="83" t="n">
        <f aca="false">J1870/UOM</f>
        <v>-184.8121</v>
      </c>
      <c r="N1870" s="84" t="str">
        <f aca="false">IF(F1870="P","PHY",IF(F1870="G","G",E1870))</f>
        <v>P</v>
      </c>
      <c r="O1870" s="84" t="str">
        <f aca="false">IF(ISNA(VLOOKUP(G1870,BadCanCurves,1,FALSE())),VLOOKUP(D1870,FOLIOS,6,FALSE()),"not used")</f>
        <v>not used</v>
      </c>
      <c r="P1870" s="84" t="n">
        <f aca="false">IF($N1870="P",VLOOKUP(H1870,PrcBuckets,2,FALSE()),0)</f>
        <v>4</v>
      </c>
      <c r="Q1870" s="84" t="n">
        <f aca="false">IF($N1870="D",VLOOKUP(H1870,BasisBuckets,2,FALSE()),0)</f>
        <v>0</v>
      </c>
      <c r="R1870" s="84" t="n">
        <f aca="false">IF($N1870="PHY",VLOOKUP(H1870,PGDBuckets,2,FALSE()),0)</f>
        <v>0</v>
      </c>
      <c r="S1870" s="84" t="n">
        <f aca="false">IF($N1870="G",VLOOKUP(H1870,PGDBuckets,2,FALSE()),0)</f>
        <v>0</v>
      </c>
      <c r="T1870" s="84" t="n">
        <f aca="false">SUM(P1870:S1870)</f>
        <v>4</v>
      </c>
      <c r="U1870" s="84" t="str">
        <f aca="false">IF(O1870="not used","-",O1870&amp;N1870&amp;T1870)</f>
        <v>-</v>
      </c>
      <c r="V1870" s="84" t="str">
        <f aca="false">IF(O1870="Not Used","-",VLOOKUP(D1870,FOLIOS,7,FALSE())&amp;H1870)</f>
        <v>-</v>
      </c>
      <c r="W1870" s="84" t="str">
        <f aca="false">IF(U1870="-","-",O1870&amp;E1870&amp;H1870)</f>
        <v>-</v>
      </c>
      <c r="X1870" s="85" t="str">
        <f aca="false">D1870&amp;G1870</f>
        <v>FT-CAND-EGSC-OPT-PRCNGMR-AECO/C</v>
      </c>
      <c r="Y1870" s="5"/>
      <c r="Z1870" s="5"/>
      <c r="AF1870" s="0" t="str">
        <f aca="false">D1870&amp;V1870</f>
        <v>FT-CAND-EGSC-OPT-PRC-</v>
      </c>
    </row>
    <row r="1871" customFormat="false" ht="12.75" hidden="false" customHeight="false" outlineLevel="0" collapsed="false">
      <c r="A1871" s="81" t="n">
        <v>36682</v>
      </c>
      <c r="B1871" s="87" t="s">
        <v>55</v>
      </c>
      <c r="C1871" s="87" t="s">
        <v>56</v>
      </c>
      <c r="D1871" s="87" t="s">
        <v>100</v>
      </c>
      <c r="E1871" s="87" t="s">
        <v>24</v>
      </c>
      <c r="F1871" s="87"/>
      <c r="G1871" s="87" t="s">
        <v>102</v>
      </c>
      <c r="H1871" s="88" t="n">
        <v>36739</v>
      </c>
      <c r="I1871" s="82" t="n">
        <v>-3275876</v>
      </c>
      <c r="J1871" s="82" t="n">
        <v>-2620701</v>
      </c>
      <c r="K1871" s="83" t="n">
        <f aca="false">IF(J1871=0,0,J1871/I1871)</f>
        <v>0.800000061052372</v>
      </c>
      <c r="L1871" s="83" t="n">
        <f aca="false">I1871/UOM</f>
        <v>-327.5876</v>
      </c>
      <c r="M1871" s="83" t="n">
        <f aca="false">J1871/UOM</f>
        <v>-262.0701</v>
      </c>
      <c r="N1871" s="84" t="str">
        <f aca="false">IF(F1871="P","PHY",IF(F1871="G","G",E1871))</f>
        <v>P</v>
      </c>
      <c r="O1871" s="84" t="str">
        <f aca="false">IF(ISNA(VLOOKUP(G1871,BadCanCurves,1,FALSE())),VLOOKUP(D1871,FOLIOS,6,FALSE()),"not used")</f>
        <v>not used</v>
      </c>
      <c r="P1871" s="84" t="n">
        <f aca="false">IF($N1871="P",VLOOKUP(H1871,PrcBuckets,2,FALSE()),0)</f>
        <v>5</v>
      </c>
      <c r="Q1871" s="84" t="n">
        <f aca="false">IF($N1871="D",VLOOKUP(H1871,BasisBuckets,2,FALSE()),0)</f>
        <v>0</v>
      </c>
      <c r="R1871" s="84" t="n">
        <f aca="false">IF($N1871="PHY",VLOOKUP(H1871,PGDBuckets,2,FALSE()),0)</f>
        <v>0</v>
      </c>
      <c r="S1871" s="84" t="n">
        <f aca="false">IF($N1871="G",VLOOKUP(H1871,PGDBuckets,2,FALSE()),0)</f>
        <v>0</v>
      </c>
      <c r="T1871" s="84" t="n">
        <f aca="false">SUM(P1871:S1871)</f>
        <v>5</v>
      </c>
      <c r="U1871" s="84" t="str">
        <f aca="false">IF(O1871="not used","-",O1871&amp;N1871&amp;T1871)</f>
        <v>-</v>
      </c>
      <c r="V1871" s="84" t="str">
        <f aca="false">IF(O1871="Not Used","-",VLOOKUP(D1871,FOLIOS,7,FALSE())&amp;H1871)</f>
        <v>-</v>
      </c>
      <c r="W1871" s="84" t="str">
        <f aca="false">IF(U1871="-","-",O1871&amp;E1871&amp;H1871)</f>
        <v>-</v>
      </c>
      <c r="X1871" s="85" t="str">
        <f aca="false">D1871&amp;G1871</f>
        <v>FT-CAND-EGSC-OPT-PRCNGMR-AECO/C</v>
      </c>
      <c r="Y1871" s="5"/>
      <c r="Z1871" s="5"/>
      <c r="AF1871" s="0" t="str">
        <f aca="false">D1871&amp;V1871</f>
        <v>FT-CAND-EGSC-OPT-PRC-</v>
      </c>
    </row>
    <row r="1872" customFormat="false" ht="12.75" hidden="false" customHeight="false" outlineLevel="0" collapsed="false">
      <c r="A1872" s="81" t="n">
        <v>36682</v>
      </c>
      <c r="B1872" s="87" t="s">
        <v>55</v>
      </c>
      <c r="C1872" s="87" t="s">
        <v>56</v>
      </c>
      <c r="D1872" s="87" t="s">
        <v>100</v>
      </c>
      <c r="E1872" s="87" t="s">
        <v>24</v>
      </c>
      <c r="F1872" s="87"/>
      <c r="G1872" s="87" t="s">
        <v>102</v>
      </c>
      <c r="H1872" s="88" t="n">
        <v>36770</v>
      </c>
      <c r="I1872" s="82" t="n">
        <v>-3448664</v>
      </c>
      <c r="J1872" s="82" t="n">
        <v>-2758932</v>
      </c>
      <c r="K1872" s="83" t="n">
        <f aca="false">IF(J1872=0,0,J1872/I1872)</f>
        <v>0.800000231973889</v>
      </c>
      <c r="L1872" s="83" t="n">
        <f aca="false">I1872/UOM</f>
        <v>-344.8664</v>
      </c>
      <c r="M1872" s="83" t="n">
        <f aca="false">J1872/UOM</f>
        <v>-275.8932</v>
      </c>
      <c r="N1872" s="84" t="str">
        <f aca="false">IF(F1872="P","PHY",IF(F1872="G","G",E1872))</f>
        <v>P</v>
      </c>
      <c r="O1872" s="84" t="str">
        <f aca="false">IF(ISNA(VLOOKUP(G1872,BadCanCurves,1,FALSE())),VLOOKUP(D1872,FOLIOS,6,FALSE()),"not used")</f>
        <v>not used</v>
      </c>
      <c r="P1872" s="84" t="n">
        <f aca="false">IF($N1872="P",VLOOKUP(H1872,PrcBuckets,2,FALSE()),0)</f>
        <v>6</v>
      </c>
      <c r="Q1872" s="84" t="n">
        <f aca="false">IF($N1872="D",VLOOKUP(H1872,BasisBuckets,2,FALSE()),0)</f>
        <v>0</v>
      </c>
      <c r="R1872" s="84" t="n">
        <f aca="false">IF($N1872="PHY",VLOOKUP(H1872,PGDBuckets,2,FALSE()),0)</f>
        <v>0</v>
      </c>
      <c r="S1872" s="84" t="n">
        <f aca="false">IF($N1872="G",VLOOKUP(H1872,PGDBuckets,2,FALSE()),0)</f>
        <v>0</v>
      </c>
      <c r="T1872" s="84" t="n">
        <f aca="false">SUM(P1872:S1872)</f>
        <v>6</v>
      </c>
      <c r="U1872" s="84" t="str">
        <f aca="false">IF(O1872="not used","-",O1872&amp;N1872&amp;T1872)</f>
        <v>-</v>
      </c>
      <c r="V1872" s="84" t="str">
        <f aca="false">IF(O1872="Not Used","-",VLOOKUP(D1872,FOLIOS,7,FALSE())&amp;H1872)</f>
        <v>-</v>
      </c>
      <c r="W1872" s="84" t="str">
        <f aca="false">IF(U1872="-","-",O1872&amp;E1872&amp;H1872)</f>
        <v>-</v>
      </c>
      <c r="X1872" s="85" t="str">
        <f aca="false">D1872&amp;G1872</f>
        <v>FT-CAND-EGSC-OPT-PRCNGMR-AECO/C</v>
      </c>
      <c r="Y1872" s="5"/>
      <c r="Z1872" s="5"/>
      <c r="AF1872" s="0" t="str">
        <f aca="false">D1872&amp;V1872</f>
        <v>FT-CAND-EGSC-OPT-PRC-</v>
      </c>
    </row>
    <row r="1873" customFormat="false" ht="12.75" hidden="false" customHeight="false" outlineLevel="0" collapsed="false">
      <c r="A1873" s="81" t="n">
        <v>36682</v>
      </c>
      <c r="B1873" s="87" t="s">
        <v>55</v>
      </c>
      <c r="C1873" s="87" t="s">
        <v>56</v>
      </c>
      <c r="D1873" s="87" t="s">
        <v>100</v>
      </c>
      <c r="E1873" s="87" t="s">
        <v>24</v>
      </c>
      <c r="F1873" s="87"/>
      <c r="G1873" s="87" t="s">
        <v>102</v>
      </c>
      <c r="H1873" s="88" t="n">
        <v>36800</v>
      </c>
      <c r="I1873" s="82" t="n">
        <v>-1009819</v>
      </c>
      <c r="J1873" s="82" t="n">
        <v>-807855</v>
      </c>
      <c r="K1873" s="83" t="n">
        <f aca="false">IF(J1873=0,0,J1873/I1873)</f>
        <v>0.799999801944705</v>
      </c>
      <c r="L1873" s="83" t="n">
        <f aca="false">I1873/UOM</f>
        <v>-100.9819</v>
      </c>
      <c r="M1873" s="83" t="n">
        <f aca="false">J1873/UOM</f>
        <v>-80.7855</v>
      </c>
      <c r="N1873" s="84" t="str">
        <f aca="false">IF(F1873="P","PHY",IF(F1873="G","G",E1873))</f>
        <v>P</v>
      </c>
      <c r="O1873" s="84" t="str">
        <f aca="false">IF(ISNA(VLOOKUP(G1873,BadCanCurves,1,FALSE())),VLOOKUP(D1873,FOLIOS,6,FALSE()),"not used")</f>
        <v>not used</v>
      </c>
      <c r="P1873" s="84" t="n">
        <f aca="false">IF($N1873="P",VLOOKUP(H1873,PrcBuckets,2,FALSE()),0)</f>
        <v>7</v>
      </c>
      <c r="Q1873" s="84" t="n">
        <f aca="false">IF($N1873="D",VLOOKUP(H1873,BasisBuckets,2,FALSE()),0)</f>
        <v>0</v>
      </c>
      <c r="R1873" s="84" t="n">
        <f aca="false">IF($N1873="PHY",VLOOKUP(H1873,PGDBuckets,2,FALSE()),0)</f>
        <v>0</v>
      </c>
      <c r="S1873" s="84" t="n">
        <f aca="false">IF($N1873="G",VLOOKUP(H1873,PGDBuckets,2,FALSE()),0)</f>
        <v>0</v>
      </c>
      <c r="T1873" s="84" t="n">
        <f aca="false">SUM(P1873:S1873)</f>
        <v>7</v>
      </c>
      <c r="U1873" s="84" t="str">
        <f aca="false">IF(O1873="not used","-",O1873&amp;N1873&amp;T1873)</f>
        <v>-</v>
      </c>
      <c r="V1873" s="84" t="str">
        <f aca="false">IF(O1873="Not Used","-",VLOOKUP(D1873,FOLIOS,7,FALSE())&amp;H1873)</f>
        <v>-</v>
      </c>
      <c r="W1873" s="84" t="str">
        <f aca="false">IF(U1873="-","-",O1873&amp;E1873&amp;H1873)</f>
        <v>-</v>
      </c>
      <c r="X1873" s="85" t="str">
        <f aca="false">D1873&amp;G1873</f>
        <v>FT-CAND-EGSC-OPT-PRCNGMR-AECO/C</v>
      </c>
      <c r="Y1873" s="5"/>
      <c r="Z1873" s="5"/>
      <c r="AF1873" s="0" t="str">
        <f aca="false">D1873&amp;V1873</f>
        <v>FT-CAND-EGSC-OPT-PRC-</v>
      </c>
    </row>
    <row r="1874" customFormat="false" ht="12.75" hidden="false" customHeight="false" outlineLevel="0" collapsed="false">
      <c r="A1874" s="81" t="n">
        <v>36682</v>
      </c>
      <c r="B1874" s="87" t="s">
        <v>55</v>
      </c>
      <c r="C1874" s="87" t="s">
        <v>56</v>
      </c>
      <c r="D1874" s="87" t="s">
        <v>100</v>
      </c>
      <c r="E1874" s="87" t="s">
        <v>24</v>
      </c>
      <c r="F1874" s="87"/>
      <c r="G1874" s="87" t="s">
        <v>102</v>
      </c>
      <c r="H1874" s="88" t="n">
        <v>36831</v>
      </c>
      <c r="I1874" s="82" t="n">
        <v>3743074</v>
      </c>
      <c r="J1874" s="82" t="n">
        <v>2994459</v>
      </c>
      <c r="K1874" s="83" t="n">
        <f aca="false">IF(J1874=0,0,J1874/I1874)</f>
        <v>0.799999946567981</v>
      </c>
      <c r="L1874" s="83" t="n">
        <f aca="false">I1874/UOM</f>
        <v>374.3074</v>
      </c>
      <c r="M1874" s="83" t="n">
        <f aca="false">J1874/UOM</f>
        <v>299.4459</v>
      </c>
      <c r="N1874" s="84" t="str">
        <f aca="false">IF(F1874="P","PHY",IF(F1874="G","G",E1874))</f>
        <v>P</v>
      </c>
      <c r="O1874" s="84" t="str">
        <f aca="false">IF(ISNA(VLOOKUP(G1874,BadCanCurves,1,FALSE())),VLOOKUP(D1874,FOLIOS,6,FALSE()),"not used")</f>
        <v>not used</v>
      </c>
      <c r="P1874" s="84" t="n">
        <f aca="false">IF($N1874="P",VLOOKUP(H1874,PrcBuckets,2,FALSE()),0)</f>
        <v>8</v>
      </c>
      <c r="Q1874" s="84" t="n">
        <f aca="false">IF($N1874="D",VLOOKUP(H1874,BasisBuckets,2,FALSE()),0)</f>
        <v>0</v>
      </c>
      <c r="R1874" s="84" t="n">
        <f aca="false">IF($N1874="PHY",VLOOKUP(H1874,PGDBuckets,2,FALSE()),0)</f>
        <v>0</v>
      </c>
      <c r="S1874" s="84" t="n">
        <f aca="false">IF($N1874="G",VLOOKUP(H1874,PGDBuckets,2,FALSE()),0)</f>
        <v>0</v>
      </c>
      <c r="T1874" s="84" t="n">
        <f aca="false">SUM(P1874:S1874)</f>
        <v>8</v>
      </c>
      <c r="U1874" s="84" t="str">
        <f aca="false">IF(O1874="not used","-",O1874&amp;N1874&amp;T1874)</f>
        <v>-</v>
      </c>
      <c r="V1874" s="84" t="str">
        <f aca="false">IF(O1874="Not Used","-",VLOOKUP(D1874,FOLIOS,7,FALSE())&amp;H1874)</f>
        <v>-</v>
      </c>
      <c r="W1874" s="84" t="str">
        <f aca="false">IF(U1874="-","-",O1874&amp;E1874&amp;H1874)</f>
        <v>-</v>
      </c>
      <c r="X1874" s="85" t="str">
        <f aca="false">D1874&amp;G1874</f>
        <v>FT-CAND-EGSC-OPT-PRCNGMR-AECO/C</v>
      </c>
      <c r="Y1874" s="5"/>
      <c r="Z1874" s="5"/>
      <c r="AF1874" s="0" t="str">
        <f aca="false">D1874&amp;V1874</f>
        <v>FT-CAND-EGSC-OPT-PRC-</v>
      </c>
    </row>
    <row r="1875" customFormat="false" ht="12.75" hidden="false" customHeight="false" outlineLevel="0" collapsed="false">
      <c r="A1875" s="81" t="n">
        <v>36682</v>
      </c>
      <c r="B1875" s="87" t="s">
        <v>55</v>
      </c>
      <c r="C1875" s="87" t="s">
        <v>56</v>
      </c>
      <c r="D1875" s="87" t="s">
        <v>100</v>
      </c>
      <c r="E1875" s="87" t="s">
        <v>24</v>
      </c>
      <c r="F1875" s="87"/>
      <c r="G1875" s="87" t="s">
        <v>102</v>
      </c>
      <c r="H1875" s="88" t="n">
        <v>36861</v>
      </c>
      <c r="I1875" s="82" t="n">
        <v>3842262</v>
      </c>
      <c r="J1875" s="82" t="n">
        <v>3073809</v>
      </c>
      <c r="K1875" s="83" t="n">
        <f aca="false">IF(J1875=0,0,J1875/I1875)</f>
        <v>0.799999843841987</v>
      </c>
      <c r="L1875" s="83" t="n">
        <f aca="false">I1875/UOM</f>
        <v>384.2262</v>
      </c>
      <c r="M1875" s="83" t="n">
        <f aca="false">J1875/UOM</f>
        <v>307.3809</v>
      </c>
      <c r="N1875" s="84" t="str">
        <f aca="false">IF(F1875="P","PHY",IF(F1875="G","G",E1875))</f>
        <v>P</v>
      </c>
      <c r="O1875" s="84" t="str">
        <f aca="false">IF(ISNA(VLOOKUP(G1875,BadCanCurves,1,FALSE())),VLOOKUP(D1875,FOLIOS,6,FALSE()),"not used")</f>
        <v>not used</v>
      </c>
      <c r="P1875" s="84" t="n">
        <f aca="false">IF($N1875="P",VLOOKUP(H1875,PrcBuckets,2,FALSE()),0)</f>
        <v>8</v>
      </c>
      <c r="Q1875" s="84" t="n">
        <f aca="false">IF($N1875="D",VLOOKUP(H1875,BasisBuckets,2,FALSE()),0)</f>
        <v>0</v>
      </c>
      <c r="R1875" s="84" t="n">
        <f aca="false">IF($N1875="PHY",VLOOKUP(H1875,PGDBuckets,2,FALSE()),0)</f>
        <v>0</v>
      </c>
      <c r="S1875" s="84" t="n">
        <f aca="false">IF($N1875="G",VLOOKUP(H1875,PGDBuckets,2,FALSE()),0)</f>
        <v>0</v>
      </c>
      <c r="T1875" s="84" t="n">
        <f aca="false">SUM(P1875:S1875)</f>
        <v>8</v>
      </c>
      <c r="U1875" s="84" t="str">
        <f aca="false">IF(O1875="not used","-",O1875&amp;N1875&amp;T1875)</f>
        <v>-</v>
      </c>
      <c r="V1875" s="84" t="str">
        <f aca="false">IF(O1875="Not Used","-",VLOOKUP(D1875,FOLIOS,7,FALSE())&amp;H1875)</f>
        <v>-</v>
      </c>
      <c r="W1875" s="84" t="str">
        <f aca="false">IF(U1875="-","-",O1875&amp;E1875&amp;H1875)</f>
        <v>-</v>
      </c>
      <c r="X1875" s="85" t="str">
        <f aca="false">D1875&amp;G1875</f>
        <v>FT-CAND-EGSC-OPT-PRCNGMR-AECO/C</v>
      </c>
      <c r="Y1875" s="5"/>
      <c r="Z1875" s="5"/>
      <c r="AF1875" s="0" t="str">
        <f aca="false">D1875&amp;V1875</f>
        <v>FT-CAND-EGSC-OPT-PRC-</v>
      </c>
    </row>
    <row r="1876" customFormat="false" ht="12.75" hidden="false" customHeight="false" outlineLevel="0" collapsed="false">
      <c r="A1876" s="81" t="n">
        <v>36682</v>
      </c>
      <c r="B1876" s="87" t="s">
        <v>55</v>
      </c>
      <c r="C1876" s="87" t="s">
        <v>56</v>
      </c>
      <c r="D1876" s="87" t="s">
        <v>100</v>
      </c>
      <c r="E1876" s="87" t="s">
        <v>24</v>
      </c>
      <c r="F1876" s="87"/>
      <c r="G1876" s="87" t="s">
        <v>102</v>
      </c>
      <c r="H1876" s="88" t="n">
        <v>36892</v>
      </c>
      <c r="I1876" s="82" t="n">
        <v>3830433</v>
      </c>
      <c r="J1876" s="82" t="n">
        <v>3064346</v>
      </c>
      <c r="K1876" s="83" t="n">
        <f aca="false">IF(J1876=0,0,J1876/I1876)</f>
        <v>0.799999895573164</v>
      </c>
      <c r="L1876" s="83" t="n">
        <f aca="false">I1876/UOM</f>
        <v>383.0433</v>
      </c>
      <c r="M1876" s="83" t="n">
        <f aca="false">J1876/UOM</f>
        <v>306.4346</v>
      </c>
      <c r="N1876" s="84" t="str">
        <f aca="false">IF(F1876="P","PHY",IF(F1876="G","G",E1876))</f>
        <v>P</v>
      </c>
      <c r="O1876" s="84" t="str">
        <f aca="false">IF(ISNA(VLOOKUP(G1876,BadCanCurves,1,FALSE())),VLOOKUP(D1876,FOLIOS,6,FALSE()),"not used")</f>
        <v>not used</v>
      </c>
      <c r="P1876" s="84" t="n">
        <f aca="false">IF($N1876="P",VLOOKUP(H1876,PrcBuckets,2,FALSE()),0)</f>
        <v>9</v>
      </c>
      <c r="Q1876" s="84" t="n">
        <f aca="false">IF($N1876="D",VLOOKUP(H1876,BasisBuckets,2,FALSE()),0)</f>
        <v>0</v>
      </c>
      <c r="R1876" s="84" t="n">
        <f aca="false">IF($N1876="PHY",VLOOKUP(H1876,PGDBuckets,2,FALSE()),0)</f>
        <v>0</v>
      </c>
      <c r="S1876" s="84" t="n">
        <f aca="false">IF($N1876="G",VLOOKUP(H1876,PGDBuckets,2,FALSE()),0)</f>
        <v>0</v>
      </c>
      <c r="T1876" s="84" t="n">
        <f aca="false">SUM(P1876:S1876)</f>
        <v>9</v>
      </c>
      <c r="U1876" s="84" t="str">
        <f aca="false">IF(O1876="not used","-",O1876&amp;N1876&amp;T1876)</f>
        <v>-</v>
      </c>
      <c r="V1876" s="84" t="str">
        <f aca="false">IF(O1876="Not Used","-",VLOOKUP(D1876,FOLIOS,7,FALSE())&amp;H1876)</f>
        <v>-</v>
      </c>
      <c r="W1876" s="84" t="str">
        <f aca="false">IF(U1876="-","-",O1876&amp;E1876&amp;H1876)</f>
        <v>-</v>
      </c>
      <c r="X1876" s="85" t="str">
        <f aca="false">D1876&amp;G1876</f>
        <v>FT-CAND-EGSC-OPT-PRCNGMR-AECO/C</v>
      </c>
      <c r="Y1876" s="5"/>
      <c r="Z1876" s="5"/>
      <c r="AF1876" s="0" t="str">
        <f aca="false">D1876&amp;V1876</f>
        <v>FT-CAND-EGSC-OPT-PRC-</v>
      </c>
    </row>
    <row r="1877" customFormat="false" ht="12.75" hidden="false" customHeight="false" outlineLevel="0" collapsed="false">
      <c r="A1877" s="81" t="n">
        <v>36682</v>
      </c>
      <c r="B1877" s="87" t="s">
        <v>55</v>
      </c>
      <c r="C1877" s="87" t="s">
        <v>56</v>
      </c>
      <c r="D1877" s="87" t="s">
        <v>100</v>
      </c>
      <c r="E1877" s="87" t="s">
        <v>24</v>
      </c>
      <c r="F1877" s="87"/>
      <c r="G1877" s="87" t="s">
        <v>102</v>
      </c>
      <c r="H1877" s="88" t="n">
        <v>36923</v>
      </c>
      <c r="I1877" s="82" t="n">
        <v>3296437</v>
      </c>
      <c r="J1877" s="82" t="n">
        <v>2637150</v>
      </c>
      <c r="K1877" s="83" t="n">
        <f aca="false">IF(J1877=0,0,J1877/I1877)</f>
        <v>0.800000121343135</v>
      </c>
      <c r="L1877" s="83" t="n">
        <f aca="false">I1877/UOM</f>
        <v>329.6437</v>
      </c>
      <c r="M1877" s="83" t="n">
        <f aca="false">J1877/UOM</f>
        <v>263.715</v>
      </c>
      <c r="N1877" s="84" t="str">
        <f aca="false">IF(F1877="P","PHY",IF(F1877="G","G",E1877))</f>
        <v>P</v>
      </c>
      <c r="O1877" s="84" t="str">
        <f aca="false">IF(ISNA(VLOOKUP(G1877,BadCanCurves,1,FALSE())),VLOOKUP(D1877,FOLIOS,6,FALSE()),"not used")</f>
        <v>not used</v>
      </c>
      <c r="P1877" s="84" t="n">
        <f aca="false">IF($N1877="P",VLOOKUP(H1877,PrcBuckets,2,FALSE()),0)</f>
        <v>9</v>
      </c>
      <c r="Q1877" s="84" t="n">
        <f aca="false">IF($N1877="D",VLOOKUP(H1877,BasisBuckets,2,FALSE()),0)</f>
        <v>0</v>
      </c>
      <c r="R1877" s="84" t="n">
        <f aca="false">IF($N1877="PHY",VLOOKUP(H1877,PGDBuckets,2,FALSE()),0)</f>
        <v>0</v>
      </c>
      <c r="S1877" s="84" t="n">
        <f aca="false">IF($N1877="G",VLOOKUP(H1877,PGDBuckets,2,FALSE()),0)</f>
        <v>0</v>
      </c>
      <c r="T1877" s="84" t="n">
        <f aca="false">SUM(P1877:S1877)</f>
        <v>9</v>
      </c>
      <c r="U1877" s="84" t="str">
        <f aca="false">IF(O1877="not used","-",O1877&amp;N1877&amp;T1877)</f>
        <v>-</v>
      </c>
      <c r="V1877" s="84" t="str">
        <f aca="false">IF(O1877="Not Used","-",VLOOKUP(D1877,FOLIOS,7,FALSE())&amp;H1877)</f>
        <v>-</v>
      </c>
      <c r="W1877" s="84" t="str">
        <f aca="false">IF(U1877="-","-",O1877&amp;E1877&amp;H1877)</f>
        <v>-</v>
      </c>
      <c r="X1877" s="85" t="str">
        <f aca="false">D1877&amp;G1877</f>
        <v>FT-CAND-EGSC-OPT-PRCNGMR-AECO/C</v>
      </c>
      <c r="Y1877" s="5"/>
      <c r="Z1877" s="5"/>
      <c r="AF1877" s="0" t="str">
        <f aca="false">D1877&amp;V1877</f>
        <v>FT-CAND-EGSC-OPT-PRC-</v>
      </c>
    </row>
    <row r="1878" customFormat="false" ht="12.75" hidden="false" customHeight="false" outlineLevel="0" collapsed="false">
      <c r="A1878" s="81" t="n">
        <v>36682</v>
      </c>
      <c r="B1878" s="87" t="s">
        <v>55</v>
      </c>
      <c r="C1878" s="87" t="s">
        <v>56</v>
      </c>
      <c r="D1878" s="87" t="s">
        <v>100</v>
      </c>
      <c r="E1878" s="87" t="s">
        <v>24</v>
      </c>
      <c r="F1878" s="87"/>
      <c r="G1878" s="87" t="s">
        <v>102</v>
      </c>
      <c r="H1878" s="88" t="n">
        <v>36951</v>
      </c>
      <c r="I1878" s="82" t="n">
        <v>3545504</v>
      </c>
      <c r="J1878" s="82" t="n">
        <v>2836403</v>
      </c>
      <c r="K1878" s="83" t="n">
        <f aca="false">IF(J1878=0,0,J1878/I1878)</f>
        <v>0.79999994359053</v>
      </c>
      <c r="L1878" s="83" t="n">
        <f aca="false">I1878/UOM</f>
        <v>354.5504</v>
      </c>
      <c r="M1878" s="83" t="n">
        <f aca="false">J1878/UOM</f>
        <v>283.6403</v>
      </c>
      <c r="N1878" s="84" t="str">
        <f aca="false">IF(F1878="P","PHY",IF(F1878="G","G",E1878))</f>
        <v>P</v>
      </c>
      <c r="O1878" s="84" t="str">
        <f aca="false">IF(ISNA(VLOOKUP(G1878,BadCanCurves,1,FALSE())),VLOOKUP(D1878,FOLIOS,6,FALSE()),"not used")</f>
        <v>not used</v>
      </c>
      <c r="P1878" s="84" t="n">
        <f aca="false">IF($N1878="P",VLOOKUP(H1878,PrcBuckets,2,FALSE()),0)</f>
        <v>9</v>
      </c>
      <c r="Q1878" s="84" t="n">
        <f aca="false">IF($N1878="D",VLOOKUP(H1878,BasisBuckets,2,FALSE()),0)</f>
        <v>0</v>
      </c>
      <c r="R1878" s="84" t="n">
        <f aca="false">IF($N1878="PHY",VLOOKUP(H1878,PGDBuckets,2,FALSE()),0)</f>
        <v>0</v>
      </c>
      <c r="S1878" s="84" t="n">
        <f aca="false">IF($N1878="G",VLOOKUP(H1878,PGDBuckets,2,FALSE()),0)</f>
        <v>0</v>
      </c>
      <c r="T1878" s="84" t="n">
        <f aca="false">SUM(P1878:S1878)</f>
        <v>9</v>
      </c>
      <c r="U1878" s="84" t="str">
        <f aca="false">IF(O1878="not used","-",O1878&amp;N1878&amp;T1878)</f>
        <v>-</v>
      </c>
      <c r="V1878" s="84" t="str">
        <f aca="false">IF(O1878="Not Used","-",VLOOKUP(D1878,FOLIOS,7,FALSE())&amp;H1878)</f>
        <v>-</v>
      </c>
      <c r="W1878" s="84" t="str">
        <f aca="false">IF(U1878="-","-",O1878&amp;E1878&amp;H1878)</f>
        <v>-</v>
      </c>
      <c r="X1878" s="85" t="str">
        <f aca="false">D1878&amp;G1878</f>
        <v>FT-CAND-EGSC-OPT-PRCNGMR-AECO/C</v>
      </c>
      <c r="Y1878" s="5"/>
      <c r="Z1878" s="5"/>
      <c r="AF1878" s="0" t="str">
        <f aca="false">D1878&amp;V1878</f>
        <v>FT-CAND-EGSC-OPT-PRC-</v>
      </c>
    </row>
    <row r="1879" customFormat="false" ht="12.75" hidden="false" customHeight="false" outlineLevel="0" collapsed="false">
      <c r="A1879" s="81" t="n">
        <v>36682</v>
      </c>
      <c r="B1879" s="87" t="s">
        <v>55</v>
      </c>
      <c r="C1879" s="87" t="s">
        <v>56</v>
      </c>
      <c r="D1879" s="87" t="s">
        <v>100</v>
      </c>
      <c r="E1879" s="87" t="s">
        <v>24</v>
      </c>
      <c r="F1879" s="87"/>
      <c r="G1879" s="87" t="s">
        <v>102</v>
      </c>
      <c r="H1879" s="88" t="n">
        <v>36982</v>
      </c>
      <c r="I1879" s="82" t="n">
        <v>520031</v>
      </c>
      <c r="J1879" s="82" t="n">
        <v>416025</v>
      </c>
      <c r="K1879" s="83" t="n">
        <f aca="false">IF(J1879=0,0,J1879/I1879)</f>
        <v>0.800000384592457</v>
      </c>
      <c r="L1879" s="83" t="n">
        <f aca="false">I1879/UOM</f>
        <v>52.0031</v>
      </c>
      <c r="M1879" s="83" t="n">
        <f aca="false">J1879/UOM</f>
        <v>41.6025</v>
      </c>
      <c r="N1879" s="84" t="str">
        <f aca="false">IF(F1879="P","PHY",IF(F1879="G","G",E1879))</f>
        <v>P</v>
      </c>
      <c r="O1879" s="84" t="str">
        <f aca="false">IF(ISNA(VLOOKUP(G1879,BadCanCurves,1,FALSE())),VLOOKUP(D1879,FOLIOS,6,FALSE()),"not used")</f>
        <v>not used</v>
      </c>
      <c r="P1879" s="84" t="n">
        <f aca="false">IF($N1879="P",VLOOKUP(H1879,PrcBuckets,2,FALSE()),0)</f>
        <v>9</v>
      </c>
      <c r="Q1879" s="84" t="n">
        <f aca="false">IF($N1879="D",VLOOKUP(H1879,BasisBuckets,2,FALSE()),0)</f>
        <v>0</v>
      </c>
      <c r="R1879" s="84" t="n">
        <f aca="false">IF($N1879="PHY",VLOOKUP(H1879,PGDBuckets,2,FALSE()),0)</f>
        <v>0</v>
      </c>
      <c r="S1879" s="84" t="n">
        <f aca="false">IF($N1879="G",VLOOKUP(H1879,PGDBuckets,2,FALSE()),0)</f>
        <v>0</v>
      </c>
      <c r="T1879" s="84" t="n">
        <f aca="false">SUM(P1879:S1879)</f>
        <v>9</v>
      </c>
      <c r="U1879" s="84" t="str">
        <f aca="false">IF(O1879="not used","-",O1879&amp;N1879&amp;T1879)</f>
        <v>-</v>
      </c>
      <c r="V1879" s="84" t="str">
        <f aca="false">IF(O1879="Not Used","-",VLOOKUP(D1879,FOLIOS,7,FALSE())&amp;H1879)</f>
        <v>-</v>
      </c>
      <c r="W1879" s="84" t="str">
        <f aca="false">IF(U1879="-","-",O1879&amp;E1879&amp;H1879)</f>
        <v>-</v>
      </c>
      <c r="X1879" s="85" t="str">
        <f aca="false">D1879&amp;G1879</f>
        <v>FT-CAND-EGSC-OPT-PRCNGMR-AECO/C</v>
      </c>
      <c r="Y1879" s="5"/>
      <c r="Z1879" s="5"/>
      <c r="AF1879" s="0" t="str">
        <f aca="false">D1879&amp;V1879</f>
        <v>FT-CAND-EGSC-OPT-PRC-</v>
      </c>
    </row>
    <row r="1880" customFormat="false" ht="12.75" hidden="false" customHeight="false" outlineLevel="0" collapsed="false">
      <c r="A1880" s="81" t="n">
        <v>36682</v>
      </c>
      <c r="B1880" s="87" t="s">
        <v>55</v>
      </c>
      <c r="C1880" s="87" t="s">
        <v>56</v>
      </c>
      <c r="D1880" s="87" t="s">
        <v>100</v>
      </c>
      <c r="E1880" s="87" t="s">
        <v>24</v>
      </c>
      <c r="F1880" s="87"/>
      <c r="G1880" s="87" t="s">
        <v>102</v>
      </c>
      <c r="H1880" s="88" t="n">
        <v>37012</v>
      </c>
      <c r="I1880" s="82" t="n">
        <v>164904</v>
      </c>
      <c r="J1880" s="82" t="n">
        <v>131924</v>
      </c>
      <c r="K1880" s="83" t="n">
        <f aca="false">IF(J1880=0,0,J1880/I1880)</f>
        <v>0.800004851307427</v>
      </c>
      <c r="L1880" s="83" t="n">
        <f aca="false">I1880/UOM</f>
        <v>16.4904</v>
      </c>
      <c r="M1880" s="83" t="n">
        <f aca="false">J1880/UOM</f>
        <v>13.1924</v>
      </c>
      <c r="N1880" s="84" t="str">
        <f aca="false">IF(F1880="P","PHY",IF(F1880="G","G",E1880))</f>
        <v>P</v>
      </c>
      <c r="O1880" s="84" t="str">
        <f aca="false">IF(ISNA(VLOOKUP(G1880,BadCanCurves,1,FALSE())),VLOOKUP(D1880,FOLIOS,6,FALSE()),"not used")</f>
        <v>not used</v>
      </c>
      <c r="P1880" s="84" t="n">
        <f aca="false">IF($N1880="P",VLOOKUP(H1880,PrcBuckets,2,FALSE()),0)</f>
        <v>9</v>
      </c>
      <c r="Q1880" s="84" t="n">
        <f aca="false">IF($N1880="D",VLOOKUP(H1880,BasisBuckets,2,FALSE()),0)</f>
        <v>0</v>
      </c>
      <c r="R1880" s="84" t="n">
        <f aca="false">IF($N1880="PHY",VLOOKUP(H1880,PGDBuckets,2,FALSE()),0)</f>
        <v>0</v>
      </c>
      <c r="S1880" s="84" t="n">
        <f aca="false">IF($N1880="G",VLOOKUP(H1880,PGDBuckets,2,FALSE()),0)</f>
        <v>0</v>
      </c>
      <c r="T1880" s="84" t="n">
        <f aca="false">SUM(P1880:S1880)</f>
        <v>9</v>
      </c>
      <c r="U1880" s="84" t="str">
        <f aca="false">IF(O1880="not used","-",O1880&amp;N1880&amp;T1880)</f>
        <v>-</v>
      </c>
      <c r="V1880" s="84" t="str">
        <f aca="false">IF(O1880="Not Used","-",VLOOKUP(D1880,FOLIOS,7,FALSE())&amp;H1880)</f>
        <v>-</v>
      </c>
      <c r="W1880" s="84" t="str">
        <f aca="false">IF(U1880="-","-",O1880&amp;E1880&amp;H1880)</f>
        <v>-</v>
      </c>
      <c r="X1880" s="85" t="str">
        <f aca="false">D1880&amp;G1880</f>
        <v>FT-CAND-EGSC-OPT-PRCNGMR-AECO/C</v>
      </c>
      <c r="Y1880" s="5"/>
      <c r="Z1880" s="5"/>
      <c r="AF1880" s="0" t="str">
        <f aca="false">D1880&amp;V1880</f>
        <v>FT-CAND-EGSC-OPT-PRC-</v>
      </c>
    </row>
    <row r="1881" customFormat="false" ht="12.75" hidden="false" customHeight="false" outlineLevel="0" collapsed="false">
      <c r="A1881" s="81" t="n">
        <v>36682</v>
      </c>
      <c r="B1881" s="87" t="s">
        <v>55</v>
      </c>
      <c r="C1881" s="87" t="s">
        <v>56</v>
      </c>
      <c r="D1881" s="87" t="s">
        <v>100</v>
      </c>
      <c r="E1881" s="87" t="s">
        <v>24</v>
      </c>
      <c r="F1881" s="87"/>
      <c r="G1881" s="87" t="s">
        <v>102</v>
      </c>
      <c r="H1881" s="88" t="n">
        <v>37043</v>
      </c>
      <c r="I1881" s="82" t="n">
        <v>156651</v>
      </c>
      <c r="J1881" s="82" t="n">
        <v>125320</v>
      </c>
      <c r="K1881" s="83" t="n">
        <f aca="false">IF(J1881=0,0,J1881/I1881)</f>
        <v>0.799994893106332</v>
      </c>
      <c r="L1881" s="83" t="n">
        <f aca="false">I1881/UOM</f>
        <v>15.6651</v>
      </c>
      <c r="M1881" s="83" t="n">
        <f aca="false">J1881/UOM</f>
        <v>12.532</v>
      </c>
      <c r="N1881" s="84" t="str">
        <f aca="false">IF(F1881="P","PHY",IF(F1881="G","G",E1881))</f>
        <v>P</v>
      </c>
      <c r="O1881" s="84" t="str">
        <f aca="false">IF(ISNA(VLOOKUP(G1881,BadCanCurves,1,FALSE())),VLOOKUP(D1881,FOLIOS,6,FALSE()),"not used")</f>
        <v>not used</v>
      </c>
      <c r="P1881" s="84" t="n">
        <f aca="false">IF($N1881="P",VLOOKUP(H1881,PrcBuckets,2,FALSE()),0)</f>
        <v>9</v>
      </c>
      <c r="Q1881" s="84" t="n">
        <f aca="false">IF($N1881="D",VLOOKUP(H1881,BasisBuckets,2,FALSE()),0)</f>
        <v>0</v>
      </c>
      <c r="R1881" s="84" t="n">
        <f aca="false">IF($N1881="PHY",VLOOKUP(H1881,PGDBuckets,2,FALSE()),0)</f>
        <v>0</v>
      </c>
      <c r="S1881" s="84" t="n">
        <f aca="false">IF($N1881="G",VLOOKUP(H1881,PGDBuckets,2,FALSE()),0)</f>
        <v>0</v>
      </c>
      <c r="T1881" s="84" t="n">
        <f aca="false">SUM(P1881:S1881)</f>
        <v>9</v>
      </c>
      <c r="U1881" s="84" t="str">
        <f aca="false">IF(O1881="not used","-",O1881&amp;N1881&amp;T1881)</f>
        <v>-</v>
      </c>
      <c r="V1881" s="84" t="str">
        <f aca="false">IF(O1881="Not Used","-",VLOOKUP(D1881,FOLIOS,7,FALSE())&amp;H1881)</f>
        <v>-</v>
      </c>
      <c r="W1881" s="84" t="str">
        <f aca="false">IF(U1881="-","-",O1881&amp;E1881&amp;H1881)</f>
        <v>-</v>
      </c>
      <c r="X1881" s="85" t="str">
        <f aca="false">D1881&amp;G1881</f>
        <v>FT-CAND-EGSC-OPT-PRCNGMR-AECO/C</v>
      </c>
      <c r="Y1881" s="5"/>
      <c r="Z1881" s="5"/>
      <c r="AF1881" s="0" t="str">
        <f aca="false">D1881&amp;V1881</f>
        <v>FT-CAND-EGSC-OPT-PRC-</v>
      </c>
    </row>
    <row r="1882" customFormat="false" ht="12.75" hidden="false" customHeight="false" outlineLevel="0" collapsed="false">
      <c r="A1882" s="81" t="n">
        <v>36682</v>
      </c>
      <c r="B1882" s="87" t="s">
        <v>55</v>
      </c>
      <c r="C1882" s="87" t="s">
        <v>56</v>
      </c>
      <c r="D1882" s="87" t="s">
        <v>100</v>
      </c>
      <c r="E1882" s="87" t="s">
        <v>24</v>
      </c>
      <c r="F1882" s="87"/>
      <c r="G1882" s="87" t="s">
        <v>102</v>
      </c>
      <c r="H1882" s="88" t="n">
        <v>37073</v>
      </c>
      <c r="I1882" s="82" t="n">
        <v>158503</v>
      </c>
      <c r="J1882" s="82" t="n">
        <v>126802</v>
      </c>
      <c r="K1882" s="83" t="n">
        <f aca="false">IF(J1882=0,0,J1882/I1882)</f>
        <v>0.79999747638846</v>
      </c>
      <c r="L1882" s="83" t="n">
        <f aca="false">I1882/UOM</f>
        <v>15.8503</v>
      </c>
      <c r="M1882" s="83" t="n">
        <f aca="false">J1882/UOM</f>
        <v>12.6802</v>
      </c>
      <c r="N1882" s="84" t="str">
        <f aca="false">IF(F1882="P","PHY",IF(F1882="G","G",E1882))</f>
        <v>P</v>
      </c>
      <c r="O1882" s="84" t="str">
        <f aca="false">IF(ISNA(VLOOKUP(G1882,BadCanCurves,1,FALSE())),VLOOKUP(D1882,FOLIOS,6,FALSE()),"not used")</f>
        <v>not used</v>
      </c>
      <c r="P1882" s="84" t="n">
        <f aca="false">IF($N1882="P",VLOOKUP(H1882,PrcBuckets,2,FALSE()),0)</f>
        <v>9</v>
      </c>
      <c r="Q1882" s="84" t="n">
        <f aca="false">IF($N1882="D",VLOOKUP(H1882,BasisBuckets,2,FALSE()),0)</f>
        <v>0</v>
      </c>
      <c r="R1882" s="84" t="n">
        <f aca="false">IF($N1882="PHY",VLOOKUP(H1882,PGDBuckets,2,FALSE()),0)</f>
        <v>0</v>
      </c>
      <c r="S1882" s="84" t="n">
        <f aca="false">IF($N1882="G",VLOOKUP(H1882,PGDBuckets,2,FALSE()),0)</f>
        <v>0</v>
      </c>
      <c r="T1882" s="84" t="n">
        <f aca="false">SUM(P1882:S1882)</f>
        <v>9</v>
      </c>
      <c r="U1882" s="84" t="str">
        <f aca="false">IF(O1882="not used","-",O1882&amp;N1882&amp;T1882)</f>
        <v>-</v>
      </c>
      <c r="V1882" s="84" t="str">
        <f aca="false">IF(O1882="Not Used","-",VLOOKUP(D1882,FOLIOS,7,FALSE())&amp;H1882)</f>
        <v>-</v>
      </c>
      <c r="W1882" s="84" t="str">
        <f aca="false">IF(U1882="-","-",O1882&amp;E1882&amp;H1882)</f>
        <v>-</v>
      </c>
      <c r="X1882" s="85" t="str">
        <f aca="false">D1882&amp;G1882</f>
        <v>FT-CAND-EGSC-OPT-PRCNGMR-AECO/C</v>
      </c>
      <c r="Y1882" s="5"/>
      <c r="Z1882" s="5"/>
      <c r="AF1882" s="0" t="str">
        <f aca="false">D1882&amp;V1882</f>
        <v>FT-CAND-EGSC-OPT-PRC-</v>
      </c>
    </row>
    <row r="1883" customFormat="false" ht="12.75" hidden="false" customHeight="false" outlineLevel="0" collapsed="false">
      <c r="A1883" s="81" t="n">
        <v>36682</v>
      </c>
      <c r="B1883" s="87" t="s">
        <v>55</v>
      </c>
      <c r="C1883" s="87" t="s">
        <v>56</v>
      </c>
      <c r="D1883" s="87" t="s">
        <v>100</v>
      </c>
      <c r="E1883" s="87" t="s">
        <v>24</v>
      </c>
      <c r="F1883" s="87"/>
      <c r="G1883" s="87" t="s">
        <v>102</v>
      </c>
      <c r="H1883" s="88" t="n">
        <v>37104</v>
      </c>
      <c r="I1883" s="82" t="n">
        <v>155243</v>
      </c>
      <c r="J1883" s="82" t="n">
        <v>124195</v>
      </c>
      <c r="K1883" s="83" t="n">
        <f aca="false">IF(J1883=0,0,J1883/I1883)</f>
        <v>0.800003864908563</v>
      </c>
      <c r="L1883" s="83" t="n">
        <f aca="false">I1883/UOM</f>
        <v>15.5243</v>
      </c>
      <c r="M1883" s="83" t="n">
        <f aca="false">J1883/UOM</f>
        <v>12.4195</v>
      </c>
      <c r="N1883" s="84" t="str">
        <f aca="false">IF(F1883="P","PHY",IF(F1883="G","G",E1883))</f>
        <v>P</v>
      </c>
      <c r="O1883" s="84" t="str">
        <f aca="false">IF(ISNA(VLOOKUP(G1883,BadCanCurves,1,FALSE())),VLOOKUP(D1883,FOLIOS,6,FALSE()),"not used")</f>
        <v>not used</v>
      </c>
      <c r="P1883" s="84" t="n">
        <f aca="false">IF($N1883="P",VLOOKUP(H1883,PrcBuckets,2,FALSE()),0)</f>
        <v>9</v>
      </c>
      <c r="Q1883" s="84" t="n">
        <f aca="false">IF($N1883="D",VLOOKUP(H1883,BasisBuckets,2,FALSE()),0)</f>
        <v>0</v>
      </c>
      <c r="R1883" s="84" t="n">
        <f aca="false">IF($N1883="PHY",VLOOKUP(H1883,PGDBuckets,2,FALSE()),0)</f>
        <v>0</v>
      </c>
      <c r="S1883" s="84" t="n">
        <f aca="false">IF($N1883="G",VLOOKUP(H1883,PGDBuckets,2,FALSE()),0)</f>
        <v>0</v>
      </c>
      <c r="T1883" s="84" t="n">
        <f aca="false">SUM(P1883:S1883)</f>
        <v>9</v>
      </c>
      <c r="U1883" s="84" t="str">
        <f aca="false">IF(O1883="not used","-",O1883&amp;N1883&amp;T1883)</f>
        <v>-</v>
      </c>
      <c r="V1883" s="84" t="str">
        <f aca="false">IF(O1883="Not Used","-",VLOOKUP(D1883,FOLIOS,7,FALSE())&amp;H1883)</f>
        <v>-</v>
      </c>
      <c r="W1883" s="84" t="str">
        <f aca="false">IF(U1883="-","-",O1883&amp;E1883&amp;H1883)</f>
        <v>-</v>
      </c>
      <c r="X1883" s="85" t="str">
        <f aca="false">D1883&amp;G1883</f>
        <v>FT-CAND-EGSC-OPT-PRCNGMR-AECO/C</v>
      </c>
      <c r="Y1883" s="5"/>
      <c r="Z1883" s="5"/>
      <c r="AF1883" s="0" t="str">
        <f aca="false">D1883&amp;V1883</f>
        <v>FT-CAND-EGSC-OPT-PRC-</v>
      </c>
    </row>
    <row r="1884" customFormat="false" ht="12.75" hidden="false" customHeight="false" outlineLevel="0" collapsed="false">
      <c r="A1884" s="81" t="n">
        <v>36682</v>
      </c>
      <c r="B1884" s="87" t="s">
        <v>55</v>
      </c>
      <c r="C1884" s="87" t="s">
        <v>56</v>
      </c>
      <c r="D1884" s="87" t="s">
        <v>100</v>
      </c>
      <c r="E1884" s="87" t="s">
        <v>24</v>
      </c>
      <c r="F1884" s="87"/>
      <c r="G1884" s="87" t="s">
        <v>102</v>
      </c>
      <c r="H1884" s="88" t="n">
        <v>37135</v>
      </c>
      <c r="I1884" s="82" t="n">
        <v>146002</v>
      </c>
      <c r="J1884" s="82" t="n">
        <v>116802</v>
      </c>
      <c r="K1884" s="83" t="n">
        <f aca="false">IF(J1884=0,0,J1884/I1884)</f>
        <v>0.800002739688497</v>
      </c>
      <c r="L1884" s="83" t="n">
        <f aca="false">I1884/UOM</f>
        <v>14.6002</v>
      </c>
      <c r="M1884" s="83" t="n">
        <f aca="false">J1884/UOM</f>
        <v>11.6802</v>
      </c>
      <c r="N1884" s="84" t="str">
        <f aca="false">IF(F1884="P","PHY",IF(F1884="G","G",E1884))</f>
        <v>P</v>
      </c>
      <c r="O1884" s="84" t="str">
        <f aca="false">IF(ISNA(VLOOKUP(G1884,BadCanCurves,1,FALSE())),VLOOKUP(D1884,FOLIOS,6,FALSE()),"not used")</f>
        <v>not used</v>
      </c>
      <c r="P1884" s="84" t="n">
        <f aca="false">IF($N1884="P",VLOOKUP(H1884,PrcBuckets,2,FALSE()),0)</f>
        <v>9</v>
      </c>
      <c r="Q1884" s="84" t="n">
        <f aca="false">IF($N1884="D",VLOOKUP(H1884,BasisBuckets,2,FALSE()),0)</f>
        <v>0</v>
      </c>
      <c r="R1884" s="84" t="n">
        <f aca="false">IF($N1884="PHY",VLOOKUP(H1884,PGDBuckets,2,FALSE()),0)</f>
        <v>0</v>
      </c>
      <c r="S1884" s="84" t="n">
        <f aca="false">IF($N1884="G",VLOOKUP(H1884,PGDBuckets,2,FALSE()),0)</f>
        <v>0</v>
      </c>
      <c r="T1884" s="84" t="n">
        <f aca="false">SUM(P1884:S1884)</f>
        <v>9</v>
      </c>
      <c r="U1884" s="84" t="str">
        <f aca="false">IF(O1884="not used","-",O1884&amp;N1884&amp;T1884)</f>
        <v>-</v>
      </c>
      <c r="V1884" s="84" t="str">
        <f aca="false">IF(O1884="Not Used","-",VLOOKUP(D1884,FOLIOS,7,FALSE())&amp;H1884)</f>
        <v>-</v>
      </c>
      <c r="W1884" s="84" t="str">
        <f aca="false">IF(U1884="-","-",O1884&amp;E1884&amp;H1884)</f>
        <v>-</v>
      </c>
      <c r="X1884" s="85" t="str">
        <f aca="false">D1884&amp;G1884</f>
        <v>FT-CAND-EGSC-OPT-PRCNGMR-AECO/C</v>
      </c>
      <c r="Y1884" s="5"/>
      <c r="Z1884" s="5"/>
      <c r="AF1884" s="0" t="str">
        <f aca="false">D1884&amp;V1884</f>
        <v>FT-CAND-EGSC-OPT-PRC-</v>
      </c>
    </row>
    <row r="1885" customFormat="false" ht="12.75" hidden="false" customHeight="false" outlineLevel="0" collapsed="false">
      <c r="A1885" s="81" t="n">
        <v>36682</v>
      </c>
      <c r="B1885" s="87" t="s">
        <v>55</v>
      </c>
      <c r="C1885" s="87" t="s">
        <v>56</v>
      </c>
      <c r="D1885" s="87" t="s">
        <v>100</v>
      </c>
      <c r="E1885" s="87" t="s">
        <v>24</v>
      </c>
      <c r="F1885" s="87"/>
      <c r="G1885" s="87" t="s">
        <v>102</v>
      </c>
      <c r="H1885" s="88" t="n">
        <v>37165</v>
      </c>
      <c r="I1885" s="82" t="n">
        <v>148807</v>
      </c>
      <c r="J1885" s="82" t="n">
        <v>119045</v>
      </c>
      <c r="K1885" s="83" t="n">
        <f aca="false">IF(J1885=0,0,J1885/I1885)</f>
        <v>0.799995967931616</v>
      </c>
      <c r="L1885" s="83" t="n">
        <f aca="false">I1885/UOM</f>
        <v>14.8807</v>
      </c>
      <c r="M1885" s="83" t="n">
        <f aca="false">J1885/UOM</f>
        <v>11.9045</v>
      </c>
      <c r="N1885" s="84" t="str">
        <f aca="false">IF(F1885="P","PHY",IF(F1885="G","G",E1885))</f>
        <v>P</v>
      </c>
      <c r="O1885" s="84" t="str">
        <f aca="false">IF(ISNA(VLOOKUP(G1885,BadCanCurves,1,FALSE())),VLOOKUP(D1885,FOLIOS,6,FALSE()),"not used")</f>
        <v>not used</v>
      </c>
      <c r="P1885" s="84" t="n">
        <f aca="false">IF($N1885="P",VLOOKUP(H1885,PrcBuckets,2,FALSE()),0)</f>
        <v>9</v>
      </c>
      <c r="Q1885" s="84" t="n">
        <f aca="false">IF($N1885="D",VLOOKUP(H1885,BasisBuckets,2,FALSE()),0)</f>
        <v>0</v>
      </c>
      <c r="R1885" s="84" t="n">
        <f aca="false">IF($N1885="PHY",VLOOKUP(H1885,PGDBuckets,2,FALSE()),0)</f>
        <v>0</v>
      </c>
      <c r="S1885" s="84" t="n">
        <f aca="false">IF($N1885="G",VLOOKUP(H1885,PGDBuckets,2,FALSE()),0)</f>
        <v>0</v>
      </c>
      <c r="T1885" s="84" t="n">
        <f aca="false">SUM(P1885:S1885)</f>
        <v>9</v>
      </c>
      <c r="U1885" s="84" t="str">
        <f aca="false">IF(O1885="not used","-",O1885&amp;N1885&amp;T1885)</f>
        <v>-</v>
      </c>
      <c r="V1885" s="84" t="str">
        <f aca="false">IF(O1885="Not Used","-",VLOOKUP(D1885,FOLIOS,7,FALSE())&amp;H1885)</f>
        <v>-</v>
      </c>
      <c r="W1885" s="84" t="str">
        <f aca="false">IF(U1885="-","-",O1885&amp;E1885&amp;H1885)</f>
        <v>-</v>
      </c>
      <c r="X1885" s="85" t="str">
        <f aca="false">D1885&amp;G1885</f>
        <v>FT-CAND-EGSC-OPT-PRCNGMR-AECO/C</v>
      </c>
      <c r="Y1885" s="5"/>
      <c r="Z1885" s="5"/>
      <c r="AF1885" s="0" t="str">
        <f aca="false">D1885&amp;V1885</f>
        <v>FT-CAND-EGSC-OPT-PRC-</v>
      </c>
    </row>
    <row r="1886" customFormat="false" ht="12.75" hidden="false" customHeight="false" outlineLevel="0" collapsed="false">
      <c r="A1886" s="81" t="n">
        <v>36682</v>
      </c>
      <c r="B1886" s="87" t="s">
        <v>55</v>
      </c>
      <c r="C1886" s="87" t="s">
        <v>56</v>
      </c>
      <c r="D1886" s="87" t="s">
        <v>100</v>
      </c>
      <c r="E1886" s="87" t="s">
        <v>24</v>
      </c>
      <c r="F1886" s="87"/>
      <c r="G1886" s="87" t="s">
        <v>102</v>
      </c>
      <c r="H1886" s="88" t="n">
        <v>37196</v>
      </c>
      <c r="I1886" s="82" t="n">
        <v>-51238</v>
      </c>
      <c r="J1886" s="82" t="n">
        <v>-40990</v>
      </c>
      <c r="K1886" s="83" t="n">
        <f aca="false">IF(J1886=0,0,J1886/I1886)</f>
        <v>0.79999219329404</v>
      </c>
      <c r="L1886" s="83" t="n">
        <f aca="false">I1886/UOM</f>
        <v>-5.1238</v>
      </c>
      <c r="M1886" s="83" t="n">
        <f aca="false">J1886/UOM</f>
        <v>-4.099</v>
      </c>
      <c r="N1886" s="84" t="str">
        <f aca="false">IF(F1886="P","PHY",IF(F1886="G","G",E1886))</f>
        <v>P</v>
      </c>
      <c r="O1886" s="84" t="str">
        <f aca="false">IF(ISNA(VLOOKUP(G1886,BadCanCurves,1,FALSE())),VLOOKUP(D1886,FOLIOS,6,FALSE()),"not used")</f>
        <v>not used</v>
      </c>
      <c r="P1886" s="84" t="n">
        <f aca="false">IF($N1886="P",VLOOKUP(H1886,PrcBuckets,2,FALSE()),0)</f>
        <v>9</v>
      </c>
      <c r="Q1886" s="84" t="n">
        <f aca="false">IF($N1886="D",VLOOKUP(H1886,BasisBuckets,2,FALSE()),0)</f>
        <v>0</v>
      </c>
      <c r="R1886" s="84" t="n">
        <f aca="false">IF($N1886="PHY",VLOOKUP(H1886,PGDBuckets,2,FALSE()),0)</f>
        <v>0</v>
      </c>
      <c r="S1886" s="84" t="n">
        <f aca="false">IF($N1886="G",VLOOKUP(H1886,PGDBuckets,2,FALSE()),0)</f>
        <v>0</v>
      </c>
      <c r="T1886" s="84" t="n">
        <f aca="false">SUM(P1886:S1886)</f>
        <v>9</v>
      </c>
      <c r="U1886" s="84" t="str">
        <f aca="false">IF(O1886="not used","-",O1886&amp;N1886&amp;T1886)</f>
        <v>-</v>
      </c>
      <c r="V1886" s="84" t="str">
        <f aca="false">IF(O1886="Not Used","-",VLOOKUP(D1886,FOLIOS,7,FALSE())&amp;H1886)</f>
        <v>-</v>
      </c>
      <c r="W1886" s="84" t="str">
        <f aca="false">IF(U1886="-","-",O1886&amp;E1886&amp;H1886)</f>
        <v>-</v>
      </c>
      <c r="X1886" s="85" t="str">
        <f aca="false">D1886&amp;G1886</f>
        <v>FT-CAND-EGSC-OPT-PRCNGMR-AECO/C</v>
      </c>
      <c r="Y1886" s="5"/>
      <c r="Z1886" s="5"/>
      <c r="AF1886" s="0" t="str">
        <f aca="false">D1886&amp;V1886</f>
        <v>FT-CAND-EGSC-OPT-PRC-</v>
      </c>
    </row>
    <row r="1887" customFormat="false" ht="12.75" hidden="false" customHeight="false" outlineLevel="0" collapsed="false">
      <c r="A1887" s="81" t="n">
        <v>36682</v>
      </c>
      <c r="B1887" s="87" t="s">
        <v>55</v>
      </c>
      <c r="C1887" s="87" t="s">
        <v>56</v>
      </c>
      <c r="D1887" s="87" t="s">
        <v>100</v>
      </c>
      <c r="E1887" s="87" t="s">
        <v>24</v>
      </c>
      <c r="F1887" s="87"/>
      <c r="G1887" s="87" t="s">
        <v>102</v>
      </c>
      <c r="H1887" s="88" t="n">
        <v>37226</v>
      </c>
      <c r="I1887" s="82" t="n">
        <v>-53323</v>
      </c>
      <c r="J1887" s="82" t="n">
        <v>-42658</v>
      </c>
      <c r="K1887" s="83" t="n">
        <f aca="false">IF(J1887=0,0,J1887/I1887)</f>
        <v>0.799992498546593</v>
      </c>
      <c r="L1887" s="83" t="n">
        <f aca="false">I1887/UOM</f>
        <v>-5.3323</v>
      </c>
      <c r="M1887" s="83" t="n">
        <f aca="false">J1887/UOM</f>
        <v>-4.2658</v>
      </c>
      <c r="N1887" s="84" t="str">
        <f aca="false">IF(F1887="P","PHY",IF(F1887="G","G",E1887))</f>
        <v>P</v>
      </c>
      <c r="O1887" s="84" t="str">
        <f aca="false">IF(ISNA(VLOOKUP(G1887,BadCanCurves,1,FALSE())),VLOOKUP(D1887,FOLIOS,6,FALSE()),"not used")</f>
        <v>not used</v>
      </c>
      <c r="P1887" s="84" t="n">
        <f aca="false">IF($N1887="P",VLOOKUP(H1887,PrcBuckets,2,FALSE()),0)</f>
        <v>9</v>
      </c>
      <c r="Q1887" s="84" t="n">
        <f aca="false">IF($N1887="D",VLOOKUP(H1887,BasisBuckets,2,FALSE()),0)</f>
        <v>0</v>
      </c>
      <c r="R1887" s="84" t="n">
        <f aca="false">IF($N1887="PHY",VLOOKUP(H1887,PGDBuckets,2,FALSE()),0)</f>
        <v>0</v>
      </c>
      <c r="S1887" s="84" t="n">
        <f aca="false">IF($N1887="G",VLOOKUP(H1887,PGDBuckets,2,FALSE()),0)</f>
        <v>0</v>
      </c>
      <c r="T1887" s="84" t="n">
        <f aca="false">SUM(P1887:S1887)</f>
        <v>9</v>
      </c>
      <c r="U1887" s="84" t="str">
        <f aca="false">IF(O1887="not used","-",O1887&amp;N1887&amp;T1887)</f>
        <v>-</v>
      </c>
      <c r="V1887" s="84" t="str">
        <f aca="false">IF(O1887="Not Used","-",VLOOKUP(D1887,FOLIOS,7,FALSE())&amp;H1887)</f>
        <v>-</v>
      </c>
      <c r="W1887" s="84" t="str">
        <f aca="false">IF(U1887="-","-",O1887&amp;E1887&amp;H1887)</f>
        <v>-</v>
      </c>
      <c r="X1887" s="85" t="str">
        <f aca="false">D1887&amp;G1887</f>
        <v>FT-CAND-EGSC-OPT-PRCNGMR-AECO/C</v>
      </c>
      <c r="Y1887" s="5"/>
      <c r="Z1887" s="5"/>
      <c r="AF1887" s="0" t="str">
        <f aca="false">D1887&amp;V1887</f>
        <v>FT-CAND-EGSC-OPT-PRC-</v>
      </c>
    </row>
    <row r="1888" customFormat="false" ht="12.75" hidden="false" customHeight="false" outlineLevel="0" collapsed="false">
      <c r="A1888" s="81" t="n">
        <v>36682</v>
      </c>
      <c r="B1888" s="87" t="s">
        <v>55</v>
      </c>
      <c r="C1888" s="87" t="s">
        <v>56</v>
      </c>
      <c r="D1888" s="87" t="s">
        <v>100</v>
      </c>
      <c r="E1888" s="87" t="s">
        <v>24</v>
      </c>
      <c r="F1888" s="87"/>
      <c r="G1888" s="87" t="s">
        <v>102</v>
      </c>
      <c r="H1888" s="88" t="n">
        <v>37257</v>
      </c>
      <c r="I1888" s="82" t="n">
        <v>-52391</v>
      </c>
      <c r="J1888" s="82" t="n">
        <v>-41913</v>
      </c>
      <c r="K1888" s="83" t="n">
        <f aca="false">IF(J1888=0,0,J1888/I1888)</f>
        <v>0.800003817449562</v>
      </c>
      <c r="L1888" s="83" t="n">
        <f aca="false">I1888/UOM</f>
        <v>-5.2391</v>
      </c>
      <c r="M1888" s="83" t="n">
        <f aca="false">J1888/UOM</f>
        <v>-4.1913</v>
      </c>
      <c r="N1888" s="84" t="str">
        <f aca="false">IF(F1888="P","PHY",IF(F1888="G","G",E1888))</f>
        <v>P</v>
      </c>
      <c r="O1888" s="84" t="str">
        <f aca="false">IF(ISNA(VLOOKUP(G1888,BadCanCurves,1,FALSE())),VLOOKUP(D1888,FOLIOS,6,FALSE()),"not used")</f>
        <v>not used</v>
      </c>
      <c r="P1888" s="84" t="n">
        <f aca="false">IF($N1888="P",VLOOKUP(H1888,PrcBuckets,2,FALSE()),0)</f>
        <v>10</v>
      </c>
      <c r="Q1888" s="84" t="n">
        <f aca="false">IF($N1888="D",VLOOKUP(H1888,BasisBuckets,2,FALSE()),0)</f>
        <v>0</v>
      </c>
      <c r="R1888" s="84" t="n">
        <f aca="false">IF($N1888="PHY",VLOOKUP(H1888,PGDBuckets,2,FALSE()),0)</f>
        <v>0</v>
      </c>
      <c r="S1888" s="84" t="n">
        <f aca="false">IF($N1888="G",VLOOKUP(H1888,PGDBuckets,2,FALSE()),0)</f>
        <v>0</v>
      </c>
      <c r="T1888" s="84" t="n">
        <f aca="false">SUM(P1888:S1888)</f>
        <v>10</v>
      </c>
      <c r="U1888" s="84" t="str">
        <f aca="false">IF(O1888="not used","-",O1888&amp;N1888&amp;T1888)</f>
        <v>-</v>
      </c>
      <c r="V1888" s="84" t="str">
        <f aca="false">IF(O1888="Not Used","-",VLOOKUP(D1888,FOLIOS,7,FALSE())&amp;H1888)</f>
        <v>-</v>
      </c>
      <c r="W1888" s="84" t="str">
        <f aca="false">IF(U1888="-","-",O1888&amp;E1888&amp;H1888)</f>
        <v>-</v>
      </c>
      <c r="X1888" s="85" t="str">
        <f aca="false">D1888&amp;G1888</f>
        <v>FT-CAND-EGSC-OPT-PRCNGMR-AECO/C</v>
      </c>
      <c r="Y1888" s="5"/>
      <c r="Z1888" s="5"/>
      <c r="AF1888" s="0" t="str">
        <f aca="false">D1888&amp;V1888</f>
        <v>FT-CAND-EGSC-OPT-PRC-</v>
      </c>
    </row>
    <row r="1889" customFormat="false" ht="12.75" hidden="false" customHeight="false" outlineLevel="0" collapsed="false">
      <c r="A1889" s="81" t="n">
        <v>36682</v>
      </c>
      <c r="B1889" s="87" t="s">
        <v>55</v>
      </c>
      <c r="C1889" s="87" t="s">
        <v>56</v>
      </c>
      <c r="D1889" s="87" t="s">
        <v>100</v>
      </c>
      <c r="E1889" s="87" t="s">
        <v>24</v>
      </c>
      <c r="F1889" s="87"/>
      <c r="G1889" s="87" t="s">
        <v>102</v>
      </c>
      <c r="H1889" s="88" t="n">
        <v>37288</v>
      </c>
      <c r="I1889" s="82" t="n">
        <v>-45018</v>
      </c>
      <c r="J1889" s="82" t="n">
        <v>-36015</v>
      </c>
      <c r="K1889" s="83" t="n">
        <f aca="false">IF(J1889=0,0,J1889/I1889)</f>
        <v>0.800013328002132</v>
      </c>
      <c r="L1889" s="83" t="n">
        <f aca="false">I1889/UOM</f>
        <v>-4.5018</v>
      </c>
      <c r="M1889" s="83" t="n">
        <f aca="false">J1889/UOM</f>
        <v>-3.6015</v>
      </c>
      <c r="N1889" s="84" t="str">
        <f aca="false">IF(F1889="P","PHY",IF(F1889="G","G",E1889))</f>
        <v>P</v>
      </c>
      <c r="O1889" s="84" t="str">
        <f aca="false">IF(ISNA(VLOOKUP(G1889,BadCanCurves,1,FALSE())),VLOOKUP(D1889,FOLIOS,6,FALSE()),"not used")</f>
        <v>not used</v>
      </c>
      <c r="P1889" s="84" t="n">
        <f aca="false">IF($N1889="P",VLOOKUP(H1889,PrcBuckets,2,FALSE()),0)</f>
        <v>10</v>
      </c>
      <c r="Q1889" s="84" t="n">
        <f aca="false">IF($N1889="D",VLOOKUP(H1889,BasisBuckets,2,FALSE()),0)</f>
        <v>0</v>
      </c>
      <c r="R1889" s="84" t="n">
        <f aca="false">IF($N1889="PHY",VLOOKUP(H1889,PGDBuckets,2,FALSE()),0)</f>
        <v>0</v>
      </c>
      <c r="S1889" s="84" t="n">
        <f aca="false">IF($N1889="G",VLOOKUP(H1889,PGDBuckets,2,FALSE()),0)</f>
        <v>0</v>
      </c>
      <c r="T1889" s="84" t="n">
        <f aca="false">SUM(P1889:S1889)</f>
        <v>10</v>
      </c>
      <c r="U1889" s="84" t="str">
        <f aca="false">IF(O1889="not used","-",O1889&amp;N1889&amp;T1889)</f>
        <v>-</v>
      </c>
      <c r="V1889" s="84" t="str">
        <f aca="false">IF(O1889="Not Used","-",VLOOKUP(D1889,FOLIOS,7,FALSE())&amp;H1889)</f>
        <v>-</v>
      </c>
      <c r="W1889" s="84" t="str">
        <f aca="false">IF(U1889="-","-",O1889&amp;E1889&amp;H1889)</f>
        <v>-</v>
      </c>
      <c r="X1889" s="85" t="str">
        <f aca="false">D1889&amp;G1889</f>
        <v>FT-CAND-EGSC-OPT-PRCNGMR-AECO/C</v>
      </c>
      <c r="Y1889" s="5"/>
      <c r="Z1889" s="5"/>
      <c r="AF1889" s="0" t="str">
        <f aca="false">D1889&amp;V1889</f>
        <v>FT-CAND-EGSC-OPT-PRC-</v>
      </c>
    </row>
    <row r="1890" customFormat="false" ht="12.75" hidden="false" customHeight="false" outlineLevel="0" collapsed="false">
      <c r="A1890" s="81" t="n">
        <v>36682</v>
      </c>
      <c r="B1890" s="87" t="s">
        <v>55</v>
      </c>
      <c r="C1890" s="87" t="s">
        <v>56</v>
      </c>
      <c r="D1890" s="87" t="s">
        <v>100</v>
      </c>
      <c r="E1890" s="87" t="s">
        <v>24</v>
      </c>
      <c r="F1890" s="87"/>
      <c r="G1890" s="87" t="s">
        <v>102</v>
      </c>
      <c r="H1890" s="88" t="n">
        <v>37316</v>
      </c>
      <c r="I1890" s="82" t="n">
        <v>-47426</v>
      </c>
      <c r="J1890" s="82" t="n">
        <v>-37941</v>
      </c>
      <c r="K1890" s="83" t="n">
        <f aca="false">IF(J1890=0,0,J1890/I1890)</f>
        <v>0.800004217096108</v>
      </c>
      <c r="L1890" s="83" t="n">
        <f aca="false">I1890/UOM</f>
        <v>-4.7426</v>
      </c>
      <c r="M1890" s="83" t="n">
        <f aca="false">J1890/UOM</f>
        <v>-3.7941</v>
      </c>
      <c r="N1890" s="84" t="str">
        <f aca="false">IF(F1890="P","PHY",IF(F1890="G","G",E1890))</f>
        <v>P</v>
      </c>
      <c r="O1890" s="84" t="str">
        <f aca="false">IF(ISNA(VLOOKUP(G1890,BadCanCurves,1,FALSE())),VLOOKUP(D1890,FOLIOS,6,FALSE()),"not used")</f>
        <v>not used</v>
      </c>
      <c r="P1890" s="84" t="n">
        <f aca="false">IF($N1890="P",VLOOKUP(H1890,PrcBuckets,2,FALSE()),0)</f>
        <v>10</v>
      </c>
      <c r="Q1890" s="84" t="n">
        <f aca="false">IF($N1890="D",VLOOKUP(H1890,BasisBuckets,2,FALSE()),0)</f>
        <v>0</v>
      </c>
      <c r="R1890" s="84" t="n">
        <f aca="false">IF($N1890="PHY",VLOOKUP(H1890,PGDBuckets,2,FALSE()),0)</f>
        <v>0</v>
      </c>
      <c r="S1890" s="84" t="n">
        <f aca="false">IF($N1890="G",VLOOKUP(H1890,PGDBuckets,2,FALSE()),0)</f>
        <v>0</v>
      </c>
      <c r="T1890" s="84" t="n">
        <f aca="false">SUM(P1890:S1890)</f>
        <v>10</v>
      </c>
      <c r="U1890" s="84" t="str">
        <f aca="false">IF(O1890="not used","-",O1890&amp;N1890&amp;T1890)</f>
        <v>-</v>
      </c>
      <c r="V1890" s="84" t="str">
        <f aca="false">IF(O1890="Not Used","-",VLOOKUP(D1890,FOLIOS,7,FALSE())&amp;H1890)</f>
        <v>-</v>
      </c>
      <c r="W1890" s="84" t="str">
        <f aca="false">IF(U1890="-","-",O1890&amp;E1890&amp;H1890)</f>
        <v>-</v>
      </c>
      <c r="X1890" s="85" t="str">
        <f aca="false">D1890&amp;G1890</f>
        <v>FT-CAND-EGSC-OPT-PRCNGMR-AECO/C</v>
      </c>
      <c r="Y1890" s="5"/>
      <c r="Z1890" s="5"/>
      <c r="AF1890" s="0" t="str">
        <f aca="false">D1890&amp;V1890</f>
        <v>FT-CAND-EGSC-OPT-PRC-</v>
      </c>
    </row>
    <row r="1891" customFormat="false" ht="12.75" hidden="false" customHeight="false" outlineLevel="0" collapsed="false">
      <c r="A1891" s="81" t="n">
        <v>36682</v>
      </c>
      <c r="B1891" s="87" t="s">
        <v>55</v>
      </c>
      <c r="C1891" s="87" t="s">
        <v>56</v>
      </c>
      <c r="D1891" s="87" t="s">
        <v>100</v>
      </c>
      <c r="E1891" s="87" t="s">
        <v>24</v>
      </c>
      <c r="F1891" s="87"/>
      <c r="G1891" s="87" t="s">
        <v>102</v>
      </c>
      <c r="H1891" s="88" t="n">
        <v>37347</v>
      </c>
      <c r="I1891" s="82" t="n">
        <v>542649</v>
      </c>
      <c r="J1891" s="82" t="n">
        <v>434119</v>
      </c>
      <c r="K1891" s="83" t="n">
        <f aca="false">IF(J1891=0,0,J1891/I1891)</f>
        <v>0.799999631437633</v>
      </c>
      <c r="L1891" s="83" t="n">
        <f aca="false">I1891/UOM</f>
        <v>54.2649</v>
      </c>
      <c r="M1891" s="83" t="n">
        <f aca="false">J1891/UOM</f>
        <v>43.4119</v>
      </c>
      <c r="N1891" s="84" t="str">
        <f aca="false">IF(F1891="P","PHY",IF(F1891="G","G",E1891))</f>
        <v>P</v>
      </c>
      <c r="O1891" s="84" t="str">
        <f aca="false">IF(ISNA(VLOOKUP(G1891,BadCanCurves,1,FALSE())),VLOOKUP(D1891,FOLIOS,6,FALSE()),"not used")</f>
        <v>not used</v>
      </c>
      <c r="P1891" s="84" t="n">
        <f aca="false">IF($N1891="P",VLOOKUP(H1891,PrcBuckets,2,FALSE()),0)</f>
        <v>10</v>
      </c>
      <c r="Q1891" s="84" t="n">
        <f aca="false">IF($N1891="D",VLOOKUP(H1891,BasisBuckets,2,FALSE()),0)</f>
        <v>0</v>
      </c>
      <c r="R1891" s="84" t="n">
        <f aca="false">IF($N1891="PHY",VLOOKUP(H1891,PGDBuckets,2,FALSE()),0)</f>
        <v>0</v>
      </c>
      <c r="S1891" s="84" t="n">
        <f aca="false">IF($N1891="G",VLOOKUP(H1891,PGDBuckets,2,FALSE()),0)</f>
        <v>0</v>
      </c>
      <c r="T1891" s="84" t="n">
        <f aca="false">SUM(P1891:S1891)</f>
        <v>10</v>
      </c>
      <c r="U1891" s="84" t="str">
        <f aca="false">IF(O1891="not used","-",O1891&amp;N1891&amp;T1891)</f>
        <v>-</v>
      </c>
      <c r="V1891" s="84" t="str">
        <f aca="false">IF(O1891="Not Used","-",VLOOKUP(D1891,FOLIOS,7,FALSE())&amp;H1891)</f>
        <v>-</v>
      </c>
      <c r="W1891" s="84" t="str">
        <f aca="false">IF(U1891="-","-",O1891&amp;E1891&amp;H1891)</f>
        <v>-</v>
      </c>
      <c r="X1891" s="85" t="str">
        <f aca="false">D1891&amp;G1891</f>
        <v>FT-CAND-EGSC-OPT-PRCNGMR-AECO/C</v>
      </c>
      <c r="Y1891" s="5"/>
      <c r="Z1891" s="5"/>
      <c r="AF1891" s="0" t="str">
        <f aca="false">D1891&amp;V1891</f>
        <v>FT-CAND-EGSC-OPT-PRC-</v>
      </c>
    </row>
    <row r="1892" customFormat="false" ht="12.75" hidden="false" customHeight="false" outlineLevel="0" collapsed="false">
      <c r="A1892" s="81" t="n">
        <v>36682</v>
      </c>
      <c r="B1892" s="82" t="s">
        <v>55</v>
      </c>
      <c r="C1892" s="82" t="s">
        <v>56</v>
      </c>
      <c r="D1892" s="82" t="s">
        <v>100</v>
      </c>
      <c r="E1892" s="82" t="s">
        <v>24</v>
      </c>
      <c r="F1892" s="82"/>
      <c r="G1892" s="82" t="s">
        <v>102</v>
      </c>
      <c r="H1892" s="81" t="n">
        <v>37377</v>
      </c>
      <c r="I1892" s="82" t="n">
        <v>546942</v>
      </c>
      <c r="J1892" s="82" t="n">
        <v>437553</v>
      </c>
      <c r="K1892" s="83" t="n">
        <f aca="false">IF(J1892=0,0,J1892/I1892)</f>
        <v>0.799998902991542</v>
      </c>
      <c r="L1892" s="83" t="n">
        <f aca="false">I1892/UOM</f>
        <v>54.6942</v>
      </c>
      <c r="M1892" s="83" t="n">
        <f aca="false">J1892/UOM</f>
        <v>43.7553</v>
      </c>
      <c r="N1892" s="84" t="str">
        <f aca="false">IF(F1892="P","PHY",IF(F1892="G","G",E1892))</f>
        <v>P</v>
      </c>
      <c r="O1892" s="84" t="str">
        <f aca="false">IF(ISNA(VLOOKUP(G1892,BadCanCurves,1,FALSE())),VLOOKUP(D1892,FOLIOS,6,FALSE()),"not used")</f>
        <v>not used</v>
      </c>
      <c r="P1892" s="84" t="n">
        <f aca="false">IF($N1892="P",VLOOKUP(H1892,PrcBuckets,2,FALSE()),0)</f>
        <v>10</v>
      </c>
      <c r="Q1892" s="84" t="n">
        <f aca="false">IF($N1892="D",VLOOKUP(H1892,BasisBuckets,2,FALSE()),0)</f>
        <v>0</v>
      </c>
      <c r="R1892" s="84" t="n">
        <f aca="false">IF($N1892="PHY",VLOOKUP(H1892,PGDBuckets,2,FALSE()),0)</f>
        <v>0</v>
      </c>
      <c r="S1892" s="84" t="n">
        <f aca="false">IF($N1892="G",VLOOKUP(H1892,PGDBuckets,2,FALSE()),0)</f>
        <v>0</v>
      </c>
      <c r="T1892" s="84" t="n">
        <f aca="false">SUM(P1892:S1892)</f>
        <v>10</v>
      </c>
      <c r="U1892" s="84" t="str">
        <f aca="false">IF(O1892="not used","-",O1892&amp;N1892&amp;T1892)</f>
        <v>-</v>
      </c>
      <c r="V1892" s="84" t="str">
        <f aca="false">IF(O1892="Not Used","-",VLOOKUP(D1892,FOLIOS,7,FALSE())&amp;H1892)</f>
        <v>-</v>
      </c>
      <c r="W1892" s="84" t="str">
        <f aca="false">IF(U1892="-","-",O1892&amp;E1892&amp;H1892)</f>
        <v>-</v>
      </c>
      <c r="X1892" s="85" t="str">
        <f aca="false">D1892&amp;G1892</f>
        <v>FT-CAND-EGSC-OPT-PRCNGMR-AECO/C</v>
      </c>
      <c r="AF1892" s="0" t="str">
        <f aca="false">D1892&amp;V1892</f>
        <v>FT-CAND-EGSC-OPT-PRC-</v>
      </c>
    </row>
    <row r="1893" customFormat="false" ht="12.75" hidden="false" customHeight="false" outlineLevel="0" collapsed="false">
      <c r="A1893" s="81" t="n">
        <v>36682</v>
      </c>
      <c r="B1893" s="82" t="s">
        <v>55</v>
      </c>
      <c r="C1893" s="82" t="s">
        <v>56</v>
      </c>
      <c r="D1893" s="82" t="s">
        <v>100</v>
      </c>
      <c r="E1893" s="82" t="s">
        <v>24</v>
      </c>
      <c r="F1893" s="82"/>
      <c r="G1893" s="82" t="s">
        <v>102</v>
      </c>
      <c r="H1893" s="81" t="n">
        <v>37408</v>
      </c>
      <c r="I1893" s="82" t="n">
        <v>521599</v>
      </c>
      <c r="J1893" s="82" t="n">
        <v>417279</v>
      </c>
      <c r="K1893" s="83" t="n">
        <f aca="false">IF(J1893=0,0,J1893/I1893)</f>
        <v>0.799999616563682</v>
      </c>
      <c r="L1893" s="83" t="n">
        <f aca="false">I1893/UOM</f>
        <v>52.1599</v>
      </c>
      <c r="M1893" s="83" t="n">
        <f aca="false">J1893/UOM</f>
        <v>41.7279</v>
      </c>
      <c r="N1893" s="84" t="str">
        <f aca="false">IF(F1893="P","PHY",IF(F1893="G","G",E1893))</f>
        <v>P</v>
      </c>
      <c r="O1893" s="84" t="str">
        <f aca="false">IF(ISNA(VLOOKUP(G1893,BadCanCurves,1,FALSE())),VLOOKUP(D1893,FOLIOS,6,FALSE()),"not used")</f>
        <v>not used</v>
      </c>
      <c r="P1893" s="84" t="n">
        <f aca="false">IF($N1893="P",VLOOKUP(H1893,PrcBuckets,2,FALSE()),0)</f>
        <v>10</v>
      </c>
      <c r="Q1893" s="84" t="n">
        <f aca="false">IF($N1893="D",VLOOKUP(H1893,BasisBuckets,2,FALSE()),0)</f>
        <v>0</v>
      </c>
      <c r="R1893" s="84" t="n">
        <f aca="false">IF($N1893="PHY",VLOOKUP(H1893,PGDBuckets,2,FALSE()),0)</f>
        <v>0</v>
      </c>
      <c r="S1893" s="84" t="n">
        <f aca="false">IF($N1893="G",VLOOKUP(H1893,PGDBuckets,2,FALSE()),0)</f>
        <v>0</v>
      </c>
      <c r="T1893" s="84" t="n">
        <f aca="false">SUM(P1893:S1893)</f>
        <v>10</v>
      </c>
      <c r="U1893" s="84" t="str">
        <f aca="false">IF(O1893="not used","-",O1893&amp;N1893&amp;T1893)</f>
        <v>-</v>
      </c>
      <c r="V1893" s="84" t="str">
        <f aca="false">IF(O1893="Not Used","-",VLOOKUP(D1893,FOLIOS,7,FALSE())&amp;H1893)</f>
        <v>-</v>
      </c>
      <c r="W1893" s="84" t="str">
        <f aca="false">IF(U1893="-","-",O1893&amp;E1893&amp;H1893)</f>
        <v>-</v>
      </c>
      <c r="X1893" s="85" t="str">
        <f aca="false">D1893&amp;G1893</f>
        <v>FT-CAND-EGSC-OPT-PRCNGMR-AECO/C</v>
      </c>
      <c r="AF1893" s="0" t="str">
        <f aca="false">D1893&amp;V1893</f>
        <v>FT-CAND-EGSC-OPT-PRC-</v>
      </c>
    </row>
    <row r="1894" customFormat="false" ht="12.75" hidden="false" customHeight="false" outlineLevel="0" collapsed="false">
      <c r="A1894" s="81" t="n">
        <v>36682</v>
      </c>
      <c r="B1894" s="82" t="s">
        <v>55</v>
      </c>
      <c r="C1894" s="82" t="s">
        <v>56</v>
      </c>
      <c r="D1894" s="82" t="s">
        <v>100</v>
      </c>
      <c r="E1894" s="82" t="s">
        <v>24</v>
      </c>
      <c r="F1894" s="82"/>
      <c r="G1894" s="82" t="s">
        <v>102</v>
      </c>
      <c r="H1894" s="81" t="n">
        <v>37438</v>
      </c>
      <c r="I1894" s="82" t="n">
        <v>534173</v>
      </c>
      <c r="J1894" s="82" t="n">
        <v>427338</v>
      </c>
      <c r="K1894" s="83" t="n">
        <f aca="false">IF(J1894=0,0,J1894/I1894)</f>
        <v>0.799999251178925</v>
      </c>
      <c r="L1894" s="83" t="n">
        <f aca="false">I1894/UOM</f>
        <v>53.4173</v>
      </c>
      <c r="M1894" s="83" t="n">
        <f aca="false">J1894/UOM</f>
        <v>42.7338</v>
      </c>
      <c r="N1894" s="84" t="str">
        <f aca="false">IF(F1894="P","PHY",IF(F1894="G","G",E1894))</f>
        <v>P</v>
      </c>
      <c r="O1894" s="84" t="str">
        <f aca="false">IF(ISNA(VLOOKUP(G1894,BadCanCurves,1,FALSE())),VLOOKUP(D1894,FOLIOS,6,FALSE()),"not used")</f>
        <v>not used</v>
      </c>
      <c r="P1894" s="84" t="n">
        <f aca="false">IF($N1894="P",VLOOKUP(H1894,PrcBuckets,2,FALSE()),0)</f>
        <v>10</v>
      </c>
      <c r="Q1894" s="84" t="n">
        <f aca="false">IF($N1894="D",VLOOKUP(H1894,BasisBuckets,2,FALSE()),0)</f>
        <v>0</v>
      </c>
      <c r="R1894" s="84" t="n">
        <f aca="false">IF($N1894="PHY",VLOOKUP(H1894,PGDBuckets,2,FALSE()),0)</f>
        <v>0</v>
      </c>
      <c r="S1894" s="84" t="n">
        <f aca="false">IF($N1894="G",VLOOKUP(H1894,PGDBuckets,2,FALSE()),0)</f>
        <v>0</v>
      </c>
      <c r="T1894" s="84" t="n">
        <f aca="false">SUM(P1894:S1894)</f>
        <v>10</v>
      </c>
      <c r="U1894" s="84" t="str">
        <f aca="false">IF(O1894="not used","-",O1894&amp;N1894&amp;T1894)</f>
        <v>-</v>
      </c>
      <c r="V1894" s="84" t="str">
        <f aca="false">IF(O1894="Not Used","-",VLOOKUP(D1894,FOLIOS,7,FALSE())&amp;H1894)</f>
        <v>-</v>
      </c>
      <c r="W1894" s="84" t="str">
        <f aca="false">IF(U1894="-","-",O1894&amp;E1894&amp;H1894)</f>
        <v>-</v>
      </c>
      <c r="X1894" s="85" t="str">
        <f aca="false">D1894&amp;G1894</f>
        <v>FT-CAND-EGSC-OPT-PRCNGMR-AECO/C</v>
      </c>
      <c r="AF1894" s="0" t="str">
        <f aca="false">D1894&amp;V1894</f>
        <v>FT-CAND-EGSC-OPT-PRC-</v>
      </c>
    </row>
    <row r="1895" customFormat="false" ht="12.75" hidden="false" customHeight="false" outlineLevel="0" collapsed="false">
      <c r="A1895" s="81" t="n">
        <v>36682</v>
      </c>
      <c r="B1895" s="82" t="s">
        <v>55</v>
      </c>
      <c r="C1895" s="82" t="s">
        <v>56</v>
      </c>
      <c r="D1895" s="82" t="s">
        <v>100</v>
      </c>
      <c r="E1895" s="82" t="s">
        <v>24</v>
      </c>
      <c r="F1895" s="82"/>
      <c r="G1895" s="82" t="s">
        <v>102</v>
      </c>
      <c r="H1895" s="81" t="n">
        <v>37469</v>
      </c>
      <c r="I1895" s="82" t="n">
        <v>530193</v>
      </c>
      <c r="J1895" s="82" t="n">
        <v>424155</v>
      </c>
      <c r="K1895" s="83" t="n">
        <f aca="false">IF(J1895=0,0,J1895/I1895)</f>
        <v>0.800001131663375</v>
      </c>
      <c r="L1895" s="83" t="n">
        <f aca="false">I1895/UOM</f>
        <v>53.0193</v>
      </c>
      <c r="M1895" s="83" t="n">
        <f aca="false">J1895/UOM</f>
        <v>42.4155</v>
      </c>
      <c r="N1895" s="84" t="str">
        <f aca="false">IF(F1895="P","PHY",IF(F1895="G","G",E1895))</f>
        <v>P</v>
      </c>
      <c r="O1895" s="84" t="str">
        <f aca="false">IF(ISNA(VLOOKUP(G1895,BadCanCurves,1,FALSE())),VLOOKUP(D1895,FOLIOS,6,FALSE()),"not used")</f>
        <v>not used</v>
      </c>
      <c r="P1895" s="84" t="n">
        <f aca="false">IF($N1895="P",VLOOKUP(H1895,PrcBuckets,2,FALSE()),0)</f>
        <v>10</v>
      </c>
      <c r="Q1895" s="84" t="n">
        <f aca="false">IF($N1895="D",VLOOKUP(H1895,BasisBuckets,2,FALSE()),0)</f>
        <v>0</v>
      </c>
      <c r="R1895" s="84" t="n">
        <f aca="false">IF($N1895="PHY",VLOOKUP(H1895,PGDBuckets,2,FALSE()),0)</f>
        <v>0</v>
      </c>
      <c r="S1895" s="84" t="n">
        <f aca="false">IF($N1895="G",VLOOKUP(H1895,PGDBuckets,2,FALSE()),0)</f>
        <v>0</v>
      </c>
      <c r="T1895" s="84" t="n">
        <f aca="false">SUM(P1895:S1895)</f>
        <v>10</v>
      </c>
      <c r="U1895" s="84" t="str">
        <f aca="false">IF(O1895="not used","-",O1895&amp;N1895&amp;T1895)</f>
        <v>-</v>
      </c>
      <c r="V1895" s="84" t="str">
        <f aca="false">IF(O1895="Not Used","-",VLOOKUP(D1895,FOLIOS,7,FALSE())&amp;H1895)</f>
        <v>-</v>
      </c>
      <c r="W1895" s="84" t="str">
        <f aca="false">IF(U1895="-","-",O1895&amp;E1895&amp;H1895)</f>
        <v>-</v>
      </c>
      <c r="X1895" s="85" t="str">
        <f aca="false">D1895&amp;G1895</f>
        <v>FT-CAND-EGSC-OPT-PRCNGMR-AECO/C</v>
      </c>
      <c r="AF1895" s="0" t="str">
        <f aca="false">D1895&amp;V1895</f>
        <v>FT-CAND-EGSC-OPT-PRC-</v>
      </c>
    </row>
    <row r="1896" customFormat="false" ht="12.75" hidden="false" customHeight="false" outlineLevel="0" collapsed="false">
      <c r="A1896" s="81" t="n">
        <v>36682</v>
      </c>
      <c r="B1896" s="82" t="s">
        <v>55</v>
      </c>
      <c r="C1896" s="82" t="s">
        <v>56</v>
      </c>
      <c r="D1896" s="82" t="s">
        <v>100</v>
      </c>
      <c r="E1896" s="82" t="s">
        <v>24</v>
      </c>
      <c r="F1896" s="82"/>
      <c r="G1896" s="82" t="s">
        <v>102</v>
      </c>
      <c r="H1896" s="81" t="n">
        <v>37500</v>
      </c>
      <c r="I1896" s="82" t="n">
        <v>508661</v>
      </c>
      <c r="J1896" s="82" t="n">
        <v>406928</v>
      </c>
      <c r="K1896" s="83" t="n">
        <f aca="false">IF(J1896=0,0,J1896/I1896)</f>
        <v>0.799998427243292</v>
      </c>
      <c r="L1896" s="83" t="n">
        <f aca="false">I1896/UOM</f>
        <v>50.8661</v>
      </c>
      <c r="M1896" s="83" t="n">
        <f aca="false">J1896/UOM</f>
        <v>40.6928</v>
      </c>
      <c r="N1896" s="84" t="str">
        <f aca="false">IF(F1896="P","PHY",IF(F1896="G","G",E1896))</f>
        <v>P</v>
      </c>
      <c r="O1896" s="84" t="str">
        <f aca="false">IF(ISNA(VLOOKUP(G1896,BadCanCurves,1,FALSE())),VLOOKUP(D1896,FOLIOS,6,FALSE()),"not used")</f>
        <v>not used</v>
      </c>
      <c r="P1896" s="84" t="n">
        <f aca="false">IF($N1896="P",VLOOKUP(H1896,PrcBuckets,2,FALSE()),0)</f>
        <v>10</v>
      </c>
      <c r="Q1896" s="84" t="n">
        <f aca="false">IF($N1896="D",VLOOKUP(H1896,BasisBuckets,2,FALSE()),0)</f>
        <v>0</v>
      </c>
      <c r="R1896" s="84" t="n">
        <f aca="false">IF($N1896="PHY",VLOOKUP(H1896,PGDBuckets,2,FALSE()),0)</f>
        <v>0</v>
      </c>
      <c r="S1896" s="84" t="n">
        <f aca="false">IF($N1896="G",VLOOKUP(H1896,PGDBuckets,2,FALSE()),0)</f>
        <v>0</v>
      </c>
      <c r="T1896" s="84" t="n">
        <f aca="false">SUM(P1896:S1896)</f>
        <v>10</v>
      </c>
      <c r="U1896" s="84" t="str">
        <f aca="false">IF(O1896="not used","-",O1896&amp;N1896&amp;T1896)</f>
        <v>-</v>
      </c>
      <c r="V1896" s="84" t="str">
        <f aca="false">IF(O1896="Not Used","-",VLOOKUP(D1896,FOLIOS,7,FALSE())&amp;H1896)</f>
        <v>-</v>
      </c>
      <c r="W1896" s="84" t="str">
        <f aca="false">IF(U1896="-","-",O1896&amp;E1896&amp;H1896)</f>
        <v>-</v>
      </c>
      <c r="X1896" s="85" t="str">
        <f aca="false">D1896&amp;G1896</f>
        <v>FT-CAND-EGSC-OPT-PRCNGMR-AECO/C</v>
      </c>
      <c r="AF1896" s="0" t="str">
        <f aca="false">D1896&amp;V1896</f>
        <v>FT-CAND-EGSC-OPT-PRC-</v>
      </c>
    </row>
    <row r="1897" customFormat="false" ht="12.75" hidden="false" customHeight="false" outlineLevel="0" collapsed="false">
      <c r="A1897" s="81" t="n">
        <v>36682</v>
      </c>
      <c r="B1897" s="82" t="s">
        <v>55</v>
      </c>
      <c r="C1897" s="82" t="s">
        <v>56</v>
      </c>
      <c r="D1897" s="82" t="s">
        <v>100</v>
      </c>
      <c r="E1897" s="82" t="s">
        <v>24</v>
      </c>
      <c r="F1897" s="82"/>
      <c r="G1897" s="82" t="s">
        <v>102</v>
      </c>
      <c r="H1897" s="81" t="n">
        <v>37530</v>
      </c>
      <c r="I1897" s="82" t="n">
        <v>525124</v>
      </c>
      <c r="J1897" s="82" t="n">
        <v>420099</v>
      </c>
      <c r="K1897" s="83" t="n">
        <f aca="false">IF(J1897=0,0,J1897/I1897)</f>
        <v>0.799999619137575</v>
      </c>
      <c r="L1897" s="83" t="n">
        <f aca="false">I1897/UOM</f>
        <v>52.5124</v>
      </c>
      <c r="M1897" s="83" t="n">
        <f aca="false">J1897/UOM</f>
        <v>42.0099</v>
      </c>
      <c r="N1897" s="84" t="str">
        <f aca="false">IF(F1897="P","PHY",IF(F1897="G","G",E1897))</f>
        <v>P</v>
      </c>
      <c r="O1897" s="84" t="str">
        <f aca="false">IF(ISNA(VLOOKUP(G1897,BadCanCurves,1,FALSE())),VLOOKUP(D1897,FOLIOS,6,FALSE()),"not used")</f>
        <v>not used</v>
      </c>
      <c r="P1897" s="84" t="n">
        <f aca="false">IF($N1897="P",VLOOKUP(H1897,PrcBuckets,2,FALSE()),0)</f>
        <v>10</v>
      </c>
      <c r="Q1897" s="84" t="n">
        <f aca="false">IF($N1897="D",VLOOKUP(H1897,BasisBuckets,2,FALSE()),0)</f>
        <v>0</v>
      </c>
      <c r="R1897" s="84" t="n">
        <f aca="false">IF($N1897="PHY",VLOOKUP(H1897,PGDBuckets,2,FALSE()),0)</f>
        <v>0</v>
      </c>
      <c r="S1897" s="84" t="n">
        <f aca="false">IF($N1897="G",VLOOKUP(H1897,PGDBuckets,2,FALSE()),0)</f>
        <v>0</v>
      </c>
      <c r="T1897" s="84" t="n">
        <f aca="false">SUM(P1897:S1897)</f>
        <v>10</v>
      </c>
      <c r="U1897" s="84" t="str">
        <f aca="false">IF(O1897="not used","-",O1897&amp;N1897&amp;T1897)</f>
        <v>-</v>
      </c>
      <c r="V1897" s="84" t="str">
        <f aca="false">IF(O1897="Not Used","-",VLOOKUP(D1897,FOLIOS,7,FALSE())&amp;H1897)</f>
        <v>-</v>
      </c>
      <c r="W1897" s="84" t="str">
        <f aca="false">IF(U1897="-","-",O1897&amp;E1897&amp;H1897)</f>
        <v>-</v>
      </c>
      <c r="X1897" s="85" t="str">
        <f aca="false">D1897&amp;G1897</f>
        <v>FT-CAND-EGSC-OPT-PRCNGMR-AECO/C</v>
      </c>
      <c r="AF1897" s="0" t="str">
        <f aca="false">D1897&amp;V1897</f>
        <v>FT-CAND-EGSC-OPT-PRC-</v>
      </c>
    </row>
    <row r="1898" customFormat="false" ht="12.75" hidden="false" customHeight="false" outlineLevel="0" collapsed="false">
      <c r="A1898" s="81" t="n">
        <v>36682</v>
      </c>
      <c r="B1898" s="82" t="s">
        <v>55</v>
      </c>
      <c r="C1898" s="82" t="s">
        <v>56</v>
      </c>
      <c r="D1898" s="82" t="s">
        <v>103</v>
      </c>
      <c r="E1898" s="82" t="s">
        <v>24</v>
      </c>
      <c r="F1898" s="82"/>
      <c r="G1898" s="82" t="s">
        <v>98</v>
      </c>
      <c r="H1898" s="81" t="n">
        <v>36678</v>
      </c>
      <c r="I1898" s="82" t="n">
        <v>0</v>
      </c>
      <c r="J1898" s="82" t="n">
        <v>0</v>
      </c>
      <c r="K1898" s="83" t="n">
        <f aca="false">IF(J1898=0,0,J1898/I1898)</f>
        <v>0</v>
      </c>
      <c r="L1898" s="83" t="n">
        <f aca="false">I1898/UOM</f>
        <v>0</v>
      </c>
      <c r="M1898" s="83" t="n">
        <f aca="false">J1898/UOM</f>
        <v>0</v>
      </c>
      <c r="N1898" s="84" t="str">
        <f aca="false">IF(F1898="P","PHY",IF(F1898="G","G",E1898))</f>
        <v>P</v>
      </c>
      <c r="O1898" s="84" t="str">
        <f aca="false">IF(ISNA(VLOOKUP(G1898,BadCanCurves,1,FALSE())),VLOOKUP(D1898,FOLIOS,6,FALSE()),"not used")</f>
        <v>not used</v>
      </c>
      <c r="P1898" s="84" t="n">
        <f aca="false">IF($N1898="P",VLOOKUP(H1898,PrcBuckets,2,FALSE()),0)</f>
        <v>3</v>
      </c>
      <c r="Q1898" s="84" t="n">
        <f aca="false">IF($N1898="D",VLOOKUP(H1898,BasisBuckets,2,FALSE()),0)</f>
        <v>0</v>
      </c>
      <c r="R1898" s="84" t="n">
        <f aca="false">IF($N1898="PHY",VLOOKUP(H1898,PGDBuckets,2,FALSE()),0)</f>
        <v>0</v>
      </c>
      <c r="S1898" s="84" t="n">
        <f aca="false">IF($N1898="G",VLOOKUP(H1898,PGDBuckets,2,FALSE()),0)</f>
        <v>0</v>
      </c>
      <c r="T1898" s="84" t="n">
        <f aca="false">SUM(P1898:S1898)</f>
        <v>3</v>
      </c>
      <c r="U1898" s="84" t="str">
        <f aca="false">IF(O1898="not used","-",O1898&amp;N1898&amp;T1898)</f>
        <v>-</v>
      </c>
      <c r="V1898" s="84" t="str">
        <f aca="false">IF(O1898="Not Used","-",VLOOKUP(D1898,FOLIOS,7,FALSE())&amp;H1898)</f>
        <v>-</v>
      </c>
      <c r="W1898" s="84" t="str">
        <f aca="false">IF(U1898="-","-",O1898&amp;E1898&amp;H1898)</f>
        <v>-</v>
      </c>
      <c r="X1898" s="85" t="str">
        <f aca="false">D1898&amp;G1898</f>
        <v>FT-CAND-EGSC-PRCNG</v>
      </c>
      <c r="AF1898" s="0" t="str">
        <f aca="false">D1898&amp;V1898</f>
        <v>FT-CAND-EGSC-PRC-</v>
      </c>
    </row>
    <row r="1899" customFormat="false" ht="12.75" hidden="false" customHeight="false" outlineLevel="0" collapsed="false">
      <c r="A1899" s="81" t="n">
        <v>36682</v>
      </c>
      <c r="B1899" s="82" t="s">
        <v>55</v>
      </c>
      <c r="C1899" s="82" t="s">
        <v>56</v>
      </c>
      <c r="D1899" s="82" t="s">
        <v>103</v>
      </c>
      <c r="E1899" s="82" t="s">
        <v>24</v>
      </c>
      <c r="F1899" s="82"/>
      <c r="G1899" s="82" t="s">
        <v>98</v>
      </c>
      <c r="H1899" s="81" t="n">
        <v>36708</v>
      </c>
      <c r="I1899" s="82" t="n">
        <v>-185822</v>
      </c>
      <c r="J1899" s="82" t="n">
        <v>-185822</v>
      </c>
      <c r="K1899" s="83" t="n">
        <f aca="false">IF(J1899=0,0,J1899/I1899)</f>
        <v>1</v>
      </c>
      <c r="L1899" s="83" t="n">
        <f aca="false">I1899/UOM</f>
        <v>-18.5822</v>
      </c>
      <c r="M1899" s="83" t="n">
        <f aca="false">J1899/UOM</f>
        <v>-18.5822</v>
      </c>
      <c r="N1899" s="84" t="str">
        <f aca="false">IF(F1899="P","PHY",IF(F1899="G","G",E1899))</f>
        <v>P</v>
      </c>
      <c r="O1899" s="84" t="str">
        <f aca="false">IF(ISNA(VLOOKUP(G1899,BadCanCurves,1,FALSE())),VLOOKUP(D1899,FOLIOS,6,FALSE()),"not used")</f>
        <v>not used</v>
      </c>
      <c r="P1899" s="84" t="n">
        <f aca="false">IF($N1899="P",VLOOKUP(H1899,PrcBuckets,2,FALSE()),0)</f>
        <v>4</v>
      </c>
      <c r="Q1899" s="84" t="n">
        <f aca="false">IF($N1899="D",VLOOKUP(H1899,BasisBuckets,2,FALSE()),0)</f>
        <v>0</v>
      </c>
      <c r="R1899" s="84" t="n">
        <f aca="false">IF($N1899="PHY",VLOOKUP(H1899,PGDBuckets,2,FALSE()),0)</f>
        <v>0</v>
      </c>
      <c r="S1899" s="84" t="n">
        <f aca="false">IF($N1899="G",VLOOKUP(H1899,PGDBuckets,2,FALSE()),0)</f>
        <v>0</v>
      </c>
      <c r="T1899" s="84" t="n">
        <f aca="false">SUM(P1899:S1899)</f>
        <v>4</v>
      </c>
      <c r="U1899" s="84" t="str">
        <f aca="false">IF(O1899="not used","-",O1899&amp;N1899&amp;T1899)</f>
        <v>-</v>
      </c>
      <c r="V1899" s="84" t="str">
        <f aca="false">IF(O1899="Not Used","-",VLOOKUP(D1899,FOLIOS,7,FALSE())&amp;H1899)</f>
        <v>-</v>
      </c>
      <c r="W1899" s="84" t="str">
        <f aca="false">IF(U1899="-","-",O1899&amp;E1899&amp;H1899)</f>
        <v>-</v>
      </c>
      <c r="X1899" s="85" t="str">
        <f aca="false">D1899&amp;G1899</f>
        <v>FT-CAND-EGSC-PRCNG</v>
      </c>
      <c r="AF1899" s="0" t="str">
        <f aca="false">D1899&amp;V1899</f>
        <v>FT-CAND-EGSC-PRC-</v>
      </c>
    </row>
    <row r="1900" customFormat="false" ht="12.75" hidden="false" customHeight="false" outlineLevel="0" collapsed="false">
      <c r="A1900" s="81" t="n">
        <v>36682</v>
      </c>
      <c r="B1900" s="82" t="s">
        <v>55</v>
      </c>
      <c r="C1900" s="82" t="s">
        <v>56</v>
      </c>
      <c r="D1900" s="82" t="s">
        <v>103</v>
      </c>
      <c r="E1900" s="82" t="s">
        <v>24</v>
      </c>
      <c r="F1900" s="82"/>
      <c r="G1900" s="82" t="s">
        <v>98</v>
      </c>
      <c r="H1900" s="81" t="n">
        <v>36739</v>
      </c>
      <c r="I1900" s="82" t="n">
        <v>-197073</v>
      </c>
      <c r="J1900" s="82" t="n">
        <v>-197073</v>
      </c>
      <c r="K1900" s="83" t="n">
        <f aca="false">IF(J1900=0,0,J1900/I1900)</f>
        <v>1</v>
      </c>
      <c r="L1900" s="83" t="n">
        <f aca="false">I1900/UOM</f>
        <v>-19.7073</v>
      </c>
      <c r="M1900" s="83" t="n">
        <f aca="false">J1900/UOM</f>
        <v>-19.7073</v>
      </c>
      <c r="N1900" s="84" t="str">
        <f aca="false">IF(F1900="P","PHY",IF(F1900="G","G",E1900))</f>
        <v>P</v>
      </c>
      <c r="O1900" s="84" t="str">
        <f aca="false">IF(ISNA(VLOOKUP(G1900,BadCanCurves,1,FALSE())),VLOOKUP(D1900,FOLIOS,6,FALSE()),"not used")</f>
        <v>not used</v>
      </c>
      <c r="P1900" s="84" t="n">
        <f aca="false">IF($N1900="P",VLOOKUP(H1900,PrcBuckets,2,FALSE()),0)</f>
        <v>5</v>
      </c>
      <c r="Q1900" s="84" t="n">
        <f aca="false">IF($N1900="D",VLOOKUP(H1900,BasisBuckets,2,FALSE()),0)</f>
        <v>0</v>
      </c>
      <c r="R1900" s="84" t="n">
        <f aca="false">IF($N1900="PHY",VLOOKUP(H1900,PGDBuckets,2,FALSE()),0)</f>
        <v>0</v>
      </c>
      <c r="S1900" s="84" t="n">
        <f aca="false">IF($N1900="G",VLOOKUP(H1900,PGDBuckets,2,FALSE()),0)</f>
        <v>0</v>
      </c>
      <c r="T1900" s="84" t="n">
        <f aca="false">SUM(P1900:S1900)</f>
        <v>5</v>
      </c>
      <c r="U1900" s="84" t="str">
        <f aca="false">IF(O1900="not used","-",O1900&amp;N1900&amp;T1900)</f>
        <v>-</v>
      </c>
      <c r="V1900" s="84" t="str">
        <f aca="false">IF(O1900="Not Used","-",VLOOKUP(D1900,FOLIOS,7,FALSE())&amp;H1900)</f>
        <v>-</v>
      </c>
      <c r="W1900" s="84" t="str">
        <f aca="false">IF(U1900="-","-",O1900&amp;E1900&amp;H1900)</f>
        <v>-</v>
      </c>
      <c r="X1900" s="85" t="str">
        <f aca="false">D1900&amp;G1900</f>
        <v>FT-CAND-EGSC-PRCNG</v>
      </c>
      <c r="AF1900" s="0" t="str">
        <f aca="false">D1900&amp;V1900</f>
        <v>FT-CAND-EGSC-PRC-</v>
      </c>
    </row>
    <row r="1901" customFormat="false" ht="12.75" hidden="false" customHeight="false" outlineLevel="0" collapsed="false">
      <c r="A1901" s="81" t="n">
        <v>36682</v>
      </c>
      <c r="B1901" s="82" t="s">
        <v>55</v>
      </c>
      <c r="C1901" s="82" t="s">
        <v>56</v>
      </c>
      <c r="D1901" s="82" t="s">
        <v>103</v>
      </c>
      <c r="E1901" s="82" t="s">
        <v>24</v>
      </c>
      <c r="F1901" s="82"/>
      <c r="G1901" s="82" t="s">
        <v>98</v>
      </c>
      <c r="H1901" s="81" t="n">
        <v>36770</v>
      </c>
      <c r="I1901" s="82" t="n">
        <v>-793048</v>
      </c>
      <c r="J1901" s="82" t="n">
        <v>-793048</v>
      </c>
      <c r="K1901" s="83" t="n">
        <f aca="false">IF(J1901=0,0,J1901/I1901)</f>
        <v>1</v>
      </c>
      <c r="L1901" s="83" t="n">
        <f aca="false">I1901/UOM</f>
        <v>-79.3048</v>
      </c>
      <c r="M1901" s="83" t="n">
        <f aca="false">J1901/UOM</f>
        <v>-79.3048</v>
      </c>
      <c r="N1901" s="84" t="str">
        <f aca="false">IF(F1901="P","PHY",IF(F1901="G","G",E1901))</f>
        <v>P</v>
      </c>
      <c r="O1901" s="84" t="str">
        <f aca="false">IF(ISNA(VLOOKUP(G1901,BadCanCurves,1,FALSE())),VLOOKUP(D1901,FOLIOS,6,FALSE()),"not used")</f>
        <v>not used</v>
      </c>
      <c r="P1901" s="84" t="n">
        <f aca="false">IF($N1901="P",VLOOKUP(H1901,PrcBuckets,2,FALSE()),0)</f>
        <v>6</v>
      </c>
      <c r="Q1901" s="84" t="n">
        <f aca="false">IF($N1901="D",VLOOKUP(H1901,BasisBuckets,2,FALSE()),0)</f>
        <v>0</v>
      </c>
      <c r="R1901" s="84" t="n">
        <f aca="false">IF($N1901="PHY",VLOOKUP(H1901,PGDBuckets,2,FALSE()),0)</f>
        <v>0</v>
      </c>
      <c r="S1901" s="84" t="n">
        <f aca="false">IF($N1901="G",VLOOKUP(H1901,PGDBuckets,2,FALSE()),0)</f>
        <v>0</v>
      </c>
      <c r="T1901" s="84" t="n">
        <f aca="false">SUM(P1901:S1901)</f>
        <v>6</v>
      </c>
      <c r="U1901" s="84" t="str">
        <f aca="false">IF(O1901="not used","-",O1901&amp;N1901&amp;T1901)</f>
        <v>-</v>
      </c>
      <c r="V1901" s="84" t="str">
        <f aca="false">IF(O1901="Not Used","-",VLOOKUP(D1901,FOLIOS,7,FALSE())&amp;H1901)</f>
        <v>-</v>
      </c>
      <c r="W1901" s="84" t="str">
        <f aca="false">IF(U1901="-","-",O1901&amp;E1901&amp;H1901)</f>
        <v>-</v>
      </c>
      <c r="X1901" s="85" t="str">
        <f aca="false">D1901&amp;G1901</f>
        <v>FT-CAND-EGSC-PRCNG</v>
      </c>
      <c r="AF1901" s="0" t="str">
        <f aca="false">D1901&amp;V1901</f>
        <v>FT-CAND-EGSC-PRC-</v>
      </c>
    </row>
    <row r="1902" customFormat="false" ht="12.75" hidden="false" customHeight="false" outlineLevel="0" collapsed="false">
      <c r="A1902" s="81" t="n">
        <v>36682</v>
      </c>
      <c r="B1902" s="82" t="s">
        <v>55</v>
      </c>
      <c r="C1902" s="82" t="s">
        <v>56</v>
      </c>
      <c r="D1902" s="82" t="s">
        <v>103</v>
      </c>
      <c r="E1902" s="82" t="s">
        <v>24</v>
      </c>
      <c r="F1902" s="82"/>
      <c r="G1902" s="82" t="s">
        <v>98</v>
      </c>
      <c r="H1902" s="81" t="n">
        <v>36800</v>
      </c>
      <c r="I1902" s="82" t="n">
        <v>6310501</v>
      </c>
      <c r="J1902" s="82" t="n">
        <v>6310501</v>
      </c>
      <c r="K1902" s="83" t="n">
        <f aca="false">IF(J1902=0,0,J1902/I1902)</f>
        <v>1</v>
      </c>
      <c r="L1902" s="83" t="n">
        <f aca="false">I1902/UOM</f>
        <v>631.0501</v>
      </c>
      <c r="M1902" s="83" t="n">
        <f aca="false">J1902/UOM</f>
        <v>631.0501</v>
      </c>
      <c r="N1902" s="84" t="str">
        <f aca="false">IF(F1902="P","PHY",IF(F1902="G","G",E1902))</f>
        <v>P</v>
      </c>
      <c r="O1902" s="84" t="str">
        <f aca="false">IF(ISNA(VLOOKUP(G1902,BadCanCurves,1,FALSE())),VLOOKUP(D1902,FOLIOS,6,FALSE()),"not used")</f>
        <v>not used</v>
      </c>
      <c r="P1902" s="84" t="n">
        <f aca="false">IF($N1902="P",VLOOKUP(H1902,PrcBuckets,2,FALSE()),0)</f>
        <v>7</v>
      </c>
      <c r="Q1902" s="84" t="n">
        <f aca="false">IF($N1902="D",VLOOKUP(H1902,BasisBuckets,2,FALSE()),0)</f>
        <v>0</v>
      </c>
      <c r="R1902" s="84" t="n">
        <f aca="false">IF($N1902="PHY",VLOOKUP(H1902,PGDBuckets,2,FALSE()),0)</f>
        <v>0</v>
      </c>
      <c r="S1902" s="84" t="n">
        <f aca="false">IF($N1902="G",VLOOKUP(H1902,PGDBuckets,2,FALSE()),0)</f>
        <v>0</v>
      </c>
      <c r="T1902" s="84" t="n">
        <f aca="false">SUM(P1902:S1902)</f>
        <v>7</v>
      </c>
      <c r="U1902" s="84" t="str">
        <f aca="false">IF(O1902="not used","-",O1902&amp;N1902&amp;T1902)</f>
        <v>-</v>
      </c>
      <c r="V1902" s="84" t="str">
        <f aca="false">IF(O1902="Not Used","-",VLOOKUP(D1902,FOLIOS,7,FALSE())&amp;H1902)</f>
        <v>-</v>
      </c>
      <c r="W1902" s="84" t="str">
        <f aca="false">IF(U1902="-","-",O1902&amp;E1902&amp;H1902)</f>
        <v>-</v>
      </c>
      <c r="X1902" s="85" t="str">
        <f aca="false">D1902&amp;G1902</f>
        <v>FT-CAND-EGSC-PRCNG</v>
      </c>
      <c r="AF1902" s="0" t="str">
        <f aca="false">D1902&amp;V1902</f>
        <v>FT-CAND-EGSC-PRC-</v>
      </c>
    </row>
    <row r="1903" customFormat="false" ht="12.75" hidden="false" customHeight="false" outlineLevel="0" collapsed="false">
      <c r="A1903" s="81" t="n">
        <v>36682</v>
      </c>
      <c r="B1903" s="82" t="s">
        <v>55</v>
      </c>
      <c r="C1903" s="82" t="s">
        <v>56</v>
      </c>
      <c r="D1903" s="82" t="s">
        <v>103</v>
      </c>
      <c r="E1903" s="82" t="s">
        <v>24</v>
      </c>
      <c r="F1903" s="82"/>
      <c r="G1903" s="82" t="s">
        <v>98</v>
      </c>
      <c r="H1903" s="81" t="n">
        <v>36831</v>
      </c>
      <c r="I1903" s="82" t="n">
        <v>2108756</v>
      </c>
      <c r="J1903" s="82" t="n">
        <v>2108756</v>
      </c>
      <c r="K1903" s="83" t="n">
        <f aca="false">IF(J1903=0,0,J1903/I1903)</f>
        <v>1</v>
      </c>
      <c r="L1903" s="83" t="n">
        <f aca="false">I1903/UOM</f>
        <v>210.8756</v>
      </c>
      <c r="M1903" s="83" t="n">
        <f aca="false">J1903/UOM</f>
        <v>210.8756</v>
      </c>
      <c r="N1903" s="84" t="str">
        <f aca="false">IF(F1903="P","PHY",IF(F1903="G","G",E1903))</f>
        <v>P</v>
      </c>
      <c r="O1903" s="84" t="str">
        <f aca="false">IF(ISNA(VLOOKUP(G1903,BadCanCurves,1,FALSE())),VLOOKUP(D1903,FOLIOS,6,FALSE()),"not used")</f>
        <v>not used</v>
      </c>
      <c r="P1903" s="84" t="n">
        <f aca="false">IF($N1903="P",VLOOKUP(H1903,PrcBuckets,2,FALSE()),0)</f>
        <v>8</v>
      </c>
      <c r="Q1903" s="84" t="n">
        <f aca="false">IF($N1903="D",VLOOKUP(H1903,BasisBuckets,2,FALSE()),0)</f>
        <v>0</v>
      </c>
      <c r="R1903" s="84" t="n">
        <f aca="false">IF($N1903="PHY",VLOOKUP(H1903,PGDBuckets,2,FALSE()),0)</f>
        <v>0</v>
      </c>
      <c r="S1903" s="84" t="n">
        <f aca="false">IF($N1903="G",VLOOKUP(H1903,PGDBuckets,2,FALSE()),0)</f>
        <v>0</v>
      </c>
      <c r="T1903" s="84" t="n">
        <f aca="false">SUM(P1903:S1903)</f>
        <v>8</v>
      </c>
      <c r="U1903" s="84" t="str">
        <f aca="false">IF(O1903="not used","-",O1903&amp;N1903&amp;T1903)</f>
        <v>-</v>
      </c>
      <c r="V1903" s="84" t="str">
        <f aca="false">IF(O1903="Not Used","-",VLOOKUP(D1903,FOLIOS,7,FALSE())&amp;H1903)</f>
        <v>-</v>
      </c>
      <c r="W1903" s="84" t="str">
        <f aca="false">IF(U1903="-","-",O1903&amp;E1903&amp;H1903)</f>
        <v>-</v>
      </c>
      <c r="X1903" s="85" t="str">
        <f aca="false">D1903&amp;G1903</f>
        <v>FT-CAND-EGSC-PRCNG</v>
      </c>
      <c r="AF1903" s="0" t="str">
        <f aca="false">D1903&amp;V1903</f>
        <v>FT-CAND-EGSC-PRC-</v>
      </c>
    </row>
    <row r="1904" customFormat="false" ht="12.75" hidden="false" customHeight="false" outlineLevel="0" collapsed="false">
      <c r="A1904" s="81" t="n">
        <v>36682</v>
      </c>
      <c r="B1904" s="82" t="s">
        <v>55</v>
      </c>
      <c r="C1904" s="82" t="s">
        <v>56</v>
      </c>
      <c r="D1904" s="82" t="s">
        <v>103</v>
      </c>
      <c r="E1904" s="82" t="s">
        <v>24</v>
      </c>
      <c r="F1904" s="82"/>
      <c r="G1904" s="82" t="s">
        <v>98</v>
      </c>
      <c r="H1904" s="81" t="n">
        <v>36861</v>
      </c>
      <c r="I1904" s="82" t="n">
        <v>2099414</v>
      </c>
      <c r="J1904" s="82" t="n">
        <v>2099414</v>
      </c>
      <c r="K1904" s="83" t="n">
        <f aca="false">IF(J1904=0,0,J1904/I1904)</f>
        <v>1</v>
      </c>
      <c r="L1904" s="83" t="n">
        <f aca="false">I1904/UOM</f>
        <v>209.9414</v>
      </c>
      <c r="M1904" s="83" t="n">
        <f aca="false">J1904/UOM</f>
        <v>209.9414</v>
      </c>
      <c r="N1904" s="84" t="str">
        <f aca="false">IF(F1904="P","PHY",IF(F1904="G","G",E1904))</f>
        <v>P</v>
      </c>
      <c r="O1904" s="84" t="str">
        <f aca="false">IF(ISNA(VLOOKUP(G1904,BadCanCurves,1,FALSE())),VLOOKUP(D1904,FOLIOS,6,FALSE()),"not used")</f>
        <v>not used</v>
      </c>
      <c r="P1904" s="84" t="n">
        <f aca="false">IF($N1904="P",VLOOKUP(H1904,PrcBuckets,2,FALSE()),0)</f>
        <v>8</v>
      </c>
      <c r="Q1904" s="84" t="n">
        <f aca="false">IF($N1904="D",VLOOKUP(H1904,BasisBuckets,2,FALSE()),0)</f>
        <v>0</v>
      </c>
      <c r="R1904" s="84" t="n">
        <f aca="false">IF($N1904="PHY",VLOOKUP(H1904,PGDBuckets,2,FALSE()),0)</f>
        <v>0</v>
      </c>
      <c r="S1904" s="84" t="n">
        <f aca="false">IF($N1904="G",VLOOKUP(H1904,PGDBuckets,2,FALSE()),0)</f>
        <v>0</v>
      </c>
      <c r="T1904" s="84" t="n">
        <f aca="false">SUM(P1904:S1904)</f>
        <v>8</v>
      </c>
      <c r="U1904" s="84" t="str">
        <f aca="false">IF(O1904="not used","-",O1904&amp;N1904&amp;T1904)</f>
        <v>-</v>
      </c>
      <c r="V1904" s="84" t="str">
        <f aca="false">IF(O1904="Not Used","-",VLOOKUP(D1904,FOLIOS,7,FALSE())&amp;H1904)</f>
        <v>-</v>
      </c>
      <c r="W1904" s="84" t="str">
        <f aca="false">IF(U1904="-","-",O1904&amp;E1904&amp;H1904)</f>
        <v>-</v>
      </c>
      <c r="X1904" s="85" t="str">
        <f aca="false">D1904&amp;G1904</f>
        <v>FT-CAND-EGSC-PRCNG</v>
      </c>
      <c r="AF1904" s="0" t="str">
        <f aca="false">D1904&amp;V1904</f>
        <v>FT-CAND-EGSC-PRC-</v>
      </c>
    </row>
    <row r="1905" customFormat="false" ht="12.75" hidden="false" customHeight="false" outlineLevel="0" collapsed="false">
      <c r="A1905" s="81" t="n">
        <v>36682</v>
      </c>
      <c r="B1905" s="82" t="s">
        <v>55</v>
      </c>
      <c r="C1905" s="82" t="s">
        <v>56</v>
      </c>
      <c r="D1905" s="82" t="s">
        <v>103</v>
      </c>
      <c r="E1905" s="82" t="s">
        <v>24</v>
      </c>
      <c r="F1905" s="82"/>
      <c r="G1905" s="82" t="s">
        <v>98</v>
      </c>
      <c r="H1905" s="81" t="n">
        <v>36892</v>
      </c>
      <c r="I1905" s="82" t="n">
        <v>1497296</v>
      </c>
      <c r="J1905" s="82" t="n">
        <v>1497296</v>
      </c>
      <c r="K1905" s="83" t="n">
        <f aca="false">IF(J1905=0,0,J1905/I1905)</f>
        <v>1</v>
      </c>
      <c r="L1905" s="83" t="n">
        <f aca="false">I1905/UOM</f>
        <v>149.7296</v>
      </c>
      <c r="M1905" s="83" t="n">
        <f aca="false">J1905/UOM</f>
        <v>149.7296</v>
      </c>
      <c r="N1905" s="84" t="str">
        <f aca="false">IF(F1905="P","PHY",IF(F1905="G","G",E1905))</f>
        <v>P</v>
      </c>
      <c r="O1905" s="84" t="str">
        <f aca="false">IF(ISNA(VLOOKUP(G1905,BadCanCurves,1,FALSE())),VLOOKUP(D1905,FOLIOS,6,FALSE()),"not used")</f>
        <v>not used</v>
      </c>
      <c r="P1905" s="84" t="n">
        <f aca="false">IF($N1905="P",VLOOKUP(H1905,PrcBuckets,2,FALSE()),0)</f>
        <v>9</v>
      </c>
      <c r="Q1905" s="84" t="n">
        <f aca="false">IF($N1905="D",VLOOKUP(H1905,BasisBuckets,2,FALSE()),0)</f>
        <v>0</v>
      </c>
      <c r="R1905" s="84" t="n">
        <f aca="false">IF($N1905="PHY",VLOOKUP(H1905,PGDBuckets,2,FALSE()),0)</f>
        <v>0</v>
      </c>
      <c r="S1905" s="84" t="n">
        <f aca="false">IF($N1905="G",VLOOKUP(H1905,PGDBuckets,2,FALSE()),0)</f>
        <v>0</v>
      </c>
      <c r="T1905" s="84" t="n">
        <f aca="false">SUM(P1905:S1905)</f>
        <v>9</v>
      </c>
      <c r="U1905" s="84" t="str">
        <f aca="false">IF(O1905="not used","-",O1905&amp;N1905&amp;T1905)</f>
        <v>-</v>
      </c>
      <c r="V1905" s="84" t="str">
        <f aca="false">IF(O1905="Not Used","-",VLOOKUP(D1905,FOLIOS,7,FALSE())&amp;H1905)</f>
        <v>-</v>
      </c>
      <c r="W1905" s="84" t="str">
        <f aca="false">IF(U1905="-","-",O1905&amp;E1905&amp;H1905)</f>
        <v>-</v>
      </c>
      <c r="X1905" s="85" t="str">
        <f aca="false">D1905&amp;G1905</f>
        <v>FT-CAND-EGSC-PRCNG</v>
      </c>
      <c r="AF1905" s="0" t="str">
        <f aca="false">D1905&amp;V1905</f>
        <v>FT-CAND-EGSC-PRC-</v>
      </c>
    </row>
    <row r="1906" customFormat="false" ht="12.75" hidden="false" customHeight="false" outlineLevel="0" collapsed="false">
      <c r="A1906" s="81" t="n">
        <v>36682</v>
      </c>
      <c r="B1906" s="82" t="s">
        <v>55</v>
      </c>
      <c r="C1906" s="82" t="s">
        <v>56</v>
      </c>
      <c r="D1906" s="82" t="s">
        <v>103</v>
      </c>
      <c r="E1906" s="82" t="s">
        <v>24</v>
      </c>
      <c r="F1906" s="82"/>
      <c r="G1906" s="82" t="s">
        <v>98</v>
      </c>
      <c r="H1906" s="81" t="n">
        <v>36923</v>
      </c>
      <c r="I1906" s="82" t="n">
        <v>1261449</v>
      </c>
      <c r="J1906" s="82" t="n">
        <v>1261449</v>
      </c>
      <c r="K1906" s="83" t="n">
        <f aca="false">IF(J1906=0,0,J1906/I1906)</f>
        <v>1</v>
      </c>
      <c r="L1906" s="83" t="n">
        <f aca="false">I1906/UOM</f>
        <v>126.1449</v>
      </c>
      <c r="M1906" s="83" t="n">
        <f aca="false">J1906/UOM</f>
        <v>126.1449</v>
      </c>
      <c r="N1906" s="84" t="str">
        <f aca="false">IF(F1906="P","PHY",IF(F1906="G","G",E1906))</f>
        <v>P</v>
      </c>
      <c r="O1906" s="84" t="str">
        <f aca="false">IF(ISNA(VLOOKUP(G1906,BadCanCurves,1,FALSE())),VLOOKUP(D1906,FOLIOS,6,FALSE()),"not used")</f>
        <v>not used</v>
      </c>
      <c r="P1906" s="84" t="n">
        <f aca="false">IF($N1906="P",VLOOKUP(H1906,PrcBuckets,2,FALSE()),0)</f>
        <v>9</v>
      </c>
      <c r="Q1906" s="84" t="n">
        <f aca="false">IF($N1906="D",VLOOKUP(H1906,BasisBuckets,2,FALSE()),0)</f>
        <v>0</v>
      </c>
      <c r="R1906" s="84" t="n">
        <f aca="false">IF($N1906="PHY",VLOOKUP(H1906,PGDBuckets,2,FALSE()),0)</f>
        <v>0</v>
      </c>
      <c r="S1906" s="84" t="n">
        <f aca="false">IF($N1906="G",VLOOKUP(H1906,PGDBuckets,2,FALSE()),0)</f>
        <v>0</v>
      </c>
      <c r="T1906" s="84" t="n">
        <f aca="false">SUM(P1906:S1906)</f>
        <v>9</v>
      </c>
      <c r="U1906" s="84" t="str">
        <f aca="false">IF(O1906="not used","-",O1906&amp;N1906&amp;T1906)</f>
        <v>-</v>
      </c>
      <c r="V1906" s="84" t="str">
        <f aca="false">IF(O1906="Not Used","-",VLOOKUP(D1906,FOLIOS,7,FALSE())&amp;H1906)</f>
        <v>-</v>
      </c>
      <c r="W1906" s="84" t="str">
        <f aca="false">IF(U1906="-","-",O1906&amp;E1906&amp;H1906)</f>
        <v>-</v>
      </c>
      <c r="X1906" s="85" t="str">
        <f aca="false">D1906&amp;G1906</f>
        <v>FT-CAND-EGSC-PRCNG</v>
      </c>
      <c r="AF1906" s="0" t="str">
        <f aca="false">D1906&amp;V1906</f>
        <v>FT-CAND-EGSC-PRC-</v>
      </c>
    </row>
    <row r="1907" customFormat="false" ht="12.75" hidden="false" customHeight="false" outlineLevel="0" collapsed="false">
      <c r="A1907" s="81" t="n">
        <v>36682</v>
      </c>
      <c r="B1907" s="82" t="s">
        <v>55</v>
      </c>
      <c r="C1907" s="82" t="s">
        <v>56</v>
      </c>
      <c r="D1907" s="82" t="s">
        <v>103</v>
      </c>
      <c r="E1907" s="82" t="s">
        <v>24</v>
      </c>
      <c r="F1907" s="82"/>
      <c r="G1907" s="82" t="s">
        <v>98</v>
      </c>
      <c r="H1907" s="81" t="n">
        <v>36951</v>
      </c>
      <c r="I1907" s="82" t="n">
        <v>1801127</v>
      </c>
      <c r="J1907" s="82" t="n">
        <v>1801127</v>
      </c>
      <c r="K1907" s="83" t="n">
        <f aca="false">IF(J1907=0,0,J1907/I1907)</f>
        <v>1</v>
      </c>
      <c r="L1907" s="83" t="n">
        <f aca="false">I1907/UOM</f>
        <v>180.1127</v>
      </c>
      <c r="M1907" s="83" t="n">
        <f aca="false">J1907/UOM</f>
        <v>180.1127</v>
      </c>
      <c r="N1907" s="84" t="str">
        <f aca="false">IF(F1907="P","PHY",IF(F1907="G","G",E1907))</f>
        <v>P</v>
      </c>
      <c r="O1907" s="84" t="str">
        <f aca="false">IF(ISNA(VLOOKUP(G1907,BadCanCurves,1,FALSE())),VLOOKUP(D1907,FOLIOS,6,FALSE()),"not used")</f>
        <v>not used</v>
      </c>
      <c r="P1907" s="84" t="n">
        <f aca="false">IF($N1907="P",VLOOKUP(H1907,PrcBuckets,2,FALSE()),0)</f>
        <v>9</v>
      </c>
      <c r="Q1907" s="84" t="n">
        <f aca="false">IF($N1907="D",VLOOKUP(H1907,BasisBuckets,2,FALSE()),0)</f>
        <v>0</v>
      </c>
      <c r="R1907" s="84" t="n">
        <f aca="false">IF($N1907="PHY",VLOOKUP(H1907,PGDBuckets,2,FALSE()),0)</f>
        <v>0</v>
      </c>
      <c r="S1907" s="84" t="n">
        <f aca="false">IF($N1907="G",VLOOKUP(H1907,PGDBuckets,2,FALSE()),0)</f>
        <v>0</v>
      </c>
      <c r="T1907" s="84" t="n">
        <f aca="false">SUM(P1907:S1907)</f>
        <v>9</v>
      </c>
      <c r="U1907" s="84" t="str">
        <f aca="false">IF(O1907="not used","-",O1907&amp;N1907&amp;T1907)</f>
        <v>-</v>
      </c>
      <c r="V1907" s="84" t="str">
        <f aca="false">IF(O1907="Not Used","-",VLOOKUP(D1907,FOLIOS,7,FALSE())&amp;H1907)</f>
        <v>-</v>
      </c>
      <c r="W1907" s="84" t="str">
        <f aca="false">IF(U1907="-","-",O1907&amp;E1907&amp;H1907)</f>
        <v>-</v>
      </c>
      <c r="X1907" s="85" t="str">
        <f aca="false">D1907&amp;G1907</f>
        <v>FT-CAND-EGSC-PRCNG</v>
      </c>
      <c r="AF1907" s="0" t="str">
        <f aca="false">D1907&amp;V1907</f>
        <v>FT-CAND-EGSC-PRC-</v>
      </c>
    </row>
    <row r="1908" customFormat="false" ht="12.75" hidden="false" customHeight="false" outlineLevel="0" collapsed="false">
      <c r="A1908" s="81" t="n">
        <v>36682</v>
      </c>
      <c r="B1908" s="82" t="s">
        <v>55</v>
      </c>
      <c r="C1908" s="82" t="s">
        <v>56</v>
      </c>
      <c r="D1908" s="82" t="s">
        <v>103</v>
      </c>
      <c r="E1908" s="82" t="s">
        <v>24</v>
      </c>
      <c r="F1908" s="82"/>
      <c r="G1908" s="82" t="s">
        <v>98</v>
      </c>
      <c r="H1908" s="81" t="n">
        <v>36982</v>
      </c>
      <c r="I1908" s="82" t="n">
        <v>1134848</v>
      </c>
      <c r="J1908" s="82" t="n">
        <v>1134848</v>
      </c>
      <c r="K1908" s="83" t="n">
        <f aca="false">IF(J1908=0,0,J1908/I1908)</f>
        <v>1</v>
      </c>
      <c r="L1908" s="83" t="n">
        <f aca="false">I1908/UOM</f>
        <v>113.4848</v>
      </c>
      <c r="M1908" s="83" t="n">
        <f aca="false">J1908/UOM</f>
        <v>113.4848</v>
      </c>
      <c r="N1908" s="84" t="str">
        <f aca="false">IF(F1908="P","PHY",IF(F1908="G","G",E1908))</f>
        <v>P</v>
      </c>
      <c r="O1908" s="84" t="str">
        <f aca="false">IF(ISNA(VLOOKUP(G1908,BadCanCurves,1,FALSE())),VLOOKUP(D1908,FOLIOS,6,FALSE()),"not used")</f>
        <v>not used</v>
      </c>
      <c r="P1908" s="84" t="n">
        <f aca="false">IF($N1908="P",VLOOKUP(H1908,PrcBuckets,2,FALSE()),0)</f>
        <v>9</v>
      </c>
      <c r="Q1908" s="84" t="n">
        <f aca="false">IF($N1908="D",VLOOKUP(H1908,BasisBuckets,2,FALSE()),0)</f>
        <v>0</v>
      </c>
      <c r="R1908" s="84" t="n">
        <f aca="false">IF($N1908="PHY",VLOOKUP(H1908,PGDBuckets,2,FALSE()),0)</f>
        <v>0</v>
      </c>
      <c r="S1908" s="84" t="n">
        <f aca="false">IF($N1908="G",VLOOKUP(H1908,PGDBuckets,2,FALSE()),0)</f>
        <v>0</v>
      </c>
      <c r="T1908" s="84" t="n">
        <f aca="false">SUM(P1908:S1908)</f>
        <v>9</v>
      </c>
      <c r="U1908" s="84" t="str">
        <f aca="false">IF(O1908="not used","-",O1908&amp;N1908&amp;T1908)</f>
        <v>-</v>
      </c>
      <c r="V1908" s="84" t="str">
        <f aca="false">IF(O1908="Not Used","-",VLOOKUP(D1908,FOLIOS,7,FALSE())&amp;H1908)</f>
        <v>-</v>
      </c>
      <c r="W1908" s="84" t="str">
        <f aca="false">IF(U1908="-","-",O1908&amp;E1908&amp;H1908)</f>
        <v>-</v>
      </c>
      <c r="X1908" s="85" t="str">
        <f aca="false">D1908&amp;G1908</f>
        <v>FT-CAND-EGSC-PRCNG</v>
      </c>
      <c r="AF1908" s="0" t="str">
        <f aca="false">D1908&amp;V1908</f>
        <v>FT-CAND-EGSC-PRC-</v>
      </c>
    </row>
    <row r="1909" customFormat="false" ht="12.75" hidden="false" customHeight="false" outlineLevel="0" collapsed="false">
      <c r="A1909" s="81" t="n">
        <v>36682</v>
      </c>
      <c r="B1909" s="82" t="s">
        <v>55</v>
      </c>
      <c r="C1909" s="82" t="s">
        <v>56</v>
      </c>
      <c r="D1909" s="82" t="s">
        <v>103</v>
      </c>
      <c r="E1909" s="82" t="s">
        <v>24</v>
      </c>
      <c r="F1909" s="82"/>
      <c r="G1909" s="82" t="s">
        <v>98</v>
      </c>
      <c r="H1909" s="81" t="n">
        <v>37012</v>
      </c>
      <c r="I1909" s="82" t="n">
        <v>1004759</v>
      </c>
      <c r="J1909" s="82" t="n">
        <v>1004759</v>
      </c>
      <c r="K1909" s="83" t="n">
        <f aca="false">IF(J1909=0,0,J1909/I1909)</f>
        <v>1</v>
      </c>
      <c r="L1909" s="83" t="n">
        <f aca="false">I1909/UOM</f>
        <v>100.4759</v>
      </c>
      <c r="M1909" s="83" t="n">
        <f aca="false">J1909/UOM</f>
        <v>100.4759</v>
      </c>
      <c r="N1909" s="84" t="str">
        <f aca="false">IF(F1909="P","PHY",IF(F1909="G","G",E1909))</f>
        <v>P</v>
      </c>
      <c r="O1909" s="84" t="str">
        <f aca="false">IF(ISNA(VLOOKUP(G1909,BadCanCurves,1,FALSE())),VLOOKUP(D1909,FOLIOS,6,FALSE()),"not used")</f>
        <v>not used</v>
      </c>
      <c r="P1909" s="84" t="n">
        <f aca="false">IF($N1909="P",VLOOKUP(H1909,PrcBuckets,2,FALSE()),0)</f>
        <v>9</v>
      </c>
      <c r="Q1909" s="84" t="n">
        <f aca="false">IF($N1909="D",VLOOKUP(H1909,BasisBuckets,2,FALSE()),0)</f>
        <v>0</v>
      </c>
      <c r="R1909" s="84" t="n">
        <f aca="false">IF($N1909="PHY",VLOOKUP(H1909,PGDBuckets,2,FALSE()),0)</f>
        <v>0</v>
      </c>
      <c r="S1909" s="84" t="n">
        <f aca="false">IF($N1909="G",VLOOKUP(H1909,PGDBuckets,2,FALSE()),0)</f>
        <v>0</v>
      </c>
      <c r="T1909" s="84" t="n">
        <f aca="false">SUM(P1909:S1909)</f>
        <v>9</v>
      </c>
      <c r="U1909" s="84" t="str">
        <f aca="false">IF(O1909="not used","-",O1909&amp;N1909&amp;T1909)</f>
        <v>-</v>
      </c>
      <c r="V1909" s="84" t="str">
        <f aca="false">IF(O1909="Not Used","-",VLOOKUP(D1909,FOLIOS,7,FALSE())&amp;H1909)</f>
        <v>-</v>
      </c>
      <c r="W1909" s="84" t="str">
        <f aca="false">IF(U1909="-","-",O1909&amp;E1909&amp;H1909)</f>
        <v>-</v>
      </c>
      <c r="X1909" s="85" t="str">
        <f aca="false">D1909&amp;G1909</f>
        <v>FT-CAND-EGSC-PRCNG</v>
      </c>
      <c r="AF1909" s="0" t="str">
        <f aca="false">D1909&amp;V1909</f>
        <v>FT-CAND-EGSC-PRC-</v>
      </c>
    </row>
    <row r="1910" customFormat="false" ht="12.75" hidden="false" customHeight="false" outlineLevel="0" collapsed="false">
      <c r="A1910" s="81" t="n">
        <v>36682</v>
      </c>
      <c r="B1910" s="82" t="s">
        <v>55</v>
      </c>
      <c r="C1910" s="82" t="s">
        <v>56</v>
      </c>
      <c r="D1910" s="82" t="s">
        <v>103</v>
      </c>
      <c r="E1910" s="82" t="s">
        <v>24</v>
      </c>
      <c r="F1910" s="82"/>
      <c r="G1910" s="82" t="s">
        <v>98</v>
      </c>
      <c r="H1910" s="81" t="n">
        <v>37043</v>
      </c>
      <c r="I1910" s="82" t="n">
        <v>961584</v>
      </c>
      <c r="J1910" s="82" t="n">
        <v>961584</v>
      </c>
      <c r="K1910" s="83" t="n">
        <f aca="false">IF(J1910=0,0,J1910/I1910)</f>
        <v>1</v>
      </c>
      <c r="L1910" s="83" t="n">
        <f aca="false">I1910/UOM</f>
        <v>96.1584</v>
      </c>
      <c r="M1910" s="83" t="n">
        <f aca="false">J1910/UOM</f>
        <v>96.1584</v>
      </c>
      <c r="N1910" s="84" t="str">
        <f aca="false">IF(F1910="P","PHY",IF(F1910="G","G",E1910))</f>
        <v>P</v>
      </c>
      <c r="O1910" s="84" t="str">
        <f aca="false">IF(ISNA(VLOOKUP(G1910,BadCanCurves,1,FALSE())),VLOOKUP(D1910,FOLIOS,6,FALSE()),"not used")</f>
        <v>not used</v>
      </c>
      <c r="P1910" s="84" t="n">
        <f aca="false">IF($N1910="P",VLOOKUP(H1910,PrcBuckets,2,FALSE()),0)</f>
        <v>9</v>
      </c>
      <c r="Q1910" s="84" t="n">
        <f aca="false">IF($N1910="D",VLOOKUP(H1910,BasisBuckets,2,FALSE()),0)</f>
        <v>0</v>
      </c>
      <c r="R1910" s="84" t="n">
        <f aca="false">IF($N1910="PHY",VLOOKUP(H1910,PGDBuckets,2,FALSE()),0)</f>
        <v>0</v>
      </c>
      <c r="S1910" s="84" t="n">
        <f aca="false">IF($N1910="G",VLOOKUP(H1910,PGDBuckets,2,FALSE()),0)</f>
        <v>0</v>
      </c>
      <c r="T1910" s="84" t="n">
        <f aca="false">SUM(P1910:S1910)</f>
        <v>9</v>
      </c>
      <c r="U1910" s="84" t="str">
        <f aca="false">IF(O1910="not used","-",O1910&amp;N1910&amp;T1910)</f>
        <v>-</v>
      </c>
      <c r="V1910" s="84" t="str">
        <f aca="false">IF(O1910="Not Used","-",VLOOKUP(D1910,FOLIOS,7,FALSE())&amp;H1910)</f>
        <v>-</v>
      </c>
      <c r="W1910" s="84" t="str">
        <f aca="false">IF(U1910="-","-",O1910&amp;E1910&amp;H1910)</f>
        <v>-</v>
      </c>
      <c r="X1910" s="85" t="str">
        <f aca="false">D1910&amp;G1910</f>
        <v>FT-CAND-EGSC-PRCNG</v>
      </c>
      <c r="AF1910" s="0" t="str">
        <f aca="false">D1910&amp;V1910</f>
        <v>FT-CAND-EGSC-PRC-</v>
      </c>
    </row>
    <row r="1911" customFormat="false" ht="12.75" hidden="false" customHeight="false" outlineLevel="0" collapsed="false">
      <c r="A1911" s="81" t="n">
        <v>36682</v>
      </c>
      <c r="B1911" s="82" t="s">
        <v>55</v>
      </c>
      <c r="C1911" s="82" t="s">
        <v>56</v>
      </c>
      <c r="D1911" s="82" t="s">
        <v>103</v>
      </c>
      <c r="E1911" s="82" t="s">
        <v>24</v>
      </c>
      <c r="F1911" s="82"/>
      <c r="G1911" s="82" t="s">
        <v>98</v>
      </c>
      <c r="H1911" s="81" t="n">
        <v>37073</v>
      </c>
      <c r="I1911" s="82" t="n">
        <v>976279</v>
      </c>
      <c r="J1911" s="82" t="n">
        <v>976279</v>
      </c>
      <c r="K1911" s="83" t="n">
        <f aca="false">IF(J1911=0,0,J1911/I1911)</f>
        <v>1</v>
      </c>
      <c r="L1911" s="83" t="n">
        <f aca="false">I1911/UOM</f>
        <v>97.6279</v>
      </c>
      <c r="M1911" s="83" t="n">
        <f aca="false">J1911/UOM</f>
        <v>97.6279</v>
      </c>
      <c r="N1911" s="84" t="str">
        <f aca="false">IF(F1911="P","PHY",IF(F1911="G","G",E1911))</f>
        <v>P</v>
      </c>
      <c r="O1911" s="84" t="str">
        <f aca="false">IF(ISNA(VLOOKUP(G1911,BadCanCurves,1,FALSE())),VLOOKUP(D1911,FOLIOS,6,FALSE()),"not used")</f>
        <v>not used</v>
      </c>
      <c r="P1911" s="84" t="n">
        <f aca="false">IF($N1911="P",VLOOKUP(H1911,PrcBuckets,2,FALSE()),0)</f>
        <v>9</v>
      </c>
      <c r="Q1911" s="84" t="n">
        <f aca="false">IF($N1911="D",VLOOKUP(H1911,BasisBuckets,2,FALSE()),0)</f>
        <v>0</v>
      </c>
      <c r="R1911" s="84" t="n">
        <f aca="false">IF($N1911="PHY",VLOOKUP(H1911,PGDBuckets,2,FALSE()),0)</f>
        <v>0</v>
      </c>
      <c r="S1911" s="84" t="n">
        <f aca="false">IF($N1911="G",VLOOKUP(H1911,PGDBuckets,2,FALSE()),0)</f>
        <v>0</v>
      </c>
      <c r="T1911" s="84" t="n">
        <f aca="false">SUM(P1911:S1911)</f>
        <v>9</v>
      </c>
      <c r="U1911" s="84" t="str">
        <f aca="false">IF(O1911="not used","-",O1911&amp;N1911&amp;T1911)</f>
        <v>-</v>
      </c>
      <c r="V1911" s="84" t="str">
        <f aca="false">IF(O1911="Not Used","-",VLOOKUP(D1911,FOLIOS,7,FALSE())&amp;H1911)</f>
        <v>-</v>
      </c>
      <c r="W1911" s="84" t="str">
        <f aca="false">IF(U1911="-","-",O1911&amp;E1911&amp;H1911)</f>
        <v>-</v>
      </c>
      <c r="X1911" s="85" t="str">
        <f aca="false">D1911&amp;G1911</f>
        <v>FT-CAND-EGSC-PRCNG</v>
      </c>
      <c r="AF1911" s="0" t="str">
        <f aca="false">D1911&amp;V1911</f>
        <v>FT-CAND-EGSC-PRC-</v>
      </c>
    </row>
    <row r="1912" customFormat="false" ht="12.75" hidden="false" customHeight="false" outlineLevel="0" collapsed="false">
      <c r="A1912" s="81" t="n">
        <v>36682</v>
      </c>
      <c r="B1912" s="82" t="s">
        <v>55</v>
      </c>
      <c r="C1912" s="82" t="s">
        <v>56</v>
      </c>
      <c r="D1912" s="82" t="s">
        <v>103</v>
      </c>
      <c r="E1912" s="82" t="s">
        <v>24</v>
      </c>
      <c r="F1912" s="82"/>
      <c r="G1912" s="82" t="s">
        <v>98</v>
      </c>
      <c r="H1912" s="81" t="n">
        <v>37104</v>
      </c>
      <c r="I1912" s="82" t="n">
        <v>970315</v>
      </c>
      <c r="J1912" s="82" t="n">
        <v>970315</v>
      </c>
      <c r="K1912" s="83" t="n">
        <f aca="false">IF(J1912=0,0,J1912/I1912)</f>
        <v>1</v>
      </c>
      <c r="L1912" s="83" t="n">
        <f aca="false">I1912/UOM</f>
        <v>97.0315</v>
      </c>
      <c r="M1912" s="83" t="n">
        <f aca="false">J1912/UOM</f>
        <v>97.0315</v>
      </c>
      <c r="N1912" s="84" t="str">
        <f aca="false">IF(F1912="P","PHY",IF(F1912="G","G",E1912))</f>
        <v>P</v>
      </c>
      <c r="O1912" s="84" t="str">
        <f aca="false">IF(ISNA(VLOOKUP(G1912,BadCanCurves,1,FALSE())),VLOOKUP(D1912,FOLIOS,6,FALSE()),"not used")</f>
        <v>not used</v>
      </c>
      <c r="P1912" s="84" t="n">
        <f aca="false">IF($N1912="P",VLOOKUP(H1912,PrcBuckets,2,FALSE()),0)</f>
        <v>9</v>
      </c>
      <c r="Q1912" s="84" t="n">
        <f aca="false">IF($N1912="D",VLOOKUP(H1912,BasisBuckets,2,FALSE()),0)</f>
        <v>0</v>
      </c>
      <c r="R1912" s="84" t="n">
        <f aca="false">IF($N1912="PHY",VLOOKUP(H1912,PGDBuckets,2,FALSE()),0)</f>
        <v>0</v>
      </c>
      <c r="S1912" s="84" t="n">
        <f aca="false">IF($N1912="G",VLOOKUP(H1912,PGDBuckets,2,FALSE()),0)</f>
        <v>0</v>
      </c>
      <c r="T1912" s="84" t="n">
        <f aca="false">SUM(P1912:S1912)</f>
        <v>9</v>
      </c>
      <c r="U1912" s="84" t="str">
        <f aca="false">IF(O1912="not used","-",O1912&amp;N1912&amp;T1912)</f>
        <v>-</v>
      </c>
      <c r="V1912" s="84" t="str">
        <f aca="false">IF(O1912="Not Used","-",VLOOKUP(D1912,FOLIOS,7,FALSE())&amp;H1912)</f>
        <v>-</v>
      </c>
      <c r="W1912" s="84" t="str">
        <f aca="false">IF(U1912="-","-",O1912&amp;E1912&amp;H1912)</f>
        <v>-</v>
      </c>
      <c r="X1912" s="85" t="str">
        <f aca="false">D1912&amp;G1912</f>
        <v>FT-CAND-EGSC-PRCNG</v>
      </c>
      <c r="AF1912" s="0" t="str">
        <f aca="false">D1912&amp;V1912</f>
        <v>FT-CAND-EGSC-PRC-</v>
      </c>
    </row>
    <row r="1913" customFormat="false" ht="12.75" hidden="false" customHeight="false" outlineLevel="0" collapsed="false">
      <c r="A1913" s="81" t="n">
        <v>36682</v>
      </c>
      <c r="B1913" s="82" t="s">
        <v>55</v>
      </c>
      <c r="C1913" s="82" t="s">
        <v>56</v>
      </c>
      <c r="D1913" s="82" t="s">
        <v>103</v>
      </c>
      <c r="E1913" s="82" t="s">
        <v>24</v>
      </c>
      <c r="F1913" s="82"/>
      <c r="G1913" s="82" t="s">
        <v>98</v>
      </c>
      <c r="H1913" s="81" t="n">
        <v>37135</v>
      </c>
      <c r="I1913" s="82" t="n">
        <v>936806</v>
      </c>
      <c r="J1913" s="82" t="n">
        <v>936806</v>
      </c>
      <c r="K1913" s="83" t="n">
        <f aca="false">IF(J1913=0,0,J1913/I1913)</f>
        <v>1</v>
      </c>
      <c r="L1913" s="83" t="n">
        <f aca="false">I1913/UOM</f>
        <v>93.6806</v>
      </c>
      <c r="M1913" s="83" t="n">
        <f aca="false">J1913/UOM</f>
        <v>93.6806</v>
      </c>
      <c r="N1913" s="84" t="str">
        <f aca="false">IF(F1913="P","PHY",IF(F1913="G","G",E1913))</f>
        <v>P</v>
      </c>
      <c r="O1913" s="84" t="str">
        <f aca="false">IF(ISNA(VLOOKUP(G1913,BadCanCurves,1,FALSE())),VLOOKUP(D1913,FOLIOS,6,FALSE()),"not used")</f>
        <v>not used</v>
      </c>
      <c r="P1913" s="84" t="n">
        <f aca="false">IF($N1913="P",VLOOKUP(H1913,PrcBuckets,2,FALSE()),0)</f>
        <v>9</v>
      </c>
      <c r="Q1913" s="84" t="n">
        <f aca="false">IF($N1913="D",VLOOKUP(H1913,BasisBuckets,2,FALSE()),0)</f>
        <v>0</v>
      </c>
      <c r="R1913" s="84" t="n">
        <f aca="false">IF($N1913="PHY",VLOOKUP(H1913,PGDBuckets,2,FALSE()),0)</f>
        <v>0</v>
      </c>
      <c r="S1913" s="84" t="n">
        <f aca="false">IF($N1913="G",VLOOKUP(H1913,PGDBuckets,2,FALSE()),0)</f>
        <v>0</v>
      </c>
      <c r="T1913" s="84" t="n">
        <f aca="false">SUM(P1913:S1913)</f>
        <v>9</v>
      </c>
      <c r="U1913" s="84" t="str">
        <f aca="false">IF(O1913="not used","-",O1913&amp;N1913&amp;T1913)</f>
        <v>-</v>
      </c>
      <c r="V1913" s="84" t="str">
        <f aca="false">IF(O1913="Not Used","-",VLOOKUP(D1913,FOLIOS,7,FALSE())&amp;H1913)</f>
        <v>-</v>
      </c>
      <c r="W1913" s="84" t="str">
        <f aca="false">IF(U1913="-","-",O1913&amp;E1913&amp;H1913)</f>
        <v>-</v>
      </c>
      <c r="X1913" s="85" t="str">
        <f aca="false">D1913&amp;G1913</f>
        <v>FT-CAND-EGSC-PRCNG</v>
      </c>
      <c r="AF1913" s="0" t="str">
        <f aca="false">D1913&amp;V1913</f>
        <v>FT-CAND-EGSC-PRC-</v>
      </c>
    </row>
    <row r="1914" customFormat="false" ht="12.75" hidden="false" customHeight="false" outlineLevel="0" collapsed="false">
      <c r="A1914" s="81" t="n">
        <v>36682</v>
      </c>
      <c r="B1914" s="82" t="s">
        <v>55</v>
      </c>
      <c r="C1914" s="82" t="s">
        <v>56</v>
      </c>
      <c r="D1914" s="82" t="s">
        <v>103</v>
      </c>
      <c r="E1914" s="82" t="s">
        <v>24</v>
      </c>
      <c r="F1914" s="82"/>
      <c r="G1914" s="82" t="s">
        <v>98</v>
      </c>
      <c r="H1914" s="81" t="n">
        <v>37165</v>
      </c>
      <c r="I1914" s="82" t="n">
        <v>963091</v>
      </c>
      <c r="J1914" s="82" t="n">
        <v>963091</v>
      </c>
      <c r="K1914" s="83" t="n">
        <f aca="false">IF(J1914=0,0,J1914/I1914)</f>
        <v>1</v>
      </c>
      <c r="L1914" s="83" t="n">
        <f aca="false">I1914/UOM</f>
        <v>96.3091</v>
      </c>
      <c r="M1914" s="83" t="n">
        <f aca="false">J1914/UOM</f>
        <v>96.3091</v>
      </c>
      <c r="N1914" s="84" t="str">
        <f aca="false">IF(F1914="P","PHY",IF(F1914="G","G",E1914))</f>
        <v>P</v>
      </c>
      <c r="O1914" s="84" t="str">
        <f aca="false">IF(ISNA(VLOOKUP(G1914,BadCanCurves,1,FALSE())),VLOOKUP(D1914,FOLIOS,6,FALSE()),"not used")</f>
        <v>not used</v>
      </c>
      <c r="P1914" s="84" t="n">
        <f aca="false">IF($N1914="P",VLOOKUP(H1914,PrcBuckets,2,FALSE()),0)</f>
        <v>9</v>
      </c>
      <c r="Q1914" s="84" t="n">
        <f aca="false">IF($N1914="D",VLOOKUP(H1914,BasisBuckets,2,FALSE()),0)</f>
        <v>0</v>
      </c>
      <c r="R1914" s="84" t="n">
        <f aca="false">IF($N1914="PHY",VLOOKUP(H1914,PGDBuckets,2,FALSE()),0)</f>
        <v>0</v>
      </c>
      <c r="S1914" s="84" t="n">
        <f aca="false">IF($N1914="G",VLOOKUP(H1914,PGDBuckets,2,FALSE()),0)</f>
        <v>0</v>
      </c>
      <c r="T1914" s="84" t="n">
        <f aca="false">SUM(P1914:S1914)</f>
        <v>9</v>
      </c>
      <c r="U1914" s="84" t="str">
        <f aca="false">IF(O1914="not used","-",O1914&amp;N1914&amp;T1914)</f>
        <v>-</v>
      </c>
      <c r="V1914" s="84" t="str">
        <f aca="false">IF(O1914="Not Used","-",VLOOKUP(D1914,FOLIOS,7,FALSE())&amp;H1914)</f>
        <v>-</v>
      </c>
      <c r="W1914" s="84" t="str">
        <f aca="false">IF(U1914="-","-",O1914&amp;E1914&amp;H1914)</f>
        <v>-</v>
      </c>
      <c r="X1914" s="85" t="str">
        <f aca="false">D1914&amp;G1914</f>
        <v>FT-CAND-EGSC-PRCNG</v>
      </c>
      <c r="AF1914" s="0" t="str">
        <f aca="false">D1914&amp;V1914</f>
        <v>FT-CAND-EGSC-PRC-</v>
      </c>
    </row>
    <row r="1915" customFormat="false" ht="12.75" hidden="false" customHeight="false" outlineLevel="0" collapsed="false">
      <c r="A1915" s="81" t="n">
        <v>36682</v>
      </c>
      <c r="B1915" s="82" t="s">
        <v>55</v>
      </c>
      <c r="C1915" s="82" t="s">
        <v>56</v>
      </c>
      <c r="D1915" s="82" t="s">
        <v>103</v>
      </c>
      <c r="E1915" s="82" t="s">
        <v>24</v>
      </c>
      <c r="F1915" s="82"/>
      <c r="G1915" s="82" t="s">
        <v>98</v>
      </c>
      <c r="H1915" s="81" t="n">
        <v>37196</v>
      </c>
      <c r="I1915" s="82" t="n">
        <v>-812048</v>
      </c>
      <c r="J1915" s="82" t="n">
        <v>-812048</v>
      </c>
      <c r="K1915" s="83" t="n">
        <f aca="false">IF(J1915=0,0,J1915/I1915)</f>
        <v>1</v>
      </c>
      <c r="L1915" s="83" t="n">
        <f aca="false">I1915/UOM</f>
        <v>-81.2048</v>
      </c>
      <c r="M1915" s="83" t="n">
        <f aca="false">J1915/UOM</f>
        <v>-81.2048</v>
      </c>
      <c r="N1915" s="84" t="str">
        <f aca="false">IF(F1915="P","PHY",IF(F1915="G","G",E1915))</f>
        <v>P</v>
      </c>
      <c r="O1915" s="84" t="str">
        <f aca="false">IF(ISNA(VLOOKUP(G1915,BadCanCurves,1,FALSE())),VLOOKUP(D1915,FOLIOS,6,FALSE()),"not used")</f>
        <v>not used</v>
      </c>
      <c r="P1915" s="84" t="n">
        <f aca="false">IF($N1915="P",VLOOKUP(H1915,PrcBuckets,2,FALSE()),0)</f>
        <v>9</v>
      </c>
      <c r="Q1915" s="84" t="n">
        <f aca="false">IF($N1915="D",VLOOKUP(H1915,BasisBuckets,2,FALSE()),0)</f>
        <v>0</v>
      </c>
      <c r="R1915" s="84" t="n">
        <f aca="false">IF($N1915="PHY",VLOOKUP(H1915,PGDBuckets,2,FALSE()),0)</f>
        <v>0</v>
      </c>
      <c r="S1915" s="84" t="n">
        <f aca="false">IF($N1915="G",VLOOKUP(H1915,PGDBuckets,2,FALSE()),0)</f>
        <v>0</v>
      </c>
      <c r="T1915" s="84" t="n">
        <f aca="false">SUM(P1915:S1915)</f>
        <v>9</v>
      </c>
      <c r="U1915" s="84" t="str">
        <f aca="false">IF(O1915="not used","-",O1915&amp;N1915&amp;T1915)</f>
        <v>-</v>
      </c>
      <c r="V1915" s="84" t="str">
        <f aca="false">IF(O1915="Not Used","-",VLOOKUP(D1915,FOLIOS,7,FALSE())&amp;H1915)</f>
        <v>-</v>
      </c>
      <c r="W1915" s="84" t="str">
        <f aca="false">IF(U1915="-","-",O1915&amp;E1915&amp;H1915)</f>
        <v>-</v>
      </c>
      <c r="X1915" s="85" t="str">
        <f aca="false">D1915&amp;G1915</f>
        <v>FT-CAND-EGSC-PRCNG</v>
      </c>
      <c r="AF1915" s="0" t="str">
        <f aca="false">D1915&amp;V1915</f>
        <v>FT-CAND-EGSC-PRC-</v>
      </c>
    </row>
    <row r="1916" customFormat="false" ht="12.75" hidden="false" customHeight="false" outlineLevel="0" collapsed="false">
      <c r="A1916" s="81" t="n">
        <v>36682</v>
      </c>
      <c r="B1916" s="82" t="s">
        <v>55</v>
      </c>
      <c r="C1916" s="82" t="s">
        <v>56</v>
      </c>
      <c r="D1916" s="82" t="s">
        <v>103</v>
      </c>
      <c r="E1916" s="82" t="s">
        <v>24</v>
      </c>
      <c r="F1916" s="82"/>
      <c r="G1916" s="82" t="s">
        <v>98</v>
      </c>
      <c r="H1916" s="81" t="n">
        <v>37226</v>
      </c>
      <c r="I1916" s="82" t="n">
        <v>-838444</v>
      </c>
      <c r="J1916" s="82" t="n">
        <v>-838444</v>
      </c>
      <c r="K1916" s="83" t="n">
        <f aca="false">IF(J1916=0,0,J1916/I1916)</f>
        <v>1</v>
      </c>
      <c r="L1916" s="83" t="n">
        <f aca="false">I1916/UOM</f>
        <v>-83.8444</v>
      </c>
      <c r="M1916" s="83" t="n">
        <f aca="false">J1916/UOM</f>
        <v>-83.8444</v>
      </c>
      <c r="N1916" s="84" t="str">
        <f aca="false">IF(F1916="P","PHY",IF(F1916="G","G",E1916))</f>
        <v>P</v>
      </c>
      <c r="O1916" s="84" t="str">
        <f aca="false">IF(ISNA(VLOOKUP(G1916,BadCanCurves,1,FALSE())),VLOOKUP(D1916,FOLIOS,6,FALSE()),"not used")</f>
        <v>not used</v>
      </c>
      <c r="P1916" s="84" t="n">
        <f aca="false">IF($N1916="P",VLOOKUP(H1916,PrcBuckets,2,FALSE()),0)</f>
        <v>9</v>
      </c>
      <c r="Q1916" s="84" t="n">
        <f aca="false">IF($N1916="D",VLOOKUP(H1916,BasisBuckets,2,FALSE()),0)</f>
        <v>0</v>
      </c>
      <c r="R1916" s="84" t="n">
        <f aca="false">IF($N1916="PHY",VLOOKUP(H1916,PGDBuckets,2,FALSE()),0)</f>
        <v>0</v>
      </c>
      <c r="S1916" s="84" t="n">
        <f aca="false">IF($N1916="G",VLOOKUP(H1916,PGDBuckets,2,FALSE()),0)</f>
        <v>0</v>
      </c>
      <c r="T1916" s="84" t="n">
        <f aca="false">SUM(P1916:S1916)</f>
        <v>9</v>
      </c>
      <c r="U1916" s="84" t="str">
        <f aca="false">IF(O1916="not used","-",O1916&amp;N1916&amp;T1916)</f>
        <v>-</v>
      </c>
      <c r="V1916" s="84" t="str">
        <f aca="false">IF(O1916="Not Used","-",VLOOKUP(D1916,FOLIOS,7,FALSE())&amp;H1916)</f>
        <v>-</v>
      </c>
      <c r="W1916" s="84" t="str">
        <f aca="false">IF(U1916="-","-",O1916&amp;E1916&amp;H1916)</f>
        <v>-</v>
      </c>
      <c r="X1916" s="85" t="str">
        <f aca="false">D1916&amp;G1916</f>
        <v>FT-CAND-EGSC-PRCNG</v>
      </c>
      <c r="AF1916" s="0" t="str">
        <f aca="false">D1916&amp;V1916</f>
        <v>FT-CAND-EGSC-PRC-</v>
      </c>
    </row>
    <row r="1917" customFormat="false" ht="12.75" hidden="false" customHeight="false" outlineLevel="0" collapsed="false">
      <c r="A1917" s="81" t="n">
        <v>36682</v>
      </c>
      <c r="B1917" s="82" t="s">
        <v>55</v>
      </c>
      <c r="C1917" s="82" t="s">
        <v>56</v>
      </c>
      <c r="D1917" s="82" t="s">
        <v>103</v>
      </c>
      <c r="E1917" s="82" t="s">
        <v>24</v>
      </c>
      <c r="F1917" s="82"/>
      <c r="G1917" s="82" t="s">
        <v>98</v>
      </c>
      <c r="H1917" s="81" t="n">
        <v>37257</v>
      </c>
      <c r="I1917" s="82" t="n">
        <v>-383110</v>
      </c>
      <c r="J1917" s="82" t="n">
        <v>-383110</v>
      </c>
      <c r="K1917" s="83" t="n">
        <f aca="false">IF(J1917=0,0,J1917/I1917)</f>
        <v>1</v>
      </c>
      <c r="L1917" s="83" t="n">
        <f aca="false">I1917/UOM</f>
        <v>-38.311</v>
      </c>
      <c r="M1917" s="83" t="n">
        <f aca="false">J1917/UOM</f>
        <v>-38.311</v>
      </c>
      <c r="N1917" s="84" t="str">
        <f aca="false">IF(F1917="P","PHY",IF(F1917="G","G",E1917))</f>
        <v>P</v>
      </c>
      <c r="O1917" s="84" t="str">
        <f aca="false">IF(ISNA(VLOOKUP(G1917,BadCanCurves,1,FALSE())),VLOOKUP(D1917,FOLIOS,6,FALSE()),"not used")</f>
        <v>not used</v>
      </c>
      <c r="P1917" s="84" t="n">
        <f aca="false">IF($N1917="P",VLOOKUP(H1917,PrcBuckets,2,FALSE()),0)</f>
        <v>10</v>
      </c>
      <c r="Q1917" s="84" t="n">
        <f aca="false">IF($N1917="D",VLOOKUP(H1917,BasisBuckets,2,FALSE()),0)</f>
        <v>0</v>
      </c>
      <c r="R1917" s="84" t="n">
        <f aca="false">IF($N1917="PHY",VLOOKUP(H1917,PGDBuckets,2,FALSE()),0)</f>
        <v>0</v>
      </c>
      <c r="S1917" s="84" t="n">
        <f aca="false">IF($N1917="G",VLOOKUP(H1917,PGDBuckets,2,FALSE()),0)</f>
        <v>0</v>
      </c>
      <c r="T1917" s="84" t="n">
        <f aca="false">SUM(P1917:S1917)</f>
        <v>10</v>
      </c>
      <c r="U1917" s="84" t="str">
        <f aca="false">IF(O1917="not used","-",O1917&amp;N1917&amp;T1917)</f>
        <v>-</v>
      </c>
      <c r="V1917" s="84" t="str">
        <f aca="false">IF(O1917="Not Used","-",VLOOKUP(D1917,FOLIOS,7,FALSE())&amp;H1917)</f>
        <v>-</v>
      </c>
      <c r="W1917" s="84" t="str">
        <f aca="false">IF(U1917="-","-",O1917&amp;E1917&amp;H1917)</f>
        <v>-</v>
      </c>
      <c r="X1917" s="85" t="str">
        <f aca="false">D1917&amp;G1917</f>
        <v>FT-CAND-EGSC-PRCNG</v>
      </c>
      <c r="AF1917" s="0" t="str">
        <f aca="false">D1917&amp;V1917</f>
        <v>FT-CAND-EGSC-PRC-</v>
      </c>
    </row>
    <row r="1918" customFormat="false" ht="12.75" hidden="false" customHeight="false" outlineLevel="0" collapsed="false">
      <c r="A1918" s="81" t="n">
        <v>36682</v>
      </c>
      <c r="B1918" s="82" t="s">
        <v>55</v>
      </c>
      <c r="C1918" s="82" t="s">
        <v>56</v>
      </c>
      <c r="D1918" s="82" t="s">
        <v>103</v>
      </c>
      <c r="E1918" s="82" t="s">
        <v>24</v>
      </c>
      <c r="F1918" s="82"/>
      <c r="G1918" s="82" t="s">
        <v>98</v>
      </c>
      <c r="H1918" s="81" t="n">
        <v>37288</v>
      </c>
      <c r="I1918" s="82" t="n">
        <v>-339039</v>
      </c>
      <c r="J1918" s="82" t="n">
        <v>-339039</v>
      </c>
      <c r="K1918" s="83" t="n">
        <f aca="false">IF(J1918=0,0,J1918/I1918)</f>
        <v>1</v>
      </c>
      <c r="L1918" s="83" t="n">
        <f aca="false">I1918/UOM</f>
        <v>-33.9039</v>
      </c>
      <c r="M1918" s="83" t="n">
        <f aca="false">J1918/UOM</f>
        <v>-33.9039</v>
      </c>
      <c r="N1918" s="84" t="str">
        <f aca="false">IF(F1918="P","PHY",IF(F1918="G","G",E1918))</f>
        <v>P</v>
      </c>
      <c r="O1918" s="84" t="str">
        <f aca="false">IF(ISNA(VLOOKUP(G1918,BadCanCurves,1,FALSE())),VLOOKUP(D1918,FOLIOS,6,FALSE()),"not used")</f>
        <v>not used</v>
      </c>
      <c r="P1918" s="84" t="n">
        <f aca="false">IF($N1918="P",VLOOKUP(H1918,PrcBuckets,2,FALSE()),0)</f>
        <v>10</v>
      </c>
      <c r="Q1918" s="84" t="n">
        <f aca="false">IF($N1918="D",VLOOKUP(H1918,BasisBuckets,2,FALSE()),0)</f>
        <v>0</v>
      </c>
      <c r="R1918" s="84" t="n">
        <f aca="false">IF($N1918="PHY",VLOOKUP(H1918,PGDBuckets,2,FALSE()),0)</f>
        <v>0</v>
      </c>
      <c r="S1918" s="84" t="n">
        <f aca="false">IF($N1918="G",VLOOKUP(H1918,PGDBuckets,2,FALSE()),0)</f>
        <v>0</v>
      </c>
      <c r="T1918" s="84" t="n">
        <f aca="false">SUM(P1918:S1918)</f>
        <v>10</v>
      </c>
      <c r="U1918" s="84" t="str">
        <f aca="false">IF(O1918="not used","-",O1918&amp;N1918&amp;T1918)</f>
        <v>-</v>
      </c>
      <c r="V1918" s="84" t="str">
        <f aca="false">IF(O1918="Not Used","-",VLOOKUP(D1918,FOLIOS,7,FALSE())&amp;H1918)</f>
        <v>-</v>
      </c>
      <c r="W1918" s="84" t="str">
        <f aca="false">IF(U1918="-","-",O1918&amp;E1918&amp;H1918)</f>
        <v>-</v>
      </c>
      <c r="X1918" s="85" t="str">
        <f aca="false">D1918&amp;G1918</f>
        <v>FT-CAND-EGSC-PRCNG</v>
      </c>
      <c r="AF1918" s="0" t="str">
        <f aca="false">D1918&amp;V1918</f>
        <v>FT-CAND-EGSC-PRC-</v>
      </c>
    </row>
    <row r="1919" customFormat="false" ht="12.75" hidden="false" customHeight="false" outlineLevel="0" collapsed="false">
      <c r="A1919" s="81" t="n">
        <v>36682</v>
      </c>
      <c r="B1919" s="82" t="s">
        <v>55</v>
      </c>
      <c r="C1919" s="82" t="s">
        <v>56</v>
      </c>
      <c r="D1919" s="82" t="s">
        <v>103</v>
      </c>
      <c r="E1919" s="82" t="s">
        <v>24</v>
      </c>
      <c r="F1919" s="82"/>
      <c r="G1919" s="82" t="s">
        <v>98</v>
      </c>
      <c r="H1919" s="81" t="n">
        <v>37316</v>
      </c>
      <c r="I1919" s="82" t="n">
        <v>-378644</v>
      </c>
      <c r="J1919" s="82" t="n">
        <v>-378644</v>
      </c>
      <c r="K1919" s="83" t="n">
        <f aca="false">IF(J1919=0,0,J1919/I1919)</f>
        <v>1</v>
      </c>
      <c r="L1919" s="83" t="n">
        <f aca="false">I1919/UOM</f>
        <v>-37.8644</v>
      </c>
      <c r="M1919" s="83" t="n">
        <f aca="false">J1919/UOM</f>
        <v>-37.8644</v>
      </c>
      <c r="N1919" s="84" t="str">
        <f aca="false">IF(F1919="P","PHY",IF(F1919="G","G",E1919))</f>
        <v>P</v>
      </c>
      <c r="O1919" s="84" t="str">
        <f aca="false">IF(ISNA(VLOOKUP(G1919,BadCanCurves,1,FALSE())),VLOOKUP(D1919,FOLIOS,6,FALSE()),"not used")</f>
        <v>not used</v>
      </c>
      <c r="P1919" s="84" t="n">
        <f aca="false">IF($N1919="P",VLOOKUP(H1919,PrcBuckets,2,FALSE()),0)</f>
        <v>10</v>
      </c>
      <c r="Q1919" s="84" t="n">
        <f aca="false">IF($N1919="D",VLOOKUP(H1919,BasisBuckets,2,FALSE()),0)</f>
        <v>0</v>
      </c>
      <c r="R1919" s="84" t="n">
        <f aca="false">IF($N1919="PHY",VLOOKUP(H1919,PGDBuckets,2,FALSE()),0)</f>
        <v>0</v>
      </c>
      <c r="S1919" s="84" t="n">
        <f aca="false">IF($N1919="G",VLOOKUP(H1919,PGDBuckets,2,FALSE()),0)</f>
        <v>0</v>
      </c>
      <c r="T1919" s="84" t="n">
        <f aca="false">SUM(P1919:S1919)</f>
        <v>10</v>
      </c>
      <c r="U1919" s="84" t="str">
        <f aca="false">IF(O1919="not used","-",O1919&amp;N1919&amp;T1919)</f>
        <v>-</v>
      </c>
      <c r="V1919" s="84" t="str">
        <f aca="false">IF(O1919="Not Used","-",VLOOKUP(D1919,FOLIOS,7,FALSE())&amp;H1919)</f>
        <v>-</v>
      </c>
      <c r="W1919" s="84" t="str">
        <f aca="false">IF(U1919="-","-",O1919&amp;E1919&amp;H1919)</f>
        <v>-</v>
      </c>
      <c r="X1919" s="85" t="str">
        <f aca="false">D1919&amp;G1919</f>
        <v>FT-CAND-EGSC-PRCNG</v>
      </c>
      <c r="AF1919" s="0" t="str">
        <f aca="false">D1919&amp;V1919</f>
        <v>FT-CAND-EGSC-PRC-</v>
      </c>
    </row>
    <row r="1920" customFormat="false" ht="12.75" hidden="false" customHeight="false" outlineLevel="0" collapsed="false">
      <c r="A1920" s="81" t="n">
        <v>36682</v>
      </c>
      <c r="B1920" s="82" t="s">
        <v>55</v>
      </c>
      <c r="C1920" s="82" t="s">
        <v>56</v>
      </c>
      <c r="D1920" s="82" t="s">
        <v>103</v>
      </c>
      <c r="E1920" s="82" t="s">
        <v>24</v>
      </c>
      <c r="F1920" s="82"/>
      <c r="G1920" s="82" t="s">
        <v>98</v>
      </c>
      <c r="H1920" s="81" t="n">
        <v>37347</v>
      </c>
      <c r="I1920" s="82" t="n">
        <v>-348625</v>
      </c>
      <c r="J1920" s="82" t="n">
        <v>-348625</v>
      </c>
      <c r="K1920" s="83" t="n">
        <f aca="false">IF(J1920=0,0,J1920/I1920)</f>
        <v>1</v>
      </c>
      <c r="L1920" s="83" t="n">
        <f aca="false">I1920/UOM</f>
        <v>-34.8625</v>
      </c>
      <c r="M1920" s="83" t="n">
        <f aca="false">J1920/UOM</f>
        <v>-34.8625</v>
      </c>
      <c r="N1920" s="84" t="str">
        <f aca="false">IF(F1920="P","PHY",IF(F1920="G","G",E1920))</f>
        <v>P</v>
      </c>
      <c r="O1920" s="84" t="str">
        <f aca="false">IF(ISNA(VLOOKUP(G1920,BadCanCurves,1,FALSE())),VLOOKUP(D1920,FOLIOS,6,FALSE()),"not used")</f>
        <v>not used</v>
      </c>
      <c r="P1920" s="84" t="n">
        <f aca="false">IF($N1920="P",VLOOKUP(H1920,PrcBuckets,2,FALSE()),0)</f>
        <v>10</v>
      </c>
      <c r="Q1920" s="84" t="n">
        <f aca="false">IF($N1920="D",VLOOKUP(H1920,BasisBuckets,2,FALSE()),0)</f>
        <v>0</v>
      </c>
      <c r="R1920" s="84" t="n">
        <f aca="false">IF($N1920="PHY",VLOOKUP(H1920,PGDBuckets,2,FALSE()),0)</f>
        <v>0</v>
      </c>
      <c r="S1920" s="84" t="n">
        <f aca="false">IF($N1920="G",VLOOKUP(H1920,PGDBuckets,2,FALSE()),0)</f>
        <v>0</v>
      </c>
      <c r="T1920" s="84" t="n">
        <f aca="false">SUM(P1920:S1920)</f>
        <v>10</v>
      </c>
      <c r="U1920" s="84" t="str">
        <f aca="false">IF(O1920="not used","-",O1920&amp;N1920&amp;T1920)</f>
        <v>-</v>
      </c>
      <c r="V1920" s="84" t="str">
        <f aca="false">IF(O1920="Not Used","-",VLOOKUP(D1920,FOLIOS,7,FALSE())&amp;H1920)</f>
        <v>-</v>
      </c>
      <c r="W1920" s="84" t="str">
        <f aca="false">IF(U1920="-","-",O1920&amp;E1920&amp;H1920)</f>
        <v>-</v>
      </c>
      <c r="X1920" s="85" t="str">
        <f aca="false">D1920&amp;G1920</f>
        <v>FT-CAND-EGSC-PRCNG</v>
      </c>
      <c r="AF1920" s="0" t="str">
        <f aca="false">D1920&amp;V1920</f>
        <v>FT-CAND-EGSC-PRC-</v>
      </c>
    </row>
    <row r="1921" customFormat="false" ht="12.75" hidden="false" customHeight="false" outlineLevel="0" collapsed="false">
      <c r="A1921" s="81" t="n">
        <v>36682</v>
      </c>
      <c r="B1921" s="82" t="s">
        <v>55</v>
      </c>
      <c r="C1921" s="82" t="s">
        <v>56</v>
      </c>
      <c r="D1921" s="82" t="s">
        <v>103</v>
      </c>
      <c r="E1921" s="82" t="s">
        <v>24</v>
      </c>
      <c r="F1921" s="82"/>
      <c r="G1921" s="82" t="s">
        <v>98</v>
      </c>
      <c r="H1921" s="81" t="n">
        <v>37377</v>
      </c>
      <c r="I1921" s="82" t="n">
        <v>-362782</v>
      </c>
      <c r="J1921" s="82" t="n">
        <v>-362782</v>
      </c>
      <c r="K1921" s="83" t="n">
        <f aca="false">IF(J1921=0,0,J1921/I1921)</f>
        <v>1</v>
      </c>
      <c r="L1921" s="83" t="n">
        <f aca="false">I1921/UOM</f>
        <v>-36.2782</v>
      </c>
      <c r="M1921" s="83" t="n">
        <f aca="false">J1921/UOM</f>
        <v>-36.2782</v>
      </c>
      <c r="N1921" s="84" t="str">
        <f aca="false">IF(F1921="P","PHY",IF(F1921="G","G",E1921))</f>
        <v>P</v>
      </c>
      <c r="O1921" s="84" t="str">
        <f aca="false">IF(ISNA(VLOOKUP(G1921,BadCanCurves,1,FALSE())),VLOOKUP(D1921,FOLIOS,6,FALSE()),"not used")</f>
        <v>not used</v>
      </c>
      <c r="P1921" s="84" t="n">
        <f aca="false">IF($N1921="P",VLOOKUP(H1921,PrcBuckets,2,FALSE()),0)</f>
        <v>10</v>
      </c>
      <c r="Q1921" s="84" t="n">
        <f aca="false">IF($N1921="D",VLOOKUP(H1921,BasisBuckets,2,FALSE()),0)</f>
        <v>0</v>
      </c>
      <c r="R1921" s="84" t="n">
        <f aca="false">IF($N1921="PHY",VLOOKUP(H1921,PGDBuckets,2,FALSE()),0)</f>
        <v>0</v>
      </c>
      <c r="S1921" s="84" t="n">
        <f aca="false">IF($N1921="G",VLOOKUP(H1921,PGDBuckets,2,FALSE()),0)</f>
        <v>0</v>
      </c>
      <c r="T1921" s="84" t="n">
        <f aca="false">SUM(P1921:S1921)</f>
        <v>10</v>
      </c>
      <c r="U1921" s="84" t="str">
        <f aca="false">IF(O1921="not used","-",O1921&amp;N1921&amp;T1921)</f>
        <v>-</v>
      </c>
      <c r="V1921" s="84" t="str">
        <f aca="false">IF(O1921="Not Used","-",VLOOKUP(D1921,FOLIOS,7,FALSE())&amp;H1921)</f>
        <v>-</v>
      </c>
      <c r="W1921" s="84" t="str">
        <f aca="false">IF(U1921="-","-",O1921&amp;E1921&amp;H1921)</f>
        <v>-</v>
      </c>
      <c r="X1921" s="85" t="str">
        <f aca="false">D1921&amp;G1921</f>
        <v>FT-CAND-EGSC-PRCNG</v>
      </c>
      <c r="AF1921" s="0" t="str">
        <f aca="false">D1921&amp;V1921</f>
        <v>FT-CAND-EGSC-PRC-</v>
      </c>
    </row>
    <row r="1922" customFormat="false" ht="12.75" hidden="false" customHeight="false" outlineLevel="0" collapsed="false">
      <c r="A1922" s="81" t="n">
        <v>36682</v>
      </c>
      <c r="B1922" s="82" t="s">
        <v>55</v>
      </c>
      <c r="C1922" s="82" t="s">
        <v>56</v>
      </c>
      <c r="D1922" s="82" t="s">
        <v>103</v>
      </c>
      <c r="E1922" s="82" t="s">
        <v>24</v>
      </c>
      <c r="F1922" s="82"/>
      <c r="G1922" s="82" t="s">
        <v>98</v>
      </c>
      <c r="H1922" s="81" t="n">
        <v>37408</v>
      </c>
      <c r="I1922" s="82" t="n">
        <v>-344467</v>
      </c>
      <c r="J1922" s="82" t="n">
        <v>-344467</v>
      </c>
      <c r="K1922" s="83" t="n">
        <f aca="false">IF(J1922=0,0,J1922/I1922)</f>
        <v>1</v>
      </c>
      <c r="L1922" s="83" t="n">
        <f aca="false">I1922/UOM</f>
        <v>-34.4467</v>
      </c>
      <c r="M1922" s="83" t="n">
        <f aca="false">J1922/UOM</f>
        <v>-34.4467</v>
      </c>
      <c r="N1922" s="84" t="str">
        <f aca="false">IF(F1922="P","PHY",IF(F1922="G","G",E1922))</f>
        <v>P</v>
      </c>
      <c r="O1922" s="84" t="str">
        <f aca="false">IF(ISNA(VLOOKUP(G1922,BadCanCurves,1,FALSE())),VLOOKUP(D1922,FOLIOS,6,FALSE()),"not used")</f>
        <v>not used</v>
      </c>
      <c r="P1922" s="84" t="n">
        <f aca="false">IF($N1922="P",VLOOKUP(H1922,PrcBuckets,2,FALSE()),0)</f>
        <v>10</v>
      </c>
      <c r="Q1922" s="84" t="n">
        <f aca="false">IF($N1922="D",VLOOKUP(H1922,BasisBuckets,2,FALSE()),0)</f>
        <v>0</v>
      </c>
      <c r="R1922" s="84" t="n">
        <f aca="false">IF($N1922="PHY",VLOOKUP(H1922,PGDBuckets,2,FALSE()),0)</f>
        <v>0</v>
      </c>
      <c r="S1922" s="84" t="n">
        <f aca="false">IF($N1922="G",VLOOKUP(H1922,PGDBuckets,2,FALSE()),0)</f>
        <v>0</v>
      </c>
      <c r="T1922" s="84" t="n">
        <f aca="false">SUM(P1922:S1922)</f>
        <v>10</v>
      </c>
      <c r="U1922" s="84" t="str">
        <f aca="false">IF(O1922="not used","-",O1922&amp;N1922&amp;T1922)</f>
        <v>-</v>
      </c>
      <c r="V1922" s="84" t="str">
        <f aca="false">IF(O1922="Not Used","-",VLOOKUP(D1922,FOLIOS,7,FALSE())&amp;H1922)</f>
        <v>-</v>
      </c>
      <c r="W1922" s="84" t="str">
        <f aca="false">IF(U1922="-","-",O1922&amp;E1922&amp;H1922)</f>
        <v>-</v>
      </c>
      <c r="X1922" s="85" t="str">
        <f aca="false">D1922&amp;G1922</f>
        <v>FT-CAND-EGSC-PRCNG</v>
      </c>
      <c r="AF1922" s="0" t="str">
        <f aca="false">D1922&amp;V1922</f>
        <v>FT-CAND-EGSC-PRC-</v>
      </c>
    </row>
    <row r="1923" customFormat="false" ht="12.75" hidden="false" customHeight="false" outlineLevel="0" collapsed="false">
      <c r="A1923" s="81" t="n">
        <v>36682</v>
      </c>
      <c r="B1923" s="82" t="s">
        <v>55</v>
      </c>
      <c r="C1923" s="82" t="s">
        <v>56</v>
      </c>
      <c r="D1923" s="82" t="s">
        <v>103</v>
      </c>
      <c r="E1923" s="82" t="s">
        <v>24</v>
      </c>
      <c r="F1923" s="82"/>
      <c r="G1923" s="82" t="s">
        <v>98</v>
      </c>
      <c r="H1923" s="81" t="n">
        <v>37438</v>
      </c>
      <c r="I1923" s="82" t="n">
        <v>-358456</v>
      </c>
      <c r="J1923" s="82" t="n">
        <v>-358456</v>
      </c>
      <c r="K1923" s="83" t="n">
        <f aca="false">IF(J1923=0,0,J1923/I1923)</f>
        <v>1</v>
      </c>
      <c r="L1923" s="83" t="n">
        <f aca="false">I1923/UOM</f>
        <v>-35.8456</v>
      </c>
      <c r="M1923" s="83" t="n">
        <f aca="false">J1923/UOM</f>
        <v>-35.8456</v>
      </c>
      <c r="N1923" s="84" t="str">
        <f aca="false">IF(F1923="P","PHY",IF(F1923="G","G",E1923))</f>
        <v>P</v>
      </c>
      <c r="O1923" s="84" t="str">
        <f aca="false">IF(ISNA(VLOOKUP(G1923,BadCanCurves,1,FALSE())),VLOOKUP(D1923,FOLIOS,6,FALSE()),"not used")</f>
        <v>not used</v>
      </c>
      <c r="P1923" s="84" t="n">
        <f aca="false">IF($N1923="P",VLOOKUP(H1923,PrcBuckets,2,FALSE()),0)</f>
        <v>10</v>
      </c>
      <c r="Q1923" s="84" t="n">
        <f aca="false">IF($N1923="D",VLOOKUP(H1923,BasisBuckets,2,FALSE()),0)</f>
        <v>0</v>
      </c>
      <c r="R1923" s="84" t="n">
        <f aca="false">IF($N1923="PHY",VLOOKUP(H1923,PGDBuckets,2,FALSE()),0)</f>
        <v>0</v>
      </c>
      <c r="S1923" s="84" t="n">
        <f aca="false">IF($N1923="G",VLOOKUP(H1923,PGDBuckets,2,FALSE()),0)</f>
        <v>0</v>
      </c>
      <c r="T1923" s="84" t="n">
        <f aca="false">SUM(P1923:S1923)</f>
        <v>10</v>
      </c>
      <c r="U1923" s="84" t="str">
        <f aca="false">IF(O1923="not used","-",O1923&amp;N1923&amp;T1923)</f>
        <v>-</v>
      </c>
      <c r="V1923" s="84" t="str">
        <f aca="false">IF(O1923="Not Used","-",VLOOKUP(D1923,FOLIOS,7,FALSE())&amp;H1923)</f>
        <v>-</v>
      </c>
      <c r="W1923" s="84" t="str">
        <f aca="false">IF(U1923="-","-",O1923&amp;E1923&amp;H1923)</f>
        <v>-</v>
      </c>
      <c r="X1923" s="85" t="str">
        <f aca="false">D1923&amp;G1923</f>
        <v>FT-CAND-EGSC-PRCNG</v>
      </c>
      <c r="AF1923" s="0" t="str">
        <f aca="false">D1923&amp;V1923</f>
        <v>FT-CAND-EGSC-PRC-</v>
      </c>
    </row>
    <row r="1924" customFormat="false" ht="12.75" hidden="false" customHeight="false" outlineLevel="0" collapsed="false">
      <c r="A1924" s="81" t="n">
        <v>36682</v>
      </c>
      <c r="B1924" s="82" t="s">
        <v>55</v>
      </c>
      <c r="C1924" s="82" t="s">
        <v>56</v>
      </c>
      <c r="D1924" s="82" t="s">
        <v>103</v>
      </c>
      <c r="E1924" s="82" t="s">
        <v>24</v>
      </c>
      <c r="F1924" s="82"/>
      <c r="G1924" s="82" t="s">
        <v>98</v>
      </c>
      <c r="H1924" s="81" t="n">
        <v>37469</v>
      </c>
      <c r="I1924" s="82" t="n">
        <v>-356281</v>
      </c>
      <c r="J1924" s="82" t="n">
        <v>-356281</v>
      </c>
      <c r="K1924" s="83" t="n">
        <f aca="false">IF(J1924=0,0,J1924/I1924)</f>
        <v>1</v>
      </c>
      <c r="L1924" s="83" t="n">
        <f aca="false">I1924/UOM</f>
        <v>-35.6281</v>
      </c>
      <c r="M1924" s="83" t="n">
        <f aca="false">J1924/UOM</f>
        <v>-35.6281</v>
      </c>
      <c r="N1924" s="84" t="str">
        <f aca="false">IF(F1924="P","PHY",IF(F1924="G","G",E1924))</f>
        <v>P</v>
      </c>
      <c r="O1924" s="84" t="str">
        <f aca="false">IF(ISNA(VLOOKUP(G1924,BadCanCurves,1,FALSE())),VLOOKUP(D1924,FOLIOS,6,FALSE()),"not used")</f>
        <v>not used</v>
      </c>
      <c r="P1924" s="84" t="n">
        <f aca="false">IF($N1924="P",VLOOKUP(H1924,PrcBuckets,2,FALSE()),0)</f>
        <v>10</v>
      </c>
      <c r="Q1924" s="84" t="n">
        <f aca="false">IF($N1924="D",VLOOKUP(H1924,BasisBuckets,2,FALSE()),0)</f>
        <v>0</v>
      </c>
      <c r="R1924" s="84" t="n">
        <f aca="false">IF($N1924="PHY",VLOOKUP(H1924,PGDBuckets,2,FALSE()),0)</f>
        <v>0</v>
      </c>
      <c r="S1924" s="84" t="n">
        <f aca="false">IF($N1924="G",VLOOKUP(H1924,PGDBuckets,2,FALSE()),0)</f>
        <v>0</v>
      </c>
      <c r="T1924" s="84" t="n">
        <f aca="false">SUM(P1924:S1924)</f>
        <v>10</v>
      </c>
      <c r="U1924" s="84" t="str">
        <f aca="false">IF(O1924="not used","-",O1924&amp;N1924&amp;T1924)</f>
        <v>-</v>
      </c>
      <c r="V1924" s="84" t="str">
        <f aca="false">IF(O1924="Not Used","-",VLOOKUP(D1924,FOLIOS,7,FALSE())&amp;H1924)</f>
        <v>-</v>
      </c>
      <c r="W1924" s="84" t="str">
        <f aca="false">IF(U1924="-","-",O1924&amp;E1924&amp;H1924)</f>
        <v>-</v>
      </c>
      <c r="X1924" s="85" t="str">
        <f aca="false">D1924&amp;G1924</f>
        <v>FT-CAND-EGSC-PRCNG</v>
      </c>
      <c r="AF1924" s="0" t="str">
        <f aca="false">D1924&amp;V1924</f>
        <v>FT-CAND-EGSC-PRC-</v>
      </c>
    </row>
    <row r="1925" customFormat="false" ht="12.75" hidden="false" customHeight="false" outlineLevel="0" collapsed="false">
      <c r="A1925" s="81" t="n">
        <v>36682</v>
      </c>
      <c r="B1925" s="82" t="s">
        <v>55</v>
      </c>
      <c r="C1925" s="82" t="s">
        <v>56</v>
      </c>
      <c r="D1925" s="82" t="s">
        <v>103</v>
      </c>
      <c r="E1925" s="82" t="s">
        <v>24</v>
      </c>
      <c r="F1925" s="82"/>
      <c r="G1925" s="82" t="s">
        <v>98</v>
      </c>
      <c r="H1925" s="81" t="n">
        <v>37500</v>
      </c>
      <c r="I1925" s="82" t="n">
        <v>-338298</v>
      </c>
      <c r="J1925" s="82" t="n">
        <v>-338298</v>
      </c>
      <c r="K1925" s="83" t="n">
        <f aca="false">IF(J1925=0,0,J1925/I1925)</f>
        <v>1</v>
      </c>
      <c r="L1925" s="83" t="n">
        <f aca="false">I1925/UOM</f>
        <v>-33.8298</v>
      </c>
      <c r="M1925" s="83" t="n">
        <f aca="false">J1925/UOM</f>
        <v>-33.8298</v>
      </c>
      <c r="N1925" s="84" t="str">
        <f aca="false">IF(F1925="P","PHY",IF(F1925="G","G",E1925))</f>
        <v>P</v>
      </c>
      <c r="O1925" s="84" t="str">
        <f aca="false">IF(ISNA(VLOOKUP(G1925,BadCanCurves,1,FALSE())),VLOOKUP(D1925,FOLIOS,6,FALSE()),"not used")</f>
        <v>not used</v>
      </c>
      <c r="P1925" s="84" t="n">
        <f aca="false">IF($N1925="P",VLOOKUP(H1925,PrcBuckets,2,FALSE()),0)</f>
        <v>10</v>
      </c>
      <c r="Q1925" s="84" t="n">
        <f aca="false">IF($N1925="D",VLOOKUP(H1925,BasisBuckets,2,FALSE()),0)</f>
        <v>0</v>
      </c>
      <c r="R1925" s="84" t="n">
        <f aca="false">IF($N1925="PHY",VLOOKUP(H1925,PGDBuckets,2,FALSE()),0)</f>
        <v>0</v>
      </c>
      <c r="S1925" s="84" t="n">
        <f aca="false">IF($N1925="G",VLOOKUP(H1925,PGDBuckets,2,FALSE()),0)</f>
        <v>0</v>
      </c>
      <c r="T1925" s="84" t="n">
        <f aca="false">SUM(P1925:S1925)</f>
        <v>10</v>
      </c>
      <c r="U1925" s="84" t="str">
        <f aca="false">IF(O1925="not used","-",O1925&amp;N1925&amp;T1925)</f>
        <v>-</v>
      </c>
      <c r="V1925" s="84" t="str">
        <f aca="false">IF(O1925="Not Used","-",VLOOKUP(D1925,FOLIOS,7,FALSE())&amp;H1925)</f>
        <v>-</v>
      </c>
      <c r="W1925" s="84" t="str">
        <f aca="false">IF(U1925="-","-",O1925&amp;E1925&amp;H1925)</f>
        <v>-</v>
      </c>
      <c r="X1925" s="85" t="str">
        <f aca="false">D1925&amp;G1925</f>
        <v>FT-CAND-EGSC-PRCNG</v>
      </c>
      <c r="AF1925" s="0" t="str">
        <f aca="false">D1925&amp;V1925</f>
        <v>FT-CAND-EGSC-PRC-</v>
      </c>
    </row>
    <row r="1926" customFormat="false" ht="12.75" hidden="false" customHeight="false" outlineLevel="0" collapsed="false">
      <c r="A1926" s="81" t="n">
        <v>36682</v>
      </c>
      <c r="B1926" s="82" t="s">
        <v>55</v>
      </c>
      <c r="C1926" s="82" t="s">
        <v>56</v>
      </c>
      <c r="D1926" s="82" t="s">
        <v>103</v>
      </c>
      <c r="E1926" s="82" t="s">
        <v>24</v>
      </c>
      <c r="F1926" s="82"/>
      <c r="G1926" s="82" t="s">
        <v>98</v>
      </c>
      <c r="H1926" s="81" t="n">
        <v>37530</v>
      </c>
      <c r="I1926" s="82" t="n">
        <v>-352041</v>
      </c>
      <c r="J1926" s="82" t="n">
        <v>-352041</v>
      </c>
      <c r="K1926" s="83" t="n">
        <f aca="false">IF(J1926=0,0,J1926/I1926)</f>
        <v>1</v>
      </c>
      <c r="L1926" s="83" t="n">
        <f aca="false">I1926/UOM</f>
        <v>-35.2041</v>
      </c>
      <c r="M1926" s="83" t="n">
        <f aca="false">J1926/UOM</f>
        <v>-35.2041</v>
      </c>
      <c r="N1926" s="84" t="str">
        <f aca="false">IF(F1926="P","PHY",IF(F1926="G","G",E1926))</f>
        <v>P</v>
      </c>
      <c r="O1926" s="84" t="str">
        <f aca="false">IF(ISNA(VLOOKUP(G1926,BadCanCurves,1,FALSE())),VLOOKUP(D1926,FOLIOS,6,FALSE()),"not used")</f>
        <v>not used</v>
      </c>
      <c r="P1926" s="84" t="n">
        <f aca="false">IF($N1926="P",VLOOKUP(H1926,PrcBuckets,2,FALSE()),0)</f>
        <v>10</v>
      </c>
      <c r="Q1926" s="84" t="n">
        <f aca="false">IF($N1926="D",VLOOKUP(H1926,BasisBuckets,2,FALSE()),0)</f>
        <v>0</v>
      </c>
      <c r="R1926" s="84" t="n">
        <f aca="false">IF($N1926="PHY",VLOOKUP(H1926,PGDBuckets,2,FALSE()),0)</f>
        <v>0</v>
      </c>
      <c r="S1926" s="84" t="n">
        <f aca="false">IF($N1926="G",VLOOKUP(H1926,PGDBuckets,2,FALSE()),0)</f>
        <v>0</v>
      </c>
      <c r="T1926" s="84" t="n">
        <f aca="false">SUM(P1926:S1926)</f>
        <v>10</v>
      </c>
      <c r="U1926" s="84" t="str">
        <f aca="false">IF(O1926="not used","-",O1926&amp;N1926&amp;T1926)</f>
        <v>-</v>
      </c>
      <c r="V1926" s="84" t="str">
        <f aca="false">IF(O1926="Not Used","-",VLOOKUP(D1926,FOLIOS,7,FALSE())&amp;H1926)</f>
        <v>-</v>
      </c>
      <c r="W1926" s="84" t="str">
        <f aca="false">IF(U1926="-","-",O1926&amp;E1926&amp;H1926)</f>
        <v>-</v>
      </c>
      <c r="X1926" s="85" t="str">
        <f aca="false">D1926&amp;G1926</f>
        <v>FT-CAND-EGSC-PRCNG</v>
      </c>
      <c r="AF1926" s="0" t="str">
        <f aca="false">D1926&amp;V1926</f>
        <v>FT-CAND-EGSC-PRC-</v>
      </c>
    </row>
    <row r="1927" customFormat="false" ht="12.75" hidden="false" customHeight="false" outlineLevel="0" collapsed="false">
      <c r="A1927" s="81" t="n">
        <v>36682</v>
      </c>
      <c r="B1927" s="82" t="s">
        <v>55</v>
      </c>
      <c r="C1927" s="82" t="s">
        <v>56</v>
      </c>
      <c r="D1927" s="82" t="s">
        <v>103</v>
      </c>
      <c r="E1927" s="82" t="s">
        <v>24</v>
      </c>
      <c r="F1927" s="82"/>
      <c r="G1927" s="82" t="s">
        <v>98</v>
      </c>
      <c r="H1927" s="81" t="n">
        <v>37561</v>
      </c>
      <c r="I1927" s="82" t="n">
        <v>-389501</v>
      </c>
      <c r="J1927" s="82" t="n">
        <v>-389501</v>
      </c>
      <c r="K1927" s="83" t="n">
        <f aca="false">IF(J1927=0,0,J1927/I1927)</f>
        <v>1</v>
      </c>
      <c r="L1927" s="83" t="n">
        <f aca="false">I1927/UOM</f>
        <v>-38.9501</v>
      </c>
      <c r="M1927" s="83" t="n">
        <f aca="false">J1927/UOM</f>
        <v>-38.9501</v>
      </c>
      <c r="N1927" s="84" t="str">
        <f aca="false">IF(F1927="P","PHY",IF(F1927="G","G",E1927))</f>
        <v>P</v>
      </c>
      <c r="O1927" s="84" t="str">
        <f aca="false">IF(ISNA(VLOOKUP(G1927,BadCanCurves,1,FALSE())),VLOOKUP(D1927,FOLIOS,6,FALSE()),"not used")</f>
        <v>not used</v>
      </c>
      <c r="P1927" s="84" t="n">
        <f aca="false">IF($N1927="P",VLOOKUP(H1927,PrcBuckets,2,FALSE()),0)</f>
        <v>10</v>
      </c>
      <c r="Q1927" s="84" t="n">
        <f aca="false">IF($N1927="D",VLOOKUP(H1927,BasisBuckets,2,FALSE()),0)</f>
        <v>0</v>
      </c>
      <c r="R1927" s="84" t="n">
        <f aca="false">IF($N1927="PHY",VLOOKUP(H1927,PGDBuckets,2,FALSE()),0)</f>
        <v>0</v>
      </c>
      <c r="S1927" s="84" t="n">
        <f aca="false">IF($N1927="G",VLOOKUP(H1927,PGDBuckets,2,FALSE()),0)</f>
        <v>0</v>
      </c>
      <c r="T1927" s="84" t="n">
        <f aca="false">SUM(P1927:S1927)</f>
        <v>10</v>
      </c>
      <c r="U1927" s="84" t="str">
        <f aca="false">IF(O1927="not used","-",O1927&amp;N1927&amp;T1927)</f>
        <v>-</v>
      </c>
      <c r="V1927" s="84" t="str">
        <f aca="false">IF(O1927="Not Used","-",VLOOKUP(D1927,FOLIOS,7,FALSE())&amp;H1927)</f>
        <v>-</v>
      </c>
      <c r="W1927" s="84" t="str">
        <f aca="false">IF(U1927="-","-",O1927&amp;E1927&amp;H1927)</f>
        <v>-</v>
      </c>
      <c r="X1927" s="85" t="str">
        <f aca="false">D1927&amp;G1927</f>
        <v>FT-CAND-EGSC-PRCNG</v>
      </c>
      <c r="AF1927" s="0" t="str">
        <f aca="false">D1927&amp;V1927</f>
        <v>FT-CAND-EGSC-PRC-</v>
      </c>
    </row>
    <row r="1928" customFormat="false" ht="12.75" hidden="false" customHeight="false" outlineLevel="0" collapsed="false">
      <c r="A1928" s="81" t="n">
        <v>36682</v>
      </c>
      <c r="B1928" s="82" t="s">
        <v>55</v>
      </c>
      <c r="C1928" s="82" t="s">
        <v>56</v>
      </c>
      <c r="D1928" s="82" t="s">
        <v>103</v>
      </c>
      <c r="E1928" s="82" t="s">
        <v>24</v>
      </c>
      <c r="F1928" s="82"/>
      <c r="G1928" s="82" t="s">
        <v>98</v>
      </c>
      <c r="H1928" s="81" t="n">
        <v>37591</v>
      </c>
      <c r="I1928" s="82" t="n">
        <v>-398172</v>
      </c>
      <c r="J1928" s="82" t="n">
        <v>-398172</v>
      </c>
      <c r="K1928" s="83" t="n">
        <f aca="false">IF(J1928=0,0,J1928/I1928)</f>
        <v>1</v>
      </c>
      <c r="L1928" s="83" t="n">
        <f aca="false">I1928/UOM</f>
        <v>-39.8172</v>
      </c>
      <c r="M1928" s="83" t="n">
        <f aca="false">J1928/UOM</f>
        <v>-39.8172</v>
      </c>
      <c r="N1928" s="84" t="str">
        <f aca="false">IF(F1928="P","PHY",IF(F1928="G","G",E1928))</f>
        <v>P</v>
      </c>
      <c r="O1928" s="84" t="str">
        <f aca="false">IF(ISNA(VLOOKUP(G1928,BadCanCurves,1,FALSE())),VLOOKUP(D1928,FOLIOS,6,FALSE()),"not used")</f>
        <v>not used</v>
      </c>
      <c r="P1928" s="84" t="n">
        <f aca="false">IF($N1928="P",VLOOKUP(H1928,PrcBuckets,2,FALSE()),0)</f>
        <v>10</v>
      </c>
      <c r="Q1928" s="84" t="n">
        <f aca="false">IF($N1928="D",VLOOKUP(H1928,BasisBuckets,2,FALSE()),0)</f>
        <v>0</v>
      </c>
      <c r="R1928" s="84" t="n">
        <f aca="false">IF($N1928="PHY",VLOOKUP(H1928,PGDBuckets,2,FALSE()),0)</f>
        <v>0</v>
      </c>
      <c r="S1928" s="84" t="n">
        <f aca="false">IF($N1928="G",VLOOKUP(H1928,PGDBuckets,2,FALSE()),0)</f>
        <v>0</v>
      </c>
      <c r="T1928" s="84" t="n">
        <f aca="false">SUM(P1928:S1928)</f>
        <v>10</v>
      </c>
      <c r="U1928" s="84" t="str">
        <f aca="false">IF(O1928="not used","-",O1928&amp;N1928&amp;T1928)</f>
        <v>-</v>
      </c>
      <c r="V1928" s="84" t="str">
        <f aca="false">IF(O1928="Not Used","-",VLOOKUP(D1928,FOLIOS,7,FALSE())&amp;H1928)</f>
        <v>-</v>
      </c>
      <c r="W1928" s="84" t="str">
        <f aca="false">IF(U1928="-","-",O1928&amp;E1928&amp;H1928)</f>
        <v>-</v>
      </c>
      <c r="X1928" s="85" t="str">
        <f aca="false">D1928&amp;G1928</f>
        <v>FT-CAND-EGSC-PRCNG</v>
      </c>
      <c r="AF1928" s="0" t="str">
        <f aca="false">D1928&amp;V1928</f>
        <v>FT-CAND-EGSC-PRC-</v>
      </c>
    </row>
    <row r="1929" customFormat="false" ht="12.75" hidden="false" customHeight="false" outlineLevel="0" collapsed="false">
      <c r="A1929" s="81" t="n">
        <v>36682</v>
      </c>
      <c r="B1929" s="82" t="s">
        <v>55</v>
      </c>
      <c r="C1929" s="82" t="s">
        <v>56</v>
      </c>
      <c r="D1929" s="82" t="s">
        <v>103</v>
      </c>
      <c r="E1929" s="82" t="s">
        <v>24</v>
      </c>
      <c r="F1929" s="82"/>
      <c r="G1929" s="82" t="s">
        <v>98</v>
      </c>
      <c r="H1929" s="81" t="n">
        <v>37622</v>
      </c>
      <c r="I1929" s="82" t="n">
        <v>-395758</v>
      </c>
      <c r="J1929" s="82" t="n">
        <v>-395758</v>
      </c>
      <c r="K1929" s="83" t="n">
        <f aca="false">IF(J1929=0,0,J1929/I1929)</f>
        <v>1</v>
      </c>
      <c r="L1929" s="83" t="n">
        <f aca="false">I1929/UOM</f>
        <v>-39.5758</v>
      </c>
      <c r="M1929" s="83" t="n">
        <f aca="false">J1929/UOM</f>
        <v>-39.5758</v>
      </c>
      <c r="N1929" s="84" t="str">
        <f aca="false">IF(F1929="P","PHY",IF(F1929="G","G",E1929))</f>
        <v>P</v>
      </c>
      <c r="O1929" s="84" t="str">
        <f aca="false">IF(ISNA(VLOOKUP(G1929,BadCanCurves,1,FALSE())),VLOOKUP(D1929,FOLIOS,6,FALSE()),"not used")</f>
        <v>not used</v>
      </c>
      <c r="P1929" s="84" t="n">
        <f aca="false">IF($N1929="P",VLOOKUP(H1929,PrcBuckets,2,FALSE()),0)</f>
        <v>11</v>
      </c>
      <c r="Q1929" s="84" t="n">
        <f aca="false">IF($N1929="D",VLOOKUP(H1929,BasisBuckets,2,FALSE()),0)</f>
        <v>0</v>
      </c>
      <c r="R1929" s="84" t="n">
        <f aca="false">IF($N1929="PHY",VLOOKUP(H1929,PGDBuckets,2,FALSE()),0)</f>
        <v>0</v>
      </c>
      <c r="S1929" s="84" t="n">
        <f aca="false">IF($N1929="G",VLOOKUP(H1929,PGDBuckets,2,FALSE()),0)</f>
        <v>0</v>
      </c>
      <c r="T1929" s="84" t="n">
        <f aca="false">SUM(P1929:S1929)</f>
        <v>11</v>
      </c>
      <c r="U1929" s="84" t="str">
        <f aca="false">IF(O1929="not used","-",O1929&amp;N1929&amp;T1929)</f>
        <v>-</v>
      </c>
      <c r="V1929" s="84" t="str">
        <f aca="false">IF(O1929="Not Used","-",VLOOKUP(D1929,FOLIOS,7,FALSE())&amp;H1929)</f>
        <v>-</v>
      </c>
      <c r="W1929" s="84" t="str">
        <f aca="false">IF(U1929="-","-",O1929&amp;E1929&amp;H1929)</f>
        <v>-</v>
      </c>
      <c r="X1929" s="85" t="str">
        <f aca="false">D1929&amp;G1929</f>
        <v>FT-CAND-EGSC-PRCNG</v>
      </c>
      <c r="AF1929" s="0" t="str">
        <f aca="false">D1929&amp;V1929</f>
        <v>FT-CAND-EGSC-PRC-</v>
      </c>
    </row>
    <row r="1930" customFormat="false" ht="12.75" hidden="false" customHeight="false" outlineLevel="0" collapsed="false">
      <c r="A1930" s="81" t="n">
        <v>36682</v>
      </c>
      <c r="B1930" s="82" t="s">
        <v>55</v>
      </c>
      <c r="C1930" s="82" t="s">
        <v>56</v>
      </c>
      <c r="D1930" s="82" t="s">
        <v>103</v>
      </c>
      <c r="E1930" s="82" t="s">
        <v>24</v>
      </c>
      <c r="F1930" s="82"/>
      <c r="G1930" s="82" t="s">
        <v>98</v>
      </c>
      <c r="H1930" s="81" t="n">
        <v>37653</v>
      </c>
      <c r="I1930" s="82" t="n">
        <v>-352621</v>
      </c>
      <c r="J1930" s="82" t="n">
        <v>-352621</v>
      </c>
      <c r="K1930" s="83" t="n">
        <f aca="false">IF(J1930=0,0,J1930/I1930)</f>
        <v>1</v>
      </c>
      <c r="L1930" s="83" t="n">
        <f aca="false">I1930/UOM</f>
        <v>-35.2621</v>
      </c>
      <c r="M1930" s="83" t="n">
        <f aca="false">J1930/UOM</f>
        <v>-35.2621</v>
      </c>
      <c r="N1930" s="84" t="str">
        <f aca="false">IF(F1930="P","PHY",IF(F1930="G","G",E1930))</f>
        <v>P</v>
      </c>
      <c r="O1930" s="84" t="str">
        <f aca="false">IF(ISNA(VLOOKUP(G1930,BadCanCurves,1,FALSE())),VLOOKUP(D1930,FOLIOS,6,FALSE()),"not used")</f>
        <v>not used</v>
      </c>
      <c r="P1930" s="84" t="n">
        <f aca="false">IF($N1930="P",VLOOKUP(H1930,PrcBuckets,2,FALSE()),0)</f>
        <v>11</v>
      </c>
      <c r="Q1930" s="84" t="n">
        <f aca="false">IF($N1930="D",VLOOKUP(H1930,BasisBuckets,2,FALSE()),0)</f>
        <v>0</v>
      </c>
      <c r="R1930" s="84" t="n">
        <f aca="false">IF($N1930="PHY",VLOOKUP(H1930,PGDBuckets,2,FALSE()),0)</f>
        <v>0</v>
      </c>
      <c r="S1930" s="84" t="n">
        <f aca="false">IF($N1930="G",VLOOKUP(H1930,PGDBuckets,2,FALSE()),0)</f>
        <v>0</v>
      </c>
      <c r="T1930" s="84" t="n">
        <f aca="false">SUM(P1930:S1930)</f>
        <v>11</v>
      </c>
      <c r="U1930" s="84" t="str">
        <f aca="false">IF(O1930="not used","-",O1930&amp;N1930&amp;T1930)</f>
        <v>-</v>
      </c>
      <c r="V1930" s="84" t="str">
        <f aca="false">IF(O1930="Not Used","-",VLOOKUP(D1930,FOLIOS,7,FALSE())&amp;H1930)</f>
        <v>-</v>
      </c>
      <c r="W1930" s="84" t="str">
        <f aca="false">IF(U1930="-","-",O1930&amp;E1930&amp;H1930)</f>
        <v>-</v>
      </c>
      <c r="X1930" s="85" t="str">
        <f aca="false">D1930&amp;G1930</f>
        <v>FT-CAND-EGSC-PRCNG</v>
      </c>
      <c r="AF1930" s="0" t="str">
        <f aca="false">D1930&amp;V1930</f>
        <v>FT-CAND-EGSC-PRC-</v>
      </c>
    </row>
    <row r="1931" customFormat="false" ht="12.75" hidden="false" customHeight="false" outlineLevel="0" collapsed="false">
      <c r="A1931" s="81" t="n">
        <v>36682</v>
      </c>
      <c r="B1931" s="82" t="s">
        <v>55</v>
      </c>
      <c r="C1931" s="82" t="s">
        <v>56</v>
      </c>
      <c r="D1931" s="82" t="s">
        <v>103</v>
      </c>
      <c r="E1931" s="82" t="s">
        <v>24</v>
      </c>
      <c r="F1931" s="82"/>
      <c r="G1931" s="82" t="s">
        <v>98</v>
      </c>
      <c r="H1931" s="81" t="n">
        <v>37681</v>
      </c>
      <c r="I1931" s="82" t="n">
        <v>-391197</v>
      </c>
      <c r="J1931" s="82" t="n">
        <v>-391197</v>
      </c>
      <c r="K1931" s="83" t="n">
        <f aca="false">IF(J1931=0,0,J1931/I1931)</f>
        <v>1</v>
      </c>
      <c r="L1931" s="83" t="n">
        <f aca="false">I1931/UOM</f>
        <v>-39.1197</v>
      </c>
      <c r="M1931" s="83" t="n">
        <f aca="false">J1931/UOM</f>
        <v>-39.1197</v>
      </c>
      <c r="N1931" s="84" t="str">
        <f aca="false">IF(F1931="P","PHY",IF(F1931="G","G",E1931))</f>
        <v>P</v>
      </c>
      <c r="O1931" s="84" t="str">
        <f aca="false">IF(ISNA(VLOOKUP(G1931,BadCanCurves,1,FALSE())),VLOOKUP(D1931,FOLIOS,6,FALSE()),"not used")</f>
        <v>not used</v>
      </c>
      <c r="P1931" s="84" t="n">
        <f aca="false">IF($N1931="P",VLOOKUP(H1931,PrcBuckets,2,FALSE()),0)</f>
        <v>11</v>
      </c>
      <c r="Q1931" s="84" t="n">
        <f aca="false">IF($N1931="D",VLOOKUP(H1931,BasisBuckets,2,FALSE()),0)</f>
        <v>0</v>
      </c>
      <c r="R1931" s="84" t="n">
        <f aca="false">IF($N1931="PHY",VLOOKUP(H1931,PGDBuckets,2,FALSE()),0)</f>
        <v>0</v>
      </c>
      <c r="S1931" s="84" t="n">
        <f aca="false">IF($N1931="G",VLOOKUP(H1931,PGDBuckets,2,FALSE()),0)</f>
        <v>0</v>
      </c>
      <c r="T1931" s="84" t="n">
        <f aca="false">SUM(P1931:S1931)</f>
        <v>11</v>
      </c>
      <c r="U1931" s="84" t="str">
        <f aca="false">IF(O1931="not used","-",O1931&amp;N1931&amp;T1931)</f>
        <v>-</v>
      </c>
      <c r="V1931" s="84" t="str">
        <f aca="false">IF(O1931="Not Used","-",VLOOKUP(D1931,FOLIOS,7,FALSE())&amp;H1931)</f>
        <v>-</v>
      </c>
      <c r="W1931" s="84" t="str">
        <f aca="false">IF(U1931="-","-",O1931&amp;E1931&amp;H1931)</f>
        <v>-</v>
      </c>
      <c r="X1931" s="85" t="str">
        <f aca="false">D1931&amp;G1931</f>
        <v>FT-CAND-EGSC-PRCNG</v>
      </c>
      <c r="AF1931" s="0" t="str">
        <f aca="false">D1931&amp;V1931</f>
        <v>FT-CAND-EGSC-PRC-</v>
      </c>
    </row>
    <row r="1932" customFormat="false" ht="12.75" hidden="false" customHeight="false" outlineLevel="0" collapsed="false">
      <c r="A1932" s="81" t="n">
        <v>36682</v>
      </c>
      <c r="B1932" s="82" t="s">
        <v>55</v>
      </c>
      <c r="C1932" s="82" t="s">
        <v>56</v>
      </c>
      <c r="D1932" s="82" t="s">
        <v>103</v>
      </c>
      <c r="E1932" s="82" t="s">
        <v>24</v>
      </c>
      <c r="F1932" s="82"/>
      <c r="G1932" s="82" t="s">
        <v>98</v>
      </c>
      <c r="H1932" s="81" t="n">
        <v>37712</v>
      </c>
      <c r="I1932" s="82" t="n">
        <v>-378133</v>
      </c>
      <c r="J1932" s="82" t="n">
        <v>-378133</v>
      </c>
      <c r="K1932" s="83" t="n">
        <f aca="false">IF(J1932=0,0,J1932/I1932)</f>
        <v>1</v>
      </c>
      <c r="L1932" s="83" t="n">
        <f aca="false">I1932/UOM</f>
        <v>-37.8133</v>
      </c>
      <c r="M1932" s="83" t="n">
        <f aca="false">J1932/UOM</f>
        <v>-37.8133</v>
      </c>
      <c r="N1932" s="84" t="str">
        <f aca="false">IF(F1932="P","PHY",IF(F1932="G","G",E1932))</f>
        <v>P</v>
      </c>
      <c r="O1932" s="84" t="str">
        <f aca="false">IF(ISNA(VLOOKUP(G1932,BadCanCurves,1,FALSE())),VLOOKUP(D1932,FOLIOS,6,FALSE()),"not used")</f>
        <v>not used</v>
      </c>
      <c r="P1932" s="84" t="n">
        <f aca="false">IF($N1932="P",VLOOKUP(H1932,PrcBuckets,2,FALSE()),0)</f>
        <v>11</v>
      </c>
      <c r="Q1932" s="84" t="n">
        <f aca="false">IF($N1932="D",VLOOKUP(H1932,BasisBuckets,2,FALSE()),0)</f>
        <v>0</v>
      </c>
      <c r="R1932" s="84" t="n">
        <f aca="false">IF($N1932="PHY",VLOOKUP(H1932,PGDBuckets,2,FALSE()),0)</f>
        <v>0</v>
      </c>
      <c r="S1932" s="84" t="n">
        <f aca="false">IF($N1932="G",VLOOKUP(H1932,PGDBuckets,2,FALSE()),0)</f>
        <v>0</v>
      </c>
      <c r="T1932" s="84" t="n">
        <f aca="false">SUM(P1932:S1932)</f>
        <v>11</v>
      </c>
      <c r="U1932" s="84" t="str">
        <f aca="false">IF(O1932="not used","-",O1932&amp;N1932&amp;T1932)</f>
        <v>-</v>
      </c>
      <c r="V1932" s="84" t="str">
        <f aca="false">IF(O1932="Not Used","-",VLOOKUP(D1932,FOLIOS,7,FALSE())&amp;H1932)</f>
        <v>-</v>
      </c>
      <c r="W1932" s="84" t="str">
        <f aca="false">IF(U1932="-","-",O1932&amp;E1932&amp;H1932)</f>
        <v>-</v>
      </c>
      <c r="X1932" s="85" t="str">
        <f aca="false">D1932&amp;G1932</f>
        <v>FT-CAND-EGSC-PRCNG</v>
      </c>
      <c r="AF1932" s="0" t="str">
        <f aca="false">D1932&amp;V1932</f>
        <v>FT-CAND-EGSC-PRC-</v>
      </c>
    </row>
    <row r="1933" customFormat="false" ht="12.75" hidden="false" customHeight="false" outlineLevel="0" collapsed="false">
      <c r="A1933" s="81" t="n">
        <v>36682</v>
      </c>
      <c r="B1933" s="82" t="s">
        <v>55</v>
      </c>
      <c r="C1933" s="82" t="s">
        <v>56</v>
      </c>
      <c r="D1933" s="82" t="s">
        <v>103</v>
      </c>
      <c r="E1933" s="82" t="s">
        <v>24</v>
      </c>
      <c r="F1933" s="82"/>
      <c r="G1933" s="82" t="s">
        <v>98</v>
      </c>
      <c r="H1933" s="81" t="n">
        <v>37742</v>
      </c>
      <c r="I1933" s="82" t="n">
        <v>-386566</v>
      </c>
      <c r="J1933" s="82" t="n">
        <v>-386566</v>
      </c>
      <c r="K1933" s="83" t="n">
        <f aca="false">IF(J1933=0,0,J1933/I1933)</f>
        <v>1</v>
      </c>
      <c r="L1933" s="83" t="n">
        <f aca="false">I1933/UOM</f>
        <v>-38.6566</v>
      </c>
      <c r="M1933" s="83" t="n">
        <f aca="false">J1933/UOM</f>
        <v>-38.6566</v>
      </c>
      <c r="N1933" s="84" t="str">
        <f aca="false">IF(F1933="P","PHY",IF(F1933="G","G",E1933))</f>
        <v>P</v>
      </c>
      <c r="O1933" s="84" t="str">
        <f aca="false">IF(ISNA(VLOOKUP(G1933,BadCanCurves,1,FALSE())),VLOOKUP(D1933,FOLIOS,6,FALSE()),"not used")</f>
        <v>not used</v>
      </c>
      <c r="P1933" s="84" t="n">
        <f aca="false">IF($N1933="P",VLOOKUP(H1933,PrcBuckets,2,FALSE()),0)</f>
        <v>11</v>
      </c>
      <c r="Q1933" s="84" t="n">
        <f aca="false">IF($N1933="D",VLOOKUP(H1933,BasisBuckets,2,FALSE()),0)</f>
        <v>0</v>
      </c>
      <c r="R1933" s="84" t="n">
        <f aca="false">IF($N1933="PHY",VLOOKUP(H1933,PGDBuckets,2,FALSE()),0)</f>
        <v>0</v>
      </c>
      <c r="S1933" s="84" t="n">
        <f aca="false">IF($N1933="G",VLOOKUP(H1933,PGDBuckets,2,FALSE()),0)</f>
        <v>0</v>
      </c>
      <c r="T1933" s="84" t="n">
        <f aca="false">SUM(P1933:S1933)</f>
        <v>11</v>
      </c>
      <c r="U1933" s="84" t="str">
        <f aca="false">IF(O1933="not used","-",O1933&amp;N1933&amp;T1933)</f>
        <v>-</v>
      </c>
      <c r="V1933" s="84" t="str">
        <f aca="false">IF(O1933="Not Used","-",VLOOKUP(D1933,FOLIOS,7,FALSE())&amp;H1933)</f>
        <v>-</v>
      </c>
      <c r="W1933" s="84" t="str">
        <f aca="false">IF(U1933="-","-",O1933&amp;E1933&amp;H1933)</f>
        <v>-</v>
      </c>
      <c r="X1933" s="85" t="str">
        <f aca="false">D1933&amp;G1933</f>
        <v>FT-CAND-EGSC-PRCNG</v>
      </c>
      <c r="AF1933" s="0" t="str">
        <f aca="false">D1933&amp;V1933</f>
        <v>FT-CAND-EGSC-PRC-</v>
      </c>
    </row>
    <row r="1934" customFormat="false" ht="12.75" hidden="false" customHeight="false" outlineLevel="0" collapsed="false">
      <c r="A1934" s="81" t="n">
        <v>36682</v>
      </c>
      <c r="B1934" s="82" t="s">
        <v>55</v>
      </c>
      <c r="C1934" s="82" t="s">
        <v>56</v>
      </c>
      <c r="D1934" s="82" t="s">
        <v>103</v>
      </c>
      <c r="E1934" s="82" t="s">
        <v>24</v>
      </c>
      <c r="F1934" s="82"/>
      <c r="G1934" s="82" t="s">
        <v>98</v>
      </c>
      <c r="H1934" s="81" t="n">
        <v>37773</v>
      </c>
      <c r="I1934" s="82" t="n">
        <v>-373670</v>
      </c>
      <c r="J1934" s="82" t="n">
        <v>-373670</v>
      </c>
      <c r="K1934" s="83" t="n">
        <f aca="false">IF(J1934=0,0,J1934/I1934)</f>
        <v>1</v>
      </c>
      <c r="L1934" s="83" t="n">
        <f aca="false">I1934/UOM</f>
        <v>-37.367</v>
      </c>
      <c r="M1934" s="83" t="n">
        <f aca="false">J1934/UOM</f>
        <v>-37.367</v>
      </c>
      <c r="N1934" s="84" t="str">
        <f aca="false">IF(F1934="P","PHY",IF(F1934="G","G",E1934))</f>
        <v>P</v>
      </c>
      <c r="O1934" s="84" t="str">
        <f aca="false">IF(ISNA(VLOOKUP(G1934,BadCanCurves,1,FALSE())),VLOOKUP(D1934,FOLIOS,6,FALSE()),"not used")</f>
        <v>not used</v>
      </c>
      <c r="P1934" s="84" t="n">
        <f aca="false">IF($N1934="P",VLOOKUP(H1934,PrcBuckets,2,FALSE()),0)</f>
        <v>11</v>
      </c>
      <c r="Q1934" s="84" t="n">
        <f aca="false">IF($N1934="D",VLOOKUP(H1934,BasisBuckets,2,FALSE()),0)</f>
        <v>0</v>
      </c>
      <c r="R1934" s="84" t="n">
        <f aca="false">IF($N1934="PHY",VLOOKUP(H1934,PGDBuckets,2,FALSE()),0)</f>
        <v>0</v>
      </c>
      <c r="S1934" s="84" t="n">
        <f aca="false">IF($N1934="G",VLOOKUP(H1934,PGDBuckets,2,FALSE()),0)</f>
        <v>0</v>
      </c>
      <c r="T1934" s="84" t="n">
        <f aca="false">SUM(P1934:S1934)</f>
        <v>11</v>
      </c>
      <c r="U1934" s="84" t="str">
        <f aca="false">IF(O1934="not used","-",O1934&amp;N1934&amp;T1934)</f>
        <v>-</v>
      </c>
      <c r="V1934" s="84" t="str">
        <f aca="false">IF(O1934="Not Used","-",VLOOKUP(D1934,FOLIOS,7,FALSE())&amp;H1934)</f>
        <v>-</v>
      </c>
      <c r="W1934" s="84" t="str">
        <f aca="false">IF(U1934="-","-",O1934&amp;E1934&amp;H1934)</f>
        <v>-</v>
      </c>
      <c r="X1934" s="85" t="str">
        <f aca="false">D1934&amp;G1934</f>
        <v>FT-CAND-EGSC-PRCNG</v>
      </c>
      <c r="AF1934" s="0" t="str">
        <f aca="false">D1934&amp;V1934</f>
        <v>FT-CAND-EGSC-PRC-</v>
      </c>
    </row>
    <row r="1935" customFormat="false" ht="12.75" hidden="false" customHeight="false" outlineLevel="0" collapsed="false">
      <c r="A1935" s="81" t="n">
        <v>36682</v>
      </c>
      <c r="B1935" s="82" t="s">
        <v>55</v>
      </c>
      <c r="C1935" s="82" t="s">
        <v>56</v>
      </c>
      <c r="D1935" s="82" t="s">
        <v>103</v>
      </c>
      <c r="E1935" s="82" t="s">
        <v>24</v>
      </c>
      <c r="F1935" s="82"/>
      <c r="G1935" s="82" t="s">
        <v>98</v>
      </c>
      <c r="H1935" s="81" t="n">
        <v>37803</v>
      </c>
      <c r="I1935" s="82" t="n">
        <v>-382002</v>
      </c>
      <c r="J1935" s="82" t="n">
        <v>-382002</v>
      </c>
      <c r="K1935" s="83" t="n">
        <f aca="false">IF(J1935=0,0,J1935/I1935)</f>
        <v>1</v>
      </c>
      <c r="L1935" s="83" t="n">
        <f aca="false">I1935/UOM</f>
        <v>-38.2002</v>
      </c>
      <c r="M1935" s="83" t="n">
        <f aca="false">J1935/UOM</f>
        <v>-38.2002</v>
      </c>
      <c r="N1935" s="84" t="str">
        <f aca="false">IF(F1935="P","PHY",IF(F1935="G","G",E1935))</f>
        <v>P</v>
      </c>
      <c r="O1935" s="84" t="str">
        <f aca="false">IF(ISNA(VLOOKUP(G1935,BadCanCurves,1,FALSE())),VLOOKUP(D1935,FOLIOS,6,FALSE()),"not used")</f>
        <v>not used</v>
      </c>
      <c r="P1935" s="84" t="n">
        <f aca="false">IF($N1935="P",VLOOKUP(H1935,PrcBuckets,2,FALSE()),0)</f>
        <v>11</v>
      </c>
      <c r="Q1935" s="84" t="n">
        <f aca="false">IF($N1935="D",VLOOKUP(H1935,BasisBuckets,2,FALSE()),0)</f>
        <v>0</v>
      </c>
      <c r="R1935" s="84" t="n">
        <f aca="false">IF($N1935="PHY",VLOOKUP(H1935,PGDBuckets,2,FALSE()),0)</f>
        <v>0</v>
      </c>
      <c r="S1935" s="84" t="n">
        <f aca="false">IF($N1935="G",VLOOKUP(H1935,PGDBuckets,2,FALSE()),0)</f>
        <v>0</v>
      </c>
      <c r="T1935" s="84" t="n">
        <f aca="false">SUM(P1935:S1935)</f>
        <v>11</v>
      </c>
      <c r="U1935" s="84" t="str">
        <f aca="false">IF(O1935="not used","-",O1935&amp;N1935&amp;T1935)</f>
        <v>-</v>
      </c>
      <c r="V1935" s="84" t="str">
        <f aca="false">IF(O1935="Not Used","-",VLOOKUP(D1935,FOLIOS,7,FALSE())&amp;H1935)</f>
        <v>-</v>
      </c>
      <c r="W1935" s="84" t="str">
        <f aca="false">IF(U1935="-","-",O1935&amp;E1935&amp;H1935)</f>
        <v>-</v>
      </c>
      <c r="X1935" s="85" t="str">
        <f aca="false">D1935&amp;G1935</f>
        <v>FT-CAND-EGSC-PRCNG</v>
      </c>
      <c r="AF1935" s="0" t="str">
        <f aca="false">D1935&amp;V1935</f>
        <v>FT-CAND-EGSC-PRC-</v>
      </c>
    </row>
    <row r="1936" customFormat="false" ht="12.75" hidden="false" customHeight="false" outlineLevel="0" collapsed="false">
      <c r="A1936" s="81" t="n">
        <v>36682</v>
      </c>
      <c r="B1936" s="82" t="s">
        <v>55</v>
      </c>
      <c r="C1936" s="82" t="s">
        <v>56</v>
      </c>
      <c r="D1936" s="82" t="s">
        <v>103</v>
      </c>
      <c r="E1936" s="82" t="s">
        <v>24</v>
      </c>
      <c r="F1936" s="82"/>
      <c r="G1936" s="82" t="s">
        <v>98</v>
      </c>
      <c r="H1936" s="81" t="n">
        <v>37834</v>
      </c>
      <c r="I1936" s="82" t="n">
        <v>-379702</v>
      </c>
      <c r="J1936" s="82" t="n">
        <v>-379702</v>
      </c>
      <c r="K1936" s="83" t="n">
        <f aca="false">IF(J1936=0,0,J1936/I1936)</f>
        <v>1</v>
      </c>
      <c r="L1936" s="83" t="n">
        <f aca="false">I1936/UOM</f>
        <v>-37.9702</v>
      </c>
      <c r="M1936" s="83" t="n">
        <f aca="false">J1936/UOM</f>
        <v>-37.9702</v>
      </c>
      <c r="N1936" s="84" t="str">
        <f aca="false">IF(F1936="P","PHY",IF(F1936="G","G",E1936))</f>
        <v>P</v>
      </c>
      <c r="O1936" s="84" t="str">
        <f aca="false">IF(ISNA(VLOOKUP(G1936,BadCanCurves,1,FALSE())),VLOOKUP(D1936,FOLIOS,6,FALSE()),"not used")</f>
        <v>not used</v>
      </c>
      <c r="P1936" s="84" t="n">
        <f aca="false">IF($N1936="P",VLOOKUP(H1936,PrcBuckets,2,FALSE()),0)</f>
        <v>11</v>
      </c>
      <c r="Q1936" s="84" t="n">
        <f aca="false">IF($N1936="D",VLOOKUP(H1936,BasisBuckets,2,FALSE()),0)</f>
        <v>0</v>
      </c>
      <c r="R1936" s="84" t="n">
        <f aca="false">IF($N1936="PHY",VLOOKUP(H1936,PGDBuckets,2,FALSE()),0)</f>
        <v>0</v>
      </c>
      <c r="S1936" s="84" t="n">
        <f aca="false">IF($N1936="G",VLOOKUP(H1936,PGDBuckets,2,FALSE()),0)</f>
        <v>0</v>
      </c>
      <c r="T1936" s="84" t="n">
        <f aca="false">SUM(P1936:S1936)</f>
        <v>11</v>
      </c>
      <c r="U1936" s="84" t="str">
        <f aca="false">IF(O1936="not used","-",O1936&amp;N1936&amp;T1936)</f>
        <v>-</v>
      </c>
      <c r="V1936" s="84" t="str">
        <f aca="false">IF(O1936="Not Used","-",VLOOKUP(D1936,FOLIOS,7,FALSE())&amp;H1936)</f>
        <v>-</v>
      </c>
      <c r="W1936" s="84" t="str">
        <f aca="false">IF(U1936="-","-",O1936&amp;E1936&amp;H1936)</f>
        <v>-</v>
      </c>
      <c r="X1936" s="85" t="str">
        <f aca="false">D1936&amp;G1936</f>
        <v>FT-CAND-EGSC-PRCNG</v>
      </c>
      <c r="AF1936" s="0" t="str">
        <f aca="false">D1936&amp;V1936</f>
        <v>FT-CAND-EGSC-PRC-</v>
      </c>
    </row>
    <row r="1937" customFormat="false" ht="12.75" hidden="false" customHeight="false" outlineLevel="0" collapsed="false">
      <c r="A1937" s="81" t="n">
        <v>36682</v>
      </c>
      <c r="B1937" s="82" t="s">
        <v>55</v>
      </c>
      <c r="C1937" s="82" t="s">
        <v>56</v>
      </c>
      <c r="D1937" s="82" t="s">
        <v>103</v>
      </c>
      <c r="E1937" s="82" t="s">
        <v>24</v>
      </c>
      <c r="F1937" s="82"/>
      <c r="G1937" s="82" t="s">
        <v>98</v>
      </c>
      <c r="H1937" s="81" t="n">
        <v>37865</v>
      </c>
      <c r="I1937" s="82" t="n">
        <v>-367032</v>
      </c>
      <c r="J1937" s="82" t="n">
        <v>-367032</v>
      </c>
      <c r="K1937" s="83" t="n">
        <f aca="false">IF(J1937=0,0,J1937/I1937)</f>
        <v>1</v>
      </c>
      <c r="L1937" s="83" t="n">
        <f aca="false">I1937/UOM</f>
        <v>-36.7032</v>
      </c>
      <c r="M1937" s="83" t="n">
        <f aca="false">J1937/UOM</f>
        <v>-36.7032</v>
      </c>
      <c r="N1937" s="84" t="str">
        <f aca="false">IF(F1937="P","PHY",IF(F1937="G","G",E1937))</f>
        <v>P</v>
      </c>
      <c r="O1937" s="84" t="str">
        <f aca="false">IF(ISNA(VLOOKUP(G1937,BadCanCurves,1,FALSE())),VLOOKUP(D1937,FOLIOS,6,FALSE()),"not used")</f>
        <v>not used</v>
      </c>
      <c r="P1937" s="84" t="n">
        <f aca="false">IF($N1937="P",VLOOKUP(H1937,PrcBuckets,2,FALSE()),0)</f>
        <v>11</v>
      </c>
      <c r="Q1937" s="84" t="n">
        <f aca="false">IF($N1937="D",VLOOKUP(H1937,BasisBuckets,2,FALSE()),0)</f>
        <v>0</v>
      </c>
      <c r="R1937" s="84" t="n">
        <f aca="false">IF($N1937="PHY",VLOOKUP(H1937,PGDBuckets,2,FALSE()),0)</f>
        <v>0</v>
      </c>
      <c r="S1937" s="84" t="n">
        <f aca="false">IF($N1937="G",VLOOKUP(H1937,PGDBuckets,2,FALSE()),0)</f>
        <v>0</v>
      </c>
      <c r="T1937" s="84" t="n">
        <f aca="false">SUM(P1937:S1937)</f>
        <v>11</v>
      </c>
      <c r="U1937" s="84" t="str">
        <f aca="false">IF(O1937="not used","-",O1937&amp;N1937&amp;T1937)</f>
        <v>-</v>
      </c>
      <c r="V1937" s="84" t="str">
        <f aca="false">IF(O1937="Not Used","-",VLOOKUP(D1937,FOLIOS,7,FALSE())&amp;H1937)</f>
        <v>-</v>
      </c>
      <c r="W1937" s="84" t="str">
        <f aca="false">IF(U1937="-","-",O1937&amp;E1937&amp;H1937)</f>
        <v>-</v>
      </c>
      <c r="X1937" s="85" t="str">
        <f aca="false">D1937&amp;G1937</f>
        <v>FT-CAND-EGSC-PRCNG</v>
      </c>
      <c r="AF1937" s="0" t="str">
        <f aca="false">D1937&amp;V1937</f>
        <v>FT-CAND-EGSC-PRC-</v>
      </c>
    </row>
    <row r="1938" customFormat="false" ht="12.75" hidden="false" customHeight="false" outlineLevel="0" collapsed="false">
      <c r="A1938" s="81" t="n">
        <v>36682</v>
      </c>
      <c r="B1938" s="82" t="s">
        <v>55</v>
      </c>
      <c r="C1938" s="82" t="s">
        <v>56</v>
      </c>
      <c r="D1938" s="82" t="s">
        <v>103</v>
      </c>
      <c r="E1938" s="82" t="s">
        <v>24</v>
      </c>
      <c r="F1938" s="82"/>
      <c r="G1938" s="82" t="s">
        <v>98</v>
      </c>
      <c r="H1938" s="81" t="n">
        <v>37895</v>
      </c>
      <c r="I1938" s="82" t="n">
        <v>-375215</v>
      </c>
      <c r="J1938" s="82" t="n">
        <v>-375215</v>
      </c>
      <c r="K1938" s="83" t="n">
        <f aca="false">IF(J1938=0,0,J1938/I1938)</f>
        <v>1</v>
      </c>
      <c r="L1938" s="83" t="n">
        <f aca="false">I1938/UOM</f>
        <v>-37.5215</v>
      </c>
      <c r="M1938" s="83" t="n">
        <f aca="false">J1938/UOM</f>
        <v>-37.5215</v>
      </c>
      <c r="N1938" s="84" t="str">
        <f aca="false">IF(F1938="P","PHY",IF(F1938="G","G",E1938))</f>
        <v>P</v>
      </c>
      <c r="O1938" s="84" t="str">
        <f aca="false">IF(ISNA(VLOOKUP(G1938,BadCanCurves,1,FALSE())),VLOOKUP(D1938,FOLIOS,6,FALSE()),"not used")</f>
        <v>not used</v>
      </c>
      <c r="P1938" s="84" t="n">
        <f aca="false">IF($N1938="P",VLOOKUP(H1938,PrcBuckets,2,FALSE()),0)</f>
        <v>11</v>
      </c>
      <c r="Q1938" s="84" t="n">
        <f aca="false">IF($N1938="D",VLOOKUP(H1938,BasisBuckets,2,FALSE()),0)</f>
        <v>0</v>
      </c>
      <c r="R1938" s="84" t="n">
        <f aca="false">IF($N1938="PHY",VLOOKUP(H1938,PGDBuckets,2,FALSE()),0)</f>
        <v>0</v>
      </c>
      <c r="S1938" s="84" t="n">
        <f aca="false">IF($N1938="G",VLOOKUP(H1938,PGDBuckets,2,FALSE()),0)</f>
        <v>0</v>
      </c>
      <c r="T1938" s="84" t="n">
        <f aca="false">SUM(P1938:S1938)</f>
        <v>11</v>
      </c>
      <c r="U1938" s="84" t="str">
        <f aca="false">IF(O1938="not used","-",O1938&amp;N1938&amp;T1938)</f>
        <v>-</v>
      </c>
      <c r="V1938" s="84" t="str">
        <f aca="false">IF(O1938="Not Used","-",VLOOKUP(D1938,FOLIOS,7,FALSE())&amp;H1938)</f>
        <v>-</v>
      </c>
      <c r="W1938" s="84" t="str">
        <f aca="false">IF(U1938="-","-",O1938&amp;E1938&amp;H1938)</f>
        <v>-</v>
      </c>
      <c r="X1938" s="85" t="str">
        <f aca="false">D1938&amp;G1938</f>
        <v>FT-CAND-EGSC-PRCNG</v>
      </c>
      <c r="AF1938" s="0" t="str">
        <f aca="false">D1938&amp;V1938</f>
        <v>FT-CAND-EGSC-PRC-</v>
      </c>
    </row>
    <row r="1939" customFormat="false" ht="12.75" hidden="false" customHeight="false" outlineLevel="0" collapsed="false">
      <c r="A1939" s="81" t="n">
        <v>36682</v>
      </c>
      <c r="B1939" s="82" t="s">
        <v>55</v>
      </c>
      <c r="C1939" s="82" t="s">
        <v>56</v>
      </c>
      <c r="D1939" s="82" t="s">
        <v>103</v>
      </c>
      <c r="E1939" s="82" t="s">
        <v>24</v>
      </c>
      <c r="F1939" s="82"/>
      <c r="G1939" s="82" t="s">
        <v>98</v>
      </c>
      <c r="H1939" s="81" t="n">
        <v>37926</v>
      </c>
      <c r="I1939" s="82" t="n">
        <v>-113946</v>
      </c>
      <c r="J1939" s="82" t="n">
        <v>-113946</v>
      </c>
      <c r="K1939" s="83" t="n">
        <f aca="false">IF(J1939=0,0,J1939/I1939)</f>
        <v>1</v>
      </c>
      <c r="L1939" s="83" t="n">
        <f aca="false">I1939/UOM</f>
        <v>-11.3946</v>
      </c>
      <c r="M1939" s="83" t="n">
        <f aca="false">J1939/UOM</f>
        <v>-11.3946</v>
      </c>
      <c r="N1939" s="84" t="str">
        <f aca="false">IF(F1939="P","PHY",IF(F1939="G","G",E1939))</f>
        <v>P</v>
      </c>
      <c r="O1939" s="84" t="str">
        <f aca="false">IF(ISNA(VLOOKUP(G1939,BadCanCurves,1,FALSE())),VLOOKUP(D1939,FOLIOS,6,FALSE()),"not used")</f>
        <v>not used</v>
      </c>
      <c r="P1939" s="84" t="n">
        <f aca="false">IF($N1939="P",VLOOKUP(H1939,PrcBuckets,2,FALSE()),0)</f>
        <v>11</v>
      </c>
      <c r="Q1939" s="84" t="n">
        <f aca="false">IF($N1939="D",VLOOKUP(H1939,BasisBuckets,2,FALSE()),0)</f>
        <v>0</v>
      </c>
      <c r="R1939" s="84" t="n">
        <f aca="false">IF($N1939="PHY",VLOOKUP(H1939,PGDBuckets,2,FALSE()),0)</f>
        <v>0</v>
      </c>
      <c r="S1939" s="84" t="n">
        <f aca="false">IF($N1939="G",VLOOKUP(H1939,PGDBuckets,2,FALSE()),0)</f>
        <v>0</v>
      </c>
      <c r="T1939" s="84" t="n">
        <f aca="false">SUM(P1939:S1939)</f>
        <v>11</v>
      </c>
      <c r="U1939" s="84" t="str">
        <f aca="false">IF(O1939="not used","-",O1939&amp;N1939&amp;T1939)</f>
        <v>-</v>
      </c>
      <c r="V1939" s="84" t="str">
        <f aca="false">IF(O1939="Not Used","-",VLOOKUP(D1939,FOLIOS,7,FALSE())&amp;H1939)</f>
        <v>-</v>
      </c>
      <c r="W1939" s="84" t="str">
        <f aca="false">IF(U1939="-","-",O1939&amp;E1939&amp;H1939)</f>
        <v>-</v>
      </c>
      <c r="X1939" s="85" t="str">
        <f aca="false">D1939&amp;G1939</f>
        <v>FT-CAND-EGSC-PRCNG</v>
      </c>
      <c r="AF1939" s="0" t="str">
        <f aca="false">D1939&amp;V1939</f>
        <v>FT-CAND-EGSC-PRC-</v>
      </c>
    </row>
    <row r="1940" customFormat="false" ht="12.75" hidden="false" customHeight="false" outlineLevel="0" collapsed="false">
      <c r="A1940" s="81" t="n">
        <v>36682</v>
      </c>
      <c r="B1940" s="82" t="s">
        <v>55</v>
      </c>
      <c r="C1940" s="82" t="s">
        <v>56</v>
      </c>
      <c r="D1940" s="82" t="s">
        <v>103</v>
      </c>
      <c r="E1940" s="82" t="s">
        <v>24</v>
      </c>
      <c r="F1940" s="82"/>
      <c r="G1940" s="82" t="s">
        <v>98</v>
      </c>
      <c r="H1940" s="81" t="n">
        <v>37956</v>
      </c>
      <c r="I1940" s="82" t="n">
        <v>-116018</v>
      </c>
      <c r="J1940" s="82" t="n">
        <v>-116018</v>
      </c>
      <c r="K1940" s="83" t="n">
        <f aca="false">IF(J1940=0,0,J1940/I1940)</f>
        <v>1</v>
      </c>
      <c r="L1940" s="83" t="n">
        <f aca="false">I1940/UOM</f>
        <v>-11.6018</v>
      </c>
      <c r="M1940" s="83" t="n">
        <f aca="false">J1940/UOM</f>
        <v>-11.6018</v>
      </c>
      <c r="N1940" s="84" t="str">
        <f aca="false">IF(F1940="P","PHY",IF(F1940="G","G",E1940))</f>
        <v>P</v>
      </c>
      <c r="O1940" s="84" t="str">
        <f aca="false">IF(ISNA(VLOOKUP(G1940,BadCanCurves,1,FALSE())),VLOOKUP(D1940,FOLIOS,6,FALSE()),"not used")</f>
        <v>not used</v>
      </c>
      <c r="P1940" s="84" t="n">
        <f aca="false">IF($N1940="P",VLOOKUP(H1940,PrcBuckets,2,FALSE()),0)</f>
        <v>11</v>
      </c>
      <c r="Q1940" s="84" t="n">
        <f aca="false">IF($N1940="D",VLOOKUP(H1940,BasisBuckets,2,FALSE()),0)</f>
        <v>0</v>
      </c>
      <c r="R1940" s="84" t="n">
        <f aca="false">IF($N1940="PHY",VLOOKUP(H1940,PGDBuckets,2,FALSE()),0)</f>
        <v>0</v>
      </c>
      <c r="S1940" s="84" t="n">
        <f aca="false">IF($N1940="G",VLOOKUP(H1940,PGDBuckets,2,FALSE()),0)</f>
        <v>0</v>
      </c>
      <c r="T1940" s="84" t="n">
        <f aca="false">SUM(P1940:S1940)</f>
        <v>11</v>
      </c>
      <c r="U1940" s="84" t="str">
        <f aca="false">IF(O1940="not used","-",O1940&amp;N1940&amp;T1940)</f>
        <v>-</v>
      </c>
      <c r="V1940" s="84" t="str">
        <f aca="false">IF(O1940="Not Used","-",VLOOKUP(D1940,FOLIOS,7,FALSE())&amp;H1940)</f>
        <v>-</v>
      </c>
      <c r="W1940" s="84" t="str">
        <f aca="false">IF(U1940="-","-",O1940&amp;E1940&amp;H1940)</f>
        <v>-</v>
      </c>
      <c r="X1940" s="85" t="str">
        <f aca="false">D1940&amp;G1940</f>
        <v>FT-CAND-EGSC-PRCNG</v>
      </c>
      <c r="AF1940" s="0" t="str">
        <f aca="false">D1940&amp;V1940</f>
        <v>FT-CAND-EGSC-PRC-</v>
      </c>
    </row>
    <row r="1941" customFormat="false" ht="12.75" hidden="false" customHeight="false" outlineLevel="0" collapsed="false">
      <c r="A1941" s="81" t="n">
        <v>36682</v>
      </c>
      <c r="B1941" s="82" t="s">
        <v>55</v>
      </c>
      <c r="C1941" s="82" t="s">
        <v>56</v>
      </c>
      <c r="D1941" s="82" t="s">
        <v>103</v>
      </c>
      <c r="E1941" s="82" t="s">
        <v>24</v>
      </c>
      <c r="F1941" s="82"/>
      <c r="G1941" s="82" t="s">
        <v>98</v>
      </c>
      <c r="H1941" s="81" t="n">
        <v>37987</v>
      </c>
      <c r="I1941" s="82" t="n">
        <v>-115315</v>
      </c>
      <c r="J1941" s="82" t="n">
        <v>-115315</v>
      </c>
      <c r="K1941" s="83" t="n">
        <f aca="false">IF(J1941=0,0,J1941/I1941)</f>
        <v>1</v>
      </c>
      <c r="L1941" s="83" t="n">
        <f aca="false">I1941/UOM</f>
        <v>-11.5315</v>
      </c>
      <c r="M1941" s="83" t="n">
        <f aca="false">J1941/UOM</f>
        <v>-11.5315</v>
      </c>
      <c r="N1941" s="84" t="str">
        <f aca="false">IF(F1941="P","PHY",IF(F1941="G","G",E1941))</f>
        <v>P</v>
      </c>
      <c r="O1941" s="84" t="str">
        <f aca="false">IF(ISNA(VLOOKUP(G1941,BadCanCurves,1,FALSE())),VLOOKUP(D1941,FOLIOS,6,FALSE()),"not used")</f>
        <v>not used</v>
      </c>
      <c r="P1941" s="84" t="n">
        <f aca="false">IF($N1941="P",VLOOKUP(H1941,PrcBuckets,2,FALSE()),0)</f>
        <v>12</v>
      </c>
      <c r="Q1941" s="84" t="n">
        <f aca="false">IF($N1941="D",VLOOKUP(H1941,BasisBuckets,2,FALSE()),0)</f>
        <v>0</v>
      </c>
      <c r="R1941" s="84" t="n">
        <f aca="false">IF($N1941="PHY",VLOOKUP(H1941,PGDBuckets,2,FALSE()),0)</f>
        <v>0</v>
      </c>
      <c r="S1941" s="84" t="n">
        <f aca="false">IF($N1941="G",VLOOKUP(H1941,PGDBuckets,2,FALSE()),0)</f>
        <v>0</v>
      </c>
      <c r="T1941" s="84" t="n">
        <f aca="false">SUM(P1941:S1941)</f>
        <v>12</v>
      </c>
      <c r="U1941" s="84" t="str">
        <f aca="false">IF(O1941="not used","-",O1941&amp;N1941&amp;T1941)</f>
        <v>-</v>
      </c>
      <c r="V1941" s="84" t="str">
        <f aca="false">IF(O1941="Not Used","-",VLOOKUP(D1941,FOLIOS,7,FALSE())&amp;H1941)</f>
        <v>-</v>
      </c>
      <c r="W1941" s="84" t="str">
        <f aca="false">IF(U1941="-","-",O1941&amp;E1941&amp;H1941)</f>
        <v>-</v>
      </c>
      <c r="X1941" s="85" t="str">
        <f aca="false">D1941&amp;G1941</f>
        <v>FT-CAND-EGSC-PRCNG</v>
      </c>
      <c r="AF1941" s="0" t="str">
        <f aca="false">D1941&amp;V1941</f>
        <v>FT-CAND-EGSC-PRC-</v>
      </c>
    </row>
    <row r="1942" customFormat="false" ht="12.75" hidden="false" customHeight="false" outlineLevel="0" collapsed="false">
      <c r="A1942" s="81" t="n">
        <v>36682</v>
      </c>
      <c r="B1942" s="82" t="s">
        <v>55</v>
      </c>
      <c r="C1942" s="82" t="s">
        <v>56</v>
      </c>
      <c r="D1942" s="82" t="s">
        <v>103</v>
      </c>
      <c r="E1942" s="82" t="s">
        <v>24</v>
      </c>
      <c r="F1942" s="82"/>
      <c r="G1942" s="82" t="s">
        <v>98</v>
      </c>
      <c r="H1942" s="81" t="n">
        <v>38018</v>
      </c>
      <c r="I1942" s="82" t="n">
        <v>-109205</v>
      </c>
      <c r="J1942" s="82" t="n">
        <v>-109205</v>
      </c>
      <c r="K1942" s="83" t="n">
        <f aca="false">IF(J1942=0,0,J1942/I1942)</f>
        <v>1</v>
      </c>
      <c r="L1942" s="83" t="n">
        <f aca="false">I1942/UOM</f>
        <v>-10.9205</v>
      </c>
      <c r="M1942" s="83" t="n">
        <f aca="false">J1942/UOM</f>
        <v>-10.9205</v>
      </c>
      <c r="N1942" s="84" t="str">
        <f aca="false">IF(F1942="P","PHY",IF(F1942="G","G",E1942))</f>
        <v>P</v>
      </c>
      <c r="O1942" s="84" t="str">
        <f aca="false">IF(ISNA(VLOOKUP(G1942,BadCanCurves,1,FALSE())),VLOOKUP(D1942,FOLIOS,6,FALSE()),"not used")</f>
        <v>not used</v>
      </c>
      <c r="P1942" s="84" t="n">
        <f aca="false">IF($N1942="P",VLOOKUP(H1942,PrcBuckets,2,FALSE()),0)</f>
        <v>12</v>
      </c>
      <c r="Q1942" s="84" t="n">
        <f aca="false">IF($N1942="D",VLOOKUP(H1942,BasisBuckets,2,FALSE()),0)</f>
        <v>0</v>
      </c>
      <c r="R1942" s="84" t="n">
        <f aca="false">IF($N1942="PHY",VLOOKUP(H1942,PGDBuckets,2,FALSE()),0)</f>
        <v>0</v>
      </c>
      <c r="S1942" s="84" t="n">
        <f aca="false">IF($N1942="G",VLOOKUP(H1942,PGDBuckets,2,FALSE()),0)</f>
        <v>0</v>
      </c>
      <c r="T1942" s="84" t="n">
        <f aca="false">SUM(P1942:S1942)</f>
        <v>12</v>
      </c>
      <c r="U1942" s="84" t="str">
        <f aca="false">IF(O1942="not used","-",O1942&amp;N1942&amp;T1942)</f>
        <v>-</v>
      </c>
      <c r="V1942" s="84" t="str">
        <f aca="false">IF(O1942="Not Used","-",VLOOKUP(D1942,FOLIOS,7,FALSE())&amp;H1942)</f>
        <v>-</v>
      </c>
      <c r="W1942" s="84" t="str">
        <f aca="false">IF(U1942="-","-",O1942&amp;E1942&amp;H1942)</f>
        <v>-</v>
      </c>
      <c r="X1942" s="85" t="str">
        <f aca="false">D1942&amp;G1942</f>
        <v>FT-CAND-EGSC-PRCNG</v>
      </c>
      <c r="AF1942" s="0" t="str">
        <f aca="false">D1942&amp;V1942</f>
        <v>FT-CAND-EGSC-PRC-</v>
      </c>
    </row>
    <row r="1943" customFormat="false" ht="12.75" hidden="false" customHeight="false" outlineLevel="0" collapsed="false">
      <c r="A1943" s="81" t="n">
        <v>36682</v>
      </c>
      <c r="B1943" s="82" t="s">
        <v>55</v>
      </c>
      <c r="C1943" s="82" t="s">
        <v>56</v>
      </c>
      <c r="D1943" s="82" t="s">
        <v>103</v>
      </c>
      <c r="E1943" s="82" t="s">
        <v>24</v>
      </c>
      <c r="F1943" s="82"/>
      <c r="G1943" s="82" t="s">
        <v>98</v>
      </c>
      <c r="H1943" s="81" t="n">
        <v>38047</v>
      </c>
      <c r="I1943" s="82" t="n">
        <v>-113958</v>
      </c>
      <c r="J1943" s="82" t="n">
        <v>-113958</v>
      </c>
      <c r="K1943" s="83" t="n">
        <f aca="false">IF(J1943=0,0,J1943/I1943)</f>
        <v>1</v>
      </c>
      <c r="L1943" s="83" t="n">
        <f aca="false">I1943/UOM</f>
        <v>-11.3958</v>
      </c>
      <c r="M1943" s="83" t="n">
        <f aca="false">J1943/UOM</f>
        <v>-11.3958</v>
      </c>
      <c r="N1943" s="84" t="str">
        <f aca="false">IF(F1943="P","PHY",IF(F1943="G","G",E1943))</f>
        <v>P</v>
      </c>
      <c r="O1943" s="84" t="str">
        <f aca="false">IF(ISNA(VLOOKUP(G1943,BadCanCurves,1,FALSE())),VLOOKUP(D1943,FOLIOS,6,FALSE()),"not used")</f>
        <v>not used</v>
      </c>
      <c r="P1943" s="84" t="n">
        <f aca="false">IF($N1943="P",VLOOKUP(H1943,PrcBuckets,2,FALSE()),0)</f>
        <v>12</v>
      </c>
      <c r="Q1943" s="84" t="n">
        <f aca="false">IF($N1943="D",VLOOKUP(H1943,BasisBuckets,2,FALSE()),0)</f>
        <v>0</v>
      </c>
      <c r="R1943" s="84" t="n">
        <f aca="false">IF($N1943="PHY",VLOOKUP(H1943,PGDBuckets,2,FALSE()),0)</f>
        <v>0</v>
      </c>
      <c r="S1943" s="84" t="n">
        <f aca="false">IF($N1943="G",VLOOKUP(H1943,PGDBuckets,2,FALSE()),0)</f>
        <v>0</v>
      </c>
      <c r="T1943" s="84" t="n">
        <f aca="false">SUM(P1943:S1943)</f>
        <v>12</v>
      </c>
      <c r="U1943" s="84" t="str">
        <f aca="false">IF(O1943="not used","-",O1943&amp;N1943&amp;T1943)</f>
        <v>-</v>
      </c>
      <c r="V1943" s="84" t="str">
        <f aca="false">IF(O1943="Not Used","-",VLOOKUP(D1943,FOLIOS,7,FALSE())&amp;H1943)</f>
        <v>-</v>
      </c>
      <c r="W1943" s="84" t="str">
        <f aca="false">IF(U1943="-","-",O1943&amp;E1943&amp;H1943)</f>
        <v>-</v>
      </c>
      <c r="X1943" s="85" t="str">
        <f aca="false">D1943&amp;G1943</f>
        <v>FT-CAND-EGSC-PRCNG</v>
      </c>
      <c r="AF1943" s="0" t="str">
        <f aca="false">D1943&amp;V1943</f>
        <v>FT-CAND-EGSC-PRC-</v>
      </c>
    </row>
    <row r="1944" customFormat="false" ht="12.75" hidden="false" customHeight="false" outlineLevel="0" collapsed="false">
      <c r="A1944" s="81" t="n">
        <v>36682</v>
      </c>
      <c r="B1944" s="82" t="s">
        <v>55</v>
      </c>
      <c r="C1944" s="82" t="s">
        <v>56</v>
      </c>
      <c r="D1944" s="82" t="s">
        <v>103</v>
      </c>
      <c r="E1944" s="82" t="s">
        <v>24</v>
      </c>
      <c r="F1944" s="82"/>
      <c r="G1944" s="82" t="s">
        <v>98</v>
      </c>
      <c r="H1944" s="81" t="n">
        <v>38078</v>
      </c>
      <c r="I1944" s="82" t="n">
        <v>-110593</v>
      </c>
      <c r="J1944" s="82" t="n">
        <v>-110593</v>
      </c>
      <c r="K1944" s="83" t="n">
        <f aca="false">IF(J1944=0,0,J1944/I1944)</f>
        <v>1</v>
      </c>
      <c r="L1944" s="83" t="n">
        <f aca="false">I1944/UOM</f>
        <v>-11.0593</v>
      </c>
      <c r="M1944" s="83" t="n">
        <f aca="false">J1944/UOM</f>
        <v>-11.0593</v>
      </c>
      <c r="N1944" s="84" t="str">
        <f aca="false">IF(F1944="P","PHY",IF(F1944="G","G",E1944))</f>
        <v>P</v>
      </c>
      <c r="O1944" s="84" t="str">
        <f aca="false">IF(ISNA(VLOOKUP(G1944,BadCanCurves,1,FALSE())),VLOOKUP(D1944,FOLIOS,6,FALSE()),"not used")</f>
        <v>not used</v>
      </c>
      <c r="P1944" s="84" t="n">
        <f aca="false">IF($N1944="P",VLOOKUP(H1944,PrcBuckets,2,FALSE()),0)</f>
        <v>12</v>
      </c>
      <c r="Q1944" s="84" t="n">
        <f aca="false">IF($N1944="D",VLOOKUP(H1944,BasisBuckets,2,FALSE()),0)</f>
        <v>0</v>
      </c>
      <c r="R1944" s="84" t="n">
        <f aca="false">IF($N1944="PHY",VLOOKUP(H1944,PGDBuckets,2,FALSE()),0)</f>
        <v>0</v>
      </c>
      <c r="S1944" s="84" t="n">
        <f aca="false">IF($N1944="G",VLOOKUP(H1944,PGDBuckets,2,FALSE()),0)</f>
        <v>0</v>
      </c>
      <c r="T1944" s="84" t="n">
        <f aca="false">SUM(P1944:S1944)</f>
        <v>12</v>
      </c>
      <c r="U1944" s="84" t="str">
        <f aca="false">IF(O1944="not used","-",O1944&amp;N1944&amp;T1944)</f>
        <v>-</v>
      </c>
      <c r="V1944" s="84" t="str">
        <f aca="false">IF(O1944="Not Used","-",VLOOKUP(D1944,FOLIOS,7,FALSE())&amp;H1944)</f>
        <v>-</v>
      </c>
      <c r="W1944" s="84" t="str">
        <f aca="false">IF(U1944="-","-",O1944&amp;E1944&amp;H1944)</f>
        <v>-</v>
      </c>
      <c r="X1944" s="85" t="str">
        <f aca="false">D1944&amp;G1944</f>
        <v>FT-CAND-EGSC-PRCNG</v>
      </c>
      <c r="AF1944" s="0" t="str">
        <f aca="false">D1944&amp;V1944</f>
        <v>FT-CAND-EGSC-PRC-</v>
      </c>
    </row>
    <row r="1945" customFormat="false" ht="12.75" hidden="false" customHeight="false" outlineLevel="0" collapsed="false">
      <c r="A1945" s="81" t="n">
        <v>36682</v>
      </c>
      <c r="B1945" s="82" t="s">
        <v>55</v>
      </c>
      <c r="C1945" s="82" t="s">
        <v>56</v>
      </c>
      <c r="D1945" s="82" t="s">
        <v>103</v>
      </c>
      <c r="E1945" s="82" t="s">
        <v>24</v>
      </c>
      <c r="F1945" s="82"/>
      <c r="G1945" s="82" t="s">
        <v>98</v>
      </c>
      <c r="H1945" s="81" t="n">
        <v>38108</v>
      </c>
      <c r="I1945" s="82" t="n">
        <v>-112600</v>
      </c>
      <c r="J1945" s="82" t="n">
        <v>-112600</v>
      </c>
      <c r="K1945" s="83" t="n">
        <f aca="false">IF(J1945=0,0,J1945/I1945)</f>
        <v>1</v>
      </c>
      <c r="L1945" s="83" t="n">
        <f aca="false">I1945/UOM</f>
        <v>-11.26</v>
      </c>
      <c r="M1945" s="83" t="n">
        <f aca="false">J1945/UOM</f>
        <v>-11.26</v>
      </c>
      <c r="N1945" s="84" t="str">
        <f aca="false">IF(F1945="P","PHY",IF(F1945="G","G",E1945))</f>
        <v>P</v>
      </c>
      <c r="O1945" s="84" t="str">
        <f aca="false">IF(ISNA(VLOOKUP(G1945,BadCanCurves,1,FALSE())),VLOOKUP(D1945,FOLIOS,6,FALSE()),"not used")</f>
        <v>not used</v>
      </c>
      <c r="P1945" s="84" t="n">
        <f aca="false">IF($N1945="P",VLOOKUP(H1945,PrcBuckets,2,FALSE()),0)</f>
        <v>12</v>
      </c>
      <c r="Q1945" s="84" t="n">
        <f aca="false">IF($N1945="D",VLOOKUP(H1945,BasisBuckets,2,FALSE()),0)</f>
        <v>0</v>
      </c>
      <c r="R1945" s="84" t="n">
        <f aca="false">IF($N1945="PHY",VLOOKUP(H1945,PGDBuckets,2,FALSE()),0)</f>
        <v>0</v>
      </c>
      <c r="S1945" s="84" t="n">
        <f aca="false">IF($N1945="G",VLOOKUP(H1945,PGDBuckets,2,FALSE()),0)</f>
        <v>0</v>
      </c>
      <c r="T1945" s="84" t="n">
        <f aca="false">SUM(P1945:S1945)</f>
        <v>12</v>
      </c>
      <c r="U1945" s="84" t="str">
        <f aca="false">IF(O1945="not used","-",O1945&amp;N1945&amp;T1945)</f>
        <v>-</v>
      </c>
      <c r="V1945" s="84" t="str">
        <f aca="false">IF(O1945="Not Used","-",VLOOKUP(D1945,FOLIOS,7,FALSE())&amp;H1945)</f>
        <v>-</v>
      </c>
      <c r="W1945" s="84" t="str">
        <f aca="false">IF(U1945="-","-",O1945&amp;E1945&amp;H1945)</f>
        <v>-</v>
      </c>
      <c r="X1945" s="85" t="str">
        <f aca="false">D1945&amp;G1945</f>
        <v>FT-CAND-EGSC-PRCNG</v>
      </c>
      <c r="AF1945" s="0" t="str">
        <f aca="false">D1945&amp;V1945</f>
        <v>FT-CAND-EGSC-PRC-</v>
      </c>
    </row>
    <row r="1946" customFormat="false" ht="12.75" hidden="false" customHeight="false" outlineLevel="0" collapsed="false">
      <c r="A1946" s="81" t="n">
        <v>36682</v>
      </c>
      <c r="B1946" s="82" t="s">
        <v>55</v>
      </c>
      <c r="C1946" s="82" t="s">
        <v>56</v>
      </c>
      <c r="D1946" s="82" t="s">
        <v>103</v>
      </c>
      <c r="E1946" s="82" t="s">
        <v>24</v>
      </c>
      <c r="F1946" s="82"/>
      <c r="G1946" s="82" t="s">
        <v>98</v>
      </c>
      <c r="H1946" s="81" t="n">
        <v>38139</v>
      </c>
      <c r="I1946" s="82" t="n">
        <v>-109277</v>
      </c>
      <c r="J1946" s="82" t="n">
        <v>-109277</v>
      </c>
      <c r="K1946" s="83" t="n">
        <f aca="false">IF(J1946=0,0,J1946/I1946)</f>
        <v>1</v>
      </c>
      <c r="L1946" s="83" t="n">
        <f aca="false">I1946/UOM</f>
        <v>-10.9277</v>
      </c>
      <c r="M1946" s="83" t="n">
        <f aca="false">J1946/UOM</f>
        <v>-10.9277</v>
      </c>
      <c r="N1946" s="84" t="str">
        <f aca="false">IF(F1946="P","PHY",IF(F1946="G","G",E1946))</f>
        <v>P</v>
      </c>
      <c r="O1946" s="84" t="str">
        <f aca="false">IF(ISNA(VLOOKUP(G1946,BadCanCurves,1,FALSE())),VLOOKUP(D1946,FOLIOS,6,FALSE()),"not used")</f>
        <v>not used</v>
      </c>
      <c r="P1946" s="84" t="n">
        <f aca="false">IF($N1946="P",VLOOKUP(H1946,PrcBuckets,2,FALSE()),0)</f>
        <v>12</v>
      </c>
      <c r="Q1946" s="84" t="n">
        <f aca="false">IF($N1946="D",VLOOKUP(H1946,BasisBuckets,2,FALSE()),0)</f>
        <v>0</v>
      </c>
      <c r="R1946" s="84" t="n">
        <f aca="false">IF($N1946="PHY",VLOOKUP(H1946,PGDBuckets,2,FALSE()),0)</f>
        <v>0</v>
      </c>
      <c r="S1946" s="84" t="n">
        <f aca="false">IF($N1946="G",VLOOKUP(H1946,PGDBuckets,2,FALSE()),0)</f>
        <v>0</v>
      </c>
      <c r="T1946" s="84" t="n">
        <f aca="false">SUM(P1946:S1946)</f>
        <v>12</v>
      </c>
      <c r="U1946" s="84" t="str">
        <f aca="false">IF(O1946="not used","-",O1946&amp;N1946&amp;T1946)</f>
        <v>-</v>
      </c>
      <c r="V1946" s="84" t="str">
        <f aca="false">IF(O1946="Not Used","-",VLOOKUP(D1946,FOLIOS,7,FALSE())&amp;H1946)</f>
        <v>-</v>
      </c>
      <c r="W1946" s="84" t="str">
        <f aca="false">IF(U1946="-","-",O1946&amp;E1946&amp;H1946)</f>
        <v>-</v>
      </c>
      <c r="X1946" s="85" t="str">
        <f aca="false">D1946&amp;G1946</f>
        <v>FT-CAND-EGSC-PRCNG</v>
      </c>
      <c r="AF1946" s="0" t="str">
        <f aca="false">D1946&amp;V1946</f>
        <v>FT-CAND-EGSC-PRC-</v>
      </c>
    </row>
    <row r="1947" customFormat="false" ht="12.75" hidden="false" customHeight="false" outlineLevel="0" collapsed="false">
      <c r="A1947" s="81" t="n">
        <v>36682</v>
      </c>
      <c r="B1947" s="82" t="s">
        <v>55</v>
      </c>
      <c r="C1947" s="82" t="s">
        <v>56</v>
      </c>
      <c r="D1947" s="82" t="s">
        <v>103</v>
      </c>
      <c r="E1947" s="82" t="s">
        <v>24</v>
      </c>
      <c r="F1947" s="82"/>
      <c r="G1947" s="82" t="s">
        <v>98</v>
      </c>
      <c r="H1947" s="81" t="n">
        <v>38169</v>
      </c>
      <c r="I1947" s="82" t="n">
        <v>-111260</v>
      </c>
      <c r="J1947" s="82" t="n">
        <v>-111260</v>
      </c>
      <c r="K1947" s="83" t="n">
        <f aca="false">IF(J1947=0,0,J1947/I1947)</f>
        <v>1</v>
      </c>
      <c r="L1947" s="83" t="n">
        <f aca="false">I1947/UOM</f>
        <v>-11.126</v>
      </c>
      <c r="M1947" s="83" t="n">
        <f aca="false">J1947/UOM</f>
        <v>-11.126</v>
      </c>
      <c r="N1947" s="84" t="str">
        <f aca="false">IF(F1947="P","PHY",IF(F1947="G","G",E1947))</f>
        <v>P</v>
      </c>
      <c r="O1947" s="84" t="str">
        <f aca="false">IF(ISNA(VLOOKUP(G1947,BadCanCurves,1,FALSE())),VLOOKUP(D1947,FOLIOS,6,FALSE()),"not used")</f>
        <v>not used</v>
      </c>
      <c r="P1947" s="84" t="n">
        <f aca="false">IF($N1947="P",VLOOKUP(H1947,PrcBuckets,2,FALSE()),0)</f>
        <v>12</v>
      </c>
      <c r="Q1947" s="84" t="n">
        <f aca="false">IF($N1947="D",VLOOKUP(H1947,BasisBuckets,2,FALSE()),0)</f>
        <v>0</v>
      </c>
      <c r="R1947" s="84" t="n">
        <f aca="false">IF($N1947="PHY",VLOOKUP(H1947,PGDBuckets,2,FALSE()),0)</f>
        <v>0</v>
      </c>
      <c r="S1947" s="84" t="n">
        <f aca="false">IF($N1947="G",VLOOKUP(H1947,PGDBuckets,2,FALSE()),0)</f>
        <v>0</v>
      </c>
      <c r="T1947" s="84" t="n">
        <f aca="false">SUM(P1947:S1947)</f>
        <v>12</v>
      </c>
      <c r="U1947" s="84" t="str">
        <f aca="false">IF(O1947="not used","-",O1947&amp;N1947&amp;T1947)</f>
        <v>-</v>
      </c>
      <c r="V1947" s="84" t="str">
        <f aca="false">IF(O1947="Not Used","-",VLOOKUP(D1947,FOLIOS,7,FALSE())&amp;H1947)</f>
        <v>-</v>
      </c>
      <c r="W1947" s="84" t="str">
        <f aca="false">IF(U1947="-","-",O1947&amp;E1947&amp;H1947)</f>
        <v>-</v>
      </c>
      <c r="X1947" s="85" t="str">
        <f aca="false">D1947&amp;G1947</f>
        <v>FT-CAND-EGSC-PRCNG</v>
      </c>
      <c r="AF1947" s="0" t="str">
        <f aca="false">D1947&amp;V1947</f>
        <v>FT-CAND-EGSC-PRC-</v>
      </c>
    </row>
    <row r="1948" customFormat="false" ht="12.75" hidden="false" customHeight="false" outlineLevel="0" collapsed="false">
      <c r="A1948" s="81" t="n">
        <v>36682</v>
      </c>
      <c r="B1948" s="82" t="s">
        <v>55</v>
      </c>
      <c r="C1948" s="82" t="s">
        <v>56</v>
      </c>
      <c r="D1948" s="82" t="s">
        <v>103</v>
      </c>
      <c r="E1948" s="82" t="s">
        <v>24</v>
      </c>
      <c r="F1948" s="82"/>
      <c r="G1948" s="82" t="s">
        <v>98</v>
      </c>
      <c r="H1948" s="81" t="n">
        <v>38200</v>
      </c>
      <c r="I1948" s="82" t="n">
        <v>-110585</v>
      </c>
      <c r="J1948" s="82" t="n">
        <v>-110585</v>
      </c>
      <c r="K1948" s="83" t="n">
        <f aca="false">IF(J1948=0,0,J1948/I1948)</f>
        <v>1</v>
      </c>
      <c r="L1948" s="83" t="n">
        <f aca="false">I1948/UOM</f>
        <v>-11.0585</v>
      </c>
      <c r="M1948" s="83" t="n">
        <f aca="false">J1948/UOM</f>
        <v>-11.0585</v>
      </c>
      <c r="N1948" s="84" t="str">
        <f aca="false">IF(F1948="P","PHY",IF(F1948="G","G",E1948))</f>
        <v>P</v>
      </c>
      <c r="O1948" s="84" t="str">
        <f aca="false">IF(ISNA(VLOOKUP(G1948,BadCanCurves,1,FALSE())),VLOOKUP(D1948,FOLIOS,6,FALSE()),"not used")</f>
        <v>not used</v>
      </c>
      <c r="P1948" s="84" t="n">
        <f aca="false">IF($N1948="P",VLOOKUP(H1948,PrcBuckets,2,FALSE()),0)</f>
        <v>12</v>
      </c>
      <c r="Q1948" s="84" t="n">
        <f aca="false">IF($N1948="D",VLOOKUP(H1948,BasisBuckets,2,FALSE()),0)</f>
        <v>0</v>
      </c>
      <c r="R1948" s="84" t="n">
        <f aca="false">IF($N1948="PHY",VLOOKUP(H1948,PGDBuckets,2,FALSE()),0)</f>
        <v>0</v>
      </c>
      <c r="S1948" s="84" t="n">
        <f aca="false">IF($N1948="G",VLOOKUP(H1948,PGDBuckets,2,FALSE()),0)</f>
        <v>0</v>
      </c>
      <c r="T1948" s="84" t="n">
        <f aca="false">SUM(P1948:S1948)</f>
        <v>12</v>
      </c>
      <c r="U1948" s="84" t="str">
        <f aca="false">IF(O1948="not used","-",O1948&amp;N1948&amp;T1948)</f>
        <v>-</v>
      </c>
      <c r="V1948" s="84" t="str">
        <f aca="false">IF(O1948="Not Used","-",VLOOKUP(D1948,FOLIOS,7,FALSE())&amp;H1948)</f>
        <v>-</v>
      </c>
      <c r="W1948" s="84" t="str">
        <f aca="false">IF(U1948="-","-",O1948&amp;E1948&amp;H1948)</f>
        <v>-</v>
      </c>
      <c r="X1948" s="85" t="str">
        <f aca="false">D1948&amp;G1948</f>
        <v>FT-CAND-EGSC-PRCNG</v>
      </c>
      <c r="AF1948" s="0" t="str">
        <f aca="false">D1948&amp;V1948</f>
        <v>FT-CAND-EGSC-PRC-</v>
      </c>
    </row>
    <row r="1949" customFormat="false" ht="12.75" hidden="false" customHeight="false" outlineLevel="0" collapsed="false">
      <c r="A1949" s="81" t="n">
        <v>36682</v>
      </c>
      <c r="B1949" s="82" t="s">
        <v>55</v>
      </c>
      <c r="C1949" s="82" t="s">
        <v>56</v>
      </c>
      <c r="D1949" s="82" t="s">
        <v>103</v>
      </c>
      <c r="E1949" s="82" t="s">
        <v>24</v>
      </c>
      <c r="F1949" s="82"/>
      <c r="G1949" s="82" t="s">
        <v>98</v>
      </c>
      <c r="H1949" s="81" t="n">
        <v>38231</v>
      </c>
      <c r="I1949" s="82" t="n">
        <v>-107321</v>
      </c>
      <c r="J1949" s="82" t="n">
        <v>-107321</v>
      </c>
      <c r="K1949" s="83" t="n">
        <f aca="false">IF(J1949=0,0,J1949/I1949)</f>
        <v>1</v>
      </c>
      <c r="L1949" s="83" t="n">
        <f aca="false">I1949/UOM</f>
        <v>-10.7321</v>
      </c>
      <c r="M1949" s="83" t="n">
        <f aca="false">J1949/UOM</f>
        <v>-10.7321</v>
      </c>
      <c r="N1949" s="84" t="str">
        <f aca="false">IF(F1949="P","PHY",IF(F1949="G","G",E1949))</f>
        <v>P</v>
      </c>
      <c r="O1949" s="84" t="str">
        <f aca="false">IF(ISNA(VLOOKUP(G1949,BadCanCurves,1,FALSE())),VLOOKUP(D1949,FOLIOS,6,FALSE()),"not used")</f>
        <v>not used</v>
      </c>
      <c r="P1949" s="84" t="n">
        <f aca="false">IF($N1949="P",VLOOKUP(H1949,PrcBuckets,2,FALSE()),0)</f>
        <v>12</v>
      </c>
      <c r="Q1949" s="84" t="n">
        <f aca="false">IF($N1949="D",VLOOKUP(H1949,BasisBuckets,2,FALSE()),0)</f>
        <v>0</v>
      </c>
      <c r="R1949" s="84" t="n">
        <f aca="false">IF($N1949="PHY",VLOOKUP(H1949,PGDBuckets,2,FALSE()),0)</f>
        <v>0</v>
      </c>
      <c r="S1949" s="84" t="n">
        <f aca="false">IF($N1949="G",VLOOKUP(H1949,PGDBuckets,2,FALSE()),0)</f>
        <v>0</v>
      </c>
      <c r="T1949" s="84" t="n">
        <f aca="false">SUM(P1949:S1949)</f>
        <v>12</v>
      </c>
      <c r="U1949" s="84" t="str">
        <f aca="false">IF(O1949="not used","-",O1949&amp;N1949&amp;T1949)</f>
        <v>-</v>
      </c>
      <c r="V1949" s="84" t="str">
        <f aca="false">IF(O1949="Not Used","-",VLOOKUP(D1949,FOLIOS,7,FALSE())&amp;H1949)</f>
        <v>-</v>
      </c>
      <c r="W1949" s="84" t="str">
        <f aca="false">IF(U1949="-","-",O1949&amp;E1949&amp;H1949)</f>
        <v>-</v>
      </c>
      <c r="X1949" s="85" t="str">
        <f aca="false">D1949&amp;G1949</f>
        <v>FT-CAND-EGSC-PRCNG</v>
      </c>
      <c r="AF1949" s="0" t="str">
        <f aca="false">D1949&amp;V1949</f>
        <v>FT-CAND-EGSC-PRC-</v>
      </c>
    </row>
    <row r="1950" customFormat="false" ht="12.75" hidden="false" customHeight="false" outlineLevel="0" collapsed="false">
      <c r="A1950" s="81" t="n">
        <v>36682</v>
      </c>
      <c r="B1950" s="82" t="s">
        <v>55</v>
      </c>
      <c r="C1950" s="82" t="s">
        <v>56</v>
      </c>
      <c r="D1950" s="82" t="s">
        <v>103</v>
      </c>
      <c r="E1950" s="82" t="s">
        <v>24</v>
      </c>
      <c r="F1950" s="82"/>
      <c r="G1950" s="82" t="s">
        <v>98</v>
      </c>
      <c r="H1950" s="81" t="n">
        <v>38261</v>
      </c>
      <c r="I1950" s="82" t="n">
        <v>-109268</v>
      </c>
      <c r="J1950" s="82" t="n">
        <v>-109268</v>
      </c>
      <c r="K1950" s="83" t="n">
        <f aca="false">IF(J1950=0,0,J1950/I1950)</f>
        <v>1</v>
      </c>
      <c r="L1950" s="83" t="n">
        <f aca="false">I1950/UOM</f>
        <v>-10.9268</v>
      </c>
      <c r="M1950" s="83" t="n">
        <f aca="false">J1950/UOM</f>
        <v>-10.9268</v>
      </c>
      <c r="N1950" s="84" t="str">
        <f aca="false">IF(F1950="P","PHY",IF(F1950="G","G",E1950))</f>
        <v>P</v>
      </c>
      <c r="O1950" s="84" t="str">
        <f aca="false">IF(ISNA(VLOOKUP(G1950,BadCanCurves,1,FALSE())),VLOOKUP(D1950,FOLIOS,6,FALSE()),"not used")</f>
        <v>not used</v>
      </c>
      <c r="P1950" s="84" t="n">
        <f aca="false">IF($N1950="P",VLOOKUP(H1950,PrcBuckets,2,FALSE()),0)</f>
        <v>12</v>
      </c>
      <c r="Q1950" s="84" t="n">
        <f aca="false">IF($N1950="D",VLOOKUP(H1950,BasisBuckets,2,FALSE()),0)</f>
        <v>0</v>
      </c>
      <c r="R1950" s="84" t="n">
        <f aca="false">IF($N1950="PHY",VLOOKUP(H1950,PGDBuckets,2,FALSE()),0)</f>
        <v>0</v>
      </c>
      <c r="S1950" s="84" t="n">
        <f aca="false">IF($N1950="G",VLOOKUP(H1950,PGDBuckets,2,FALSE()),0)</f>
        <v>0</v>
      </c>
      <c r="T1950" s="84" t="n">
        <f aca="false">SUM(P1950:S1950)</f>
        <v>12</v>
      </c>
      <c r="U1950" s="84" t="str">
        <f aca="false">IF(O1950="not used","-",O1950&amp;N1950&amp;T1950)</f>
        <v>-</v>
      </c>
      <c r="V1950" s="84" t="str">
        <f aca="false">IF(O1950="Not Used","-",VLOOKUP(D1950,FOLIOS,7,FALSE())&amp;H1950)</f>
        <v>-</v>
      </c>
      <c r="W1950" s="84" t="str">
        <f aca="false">IF(U1950="-","-",O1950&amp;E1950&amp;H1950)</f>
        <v>-</v>
      </c>
      <c r="X1950" s="85" t="str">
        <f aca="false">D1950&amp;G1950</f>
        <v>FT-CAND-EGSC-PRCNG</v>
      </c>
      <c r="AF1950" s="0" t="str">
        <f aca="false">D1950&amp;V1950</f>
        <v>FT-CAND-EGSC-PRC-</v>
      </c>
    </row>
    <row r="1951" customFormat="false" ht="12.75" hidden="false" customHeight="false" outlineLevel="0" collapsed="false">
      <c r="A1951" s="81" t="n">
        <v>36682</v>
      </c>
      <c r="B1951" s="82" t="s">
        <v>55</v>
      </c>
      <c r="C1951" s="82" t="s">
        <v>56</v>
      </c>
      <c r="D1951" s="82" t="s">
        <v>103</v>
      </c>
      <c r="E1951" s="82" t="s">
        <v>24</v>
      </c>
      <c r="F1951" s="82"/>
      <c r="G1951" s="82" t="s">
        <v>98</v>
      </c>
      <c r="H1951" s="81" t="n">
        <v>38292</v>
      </c>
      <c r="I1951" s="82" t="n">
        <v>25395</v>
      </c>
      <c r="J1951" s="82" t="n">
        <v>25395</v>
      </c>
      <c r="K1951" s="83" t="n">
        <f aca="false">IF(J1951=0,0,J1951/I1951)</f>
        <v>1</v>
      </c>
      <c r="L1951" s="83" t="n">
        <f aca="false">I1951/UOM</f>
        <v>2.5395</v>
      </c>
      <c r="M1951" s="83" t="n">
        <f aca="false">J1951/UOM</f>
        <v>2.5395</v>
      </c>
      <c r="N1951" s="84" t="str">
        <f aca="false">IF(F1951="P","PHY",IF(F1951="G","G",E1951))</f>
        <v>P</v>
      </c>
      <c r="O1951" s="84" t="str">
        <f aca="false">IF(ISNA(VLOOKUP(G1951,BadCanCurves,1,FALSE())),VLOOKUP(D1951,FOLIOS,6,FALSE()),"not used")</f>
        <v>not used</v>
      </c>
      <c r="P1951" s="84" t="n">
        <f aca="false">IF($N1951="P",VLOOKUP(H1951,PrcBuckets,2,FALSE()),0)</f>
        <v>12</v>
      </c>
      <c r="Q1951" s="84" t="n">
        <f aca="false">IF($N1951="D",VLOOKUP(H1951,BasisBuckets,2,FALSE()),0)</f>
        <v>0</v>
      </c>
      <c r="R1951" s="84" t="n">
        <f aca="false">IF($N1951="PHY",VLOOKUP(H1951,PGDBuckets,2,FALSE()),0)</f>
        <v>0</v>
      </c>
      <c r="S1951" s="84" t="n">
        <f aca="false">IF($N1951="G",VLOOKUP(H1951,PGDBuckets,2,FALSE()),0)</f>
        <v>0</v>
      </c>
      <c r="T1951" s="84" t="n">
        <f aca="false">SUM(P1951:S1951)</f>
        <v>12</v>
      </c>
      <c r="U1951" s="84" t="str">
        <f aca="false">IF(O1951="not used","-",O1951&amp;N1951&amp;T1951)</f>
        <v>-</v>
      </c>
      <c r="V1951" s="84" t="str">
        <f aca="false">IF(O1951="Not Used","-",VLOOKUP(D1951,FOLIOS,7,FALSE())&amp;H1951)</f>
        <v>-</v>
      </c>
      <c r="W1951" s="84" t="str">
        <f aca="false">IF(U1951="-","-",O1951&amp;E1951&amp;H1951)</f>
        <v>-</v>
      </c>
      <c r="X1951" s="85" t="str">
        <f aca="false">D1951&amp;G1951</f>
        <v>FT-CAND-EGSC-PRCNG</v>
      </c>
      <c r="AF1951" s="0" t="str">
        <f aca="false">D1951&amp;V1951</f>
        <v>FT-CAND-EGSC-PRC-</v>
      </c>
    </row>
    <row r="1952" customFormat="false" ht="12.75" hidden="false" customHeight="false" outlineLevel="0" collapsed="false">
      <c r="A1952" s="81" t="n">
        <v>36682</v>
      </c>
      <c r="B1952" s="82" t="s">
        <v>55</v>
      </c>
      <c r="C1952" s="82" t="s">
        <v>56</v>
      </c>
      <c r="D1952" s="82" t="s">
        <v>103</v>
      </c>
      <c r="E1952" s="82" t="s">
        <v>24</v>
      </c>
      <c r="F1952" s="82"/>
      <c r="G1952" s="82" t="s">
        <v>98</v>
      </c>
      <c r="H1952" s="81" t="n">
        <v>38322</v>
      </c>
      <c r="I1952" s="82" t="n">
        <v>27055</v>
      </c>
      <c r="J1952" s="82" t="n">
        <v>27055</v>
      </c>
      <c r="K1952" s="83" t="n">
        <f aca="false">IF(J1952=0,0,J1952/I1952)</f>
        <v>1</v>
      </c>
      <c r="L1952" s="83" t="n">
        <f aca="false">I1952/UOM</f>
        <v>2.7055</v>
      </c>
      <c r="M1952" s="83" t="n">
        <f aca="false">J1952/UOM</f>
        <v>2.7055</v>
      </c>
      <c r="N1952" s="84" t="str">
        <f aca="false">IF(F1952="P","PHY",IF(F1952="G","G",E1952))</f>
        <v>P</v>
      </c>
      <c r="O1952" s="84" t="str">
        <f aca="false">IF(ISNA(VLOOKUP(G1952,BadCanCurves,1,FALSE())),VLOOKUP(D1952,FOLIOS,6,FALSE()),"not used")</f>
        <v>not used</v>
      </c>
      <c r="P1952" s="84" t="n">
        <f aca="false">IF($N1952="P",VLOOKUP(H1952,PrcBuckets,2,FALSE()),0)</f>
        <v>12</v>
      </c>
      <c r="Q1952" s="84" t="n">
        <f aca="false">IF($N1952="D",VLOOKUP(H1952,BasisBuckets,2,FALSE()),0)</f>
        <v>0</v>
      </c>
      <c r="R1952" s="84" t="n">
        <f aca="false">IF($N1952="PHY",VLOOKUP(H1952,PGDBuckets,2,FALSE()),0)</f>
        <v>0</v>
      </c>
      <c r="S1952" s="84" t="n">
        <f aca="false">IF($N1952="G",VLOOKUP(H1952,PGDBuckets,2,FALSE()),0)</f>
        <v>0</v>
      </c>
      <c r="T1952" s="84" t="n">
        <f aca="false">SUM(P1952:S1952)</f>
        <v>12</v>
      </c>
      <c r="U1952" s="84" t="str">
        <f aca="false">IF(O1952="not used","-",O1952&amp;N1952&amp;T1952)</f>
        <v>-</v>
      </c>
      <c r="V1952" s="84" t="str">
        <f aca="false">IF(O1952="Not Used","-",VLOOKUP(D1952,FOLIOS,7,FALSE())&amp;H1952)</f>
        <v>-</v>
      </c>
      <c r="W1952" s="84" t="str">
        <f aca="false">IF(U1952="-","-",O1952&amp;E1952&amp;H1952)</f>
        <v>-</v>
      </c>
      <c r="X1952" s="85" t="str">
        <f aca="false">D1952&amp;G1952</f>
        <v>FT-CAND-EGSC-PRCNG</v>
      </c>
      <c r="AF1952" s="0" t="str">
        <f aca="false">D1952&amp;V1952</f>
        <v>FT-CAND-EGSC-PRC-</v>
      </c>
    </row>
    <row r="1953" customFormat="false" ht="12.75" hidden="false" customHeight="false" outlineLevel="0" collapsed="false">
      <c r="A1953" s="81" t="n">
        <v>36682</v>
      </c>
      <c r="B1953" s="82" t="s">
        <v>55</v>
      </c>
      <c r="C1953" s="82" t="s">
        <v>56</v>
      </c>
      <c r="D1953" s="82" t="s">
        <v>103</v>
      </c>
      <c r="E1953" s="82" t="s">
        <v>24</v>
      </c>
      <c r="F1953" s="82"/>
      <c r="G1953" s="82" t="s">
        <v>98</v>
      </c>
      <c r="H1953" s="81" t="n">
        <v>38353</v>
      </c>
      <c r="I1953" s="82" t="n">
        <v>26890</v>
      </c>
      <c r="J1953" s="82" t="n">
        <v>26890</v>
      </c>
      <c r="K1953" s="83" t="n">
        <f aca="false">IF(J1953=0,0,J1953/I1953)</f>
        <v>1</v>
      </c>
      <c r="L1953" s="83" t="n">
        <f aca="false">I1953/UOM</f>
        <v>2.689</v>
      </c>
      <c r="M1953" s="83" t="n">
        <f aca="false">J1953/UOM</f>
        <v>2.689</v>
      </c>
      <c r="N1953" s="84" t="str">
        <f aca="false">IF(F1953="P","PHY",IF(F1953="G","G",E1953))</f>
        <v>P</v>
      </c>
      <c r="O1953" s="84" t="str">
        <f aca="false">IF(ISNA(VLOOKUP(G1953,BadCanCurves,1,FALSE())),VLOOKUP(D1953,FOLIOS,6,FALSE()),"not used")</f>
        <v>not used</v>
      </c>
      <c r="P1953" s="84" t="n">
        <f aca="false">IF($N1953="P",VLOOKUP(H1953,PrcBuckets,2,FALSE()),0)</f>
        <v>13</v>
      </c>
      <c r="Q1953" s="84" t="n">
        <f aca="false">IF($N1953="D",VLOOKUP(H1953,BasisBuckets,2,FALSE()),0)</f>
        <v>0</v>
      </c>
      <c r="R1953" s="84" t="n">
        <f aca="false">IF($N1953="PHY",VLOOKUP(H1953,PGDBuckets,2,FALSE()),0)</f>
        <v>0</v>
      </c>
      <c r="S1953" s="84" t="n">
        <f aca="false">IF($N1953="G",VLOOKUP(H1953,PGDBuckets,2,FALSE()),0)</f>
        <v>0</v>
      </c>
      <c r="T1953" s="84" t="n">
        <f aca="false">SUM(P1953:S1953)</f>
        <v>13</v>
      </c>
      <c r="U1953" s="84" t="str">
        <f aca="false">IF(O1953="not used","-",O1953&amp;N1953&amp;T1953)</f>
        <v>-</v>
      </c>
      <c r="V1953" s="84" t="str">
        <f aca="false">IF(O1953="Not Used","-",VLOOKUP(D1953,FOLIOS,7,FALSE())&amp;H1953)</f>
        <v>-</v>
      </c>
      <c r="W1953" s="84" t="str">
        <f aca="false">IF(U1953="-","-",O1953&amp;E1953&amp;H1953)</f>
        <v>-</v>
      </c>
      <c r="X1953" s="85" t="str">
        <f aca="false">D1953&amp;G1953</f>
        <v>FT-CAND-EGSC-PRCNG</v>
      </c>
      <c r="AF1953" s="0" t="str">
        <f aca="false">D1953&amp;V1953</f>
        <v>FT-CAND-EGSC-PRC-</v>
      </c>
    </row>
    <row r="1954" customFormat="false" ht="12.75" hidden="false" customHeight="false" outlineLevel="0" collapsed="false">
      <c r="A1954" s="81" t="n">
        <v>36682</v>
      </c>
      <c r="B1954" s="82" t="s">
        <v>55</v>
      </c>
      <c r="C1954" s="82" t="s">
        <v>56</v>
      </c>
      <c r="D1954" s="82" t="s">
        <v>103</v>
      </c>
      <c r="E1954" s="82" t="s">
        <v>24</v>
      </c>
      <c r="F1954" s="82"/>
      <c r="G1954" s="82" t="s">
        <v>98</v>
      </c>
      <c r="H1954" s="81" t="n">
        <v>38384</v>
      </c>
      <c r="I1954" s="82" t="n">
        <v>21367</v>
      </c>
      <c r="J1954" s="82" t="n">
        <v>21367</v>
      </c>
      <c r="K1954" s="83" t="n">
        <f aca="false">IF(J1954=0,0,J1954/I1954)</f>
        <v>1</v>
      </c>
      <c r="L1954" s="83" t="n">
        <f aca="false">I1954/UOM</f>
        <v>2.1367</v>
      </c>
      <c r="M1954" s="83" t="n">
        <f aca="false">J1954/UOM</f>
        <v>2.1367</v>
      </c>
      <c r="N1954" s="84" t="str">
        <f aca="false">IF(F1954="P","PHY",IF(F1954="G","G",E1954))</f>
        <v>P</v>
      </c>
      <c r="O1954" s="84" t="str">
        <f aca="false">IF(ISNA(VLOOKUP(G1954,BadCanCurves,1,FALSE())),VLOOKUP(D1954,FOLIOS,6,FALSE()),"not used")</f>
        <v>not used</v>
      </c>
      <c r="P1954" s="84" t="n">
        <f aca="false">IF($N1954="P",VLOOKUP(H1954,PrcBuckets,2,FALSE()),0)</f>
        <v>13</v>
      </c>
      <c r="Q1954" s="84" t="n">
        <f aca="false">IF($N1954="D",VLOOKUP(H1954,BasisBuckets,2,FALSE()),0)</f>
        <v>0</v>
      </c>
      <c r="R1954" s="84" t="n">
        <f aca="false">IF($N1954="PHY",VLOOKUP(H1954,PGDBuckets,2,FALSE()),0)</f>
        <v>0</v>
      </c>
      <c r="S1954" s="84" t="n">
        <f aca="false">IF($N1954="G",VLOOKUP(H1954,PGDBuckets,2,FALSE()),0)</f>
        <v>0</v>
      </c>
      <c r="T1954" s="84" t="n">
        <f aca="false">SUM(P1954:S1954)</f>
        <v>13</v>
      </c>
      <c r="U1954" s="84" t="str">
        <f aca="false">IF(O1954="not used","-",O1954&amp;N1954&amp;T1954)</f>
        <v>-</v>
      </c>
      <c r="V1954" s="84" t="str">
        <f aca="false">IF(O1954="Not Used","-",VLOOKUP(D1954,FOLIOS,7,FALSE())&amp;H1954)</f>
        <v>-</v>
      </c>
      <c r="W1954" s="84" t="str">
        <f aca="false">IF(U1954="-","-",O1954&amp;E1954&amp;H1954)</f>
        <v>-</v>
      </c>
      <c r="X1954" s="85" t="str">
        <f aca="false">D1954&amp;G1954</f>
        <v>FT-CAND-EGSC-PRCNG</v>
      </c>
      <c r="AF1954" s="0" t="str">
        <f aca="false">D1954&amp;V1954</f>
        <v>FT-CAND-EGSC-PRC-</v>
      </c>
    </row>
    <row r="1955" customFormat="false" ht="12.75" hidden="false" customHeight="false" outlineLevel="0" collapsed="false">
      <c r="A1955" s="81" t="n">
        <v>36682</v>
      </c>
      <c r="B1955" s="82" t="s">
        <v>55</v>
      </c>
      <c r="C1955" s="82" t="s">
        <v>56</v>
      </c>
      <c r="D1955" s="82" t="s">
        <v>103</v>
      </c>
      <c r="E1955" s="82" t="s">
        <v>24</v>
      </c>
      <c r="F1955" s="82"/>
      <c r="G1955" s="82" t="s">
        <v>98</v>
      </c>
      <c r="H1955" s="81" t="n">
        <v>38412</v>
      </c>
      <c r="I1955" s="82" t="n">
        <v>26581</v>
      </c>
      <c r="J1955" s="82" t="n">
        <v>26581</v>
      </c>
      <c r="K1955" s="83" t="n">
        <f aca="false">IF(J1955=0,0,J1955/I1955)</f>
        <v>1</v>
      </c>
      <c r="L1955" s="83" t="n">
        <f aca="false">I1955/UOM</f>
        <v>2.6581</v>
      </c>
      <c r="M1955" s="83" t="n">
        <f aca="false">J1955/UOM</f>
        <v>2.6581</v>
      </c>
      <c r="N1955" s="84" t="str">
        <f aca="false">IF(F1955="P","PHY",IF(F1955="G","G",E1955))</f>
        <v>P</v>
      </c>
      <c r="O1955" s="84" t="str">
        <f aca="false">IF(ISNA(VLOOKUP(G1955,BadCanCurves,1,FALSE())),VLOOKUP(D1955,FOLIOS,6,FALSE()),"not used")</f>
        <v>not used</v>
      </c>
      <c r="P1955" s="84" t="n">
        <f aca="false">IF($N1955="P",VLOOKUP(H1955,PrcBuckets,2,FALSE()),0)</f>
        <v>13</v>
      </c>
      <c r="Q1955" s="84" t="n">
        <f aca="false">IF($N1955="D",VLOOKUP(H1955,BasisBuckets,2,FALSE()),0)</f>
        <v>0</v>
      </c>
      <c r="R1955" s="84" t="n">
        <f aca="false">IF($N1955="PHY",VLOOKUP(H1955,PGDBuckets,2,FALSE()),0)</f>
        <v>0</v>
      </c>
      <c r="S1955" s="84" t="n">
        <f aca="false">IF($N1955="G",VLOOKUP(H1955,PGDBuckets,2,FALSE()),0)</f>
        <v>0</v>
      </c>
      <c r="T1955" s="84" t="n">
        <f aca="false">SUM(P1955:S1955)</f>
        <v>13</v>
      </c>
      <c r="U1955" s="84" t="str">
        <f aca="false">IF(O1955="not used","-",O1955&amp;N1955&amp;T1955)</f>
        <v>-</v>
      </c>
      <c r="V1955" s="84" t="str">
        <f aca="false">IF(O1955="Not Used","-",VLOOKUP(D1955,FOLIOS,7,FALSE())&amp;H1955)</f>
        <v>-</v>
      </c>
      <c r="W1955" s="84" t="str">
        <f aca="false">IF(U1955="-","-",O1955&amp;E1955&amp;H1955)</f>
        <v>-</v>
      </c>
      <c r="X1955" s="85" t="str">
        <f aca="false">D1955&amp;G1955</f>
        <v>FT-CAND-EGSC-PRCNG</v>
      </c>
      <c r="AF1955" s="0" t="str">
        <f aca="false">D1955&amp;V1955</f>
        <v>FT-CAND-EGSC-PRC-</v>
      </c>
    </row>
    <row r="1956" customFormat="false" ht="12.75" hidden="false" customHeight="false" outlineLevel="0" collapsed="false">
      <c r="A1956" s="81" t="n">
        <v>36682</v>
      </c>
      <c r="B1956" s="82" t="s">
        <v>55</v>
      </c>
      <c r="C1956" s="82" t="s">
        <v>56</v>
      </c>
      <c r="D1956" s="82" t="s">
        <v>103</v>
      </c>
      <c r="E1956" s="82" t="s">
        <v>24</v>
      </c>
      <c r="F1956" s="82"/>
      <c r="G1956" s="82" t="s">
        <v>98</v>
      </c>
      <c r="H1956" s="81" t="n">
        <v>38443</v>
      </c>
      <c r="I1956" s="82" t="n">
        <v>-76052</v>
      </c>
      <c r="J1956" s="82" t="n">
        <v>-76052</v>
      </c>
      <c r="K1956" s="83" t="n">
        <f aca="false">IF(J1956=0,0,J1956/I1956)</f>
        <v>1</v>
      </c>
      <c r="L1956" s="83" t="n">
        <f aca="false">I1956/UOM</f>
        <v>-7.6052</v>
      </c>
      <c r="M1956" s="83" t="n">
        <f aca="false">J1956/UOM</f>
        <v>-7.6052</v>
      </c>
      <c r="N1956" s="84" t="str">
        <f aca="false">IF(F1956="P","PHY",IF(F1956="G","G",E1956))</f>
        <v>P</v>
      </c>
      <c r="O1956" s="84" t="str">
        <f aca="false">IF(ISNA(VLOOKUP(G1956,BadCanCurves,1,FALSE())),VLOOKUP(D1956,FOLIOS,6,FALSE()),"not used")</f>
        <v>not used</v>
      </c>
      <c r="P1956" s="84" t="n">
        <f aca="false">IF($N1956="P",VLOOKUP(H1956,PrcBuckets,2,FALSE()),0)</f>
        <v>13</v>
      </c>
      <c r="Q1956" s="84" t="n">
        <f aca="false">IF($N1956="D",VLOOKUP(H1956,BasisBuckets,2,FALSE()),0)</f>
        <v>0</v>
      </c>
      <c r="R1956" s="84" t="n">
        <f aca="false">IF($N1956="PHY",VLOOKUP(H1956,PGDBuckets,2,FALSE()),0)</f>
        <v>0</v>
      </c>
      <c r="S1956" s="84" t="n">
        <f aca="false">IF($N1956="G",VLOOKUP(H1956,PGDBuckets,2,FALSE()),0)</f>
        <v>0</v>
      </c>
      <c r="T1956" s="84" t="n">
        <f aca="false">SUM(P1956:S1956)</f>
        <v>13</v>
      </c>
      <c r="U1956" s="84" t="str">
        <f aca="false">IF(O1956="not used","-",O1956&amp;N1956&amp;T1956)</f>
        <v>-</v>
      </c>
      <c r="V1956" s="84" t="str">
        <f aca="false">IF(O1956="Not Used","-",VLOOKUP(D1956,FOLIOS,7,FALSE())&amp;H1956)</f>
        <v>-</v>
      </c>
      <c r="W1956" s="84" t="str">
        <f aca="false">IF(U1956="-","-",O1956&amp;E1956&amp;H1956)</f>
        <v>-</v>
      </c>
      <c r="X1956" s="85" t="str">
        <f aca="false">D1956&amp;G1956</f>
        <v>FT-CAND-EGSC-PRCNG</v>
      </c>
      <c r="AF1956" s="0" t="str">
        <f aca="false">D1956&amp;V1956</f>
        <v>FT-CAND-EGSC-PRC-</v>
      </c>
    </row>
    <row r="1957" customFormat="false" ht="12.75" hidden="false" customHeight="false" outlineLevel="0" collapsed="false">
      <c r="A1957" s="81" t="n">
        <v>36682</v>
      </c>
      <c r="B1957" s="82" t="s">
        <v>55</v>
      </c>
      <c r="C1957" s="82" t="s">
        <v>56</v>
      </c>
      <c r="D1957" s="82" t="s">
        <v>103</v>
      </c>
      <c r="E1957" s="82" t="s">
        <v>24</v>
      </c>
      <c r="F1957" s="82"/>
      <c r="G1957" s="82" t="s">
        <v>98</v>
      </c>
      <c r="H1957" s="81" t="n">
        <v>38473</v>
      </c>
      <c r="I1957" s="82" t="n">
        <v>-77186</v>
      </c>
      <c r="J1957" s="82" t="n">
        <v>-77186</v>
      </c>
      <c r="K1957" s="83" t="n">
        <f aca="false">IF(J1957=0,0,J1957/I1957)</f>
        <v>1</v>
      </c>
      <c r="L1957" s="83" t="n">
        <f aca="false">I1957/UOM</f>
        <v>-7.7186</v>
      </c>
      <c r="M1957" s="83" t="n">
        <f aca="false">J1957/UOM</f>
        <v>-7.7186</v>
      </c>
      <c r="N1957" s="84" t="str">
        <f aca="false">IF(F1957="P","PHY",IF(F1957="G","G",E1957))</f>
        <v>P</v>
      </c>
      <c r="O1957" s="84" t="str">
        <f aca="false">IF(ISNA(VLOOKUP(G1957,BadCanCurves,1,FALSE())),VLOOKUP(D1957,FOLIOS,6,FALSE()),"not used")</f>
        <v>not used</v>
      </c>
      <c r="P1957" s="84" t="n">
        <f aca="false">IF($N1957="P",VLOOKUP(H1957,PrcBuckets,2,FALSE()),0)</f>
        <v>13</v>
      </c>
      <c r="Q1957" s="84" t="n">
        <f aca="false">IF($N1957="D",VLOOKUP(H1957,BasisBuckets,2,FALSE()),0)</f>
        <v>0</v>
      </c>
      <c r="R1957" s="84" t="n">
        <f aca="false">IF($N1957="PHY",VLOOKUP(H1957,PGDBuckets,2,FALSE()),0)</f>
        <v>0</v>
      </c>
      <c r="S1957" s="84" t="n">
        <f aca="false">IF($N1957="G",VLOOKUP(H1957,PGDBuckets,2,FALSE()),0)</f>
        <v>0</v>
      </c>
      <c r="T1957" s="84" t="n">
        <f aca="false">SUM(P1957:S1957)</f>
        <v>13</v>
      </c>
      <c r="U1957" s="84" t="str">
        <f aca="false">IF(O1957="not used","-",O1957&amp;N1957&amp;T1957)</f>
        <v>-</v>
      </c>
      <c r="V1957" s="84" t="str">
        <f aca="false">IF(O1957="Not Used","-",VLOOKUP(D1957,FOLIOS,7,FALSE())&amp;H1957)</f>
        <v>-</v>
      </c>
      <c r="W1957" s="84" t="str">
        <f aca="false">IF(U1957="-","-",O1957&amp;E1957&amp;H1957)</f>
        <v>-</v>
      </c>
      <c r="X1957" s="85" t="str">
        <f aca="false">D1957&amp;G1957</f>
        <v>FT-CAND-EGSC-PRCNG</v>
      </c>
      <c r="AF1957" s="0" t="str">
        <f aca="false">D1957&amp;V1957</f>
        <v>FT-CAND-EGSC-PRC-</v>
      </c>
    </row>
    <row r="1958" customFormat="false" ht="12.75" hidden="false" customHeight="false" outlineLevel="0" collapsed="false">
      <c r="A1958" s="81" t="n">
        <v>36682</v>
      </c>
      <c r="B1958" s="82" t="s">
        <v>55</v>
      </c>
      <c r="C1958" s="82" t="s">
        <v>56</v>
      </c>
      <c r="D1958" s="82" t="s">
        <v>103</v>
      </c>
      <c r="E1958" s="82" t="s">
        <v>24</v>
      </c>
      <c r="F1958" s="82"/>
      <c r="G1958" s="82" t="s">
        <v>98</v>
      </c>
      <c r="H1958" s="81" t="n">
        <v>38504</v>
      </c>
      <c r="I1958" s="82" t="n">
        <v>-75146</v>
      </c>
      <c r="J1958" s="82" t="n">
        <v>-75146</v>
      </c>
      <c r="K1958" s="83" t="n">
        <f aca="false">IF(J1958=0,0,J1958/I1958)</f>
        <v>1</v>
      </c>
      <c r="L1958" s="83" t="n">
        <f aca="false">I1958/UOM</f>
        <v>-7.5146</v>
      </c>
      <c r="M1958" s="83" t="n">
        <f aca="false">J1958/UOM</f>
        <v>-7.5146</v>
      </c>
      <c r="N1958" s="84" t="str">
        <f aca="false">IF(F1958="P","PHY",IF(F1958="G","G",E1958))</f>
        <v>P</v>
      </c>
      <c r="O1958" s="84" t="str">
        <f aca="false">IF(ISNA(VLOOKUP(G1958,BadCanCurves,1,FALSE())),VLOOKUP(D1958,FOLIOS,6,FALSE()),"not used")</f>
        <v>not used</v>
      </c>
      <c r="P1958" s="84" t="n">
        <f aca="false">IF($N1958="P",VLOOKUP(H1958,PrcBuckets,2,FALSE()),0)</f>
        <v>13</v>
      </c>
      <c r="Q1958" s="84" t="n">
        <f aca="false">IF($N1958="D",VLOOKUP(H1958,BasisBuckets,2,FALSE()),0)</f>
        <v>0</v>
      </c>
      <c r="R1958" s="84" t="n">
        <f aca="false">IF($N1958="PHY",VLOOKUP(H1958,PGDBuckets,2,FALSE()),0)</f>
        <v>0</v>
      </c>
      <c r="S1958" s="84" t="n">
        <f aca="false">IF($N1958="G",VLOOKUP(H1958,PGDBuckets,2,FALSE()),0)</f>
        <v>0</v>
      </c>
      <c r="T1958" s="84" t="n">
        <f aca="false">SUM(P1958:S1958)</f>
        <v>13</v>
      </c>
      <c r="U1958" s="84" t="str">
        <f aca="false">IF(O1958="not used","-",O1958&amp;N1958&amp;T1958)</f>
        <v>-</v>
      </c>
      <c r="V1958" s="84" t="str">
        <f aca="false">IF(O1958="Not Used","-",VLOOKUP(D1958,FOLIOS,7,FALSE())&amp;H1958)</f>
        <v>-</v>
      </c>
      <c r="W1958" s="84" t="str">
        <f aca="false">IF(U1958="-","-",O1958&amp;E1958&amp;H1958)</f>
        <v>-</v>
      </c>
      <c r="X1958" s="85" t="str">
        <f aca="false">D1958&amp;G1958</f>
        <v>FT-CAND-EGSC-PRCNG</v>
      </c>
      <c r="AF1958" s="0" t="str">
        <f aca="false">D1958&amp;V1958</f>
        <v>FT-CAND-EGSC-PRC-</v>
      </c>
    </row>
    <row r="1959" customFormat="false" ht="12.75" hidden="false" customHeight="false" outlineLevel="0" collapsed="false">
      <c r="A1959" s="81" t="n">
        <v>36682</v>
      </c>
      <c r="B1959" s="82" t="s">
        <v>55</v>
      </c>
      <c r="C1959" s="82" t="s">
        <v>56</v>
      </c>
      <c r="D1959" s="82" t="s">
        <v>103</v>
      </c>
      <c r="E1959" s="82" t="s">
        <v>24</v>
      </c>
      <c r="F1959" s="82"/>
      <c r="G1959" s="82" t="s">
        <v>98</v>
      </c>
      <c r="H1959" s="81" t="n">
        <v>38534</v>
      </c>
      <c r="I1959" s="82" t="n">
        <v>-76262</v>
      </c>
      <c r="J1959" s="82" t="n">
        <v>-76262</v>
      </c>
      <c r="K1959" s="83" t="n">
        <f aca="false">IF(J1959=0,0,J1959/I1959)</f>
        <v>1</v>
      </c>
      <c r="L1959" s="83" t="n">
        <f aca="false">I1959/UOM</f>
        <v>-7.6262</v>
      </c>
      <c r="M1959" s="83" t="n">
        <f aca="false">J1959/UOM</f>
        <v>-7.6262</v>
      </c>
      <c r="N1959" s="84" t="str">
        <f aca="false">IF(F1959="P","PHY",IF(F1959="G","G",E1959))</f>
        <v>P</v>
      </c>
      <c r="O1959" s="84" t="str">
        <f aca="false">IF(ISNA(VLOOKUP(G1959,BadCanCurves,1,FALSE())),VLOOKUP(D1959,FOLIOS,6,FALSE()),"not used")</f>
        <v>not used</v>
      </c>
      <c r="P1959" s="84" t="n">
        <f aca="false">IF($N1959="P",VLOOKUP(H1959,PrcBuckets,2,FALSE()),0)</f>
        <v>13</v>
      </c>
      <c r="Q1959" s="84" t="n">
        <f aca="false">IF($N1959="D",VLOOKUP(H1959,BasisBuckets,2,FALSE()),0)</f>
        <v>0</v>
      </c>
      <c r="R1959" s="84" t="n">
        <f aca="false">IF($N1959="PHY",VLOOKUP(H1959,PGDBuckets,2,FALSE()),0)</f>
        <v>0</v>
      </c>
      <c r="S1959" s="84" t="n">
        <f aca="false">IF($N1959="G",VLOOKUP(H1959,PGDBuckets,2,FALSE()),0)</f>
        <v>0</v>
      </c>
      <c r="T1959" s="84" t="n">
        <f aca="false">SUM(P1959:S1959)</f>
        <v>13</v>
      </c>
      <c r="U1959" s="84" t="str">
        <f aca="false">IF(O1959="not used","-",O1959&amp;N1959&amp;T1959)</f>
        <v>-</v>
      </c>
      <c r="V1959" s="84" t="str">
        <f aca="false">IF(O1959="Not Used","-",VLOOKUP(D1959,FOLIOS,7,FALSE())&amp;H1959)</f>
        <v>-</v>
      </c>
      <c r="W1959" s="84" t="str">
        <f aca="false">IF(U1959="-","-",O1959&amp;E1959&amp;H1959)</f>
        <v>-</v>
      </c>
      <c r="X1959" s="85" t="str">
        <f aca="false">D1959&amp;G1959</f>
        <v>FT-CAND-EGSC-PRCNG</v>
      </c>
      <c r="AF1959" s="0" t="str">
        <f aca="false">D1959&amp;V1959</f>
        <v>FT-CAND-EGSC-PRC-</v>
      </c>
    </row>
    <row r="1960" customFormat="false" ht="12.75" hidden="false" customHeight="false" outlineLevel="0" collapsed="false">
      <c r="A1960" s="81" t="n">
        <v>36682</v>
      </c>
      <c r="B1960" s="82" t="s">
        <v>55</v>
      </c>
      <c r="C1960" s="82" t="s">
        <v>56</v>
      </c>
      <c r="D1960" s="82" t="s">
        <v>103</v>
      </c>
      <c r="E1960" s="82" t="s">
        <v>24</v>
      </c>
      <c r="F1960" s="82"/>
      <c r="G1960" s="82" t="s">
        <v>98</v>
      </c>
      <c r="H1960" s="81" t="n">
        <v>38565</v>
      </c>
      <c r="I1960" s="82" t="n">
        <v>-75888</v>
      </c>
      <c r="J1960" s="82" t="n">
        <v>-75888</v>
      </c>
      <c r="K1960" s="83" t="n">
        <f aca="false">IF(J1960=0,0,J1960/I1960)</f>
        <v>1</v>
      </c>
      <c r="L1960" s="83" t="n">
        <f aca="false">I1960/UOM</f>
        <v>-7.5888</v>
      </c>
      <c r="M1960" s="83" t="n">
        <f aca="false">J1960/UOM</f>
        <v>-7.5888</v>
      </c>
      <c r="N1960" s="84" t="str">
        <f aca="false">IF(F1960="P","PHY",IF(F1960="G","G",E1960))</f>
        <v>P</v>
      </c>
      <c r="O1960" s="84" t="str">
        <f aca="false">IF(ISNA(VLOOKUP(G1960,BadCanCurves,1,FALSE())),VLOOKUP(D1960,FOLIOS,6,FALSE()),"not used")</f>
        <v>not used</v>
      </c>
      <c r="P1960" s="84" t="n">
        <f aca="false">IF($N1960="P",VLOOKUP(H1960,PrcBuckets,2,FALSE()),0)</f>
        <v>13</v>
      </c>
      <c r="Q1960" s="84" t="n">
        <f aca="false">IF($N1960="D",VLOOKUP(H1960,BasisBuckets,2,FALSE()),0)</f>
        <v>0</v>
      </c>
      <c r="R1960" s="84" t="n">
        <f aca="false">IF($N1960="PHY",VLOOKUP(H1960,PGDBuckets,2,FALSE()),0)</f>
        <v>0</v>
      </c>
      <c r="S1960" s="84" t="n">
        <f aca="false">IF($N1960="G",VLOOKUP(H1960,PGDBuckets,2,FALSE()),0)</f>
        <v>0</v>
      </c>
      <c r="T1960" s="84" t="n">
        <f aca="false">SUM(P1960:S1960)</f>
        <v>13</v>
      </c>
      <c r="U1960" s="84" t="str">
        <f aca="false">IF(O1960="not used","-",O1960&amp;N1960&amp;T1960)</f>
        <v>-</v>
      </c>
      <c r="V1960" s="84" t="str">
        <f aca="false">IF(O1960="Not Used","-",VLOOKUP(D1960,FOLIOS,7,FALSE())&amp;H1960)</f>
        <v>-</v>
      </c>
      <c r="W1960" s="84" t="str">
        <f aca="false">IF(U1960="-","-",O1960&amp;E1960&amp;H1960)</f>
        <v>-</v>
      </c>
      <c r="X1960" s="85" t="str">
        <f aca="false">D1960&amp;G1960</f>
        <v>FT-CAND-EGSC-PRCNG</v>
      </c>
      <c r="AF1960" s="0" t="str">
        <f aca="false">D1960&amp;V1960</f>
        <v>FT-CAND-EGSC-PRC-</v>
      </c>
    </row>
    <row r="1961" customFormat="false" ht="12.75" hidden="false" customHeight="false" outlineLevel="0" collapsed="false">
      <c r="A1961" s="81" t="n">
        <v>36682</v>
      </c>
      <c r="B1961" s="82" t="s">
        <v>55</v>
      </c>
      <c r="C1961" s="82" t="s">
        <v>56</v>
      </c>
      <c r="D1961" s="82" t="s">
        <v>103</v>
      </c>
      <c r="E1961" s="82" t="s">
        <v>24</v>
      </c>
      <c r="F1961" s="82"/>
      <c r="G1961" s="82" t="s">
        <v>98</v>
      </c>
      <c r="H1961" s="81" t="n">
        <v>38596</v>
      </c>
      <c r="I1961" s="82" t="n">
        <v>-73875</v>
      </c>
      <c r="J1961" s="82" t="n">
        <v>-73875</v>
      </c>
      <c r="K1961" s="83" t="n">
        <f aca="false">IF(J1961=0,0,J1961/I1961)</f>
        <v>1</v>
      </c>
      <c r="L1961" s="83" t="n">
        <f aca="false">I1961/UOM</f>
        <v>-7.3875</v>
      </c>
      <c r="M1961" s="83" t="n">
        <f aca="false">J1961/UOM</f>
        <v>-7.3875</v>
      </c>
      <c r="N1961" s="84" t="str">
        <f aca="false">IF(F1961="P","PHY",IF(F1961="G","G",E1961))</f>
        <v>P</v>
      </c>
      <c r="O1961" s="84" t="str">
        <f aca="false">IF(ISNA(VLOOKUP(G1961,BadCanCurves,1,FALSE())),VLOOKUP(D1961,FOLIOS,6,FALSE()),"not used")</f>
        <v>not used</v>
      </c>
      <c r="P1961" s="84" t="n">
        <f aca="false">IF($N1961="P",VLOOKUP(H1961,PrcBuckets,2,FALSE()),0)</f>
        <v>13</v>
      </c>
      <c r="Q1961" s="84" t="n">
        <f aca="false">IF($N1961="D",VLOOKUP(H1961,BasisBuckets,2,FALSE()),0)</f>
        <v>0</v>
      </c>
      <c r="R1961" s="84" t="n">
        <f aca="false">IF($N1961="PHY",VLOOKUP(H1961,PGDBuckets,2,FALSE()),0)</f>
        <v>0</v>
      </c>
      <c r="S1961" s="84" t="n">
        <f aca="false">IF($N1961="G",VLOOKUP(H1961,PGDBuckets,2,FALSE()),0)</f>
        <v>0</v>
      </c>
      <c r="T1961" s="84" t="n">
        <f aca="false">SUM(P1961:S1961)</f>
        <v>13</v>
      </c>
      <c r="U1961" s="84" t="str">
        <f aca="false">IF(O1961="not used","-",O1961&amp;N1961&amp;T1961)</f>
        <v>-</v>
      </c>
      <c r="V1961" s="84" t="str">
        <f aca="false">IF(O1961="Not Used","-",VLOOKUP(D1961,FOLIOS,7,FALSE())&amp;H1961)</f>
        <v>-</v>
      </c>
      <c r="W1961" s="84" t="str">
        <f aca="false">IF(U1961="-","-",O1961&amp;E1961&amp;H1961)</f>
        <v>-</v>
      </c>
      <c r="X1961" s="85" t="str">
        <f aca="false">D1961&amp;G1961</f>
        <v>FT-CAND-EGSC-PRCNG</v>
      </c>
      <c r="AF1961" s="0" t="str">
        <f aca="false">D1961&amp;V1961</f>
        <v>FT-CAND-EGSC-PRC-</v>
      </c>
    </row>
    <row r="1962" customFormat="false" ht="12.75" hidden="false" customHeight="false" outlineLevel="0" collapsed="false">
      <c r="A1962" s="81" t="n">
        <v>36682</v>
      </c>
      <c r="B1962" s="82" t="s">
        <v>55</v>
      </c>
      <c r="C1962" s="82" t="s">
        <v>56</v>
      </c>
      <c r="D1962" s="82" t="s">
        <v>103</v>
      </c>
      <c r="E1962" s="82" t="s">
        <v>24</v>
      </c>
      <c r="F1962" s="82"/>
      <c r="G1962" s="82" t="s">
        <v>98</v>
      </c>
      <c r="H1962" s="81" t="n">
        <v>38626</v>
      </c>
      <c r="I1962" s="82" t="n">
        <v>-74973</v>
      </c>
      <c r="J1962" s="82" t="n">
        <v>-74973</v>
      </c>
      <c r="K1962" s="83" t="n">
        <f aca="false">IF(J1962=0,0,J1962/I1962)</f>
        <v>1</v>
      </c>
      <c r="L1962" s="83" t="n">
        <f aca="false">I1962/UOM</f>
        <v>-7.4973</v>
      </c>
      <c r="M1962" s="83" t="n">
        <f aca="false">J1962/UOM</f>
        <v>-7.4973</v>
      </c>
      <c r="N1962" s="84" t="str">
        <f aca="false">IF(F1962="P","PHY",IF(F1962="G","G",E1962))</f>
        <v>P</v>
      </c>
      <c r="O1962" s="84" t="str">
        <f aca="false">IF(ISNA(VLOOKUP(G1962,BadCanCurves,1,FALSE())),VLOOKUP(D1962,FOLIOS,6,FALSE()),"not used")</f>
        <v>not used</v>
      </c>
      <c r="P1962" s="84" t="n">
        <f aca="false">IF($N1962="P",VLOOKUP(H1962,PrcBuckets,2,FALSE()),0)</f>
        <v>13</v>
      </c>
      <c r="Q1962" s="84" t="n">
        <f aca="false">IF($N1962="D",VLOOKUP(H1962,BasisBuckets,2,FALSE()),0)</f>
        <v>0</v>
      </c>
      <c r="R1962" s="84" t="n">
        <f aca="false">IF($N1962="PHY",VLOOKUP(H1962,PGDBuckets,2,FALSE()),0)</f>
        <v>0</v>
      </c>
      <c r="S1962" s="84" t="n">
        <f aca="false">IF($N1962="G",VLOOKUP(H1962,PGDBuckets,2,FALSE()),0)</f>
        <v>0</v>
      </c>
      <c r="T1962" s="84" t="n">
        <f aca="false">SUM(P1962:S1962)</f>
        <v>13</v>
      </c>
      <c r="U1962" s="84" t="str">
        <f aca="false">IF(O1962="not used","-",O1962&amp;N1962&amp;T1962)</f>
        <v>-</v>
      </c>
      <c r="V1962" s="84" t="str">
        <f aca="false">IF(O1962="Not Used","-",VLOOKUP(D1962,FOLIOS,7,FALSE())&amp;H1962)</f>
        <v>-</v>
      </c>
      <c r="W1962" s="84" t="str">
        <f aca="false">IF(U1962="-","-",O1962&amp;E1962&amp;H1962)</f>
        <v>-</v>
      </c>
      <c r="X1962" s="85" t="str">
        <f aca="false">D1962&amp;G1962</f>
        <v>FT-CAND-EGSC-PRCNG</v>
      </c>
      <c r="AF1962" s="0" t="str">
        <f aca="false">D1962&amp;V1962</f>
        <v>FT-CAND-EGSC-PRC-</v>
      </c>
    </row>
    <row r="1963" customFormat="false" ht="12.75" hidden="false" customHeight="false" outlineLevel="0" collapsed="false">
      <c r="A1963" s="81" t="n">
        <v>36682</v>
      </c>
      <c r="B1963" s="82" t="s">
        <v>55</v>
      </c>
      <c r="C1963" s="82" t="s">
        <v>56</v>
      </c>
      <c r="D1963" s="82" t="s">
        <v>103</v>
      </c>
      <c r="E1963" s="82" t="s">
        <v>24</v>
      </c>
      <c r="F1963" s="82"/>
      <c r="G1963" s="82" t="s">
        <v>98</v>
      </c>
      <c r="H1963" s="81" t="n">
        <v>38657</v>
      </c>
      <c r="I1963" s="82" t="n">
        <v>108543</v>
      </c>
      <c r="J1963" s="82" t="n">
        <v>108543</v>
      </c>
      <c r="K1963" s="83" t="n">
        <f aca="false">IF(J1963=0,0,J1963/I1963)</f>
        <v>1</v>
      </c>
      <c r="L1963" s="83" t="n">
        <f aca="false">I1963/UOM</f>
        <v>10.8543</v>
      </c>
      <c r="M1963" s="83" t="n">
        <f aca="false">J1963/UOM</f>
        <v>10.8543</v>
      </c>
      <c r="N1963" s="84" t="str">
        <f aca="false">IF(F1963="P","PHY",IF(F1963="G","G",E1963))</f>
        <v>P</v>
      </c>
      <c r="O1963" s="84" t="str">
        <f aca="false">IF(ISNA(VLOOKUP(G1963,BadCanCurves,1,FALSE())),VLOOKUP(D1963,FOLIOS,6,FALSE()),"not used")</f>
        <v>not used</v>
      </c>
      <c r="P1963" s="84" t="n">
        <f aca="false">IF($N1963="P",VLOOKUP(H1963,PrcBuckets,2,FALSE()),0)</f>
        <v>13</v>
      </c>
      <c r="Q1963" s="84" t="n">
        <f aca="false">IF($N1963="D",VLOOKUP(H1963,BasisBuckets,2,FALSE()),0)</f>
        <v>0</v>
      </c>
      <c r="R1963" s="84" t="n">
        <f aca="false">IF($N1963="PHY",VLOOKUP(H1963,PGDBuckets,2,FALSE()),0)</f>
        <v>0</v>
      </c>
      <c r="S1963" s="84" t="n">
        <f aca="false">IF($N1963="G",VLOOKUP(H1963,PGDBuckets,2,FALSE()),0)</f>
        <v>0</v>
      </c>
      <c r="T1963" s="84" t="n">
        <f aca="false">SUM(P1963:S1963)</f>
        <v>13</v>
      </c>
      <c r="U1963" s="84" t="str">
        <f aca="false">IF(O1963="not used","-",O1963&amp;N1963&amp;T1963)</f>
        <v>-</v>
      </c>
      <c r="V1963" s="84" t="str">
        <f aca="false">IF(O1963="Not Used","-",VLOOKUP(D1963,FOLIOS,7,FALSE())&amp;H1963)</f>
        <v>-</v>
      </c>
      <c r="W1963" s="84" t="str">
        <f aca="false">IF(U1963="-","-",O1963&amp;E1963&amp;H1963)</f>
        <v>-</v>
      </c>
      <c r="X1963" s="85" t="str">
        <f aca="false">D1963&amp;G1963</f>
        <v>FT-CAND-EGSC-PRCNG</v>
      </c>
      <c r="AF1963" s="0" t="str">
        <f aca="false">D1963&amp;V1963</f>
        <v>FT-CAND-EGSC-PRC-</v>
      </c>
    </row>
    <row r="1964" customFormat="false" ht="12.75" hidden="false" customHeight="false" outlineLevel="0" collapsed="false">
      <c r="A1964" s="81" t="n">
        <v>36682</v>
      </c>
      <c r="B1964" s="82" t="s">
        <v>55</v>
      </c>
      <c r="C1964" s="82" t="s">
        <v>56</v>
      </c>
      <c r="D1964" s="82" t="s">
        <v>103</v>
      </c>
      <c r="E1964" s="82" t="s">
        <v>24</v>
      </c>
      <c r="F1964" s="82"/>
      <c r="G1964" s="82" t="s">
        <v>98</v>
      </c>
      <c r="H1964" s="81" t="n">
        <v>38687</v>
      </c>
      <c r="I1964" s="82" t="n">
        <v>112393</v>
      </c>
      <c r="J1964" s="82" t="n">
        <v>112393</v>
      </c>
      <c r="K1964" s="83" t="n">
        <f aca="false">IF(J1964=0,0,J1964/I1964)</f>
        <v>1</v>
      </c>
      <c r="L1964" s="83" t="n">
        <f aca="false">I1964/UOM</f>
        <v>11.2393</v>
      </c>
      <c r="M1964" s="83" t="n">
        <f aca="false">J1964/UOM</f>
        <v>11.2393</v>
      </c>
      <c r="N1964" s="84" t="str">
        <f aca="false">IF(F1964="P","PHY",IF(F1964="G","G",E1964))</f>
        <v>P</v>
      </c>
      <c r="O1964" s="84" t="str">
        <f aca="false">IF(ISNA(VLOOKUP(G1964,BadCanCurves,1,FALSE())),VLOOKUP(D1964,FOLIOS,6,FALSE()),"not used")</f>
        <v>not used</v>
      </c>
      <c r="P1964" s="84" t="n">
        <f aca="false">IF($N1964="P",VLOOKUP(H1964,PrcBuckets,2,FALSE()),0)</f>
        <v>13</v>
      </c>
      <c r="Q1964" s="84" t="n">
        <f aca="false">IF($N1964="D",VLOOKUP(H1964,BasisBuckets,2,FALSE()),0)</f>
        <v>0</v>
      </c>
      <c r="R1964" s="84" t="n">
        <f aca="false">IF($N1964="PHY",VLOOKUP(H1964,PGDBuckets,2,FALSE()),0)</f>
        <v>0</v>
      </c>
      <c r="S1964" s="84" t="n">
        <f aca="false">IF($N1964="G",VLOOKUP(H1964,PGDBuckets,2,FALSE()),0)</f>
        <v>0</v>
      </c>
      <c r="T1964" s="84" t="n">
        <f aca="false">SUM(P1964:S1964)</f>
        <v>13</v>
      </c>
      <c r="U1964" s="84" t="str">
        <f aca="false">IF(O1964="not used","-",O1964&amp;N1964&amp;T1964)</f>
        <v>-</v>
      </c>
      <c r="V1964" s="84" t="str">
        <f aca="false">IF(O1964="Not Used","-",VLOOKUP(D1964,FOLIOS,7,FALSE())&amp;H1964)</f>
        <v>-</v>
      </c>
      <c r="W1964" s="84" t="str">
        <f aca="false">IF(U1964="-","-",O1964&amp;E1964&amp;H1964)</f>
        <v>-</v>
      </c>
      <c r="X1964" s="85" t="str">
        <f aca="false">D1964&amp;G1964</f>
        <v>FT-CAND-EGSC-PRCNG</v>
      </c>
      <c r="AF1964" s="0" t="str">
        <f aca="false">D1964&amp;V1964</f>
        <v>FT-CAND-EGSC-PRC-</v>
      </c>
    </row>
    <row r="1965" customFormat="false" ht="12.75" hidden="false" customHeight="false" outlineLevel="0" collapsed="false">
      <c r="A1965" s="81" t="n">
        <v>36682</v>
      </c>
      <c r="B1965" s="82" t="s">
        <v>55</v>
      </c>
      <c r="C1965" s="82" t="s">
        <v>56</v>
      </c>
      <c r="D1965" s="82" t="s">
        <v>103</v>
      </c>
      <c r="E1965" s="82" t="s">
        <v>24</v>
      </c>
      <c r="F1965" s="82"/>
      <c r="G1965" s="82" t="s">
        <v>98</v>
      </c>
      <c r="H1965" s="81" t="n">
        <v>38718</v>
      </c>
      <c r="I1965" s="82" t="n">
        <v>111701</v>
      </c>
      <c r="J1965" s="82" t="n">
        <v>111701</v>
      </c>
      <c r="K1965" s="83" t="n">
        <f aca="false">IF(J1965=0,0,J1965/I1965)</f>
        <v>1</v>
      </c>
      <c r="L1965" s="83" t="n">
        <f aca="false">I1965/UOM</f>
        <v>11.1701</v>
      </c>
      <c r="M1965" s="83" t="n">
        <f aca="false">J1965/UOM</f>
        <v>11.1701</v>
      </c>
      <c r="N1965" s="84" t="str">
        <f aca="false">IF(F1965="P","PHY",IF(F1965="G","G",E1965))</f>
        <v>P</v>
      </c>
      <c r="O1965" s="84" t="str">
        <f aca="false">IF(ISNA(VLOOKUP(G1965,BadCanCurves,1,FALSE())),VLOOKUP(D1965,FOLIOS,6,FALSE()),"not used")</f>
        <v>not used</v>
      </c>
      <c r="P1965" s="84" t="n">
        <f aca="false">IF($N1965="P",VLOOKUP(H1965,PrcBuckets,2,FALSE()),0)</f>
        <v>13</v>
      </c>
      <c r="Q1965" s="84" t="n">
        <f aca="false">IF($N1965="D",VLOOKUP(H1965,BasisBuckets,2,FALSE()),0)</f>
        <v>0</v>
      </c>
      <c r="R1965" s="84" t="n">
        <f aca="false">IF($N1965="PHY",VLOOKUP(H1965,PGDBuckets,2,FALSE()),0)</f>
        <v>0</v>
      </c>
      <c r="S1965" s="84" t="n">
        <f aca="false">IF($N1965="G",VLOOKUP(H1965,PGDBuckets,2,FALSE()),0)</f>
        <v>0</v>
      </c>
      <c r="T1965" s="84" t="n">
        <f aca="false">SUM(P1965:S1965)</f>
        <v>13</v>
      </c>
      <c r="U1965" s="84" t="str">
        <f aca="false">IF(O1965="not used","-",O1965&amp;N1965&amp;T1965)</f>
        <v>-</v>
      </c>
      <c r="V1965" s="84" t="str">
        <f aca="false">IF(O1965="Not Used","-",VLOOKUP(D1965,FOLIOS,7,FALSE())&amp;H1965)</f>
        <v>-</v>
      </c>
      <c r="W1965" s="84" t="str">
        <f aca="false">IF(U1965="-","-",O1965&amp;E1965&amp;H1965)</f>
        <v>-</v>
      </c>
      <c r="X1965" s="85" t="str">
        <f aca="false">D1965&amp;G1965</f>
        <v>FT-CAND-EGSC-PRCNG</v>
      </c>
      <c r="AF1965" s="0" t="str">
        <f aca="false">D1965&amp;V1965</f>
        <v>FT-CAND-EGSC-PRC-</v>
      </c>
    </row>
    <row r="1966" customFormat="false" ht="12.75" hidden="false" customHeight="false" outlineLevel="0" collapsed="false">
      <c r="A1966" s="81" t="n">
        <v>36682</v>
      </c>
      <c r="B1966" s="82" t="s">
        <v>55</v>
      </c>
      <c r="C1966" s="82" t="s">
        <v>56</v>
      </c>
      <c r="D1966" s="82" t="s">
        <v>103</v>
      </c>
      <c r="E1966" s="82" t="s">
        <v>24</v>
      </c>
      <c r="F1966" s="82"/>
      <c r="G1966" s="82" t="s">
        <v>98</v>
      </c>
      <c r="H1966" s="81" t="n">
        <v>38749</v>
      </c>
      <c r="I1966" s="82" t="n">
        <v>97690</v>
      </c>
      <c r="J1966" s="82" t="n">
        <v>97690</v>
      </c>
      <c r="K1966" s="83" t="n">
        <f aca="false">IF(J1966=0,0,J1966/I1966)</f>
        <v>1</v>
      </c>
      <c r="L1966" s="83" t="n">
        <f aca="false">I1966/UOM</f>
        <v>9.769</v>
      </c>
      <c r="M1966" s="83" t="n">
        <f aca="false">J1966/UOM</f>
        <v>9.769</v>
      </c>
      <c r="N1966" s="84" t="str">
        <f aca="false">IF(F1966="P","PHY",IF(F1966="G","G",E1966))</f>
        <v>P</v>
      </c>
      <c r="O1966" s="84" t="str">
        <f aca="false">IF(ISNA(VLOOKUP(G1966,BadCanCurves,1,FALSE())),VLOOKUP(D1966,FOLIOS,6,FALSE()),"not used")</f>
        <v>not used</v>
      </c>
      <c r="P1966" s="84" t="n">
        <f aca="false">IF($N1966="P",VLOOKUP(H1966,PrcBuckets,2,FALSE()),0)</f>
        <v>13</v>
      </c>
      <c r="Q1966" s="84" t="n">
        <f aca="false">IF($N1966="D",VLOOKUP(H1966,BasisBuckets,2,FALSE()),0)</f>
        <v>0</v>
      </c>
      <c r="R1966" s="84" t="n">
        <f aca="false">IF($N1966="PHY",VLOOKUP(H1966,PGDBuckets,2,FALSE()),0)</f>
        <v>0</v>
      </c>
      <c r="S1966" s="84" t="n">
        <f aca="false">IF($N1966="G",VLOOKUP(H1966,PGDBuckets,2,FALSE()),0)</f>
        <v>0</v>
      </c>
      <c r="T1966" s="84" t="n">
        <f aca="false">SUM(P1966:S1966)</f>
        <v>13</v>
      </c>
      <c r="U1966" s="84" t="str">
        <f aca="false">IF(O1966="not used","-",O1966&amp;N1966&amp;T1966)</f>
        <v>-</v>
      </c>
      <c r="V1966" s="84" t="str">
        <f aca="false">IF(O1966="Not Used","-",VLOOKUP(D1966,FOLIOS,7,FALSE())&amp;H1966)</f>
        <v>-</v>
      </c>
      <c r="W1966" s="84" t="str">
        <f aca="false">IF(U1966="-","-",O1966&amp;E1966&amp;H1966)</f>
        <v>-</v>
      </c>
      <c r="X1966" s="85" t="str">
        <f aca="false">D1966&amp;G1966</f>
        <v>FT-CAND-EGSC-PRCNG</v>
      </c>
      <c r="AF1966" s="0" t="str">
        <f aca="false">D1966&amp;V1966</f>
        <v>FT-CAND-EGSC-PRC-</v>
      </c>
    </row>
    <row r="1967" customFormat="false" ht="12.75" hidden="false" customHeight="false" outlineLevel="0" collapsed="false">
      <c r="A1967" s="81" t="n">
        <v>36682</v>
      </c>
      <c r="B1967" s="82" t="s">
        <v>55</v>
      </c>
      <c r="C1967" s="82" t="s">
        <v>56</v>
      </c>
      <c r="D1967" s="82" t="s">
        <v>103</v>
      </c>
      <c r="E1967" s="82" t="s">
        <v>24</v>
      </c>
      <c r="F1967" s="82"/>
      <c r="G1967" s="82" t="s">
        <v>98</v>
      </c>
      <c r="H1967" s="81" t="n">
        <v>38777</v>
      </c>
      <c r="I1967" s="82" t="n">
        <v>110395</v>
      </c>
      <c r="J1967" s="82" t="n">
        <v>110395</v>
      </c>
      <c r="K1967" s="83" t="n">
        <f aca="false">IF(J1967=0,0,J1967/I1967)</f>
        <v>1</v>
      </c>
      <c r="L1967" s="83" t="n">
        <f aca="false">I1967/UOM</f>
        <v>11.0395</v>
      </c>
      <c r="M1967" s="83" t="n">
        <f aca="false">J1967/UOM</f>
        <v>11.0395</v>
      </c>
      <c r="N1967" s="84" t="str">
        <f aca="false">IF(F1967="P","PHY",IF(F1967="G","G",E1967))</f>
        <v>P</v>
      </c>
      <c r="O1967" s="84" t="str">
        <f aca="false">IF(ISNA(VLOOKUP(G1967,BadCanCurves,1,FALSE())),VLOOKUP(D1967,FOLIOS,6,FALSE()),"not used")</f>
        <v>not used</v>
      </c>
      <c r="P1967" s="84" t="n">
        <f aca="false">IF($N1967="P",VLOOKUP(H1967,PrcBuckets,2,FALSE()),0)</f>
        <v>13</v>
      </c>
      <c r="Q1967" s="84" t="n">
        <f aca="false">IF($N1967="D",VLOOKUP(H1967,BasisBuckets,2,FALSE()),0)</f>
        <v>0</v>
      </c>
      <c r="R1967" s="84" t="n">
        <f aca="false">IF($N1967="PHY",VLOOKUP(H1967,PGDBuckets,2,FALSE()),0)</f>
        <v>0</v>
      </c>
      <c r="S1967" s="84" t="n">
        <f aca="false">IF($N1967="G",VLOOKUP(H1967,PGDBuckets,2,FALSE()),0)</f>
        <v>0</v>
      </c>
      <c r="T1967" s="84" t="n">
        <f aca="false">SUM(P1967:S1967)</f>
        <v>13</v>
      </c>
      <c r="U1967" s="84" t="str">
        <f aca="false">IF(O1967="not used","-",O1967&amp;N1967&amp;T1967)</f>
        <v>-</v>
      </c>
      <c r="V1967" s="84" t="str">
        <f aca="false">IF(O1967="Not Used","-",VLOOKUP(D1967,FOLIOS,7,FALSE())&amp;H1967)</f>
        <v>-</v>
      </c>
      <c r="W1967" s="84" t="str">
        <f aca="false">IF(U1967="-","-",O1967&amp;E1967&amp;H1967)</f>
        <v>-</v>
      </c>
      <c r="X1967" s="85" t="str">
        <f aca="false">D1967&amp;G1967</f>
        <v>FT-CAND-EGSC-PRCNG</v>
      </c>
      <c r="AF1967" s="0" t="str">
        <f aca="false">D1967&amp;V1967</f>
        <v>FT-CAND-EGSC-PRC-</v>
      </c>
    </row>
    <row r="1968" customFormat="false" ht="12.75" hidden="false" customHeight="false" outlineLevel="0" collapsed="false">
      <c r="A1968" s="81" t="n">
        <v>36682</v>
      </c>
      <c r="B1968" s="82" t="s">
        <v>55</v>
      </c>
      <c r="C1968" s="82" t="s">
        <v>56</v>
      </c>
      <c r="D1968" s="82" t="s">
        <v>103</v>
      </c>
      <c r="E1968" s="82" t="s">
        <v>24</v>
      </c>
      <c r="F1968" s="82"/>
      <c r="G1968" s="82" t="s">
        <v>98</v>
      </c>
      <c r="H1968" s="81" t="n">
        <v>38808</v>
      </c>
      <c r="I1968" s="82" t="n">
        <v>105326</v>
      </c>
      <c r="J1968" s="82" t="n">
        <v>105326</v>
      </c>
      <c r="K1968" s="83" t="n">
        <f aca="false">IF(J1968=0,0,J1968/I1968)</f>
        <v>1</v>
      </c>
      <c r="L1968" s="83" t="n">
        <f aca="false">I1968/UOM</f>
        <v>10.5326</v>
      </c>
      <c r="M1968" s="83" t="n">
        <f aca="false">J1968/UOM</f>
        <v>10.5326</v>
      </c>
      <c r="N1968" s="84" t="str">
        <f aca="false">IF(F1968="P","PHY",IF(F1968="G","G",E1968))</f>
        <v>P</v>
      </c>
      <c r="O1968" s="84" t="str">
        <f aca="false">IF(ISNA(VLOOKUP(G1968,BadCanCurves,1,FALSE())),VLOOKUP(D1968,FOLIOS,6,FALSE()),"not used")</f>
        <v>not used</v>
      </c>
      <c r="P1968" s="84" t="n">
        <f aca="false">IF($N1968="P",VLOOKUP(H1968,PrcBuckets,2,FALSE()),0)</f>
        <v>13</v>
      </c>
      <c r="Q1968" s="84" t="n">
        <f aca="false">IF($N1968="D",VLOOKUP(H1968,BasisBuckets,2,FALSE()),0)</f>
        <v>0</v>
      </c>
      <c r="R1968" s="84" t="n">
        <f aca="false">IF($N1968="PHY",VLOOKUP(H1968,PGDBuckets,2,FALSE()),0)</f>
        <v>0</v>
      </c>
      <c r="S1968" s="84" t="n">
        <f aca="false">IF($N1968="G",VLOOKUP(H1968,PGDBuckets,2,FALSE()),0)</f>
        <v>0</v>
      </c>
      <c r="T1968" s="84" t="n">
        <f aca="false">SUM(P1968:S1968)</f>
        <v>13</v>
      </c>
      <c r="U1968" s="84" t="str">
        <f aca="false">IF(O1968="not used","-",O1968&amp;N1968&amp;T1968)</f>
        <v>-</v>
      </c>
      <c r="V1968" s="84" t="str">
        <f aca="false">IF(O1968="Not Used","-",VLOOKUP(D1968,FOLIOS,7,FALSE())&amp;H1968)</f>
        <v>-</v>
      </c>
      <c r="W1968" s="84" t="str">
        <f aca="false">IF(U1968="-","-",O1968&amp;E1968&amp;H1968)</f>
        <v>-</v>
      </c>
      <c r="X1968" s="85" t="str">
        <f aca="false">D1968&amp;G1968</f>
        <v>FT-CAND-EGSC-PRCNG</v>
      </c>
      <c r="AF1968" s="0" t="str">
        <f aca="false">D1968&amp;V1968</f>
        <v>FT-CAND-EGSC-PRC-</v>
      </c>
    </row>
    <row r="1969" customFormat="false" ht="12.75" hidden="false" customHeight="false" outlineLevel="0" collapsed="false">
      <c r="A1969" s="81" t="n">
        <v>36682</v>
      </c>
      <c r="B1969" s="82" t="s">
        <v>55</v>
      </c>
      <c r="C1969" s="82" t="s">
        <v>56</v>
      </c>
      <c r="D1969" s="82" t="s">
        <v>103</v>
      </c>
      <c r="E1969" s="82" t="s">
        <v>24</v>
      </c>
      <c r="F1969" s="82"/>
      <c r="G1969" s="82" t="s">
        <v>98</v>
      </c>
      <c r="H1969" s="81" t="n">
        <v>38838</v>
      </c>
      <c r="I1969" s="82" t="n">
        <v>109060</v>
      </c>
      <c r="J1969" s="82" t="n">
        <v>109060</v>
      </c>
      <c r="K1969" s="83" t="n">
        <f aca="false">IF(J1969=0,0,J1969/I1969)</f>
        <v>1</v>
      </c>
      <c r="L1969" s="83" t="n">
        <f aca="false">I1969/UOM</f>
        <v>10.906</v>
      </c>
      <c r="M1969" s="83" t="n">
        <f aca="false">J1969/UOM</f>
        <v>10.906</v>
      </c>
      <c r="N1969" s="84" t="str">
        <f aca="false">IF(F1969="P","PHY",IF(F1969="G","G",E1969))</f>
        <v>P</v>
      </c>
      <c r="O1969" s="84" t="str">
        <f aca="false">IF(ISNA(VLOOKUP(G1969,BadCanCurves,1,FALSE())),VLOOKUP(D1969,FOLIOS,6,FALSE()),"not used")</f>
        <v>not used</v>
      </c>
      <c r="P1969" s="84" t="n">
        <f aca="false">IF($N1969="P",VLOOKUP(H1969,PrcBuckets,2,FALSE()),0)</f>
        <v>13</v>
      </c>
      <c r="Q1969" s="84" t="n">
        <f aca="false">IF($N1969="D",VLOOKUP(H1969,BasisBuckets,2,FALSE()),0)</f>
        <v>0</v>
      </c>
      <c r="R1969" s="84" t="n">
        <f aca="false">IF($N1969="PHY",VLOOKUP(H1969,PGDBuckets,2,FALSE()),0)</f>
        <v>0</v>
      </c>
      <c r="S1969" s="84" t="n">
        <f aca="false">IF($N1969="G",VLOOKUP(H1969,PGDBuckets,2,FALSE()),0)</f>
        <v>0</v>
      </c>
      <c r="T1969" s="84" t="n">
        <f aca="false">SUM(P1969:S1969)</f>
        <v>13</v>
      </c>
      <c r="U1969" s="84" t="str">
        <f aca="false">IF(O1969="not used","-",O1969&amp;N1969&amp;T1969)</f>
        <v>-</v>
      </c>
      <c r="V1969" s="84" t="str">
        <f aca="false">IF(O1969="Not Used","-",VLOOKUP(D1969,FOLIOS,7,FALSE())&amp;H1969)</f>
        <v>-</v>
      </c>
      <c r="W1969" s="84" t="str">
        <f aca="false">IF(U1969="-","-",O1969&amp;E1969&amp;H1969)</f>
        <v>-</v>
      </c>
      <c r="X1969" s="85" t="str">
        <f aca="false">D1969&amp;G1969</f>
        <v>FT-CAND-EGSC-PRCNG</v>
      </c>
      <c r="AF1969" s="0" t="str">
        <f aca="false">D1969&amp;V1969</f>
        <v>FT-CAND-EGSC-PRC-</v>
      </c>
    </row>
    <row r="1970" customFormat="false" ht="12.75" hidden="false" customHeight="false" outlineLevel="0" collapsed="false">
      <c r="A1970" s="81" t="n">
        <v>36682</v>
      </c>
      <c r="B1970" s="82" t="s">
        <v>55</v>
      </c>
      <c r="C1970" s="82" t="s">
        <v>56</v>
      </c>
      <c r="D1970" s="82" t="s">
        <v>103</v>
      </c>
      <c r="E1970" s="82" t="s">
        <v>24</v>
      </c>
      <c r="F1970" s="82"/>
      <c r="G1970" s="82" t="s">
        <v>98</v>
      </c>
      <c r="H1970" s="81" t="n">
        <v>38869</v>
      </c>
      <c r="I1970" s="82" t="n">
        <v>104051</v>
      </c>
      <c r="J1970" s="82" t="n">
        <v>104051</v>
      </c>
      <c r="K1970" s="83" t="n">
        <f aca="false">IF(J1970=0,0,J1970/I1970)</f>
        <v>1</v>
      </c>
      <c r="L1970" s="83" t="n">
        <f aca="false">I1970/UOM</f>
        <v>10.4051</v>
      </c>
      <c r="M1970" s="83" t="n">
        <f aca="false">J1970/UOM</f>
        <v>10.4051</v>
      </c>
      <c r="N1970" s="84" t="str">
        <f aca="false">IF(F1970="P","PHY",IF(F1970="G","G",E1970))</f>
        <v>P</v>
      </c>
      <c r="O1970" s="84" t="str">
        <f aca="false">IF(ISNA(VLOOKUP(G1970,BadCanCurves,1,FALSE())),VLOOKUP(D1970,FOLIOS,6,FALSE()),"not used")</f>
        <v>not used</v>
      </c>
      <c r="P1970" s="84" t="n">
        <f aca="false">IF($N1970="P",VLOOKUP(H1970,PrcBuckets,2,FALSE()),0)</f>
        <v>13</v>
      </c>
      <c r="Q1970" s="84" t="n">
        <f aca="false">IF($N1970="D",VLOOKUP(H1970,BasisBuckets,2,FALSE()),0)</f>
        <v>0</v>
      </c>
      <c r="R1970" s="84" t="n">
        <f aca="false">IF($N1970="PHY",VLOOKUP(H1970,PGDBuckets,2,FALSE()),0)</f>
        <v>0</v>
      </c>
      <c r="S1970" s="84" t="n">
        <f aca="false">IF($N1970="G",VLOOKUP(H1970,PGDBuckets,2,FALSE()),0)</f>
        <v>0</v>
      </c>
      <c r="T1970" s="84" t="n">
        <f aca="false">SUM(P1970:S1970)</f>
        <v>13</v>
      </c>
      <c r="U1970" s="84" t="str">
        <f aca="false">IF(O1970="not used","-",O1970&amp;N1970&amp;T1970)</f>
        <v>-</v>
      </c>
      <c r="V1970" s="84" t="str">
        <f aca="false">IF(O1970="Not Used","-",VLOOKUP(D1970,FOLIOS,7,FALSE())&amp;H1970)</f>
        <v>-</v>
      </c>
      <c r="W1970" s="84" t="str">
        <f aca="false">IF(U1970="-","-",O1970&amp;E1970&amp;H1970)</f>
        <v>-</v>
      </c>
      <c r="X1970" s="85" t="str">
        <f aca="false">D1970&amp;G1970</f>
        <v>FT-CAND-EGSC-PRCNG</v>
      </c>
      <c r="AF1970" s="0" t="str">
        <f aca="false">D1970&amp;V1970</f>
        <v>FT-CAND-EGSC-PRC-</v>
      </c>
    </row>
    <row r="1971" customFormat="false" ht="12.75" hidden="false" customHeight="false" outlineLevel="0" collapsed="false">
      <c r="A1971" s="81" t="n">
        <v>36682</v>
      </c>
      <c r="B1971" s="82" t="s">
        <v>55</v>
      </c>
      <c r="C1971" s="82" t="s">
        <v>56</v>
      </c>
      <c r="D1971" s="82" t="s">
        <v>103</v>
      </c>
      <c r="E1971" s="82" t="s">
        <v>24</v>
      </c>
      <c r="F1971" s="82"/>
      <c r="G1971" s="82" t="s">
        <v>98</v>
      </c>
      <c r="H1971" s="81" t="n">
        <v>38899</v>
      </c>
      <c r="I1971" s="82" t="n">
        <v>107740</v>
      </c>
      <c r="J1971" s="82" t="n">
        <v>107740</v>
      </c>
      <c r="K1971" s="83" t="n">
        <f aca="false">IF(J1971=0,0,J1971/I1971)</f>
        <v>1</v>
      </c>
      <c r="L1971" s="83" t="n">
        <f aca="false">I1971/UOM</f>
        <v>10.774</v>
      </c>
      <c r="M1971" s="83" t="n">
        <f aca="false">J1971/UOM</f>
        <v>10.774</v>
      </c>
      <c r="N1971" s="84" t="str">
        <f aca="false">IF(F1971="P","PHY",IF(F1971="G","G",E1971))</f>
        <v>P</v>
      </c>
      <c r="O1971" s="84" t="str">
        <f aca="false">IF(ISNA(VLOOKUP(G1971,BadCanCurves,1,FALSE())),VLOOKUP(D1971,FOLIOS,6,FALSE()),"not used")</f>
        <v>not used</v>
      </c>
      <c r="P1971" s="84" t="n">
        <f aca="false">IF($N1971="P",VLOOKUP(H1971,PrcBuckets,2,FALSE()),0)</f>
        <v>13</v>
      </c>
      <c r="Q1971" s="84" t="n">
        <f aca="false">IF($N1971="D",VLOOKUP(H1971,BasisBuckets,2,FALSE()),0)</f>
        <v>0</v>
      </c>
      <c r="R1971" s="84" t="n">
        <f aca="false">IF($N1971="PHY",VLOOKUP(H1971,PGDBuckets,2,FALSE()),0)</f>
        <v>0</v>
      </c>
      <c r="S1971" s="84" t="n">
        <f aca="false">IF($N1971="G",VLOOKUP(H1971,PGDBuckets,2,FALSE()),0)</f>
        <v>0</v>
      </c>
      <c r="T1971" s="84" t="n">
        <f aca="false">SUM(P1971:S1971)</f>
        <v>13</v>
      </c>
      <c r="U1971" s="84" t="str">
        <f aca="false">IF(O1971="not used","-",O1971&amp;N1971&amp;T1971)</f>
        <v>-</v>
      </c>
      <c r="V1971" s="84" t="str">
        <f aca="false">IF(O1971="Not Used","-",VLOOKUP(D1971,FOLIOS,7,FALSE())&amp;H1971)</f>
        <v>-</v>
      </c>
      <c r="W1971" s="84" t="str">
        <f aca="false">IF(U1971="-","-",O1971&amp;E1971&amp;H1971)</f>
        <v>-</v>
      </c>
      <c r="X1971" s="85" t="str">
        <f aca="false">D1971&amp;G1971</f>
        <v>FT-CAND-EGSC-PRCNG</v>
      </c>
      <c r="AF1971" s="0" t="str">
        <f aca="false">D1971&amp;V1971</f>
        <v>FT-CAND-EGSC-PRC-</v>
      </c>
    </row>
    <row r="1972" customFormat="false" ht="12.75" hidden="false" customHeight="false" outlineLevel="0" collapsed="false">
      <c r="A1972" s="81" t="n">
        <v>36682</v>
      </c>
      <c r="B1972" s="82" t="s">
        <v>55</v>
      </c>
      <c r="C1972" s="82" t="s">
        <v>56</v>
      </c>
      <c r="D1972" s="82" t="s">
        <v>103</v>
      </c>
      <c r="E1972" s="82" t="s">
        <v>24</v>
      </c>
      <c r="F1972" s="82"/>
      <c r="G1972" s="82" t="s">
        <v>98</v>
      </c>
      <c r="H1972" s="81" t="n">
        <v>38930</v>
      </c>
      <c r="I1972" s="82" t="n">
        <v>107075</v>
      </c>
      <c r="J1972" s="82" t="n">
        <v>107075</v>
      </c>
      <c r="K1972" s="83" t="n">
        <f aca="false">IF(J1972=0,0,J1972/I1972)</f>
        <v>1</v>
      </c>
      <c r="L1972" s="83" t="n">
        <f aca="false">I1972/UOM</f>
        <v>10.7075</v>
      </c>
      <c r="M1972" s="83" t="n">
        <f aca="false">J1972/UOM</f>
        <v>10.7075</v>
      </c>
      <c r="N1972" s="84" t="str">
        <f aca="false">IF(F1972="P","PHY",IF(F1972="G","G",E1972))</f>
        <v>P</v>
      </c>
      <c r="O1972" s="84" t="str">
        <f aca="false">IF(ISNA(VLOOKUP(G1972,BadCanCurves,1,FALSE())),VLOOKUP(D1972,FOLIOS,6,FALSE()),"not used")</f>
        <v>not used</v>
      </c>
      <c r="P1972" s="84" t="n">
        <f aca="false">IF($N1972="P",VLOOKUP(H1972,PrcBuckets,2,FALSE()),0)</f>
        <v>13</v>
      </c>
      <c r="Q1972" s="84" t="n">
        <f aca="false">IF($N1972="D",VLOOKUP(H1972,BasisBuckets,2,FALSE()),0)</f>
        <v>0</v>
      </c>
      <c r="R1972" s="84" t="n">
        <f aca="false">IF($N1972="PHY",VLOOKUP(H1972,PGDBuckets,2,FALSE()),0)</f>
        <v>0</v>
      </c>
      <c r="S1972" s="84" t="n">
        <f aca="false">IF($N1972="G",VLOOKUP(H1972,PGDBuckets,2,FALSE()),0)</f>
        <v>0</v>
      </c>
      <c r="T1972" s="84" t="n">
        <f aca="false">SUM(P1972:S1972)</f>
        <v>13</v>
      </c>
      <c r="U1972" s="84" t="str">
        <f aca="false">IF(O1972="not used","-",O1972&amp;N1972&amp;T1972)</f>
        <v>-</v>
      </c>
      <c r="V1972" s="84" t="str">
        <f aca="false">IF(O1972="Not Used","-",VLOOKUP(D1972,FOLIOS,7,FALSE())&amp;H1972)</f>
        <v>-</v>
      </c>
      <c r="W1972" s="84" t="str">
        <f aca="false">IF(U1972="-","-",O1972&amp;E1972&amp;H1972)</f>
        <v>-</v>
      </c>
      <c r="X1972" s="85" t="str">
        <f aca="false">D1972&amp;G1972</f>
        <v>FT-CAND-EGSC-PRCNG</v>
      </c>
      <c r="AF1972" s="0" t="str">
        <f aca="false">D1972&amp;V1972</f>
        <v>FT-CAND-EGSC-PRC-</v>
      </c>
    </row>
    <row r="1973" customFormat="false" ht="12.75" hidden="false" customHeight="false" outlineLevel="0" collapsed="false">
      <c r="A1973" s="81" t="n">
        <v>36682</v>
      </c>
      <c r="B1973" s="82" t="s">
        <v>55</v>
      </c>
      <c r="C1973" s="82" t="s">
        <v>56</v>
      </c>
      <c r="D1973" s="82" t="s">
        <v>103</v>
      </c>
      <c r="E1973" s="82" t="s">
        <v>24</v>
      </c>
      <c r="F1973" s="82"/>
      <c r="G1973" s="82" t="s">
        <v>98</v>
      </c>
      <c r="H1973" s="81" t="n">
        <v>38961</v>
      </c>
      <c r="I1973" s="82" t="n">
        <v>102156</v>
      </c>
      <c r="J1973" s="82" t="n">
        <v>102156</v>
      </c>
      <c r="K1973" s="83" t="n">
        <f aca="false">IF(J1973=0,0,J1973/I1973)</f>
        <v>1</v>
      </c>
      <c r="L1973" s="83" t="n">
        <f aca="false">I1973/UOM</f>
        <v>10.2156</v>
      </c>
      <c r="M1973" s="83" t="n">
        <f aca="false">J1973/UOM</f>
        <v>10.2156</v>
      </c>
      <c r="N1973" s="84" t="str">
        <f aca="false">IF(F1973="P","PHY",IF(F1973="G","G",E1973))</f>
        <v>P</v>
      </c>
      <c r="O1973" s="84" t="str">
        <f aca="false">IF(ISNA(VLOOKUP(G1973,BadCanCurves,1,FALSE())),VLOOKUP(D1973,FOLIOS,6,FALSE()),"not used")</f>
        <v>not used</v>
      </c>
      <c r="P1973" s="84" t="n">
        <f aca="false">IF($N1973="P",VLOOKUP(H1973,PrcBuckets,2,FALSE()),0)</f>
        <v>13</v>
      </c>
      <c r="Q1973" s="84" t="n">
        <f aca="false">IF($N1973="D",VLOOKUP(H1973,BasisBuckets,2,FALSE()),0)</f>
        <v>0</v>
      </c>
      <c r="R1973" s="84" t="n">
        <f aca="false">IF($N1973="PHY",VLOOKUP(H1973,PGDBuckets,2,FALSE()),0)</f>
        <v>0</v>
      </c>
      <c r="S1973" s="84" t="n">
        <f aca="false">IF($N1973="G",VLOOKUP(H1973,PGDBuckets,2,FALSE()),0)</f>
        <v>0</v>
      </c>
      <c r="T1973" s="84" t="n">
        <f aca="false">SUM(P1973:S1973)</f>
        <v>13</v>
      </c>
      <c r="U1973" s="84" t="str">
        <f aca="false">IF(O1973="not used","-",O1973&amp;N1973&amp;T1973)</f>
        <v>-</v>
      </c>
      <c r="V1973" s="84" t="str">
        <f aca="false">IF(O1973="Not Used","-",VLOOKUP(D1973,FOLIOS,7,FALSE())&amp;H1973)</f>
        <v>-</v>
      </c>
      <c r="W1973" s="84" t="str">
        <f aca="false">IF(U1973="-","-",O1973&amp;E1973&amp;H1973)</f>
        <v>-</v>
      </c>
      <c r="X1973" s="85" t="str">
        <f aca="false">D1973&amp;G1973</f>
        <v>FT-CAND-EGSC-PRCNG</v>
      </c>
      <c r="AF1973" s="0" t="str">
        <f aca="false">D1973&amp;V1973</f>
        <v>FT-CAND-EGSC-PRC-</v>
      </c>
    </row>
    <row r="1974" customFormat="false" ht="12.75" hidden="false" customHeight="false" outlineLevel="0" collapsed="false">
      <c r="A1974" s="81" t="n">
        <v>36682</v>
      </c>
      <c r="B1974" s="82" t="s">
        <v>55</v>
      </c>
      <c r="C1974" s="82" t="s">
        <v>56</v>
      </c>
      <c r="D1974" s="82" t="s">
        <v>103</v>
      </c>
      <c r="E1974" s="82" t="s">
        <v>24</v>
      </c>
      <c r="F1974" s="82"/>
      <c r="G1974" s="82" t="s">
        <v>98</v>
      </c>
      <c r="H1974" s="81" t="n">
        <v>38991</v>
      </c>
      <c r="I1974" s="82" t="n">
        <v>105777</v>
      </c>
      <c r="J1974" s="82" t="n">
        <v>105777</v>
      </c>
      <c r="K1974" s="83" t="n">
        <f aca="false">IF(J1974=0,0,J1974/I1974)</f>
        <v>1</v>
      </c>
      <c r="L1974" s="83" t="n">
        <f aca="false">I1974/UOM</f>
        <v>10.5777</v>
      </c>
      <c r="M1974" s="83" t="n">
        <f aca="false">J1974/UOM</f>
        <v>10.5777</v>
      </c>
      <c r="N1974" s="84" t="str">
        <f aca="false">IF(F1974="P","PHY",IF(F1974="G","G",E1974))</f>
        <v>P</v>
      </c>
      <c r="O1974" s="84" t="str">
        <f aca="false">IF(ISNA(VLOOKUP(G1974,BadCanCurves,1,FALSE())),VLOOKUP(D1974,FOLIOS,6,FALSE()),"not used")</f>
        <v>not used</v>
      </c>
      <c r="P1974" s="84" t="n">
        <f aca="false">IF($N1974="P",VLOOKUP(H1974,PrcBuckets,2,FALSE()),0)</f>
        <v>13</v>
      </c>
      <c r="Q1974" s="84" t="n">
        <f aca="false">IF($N1974="D",VLOOKUP(H1974,BasisBuckets,2,FALSE()),0)</f>
        <v>0</v>
      </c>
      <c r="R1974" s="84" t="n">
        <f aca="false">IF($N1974="PHY",VLOOKUP(H1974,PGDBuckets,2,FALSE()),0)</f>
        <v>0</v>
      </c>
      <c r="S1974" s="84" t="n">
        <f aca="false">IF($N1974="G",VLOOKUP(H1974,PGDBuckets,2,FALSE()),0)</f>
        <v>0</v>
      </c>
      <c r="T1974" s="84" t="n">
        <f aca="false">SUM(P1974:S1974)</f>
        <v>13</v>
      </c>
      <c r="U1974" s="84" t="str">
        <f aca="false">IF(O1974="not used","-",O1974&amp;N1974&amp;T1974)</f>
        <v>-</v>
      </c>
      <c r="V1974" s="84" t="str">
        <f aca="false">IF(O1974="Not Used","-",VLOOKUP(D1974,FOLIOS,7,FALSE())&amp;H1974)</f>
        <v>-</v>
      </c>
      <c r="W1974" s="84" t="str">
        <f aca="false">IF(U1974="-","-",O1974&amp;E1974&amp;H1974)</f>
        <v>-</v>
      </c>
      <c r="X1974" s="85" t="str">
        <f aca="false">D1974&amp;G1974</f>
        <v>FT-CAND-EGSC-PRCNG</v>
      </c>
      <c r="AF1974" s="0" t="str">
        <f aca="false">D1974&amp;V1974</f>
        <v>FT-CAND-EGSC-PRC-</v>
      </c>
    </row>
    <row r="1975" customFormat="false" ht="12.75" hidden="false" customHeight="false" outlineLevel="0" collapsed="false">
      <c r="A1975" s="81" t="n">
        <v>36682</v>
      </c>
      <c r="B1975" s="82" t="s">
        <v>55</v>
      </c>
      <c r="C1975" s="82" t="s">
        <v>56</v>
      </c>
      <c r="D1975" s="82" t="s">
        <v>103</v>
      </c>
      <c r="E1975" s="82" t="s">
        <v>24</v>
      </c>
      <c r="F1975" s="82"/>
      <c r="G1975" s="82" t="s">
        <v>98</v>
      </c>
      <c r="H1975" s="81" t="n">
        <v>39022</v>
      </c>
      <c r="I1975" s="82" t="n">
        <v>103242</v>
      </c>
      <c r="J1975" s="82" t="n">
        <v>103242</v>
      </c>
      <c r="K1975" s="83" t="n">
        <f aca="false">IF(J1975=0,0,J1975/I1975)</f>
        <v>1</v>
      </c>
      <c r="L1975" s="83" t="n">
        <f aca="false">I1975/UOM</f>
        <v>10.3242</v>
      </c>
      <c r="M1975" s="83" t="n">
        <f aca="false">J1975/UOM</f>
        <v>10.3242</v>
      </c>
      <c r="N1975" s="84" t="str">
        <f aca="false">IF(F1975="P","PHY",IF(F1975="G","G",E1975))</f>
        <v>P</v>
      </c>
      <c r="O1975" s="84" t="str">
        <f aca="false">IF(ISNA(VLOOKUP(G1975,BadCanCurves,1,FALSE())),VLOOKUP(D1975,FOLIOS,6,FALSE()),"not used")</f>
        <v>not used</v>
      </c>
      <c r="P1975" s="84" t="n">
        <f aca="false">IF($N1975="P",VLOOKUP(H1975,PrcBuckets,2,FALSE()),0)</f>
        <v>13</v>
      </c>
      <c r="Q1975" s="84" t="n">
        <f aca="false">IF($N1975="D",VLOOKUP(H1975,BasisBuckets,2,FALSE()),0)</f>
        <v>0</v>
      </c>
      <c r="R1975" s="84" t="n">
        <f aca="false">IF($N1975="PHY",VLOOKUP(H1975,PGDBuckets,2,FALSE()),0)</f>
        <v>0</v>
      </c>
      <c r="S1975" s="84" t="n">
        <f aca="false">IF($N1975="G",VLOOKUP(H1975,PGDBuckets,2,FALSE()),0)</f>
        <v>0</v>
      </c>
      <c r="T1975" s="84" t="n">
        <f aca="false">SUM(P1975:S1975)</f>
        <v>13</v>
      </c>
      <c r="U1975" s="84" t="str">
        <f aca="false">IF(O1975="not used","-",O1975&amp;N1975&amp;T1975)</f>
        <v>-</v>
      </c>
      <c r="V1975" s="84" t="str">
        <f aca="false">IF(O1975="Not Used","-",VLOOKUP(D1975,FOLIOS,7,FALSE())&amp;H1975)</f>
        <v>-</v>
      </c>
      <c r="W1975" s="84" t="str">
        <f aca="false">IF(U1975="-","-",O1975&amp;E1975&amp;H1975)</f>
        <v>-</v>
      </c>
      <c r="X1975" s="85" t="str">
        <f aca="false">D1975&amp;G1975</f>
        <v>FT-CAND-EGSC-PRCNG</v>
      </c>
      <c r="AF1975" s="0" t="str">
        <f aca="false">D1975&amp;V1975</f>
        <v>FT-CAND-EGSC-PRC-</v>
      </c>
    </row>
    <row r="1976" customFormat="false" ht="12.75" hidden="false" customHeight="false" outlineLevel="0" collapsed="false">
      <c r="A1976" s="81" t="n">
        <v>36682</v>
      </c>
      <c r="B1976" s="82" t="s">
        <v>55</v>
      </c>
      <c r="C1976" s="82" t="s">
        <v>56</v>
      </c>
      <c r="D1976" s="82" t="s">
        <v>103</v>
      </c>
      <c r="E1976" s="82" t="s">
        <v>24</v>
      </c>
      <c r="F1976" s="82"/>
      <c r="G1976" s="82" t="s">
        <v>98</v>
      </c>
      <c r="H1976" s="81" t="n">
        <v>39052</v>
      </c>
      <c r="I1976" s="82" t="n">
        <v>106045</v>
      </c>
      <c r="J1976" s="82" t="n">
        <v>106045</v>
      </c>
      <c r="K1976" s="83" t="n">
        <f aca="false">IF(J1976=0,0,J1976/I1976)</f>
        <v>1</v>
      </c>
      <c r="L1976" s="83" t="n">
        <f aca="false">I1976/UOM</f>
        <v>10.6045</v>
      </c>
      <c r="M1976" s="83" t="n">
        <f aca="false">J1976/UOM</f>
        <v>10.6045</v>
      </c>
      <c r="N1976" s="84" t="str">
        <f aca="false">IF(F1976="P","PHY",IF(F1976="G","G",E1976))</f>
        <v>P</v>
      </c>
      <c r="O1976" s="84" t="str">
        <f aca="false">IF(ISNA(VLOOKUP(G1976,BadCanCurves,1,FALSE())),VLOOKUP(D1976,FOLIOS,6,FALSE()),"not used")</f>
        <v>not used</v>
      </c>
      <c r="P1976" s="84" t="n">
        <f aca="false">IF($N1976="P",VLOOKUP(H1976,PrcBuckets,2,FALSE()),0)</f>
        <v>13</v>
      </c>
      <c r="Q1976" s="84" t="n">
        <f aca="false">IF($N1976="D",VLOOKUP(H1976,BasisBuckets,2,FALSE()),0)</f>
        <v>0</v>
      </c>
      <c r="R1976" s="84" t="n">
        <f aca="false">IF($N1976="PHY",VLOOKUP(H1976,PGDBuckets,2,FALSE()),0)</f>
        <v>0</v>
      </c>
      <c r="S1976" s="84" t="n">
        <f aca="false">IF($N1976="G",VLOOKUP(H1976,PGDBuckets,2,FALSE()),0)</f>
        <v>0</v>
      </c>
      <c r="T1976" s="84" t="n">
        <f aca="false">SUM(P1976:S1976)</f>
        <v>13</v>
      </c>
      <c r="U1976" s="84" t="str">
        <f aca="false">IF(O1976="not used","-",O1976&amp;N1976&amp;T1976)</f>
        <v>-</v>
      </c>
      <c r="V1976" s="84" t="str">
        <f aca="false">IF(O1976="Not Used","-",VLOOKUP(D1976,FOLIOS,7,FALSE())&amp;H1976)</f>
        <v>-</v>
      </c>
      <c r="W1976" s="84" t="str">
        <f aca="false">IF(U1976="-","-",O1976&amp;E1976&amp;H1976)</f>
        <v>-</v>
      </c>
      <c r="X1976" s="85" t="str">
        <f aca="false">D1976&amp;G1976</f>
        <v>FT-CAND-EGSC-PRCNG</v>
      </c>
      <c r="AF1976" s="0" t="str">
        <f aca="false">D1976&amp;V1976</f>
        <v>FT-CAND-EGSC-PRC-</v>
      </c>
    </row>
    <row r="1977" customFormat="false" ht="12.75" hidden="false" customHeight="false" outlineLevel="0" collapsed="false">
      <c r="A1977" s="81" t="n">
        <v>36682</v>
      </c>
      <c r="B1977" s="82" t="s">
        <v>55</v>
      </c>
      <c r="C1977" s="82" t="s">
        <v>56</v>
      </c>
      <c r="D1977" s="82" t="s">
        <v>103</v>
      </c>
      <c r="E1977" s="82" t="s">
        <v>24</v>
      </c>
      <c r="F1977" s="82"/>
      <c r="G1977" s="82" t="s">
        <v>98</v>
      </c>
      <c r="H1977" s="81" t="n">
        <v>39083</v>
      </c>
      <c r="I1977" s="82" t="n">
        <v>105388</v>
      </c>
      <c r="J1977" s="82" t="n">
        <v>105388</v>
      </c>
      <c r="K1977" s="83" t="n">
        <f aca="false">IF(J1977=0,0,J1977/I1977)</f>
        <v>1</v>
      </c>
      <c r="L1977" s="83" t="n">
        <f aca="false">I1977/UOM</f>
        <v>10.5388</v>
      </c>
      <c r="M1977" s="83" t="n">
        <f aca="false">J1977/UOM</f>
        <v>10.5388</v>
      </c>
      <c r="N1977" s="84" t="str">
        <f aca="false">IF(F1977="P","PHY",IF(F1977="G","G",E1977))</f>
        <v>P</v>
      </c>
      <c r="O1977" s="84" t="str">
        <f aca="false">IF(ISNA(VLOOKUP(G1977,BadCanCurves,1,FALSE())),VLOOKUP(D1977,FOLIOS,6,FALSE()),"not used")</f>
        <v>not used</v>
      </c>
      <c r="P1977" s="84" t="n">
        <f aca="false">IF($N1977="P",VLOOKUP(H1977,PrcBuckets,2,FALSE()),0)</f>
        <v>13</v>
      </c>
      <c r="Q1977" s="84" t="n">
        <f aca="false">IF($N1977="D",VLOOKUP(H1977,BasisBuckets,2,FALSE()),0)</f>
        <v>0</v>
      </c>
      <c r="R1977" s="84" t="n">
        <f aca="false">IF($N1977="PHY",VLOOKUP(H1977,PGDBuckets,2,FALSE()),0)</f>
        <v>0</v>
      </c>
      <c r="S1977" s="84" t="n">
        <f aca="false">IF($N1977="G",VLOOKUP(H1977,PGDBuckets,2,FALSE()),0)</f>
        <v>0</v>
      </c>
      <c r="T1977" s="84" t="n">
        <f aca="false">SUM(P1977:S1977)</f>
        <v>13</v>
      </c>
      <c r="U1977" s="84" t="str">
        <f aca="false">IF(O1977="not used","-",O1977&amp;N1977&amp;T1977)</f>
        <v>-</v>
      </c>
      <c r="V1977" s="84" t="str">
        <f aca="false">IF(O1977="Not Used","-",VLOOKUP(D1977,FOLIOS,7,FALSE())&amp;H1977)</f>
        <v>-</v>
      </c>
      <c r="W1977" s="84" t="str">
        <f aca="false">IF(U1977="-","-",O1977&amp;E1977&amp;H1977)</f>
        <v>-</v>
      </c>
      <c r="X1977" s="85" t="str">
        <f aca="false">D1977&amp;G1977</f>
        <v>FT-CAND-EGSC-PRCNG</v>
      </c>
      <c r="AF1977" s="0" t="str">
        <f aca="false">D1977&amp;V1977</f>
        <v>FT-CAND-EGSC-PRC-</v>
      </c>
    </row>
    <row r="1978" customFormat="false" ht="12.75" hidden="false" customHeight="false" outlineLevel="0" collapsed="false">
      <c r="A1978" s="81" t="n">
        <v>36682</v>
      </c>
      <c r="B1978" s="82" t="s">
        <v>55</v>
      </c>
      <c r="C1978" s="82" t="s">
        <v>56</v>
      </c>
      <c r="D1978" s="82" t="s">
        <v>103</v>
      </c>
      <c r="E1978" s="82" t="s">
        <v>24</v>
      </c>
      <c r="F1978" s="82"/>
      <c r="G1978" s="82" t="s">
        <v>98</v>
      </c>
      <c r="H1978" s="81" t="n">
        <v>39114</v>
      </c>
      <c r="I1978" s="82" t="n">
        <v>94600</v>
      </c>
      <c r="J1978" s="82" t="n">
        <v>94600</v>
      </c>
      <c r="K1978" s="83" t="n">
        <f aca="false">IF(J1978=0,0,J1978/I1978)</f>
        <v>1</v>
      </c>
      <c r="L1978" s="83" t="n">
        <f aca="false">I1978/UOM</f>
        <v>9.46</v>
      </c>
      <c r="M1978" s="83" t="n">
        <f aca="false">J1978/UOM</f>
        <v>9.46</v>
      </c>
      <c r="N1978" s="84" t="str">
        <f aca="false">IF(F1978="P","PHY",IF(F1978="G","G",E1978))</f>
        <v>P</v>
      </c>
      <c r="O1978" s="84" t="str">
        <f aca="false">IF(ISNA(VLOOKUP(G1978,BadCanCurves,1,FALSE())),VLOOKUP(D1978,FOLIOS,6,FALSE()),"not used")</f>
        <v>not used</v>
      </c>
      <c r="P1978" s="84" t="n">
        <f aca="false">IF($N1978="P",VLOOKUP(H1978,PrcBuckets,2,FALSE()),0)</f>
        <v>13</v>
      </c>
      <c r="Q1978" s="84" t="n">
        <f aca="false">IF($N1978="D",VLOOKUP(H1978,BasisBuckets,2,FALSE()),0)</f>
        <v>0</v>
      </c>
      <c r="R1978" s="84" t="n">
        <f aca="false">IF($N1978="PHY",VLOOKUP(H1978,PGDBuckets,2,FALSE()),0)</f>
        <v>0</v>
      </c>
      <c r="S1978" s="84" t="n">
        <f aca="false">IF($N1978="G",VLOOKUP(H1978,PGDBuckets,2,FALSE()),0)</f>
        <v>0</v>
      </c>
      <c r="T1978" s="84" t="n">
        <f aca="false">SUM(P1978:S1978)</f>
        <v>13</v>
      </c>
      <c r="U1978" s="84" t="str">
        <f aca="false">IF(O1978="not used","-",O1978&amp;N1978&amp;T1978)</f>
        <v>-</v>
      </c>
      <c r="V1978" s="84" t="str">
        <f aca="false">IF(O1978="Not Used","-",VLOOKUP(D1978,FOLIOS,7,FALSE())&amp;H1978)</f>
        <v>-</v>
      </c>
      <c r="W1978" s="84" t="str">
        <f aca="false">IF(U1978="-","-",O1978&amp;E1978&amp;H1978)</f>
        <v>-</v>
      </c>
      <c r="X1978" s="85" t="str">
        <f aca="false">D1978&amp;G1978</f>
        <v>FT-CAND-EGSC-PRCNG</v>
      </c>
      <c r="AF1978" s="0" t="str">
        <f aca="false">D1978&amp;V1978</f>
        <v>FT-CAND-EGSC-PRC-</v>
      </c>
    </row>
    <row r="1979" customFormat="false" ht="12.75" hidden="false" customHeight="false" outlineLevel="0" collapsed="false">
      <c r="A1979" s="81" t="n">
        <v>36682</v>
      </c>
      <c r="B1979" s="82" t="s">
        <v>55</v>
      </c>
      <c r="C1979" s="82" t="s">
        <v>56</v>
      </c>
      <c r="D1979" s="82" t="s">
        <v>103</v>
      </c>
      <c r="E1979" s="82" t="s">
        <v>24</v>
      </c>
      <c r="F1979" s="82"/>
      <c r="G1979" s="82" t="s">
        <v>98</v>
      </c>
      <c r="H1979" s="81" t="n">
        <v>39142</v>
      </c>
      <c r="I1979" s="82" t="n">
        <v>104150</v>
      </c>
      <c r="J1979" s="82" t="n">
        <v>104150</v>
      </c>
      <c r="K1979" s="83" t="n">
        <f aca="false">IF(J1979=0,0,J1979/I1979)</f>
        <v>1</v>
      </c>
      <c r="L1979" s="83" t="n">
        <f aca="false">I1979/UOM</f>
        <v>10.415</v>
      </c>
      <c r="M1979" s="83" t="n">
        <f aca="false">J1979/UOM</f>
        <v>10.415</v>
      </c>
      <c r="N1979" s="84" t="str">
        <f aca="false">IF(F1979="P","PHY",IF(F1979="G","G",E1979))</f>
        <v>P</v>
      </c>
      <c r="O1979" s="84" t="str">
        <f aca="false">IF(ISNA(VLOOKUP(G1979,BadCanCurves,1,FALSE())),VLOOKUP(D1979,FOLIOS,6,FALSE()),"not used")</f>
        <v>not used</v>
      </c>
      <c r="P1979" s="84" t="n">
        <f aca="false">IF($N1979="P",VLOOKUP(H1979,PrcBuckets,2,FALSE()),0)</f>
        <v>13</v>
      </c>
      <c r="Q1979" s="84" t="n">
        <f aca="false">IF($N1979="D",VLOOKUP(H1979,BasisBuckets,2,FALSE()),0)</f>
        <v>0</v>
      </c>
      <c r="R1979" s="84" t="n">
        <f aca="false">IF($N1979="PHY",VLOOKUP(H1979,PGDBuckets,2,FALSE()),0)</f>
        <v>0</v>
      </c>
      <c r="S1979" s="84" t="n">
        <f aca="false">IF($N1979="G",VLOOKUP(H1979,PGDBuckets,2,FALSE()),0)</f>
        <v>0</v>
      </c>
      <c r="T1979" s="84" t="n">
        <f aca="false">SUM(P1979:S1979)</f>
        <v>13</v>
      </c>
      <c r="U1979" s="84" t="str">
        <f aca="false">IF(O1979="not used","-",O1979&amp;N1979&amp;T1979)</f>
        <v>-</v>
      </c>
      <c r="V1979" s="84" t="str">
        <f aca="false">IF(O1979="Not Used","-",VLOOKUP(D1979,FOLIOS,7,FALSE())&amp;H1979)</f>
        <v>-</v>
      </c>
      <c r="W1979" s="84" t="str">
        <f aca="false">IF(U1979="-","-",O1979&amp;E1979&amp;H1979)</f>
        <v>-</v>
      </c>
      <c r="X1979" s="85" t="str">
        <f aca="false">D1979&amp;G1979</f>
        <v>FT-CAND-EGSC-PRCNG</v>
      </c>
      <c r="AF1979" s="0" t="str">
        <f aca="false">D1979&amp;V1979</f>
        <v>FT-CAND-EGSC-PRC-</v>
      </c>
    </row>
    <row r="1980" customFormat="false" ht="12.75" hidden="false" customHeight="false" outlineLevel="0" collapsed="false">
      <c r="A1980" s="81" t="n">
        <v>36682</v>
      </c>
      <c r="B1980" s="82" t="s">
        <v>55</v>
      </c>
      <c r="C1980" s="82" t="s">
        <v>56</v>
      </c>
      <c r="D1980" s="82" t="s">
        <v>103</v>
      </c>
      <c r="E1980" s="82" t="s">
        <v>24</v>
      </c>
      <c r="F1980" s="82"/>
      <c r="G1980" s="82" t="s">
        <v>98</v>
      </c>
      <c r="H1980" s="81" t="n">
        <v>39173</v>
      </c>
      <c r="I1980" s="82" t="n">
        <v>100166</v>
      </c>
      <c r="J1980" s="82" t="n">
        <v>100166</v>
      </c>
      <c r="K1980" s="83" t="n">
        <f aca="false">IF(J1980=0,0,J1980/I1980)</f>
        <v>1</v>
      </c>
      <c r="L1980" s="83" t="n">
        <f aca="false">I1980/UOM</f>
        <v>10.0166</v>
      </c>
      <c r="M1980" s="83" t="n">
        <f aca="false">J1980/UOM</f>
        <v>10.0166</v>
      </c>
      <c r="N1980" s="84" t="str">
        <f aca="false">IF(F1980="P","PHY",IF(F1980="G","G",E1980))</f>
        <v>P</v>
      </c>
      <c r="O1980" s="84" t="str">
        <f aca="false">IF(ISNA(VLOOKUP(G1980,BadCanCurves,1,FALSE())),VLOOKUP(D1980,FOLIOS,6,FALSE()),"not used")</f>
        <v>not used</v>
      </c>
      <c r="P1980" s="84" t="n">
        <f aca="false">IF($N1980="P",VLOOKUP(H1980,PrcBuckets,2,FALSE()),0)</f>
        <v>13</v>
      </c>
      <c r="Q1980" s="84" t="n">
        <f aca="false">IF($N1980="D",VLOOKUP(H1980,BasisBuckets,2,FALSE()),0)</f>
        <v>0</v>
      </c>
      <c r="R1980" s="84" t="n">
        <f aca="false">IF($N1980="PHY",VLOOKUP(H1980,PGDBuckets,2,FALSE()),0)</f>
        <v>0</v>
      </c>
      <c r="S1980" s="84" t="n">
        <f aca="false">IF($N1980="G",VLOOKUP(H1980,PGDBuckets,2,FALSE()),0)</f>
        <v>0</v>
      </c>
      <c r="T1980" s="84" t="n">
        <f aca="false">SUM(P1980:S1980)</f>
        <v>13</v>
      </c>
      <c r="U1980" s="84" t="str">
        <f aca="false">IF(O1980="not used","-",O1980&amp;N1980&amp;T1980)</f>
        <v>-</v>
      </c>
      <c r="V1980" s="84" t="str">
        <f aca="false">IF(O1980="Not Used","-",VLOOKUP(D1980,FOLIOS,7,FALSE())&amp;H1980)</f>
        <v>-</v>
      </c>
      <c r="W1980" s="84" t="str">
        <f aca="false">IF(U1980="-","-",O1980&amp;E1980&amp;H1980)</f>
        <v>-</v>
      </c>
      <c r="X1980" s="85" t="str">
        <f aca="false">D1980&amp;G1980</f>
        <v>FT-CAND-EGSC-PRCNG</v>
      </c>
      <c r="AF1980" s="0" t="str">
        <f aca="false">D1980&amp;V1980</f>
        <v>FT-CAND-EGSC-PRC-</v>
      </c>
    </row>
    <row r="1981" customFormat="false" ht="12.75" hidden="false" customHeight="false" outlineLevel="0" collapsed="false">
      <c r="A1981" s="81" t="n">
        <v>36682</v>
      </c>
      <c r="B1981" s="82" t="s">
        <v>55</v>
      </c>
      <c r="C1981" s="82" t="s">
        <v>56</v>
      </c>
      <c r="D1981" s="82" t="s">
        <v>103</v>
      </c>
      <c r="E1981" s="82" t="s">
        <v>24</v>
      </c>
      <c r="F1981" s="82"/>
      <c r="G1981" s="82" t="s">
        <v>98</v>
      </c>
      <c r="H1981" s="81" t="n">
        <v>39203</v>
      </c>
      <c r="I1981" s="82" t="n">
        <v>102883</v>
      </c>
      <c r="J1981" s="82" t="n">
        <v>102883</v>
      </c>
      <c r="K1981" s="83" t="n">
        <f aca="false">IF(J1981=0,0,J1981/I1981)</f>
        <v>1</v>
      </c>
      <c r="L1981" s="83" t="n">
        <f aca="false">I1981/UOM</f>
        <v>10.2883</v>
      </c>
      <c r="M1981" s="83" t="n">
        <f aca="false">J1981/UOM</f>
        <v>10.2883</v>
      </c>
      <c r="N1981" s="84" t="str">
        <f aca="false">IF(F1981="P","PHY",IF(F1981="G","G",E1981))</f>
        <v>P</v>
      </c>
      <c r="O1981" s="84" t="str">
        <f aca="false">IF(ISNA(VLOOKUP(G1981,BadCanCurves,1,FALSE())),VLOOKUP(D1981,FOLIOS,6,FALSE()),"not used")</f>
        <v>not used</v>
      </c>
      <c r="P1981" s="84" t="n">
        <f aca="false">IF($N1981="P",VLOOKUP(H1981,PrcBuckets,2,FALSE()),0)</f>
        <v>13</v>
      </c>
      <c r="Q1981" s="84" t="n">
        <f aca="false">IF($N1981="D",VLOOKUP(H1981,BasisBuckets,2,FALSE()),0)</f>
        <v>0</v>
      </c>
      <c r="R1981" s="84" t="n">
        <f aca="false">IF($N1981="PHY",VLOOKUP(H1981,PGDBuckets,2,FALSE()),0)</f>
        <v>0</v>
      </c>
      <c r="S1981" s="84" t="n">
        <f aca="false">IF($N1981="G",VLOOKUP(H1981,PGDBuckets,2,FALSE()),0)</f>
        <v>0</v>
      </c>
      <c r="T1981" s="84" t="n">
        <f aca="false">SUM(P1981:S1981)</f>
        <v>13</v>
      </c>
      <c r="U1981" s="84" t="str">
        <f aca="false">IF(O1981="not used","-",O1981&amp;N1981&amp;T1981)</f>
        <v>-</v>
      </c>
      <c r="V1981" s="84" t="str">
        <f aca="false">IF(O1981="Not Used","-",VLOOKUP(D1981,FOLIOS,7,FALSE())&amp;H1981)</f>
        <v>-</v>
      </c>
      <c r="W1981" s="84" t="str">
        <f aca="false">IF(U1981="-","-",O1981&amp;E1981&amp;H1981)</f>
        <v>-</v>
      </c>
      <c r="X1981" s="85" t="str">
        <f aca="false">D1981&amp;G1981</f>
        <v>FT-CAND-EGSC-PRCNG</v>
      </c>
      <c r="AF1981" s="0" t="str">
        <f aca="false">D1981&amp;V1981</f>
        <v>FT-CAND-EGSC-PRC-</v>
      </c>
    </row>
    <row r="1982" customFormat="false" ht="12.75" hidden="false" customHeight="false" outlineLevel="0" collapsed="false">
      <c r="A1982" s="81" t="n">
        <v>36682</v>
      </c>
      <c r="B1982" s="82" t="s">
        <v>55</v>
      </c>
      <c r="C1982" s="82" t="s">
        <v>56</v>
      </c>
      <c r="D1982" s="82" t="s">
        <v>103</v>
      </c>
      <c r="E1982" s="82" t="s">
        <v>24</v>
      </c>
      <c r="F1982" s="82"/>
      <c r="G1982" s="82" t="s">
        <v>98</v>
      </c>
      <c r="H1982" s="81" t="n">
        <v>39234</v>
      </c>
      <c r="I1982" s="82" t="n">
        <v>98947</v>
      </c>
      <c r="J1982" s="82" t="n">
        <v>98947</v>
      </c>
      <c r="K1982" s="83" t="n">
        <f aca="false">IF(J1982=0,0,J1982/I1982)</f>
        <v>1</v>
      </c>
      <c r="L1982" s="83" t="n">
        <f aca="false">I1982/UOM</f>
        <v>9.8947</v>
      </c>
      <c r="M1982" s="83" t="n">
        <f aca="false">J1982/UOM</f>
        <v>9.8947</v>
      </c>
      <c r="N1982" s="84" t="str">
        <f aca="false">IF(F1982="P","PHY",IF(F1982="G","G",E1982))</f>
        <v>P</v>
      </c>
      <c r="O1982" s="84" t="str">
        <f aca="false">IF(ISNA(VLOOKUP(G1982,BadCanCurves,1,FALSE())),VLOOKUP(D1982,FOLIOS,6,FALSE()),"not used")</f>
        <v>not used</v>
      </c>
      <c r="P1982" s="84" t="n">
        <f aca="false">IF($N1982="P",VLOOKUP(H1982,PrcBuckets,2,FALSE()),0)</f>
        <v>13</v>
      </c>
      <c r="Q1982" s="84" t="n">
        <f aca="false">IF($N1982="D",VLOOKUP(H1982,BasisBuckets,2,FALSE()),0)</f>
        <v>0</v>
      </c>
      <c r="R1982" s="84" t="n">
        <f aca="false">IF($N1982="PHY",VLOOKUP(H1982,PGDBuckets,2,FALSE()),0)</f>
        <v>0</v>
      </c>
      <c r="S1982" s="84" t="n">
        <f aca="false">IF($N1982="G",VLOOKUP(H1982,PGDBuckets,2,FALSE()),0)</f>
        <v>0</v>
      </c>
      <c r="T1982" s="84" t="n">
        <f aca="false">SUM(P1982:S1982)</f>
        <v>13</v>
      </c>
      <c r="U1982" s="84" t="str">
        <f aca="false">IF(O1982="not used","-",O1982&amp;N1982&amp;T1982)</f>
        <v>-</v>
      </c>
      <c r="V1982" s="84" t="str">
        <f aca="false">IF(O1982="Not Used","-",VLOOKUP(D1982,FOLIOS,7,FALSE())&amp;H1982)</f>
        <v>-</v>
      </c>
      <c r="W1982" s="84" t="str">
        <f aca="false">IF(U1982="-","-",O1982&amp;E1982&amp;H1982)</f>
        <v>-</v>
      </c>
      <c r="X1982" s="85" t="str">
        <f aca="false">D1982&amp;G1982</f>
        <v>FT-CAND-EGSC-PRCNG</v>
      </c>
      <c r="AF1982" s="0" t="str">
        <f aca="false">D1982&amp;V1982</f>
        <v>FT-CAND-EGSC-PRC-</v>
      </c>
    </row>
    <row r="1983" customFormat="false" ht="12.75" hidden="false" customHeight="false" outlineLevel="0" collapsed="false">
      <c r="A1983" s="81" t="n">
        <v>36682</v>
      </c>
      <c r="B1983" s="82" t="s">
        <v>55</v>
      </c>
      <c r="C1983" s="82" t="s">
        <v>56</v>
      </c>
      <c r="D1983" s="82" t="s">
        <v>103</v>
      </c>
      <c r="E1983" s="82" t="s">
        <v>24</v>
      </c>
      <c r="F1983" s="82"/>
      <c r="G1983" s="82" t="s">
        <v>98</v>
      </c>
      <c r="H1983" s="81" t="n">
        <v>39264</v>
      </c>
      <c r="I1983" s="82" t="n">
        <v>101642</v>
      </c>
      <c r="J1983" s="82" t="n">
        <v>101642</v>
      </c>
      <c r="K1983" s="83" t="n">
        <f aca="false">IF(J1983=0,0,J1983/I1983)</f>
        <v>1</v>
      </c>
      <c r="L1983" s="83" t="n">
        <f aca="false">I1983/UOM</f>
        <v>10.1642</v>
      </c>
      <c r="M1983" s="83" t="n">
        <f aca="false">J1983/UOM</f>
        <v>10.1642</v>
      </c>
      <c r="N1983" s="84" t="str">
        <f aca="false">IF(F1983="P","PHY",IF(F1983="G","G",E1983))</f>
        <v>P</v>
      </c>
      <c r="O1983" s="84" t="str">
        <f aca="false">IF(ISNA(VLOOKUP(G1983,BadCanCurves,1,FALSE())),VLOOKUP(D1983,FOLIOS,6,FALSE()),"not used")</f>
        <v>not used</v>
      </c>
      <c r="P1983" s="84" t="n">
        <f aca="false">IF($N1983="P",VLOOKUP(H1983,PrcBuckets,2,FALSE()),0)</f>
        <v>13</v>
      </c>
      <c r="Q1983" s="84" t="n">
        <f aca="false">IF($N1983="D",VLOOKUP(H1983,BasisBuckets,2,FALSE()),0)</f>
        <v>0</v>
      </c>
      <c r="R1983" s="84" t="n">
        <f aca="false">IF($N1983="PHY",VLOOKUP(H1983,PGDBuckets,2,FALSE()),0)</f>
        <v>0</v>
      </c>
      <c r="S1983" s="84" t="n">
        <f aca="false">IF($N1983="G",VLOOKUP(H1983,PGDBuckets,2,FALSE()),0)</f>
        <v>0</v>
      </c>
      <c r="T1983" s="84" t="n">
        <f aca="false">SUM(P1983:S1983)</f>
        <v>13</v>
      </c>
      <c r="U1983" s="84" t="str">
        <f aca="false">IF(O1983="not used","-",O1983&amp;N1983&amp;T1983)</f>
        <v>-</v>
      </c>
      <c r="V1983" s="84" t="str">
        <f aca="false">IF(O1983="Not Used","-",VLOOKUP(D1983,FOLIOS,7,FALSE())&amp;H1983)</f>
        <v>-</v>
      </c>
      <c r="W1983" s="84" t="str">
        <f aca="false">IF(U1983="-","-",O1983&amp;E1983&amp;H1983)</f>
        <v>-</v>
      </c>
      <c r="X1983" s="85" t="str">
        <f aca="false">D1983&amp;G1983</f>
        <v>FT-CAND-EGSC-PRCNG</v>
      </c>
      <c r="AF1983" s="0" t="str">
        <f aca="false">D1983&amp;V1983</f>
        <v>FT-CAND-EGSC-PRC-</v>
      </c>
    </row>
    <row r="1984" customFormat="false" ht="12.75" hidden="false" customHeight="false" outlineLevel="0" collapsed="false">
      <c r="A1984" s="81" t="n">
        <v>36682</v>
      </c>
      <c r="B1984" s="82" t="s">
        <v>55</v>
      </c>
      <c r="C1984" s="82" t="s">
        <v>56</v>
      </c>
      <c r="D1984" s="82" t="s">
        <v>103</v>
      </c>
      <c r="E1984" s="82" t="s">
        <v>24</v>
      </c>
      <c r="F1984" s="82"/>
      <c r="G1984" s="82" t="s">
        <v>98</v>
      </c>
      <c r="H1984" s="81" t="n">
        <v>39295</v>
      </c>
      <c r="I1984" s="82" t="n">
        <v>101024</v>
      </c>
      <c r="J1984" s="82" t="n">
        <v>101024</v>
      </c>
      <c r="K1984" s="83" t="n">
        <f aca="false">IF(J1984=0,0,J1984/I1984)</f>
        <v>1</v>
      </c>
      <c r="L1984" s="83" t="n">
        <f aca="false">I1984/UOM</f>
        <v>10.1024</v>
      </c>
      <c r="M1984" s="83" t="n">
        <f aca="false">J1984/UOM</f>
        <v>10.1024</v>
      </c>
      <c r="N1984" s="84" t="str">
        <f aca="false">IF(F1984="P","PHY",IF(F1984="G","G",E1984))</f>
        <v>P</v>
      </c>
      <c r="O1984" s="84" t="str">
        <f aca="false">IF(ISNA(VLOOKUP(G1984,BadCanCurves,1,FALSE())),VLOOKUP(D1984,FOLIOS,6,FALSE()),"not used")</f>
        <v>not used</v>
      </c>
      <c r="P1984" s="84" t="n">
        <f aca="false">IF($N1984="P",VLOOKUP(H1984,PrcBuckets,2,FALSE()),0)</f>
        <v>13</v>
      </c>
      <c r="Q1984" s="84" t="n">
        <f aca="false">IF($N1984="D",VLOOKUP(H1984,BasisBuckets,2,FALSE()),0)</f>
        <v>0</v>
      </c>
      <c r="R1984" s="84" t="n">
        <f aca="false">IF($N1984="PHY",VLOOKUP(H1984,PGDBuckets,2,FALSE()),0)</f>
        <v>0</v>
      </c>
      <c r="S1984" s="84" t="n">
        <f aca="false">IF($N1984="G",VLOOKUP(H1984,PGDBuckets,2,FALSE()),0)</f>
        <v>0</v>
      </c>
      <c r="T1984" s="84" t="n">
        <f aca="false">SUM(P1984:S1984)</f>
        <v>13</v>
      </c>
      <c r="U1984" s="84" t="str">
        <f aca="false">IF(O1984="not used","-",O1984&amp;N1984&amp;T1984)</f>
        <v>-</v>
      </c>
      <c r="V1984" s="84" t="str">
        <f aca="false">IF(O1984="Not Used","-",VLOOKUP(D1984,FOLIOS,7,FALSE())&amp;H1984)</f>
        <v>-</v>
      </c>
      <c r="W1984" s="84" t="str">
        <f aca="false">IF(U1984="-","-",O1984&amp;E1984&amp;H1984)</f>
        <v>-</v>
      </c>
      <c r="X1984" s="85" t="str">
        <f aca="false">D1984&amp;G1984</f>
        <v>FT-CAND-EGSC-PRCNG</v>
      </c>
      <c r="AF1984" s="0" t="str">
        <f aca="false">D1984&amp;V1984</f>
        <v>FT-CAND-EGSC-PRC-</v>
      </c>
    </row>
    <row r="1985" customFormat="false" ht="12.75" hidden="false" customHeight="false" outlineLevel="0" collapsed="false">
      <c r="A1985" s="81" t="n">
        <v>36682</v>
      </c>
      <c r="B1985" s="82" t="s">
        <v>55</v>
      </c>
      <c r="C1985" s="82" t="s">
        <v>56</v>
      </c>
      <c r="D1985" s="82" t="s">
        <v>103</v>
      </c>
      <c r="E1985" s="82" t="s">
        <v>24</v>
      </c>
      <c r="F1985" s="82"/>
      <c r="G1985" s="82" t="s">
        <v>98</v>
      </c>
      <c r="H1985" s="81" t="n">
        <v>39326</v>
      </c>
      <c r="I1985" s="82" t="n">
        <v>97172</v>
      </c>
      <c r="J1985" s="82" t="n">
        <v>97172</v>
      </c>
      <c r="K1985" s="83" t="n">
        <f aca="false">IF(J1985=0,0,J1985/I1985)</f>
        <v>1</v>
      </c>
      <c r="L1985" s="83" t="n">
        <f aca="false">I1985/UOM</f>
        <v>9.7172</v>
      </c>
      <c r="M1985" s="83" t="n">
        <f aca="false">J1985/UOM</f>
        <v>9.7172</v>
      </c>
      <c r="N1985" s="84" t="str">
        <f aca="false">IF(F1985="P","PHY",IF(F1985="G","G",E1985))</f>
        <v>P</v>
      </c>
      <c r="O1985" s="84" t="str">
        <f aca="false">IF(ISNA(VLOOKUP(G1985,BadCanCurves,1,FALSE())),VLOOKUP(D1985,FOLIOS,6,FALSE()),"not used")</f>
        <v>not used</v>
      </c>
      <c r="P1985" s="84" t="n">
        <f aca="false">IF($N1985="P",VLOOKUP(H1985,PrcBuckets,2,FALSE()),0)</f>
        <v>13</v>
      </c>
      <c r="Q1985" s="84" t="n">
        <f aca="false">IF($N1985="D",VLOOKUP(H1985,BasisBuckets,2,FALSE()),0)</f>
        <v>0</v>
      </c>
      <c r="R1985" s="84" t="n">
        <f aca="false">IF($N1985="PHY",VLOOKUP(H1985,PGDBuckets,2,FALSE()),0)</f>
        <v>0</v>
      </c>
      <c r="S1985" s="84" t="n">
        <f aca="false">IF($N1985="G",VLOOKUP(H1985,PGDBuckets,2,FALSE()),0)</f>
        <v>0</v>
      </c>
      <c r="T1985" s="84" t="n">
        <f aca="false">SUM(P1985:S1985)</f>
        <v>13</v>
      </c>
      <c r="U1985" s="84" t="str">
        <f aca="false">IF(O1985="not used","-",O1985&amp;N1985&amp;T1985)</f>
        <v>-</v>
      </c>
      <c r="V1985" s="84" t="str">
        <f aca="false">IF(O1985="Not Used","-",VLOOKUP(D1985,FOLIOS,7,FALSE())&amp;H1985)</f>
        <v>-</v>
      </c>
      <c r="W1985" s="84" t="str">
        <f aca="false">IF(U1985="-","-",O1985&amp;E1985&amp;H1985)</f>
        <v>-</v>
      </c>
      <c r="X1985" s="85" t="str">
        <f aca="false">D1985&amp;G1985</f>
        <v>FT-CAND-EGSC-PRCNG</v>
      </c>
      <c r="AF1985" s="0" t="str">
        <f aca="false">D1985&amp;V1985</f>
        <v>FT-CAND-EGSC-PRC-</v>
      </c>
    </row>
    <row r="1986" customFormat="false" ht="12.75" hidden="false" customHeight="false" outlineLevel="0" collapsed="false">
      <c r="A1986" s="81" t="n">
        <v>36682</v>
      </c>
      <c r="B1986" s="82" t="s">
        <v>55</v>
      </c>
      <c r="C1986" s="82" t="s">
        <v>56</v>
      </c>
      <c r="D1986" s="82" t="s">
        <v>103</v>
      </c>
      <c r="E1986" s="82" t="s">
        <v>24</v>
      </c>
      <c r="F1986" s="82"/>
      <c r="G1986" s="82" t="s">
        <v>98</v>
      </c>
      <c r="H1986" s="81" t="n">
        <v>39356</v>
      </c>
      <c r="I1986" s="82" t="n">
        <v>99821</v>
      </c>
      <c r="J1986" s="82" t="n">
        <v>99821</v>
      </c>
      <c r="K1986" s="83" t="n">
        <f aca="false">IF(J1986=0,0,J1986/I1986)</f>
        <v>1</v>
      </c>
      <c r="L1986" s="83" t="n">
        <f aca="false">I1986/UOM</f>
        <v>9.9821</v>
      </c>
      <c r="M1986" s="83" t="n">
        <f aca="false">J1986/UOM</f>
        <v>9.9821</v>
      </c>
      <c r="N1986" s="84" t="str">
        <f aca="false">IF(F1986="P","PHY",IF(F1986="G","G",E1986))</f>
        <v>P</v>
      </c>
      <c r="O1986" s="84" t="str">
        <f aca="false">IF(ISNA(VLOOKUP(G1986,BadCanCurves,1,FALSE())),VLOOKUP(D1986,FOLIOS,6,FALSE()),"not used")</f>
        <v>not used</v>
      </c>
      <c r="P1986" s="84" t="n">
        <f aca="false">IF($N1986="P",VLOOKUP(H1986,PrcBuckets,2,FALSE()),0)</f>
        <v>13</v>
      </c>
      <c r="Q1986" s="84" t="n">
        <f aca="false">IF($N1986="D",VLOOKUP(H1986,BasisBuckets,2,FALSE()),0)</f>
        <v>0</v>
      </c>
      <c r="R1986" s="84" t="n">
        <f aca="false">IF($N1986="PHY",VLOOKUP(H1986,PGDBuckets,2,FALSE()),0)</f>
        <v>0</v>
      </c>
      <c r="S1986" s="84" t="n">
        <f aca="false">IF($N1986="G",VLOOKUP(H1986,PGDBuckets,2,FALSE()),0)</f>
        <v>0</v>
      </c>
      <c r="T1986" s="84" t="n">
        <f aca="false">SUM(P1986:S1986)</f>
        <v>13</v>
      </c>
      <c r="U1986" s="84" t="str">
        <f aca="false">IF(O1986="not used","-",O1986&amp;N1986&amp;T1986)</f>
        <v>-</v>
      </c>
      <c r="V1986" s="84" t="str">
        <f aca="false">IF(O1986="Not Used","-",VLOOKUP(D1986,FOLIOS,7,FALSE())&amp;H1986)</f>
        <v>-</v>
      </c>
      <c r="W1986" s="84" t="str">
        <f aca="false">IF(U1986="-","-",O1986&amp;E1986&amp;H1986)</f>
        <v>-</v>
      </c>
      <c r="X1986" s="85" t="str">
        <f aca="false">D1986&amp;G1986</f>
        <v>FT-CAND-EGSC-PRCNG</v>
      </c>
      <c r="AF1986" s="0" t="str">
        <f aca="false">D1986&amp;V1986</f>
        <v>FT-CAND-EGSC-PRC-</v>
      </c>
    </row>
    <row r="1987" customFormat="false" ht="12.75" hidden="false" customHeight="false" outlineLevel="0" collapsed="false">
      <c r="A1987" s="81" t="n">
        <v>36682</v>
      </c>
      <c r="B1987" s="82" t="s">
        <v>55</v>
      </c>
      <c r="C1987" s="82" t="s">
        <v>56</v>
      </c>
      <c r="D1987" s="82" t="s">
        <v>103</v>
      </c>
      <c r="E1987" s="82" t="s">
        <v>24</v>
      </c>
      <c r="F1987" s="82"/>
      <c r="G1987" s="82" t="s">
        <v>98</v>
      </c>
      <c r="H1987" s="81" t="n">
        <v>39387</v>
      </c>
      <c r="I1987" s="82" t="n">
        <v>1064</v>
      </c>
      <c r="J1987" s="82" t="n">
        <v>1064</v>
      </c>
      <c r="K1987" s="83" t="n">
        <f aca="false">IF(J1987=0,0,J1987/I1987)</f>
        <v>1</v>
      </c>
      <c r="L1987" s="83" t="n">
        <f aca="false">I1987/UOM</f>
        <v>0.1064</v>
      </c>
      <c r="M1987" s="83" t="n">
        <f aca="false">J1987/UOM</f>
        <v>0.1064</v>
      </c>
      <c r="N1987" s="84" t="str">
        <f aca="false">IF(F1987="P","PHY",IF(F1987="G","G",E1987))</f>
        <v>P</v>
      </c>
      <c r="O1987" s="84" t="str">
        <f aca="false">IF(ISNA(VLOOKUP(G1987,BadCanCurves,1,FALSE())),VLOOKUP(D1987,FOLIOS,6,FALSE()),"not used")</f>
        <v>not used</v>
      </c>
      <c r="P1987" s="84" t="n">
        <f aca="false">IF($N1987="P",VLOOKUP(H1987,PrcBuckets,2,FALSE()),0)</f>
        <v>13</v>
      </c>
      <c r="Q1987" s="84" t="n">
        <f aca="false">IF($N1987="D",VLOOKUP(H1987,BasisBuckets,2,FALSE()),0)</f>
        <v>0</v>
      </c>
      <c r="R1987" s="84" t="n">
        <f aca="false">IF($N1987="PHY",VLOOKUP(H1987,PGDBuckets,2,FALSE()),0)</f>
        <v>0</v>
      </c>
      <c r="S1987" s="84" t="n">
        <f aca="false">IF($N1987="G",VLOOKUP(H1987,PGDBuckets,2,FALSE()),0)</f>
        <v>0</v>
      </c>
      <c r="T1987" s="84" t="n">
        <f aca="false">SUM(P1987:S1987)</f>
        <v>13</v>
      </c>
      <c r="U1987" s="84" t="str">
        <f aca="false">IF(O1987="not used","-",O1987&amp;N1987&amp;T1987)</f>
        <v>-</v>
      </c>
      <c r="V1987" s="84" t="str">
        <f aca="false">IF(O1987="Not Used","-",VLOOKUP(D1987,FOLIOS,7,FALSE())&amp;H1987)</f>
        <v>-</v>
      </c>
      <c r="W1987" s="84" t="str">
        <f aca="false">IF(U1987="-","-",O1987&amp;E1987&amp;H1987)</f>
        <v>-</v>
      </c>
      <c r="X1987" s="85" t="str">
        <f aca="false">D1987&amp;G1987</f>
        <v>FT-CAND-EGSC-PRCNG</v>
      </c>
      <c r="AF1987" s="0" t="str">
        <f aca="false">D1987&amp;V1987</f>
        <v>FT-CAND-EGSC-PRC-</v>
      </c>
    </row>
    <row r="1988" customFormat="false" ht="12.75" hidden="false" customHeight="false" outlineLevel="0" collapsed="false">
      <c r="A1988" s="81" t="n">
        <v>36682</v>
      </c>
      <c r="B1988" s="82" t="s">
        <v>55</v>
      </c>
      <c r="C1988" s="82" t="s">
        <v>56</v>
      </c>
      <c r="D1988" s="82" t="s">
        <v>103</v>
      </c>
      <c r="E1988" s="82" t="s">
        <v>24</v>
      </c>
      <c r="F1988" s="82"/>
      <c r="G1988" s="82" t="s">
        <v>98</v>
      </c>
      <c r="H1988" s="81" t="n">
        <v>39417</v>
      </c>
      <c r="I1988" s="82" t="n">
        <v>1093</v>
      </c>
      <c r="J1988" s="82" t="n">
        <v>1093</v>
      </c>
      <c r="K1988" s="83" t="n">
        <f aca="false">IF(J1988=0,0,J1988/I1988)</f>
        <v>1</v>
      </c>
      <c r="L1988" s="83" t="n">
        <f aca="false">I1988/UOM</f>
        <v>0.1093</v>
      </c>
      <c r="M1988" s="83" t="n">
        <f aca="false">J1988/UOM</f>
        <v>0.1093</v>
      </c>
      <c r="N1988" s="84" t="str">
        <f aca="false">IF(F1988="P","PHY",IF(F1988="G","G",E1988))</f>
        <v>P</v>
      </c>
      <c r="O1988" s="84" t="str">
        <f aca="false">IF(ISNA(VLOOKUP(G1988,BadCanCurves,1,FALSE())),VLOOKUP(D1988,FOLIOS,6,FALSE()),"not used")</f>
        <v>not used</v>
      </c>
      <c r="P1988" s="84" t="n">
        <f aca="false">IF($N1988="P",VLOOKUP(H1988,PrcBuckets,2,FALSE()),0)</f>
        <v>13</v>
      </c>
      <c r="Q1988" s="84" t="n">
        <f aca="false">IF($N1988="D",VLOOKUP(H1988,BasisBuckets,2,FALSE()),0)</f>
        <v>0</v>
      </c>
      <c r="R1988" s="84" t="n">
        <f aca="false">IF($N1988="PHY",VLOOKUP(H1988,PGDBuckets,2,FALSE()),0)</f>
        <v>0</v>
      </c>
      <c r="S1988" s="84" t="n">
        <f aca="false">IF($N1988="G",VLOOKUP(H1988,PGDBuckets,2,FALSE()),0)</f>
        <v>0</v>
      </c>
      <c r="T1988" s="84" t="n">
        <f aca="false">SUM(P1988:S1988)</f>
        <v>13</v>
      </c>
      <c r="U1988" s="84" t="str">
        <f aca="false">IF(O1988="not used","-",O1988&amp;N1988&amp;T1988)</f>
        <v>-</v>
      </c>
      <c r="V1988" s="84" t="str">
        <f aca="false">IF(O1988="Not Used","-",VLOOKUP(D1988,FOLIOS,7,FALSE())&amp;H1988)</f>
        <v>-</v>
      </c>
      <c r="W1988" s="84" t="str">
        <f aca="false">IF(U1988="-","-",O1988&amp;E1988&amp;H1988)</f>
        <v>-</v>
      </c>
      <c r="X1988" s="85" t="str">
        <f aca="false">D1988&amp;G1988</f>
        <v>FT-CAND-EGSC-PRCNG</v>
      </c>
      <c r="AF1988" s="0" t="str">
        <f aca="false">D1988&amp;V1988</f>
        <v>FT-CAND-EGSC-PRC-</v>
      </c>
    </row>
    <row r="1989" customFormat="false" ht="12.75" hidden="false" customHeight="false" outlineLevel="0" collapsed="false">
      <c r="A1989" s="81" t="n">
        <v>36682</v>
      </c>
      <c r="B1989" s="82" t="s">
        <v>55</v>
      </c>
      <c r="C1989" s="82" t="s">
        <v>56</v>
      </c>
      <c r="D1989" s="82" t="s">
        <v>103</v>
      </c>
      <c r="E1989" s="82" t="s">
        <v>24</v>
      </c>
      <c r="F1989" s="82"/>
      <c r="G1989" s="82" t="s">
        <v>98</v>
      </c>
      <c r="H1989" s="81" t="n">
        <v>39448</v>
      </c>
      <c r="I1989" s="82" t="n">
        <v>1086</v>
      </c>
      <c r="J1989" s="82" t="n">
        <v>1086</v>
      </c>
      <c r="K1989" s="83" t="n">
        <f aca="false">IF(J1989=0,0,J1989/I1989)</f>
        <v>1</v>
      </c>
      <c r="L1989" s="83" t="n">
        <f aca="false">I1989/UOM</f>
        <v>0.1086</v>
      </c>
      <c r="M1989" s="83" t="n">
        <f aca="false">J1989/UOM</f>
        <v>0.1086</v>
      </c>
      <c r="N1989" s="84" t="str">
        <f aca="false">IF(F1989="P","PHY",IF(F1989="G","G",E1989))</f>
        <v>P</v>
      </c>
      <c r="O1989" s="84" t="str">
        <f aca="false">IF(ISNA(VLOOKUP(G1989,BadCanCurves,1,FALSE())),VLOOKUP(D1989,FOLIOS,6,FALSE()),"not used")</f>
        <v>not used</v>
      </c>
      <c r="P1989" s="84" t="n">
        <f aca="false">IF($N1989="P",VLOOKUP(H1989,PrcBuckets,2,FALSE()),0)</f>
        <v>13</v>
      </c>
      <c r="Q1989" s="84" t="n">
        <f aca="false">IF($N1989="D",VLOOKUP(H1989,BasisBuckets,2,FALSE()),0)</f>
        <v>0</v>
      </c>
      <c r="R1989" s="84" t="n">
        <f aca="false">IF($N1989="PHY",VLOOKUP(H1989,PGDBuckets,2,FALSE()),0)</f>
        <v>0</v>
      </c>
      <c r="S1989" s="84" t="n">
        <f aca="false">IF($N1989="G",VLOOKUP(H1989,PGDBuckets,2,FALSE()),0)</f>
        <v>0</v>
      </c>
      <c r="T1989" s="84" t="n">
        <f aca="false">SUM(P1989:S1989)</f>
        <v>13</v>
      </c>
      <c r="U1989" s="84" t="str">
        <f aca="false">IF(O1989="not used","-",O1989&amp;N1989&amp;T1989)</f>
        <v>-</v>
      </c>
      <c r="V1989" s="84" t="str">
        <f aca="false">IF(O1989="Not Used","-",VLOOKUP(D1989,FOLIOS,7,FALSE())&amp;H1989)</f>
        <v>-</v>
      </c>
      <c r="W1989" s="84" t="str">
        <f aca="false">IF(U1989="-","-",O1989&amp;E1989&amp;H1989)</f>
        <v>-</v>
      </c>
      <c r="X1989" s="85" t="str">
        <f aca="false">D1989&amp;G1989</f>
        <v>FT-CAND-EGSC-PRCNG</v>
      </c>
      <c r="AF1989" s="0" t="str">
        <f aca="false">D1989&amp;V1989</f>
        <v>FT-CAND-EGSC-PRC-</v>
      </c>
    </row>
    <row r="1990" customFormat="false" ht="12.75" hidden="false" customHeight="false" outlineLevel="0" collapsed="false">
      <c r="A1990" s="81" t="n">
        <v>36682</v>
      </c>
      <c r="B1990" s="82" t="s">
        <v>55</v>
      </c>
      <c r="C1990" s="82" t="s">
        <v>56</v>
      </c>
      <c r="D1990" s="82" t="s">
        <v>103</v>
      </c>
      <c r="E1990" s="82" t="s">
        <v>24</v>
      </c>
      <c r="F1990" s="82"/>
      <c r="G1990" s="82" t="s">
        <v>98</v>
      </c>
      <c r="H1990" s="81" t="n">
        <v>39479</v>
      </c>
      <c r="I1990" s="82" t="n">
        <v>1010</v>
      </c>
      <c r="J1990" s="82" t="n">
        <v>1010</v>
      </c>
      <c r="K1990" s="83" t="n">
        <f aca="false">IF(J1990=0,0,J1990/I1990)</f>
        <v>1</v>
      </c>
      <c r="L1990" s="83" t="n">
        <f aca="false">I1990/UOM</f>
        <v>0.101</v>
      </c>
      <c r="M1990" s="83" t="n">
        <f aca="false">J1990/UOM</f>
        <v>0.101</v>
      </c>
      <c r="N1990" s="84" t="str">
        <f aca="false">IF(F1990="P","PHY",IF(F1990="G","G",E1990))</f>
        <v>P</v>
      </c>
      <c r="O1990" s="84" t="str">
        <f aca="false">IF(ISNA(VLOOKUP(G1990,BadCanCurves,1,FALSE())),VLOOKUP(D1990,FOLIOS,6,FALSE()),"not used")</f>
        <v>not used</v>
      </c>
      <c r="P1990" s="84" t="n">
        <f aca="false">IF($N1990="P",VLOOKUP(H1990,PrcBuckets,2,FALSE()),0)</f>
        <v>13</v>
      </c>
      <c r="Q1990" s="84" t="n">
        <f aca="false">IF($N1990="D",VLOOKUP(H1990,BasisBuckets,2,FALSE()),0)</f>
        <v>0</v>
      </c>
      <c r="R1990" s="84" t="n">
        <f aca="false">IF($N1990="PHY",VLOOKUP(H1990,PGDBuckets,2,FALSE()),0)</f>
        <v>0</v>
      </c>
      <c r="S1990" s="84" t="n">
        <f aca="false">IF($N1990="G",VLOOKUP(H1990,PGDBuckets,2,FALSE()),0)</f>
        <v>0</v>
      </c>
      <c r="T1990" s="84" t="n">
        <f aca="false">SUM(P1990:S1990)</f>
        <v>13</v>
      </c>
      <c r="U1990" s="84" t="str">
        <f aca="false">IF(O1990="not used","-",O1990&amp;N1990&amp;T1990)</f>
        <v>-</v>
      </c>
      <c r="V1990" s="84" t="str">
        <f aca="false">IF(O1990="Not Used","-",VLOOKUP(D1990,FOLIOS,7,FALSE())&amp;H1990)</f>
        <v>-</v>
      </c>
      <c r="W1990" s="84" t="str">
        <f aca="false">IF(U1990="-","-",O1990&amp;E1990&amp;H1990)</f>
        <v>-</v>
      </c>
      <c r="X1990" s="85" t="str">
        <f aca="false">D1990&amp;G1990</f>
        <v>FT-CAND-EGSC-PRCNG</v>
      </c>
      <c r="AF1990" s="0" t="str">
        <f aca="false">D1990&amp;V1990</f>
        <v>FT-CAND-EGSC-PRC-</v>
      </c>
    </row>
    <row r="1991" customFormat="false" ht="12.75" hidden="false" customHeight="false" outlineLevel="0" collapsed="false">
      <c r="A1991" s="81" t="n">
        <v>36682</v>
      </c>
      <c r="B1991" s="82" t="s">
        <v>55</v>
      </c>
      <c r="C1991" s="82" t="s">
        <v>56</v>
      </c>
      <c r="D1991" s="82" t="s">
        <v>103</v>
      </c>
      <c r="E1991" s="82" t="s">
        <v>24</v>
      </c>
      <c r="F1991" s="82"/>
      <c r="G1991" s="82" t="s">
        <v>98</v>
      </c>
      <c r="H1991" s="81" t="n">
        <v>39508</v>
      </c>
      <c r="I1991" s="82" t="n">
        <v>1073</v>
      </c>
      <c r="J1991" s="82" t="n">
        <v>1073</v>
      </c>
      <c r="K1991" s="83" t="n">
        <f aca="false">IF(J1991=0,0,J1991/I1991)</f>
        <v>1</v>
      </c>
      <c r="L1991" s="83" t="n">
        <f aca="false">I1991/UOM</f>
        <v>0.1073</v>
      </c>
      <c r="M1991" s="83" t="n">
        <f aca="false">J1991/UOM</f>
        <v>0.1073</v>
      </c>
      <c r="N1991" s="84" t="str">
        <f aca="false">IF(F1991="P","PHY",IF(F1991="G","G",E1991))</f>
        <v>P</v>
      </c>
      <c r="O1991" s="84" t="str">
        <f aca="false">IF(ISNA(VLOOKUP(G1991,BadCanCurves,1,FALSE())),VLOOKUP(D1991,FOLIOS,6,FALSE()),"not used")</f>
        <v>not used</v>
      </c>
      <c r="P1991" s="84" t="n">
        <f aca="false">IF($N1991="P",VLOOKUP(H1991,PrcBuckets,2,FALSE()),0)</f>
        <v>13</v>
      </c>
      <c r="Q1991" s="84" t="n">
        <f aca="false">IF($N1991="D",VLOOKUP(H1991,BasisBuckets,2,FALSE()),0)</f>
        <v>0</v>
      </c>
      <c r="R1991" s="84" t="n">
        <f aca="false">IF($N1991="PHY",VLOOKUP(H1991,PGDBuckets,2,FALSE()),0)</f>
        <v>0</v>
      </c>
      <c r="S1991" s="84" t="n">
        <f aca="false">IF($N1991="G",VLOOKUP(H1991,PGDBuckets,2,FALSE()),0)</f>
        <v>0</v>
      </c>
      <c r="T1991" s="84" t="n">
        <f aca="false">SUM(P1991:S1991)</f>
        <v>13</v>
      </c>
      <c r="U1991" s="84" t="str">
        <f aca="false">IF(O1991="not used","-",O1991&amp;N1991&amp;T1991)</f>
        <v>-</v>
      </c>
      <c r="V1991" s="84" t="str">
        <f aca="false">IF(O1991="Not Used","-",VLOOKUP(D1991,FOLIOS,7,FALSE())&amp;H1991)</f>
        <v>-</v>
      </c>
      <c r="W1991" s="84" t="str">
        <f aca="false">IF(U1991="-","-",O1991&amp;E1991&amp;H1991)</f>
        <v>-</v>
      </c>
      <c r="X1991" s="85" t="str">
        <f aca="false">D1991&amp;G1991</f>
        <v>FT-CAND-EGSC-PRCNG</v>
      </c>
      <c r="AF1991" s="0" t="str">
        <f aca="false">D1991&amp;V1991</f>
        <v>FT-CAND-EGSC-PRC-</v>
      </c>
    </row>
    <row r="1992" customFormat="false" ht="12.75" hidden="false" customHeight="false" outlineLevel="0" collapsed="false">
      <c r="A1992" s="81" t="n">
        <v>36682</v>
      </c>
      <c r="B1992" s="82" t="s">
        <v>55</v>
      </c>
      <c r="C1992" s="82" t="s">
        <v>56</v>
      </c>
      <c r="D1992" s="82" t="s">
        <v>103</v>
      </c>
      <c r="E1992" s="82" t="s">
        <v>24</v>
      </c>
      <c r="F1992" s="82"/>
      <c r="G1992" s="82" t="s">
        <v>98</v>
      </c>
      <c r="H1992" s="81" t="n">
        <v>39539</v>
      </c>
      <c r="I1992" s="82" t="n">
        <v>-2386</v>
      </c>
      <c r="J1992" s="82" t="n">
        <v>-2386</v>
      </c>
      <c r="K1992" s="83" t="n">
        <f aca="false">IF(J1992=0,0,J1992/I1992)</f>
        <v>1</v>
      </c>
      <c r="L1992" s="83" t="n">
        <f aca="false">I1992/UOM</f>
        <v>-0.2386</v>
      </c>
      <c r="M1992" s="83" t="n">
        <f aca="false">J1992/UOM</f>
        <v>-0.2386</v>
      </c>
      <c r="N1992" s="84" t="str">
        <f aca="false">IF(F1992="P","PHY",IF(F1992="G","G",E1992))</f>
        <v>P</v>
      </c>
      <c r="O1992" s="84" t="str">
        <f aca="false">IF(ISNA(VLOOKUP(G1992,BadCanCurves,1,FALSE())),VLOOKUP(D1992,FOLIOS,6,FALSE()),"not used")</f>
        <v>not used</v>
      </c>
      <c r="P1992" s="84" t="n">
        <f aca="false">IF($N1992="P",VLOOKUP(H1992,PrcBuckets,2,FALSE()),0)</f>
        <v>13</v>
      </c>
      <c r="Q1992" s="84" t="n">
        <f aca="false">IF($N1992="D",VLOOKUP(H1992,BasisBuckets,2,FALSE()),0)</f>
        <v>0</v>
      </c>
      <c r="R1992" s="84" t="n">
        <f aca="false">IF($N1992="PHY",VLOOKUP(H1992,PGDBuckets,2,FALSE()),0)</f>
        <v>0</v>
      </c>
      <c r="S1992" s="84" t="n">
        <f aca="false">IF($N1992="G",VLOOKUP(H1992,PGDBuckets,2,FALSE()),0)</f>
        <v>0</v>
      </c>
      <c r="T1992" s="84" t="n">
        <f aca="false">SUM(P1992:S1992)</f>
        <v>13</v>
      </c>
      <c r="U1992" s="84" t="str">
        <f aca="false">IF(O1992="not used","-",O1992&amp;N1992&amp;T1992)</f>
        <v>-</v>
      </c>
      <c r="V1992" s="84" t="str">
        <f aca="false">IF(O1992="Not Used","-",VLOOKUP(D1992,FOLIOS,7,FALSE())&amp;H1992)</f>
        <v>-</v>
      </c>
      <c r="W1992" s="84" t="str">
        <f aca="false">IF(U1992="-","-",O1992&amp;E1992&amp;H1992)</f>
        <v>-</v>
      </c>
      <c r="X1992" s="85" t="str">
        <f aca="false">D1992&amp;G1992</f>
        <v>FT-CAND-EGSC-PRCNG</v>
      </c>
      <c r="AF1992" s="0" t="str">
        <f aca="false">D1992&amp;V1992</f>
        <v>FT-CAND-EGSC-PRC-</v>
      </c>
    </row>
    <row r="1993" customFormat="false" ht="12.75" hidden="false" customHeight="false" outlineLevel="0" collapsed="false">
      <c r="A1993" s="81" t="n">
        <v>36682</v>
      </c>
      <c r="B1993" s="82" t="s">
        <v>55</v>
      </c>
      <c r="C1993" s="82" t="s">
        <v>56</v>
      </c>
      <c r="D1993" s="82" t="s">
        <v>103</v>
      </c>
      <c r="E1993" s="82" t="s">
        <v>24</v>
      </c>
      <c r="F1993" s="82"/>
      <c r="G1993" s="82" t="s">
        <v>98</v>
      </c>
      <c r="H1993" s="81" t="n">
        <v>39569</v>
      </c>
      <c r="I1993" s="82" t="n">
        <v>-2451</v>
      </c>
      <c r="J1993" s="82" t="n">
        <v>-2451</v>
      </c>
      <c r="K1993" s="83" t="n">
        <f aca="false">IF(J1993=0,0,J1993/I1993)</f>
        <v>1</v>
      </c>
      <c r="L1993" s="83" t="n">
        <f aca="false">I1993/UOM</f>
        <v>-0.2451</v>
      </c>
      <c r="M1993" s="83" t="n">
        <f aca="false">J1993/UOM</f>
        <v>-0.2451</v>
      </c>
      <c r="N1993" s="84" t="str">
        <f aca="false">IF(F1993="P","PHY",IF(F1993="G","G",E1993))</f>
        <v>P</v>
      </c>
      <c r="O1993" s="84" t="str">
        <f aca="false">IF(ISNA(VLOOKUP(G1993,BadCanCurves,1,FALSE())),VLOOKUP(D1993,FOLIOS,6,FALSE()),"not used")</f>
        <v>not used</v>
      </c>
      <c r="P1993" s="84" t="n">
        <f aca="false">IF($N1993="P",VLOOKUP(H1993,PrcBuckets,2,FALSE()),0)</f>
        <v>13</v>
      </c>
      <c r="Q1993" s="84" t="n">
        <f aca="false">IF($N1993="D",VLOOKUP(H1993,BasisBuckets,2,FALSE()),0)</f>
        <v>0</v>
      </c>
      <c r="R1993" s="84" t="n">
        <f aca="false">IF($N1993="PHY",VLOOKUP(H1993,PGDBuckets,2,FALSE()),0)</f>
        <v>0</v>
      </c>
      <c r="S1993" s="84" t="n">
        <f aca="false">IF($N1993="G",VLOOKUP(H1993,PGDBuckets,2,FALSE()),0)</f>
        <v>0</v>
      </c>
      <c r="T1993" s="84" t="n">
        <f aca="false">SUM(P1993:S1993)</f>
        <v>13</v>
      </c>
      <c r="U1993" s="84" t="str">
        <f aca="false">IF(O1993="not used","-",O1993&amp;N1993&amp;T1993)</f>
        <v>-</v>
      </c>
      <c r="V1993" s="84" t="str">
        <f aca="false">IF(O1993="Not Used","-",VLOOKUP(D1993,FOLIOS,7,FALSE())&amp;H1993)</f>
        <v>-</v>
      </c>
      <c r="W1993" s="84" t="str">
        <f aca="false">IF(U1993="-","-",O1993&amp;E1993&amp;H1993)</f>
        <v>-</v>
      </c>
      <c r="X1993" s="85" t="str">
        <f aca="false">D1993&amp;G1993</f>
        <v>FT-CAND-EGSC-PRCNG</v>
      </c>
      <c r="AF1993" s="0" t="str">
        <f aca="false">D1993&amp;V1993</f>
        <v>FT-CAND-EGSC-PRC-</v>
      </c>
    </row>
    <row r="1994" customFormat="false" ht="12.75" hidden="false" customHeight="false" outlineLevel="0" collapsed="false">
      <c r="A1994" s="81" t="n">
        <v>36682</v>
      </c>
      <c r="B1994" s="82" t="s">
        <v>55</v>
      </c>
      <c r="C1994" s="82" t="s">
        <v>56</v>
      </c>
      <c r="D1994" s="82" t="s">
        <v>103</v>
      </c>
      <c r="E1994" s="82" t="s">
        <v>24</v>
      </c>
      <c r="F1994" s="82"/>
      <c r="G1994" s="82" t="s">
        <v>98</v>
      </c>
      <c r="H1994" s="81" t="n">
        <v>39600</v>
      </c>
      <c r="I1994" s="82" t="n">
        <v>-2358</v>
      </c>
      <c r="J1994" s="82" t="n">
        <v>-2358</v>
      </c>
      <c r="K1994" s="83" t="n">
        <f aca="false">IF(J1994=0,0,J1994/I1994)</f>
        <v>1</v>
      </c>
      <c r="L1994" s="83" t="n">
        <f aca="false">I1994/UOM</f>
        <v>-0.2358</v>
      </c>
      <c r="M1994" s="83" t="n">
        <f aca="false">J1994/UOM</f>
        <v>-0.2358</v>
      </c>
      <c r="N1994" s="84" t="str">
        <f aca="false">IF(F1994="P","PHY",IF(F1994="G","G",E1994))</f>
        <v>P</v>
      </c>
      <c r="O1994" s="84" t="str">
        <f aca="false">IF(ISNA(VLOOKUP(G1994,BadCanCurves,1,FALSE())),VLOOKUP(D1994,FOLIOS,6,FALSE()),"not used")</f>
        <v>not used</v>
      </c>
      <c r="P1994" s="84" t="n">
        <f aca="false">IF($N1994="P",VLOOKUP(H1994,PrcBuckets,2,FALSE()),0)</f>
        <v>13</v>
      </c>
      <c r="Q1994" s="84" t="n">
        <f aca="false">IF($N1994="D",VLOOKUP(H1994,BasisBuckets,2,FALSE()),0)</f>
        <v>0</v>
      </c>
      <c r="R1994" s="84" t="n">
        <f aca="false">IF($N1994="PHY",VLOOKUP(H1994,PGDBuckets,2,FALSE()),0)</f>
        <v>0</v>
      </c>
      <c r="S1994" s="84" t="n">
        <f aca="false">IF($N1994="G",VLOOKUP(H1994,PGDBuckets,2,FALSE()),0)</f>
        <v>0</v>
      </c>
      <c r="T1994" s="84" t="n">
        <f aca="false">SUM(P1994:S1994)</f>
        <v>13</v>
      </c>
      <c r="U1994" s="84" t="str">
        <f aca="false">IF(O1994="not used","-",O1994&amp;N1994&amp;T1994)</f>
        <v>-</v>
      </c>
      <c r="V1994" s="84" t="str">
        <f aca="false">IF(O1994="Not Used","-",VLOOKUP(D1994,FOLIOS,7,FALSE())&amp;H1994)</f>
        <v>-</v>
      </c>
      <c r="W1994" s="84" t="str">
        <f aca="false">IF(U1994="-","-",O1994&amp;E1994&amp;H1994)</f>
        <v>-</v>
      </c>
      <c r="X1994" s="85" t="str">
        <f aca="false">D1994&amp;G1994</f>
        <v>FT-CAND-EGSC-PRCNG</v>
      </c>
      <c r="AF1994" s="0" t="str">
        <f aca="false">D1994&amp;V1994</f>
        <v>FT-CAND-EGSC-PRC-</v>
      </c>
    </row>
    <row r="1995" customFormat="false" ht="12.75" hidden="false" customHeight="false" outlineLevel="0" collapsed="false">
      <c r="A1995" s="81" t="n">
        <v>36682</v>
      </c>
      <c r="B1995" s="82" t="s">
        <v>55</v>
      </c>
      <c r="C1995" s="82" t="s">
        <v>56</v>
      </c>
      <c r="D1995" s="82" t="s">
        <v>103</v>
      </c>
      <c r="E1995" s="82" t="s">
        <v>24</v>
      </c>
      <c r="F1995" s="82"/>
      <c r="G1995" s="82" t="s">
        <v>98</v>
      </c>
      <c r="H1995" s="81" t="n">
        <v>39630</v>
      </c>
      <c r="I1995" s="82" t="n">
        <v>-2422</v>
      </c>
      <c r="J1995" s="82" t="n">
        <v>-2422</v>
      </c>
      <c r="K1995" s="83" t="n">
        <f aca="false">IF(J1995=0,0,J1995/I1995)</f>
        <v>1</v>
      </c>
      <c r="L1995" s="83" t="n">
        <f aca="false">I1995/UOM</f>
        <v>-0.2422</v>
      </c>
      <c r="M1995" s="83" t="n">
        <f aca="false">J1995/UOM</f>
        <v>-0.2422</v>
      </c>
      <c r="N1995" s="84" t="str">
        <f aca="false">IF(F1995="P","PHY",IF(F1995="G","G",E1995))</f>
        <v>P</v>
      </c>
      <c r="O1995" s="84" t="str">
        <f aca="false">IF(ISNA(VLOOKUP(G1995,BadCanCurves,1,FALSE())),VLOOKUP(D1995,FOLIOS,6,FALSE()),"not used")</f>
        <v>not used</v>
      </c>
      <c r="P1995" s="84" t="n">
        <f aca="false">IF($N1995="P",VLOOKUP(H1995,PrcBuckets,2,FALSE()),0)</f>
        <v>13</v>
      </c>
      <c r="Q1995" s="84" t="n">
        <f aca="false">IF($N1995="D",VLOOKUP(H1995,BasisBuckets,2,FALSE()),0)</f>
        <v>0</v>
      </c>
      <c r="R1995" s="84" t="n">
        <f aca="false">IF($N1995="PHY",VLOOKUP(H1995,PGDBuckets,2,FALSE()),0)</f>
        <v>0</v>
      </c>
      <c r="S1995" s="84" t="n">
        <f aca="false">IF($N1995="G",VLOOKUP(H1995,PGDBuckets,2,FALSE()),0)</f>
        <v>0</v>
      </c>
      <c r="T1995" s="84" t="n">
        <f aca="false">SUM(P1995:S1995)</f>
        <v>13</v>
      </c>
      <c r="U1995" s="84" t="str">
        <f aca="false">IF(O1995="not used","-",O1995&amp;N1995&amp;T1995)</f>
        <v>-</v>
      </c>
      <c r="V1995" s="84" t="str">
        <f aca="false">IF(O1995="Not Used","-",VLOOKUP(D1995,FOLIOS,7,FALSE())&amp;H1995)</f>
        <v>-</v>
      </c>
      <c r="W1995" s="84" t="str">
        <f aca="false">IF(U1995="-","-",O1995&amp;E1995&amp;H1995)</f>
        <v>-</v>
      </c>
      <c r="X1995" s="85" t="str">
        <f aca="false">D1995&amp;G1995</f>
        <v>FT-CAND-EGSC-PRCNG</v>
      </c>
      <c r="AF1995" s="0" t="str">
        <f aca="false">D1995&amp;V1995</f>
        <v>FT-CAND-EGSC-PRC-</v>
      </c>
    </row>
    <row r="1996" customFormat="false" ht="12.75" hidden="false" customHeight="false" outlineLevel="0" collapsed="false">
      <c r="A1996" s="81" t="n">
        <v>36682</v>
      </c>
      <c r="B1996" s="82" t="s">
        <v>55</v>
      </c>
      <c r="C1996" s="82" t="s">
        <v>56</v>
      </c>
      <c r="D1996" s="82" t="s">
        <v>103</v>
      </c>
      <c r="E1996" s="82" t="s">
        <v>24</v>
      </c>
      <c r="F1996" s="82"/>
      <c r="G1996" s="82" t="s">
        <v>98</v>
      </c>
      <c r="H1996" s="81" t="n">
        <v>39661</v>
      </c>
      <c r="I1996" s="82" t="n">
        <v>-2407</v>
      </c>
      <c r="J1996" s="82" t="n">
        <v>-2407</v>
      </c>
      <c r="K1996" s="83" t="n">
        <f aca="false">IF(J1996=0,0,J1996/I1996)</f>
        <v>1</v>
      </c>
      <c r="L1996" s="83" t="n">
        <f aca="false">I1996/UOM</f>
        <v>-0.2407</v>
      </c>
      <c r="M1996" s="83" t="n">
        <f aca="false">J1996/UOM</f>
        <v>-0.2407</v>
      </c>
      <c r="N1996" s="84" t="str">
        <f aca="false">IF(F1996="P","PHY",IF(F1996="G","G",E1996))</f>
        <v>P</v>
      </c>
      <c r="O1996" s="84" t="str">
        <f aca="false">IF(ISNA(VLOOKUP(G1996,BadCanCurves,1,FALSE())),VLOOKUP(D1996,FOLIOS,6,FALSE()),"not used")</f>
        <v>not used</v>
      </c>
      <c r="P1996" s="84" t="n">
        <f aca="false">IF($N1996="P",VLOOKUP(H1996,PrcBuckets,2,FALSE()),0)</f>
        <v>13</v>
      </c>
      <c r="Q1996" s="84" t="n">
        <f aca="false">IF($N1996="D",VLOOKUP(H1996,BasisBuckets,2,FALSE()),0)</f>
        <v>0</v>
      </c>
      <c r="R1996" s="84" t="n">
        <f aca="false">IF($N1996="PHY",VLOOKUP(H1996,PGDBuckets,2,FALSE()),0)</f>
        <v>0</v>
      </c>
      <c r="S1996" s="84" t="n">
        <f aca="false">IF($N1996="G",VLOOKUP(H1996,PGDBuckets,2,FALSE()),0)</f>
        <v>0</v>
      </c>
      <c r="T1996" s="84" t="n">
        <f aca="false">SUM(P1996:S1996)</f>
        <v>13</v>
      </c>
      <c r="U1996" s="84" t="str">
        <f aca="false">IF(O1996="not used","-",O1996&amp;N1996&amp;T1996)</f>
        <v>-</v>
      </c>
      <c r="V1996" s="84" t="str">
        <f aca="false">IF(O1996="Not Used","-",VLOOKUP(D1996,FOLIOS,7,FALSE())&amp;H1996)</f>
        <v>-</v>
      </c>
      <c r="W1996" s="84" t="str">
        <f aca="false">IF(U1996="-","-",O1996&amp;E1996&amp;H1996)</f>
        <v>-</v>
      </c>
      <c r="X1996" s="85" t="str">
        <f aca="false">D1996&amp;G1996</f>
        <v>FT-CAND-EGSC-PRCNG</v>
      </c>
      <c r="AF1996" s="0" t="str">
        <f aca="false">D1996&amp;V1996</f>
        <v>FT-CAND-EGSC-PRC-</v>
      </c>
    </row>
    <row r="1997" customFormat="false" ht="12.75" hidden="false" customHeight="false" outlineLevel="0" collapsed="false">
      <c r="A1997" s="81" t="n">
        <v>36682</v>
      </c>
      <c r="B1997" s="82" t="s">
        <v>55</v>
      </c>
      <c r="C1997" s="82" t="s">
        <v>56</v>
      </c>
      <c r="D1997" s="82" t="s">
        <v>103</v>
      </c>
      <c r="E1997" s="82" t="s">
        <v>24</v>
      </c>
      <c r="F1997" s="82"/>
      <c r="G1997" s="82" t="s">
        <v>98</v>
      </c>
      <c r="H1997" s="81" t="n">
        <v>39692</v>
      </c>
      <c r="I1997" s="82" t="n">
        <v>-2316</v>
      </c>
      <c r="J1997" s="82" t="n">
        <v>-2316</v>
      </c>
      <c r="K1997" s="83" t="n">
        <f aca="false">IF(J1997=0,0,J1997/I1997)</f>
        <v>1</v>
      </c>
      <c r="L1997" s="83" t="n">
        <f aca="false">I1997/UOM</f>
        <v>-0.2316</v>
      </c>
      <c r="M1997" s="83" t="n">
        <f aca="false">J1997/UOM</f>
        <v>-0.2316</v>
      </c>
      <c r="N1997" s="84" t="str">
        <f aca="false">IF(F1997="P","PHY",IF(F1997="G","G",E1997))</f>
        <v>P</v>
      </c>
      <c r="O1997" s="84" t="str">
        <f aca="false">IF(ISNA(VLOOKUP(G1997,BadCanCurves,1,FALSE())),VLOOKUP(D1997,FOLIOS,6,FALSE()),"not used")</f>
        <v>not used</v>
      </c>
      <c r="P1997" s="84" t="n">
        <f aca="false">IF($N1997="P",VLOOKUP(H1997,PrcBuckets,2,FALSE()),0)</f>
        <v>13</v>
      </c>
      <c r="Q1997" s="84" t="n">
        <f aca="false">IF($N1997="D",VLOOKUP(H1997,BasisBuckets,2,FALSE()),0)</f>
        <v>0</v>
      </c>
      <c r="R1997" s="84" t="n">
        <f aca="false">IF($N1997="PHY",VLOOKUP(H1997,PGDBuckets,2,FALSE()),0)</f>
        <v>0</v>
      </c>
      <c r="S1997" s="84" t="n">
        <f aca="false">IF($N1997="G",VLOOKUP(H1997,PGDBuckets,2,FALSE()),0)</f>
        <v>0</v>
      </c>
      <c r="T1997" s="84" t="n">
        <f aca="false">SUM(P1997:S1997)</f>
        <v>13</v>
      </c>
      <c r="U1997" s="84" t="str">
        <f aca="false">IF(O1997="not used","-",O1997&amp;N1997&amp;T1997)</f>
        <v>-</v>
      </c>
      <c r="V1997" s="84" t="str">
        <f aca="false">IF(O1997="Not Used","-",VLOOKUP(D1997,FOLIOS,7,FALSE())&amp;H1997)</f>
        <v>-</v>
      </c>
      <c r="W1997" s="84" t="str">
        <f aca="false">IF(U1997="-","-",O1997&amp;E1997&amp;H1997)</f>
        <v>-</v>
      </c>
      <c r="X1997" s="85" t="str">
        <f aca="false">D1997&amp;G1997</f>
        <v>FT-CAND-EGSC-PRCNG</v>
      </c>
      <c r="AF1997" s="0" t="str">
        <f aca="false">D1997&amp;V1997</f>
        <v>FT-CAND-EGSC-PRC-</v>
      </c>
    </row>
    <row r="1998" customFormat="false" ht="12.75" hidden="false" customHeight="false" outlineLevel="0" collapsed="false">
      <c r="A1998" s="81" t="n">
        <v>36682</v>
      </c>
      <c r="B1998" s="82" t="s">
        <v>55</v>
      </c>
      <c r="C1998" s="82" t="s">
        <v>56</v>
      </c>
      <c r="D1998" s="82" t="s">
        <v>103</v>
      </c>
      <c r="E1998" s="82" t="s">
        <v>24</v>
      </c>
      <c r="F1998" s="82"/>
      <c r="G1998" s="82" t="s">
        <v>98</v>
      </c>
      <c r="H1998" s="81" t="n">
        <v>39722</v>
      </c>
      <c r="I1998" s="82" t="n">
        <v>-2379</v>
      </c>
      <c r="J1998" s="82" t="n">
        <v>-2379</v>
      </c>
      <c r="K1998" s="83" t="n">
        <f aca="false">IF(J1998=0,0,J1998/I1998)</f>
        <v>1</v>
      </c>
      <c r="L1998" s="83" t="n">
        <f aca="false">I1998/UOM</f>
        <v>-0.2379</v>
      </c>
      <c r="M1998" s="83" t="n">
        <f aca="false">J1998/UOM</f>
        <v>-0.2379</v>
      </c>
      <c r="N1998" s="84" t="str">
        <f aca="false">IF(F1998="P","PHY",IF(F1998="G","G",E1998))</f>
        <v>P</v>
      </c>
      <c r="O1998" s="84" t="str">
        <f aca="false">IF(ISNA(VLOOKUP(G1998,BadCanCurves,1,FALSE())),VLOOKUP(D1998,FOLIOS,6,FALSE()),"not used")</f>
        <v>not used</v>
      </c>
      <c r="P1998" s="84" t="n">
        <f aca="false">IF($N1998="P",VLOOKUP(H1998,PrcBuckets,2,FALSE()),0)</f>
        <v>13</v>
      </c>
      <c r="Q1998" s="84" t="n">
        <f aca="false">IF($N1998="D",VLOOKUP(H1998,BasisBuckets,2,FALSE()),0)</f>
        <v>0</v>
      </c>
      <c r="R1998" s="84" t="n">
        <f aca="false">IF($N1998="PHY",VLOOKUP(H1998,PGDBuckets,2,FALSE()),0)</f>
        <v>0</v>
      </c>
      <c r="S1998" s="84" t="n">
        <f aca="false">IF($N1998="G",VLOOKUP(H1998,PGDBuckets,2,FALSE()),0)</f>
        <v>0</v>
      </c>
      <c r="T1998" s="84" t="n">
        <f aca="false">SUM(P1998:S1998)</f>
        <v>13</v>
      </c>
      <c r="U1998" s="84" t="str">
        <f aca="false">IF(O1998="not used","-",O1998&amp;N1998&amp;T1998)</f>
        <v>-</v>
      </c>
      <c r="V1998" s="84" t="str">
        <f aca="false">IF(O1998="Not Used","-",VLOOKUP(D1998,FOLIOS,7,FALSE())&amp;H1998)</f>
        <v>-</v>
      </c>
      <c r="W1998" s="84" t="str">
        <f aca="false">IF(U1998="-","-",O1998&amp;E1998&amp;H1998)</f>
        <v>-</v>
      </c>
      <c r="X1998" s="85" t="str">
        <f aca="false">D1998&amp;G1998</f>
        <v>FT-CAND-EGSC-PRCNG</v>
      </c>
      <c r="AF1998" s="0" t="str">
        <f aca="false">D1998&amp;V1998</f>
        <v>FT-CAND-EGSC-PRC-</v>
      </c>
    </row>
    <row r="1999" customFormat="false" ht="12.75" hidden="false" customHeight="false" outlineLevel="0" collapsed="false">
      <c r="A1999" s="81" t="n">
        <v>36682</v>
      </c>
      <c r="B1999" s="82" t="s">
        <v>55</v>
      </c>
      <c r="C1999" s="82" t="s">
        <v>56</v>
      </c>
      <c r="D1999" s="82" t="s">
        <v>103</v>
      </c>
      <c r="E1999" s="82" t="s">
        <v>24</v>
      </c>
      <c r="F1999" s="82"/>
      <c r="G1999" s="82" t="s">
        <v>98</v>
      </c>
      <c r="H1999" s="81" t="n">
        <v>39753</v>
      </c>
      <c r="I1999" s="82" t="n">
        <v>-3812</v>
      </c>
      <c r="J1999" s="82" t="n">
        <v>-3812</v>
      </c>
      <c r="K1999" s="83" t="n">
        <f aca="false">IF(J1999=0,0,J1999/I1999)</f>
        <v>1</v>
      </c>
      <c r="L1999" s="83" t="n">
        <f aca="false">I1999/UOM</f>
        <v>-0.3812</v>
      </c>
      <c r="M1999" s="83" t="n">
        <f aca="false">J1999/UOM</f>
        <v>-0.3812</v>
      </c>
      <c r="N1999" s="84" t="str">
        <f aca="false">IF(F1999="P","PHY",IF(F1999="G","G",E1999))</f>
        <v>P</v>
      </c>
      <c r="O1999" s="84" t="str">
        <f aca="false">IF(ISNA(VLOOKUP(G1999,BadCanCurves,1,FALSE())),VLOOKUP(D1999,FOLIOS,6,FALSE()),"not used")</f>
        <v>not used</v>
      </c>
      <c r="P1999" s="84" t="n">
        <f aca="false">IF($N1999="P",VLOOKUP(H1999,PrcBuckets,2,FALSE()),0)</f>
        <v>13</v>
      </c>
      <c r="Q1999" s="84" t="n">
        <f aca="false">IF($N1999="D",VLOOKUP(H1999,BasisBuckets,2,FALSE()),0)</f>
        <v>0</v>
      </c>
      <c r="R1999" s="84" t="n">
        <f aca="false">IF($N1999="PHY",VLOOKUP(H1999,PGDBuckets,2,FALSE()),0)</f>
        <v>0</v>
      </c>
      <c r="S1999" s="84" t="n">
        <f aca="false">IF($N1999="G",VLOOKUP(H1999,PGDBuckets,2,FALSE()),0)</f>
        <v>0</v>
      </c>
      <c r="T1999" s="84" t="n">
        <f aca="false">SUM(P1999:S1999)</f>
        <v>13</v>
      </c>
      <c r="U1999" s="84" t="str">
        <f aca="false">IF(O1999="not used","-",O1999&amp;N1999&amp;T1999)</f>
        <v>-</v>
      </c>
      <c r="V1999" s="84" t="str">
        <f aca="false">IF(O1999="Not Used","-",VLOOKUP(D1999,FOLIOS,7,FALSE())&amp;H1999)</f>
        <v>-</v>
      </c>
      <c r="W1999" s="84" t="str">
        <f aca="false">IF(U1999="-","-",O1999&amp;E1999&amp;H1999)</f>
        <v>-</v>
      </c>
      <c r="X1999" s="85" t="str">
        <f aca="false">D1999&amp;G1999</f>
        <v>FT-CAND-EGSC-PRCNG</v>
      </c>
      <c r="AF1999" s="0" t="str">
        <f aca="false">D1999&amp;V1999</f>
        <v>FT-CAND-EGSC-PRC-</v>
      </c>
    </row>
    <row r="2000" customFormat="false" ht="12.75" hidden="false" customHeight="false" outlineLevel="0" collapsed="false">
      <c r="A2000" s="81" t="n">
        <v>36682</v>
      </c>
      <c r="B2000" s="82" t="s">
        <v>55</v>
      </c>
      <c r="C2000" s="82" t="s">
        <v>56</v>
      </c>
      <c r="D2000" s="82" t="s">
        <v>103</v>
      </c>
      <c r="E2000" s="82" t="s">
        <v>24</v>
      </c>
      <c r="F2000" s="82"/>
      <c r="G2000" s="82" t="s">
        <v>98</v>
      </c>
      <c r="H2000" s="81" t="n">
        <v>39783</v>
      </c>
      <c r="I2000" s="82" t="n">
        <v>13122</v>
      </c>
      <c r="J2000" s="82" t="n">
        <v>13122</v>
      </c>
      <c r="K2000" s="83" t="n">
        <f aca="false">IF(J2000=0,0,J2000/I2000)</f>
        <v>1</v>
      </c>
      <c r="L2000" s="83" t="n">
        <f aca="false">I2000/UOM</f>
        <v>1.3122</v>
      </c>
      <c r="M2000" s="83" t="n">
        <f aca="false">J2000/UOM</f>
        <v>1.3122</v>
      </c>
      <c r="N2000" s="84" t="str">
        <f aca="false">IF(F2000="P","PHY",IF(F2000="G","G",E2000))</f>
        <v>P</v>
      </c>
      <c r="O2000" s="84" t="str">
        <f aca="false">IF(ISNA(VLOOKUP(G2000,BadCanCurves,1,FALSE())),VLOOKUP(D2000,FOLIOS,6,FALSE()),"not used")</f>
        <v>not used</v>
      </c>
      <c r="P2000" s="84" t="n">
        <f aca="false">IF($N2000="P",VLOOKUP(H2000,PrcBuckets,2,FALSE()),0)</f>
        <v>13</v>
      </c>
      <c r="Q2000" s="84" t="n">
        <f aca="false">IF($N2000="D",VLOOKUP(H2000,BasisBuckets,2,FALSE()),0)</f>
        <v>0</v>
      </c>
      <c r="R2000" s="84" t="n">
        <f aca="false">IF($N2000="PHY",VLOOKUP(H2000,PGDBuckets,2,FALSE()),0)</f>
        <v>0</v>
      </c>
      <c r="S2000" s="84" t="n">
        <f aca="false">IF($N2000="G",VLOOKUP(H2000,PGDBuckets,2,FALSE()),0)</f>
        <v>0</v>
      </c>
      <c r="T2000" s="84" t="n">
        <f aca="false">SUM(P2000:S2000)</f>
        <v>13</v>
      </c>
      <c r="U2000" s="84" t="str">
        <f aca="false">IF(O2000="not used","-",O2000&amp;N2000&amp;T2000)</f>
        <v>-</v>
      </c>
      <c r="V2000" s="84" t="str">
        <f aca="false">IF(O2000="Not Used","-",VLOOKUP(D2000,FOLIOS,7,FALSE())&amp;H2000)</f>
        <v>-</v>
      </c>
      <c r="W2000" s="84" t="str">
        <f aca="false">IF(U2000="-","-",O2000&amp;E2000&amp;H2000)</f>
        <v>-</v>
      </c>
      <c r="X2000" s="85" t="str">
        <f aca="false">D2000&amp;G2000</f>
        <v>FT-CAND-EGSC-PRCNG</v>
      </c>
      <c r="AF2000" s="0" t="str">
        <f aca="false">D2000&amp;V2000</f>
        <v>FT-CAND-EGSC-PRC-</v>
      </c>
    </row>
    <row r="2001" customFormat="false" ht="12.75" hidden="false" customHeight="false" outlineLevel="0" collapsed="false">
      <c r="A2001" s="81" t="n">
        <v>36682</v>
      </c>
      <c r="B2001" s="82" t="s">
        <v>55</v>
      </c>
      <c r="C2001" s="82" t="s">
        <v>56</v>
      </c>
      <c r="D2001" s="82" t="s">
        <v>103</v>
      </c>
      <c r="E2001" s="82" t="s">
        <v>24</v>
      </c>
      <c r="F2001" s="82"/>
      <c r="G2001" s="82" t="s">
        <v>98</v>
      </c>
      <c r="H2001" s="81" t="n">
        <v>39814</v>
      </c>
      <c r="I2001" s="82" t="n">
        <v>-110</v>
      </c>
      <c r="J2001" s="82" t="n">
        <v>-110</v>
      </c>
      <c r="K2001" s="83" t="n">
        <f aca="false">IF(J2001=0,0,J2001/I2001)</f>
        <v>1</v>
      </c>
      <c r="L2001" s="83" t="n">
        <f aca="false">I2001/UOM</f>
        <v>-0.011</v>
      </c>
      <c r="M2001" s="83" t="n">
        <f aca="false">J2001/UOM</f>
        <v>-0.011</v>
      </c>
      <c r="N2001" s="84" t="str">
        <f aca="false">IF(F2001="P","PHY",IF(F2001="G","G",E2001))</f>
        <v>P</v>
      </c>
      <c r="O2001" s="84" t="str">
        <f aca="false">IF(ISNA(VLOOKUP(G2001,BadCanCurves,1,FALSE())),VLOOKUP(D2001,FOLIOS,6,FALSE()),"not used")</f>
        <v>not used</v>
      </c>
      <c r="P2001" s="84" t="n">
        <f aca="false">IF($N2001="P",VLOOKUP(H2001,PrcBuckets,2,FALSE()),0)</f>
        <v>13</v>
      </c>
      <c r="Q2001" s="84" t="n">
        <f aca="false">IF($N2001="D",VLOOKUP(H2001,BasisBuckets,2,FALSE()),0)</f>
        <v>0</v>
      </c>
      <c r="R2001" s="84" t="n">
        <f aca="false">IF($N2001="PHY",VLOOKUP(H2001,PGDBuckets,2,FALSE()),0)</f>
        <v>0</v>
      </c>
      <c r="S2001" s="84" t="n">
        <f aca="false">IF($N2001="G",VLOOKUP(H2001,PGDBuckets,2,FALSE()),0)</f>
        <v>0</v>
      </c>
      <c r="T2001" s="84" t="n">
        <f aca="false">SUM(P2001:S2001)</f>
        <v>13</v>
      </c>
      <c r="U2001" s="84" t="str">
        <f aca="false">IF(O2001="not used","-",O2001&amp;N2001&amp;T2001)</f>
        <v>-</v>
      </c>
      <c r="V2001" s="84" t="str">
        <f aca="false">IF(O2001="Not Used","-",VLOOKUP(D2001,FOLIOS,7,FALSE())&amp;H2001)</f>
        <v>-</v>
      </c>
      <c r="W2001" s="84" t="str">
        <f aca="false">IF(U2001="-","-",O2001&amp;E2001&amp;H2001)</f>
        <v>-</v>
      </c>
      <c r="X2001" s="85" t="str">
        <f aca="false">D2001&amp;G2001</f>
        <v>FT-CAND-EGSC-PRCNG</v>
      </c>
      <c r="AF2001" s="0" t="str">
        <f aca="false">D2001&amp;V2001</f>
        <v>FT-CAND-EGSC-PRC-</v>
      </c>
    </row>
    <row r="2002" customFormat="false" ht="12.75" hidden="false" customHeight="false" outlineLevel="0" collapsed="false">
      <c r="A2002" s="81" t="n">
        <v>36682</v>
      </c>
      <c r="B2002" s="82" t="s">
        <v>55</v>
      </c>
      <c r="C2002" s="82" t="s">
        <v>56</v>
      </c>
      <c r="D2002" s="82" t="s">
        <v>103</v>
      </c>
      <c r="E2002" s="82" t="s">
        <v>24</v>
      </c>
      <c r="F2002" s="82"/>
      <c r="G2002" s="82" t="s">
        <v>98</v>
      </c>
      <c r="H2002" s="81" t="n">
        <v>39845</v>
      </c>
      <c r="I2002" s="82" t="n">
        <v>-99</v>
      </c>
      <c r="J2002" s="82" t="n">
        <v>-99</v>
      </c>
      <c r="K2002" s="83" t="n">
        <f aca="false">IF(J2002=0,0,J2002/I2002)</f>
        <v>1</v>
      </c>
      <c r="L2002" s="83" t="n">
        <f aca="false">I2002/UOM</f>
        <v>-0.0099</v>
      </c>
      <c r="M2002" s="83" t="n">
        <f aca="false">J2002/UOM</f>
        <v>-0.0099</v>
      </c>
      <c r="N2002" s="84" t="str">
        <f aca="false">IF(F2002="P","PHY",IF(F2002="G","G",E2002))</f>
        <v>P</v>
      </c>
      <c r="O2002" s="84" t="str">
        <f aca="false">IF(ISNA(VLOOKUP(G2002,BadCanCurves,1,FALSE())),VLOOKUP(D2002,FOLIOS,6,FALSE()),"not used")</f>
        <v>not used</v>
      </c>
      <c r="P2002" s="84" t="n">
        <f aca="false">IF($N2002="P",VLOOKUP(H2002,PrcBuckets,2,FALSE()),0)</f>
        <v>13</v>
      </c>
      <c r="Q2002" s="84" t="n">
        <f aca="false">IF($N2002="D",VLOOKUP(H2002,BasisBuckets,2,FALSE()),0)</f>
        <v>0</v>
      </c>
      <c r="R2002" s="84" t="n">
        <f aca="false">IF($N2002="PHY",VLOOKUP(H2002,PGDBuckets,2,FALSE()),0)</f>
        <v>0</v>
      </c>
      <c r="S2002" s="84" t="n">
        <f aca="false">IF($N2002="G",VLOOKUP(H2002,PGDBuckets,2,FALSE()),0)</f>
        <v>0</v>
      </c>
      <c r="T2002" s="84" t="n">
        <f aca="false">SUM(P2002:S2002)</f>
        <v>13</v>
      </c>
      <c r="U2002" s="84" t="str">
        <f aca="false">IF(O2002="not used","-",O2002&amp;N2002&amp;T2002)</f>
        <v>-</v>
      </c>
      <c r="V2002" s="84" t="str">
        <f aca="false">IF(O2002="Not Used","-",VLOOKUP(D2002,FOLIOS,7,FALSE())&amp;H2002)</f>
        <v>-</v>
      </c>
      <c r="W2002" s="84" t="str">
        <f aca="false">IF(U2002="-","-",O2002&amp;E2002&amp;H2002)</f>
        <v>-</v>
      </c>
      <c r="X2002" s="85" t="str">
        <f aca="false">D2002&amp;G2002</f>
        <v>FT-CAND-EGSC-PRCNG</v>
      </c>
      <c r="AF2002" s="0" t="str">
        <f aca="false">D2002&amp;V2002</f>
        <v>FT-CAND-EGSC-PRC-</v>
      </c>
    </row>
    <row r="2003" customFormat="false" ht="12.75" hidden="false" customHeight="false" outlineLevel="0" collapsed="false">
      <c r="A2003" s="81" t="n">
        <v>36682</v>
      </c>
      <c r="B2003" s="82" t="s">
        <v>55</v>
      </c>
      <c r="C2003" s="82" t="s">
        <v>56</v>
      </c>
      <c r="D2003" s="82" t="s">
        <v>103</v>
      </c>
      <c r="E2003" s="82" t="s">
        <v>24</v>
      </c>
      <c r="F2003" s="82"/>
      <c r="G2003" s="82" t="s">
        <v>98</v>
      </c>
      <c r="H2003" s="81" t="n">
        <v>39873</v>
      </c>
      <c r="I2003" s="82" t="n">
        <v>-109</v>
      </c>
      <c r="J2003" s="82" t="n">
        <v>-109</v>
      </c>
      <c r="K2003" s="83" t="n">
        <f aca="false">IF(J2003=0,0,J2003/I2003)</f>
        <v>1</v>
      </c>
      <c r="L2003" s="83" t="n">
        <f aca="false">I2003/UOM</f>
        <v>-0.0109</v>
      </c>
      <c r="M2003" s="83" t="n">
        <f aca="false">J2003/UOM</f>
        <v>-0.0109</v>
      </c>
      <c r="N2003" s="84" t="str">
        <f aca="false">IF(F2003="P","PHY",IF(F2003="G","G",E2003))</f>
        <v>P</v>
      </c>
      <c r="O2003" s="84" t="str">
        <f aca="false">IF(ISNA(VLOOKUP(G2003,BadCanCurves,1,FALSE())),VLOOKUP(D2003,FOLIOS,6,FALSE()),"not used")</f>
        <v>not used</v>
      </c>
      <c r="P2003" s="84" t="n">
        <f aca="false">IF($N2003="P",VLOOKUP(H2003,PrcBuckets,2,FALSE()),0)</f>
        <v>13</v>
      </c>
      <c r="Q2003" s="84" t="n">
        <f aca="false">IF($N2003="D",VLOOKUP(H2003,BasisBuckets,2,FALSE()),0)</f>
        <v>0</v>
      </c>
      <c r="R2003" s="84" t="n">
        <f aca="false">IF($N2003="PHY",VLOOKUP(H2003,PGDBuckets,2,FALSE()),0)</f>
        <v>0</v>
      </c>
      <c r="S2003" s="84" t="n">
        <f aca="false">IF($N2003="G",VLOOKUP(H2003,PGDBuckets,2,FALSE()),0)</f>
        <v>0</v>
      </c>
      <c r="T2003" s="84" t="n">
        <f aca="false">SUM(P2003:S2003)</f>
        <v>13</v>
      </c>
      <c r="U2003" s="84" t="str">
        <f aca="false">IF(O2003="not used","-",O2003&amp;N2003&amp;T2003)</f>
        <v>-</v>
      </c>
      <c r="V2003" s="84" t="str">
        <f aca="false">IF(O2003="Not Used","-",VLOOKUP(D2003,FOLIOS,7,FALSE())&amp;H2003)</f>
        <v>-</v>
      </c>
      <c r="W2003" s="84" t="str">
        <f aca="false">IF(U2003="-","-",O2003&amp;E2003&amp;H2003)</f>
        <v>-</v>
      </c>
      <c r="X2003" s="85" t="str">
        <f aca="false">D2003&amp;G2003</f>
        <v>FT-CAND-EGSC-PRCNG</v>
      </c>
      <c r="AF2003" s="0" t="str">
        <f aca="false">D2003&amp;V2003</f>
        <v>FT-CAND-EGSC-PRC-</v>
      </c>
    </row>
    <row r="2004" customFormat="false" ht="12.75" hidden="false" customHeight="false" outlineLevel="0" collapsed="false">
      <c r="A2004" s="81" t="n">
        <v>36682</v>
      </c>
      <c r="B2004" s="82" t="s">
        <v>55</v>
      </c>
      <c r="C2004" s="82" t="s">
        <v>56</v>
      </c>
      <c r="D2004" s="82" t="s">
        <v>103</v>
      </c>
      <c r="E2004" s="82" t="s">
        <v>24</v>
      </c>
      <c r="F2004" s="82"/>
      <c r="G2004" s="82" t="s">
        <v>98</v>
      </c>
      <c r="H2004" s="81" t="n">
        <v>39904</v>
      </c>
      <c r="I2004" s="82" t="n">
        <v>-105</v>
      </c>
      <c r="J2004" s="82" t="n">
        <v>-105</v>
      </c>
      <c r="K2004" s="83" t="n">
        <f aca="false">IF(J2004=0,0,J2004/I2004)</f>
        <v>1</v>
      </c>
      <c r="L2004" s="83" t="n">
        <f aca="false">I2004/UOM</f>
        <v>-0.0105</v>
      </c>
      <c r="M2004" s="83" t="n">
        <f aca="false">J2004/UOM</f>
        <v>-0.0105</v>
      </c>
      <c r="N2004" s="84" t="str">
        <f aca="false">IF(F2004="P","PHY",IF(F2004="G","G",E2004))</f>
        <v>P</v>
      </c>
      <c r="O2004" s="84" t="str">
        <f aca="false">IF(ISNA(VLOOKUP(G2004,BadCanCurves,1,FALSE())),VLOOKUP(D2004,FOLIOS,6,FALSE()),"not used")</f>
        <v>not used</v>
      </c>
      <c r="P2004" s="84" t="n">
        <f aca="false">IF($N2004="P",VLOOKUP(H2004,PrcBuckets,2,FALSE()),0)</f>
        <v>13</v>
      </c>
      <c r="Q2004" s="84" t="n">
        <f aca="false">IF($N2004="D",VLOOKUP(H2004,BasisBuckets,2,FALSE()),0)</f>
        <v>0</v>
      </c>
      <c r="R2004" s="84" t="n">
        <f aca="false">IF($N2004="PHY",VLOOKUP(H2004,PGDBuckets,2,FALSE()),0)</f>
        <v>0</v>
      </c>
      <c r="S2004" s="84" t="n">
        <f aca="false">IF($N2004="G",VLOOKUP(H2004,PGDBuckets,2,FALSE()),0)</f>
        <v>0</v>
      </c>
      <c r="T2004" s="84" t="n">
        <f aca="false">SUM(P2004:S2004)</f>
        <v>13</v>
      </c>
      <c r="U2004" s="84" t="str">
        <f aca="false">IF(O2004="not used","-",O2004&amp;N2004&amp;T2004)</f>
        <v>-</v>
      </c>
      <c r="V2004" s="84" t="str">
        <f aca="false">IF(O2004="Not Used","-",VLOOKUP(D2004,FOLIOS,7,FALSE())&amp;H2004)</f>
        <v>-</v>
      </c>
      <c r="W2004" s="84" t="str">
        <f aca="false">IF(U2004="-","-",O2004&amp;E2004&amp;H2004)</f>
        <v>-</v>
      </c>
      <c r="X2004" s="85" t="str">
        <f aca="false">D2004&amp;G2004</f>
        <v>FT-CAND-EGSC-PRCNG</v>
      </c>
      <c r="AF2004" s="0" t="str">
        <f aca="false">D2004&amp;V2004</f>
        <v>FT-CAND-EGSC-PRC-</v>
      </c>
    </row>
    <row r="2005" customFormat="false" ht="12.75" hidden="false" customHeight="false" outlineLevel="0" collapsed="false">
      <c r="A2005" s="81" t="n">
        <v>36682</v>
      </c>
      <c r="B2005" s="82" t="s">
        <v>55</v>
      </c>
      <c r="C2005" s="82" t="s">
        <v>56</v>
      </c>
      <c r="D2005" s="82" t="s">
        <v>103</v>
      </c>
      <c r="E2005" s="82" t="s">
        <v>24</v>
      </c>
      <c r="F2005" s="82"/>
      <c r="G2005" s="82" t="s">
        <v>98</v>
      </c>
      <c r="H2005" s="81" t="n">
        <v>39934</v>
      </c>
      <c r="I2005" s="82" t="n">
        <v>-108</v>
      </c>
      <c r="J2005" s="82" t="n">
        <v>-108</v>
      </c>
      <c r="K2005" s="83" t="n">
        <f aca="false">IF(J2005=0,0,J2005/I2005)</f>
        <v>1</v>
      </c>
      <c r="L2005" s="83" t="n">
        <f aca="false">I2005/UOM</f>
        <v>-0.0108</v>
      </c>
      <c r="M2005" s="83" t="n">
        <f aca="false">J2005/UOM</f>
        <v>-0.0108</v>
      </c>
      <c r="N2005" s="84" t="str">
        <f aca="false">IF(F2005="P","PHY",IF(F2005="G","G",E2005))</f>
        <v>P</v>
      </c>
      <c r="O2005" s="84" t="str">
        <f aca="false">IF(ISNA(VLOOKUP(G2005,BadCanCurves,1,FALSE())),VLOOKUP(D2005,FOLIOS,6,FALSE()),"not used")</f>
        <v>not used</v>
      </c>
      <c r="P2005" s="84" t="n">
        <f aca="false">IF($N2005="P",VLOOKUP(H2005,PrcBuckets,2,FALSE()),0)</f>
        <v>13</v>
      </c>
      <c r="Q2005" s="84" t="n">
        <f aca="false">IF($N2005="D",VLOOKUP(H2005,BasisBuckets,2,FALSE()),0)</f>
        <v>0</v>
      </c>
      <c r="R2005" s="84" t="n">
        <f aca="false">IF($N2005="PHY",VLOOKUP(H2005,PGDBuckets,2,FALSE()),0)</f>
        <v>0</v>
      </c>
      <c r="S2005" s="84" t="n">
        <f aca="false">IF($N2005="G",VLOOKUP(H2005,PGDBuckets,2,FALSE()),0)</f>
        <v>0</v>
      </c>
      <c r="T2005" s="84" t="n">
        <f aca="false">SUM(P2005:S2005)</f>
        <v>13</v>
      </c>
      <c r="U2005" s="84" t="str">
        <f aca="false">IF(O2005="not used","-",O2005&amp;N2005&amp;T2005)</f>
        <v>-</v>
      </c>
      <c r="V2005" s="84" t="str">
        <f aca="false">IF(O2005="Not Used","-",VLOOKUP(D2005,FOLIOS,7,FALSE())&amp;H2005)</f>
        <v>-</v>
      </c>
      <c r="W2005" s="84" t="str">
        <f aca="false">IF(U2005="-","-",O2005&amp;E2005&amp;H2005)</f>
        <v>-</v>
      </c>
      <c r="X2005" s="85" t="str">
        <f aca="false">D2005&amp;G2005</f>
        <v>FT-CAND-EGSC-PRCNG</v>
      </c>
      <c r="AF2005" s="0" t="str">
        <f aca="false">D2005&amp;V2005</f>
        <v>FT-CAND-EGSC-PRC-</v>
      </c>
    </row>
    <row r="2006" customFormat="false" ht="12.75" hidden="false" customHeight="false" outlineLevel="0" collapsed="false">
      <c r="A2006" s="81" t="n">
        <v>36682</v>
      </c>
      <c r="B2006" s="82" t="s">
        <v>55</v>
      </c>
      <c r="C2006" s="82" t="s">
        <v>56</v>
      </c>
      <c r="D2006" s="82" t="s">
        <v>103</v>
      </c>
      <c r="E2006" s="82" t="s">
        <v>24</v>
      </c>
      <c r="F2006" s="82"/>
      <c r="G2006" s="82" t="s">
        <v>98</v>
      </c>
      <c r="H2006" s="81" t="n">
        <v>39965</v>
      </c>
      <c r="I2006" s="82" t="n">
        <v>-104</v>
      </c>
      <c r="J2006" s="82" t="n">
        <v>-104</v>
      </c>
      <c r="K2006" s="83" t="n">
        <f aca="false">IF(J2006=0,0,J2006/I2006)</f>
        <v>1</v>
      </c>
      <c r="L2006" s="83" t="n">
        <f aca="false">I2006/UOM</f>
        <v>-0.0104</v>
      </c>
      <c r="M2006" s="83" t="n">
        <f aca="false">J2006/UOM</f>
        <v>-0.0104</v>
      </c>
      <c r="N2006" s="84" t="str">
        <f aca="false">IF(F2006="P","PHY",IF(F2006="G","G",E2006))</f>
        <v>P</v>
      </c>
      <c r="O2006" s="84" t="str">
        <f aca="false">IF(ISNA(VLOOKUP(G2006,BadCanCurves,1,FALSE())),VLOOKUP(D2006,FOLIOS,6,FALSE()),"not used")</f>
        <v>not used</v>
      </c>
      <c r="P2006" s="84" t="n">
        <f aca="false">IF($N2006="P",VLOOKUP(H2006,PrcBuckets,2,FALSE()),0)</f>
        <v>13</v>
      </c>
      <c r="Q2006" s="84" t="n">
        <f aca="false">IF($N2006="D",VLOOKUP(H2006,BasisBuckets,2,FALSE()),0)</f>
        <v>0</v>
      </c>
      <c r="R2006" s="84" t="n">
        <f aca="false">IF($N2006="PHY",VLOOKUP(H2006,PGDBuckets,2,FALSE()),0)</f>
        <v>0</v>
      </c>
      <c r="S2006" s="84" t="n">
        <f aca="false">IF($N2006="G",VLOOKUP(H2006,PGDBuckets,2,FALSE()),0)</f>
        <v>0</v>
      </c>
      <c r="T2006" s="84" t="n">
        <f aca="false">SUM(P2006:S2006)</f>
        <v>13</v>
      </c>
      <c r="U2006" s="84" t="str">
        <f aca="false">IF(O2006="not used","-",O2006&amp;N2006&amp;T2006)</f>
        <v>-</v>
      </c>
      <c r="V2006" s="84" t="str">
        <f aca="false">IF(O2006="Not Used","-",VLOOKUP(D2006,FOLIOS,7,FALSE())&amp;H2006)</f>
        <v>-</v>
      </c>
      <c r="W2006" s="84" t="str">
        <f aca="false">IF(U2006="-","-",O2006&amp;E2006&amp;H2006)</f>
        <v>-</v>
      </c>
      <c r="X2006" s="85" t="str">
        <f aca="false">D2006&amp;G2006</f>
        <v>FT-CAND-EGSC-PRCNG</v>
      </c>
      <c r="AF2006" s="0" t="str">
        <f aca="false">D2006&amp;V2006</f>
        <v>FT-CAND-EGSC-PRC-</v>
      </c>
    </row>
    <row r="2007" customFormat="false" ht="12.75" hidden="false" customHeight="false" outlineLevel="0" collapsed="false">
      <c r="A2007" s="81" t="n">
        <v>36682</v>
      </c>
      <c r="B2007" s="82" t="s">
        <v>55</v>
      </c>
      <c r="C2007" s="82" t="s">
        <v>56</v>
      </c>
      <c r="D2007" s="82" t="s">
        <v>103</v>
      </c>
      <c r="E2007" s="82" t="s">
        <v>24</v>
      </c>
      <c r="F2007" s="82"/>
      <c r="G2007" s="82" t="s">
        <v>98</v>
      </c>
      <c r="H2007" s="81" t="n">
        <v>39995</v>
      </c>
      <c r="I2007" s="82" t="n">
        <v>-107</v>
      </c>
      <c r="J2007" s="82" t="n">
        <v>-107</v>
      </c>
      <c r="K2007" s="83" t="n">
        <f aca="false">IF(J2007=0,0,J2007/I2007)</f>
        <v>1</v>
      </c>
      <c r="L2007" s="83" t="n">
        <f aca="false">I2007/UOM</f>
        <v>-0.0107</v>
      </c>
      <c r="M2007" s="83" t="n">
        <f aca="false">J2007/UOM</f>
        <v>-0.0107</v>
      </c>
      <c r="N2007" s="84" t="str">
        <f aca="false">IF(F2007="P","PHY",IF(F2007="G","G",E2007))</f>
        <v>P</v>
      </c>
      <c r="O2007" s="84" t="str">
        <f aca="false">IF(ISNA(VLOOKUP(G2007,BadCanCurves,1,FALSE())),VLOOKUP(D2007,FOLIOS,6,FALSE()),"not used")</f>
        <v>not used</v>
      </c>
      <c r="P2007" s="84" t="n">
        <f aca="false">IF($N2007="P",VLOOKUP(H2007,PrcBuckets,2,FALSE()),0)</f>
        <v>13</v>
      </c>
      <c r="Q2007" s="84" t="n">
        <f aca="false">IF($N2007="D",VLOOKUP(H2007,BasisBuckets,2,FALSE()),0)</f>
        <v>0</v>
      </c>
      <c r="R2007" s="84" t="n">
        <f aca="false">IF($N2007="PHY",VLOOKUP(H2007,PGDBuckets,2,FALSE()),0)</f>
        <v>0</v>
      </c>
      <c r="S2007" s="84" t="n">
        <f aca="false">IF($N2007="G",VLOOKUP(H2007,PGDBuckets,2,FALSE()),0)</f>
        <v>0</v>
      </c>
      <c r="T2007" s="84" t="n">
        <f aca="false">SUM(P2007:S2007)</f>
        <v>13</v>
      </c>
      <c r="U2007" s="84" t="str">
        <f aca="false">IF(O2007="not used","-",O2007&amp;N2007&amp;T2007)</f>
        <v>-</v>
      </c>
      <c r="V2007" s="84" t="str">
        <f aca="false">IF(O2007="Not Used","-",VLOOKUP(D2007,FOLIOS,7,FALSE())&amp;H2007)</f>
        <v>-</v>
      </c>
      <c r="W2007" s="84" t="str">
        <f aca="false">IF(U2007="-","-",O2007&amp;E2007&amp;H2007)</f>
        <v>-</v>
      </c>
      <c r="X2007" s="85" t="str">
        <f aca="false">D2007&amp;G2007</f>
        <v>FT-CAND-EGSC-PRCNG</v>
      </c>
      <c r="AF2007" s="0" t="str">
        <f aca="false">D2007&amp;V2007</f>
        <v>FT-CAND-EGSC-PRC-</v>
      </c>
    </row>
    <row r="2008" customFormat="false" ht="12.75" hidden="false" customHeight="false" outlineLevel="0" collapsed="false">
      <c r="A2008" s="81" t="n">
        <v>36682</v>
      </c>
      <c r="B2008" s="82" t="s">
        <v>55</v>
      </c>
      <c r="C2008" s="82" t="s">
        <v>56</v>
      </c>
      <c r="D2008" s="82" t="s">
        <v>103</v>
      </c>
      <c r="E2008" s="82" t="s">
        <v>24</v>
      </c>
      <c r="F2008" s="82"/>
      <c r="G2008" s="82" t="s">
        <v>98</v>
      </c>
      <c r="H2008" s="81" t="n">
        <v>40026</v>
      </c>
      <c r="I2008" s="82" t="n">
        <v>-106</v>
      </c>
      <c r="J2008" s="82" t="n">
        <v>-106</v>
      </c>
      <c r="K2008" s="83" t="n">
        <f aca="false">IF(J2008=0,0,J2008/I2008)</f>
        <v>1</v>
      </c>
      <c r="L2008" s="83" t="n">
        <f aca="false">I2008/UOM</f>
        <v>-0.0106</v>
      </c>
      <c r="M2008" s="83" t="n">
        <f aca="false">J2008/UOM</f>
        <v>-0.0106</v>
      </c>
      <c r="N2008" s="84" t="str">
        <f aca="false">IF(F2008="P","PHY",IF(F2008="G","G",E2008))</f>
        <v>P</v>
      </c>
      <c r="O2008" s="84" t="str">
        <f aca="false">IF(ISNA(VLOOKUP(G2008,BadCanCurves,1,FALSE())),VLOOKUP(D2008,FOLIOS,6,FALSE()),"not used")</f>
        <v>not used</v>
      </c>
      <c r="P2008" s="84" t="n">
        <f aca="false">IF($N2008="P",VLOOKUP(H2008,PrcBuckets,2,FALSE()),0)</f>
        <v>13</v>
      </c>
      <c r="Q2008" s="84" t="n">
        <f aca="false">IF($N2008="D",VLOOKUP(H2008,BasisBuckets,2,FALSE()),0)</f>
        <v>0</v>
      </c>
      <c r="R2008" s="84" t="n">
        <f aca="false">IF($N2008="PHY",VLOOKUP(H2008,PGDBuckets,2,FALSE()),0)</f>
        <v>0</v>
      </c>
      <c r="S2008" s="84" t="n">
        <f aca="false">IF($N2008="G",VLOOKUP(H2008,PGDBuckets,2,FALSE()),0)</f>
        <v>0</v>
      </c>
      <c r="T2008" s="84" t="n">
        <f aca="false">SUM(P2008:S2008)</f>
        <v>13</v>
      </c>
      <c r="U2008" s="84" t="str">
        <f aca="false">IF(O2008="not used","-",O2008&amp;N2008&amp;T2008)</f>
        <v>-</v>
      </c>
      <c r="V2008" s="84" t="str">
        <f aca="false">IF(O2008="Not Used","-",VLOOKUP(D2008,FOLIOS,7,FALSE())&amp;H2008)</f>
        <v>-</v>
      </c>
      <c r="W2008" s="84" t="str">
        <f aca="false">IF(U2008="-","-",O2008&amp;E2008&amp;H2008)</f>
        <v>-</v>
      </c>
      <c r="X2008" s="85" t="str">
        <f aca="false">D2008&amp;G2008</f>
        <v>FT-CAND-EGSC-PRCNG</v>
      </c>
      <c r="AF2008" s="0" t="str">
        <f aca="false">D2008&amp;V2008</f>
        <v>FT-CAND-EGSC-PRC-</v>
      </c>
    </row>
    <row r="2009" customFormat="false" ht="12.75" hidden="false" customHeight="false" outlineLevel="0" collapsed="false">
      <c r="A2009" s="81" t="n">
        <v>36682</v>
      </c>
      <c r="B2009" s="82" t="s">
        <v>55</v>
      </c>
      <c r="C2009" s="82" t="s">
        <v>56</v>
      </c>
      <c r="D2009" s="82" t="s">
        <v>103</v>
      </c>
      <c r="E2009" s="82" t="s">
        <v>24</v>
      </c>
      <c r="F2009" s="82"/>
      <c r="G2009" s="82" t="s">
        <v>98</v>
      </c>
      <c r="H2009" s="81" t="n">
        <v>40057</v>
      </c>
      <c r="I2009" s="82" t="n">
        <v>-102</v>
      </c>
      <c r="J2009" s="82" t="n">
        <v>-102</v>
      </c>
      <c r="K2009" s="83" t="n">
        <f aca="false">IF(J2009=0,0,J2009/I2009)</f>
        <v>1</v>
      </c>
      <c r="L2009" s="83" t="n">
        <f aca="false">I2009/UOM</f>
        <v>-0.0102</v>
      </c>
      <c r="M2009" s="83" t="n">
        <f aca="false">J2009/UOM</f>
        <v>-0.0102</v>
      </c>
      <c r="N2009" s="84" t="str">
        <f aca="false">IF(F2009="P","PHY",IF(F2009="G","G",E2009))</f>
        <v>P</v>
      </c>
      <c r="O2009" s="84" t="str">
        <f aca="false">IF(ISNA(VLOOKUP(G2009,BadCanCurves,1,FALSE())),VLOOKUP(D2009,FOLIOS,6,FALSE()),"not used")</f>
        <v>not used</v>
      </c>
      <c r="P2009" s="84" t="n">
        <f aca="false">IF($N2009="P",VLOOKUP(H2009,PrcBuckets,2,FALSE()),0)</f>
        <v>13</v>
      </c>
      <c r="Q2009" s="84" t="n">
        <f aca="false">IF($N2009="D",VLOOKUP(H2009,BasisBuckets,2,FALSE()),0)</f>
        <v>0</v>
      </c>
      <c r="R2009" s="84" t="n">
        <f aca="false">IF($N2009="PHY",VLOOKUP(H2009,PGDBuckets,2,FALSE()),0)</f>
        <v>0</v>
      </c>
      <c r="S2009" s="84" t="n">
        <f aca="false">IF($N2009="G",VLOOKUP(H2009,PGDBuckets,2,FALSE()),0)</f>
        <v>0</v>
      </c>
      <c r="T2009" s="84" t="n">
        <f aca="false">SUM(P2009:S2009)</f>
        <v>13</v>
      </c>
      <c r="U2009" s="84" t="str">
        <f aca="false">IF(O2009="not used","-",O2009&amp;N2009&amp;T2009)</f>
        <v>-</v>
      </c>
      <c r="V2009" s="84" t="str">
        <f aca="false">IF(O2009="Not Used","-",VLOOKUP(D2009,FOLIOS,7,FALSE())&amp;H2009)</f>
        <v>-</v>
      </c>
      <c r="W2009" s="84" t="str">
        <f aca="false">IF(U2009="-","-",O2009&amp;E2009&amp;H2009)</f>
        <v>-</v>
      </c>
      <c r="X2009" s="85" t="str">
        <f aca="false">D2009&amp;G2009</f>
        <v>FT-CAND-EGSC-PRCNG</v>
      </c>
      <c r="AF2009" s="0" t="str">
        <f aca="false">D2009&amp;V2009</f>
        <v>FT-CAND-EGSC-PRC-</v>
      </c>
    </row>
    <row r="2010" customFormat="false" ht="12.75" hidden="false" customHeight="false" outlineLevel="0" collapsed="false">
      <c r="A2010" s="81" t="n">
        <v>36682</v>
      </c>
      <c r="B2010" s="82" t="s">
        <v>55</v>
      </c>
      <c r="C2010" s="82" t="s">
        <v>56</v>
      </c>
      <c r="D2010" s="82" t="s">
        <v>103</v>
      </c>
      <c r="E2010" s="82" t="s">
        <v>24</v>
      </c>
      <c r="F2010" s="82"/>
      <c r="G2010" s="82" t="s">
        <v>98</v>
      </c>
      <c r="H2010" s="81" t="n">
        <v>40087</v>
      </c>
      <c r="I2010" s="82" t="n">
        <v>-105</v>
      </c>
      <c r="J2010" s="82" t="n">
        <v>-105</v>
      </c>
      <c r="K2010" s="83" t="n">
        <f aca="false">IF(J2010=0,0,J2010/I2010)</f>
        <v>1</v>
      </c>
      <c r="L2010" s="83" t="n">
        <f aca="false">I2010/UOM</f>
        <v>-0.0105</v>
      </c>
      <c r="M2010" s="83" t="n">
        <f aca="false">J2010/UOM</f>
        <v>-0.0105</v>
      </c>
      <c r="N2010" s="84" t="str">
        <f aca="false">IF(F2010="P","PHY",IF(F2010="G","G",E2010))</f>
        <v>P</v>
      </c>
      <c r="O2010" s="84" t="str">
        <f aca="false">IF(ISNA(VLOOKUP(G2010,BadCanCurves,1,FALSE())),VLOOKUP(D2010,FOLIOS,6,FALSE()),"not used")</f>
        <v>not used</v>
      </c>
      <c r="P2010" s="84" t="n">
        <f aca="false">IF($N2010="P",VLOOKUP(H2010,PrcBuckets,2,FALSE()),0)</f>
        <v>13</v>
      </c>
      <c r="Q2010" s="84" t="n">
        <f aca="false">IF($N2010="D",VLOOKUP(H2010,BasisBuckets,2,FALSE()),0)</f>
        <v>0</v>
      </c>
      <c r="R2010" s="84" t="n">
        <f aca="false">IF($N2010="PHY",VLOOKUP(H2010,PGDBuckets,2,FALSE()),0)</f>
        <v>0</v>
      </c>
      <c r="S2010" s="84" t="n">
        <f aca="false">IF($N2010="G",VLOOKUP(H2010,PGDBuckets,2,FALSE()),0)</f>
        <v>0</v>
      </c>
      <c r="T2010" s="84" t="n">
        <f aca="false">SUM(P2010:S2010)</f>
        <v>13</v>
      </c>
      <c r="U2010" s="84" t="str">
        <f aca="false">IF(O2010="not used","-",O2010&amp;N2010&amp;T2010)</f>
        <v>-</v>
      </c>
      <c r="V2010" s="84" t="str">
        <f aca="false">IF(O2010="Not Used","-",VLOOKUP(D2010,FOLIOS,7,FALSE())&amp;H2010)</f>
        <v>-</v>
      </c>
      <c r="W2010" s="84" t="str">
        <f aca="false">IF(U2010="-","-",O2010&amp;E2010&amp;H2010)</f>
        <v>-</v>
      </c>
      <c r="X2010" s="85" t="str">
        <f aca="false">D2010&amp;G2010</f>
        <v>FT-CAND-EGSC-PRCNG</v>
      </c>
      <c r="AF2010" s="0" t="str">
        <f aca="false">D2010&amp;V2010</f>
        <v>FT-CAND-EGSC-PRC-</v>
      </c>
    </row>
    <row r="2011" customFormat="false" ht="12.75" hidden="false" customHeight="false" outlineLevel="0" collapsed="false">
      <c r="A2011" s="81" t="n">
        <v>36682</v>
      </c>
      <c r="B2011" s="82" t="s">
        <v>55</v>
      </c>
      <c r="C2011" s="82" t="s">
        <v>56</v>
      </c>
      <c r="D2011" s="82" t="s">
        <v>103</v>
      </c>
      <c r="E2011" s="82" t="s">
        <v>24</v>
      </c>
      <c r="F2011" s="82"/>
      <c r="G2011" s="82" t="s">
        <v>98</v>
      </c>
      <c r="H2011" s="81" t="n">
        <v>40118</v>
      </c>
      <c r="I2011" s="82" t="n">
        <v>-101</v>
      </c>
      <c r="J2011" s="82" t="n">
        <v>-101</v>
      </c>
      <c r="K2011" s="83" t="n">
        <f aca="false">IF(J2011=0,0,J2011/I2011)</f>
        <v>1</v>
      </c>
      <c r="L2011" s="83" t="n">
        <f aca="false">I2011/UOM</f>
        <v>-0.0101</v>
      </c>
      <c r="M2011" s="83" t="n">
        <f aca="false">J2011/UOM</f>
        <v>-0.0101</v>
      </c>
      <c r="N2011" s="84" t="str">
        <f aca="false">IF(F2011="P","PHY",IF(F2011="G","G",E2011))</f>
        <v>P</v>
      </c>
      <c r="O2011" s="84" t="str">
        <f aca="false">IF(ISNA(VLOOKUP(G2011,BadCanCurves,1,FALSE())),VLOOKUP(D2011,FOLIOS,6,FALSE()),"not used")</f>
        <v>not used</v>
      </c>
      <c r="P2011" s="84" t="n">
        <f aca="false">IF($N2011="P",VLOOKUP(H2011,PrcBuckets,2,FALSE()),0)</f>
        <v>13</v>
      </c>
      <c r="Q2011" s="84" t="n">
        <f aca="false">IF($N2011="D",VLOOKUP(H2011,BasisBuckets,2,FALSE()),0)</f>
        <v>0</v>
      </c>
      <c r="R2011" s="84" t="n">
        <f aca="false">IF($N2011="PHY",VLOOKUP(H2011,PGDBuckets,2,FALSE()),0)</f>
        <v>0</v>
      </c>
      <c r="S2011" s="84" t="n">
        <f aca="false">IF($N2011="G",VLOOKUP(H2011,PGDBuckets,2,FALSE()),0)</f>
        <v>0</v>
      </c>
      <c r="T2011" s="84" t="n">
        <f aca="false">SUM(P2011:S2011)</f>
        <v>13</v>
      </c>
      <c r="U2011" s="84" t="str">
        <f aca="false">IF(O2011="not used","-",O2011&amp;N2011&amp;T2011)</f>
        <v>-</v>
      </c>
      <c r="V2011" s="84" t="str">
        <f aca="false">IF(O2011="Not Used","-",VLOOKUP(D2011,FOLIOS,7,FALSE())&amp;H2011)</f>
        <v>-</v>
      </c>
      <c r="W2011" s="84" t="str">
        <f aca="false">IF(U2011="-","-",O2011&amp;E2011&amp;H2011)</f>
        <v>-</v>
      </c>
      <c r="X2011" s="85" t="str">
        <f aca="false">D2011&amp;G2011</f>
        <v>FT-CAND-EGSC-PRCNG</v>
      </c>
      <c r="AF2011" s="0" t="str">
        <f aca="false">D2011&amp;V2011</f>
        <v>FT-CAND-EGSC-PRC-</v>
      </c>
    </row>
    <row r="2012" customFormat="false" ht="12.75" hidden="false" customHeight="false" outlineLevel="0" collapsed="false">
      <c r="A2012" s="81" t="n">
        <v>36682</v>
      </c>
      <c r="B2012" s="82" t="s">
        <v>55</v>
      </c>
      <c r="C2012" s="82" t="s">
        <v>56</v>
      </c>
      <c r="D2012" s="82" t="s">
        <v>103</v>
      </c>
      <c r="E2012" s="82" t="s">
        <v>24</v>
      </c>
      <c r="F2012" s="82"/>
      <c r="G2012" s="82" t="s">
        <v>98</v>
      </c>
      <c r="H2012" s="81" t="n">
        <v>40148</v>
      </c>
      <c r="I2012" s="82" t="n">
        <v>-103</v>
      </c>
      <c r="J2012" s="82" t="n">
        <v>-103</v>
      </c>
      <c r="K2012" s="83" t="n">
        <f aca="false">IF(J2012=0,0,J2012/I2012)</f>
        <v>1</v>
      </c>
      <c r="L2012" s="83" t="n">
        <f aca="false">I2012/UOM</f>
        <v>-0.0103</v>
      </c>
      <c r="M2012" s="83" t="n">
        <f aca="false">J2012/UOM</f>
        <v>-0.0103</v>
      </c>
      <c r="N2012" s="84" t="str">
        <f aca="false">IF(F2012="P","PHY",IF(F2012="G","G",E2012))</f>
        <v>P</v>
      </c>
      <c r="O2012" s="84" t="str">
        <f aca="false">IF(ISNA(VLOOKUP(G2012,BadCanCurves,1,FALSE())),VLOOKUP(D2012,FOLIOS,6,FALSE()),"not used")</f>
        <v>not used</v>
      </c>
      <c r="P2012" s="84" t="n">
        <f aca="false">IF($N2012="P",VLOOKUP(H2012,PrcBuckets,2,FALSE()),0)</f>
        <v>13</v>
      </c>
      <c r="Q2012" s="84" t="n">
        <f aca="false">IF($N2012="D",VLOOKUP(H2012,BasisBuckets,2,FALSE()),0)</f>
        <v>0</v>
      </c>
      <c r="R2012" s="84" t="n">
        <f aca="false">IF($N2012="PHY",VLOOKUP(H2012,PGDBuckets,2,FALSE()),0)</f>
        <v>0</v>
      </c>
      <c r="S2012" s="84" t="n">
        <f aca="false">IF($N2012="G",VLOOKUP(H2012,PGDBuckets,2,FALSE()),0)</f>
        <v>0</v>
      </c>
      <c r="T2012" s="84" t="n">
        <f aca="false">SUM(P2012:S2012)</f>
        <v>13</v>
      </c>
      <c r="U2012" s="84" t="str">
        <f aca="false">IF(O2012="not used","-",O2012&amp;N2012&amp;T2012)</f>
        <v>-</v>
      </c>
      <c r="V2012" s="84" t="str">
        <f aca="false">IF(O2012="Not Used","-",VLOOKUP(D2012,FOLIOS,7,FALSE())&amp;H2012)</f>
        <v>-</v>
      </c>
      <c r="W2012" s="84" t="str">
        <f aca="false">IF(U2012="-","-",O2012&amp;E2012&amp;H2012)</f>
        <v>-</v>
      </c>
      <c r="X2012" s="85" t="str">
        <f aca="false">D2012&amp;G2012</f>
        <v>FT-CAND-EGSC-PRCNG</v>
      </c>
      <c r="AF2012" s="0" t="str">
        <f aca="false">D2012&amp;V2012</f>
        <v>FT-CAND-EGSC-PRC-</v>
      </c>
    </row>
    <row r="2013" customFormat="false" ht="12.75" hidden="false" customHeight="false" outlineLevel="0" collapsed="false">
      <c r="A2013" s="81" t="n">
        <v>36682</v>
      </c>
      <c r="B2013" s="82" t="s">
        <v>55</v>
      </c>
      <c r="C2013" s="82" t="s">
        <v>56</v>
      </c>
      <c r="D2013" s="82" t="s">
        <v>103</v>
      </c>
      <c r="E2013" s="82" t="s">
        <v>24</v>
      </c>
      <c r="F2013" s="82"/>
      <c r="G2013" s="82" t="s">
        <v>98</v>
      </c>
      <c r="H2013" s="81" t="n">
        <v>40179</v>
      </c>
      <c r="I2013" s="82" t="n">
        <v>-103</v>
      </c>
      <c r="J2013" s="82" t="n">
        <v>-103</v>
      </c>
      <c r="K2013" s="83" t="n">
        <f aca="false">IF(J2013=0,0,J2013/I2013)</f>
        <v>1</v>
      </c>
      <c r="L2013" s="83" t="n">
        <f aca="false">I2013/UOM</f>
        <v>-0.0103</v>
      </c>
      <c r="M2013" s="83" t="n">
        <f aca="false">J2013/UOM</f>
        <v>-0.0103</v>
      </c>
      <c r="N2013" s="84" t="str">
        <f aca="false">IF(F2013="P","PHY",IF(F2013="G","G",E2013))</f>
        <v>P</v>
      </c>
      <c r="O2013" s="84" t="str">
        <f aca="false">IF(ISNA(VLOOKUP(G2013,BadCanCurves,1,FALSE())),VLOOKUP(D2013,FOLIOS,6,FALSE()),"not used")</f>
        <v>not used</v>
      </c>
      <c r="P2013" s="84" t="n">
        <f aca="false">IF($N2013="P",VLOOKUP(H2013,PrcBuckets,2,FALSE()),0)</f>
        <v>13</v>
      </c>
      <c r="Q2013" s="84" t="n">
        <f aca="false">IF($N2013="D",VLOOKUP(H2013,BasisBuckets,2,FALSE()),0)</f>
        <v>0</v>
      </c>
      <c r="R2013" s="84" t="n">
        <f aca="false">IF($N2013="PHY",VLOOKUP(H2013,PGDBuckets,2,FALSE()),0)</f>
        <v>0</v>
      </c>
      <c r="S2013" s="84" t="n">
        <f aca="false">IF($N2013="G",VLOOKUP(H2013,PGDBuckets,2,FALSE()),0)</f>
        <v>0</v>
      </c>
      <c r="T2013" s="84" t="n">
        <f aca="false">SUM(P2013:S2013)</f>
        <v>13</v>
      </c>
      <c r="U2013" s="84" t="str">
        <f aca="false">IF(O2013="not used","-",O2013&amp;N2013&amp;T2013)</f>
        <v>-</v>
      </c>
      <c r="V2013" s="84" t="str">
        <f aca="false">IF(O2013="Not Used","-",VLOOKUP(D2013,FOLIOS,7,FALSE())&amp;H2013)</f>
        <v>-</v>
      </c>
      <c r="W2013" s="84" t="str">
        <f aca="false">IF(U2013="-","-",O2013&amp;E2013&amp;H2013)</f>
        <v>-</v>
      </c>
      <c r="X2013" s="85" t="str">
        <f aca="false">D2013&amp;G2013</f>
        <v>FT-CAND-EGSC-PRCNG</v>
      </c>
      <c r="AF2013" s="0" t="str">
        <f aca="false">D2013&amp;V2013</f>
        <v>FT-CAND-EGSC-PRC-</v>
      </c>
    </row>
    <row r="2014" customFormat="false" ht="12.75" hidden="false" customHeight="false" outlineLevel="0" collapsed="false">
      <c r="A2014" s="81" t="n">
        <v>36682</v>
      </c>
      <c r="B2014" s="82" t="s">
        <v>55</v>
      </c>
      <c r="C2014" s="82" t="s">
        <v>56</v>
      </c>
      <c r="D2014" s="82" t="s">
        <v>103</v>
      </c>
      <c r="E2014" s="82" t="s">
        <v>24</v>
      </c>
      <c r="F2014" s="82"/>
      <c r="G2014" s="82" t="s">
        <v>98</v>
      </c>
      <c r="H2014" s="81" t="n">
        <v>40210</v>
      </c>
      <c r="I2014" s="82" t="n">
        <v>-92</v>
      </c>
      <c r="J2014" s="82" t="n">
        <v>-92</v>
      </c>
      <c r="K2014" s="83" t="n">
        <f aca="false">IF(J2014=0,0,J2014/I2014)</f>
        <v>1</v>
      </c>
      <c r="L2014" s="83" t="n">
        <f aca="false">I2014/UOM</f>
        <v>-0.0092</v>
      </c>
      <c r="M2014" s="83" t="n">
        <f aca="false">J2014/UOM</f>
        <v>-0.0092</v>
      </c>
      <c r="N2014" s="84" t="str">
        <f aca="false">IF(F2014="P","PHY",IF(F2014="G","G",E2014))</f>
        <v>P</v>
      </c>
      <c r="O2014" s="84" t="str">
        <f aca="false">IF(ISNA(VLOOKUP(G2014,BadCanCurves,1,FALSE())),VLOOKUP(D2014,FOLIOS,6,FALSE()),"not used")</f>
        <v>not used</v>
      </c>
      <c r="P2014" s="84" t="n">
        <f aca="false">IF($N2014="P",VLOOKUP(H2014,PrcBuckets,2,FALSE()),0)</f>
        <v>13</v>
      </c>
      <c r="Q2014" s="84" t="n">
        <f aca="false">IF($N2014="D",VLOOKUP(H2014,BasisBuckets,2,FALSE()),0)</f>
        <v>0</v>
      </c>
      <c r="R2014" s="84" t="n">
        <f aca="false">IF($N2014="PHY",VLOOKUP(H2014,PGDBuckets,2,FALSE()),0)</f>
        <v>0</v>
      </c>
      <c r="S2014" s="84" t="n">
        <f aca="false">IF($N2014="G",VLOOKUP(H2014,PGDBuckets,2,FALSE()),0)</f>
        <v>0</v>
      </c>
      <c r="T2014" s="84" t="n">
        <f aca="false">SUM(P2014:S2014)</f>
        <v>13</v>
      </c>
      <c r="U2014" s="84" t="str">
        <f aca="false">IF(O2014="not used","-",O2014&amp;N2014&amp;T2014)</f>
        <v>-</v>
      </c>
      <c r="V2014" s="84" t="str">
        <f aca="false">IF(O2014="Not Used","-",VLOOKUP(D2014,FOLIOS,7,FALSE())&amp;H2014)</f>
        <v>-</v>
      </c>
      <c r="W2014" s="84" t="str">
        <f aca="false">IF(U2014="-","-",O2014&amp;E2014&amp;H2014)</f>
        <v>-</v>
      </c>
      <c r="X2014" s="85" t="str">
        <f aca="false">D2014&amp;G2014</f>
        <v>FT-CAND-EGSC-PRCNG</v>
      </c>
      <c r="AF2014" s="0" t="str">
        <f aca="false">D2014&amp;V2014</f>
        <v>FT-CAND-EGSC-PRC-</v>
      </c>
    </row>
    <row r="2015" customFormat="false" ht="12.75" hidden="false" customHeight="false" outlineLevel="0" collapsed="false">
      <c r="A2015" s="81" t="n">
        <v>36682</v>
      </c>
      <c r="B2015" s="82" t="s">
        <v>55</v>
      </c>
      <c r="C2015" s="82" t="s">
        <v>56</v>
      </c>
      <c r="D2015" s="82" t="s">
        <v>103</v>
      </c>
      <c r="E2015" s="82" t="s">
        <v>24</v>
      </c>
      <c r="F2015" s="82"/>
      <c r="G2015" s="82" t="s">
        <v>98</v>
      </c>
      <c r="H2015" s="81" t="n">
        <v>40238</v>
      </c>
      <c r="I2015" s="82" t="n">
        <v>-102</v>
      </c>
      <c r="J2015" s="82" t="n">
        <v>-102</v>
      </c>
      <c r="K2015" s="83" t="n">
        <f aca="false">IF(J2015=0,0,J2015/I2015)</f>
        <v>1</v>
      </c>
      <c r="L2015" s="83" t="n">
        <f aca="false">I2015/UOM</f>
        <v>-0.0102</v>
      </c>
      <c r="M2015" s="83" t="n">
        <f aca="false">J2015/UOM</f>
        <v>-0.0102</v>
      </c>
      <c r="N2015" s="84" t="str">
        <f aca="false">IF(F2015="P","PHY",IF(F2015="G","G",E2015))</f>
        <v>P</v>
      </c>
      <c r="O2015" s="84" t="str">
        <f aca="false">IF(ISNA(VLOOKUP(G2015,BadCanCurves,1,FALSE())),VLOOKUP(D2015,FOLIOS,6,FALSE()),"not used")</f>
        <v>not used</v>
      </c>
      <c r="P2015" s="84" t="n">
        <f aca="false">IF($N2015="P",VLOOKUP(H2015,PrcBuckets,2,FALSE()),0)</f>
        <v>13</v>
      </c>
      <c r="Q2015" s="84" t="n">
        <f aca="false">IF($N2015="D",VLOOKUP(H2015,BasisBuckets,2,FALSE()),0)</f>
        <v>0</v>
      </c>
      <c r="R2015" s="84" t="n">
        <f aca="false">IF($N2015="PHY",VLOOKUP(H2015,PGDBuckets,2,FALSE()),0)</f>
        <v>0</v>
      </c>
      <c r="S2015" s="84" t="n">
        <f aca="false">IF($N2015="G",VLOOKUP(H2015,PGDBuckets,2,FALSE()),0)</f>
        <v>0</v>
      </c>
      <c r="T2015" s="84" t="n">
        <f aca="false">SUM(P2015:S2015)</f>
        <v>13</v>
      </c>
      <c r="U2015" s="84" t="str">
        <f aca="false">IF(O2015="not used","-",O2015&amp;N2015&amp;T2015)</f>
        <v>-</v>
      </c>
      <c r="V2015" s="84" t="str">
        <f aca="false">IF(O2015="Not Used","-",VLOOKUP(D2015,FOLIOS,7,FALSE())&amp;H2015)</f>
        <v>-</v>
      </c>
      <c r="W2015" s="84" t="str">
        <f aca="false">IF(U2015="-","-",O2015&amp;E2015&amp;H2015)</f>
        <v>-</v>
      </c>
      <c r="X2015" s="85" t="str">
        <f aca="false">D2015&amp;G2015</f>
        <v>FT-CAND-EGSC-PRCNG</v>
      </c>
      <c r="AF2015" s="0" t="str">
        <f aca="false">D2015&amp;V2015</f>
        <v>FT-CAND-EGSC-PRC-</v>
      </c>
    </row>
    <row r="2016" customFormat="false" ht="12.75" hidden="false" customHeight="false" outlineLevel="0" collapsed="false">
      <c r="A2016" s="81" t="n">
        <v>36682</v>
      </c>
      <c r="B2016" s="82" t="s">
        <v>55</v>
      </c>
      <c r="C2016" s="82" t="s">
        <v>56</v>
      </c>
      <c r="D2016" s="82" t="s">
        <v>103</v>
      </c>
      <c r="E2016" s="82" t="s">
        <v>24</v>
      </c>
      <c r="F2016" s="82"/>
      <c r="G2016" s="82" t="s">
        <v>98</v>
      </c>
      <c r="H2016" s="81" t="n">
        <v>40269</v>
      </c>
      <c r="I2016" s="82" t="n">
        <v>-98</v>
      </c>
      <c r="J2016" s="82" t="n">
        <v>-98</v>
      </c>
      <c r="K2016" s="83" t="n">
        <f aca="false">IF(J2016=0,0,J2016/I2016)</f>
        <v>1</v>
      </c>
      <c r="L2016" s="83" t="n">
        <f aca="false">I2016/UOM</f>
        <v>-0.0098</v>
      </c>
      <c r="M2016" s="83" t="n">
        <f aca="false">J2016/UOM</f>
        <v>-0.0098</v>
      </c>
      <c r="N2016" s="84" t="str">
        <f aca="false">IF(F2016="P","PHY",IF(F2016="G","G",E2016))</f>
        <v>P</v>
      </c>
      <c r="O2016" s="84" t="str">
        <f aca="false">IF(ISNA(VLOOKUP(G2016,BadCanCurves,1,FALSE())),VLOOKUP(D2016,FOLIOS,6,FALSE()),"not used")</f>
        <v>not used</v>
      </c>
      <c r="P2016" s="84" t="n">
        <f aca="false">IF($N2016="P",VLOOKUP(H2016,PrcBuckets,2,FALSE()),0)</f>
        <v>13</v>
      </c>
      <c r="Q2016" s="84" t="n">
        <f aca="false">IF($N2016="D",VLOOKUP(H2016,BasisBuckets,2,FALSE()),0)</f>
        <v>0</v>
      </c>
      <c r="R2016" s="84" t="n">
        <f aca="false">IF($N2016="PHY",VLOOKUP(H2016,PGDBuckets,2,FALSE()),0)</f>
        <v>0</v>
      </c>
      <c r="S2016" s="84" t="n">
        <f aca="false">IF($N2016="G",VLOOKUP(H2016,PGDBuckets,2,FALSE()),0)</f>
        <v>0</v>
      </c>
      <c r="T2016" s="84" t="n">
        <f aca="false">SUM(P2016:S2016)</f>
        <v>13</v>
      </c>
      <c r="U2016" s="84" t="str">
        <f aca="false">IF(O2016="not used","-",O2016&amp;N2016&amp;T2016)</f>
        <v>-</v>
      </c>
      <c r="V2016" s="84" t="str">
        <f aca="false">IF(O2016="Not Used","-",VLOOKUP(D2016,FOLIOS,7,FALSE())&amp;H2016)</f>
        <v>-</v>
      </c>
      <c r="W2016" s="84" t="str">
        <f aca="false">IF(U2016="-","-",O2016&amp;E2016&amp;H2016)</f>
        <v>-</v>
      </c>
      <c r="X2016" s="85" t="str">
        <f aca="false">D2016&amp;G2016</f>
        <v>FT-CAND-EGSC-PRCNG</v>
      </c>
      <c r="AF2016" s="0" t="str">
        <f aca="false">D2016&amp;V2016</f>
        <v>FT-CAND-EGSC-PRC-</v>
      </c>
    </row>
    <row r="2017" customFormat="false" ht="12.75" hidden="false" customHeight="false" outlineLevel="0" collapsed="false">
      <c r="A2017" s="81" t="n">
        <v>36682</v>
      </c>
      <c r="B2017" s="82" t="s">
        <v>55</v>
      </c>
      <c r="C2017" s="82" t="s">
        <v>56</v>
      </c>
      <c r="D2017" s="82" t="s">
        <v>103</v>
      </c>
      <c r="E2017" s="82" t="s">
        <v>24</v>
      </c>
      <c r="F2017" s="82"/>
      <c r="G2017" s="82" t="s">
        <v>98</v>
      </c>
      <c r="H2017" s="81" t="n">
        <v>40299</v>
      </c>
      <c r="I2017" s="82" t="n">
        <v>-100</v>
      </c>
      <c r="J2017" s="82" t="n">
        <v>-100</v>
      </c>
      <c r="K2017" s="83" t="n">
        <f aca="false">IF(J2017=0,0,J2017/I2017)</f>
        <v>1</v>
      </c>
      <c r="L2017" s="83" t="n">
        <f aca="false">I2017/UOM</f>
        <v>-0.01</v>
      </c>
      <c r="M2017" s="83" t="n">
        <f aca="false">J2017/UOM</f>
        <v>-0.01</v>
      </c>
      <c r="N2017" s="84" t="str">
        <f aca="false">IF(F2017="P","PHY",IF(F2017="G","G",E2017))</f>
        <v>P</v>
      </c>
      <c r="O2017" s="84" t="str">
        <f aca="false">IF(ISNA(VLOOKUP(G2017,BadCanCurves,1,FALSE())),VLOOKUP(D2017,FOLIOS,6,FALSE()),"not used")</f>
        <v>not used</v>
      </c>
      <c r="P2017" s="84" t="n">
        <f aca="false">IF($N2017="P",VLOOKUP(H2017,PrcBuckets,2,FALSE()),0)</f>
        <v>13</v>
      </c>
      <c r="Q2017" s="84" t="n">
        <f aca="false">IF($N2017="D",VLOOKUP(H2017,BasisBuckets,2,FALSE()),0)</f>
        <v>0</v>
      </c>
      <c r="R2017" s="84" t="n">
        <f aca="false">IF($N2017="PHY",VLOOKUP(H2017,PGDBuckets,2,FALSE()),0)</f>
        <v>0</v>
      </c>
      <c r="S2017" s="84" t="n">
        <f aca="false">IF($N2017="G",VLOOKUP(H2017,PGDBuckets,2,FALSE()),0)</f>
        <v>0</v>
      </c>
      <c r="T2017" s="84" t="n">
        <f aca="false">SUM(P2017:S2017)</f>
        <v>13</v>
      </c>
      <c r="U2017" s="84" t="str">
        <f aca="false">IF(O2017="not used","-",O2017&amp;N2017&amp;T2017)</f>
        <v>-</v>
      </c>
      <c r="V2017" s="84" t="str">
        <f aca="false">IF(O2017="Not Used","-",VLOOKUP(D2017,FOLIOS,7,FALSE())&amp;H2017)</f>
        <v>-</v>
      </c>
      <c r="W2017" s="84" t="str">
        <f aca="false">IF(U2017="-","-",O2017&amp;E2017&amp;H2017)</f>
        <v>-</v>
      </c>
      <c r="X2017" s="85" t="str">
        <f aca="false">D2017&amp;G2017</f>
        <v>FT-CAND-EGSC-PRCNG</v>
      </c>
      <c r="AF2017" s="0" t="str">
        <f aca="false">D2017&amp;V2017</f>
        <v>FT-CAND-EGSC-PRC-</v>
      </c>
    </row>
    <row r="2018" customFormat="false" ht="12.75" hidden="false" customHeight="false" outlineLevel="0" collapsed="false">
      <c r="A2018" s="81" t="n">
        <v>36682</v>
      </c>
      <c r="B2018" s="82" t="s">
        <v>55</v>
      </c>
      <c r="C2018" s="82" t="s">
        <v>56</v>
      </c>
      <c r="D2018" s="82" t="s">
        <v>103</v>
      </c>
      <c r="E2018" s="82" t="s">
        <v>24</v>
      </c>
      <c r="F2018" s="82"/>
      <c r="G2018" s="82" t="s">
        <v>98</v>
      </c>
      <c r="H2018" s="81" t="n">
        <v>40330</v>
      </c>
      <c r="I2018" s="82" t="n">
        <v>-97</v>
      </c>
      <c r="J2018" s="82" t="n">
        <v>-97</v>
      </c>
      <c r="K2018" s="83" t="n">
        <f aca="false">IF(J2018=0,0,J2018/I2018)</f>
        <v>1</v>
      </c>
      <c r="L2018" s="83" t="n">
        <f aca="false">I2018/UOM</f>
        <v>-0.0097</v>
      </c>
      <c r="M2018" s="83" t="n">
        <f aca="false">J2018/UOM</f>
        <v>-0.0097</v>
      </c>
      <c r="N2018" s="84" t="str">
        <f aca="false">IF(F2018="P","PHY",IF(F2018="G","G",E2018))</f>
        <v>P</v>
      </c>
      <c r="O2018" s="84" t="str">
        <f aca="false">IF(ISNA(VLOOKUP(G2018,BadCanCurves,1,FALSE())),VLOOKUP(D2018,FOLIOS,6,FALSE()),"not used")</f>
        <v>not used</v>
      </c>
      <c r="P2018" s="84" t="n">
        <f aca="false">IF($N2018="P",VLOOKUP(H2018,PrcBuckets,2,FALSE()),0)</f>
        <v>13</v>
      </c>
      <c r="Q2018" s="84" t="n">
        <f aca="false">IF($N2018="D",VLOOKUP(H2018,BasisBuckets,2,FALSE()),0)</f>
        <v>0</v>
      </c>
      <c r="R2018" s="84" t="n">
        <f aca="false">IF($N2018="PHY",VLOOKUP(H2018,PGDBuckets,2,FALSE()),0)</f>
        <v>0</v>
      </c>
      <c r="S2018" s="84" t="n">
        <f aca="false">IF($N2018="G",VLOOKUP(H2018,PGDBuckets,2,FALSE()),0)</f>
        <v>0</v>
      </c>
      <c r="T2018" s="84" t="n">
        <f aca="false">SUM(P2018:S2018)</f>
        <v>13</v>
      </c>
      <c r="U2018" s="84" t="str">
        <f aca="false">IF(O2018="not used","-",O2018&amp;N2018&amp;T2018)</f>
        <v>-</v>
      </c>
      <c r="V2018" s="84" t="str">
        <f aca="false">IF(O2018="Not Used","-",VLOOKUP(D2018,FOLIOS,7,FALSE())&amp;H2018)</f>
        <v>-</v>
      </c>
      <c r="W2018" s="84" t="str">
        <f aca="false">IF(U2018="-","-",O2018&amp;E2018&amp;H2018)</f>
        <v>-</v>
      </c>
      <c r="X2018" s="85" t="str">
        <f aca="false">D2018&amp;G2018</f>
        <v>FT-CAND-EGSC-PRCNG</v>
      </c>
      <c r="AF2018" s="0" t="str">
        <f aca="false">D2018&amp;V2018</f>
        <v>FT-CAND-EGSC-PRC-</v>
      </c>
    </row>
    <row r="2019" customFormat="false" ht="12.75" hidden="false" customHeight="false" outlineLevel="0" collapsed="false">
      <c r="A2019" s="81" t="n">
        <v>36682</v>
      </c>
      <c r="B2019" s="82" t="s">
        <v>55</v>
      </c>
      <c r="C2019" s="82" t="s">
        <v>56</v>
      </c>
      <c r="D2019" s="82" t="s">
        <v>103</v>
      </c>
      <c r="E2019" s="82" t="s">
        <v>24</v>
      </c>
      <c r="F2019" s="82"/>
      <c r="G2019" s="82" t="s">
        <v>98</v>
      </c>
      <c r="H2019" s="81" t="n">
        <v>40360</v>
      </c>
      <c r="I2019" s="82" t="n">
        <v>-99</v>
      </c>
      <c r="J2019" s="82" t="n">
        <v>-99</v>
      </c>
      <c r="K2019" s="83" t="n">
        <f aca="false">IF(J2019=0,0,J2019/I2019)</f>
        <v>1</v>
      </c>
      <c r="L2019" s="83" t="n">
        <f aca="false">I2019/UOM</f>
        <v>-0.0099</v>
      </c>
      <c r="M2019" s="83" t="n">
        <f aca="false">J2019/UOM</f>
        <v>-0.0099</v>
      </c>
      <c r="N2019" s="84" t="str">
        <f aca="false">IF(F2019="P","PHY",IF(F2019="G","G",E2019))</f>
        <v>P</v>
      </c>
      <c r="O2019" s="84" t="str">
        <f aca="false">IF(ISNA(VLOOKUP(G2019,BadCanCurves,1,FALSE())),VLOOKUP(D2019,FOLIOS,6,FALSE()),"not used")</f>
        <v>not used</v>
      </c>
      <c r="P2019" s="84" t="n">
        <f aca="false">IF($N2019="P",VLOOKUP(H2019,PrcBuckets,2,FALSE()),0)</f>
        <v>13</v>
      </c>
      <c r="Q2019" s="84" t="n">
        <f aca="false">IF($N2019="D",VLOOKUP(H2019,BasisBuckets,2,FALSE()),0)</f>
        <v>0</v>
      </c>
      <c r="R2019" s="84" t="n">
        <f aca="false">IF($N2019="PHY",VLOOKUP(H2019,PGDBuckets,2,FALSE()),0)</f>
        <v>0</v>
      </c>
      <c r="S2019" s="84" t="n">
        <f aca="false">IF($N2019="G",VLOOKUP(H2019,PGDBuckets,2,FALSE()),0)</f>
        <v>0</v>
      </c>
      <c r="T2019" s="84" t="n">
        <f aca="false">SUM(P2019:S2019)</f>
        <v>13</v>
      </c>
      <c r="U2019" s="84" t="str">
        <f aca="false">IF(O2019="not used","-",O2019&amp;N2019&amp;T2019)</f>
        <v>-</v>
      </c>
      <c r="V2019" s="84" t="str">
        <f aca="false">IF(O2019="Not Used","-",VLOOKUP(D2019,FOLIOS,7,FALSE())&amp;H2019)</f>
        <v>-</v>
      </c>
      <c r="W2019" s="84" t="str">
        <f aca="false">IF(U2019="-","-",O2019&amp;E2019&amp;H2019)</f>
        <v>-</v>
      </c>
      <c r="X2019" s="85" t="str">
        <f aca="false">D2019&amp;G2019</f>
        <v>FT-CAND-EGSC-PRCNG</v>
      </c>
      <c r="AF2019" s="0" t="str">
        <f aca="false">D2019&amp;V2019</f>
        <v>FT-CAND-EGSC-PRC-</v>
      </c>
    </row>
    <row r="2020" customFormat="false" ht="12.75" hidden="false" customHeight="false" outlineLevel="0" collapsed="false">
      <c r="A2020" s="81" t="n">
        <v>36682</v>
      </c>
      <c r="B2020" s="82" t="s">
        <v>55</v>
      </c>
      <c r="C2020" s="82" t="s">
        <v>56</v>
      </c>
      <c r="D2020" s="82" t="s">
        <v>103</v>
      </c>
      <c r="E2020" s="82" t="s">
        <v>24</v>
      </c>
      <c r="F2020" s="82"/>
      <c r="G2020" s="82" t="s">
        <v>98</v>
      </c>
      <c r="H2020" s="81" t="n">
        <v>40391</v>
      </c>
      <c r="I2020" s="82" t="n">
        <v>-99</v>
      </c>
      <c r="J2020" s="82" t="n">
        <v>-99</v>
      </c>
      <c r="K2020" s="83" t="n">
        <f aca="false">IF(J2020=0,0,J2020/I2020)</f>
        <v>1</v>
      </c>
      <c r="L2020" s="83" t="n">
        <f aca="false">I2020/UOM</f>
        <v>-0.0099</v>
      </c>
      <c r="M2020" s="83" t="n">
        <f aca="false">J2020/UOM</f>
        <v>-0.0099</v>
      </c>
      <c r="N2020" s="84" t="str">
        <f aca="false">IF(F2020="P","PHY",IF(F2020="G","G",E2020))</f>
        <v>P</v>
      </c>
      <c r="O2020" s="84" t="str">
        <f aca="false">IF(ISNA(VLOOKUP(G2020,BadCanCurves,1,FALSE())),VLOOKUP(D2020,FOLIOS,6,FALSE()),"not used")</f>
        <v>not used</v>
      </c>
      <c r="P2020" s="84" t="n">
        <f aca="false">IF($N2020="P",VLOOKUP(H2020,PrcBuckets,2,FALSE()),0)</f>
        <v>13</v>
      </c>
      <c r="Q2020" s="84" t="n">
        <f aca="false">IF($N2020="D",VLOOKUP(H2020,BasisBuckets,2,FALSE()),0)</f>
        <v>0</v>
      </c>
      <c r="R2020" s="84" t="n">
        <f aca="false">IF($N2020="PHY",VLOOKUP(H2020,PGDBuckets,2,FALSE()),0)</f>
        <v>0</v>
      </c>
      <c r="S2020" s="84" t="n">
        <f aca="false">IF($N2020="G",VLOOKUP(H2020,PGDBuckets,2,FALSE()),0)</f>
        <v>0</v>
      </c>
      <c r="T2020" s="84" t="n">
        <f aca="false">SUM(P2020:S2020)</f>
        <v>13</v>
      </c>
      <c r="U2020" s="84" t="str">
        <f aca="false">IF(O2020="not used","-",O2020&amp;N2020&amp;T2020)</f>
        <v>-</v>
      </c>
      <c r="V2020" s="84" t="str">
        <f aca="false">IF(O2020="Not Used","-",VLOOKUP(D2020,FOLIOS,7,FALSE())&amp;H2020)</f>
        <v>-</v>
      </c>
      <c r="W2020" s="84" t="str">
        <f aca="false">IF(U2020="-","-",O2020&amp;E2020&amp;H2020)</f>
        <v>-</v>
      </c>
      <c r="X2020" s="85" t="str">
        <f aca="false">D2020&amp;G2020</f>
        <v>FT-CAND-EGSC-PRCNG</v>
      </c>
      <c r="AF2020" s="0" t="str">
        <f aca="false">D2020&amp;V2020</f>
        <v>FT-CAND-EGSC-PRC-</v>
      </c>
    </row>
    <row r="2021" customFormat="false" ht="12.75" hidden="false" customHeight="false" outlineLevel="0" collapsed="false">
      <c r="A2021" s="81" t="n">
        <v>36682</v>
      </c>
      <c r="B2021" s="82" t="s">
        <v>55</v>
      </c>
      <c r="C2021" s="82" t="s">
        <v>56</v>
      </c>
      <c r="D2021" s="82" t="s">
        <v>103</v>
      </c>
      <c r="E2021" s="82" t="s">
        <v>24</v>
      </c>
      <c r="F2021" s="82"/>
      <c r="G2021" s="82" t="s">
        <v>98</v>
      </c>
      <c r="H2021" s="81" t="n">
        <v>40422</v>
      </c>
      <c r="I2021" s="82" t="n">
        <v>-95</v>
      </c>
      <c r="J2021" s="82" t="n">
        <v>-95</v>
      </c>
      <c r="K2021" s="83" t="n">
        <f aca="false">IF(J2021=0,0,J2021/I2021)</f>
        <v>1</v>
      </c>
      <c r="L2021" s="83" t="n">
        <f aca="false">I2021/UOM</f>
        <v>-0.0095</v>
      </c>
      <c r="M2021" s="83" t="n">
        <f aca="false">J2021/UOM</f>
        <v>-0.0095</v>
      </c>
      <c r="N2021" s="84" t="str">
        <f aca="false">IF(F2021="P","PHY",IF(F2021="G","G",E2021))</f>
        <v>P</v>
      </c>
      <c r="O2021" s="84" t="str">
        <f aca="false">IF(ISNA(VLOOKUP(G2021,BadCanCurves,1,FALSE())),VLOOKUP(D2021,FOLIOS,6,FALSE()),"not used")</f>
        <v>not used</v>
      </c>
      <c r="P2021" s="84" t="n">
        <f aca="false">IF($N2021="P",VLOOKUP(H2021,PrcBuckets,2,FALSE()),0)</f>
        <v>13</v>
      </c>
      <c r="Q2021" s="84" t="n">
        <f aca="false">IF($N2021="D",VLOOKUP(H2021,BasisBuckets,2,FALSE()),0)</f>
        <v>0</v>
      </c>
      <c r="R2021" s="84" t="n">
        <f aca="false">IF($N2021="PHY",VLOOKUP(H2021,PGDBuckets,2,FALSE()),0)</f>
        <v>0</v>
      </c>
      <c r="S2021" s="84" t="n">
        <f aca="false">IF($N2021="G",VLOOKUP(H2021,PGDBuckets,2,FALSE()),0)</f>
        <v>0</v>
      </c>
      <c r="T2021" s="84" t="n">
        <f aca="false">SUM(P2021:S2021)</f>
        <v>13</v>
      </c>
      <c r="U2021" s="84" t="str">
        <f aca="false">IF(O2021="not used","-",O2021&amp;N2021&amp;T2021)</f>
        <v>-</v>
      </c>
      <c r="V2021" s="84" t="str">
        <f aca="false">IF(O2021="Not Used","-",VLOOKUP(D2021,FOLIOS,7,FALSE())&amp;H2021)</f>
        <v>-</v>
      </c>
      <c r="W2021" s="84" t="str">
        <f aca="false">IF(U2021="-","-",O2021&amp;E2021&amp;H2021)</f>
        <v>-</v>
      </c>
      <c r="X2021" s="85" t="str">
        <f aca="false">D2021&amp;G2021</f>
        <v>FT-CAND-EGSC-PRCNG</v>
      </c>
      <c r="AF2021" s="0" t="str">
        <f aca="false">D2021&amp;V2021</f>
        <v>FT-CAND-EGSC-PRC-</v>
      </c>
    </row>
    <row r="2022" customFormat="false" ht="12.75" hidden="false" customHeight="false" outlineLevel="0" collapsed="false">
      <c r="A2022" s="81" t="n">
        <v>36682</v>
      </c>
      <c r="B2022" s="82" t="s">
        <v>55</v>
      </c>
      <c r="C2022" s="82" t="s">
        <v>56</v>
      </c>
      <c r="D2022" s="82" t="s">
        <v>103</v>
      </c>
      <c r="E2022" s="82" t="s">
        <v>24</v>
      </c>
      <c r="F2022" s="82"/>
      <c r="G2022" s="82" t="s">
        <v>98</v>
      </c>
      <c r="H2022" s="81" t="n">
        <v>40452</v>
      </c>
      <c r="I2022" s="82" t="n">
        <v>-97</v>
      </c>
      <c r="J2022" s="82" t="n">
        <v>-97</v>
      </c>
      <c r="K2022" s="83" t="n">
        <f aca="false">IF(J2022=0,0,J2022/I2022)</f>
        <v>1</v>
      </c>
      <c r="L2022" s="83" t="n">
        <f aca="false">I2022/UOM</f>
        <v>-0.0097</v>
      </c>
      <c r="M2022" s="83" t="n">
        <f aca="false">J2022/UOM</f>
        <v>-0.0097</v>
      </c>
      <c r="N2022" s="84" t="str">
        <f aca="false">IF(F2022="P","PHY",IF(F2022="G","G",E2022))</f>
        <v>P</v>
      </c>
      <c r="O2022" s="84" t="str">
        <f aca="false">IF(ISNA(VLOOKUP(G2022,BadCanCurves,1,FALSE())),VLOOKUP(D2022,FOLIOS,6,FALSE()),"not used")</f>
        <v>not used</v>
      </c>
      <c r="P2022" s="84" t="n">
        <f aca="false">IF($N2022="P",VLOOKUP(H2022,PrcBuckets,2,FALSE()),0)</f>
        <v>13</v>
      </c>
      <c r="Q2022" s="84" t="n">
        <f aca="false">IF($N2022="D",VLOOKUP(H2022,BasisBuckets,2,FALSE()),0)</f>
        <v>0</v>
      </c>
      <c r="R2022" s="84" t="n">
        <f aca="false">IF($N2022="PHY",VLOOKUP(H2022,PGDBuckets,2,FALSE()),0)</f>
        <v>0</v>
      </c>
      <c r="S2022" s="84" t="n">
        <f aca="false">IF($N2022="G",VLOOKUP(H2022,PGDBuckets,2,FALSE()),0)</f>
        <v>0</v>
      </c>
      <c r="T2022" s="84" t="n">
        <f aca="false">SUM(P2022:S2022)</f>
        <v>13</v>
      </c>
      <c r="U2022" s="84" t="str">
        <f aca="false">IF(O2022="not used","-",O2022&amp;N2022&amp;T2022)</f>
        <v>-</v>
      </c>
      <c r="V2022" s="84" t="str">
        <f aca="false">IF(O2022="Not Used","-",VLOOKUP(D2022,FOLIOS,7,FALSE())&amp;H2022)</f>
        <v>-</v>
      </c>
      <c r="W2022" s="84" t="str">
        <f aca="false">IF(U2022="-","-",O2022&amp;E2022&amp;H2022)</f>
        <v>-</v>
      </c>
      <c r="X2022" s="85" t="str">
        <f aca="false">D2022&amp;G2022</f>
        <v>FT-CAND-EGSC-PRCNG</v>
      </c>
      <c r="AF2022" s="0" t="str">
        <f aca="false">D2022&amp;V2022</f>
        <v>FT-CAND-EGSC-PRC-</v>
      </c>
    </row>
    <row r="2023" customFormat="false" ht="12.75" hidden="false" customHeight="false" outlineLevel="0" collapsed="false">
      <c r="A2023" s="81" t="n">
        <v>36682</v>
      </c>
      <c r="B2023" s="82" t="s">
        <v>55</v>
      </c>
      <c r="C2023" s="82" t="s">
        <v>56</v>
      </c>
      <c r="D2023" s="82" t="s">
        <v>103</v>
      </c>
      <c r="E2023" s="82" t="s">
        <v>24</v>
      </c>
      <c r="F2023" s="82"/>
      <c r="G2023" s="82" t="s">
        <v>98</v>
      </c>
      <c r="H2023" s="81" t="n">
        <v>40483</v>
      </c>
      <c r="I2023" s="82" t="n">
        <v>-94</v>
      </c>
      <c r="J2023" s="82" t="n">
        <v>-94</v>
      </c>
      <c r="K2023" s="83" t="n">
        <f aca="false">IF(J2023=0,0,J2023/I2023)</f>
        <v>1</v>
      </c>
      <c r="L2023" s="83" t="n">
        <f aca="false">I2023/UOM</f>
        <v>-0.0094</v>
      </c>
      <c r="M2023" s="83" t="n">
        <f aca="false">J2023/UOM</f>
        <v>-0.0094</v>
      </c>
      <c r="N2023" s="84" t="str">
        <f aca="false">IF(F2023="P","PHY",IF(F2023="G","G",E2023))</f>
        <v>P</v>
      </c>
      <c r="O2023" s="84" t="str">
        <f aca="false">IF(ISNA(VLOOKUP(G2023,BadCanCurves,1,FALSE())),VLOOKUP(D2023,FOLIOS,6,FALSE()),"not used")</f>
        <v>not used</v>
      </c>
      <c r="P2023" s="84" t="n">
        <f aca="false">IF($N2023="P",VLOOKUP(H2023,PrcBuckets,2,FALSE()),0)</f>
        <v>13</v>
      </c>
      <c r="Q2023" s="84" t="n">
        <f aca="false">IF($N2023="D",VLOOKUP(H2023,BasisBuckets,2,FALSE()),0)</f>
        <v>0</v>
      </c>
      <c r="R2023" s="84" t="n">
        <f aca="false">IF($N2023="PHY",VLOOKUP(H2023,PGDBuckets,2,FALSE()),0)</f>
        <v>0</v>
      </c>
      <c r="S2023" s="84" t="n">
        <f aca="false">IF($N2023="G",VLOOKUP(H2023,PGDBuckets,2,FALSE()),0)</f>
        <v>0</v>
      </c>
      <c r="T2023" s="84" t="n">
        <f aca="false">SUM(P2023:S2023)</f>
        <v>13</v>
      </c>
      <c r="U2023" s="84" t="str">
        <f aca="false">IF(O2023="not used","-",O2023&amp;N2023&amp;T2023)</f>
        <v>-</v>
      </c>
      <c r="V2023" s="84" t="str">
        <f aca="false">IF(O2023="Not Used","-",VLOOKUP(D2023,FOLIOS,7,FALSE())&amp;H2023)</f>
        <v>-</v>
      </c>
      <c r="W2023" s="84" t="str">
        <f aca="false">IF(U2023="-","-",O2023&amp;E2023&amp;H2023)</f>
        <v>-</v>
      </c>
      <c r="X2023" s="85" t="str">
        <f aca="false">D2023&amp;G2023</f>
        <v>FT-CAND-EGSC-PRCNG</v>
      </c>
      <c r="AF2023" s="0" t="str">
        <f aca="false">D2023&amp;V2023</f>
        <v>FT-CAND-EGSC-PRC-</v>
      </c>
    </row>
    <row r="2024" customFormat="false" ht="12.75" hidden="false" customHeight="false" outlineLevel="0" collapsed="false">
      <c r="A2024" s="81" t="n">
        <v>36682</v>
      </c>
      <c r="B2024" s="82" t="s">
        <v>55</v>
      </c>
      <c r="C2024" s="82" t="s">
        <v>56</v>
      </c>
      <c r="D2024" s="82" t="s">
        <v>103</v>
      </c>
      <c r="E2024" s="82" t="s">
        <v>24</v>
      </c>
      <c r="F2024" s="82"/>
      <c r="G2024" s="82" t="s">
        <v>98</v>
      </c>
      <c r="H2024" s="81" t="n">
        <v>40513</v>
      </c>
      <c r="I2024" s="82" t="n">
        <v>-96</v>
      </c>
      <c r="J2024" s="82" t="n">
        <v>-96</v>
      </c>
      <c r="K2024" s="83" t="n">
        <f aca="false">IF(J2024=0,0,J2024/I2024)</f>
        <v>1</v>
      </c>
      <c r="L2024" s="83" t="n">
        <f aca="false">I2024/UOM</f>
        <v>-0.0096</v>
      </c>
      <c r="M2024" s="83" t="n">
        <f aca="false">J2024/UOM</f>
        <v>-0.0096</v>
      </c>
      <c r="N2024" s="84" t="str">
        <f aca="false">IF(F2024="P","PHY",IF(F2024="G","G",E2024))</f>
        <v>P</v>
      </c>
      <c r="O2024" s="84" t="str">
        <f aca="false">IF(ISNA(VLOOKUP(G2024,BadCanCurves,1,FALSE())),VLOOKUP(D2024,FOLIOS,6,FALSE()),"not used")</f>
        <v>not used</v>
      </c>
      <c r="P2024" s="84" t="n">
        <f aca="false">IF($N2024="P",VLOOKUP(H2024,PrcBuckets,2,FALSE()),0)</f>
        <v>13</v>
      </c>
      <c r="Q2024" s="84" t="n">
        <f aca="false">IF($N2024="D",VLOOKUP(H2024,BasisBuckets,2,FALSE()),0)</f>
        <v>0</v>
      </c>
      <c r="R2024" s="84" t="n">
        <f aca="false">IF($N2024="PHY",VLOOKUP(H2024,PGDBuckets,2,FALSE()),0)</f>
        <v>0</v>
      </c>
      <c r="S2024" s="84" t="n">
        <f aca="false">IF($N2024="G",VLOOKUP(H2024,PGDBuckets,2,FALSE()),0)</f>
        <v>0</v>
      </c>
      <c r="T2024" s="84" t="n">
        <f aca="false">SUM(P2024:S2024)</f>
        <v>13</v>
      </c>
      <c r="U2024" s="84" t="str">
        <f aca="false">IF(O2024="not used","-",O2024&amp;N2024&amp;T2024)</f>
        <v>-</v>
      </c>
      <c r="V2024" s="84" t="str">
        <f aca="false">IF(O2024="Not Used","-",VLOOKUP(D2024,FOLIOS,7,FALSE())&amp;H2024)</f>
        <v>-</v>
      </c>
      <c r="W2024" s="84" t="str">
        <f aca="false">IF(U2024="-","-",O2024&amp;E2024&amp;H2024)</f>
        <v>-</v>
      </c>
      <c r="X2024" s="85" t="str">
        <f aca="false">D2024&amp;G2024</f>
        <v>FT-CAND-EGSC-PRCNG</v>
      </c>
      <c r="AF2024" s="0" t="str">
        <f aca="false">D2024&amp;V2024</f>
        <v>FT-CAND-EGSC-PRC-</v>
      </c>
    </row>
    <row r="2025" customFormat="false" ht="12.75" hidden="false" customHeight="false" outlineLevel="0" collapsed="false">
      <c r="A2025" s="81" t="n">
        <v>36682</v>
      </c>
      <c r="B2025" s="82" t="s">
        <v>55</v>
      </c>
      <c r="C2025" s="82" t="s">
        <v>56</v>
      </c>
      <c r="D2025" s="82" t="s">
        <v>103</v>
      </c>
      <c r="E2025" s="82" t="s">
        <v>24</v>
      </c>
      <c r="F2025" s="82"/>
      <c r="G2025" s="82" t="s">
        <v>98</v>
      </c>
      <c r="H2025" s="81" t="n">
        <v>40544</v>
      </c>
      <c r="I2025" s="82" t="n">
        <v>-96</v>
      </c>
      <c r="J2025" s="82" t="n">
        <v>-96</v>
      </c>
      <c r="K2025" s="83" t="n">
        <f aca="false">IF(J2025=0,0,J2025/I2025)</f>
        <v>1</v>
      </c>
      <c r="L2025" s="83" t="n">
        <f aca="false">I2025/UOM</f>
        <v>-0.0096</v>
      </c>
      <c r="M2025" s="83" t="n">
        <f aca="false">J2025/UOM</f>
        <v>-0.0096</v>
      </c>
      <c r="N2025" s="84" t="str">
        <f aca="false">IF(F2025="P","PHY",IF(F2025="G","G",E2025))</f>
        <v>P</v>
      </c>
      <c r="O2025" s="84" t="str">
        <f aca="false">IF(ISNA(VLOOKUP(G2025,BadCanCurves,1,FALSE())),VLOOKUP(D2025,FOLIOS,6,FALSE()),"not used")</f>
        <v>not used</v>
      </c>
      <c r="P2025" s="84" t="n">
        <f aca="false">IF($N2025="P",VLOOKUP(H2025,PrcBuckets,2,FALSE()),0)</f>
        <v>14</v>
      </c>
      <c r="Q2025" s="84" t="n">
        <f aca="false">IF($N2025="D",VLOOKUP(H2025,BasisBuckets,2,FALSE()),0)</f>
        <v>0</v>
      </c>
      <c r="R2025" s="84" t="n">
        <f aca="false">IF($N2025="PHY",VLOOKUP(H2025,PGDBuckets,2,FALSE()),0)</f>
        <v>0</v>
      </c>
      <c r="S2025" s="84" t="n">
        <f aca="false">IF($N2025="G",VLOOKUP(H2025,PGDBuckets,2,FALSE()),0)</f>
        <v>0</v>
      </c>
      <c r="T2025" s="84" t="n">
        <f aca="false">SUM(P2025:S2025)</f>
        <v>14</v>
      </c>
      <c r="U2025" s="84" t="str">
        <f aca="false">IF(O2025="not used","-",O2025&amp;N2025&amp;T2025)</f>
        <v>-</v>
      </c>
      <c r="V2025" s="84" t="str">
        <f aca="false">IF(O2025="Not Used","-",VLOOKUP(D2025,FOLIOS,7,FALSE())&amp;H2025)</f>
        <v>-</v>
      </c>
      <c r="W2025" s="84" t="str">
        <f aca="false">IF(U2025="-","-",O2025&amp;E2025&amp;H2025)</f>
        <v>-</v>
      </c>
      <c r="X2025" s="85" t="str">
        <f aca="false">D2025&amp;G2025</f>
        <v>FT-CAND-EGSC-PRCNG</v>
      </c>
      <c r="AF2025" s="0" t="str">
        <f aca="false">D2025&amp;V2025</f>
        <v>FT-CAND-EGSC-PRC-</v>
      </c>
    </row>
    <row r="2026" customFormat="false" ht="12.75" hidden="false" customHeight="false" outlineLevel="0" collapsed="false">
      <c r="A2026" s="81" t="n">
        <v>36682</v>
      </c>
      <c r="B2026" s="82" t="s">
        <v>55</v>
      </c>
      <c r="C2026" s="82" t="s">
        <v>56</v>
      </c>
      <c r="D2026" s="82" t="s">
        <v>103</v>
      </c>
      <c r="E2026" s="82" t="s">
        <v>24</v>
      </c>
      <c r="F2026" s="82"/>
      <c r="G2026" s="82" t="s">
        <v>98</v>
      </c>
      <c r="H2026" s="81" t="n">
        <v>40575</v>
      </c>
      <c r="I2026" s="82" t="n">
        <v>-86</v>
      </c>
      <c r="J2026" s="82" t="n">
        <v>-86</v>
      </c>
      <c r="K2026" s="83" t="n">
        <f aca="false">IF(J2026=0,0,J2026/I2026)</f>
        <v>1</v>
      </c>
      <c r="L2026" s="83" t="n">
        <f aca="false">I2026/UOM</f>
        <v>-0.0086</v>
      </c>
      <c r="M2026" s="83" t="n">
        <f aca="false">J2026/UOM</f>
        <v>-0.0086</v>
      </c>
      <c r="N2026" s="84" t="str">
        <f aca="false">IF(F2026="P","PHY",IF(F2026="G","G",E2026))</f>
        <v>P</v>
      </c>
      <c r="O2026" s="84" t="str">
        <f aca="false">IF(ISNA(VLOOKUP(G2026,BadCanCurves,1,FALSE())),VLOOKUP(D2026,FOLIOS,6,FALSE()),"not used")</f>
        <v>not used</v>
      </c>
      <c r="P2026" s="84" t="n">
        <f aca="false">IF($N2026="P",VLOOKUP(H2026,PrcBuckets,2,FALSE()),0)</f>
        <v>14</v>
      </c>
      <c r="Q2026" s="84" t="n">
        <f aca="false">IF($N2026="D",VLOOKUP(H2026,BasisBuckets,2,FALSE()),0)</f>
        <v>0</v>
      </c>
      <c r="R2026" s="84" t="n">
        <f aca="false">IF($N2026="PHY",VLOOKUP(H2026,PGDBuckets,2,FALSE()),0)</f>
        <v>0</v>
      </c>
      <c r="S2026" s="84" t="n">
        <f aca="false">IF($N2026="G",VLOOKUP(H2026,PGDBuckets,2,FALSE()),0)</f>
        <v>0</v>
      </c>
      <c r="T2026" s="84" t="n">
        <f aca="false">SUM(P2026:S2026)</f>
        <v>14</v>
      </c>
      <c r="U2026" s="84" t="str">
        <f aca="false">IF(O2026="not used","-",O2026&amp;N2026&amp;T2026)</f>
        <v>-</v>
      </c>
      <c r="V2026" s="84" t="str">
        <f aca="false">IF(O2026="Not Used","-",VLOOKUP(D2026,FOLIOS,7,FALSE())&amp;H2026)</f>
        <v>-</v>
      </c>
      <c r="W2026" s="84" t="str">
        <f aca="false">IF(U2026="-","-",O2026&amp;E2026&amp;H2026)</f>
        <v>-</v>
      </c>
      <c r="X2026" s="85" t="str">
        <f aca="false">D2026&amp;G2026</f>
        <v>FT-CAND-EGSC-PRCNG</v>
      </c>
      <c r="AF2026" s="0" t="str">
        <f aca="false">D2026&amp;V2026</f>
        <v>FT-CAND-EGSC-PRC-</v>
      </c>
    </row>
    <row r="2027" customFormat="false" ht="12.75" hidden="false" customHeight="false" outlineLevel="0" collapsed="false">
      <c r="A2027" s="81" t="n">
        <v>36682</v>
      </c>
      <c r="B2027" s="82" t="s">
        <v>55</v>
      </c>
      <c r="C2027" s="82" t="s">
        <v>56</v>
      </c>
      <c r="D2027" s="82" t="s">
        <v>103</v>
      </c>
      <c r="E2027" s="82" t="s">
        <v>24</v>
      </c>
      <c r="F2027" s="82"/>
      <c r="G2027" s="82" t="s">
        <v>98</v>
      </c>
      <c r="H2027" s="81" t="n">
        <v>40603</v>
      </c>
      <c r="I2027" s="82" t="n">
        <v>-95</v>
      </c>
      <c r="J2027" s="82" t="n">
        <v>-95</v>
      </c>
      <c r="K2027" s="83" t="n">
        <f aca="false">IF(J2027=0,0,J2027/I2027)</f>
        <v>1</v>
      </c>
      <c r="L2027" s="83" t="n">
        <f aca="false">I2027/UOM</f>
        <v>-0.0095</v>
      </c>
      <c r="M2027" s="83" t="n">
        <f aca="false">J2027/UOM</f>
        <v>-0.0095</v>
      </c>
      <c r="N2027" s="84" t="str">
        <f aca="false">IF(F2027="P","PHY",IF(F2027="G","G",E2027))</f>
        <v>P</v>
      </c>
      <c r="O2027" s="84" t="str">
        <f aca="false">IF(ISNA(VLOOKUP(G2027,BadCanCurves,1,FALSE())),VLOOKUP(D2027,FOLIOS,6,FALSE()),"not used")</f>
        <v>not used</v>
      </c>
      <c r="P2027" s="84" t="n">
        <f aca="false">IF($N2027="P",VLOOKUP(H2027,PrcBuckets,2,FALSE()),0)</f>
        <v>14</v>
      </c>
      <c r="Q2027" s="84" t="n">
        <f aca="false">IF($N2027="D",VLOOKUP(H2027,BasisBuckets,2,FALSE()),0)</f>
        <v>0</v>
      </c>
      <c r="R2027" s="84" t="n">
        <f aca="false">IF($N2027="PHY",VLOOKUP(H2027,PGDBuckets,2,FALSE()),0)</f>
        <v>0</v>
      </c>
      <c r="S2027" s="84" t="n">
        <f aca="false">IF($N2027="G",VLOOKUP(H2027,PGDBuckets,2,FALSE()),0)</f>
        <v>0</v>
      </c>
      <c r="T2027" s="84" t="n">
        <f aca="false">SUM(P2027:S2027)</f>
        <v>14</v>
      </c>
      <c r="U2027" s="84" t="str">
        <f aca="false">IF(O2027="not used","-",O2027&amp;N2027&amp;T2027)</f>
        <v>-</v>
      </c>
      <c r="V2027" s="84" t="str">
        <f aca="false">IF(O2027="Not Used","-",VLOOKUP(D2027,FOLIOS,7,FALSE())&amp;H2027)</f>
        <v>-</v>
      </c>
      <c r="W2027" s="84" t="str">
        <f aca="false">IF(U2027="-","-",O2027&amp;E2027&amp;H2027)</f>
        <v>-</v>
      </c>
      <c r="X2027" s="85" t="str">
        <f aca="false">D2027&amp;G2027</f>
        <v>FT-CAND-EGSC-PRCNG</v>
      </c>
      <c r="AF2027" s="0" t="str">
        <f aca="false">D2027&amp;V2027</f>
        <v>FT-CAND-EGSC-PRC-</v>
      </c>
    </row>
    <row r="2028" customFormat="false" ht="12.75" hidden="false" customHeight="false" outlineLevel="0" collapsed="false">
      <c r="A2028" s="81" t="n">
        <v>36682</v>
      </c>
      <c r="B2028" s="82" t="s">
        <v>55</v>
      </c>
      <c r="C2028" s="82" t="s">
        <v>56</v>
      </c>
      <c r="D2028" s="82" t="s">
        <v>103</v>
      </c>
      <c r="E2028" s="82" t="s">
        <v>24</v>
      </c>
      <c r="F2028" s="82"/>
      <c r="G2028" s="82" t="s">
        <v>98</v>
      </c>
      <c r="H2028" s="81" t="n">
        <v>40634</v>
      </c>
      <c r="I2028" s="82" t="n">
        <v>-91</v>
      </c>
      <c r="J2028" s="82" t="n">
        <v>-91</v>
      </c>
      <c r="K2028" s="83" t="n">
        <f aca="false">IF(J2028=0,0,J2028/I2028)</f>
        <v>1</v>
      </c>
      <c r="L2028" s="83" t="n">
        <f aca="false">I2028/UOM</f>
        <v>-0.0091</v>
      </c>
      <c r="M2028" s="83" t="n">
        <f aca="false">J2028/UOM</f>
        <v>-0.0091</v>
      </c>
      <c r="N2028" s="84" t="str">
        <f aca="false">IF(F2028="P","PHY",IF(F2028="G","G",E2028))</f>
        <v>P</v>
      </c>
      <c r="O2028" s="84" t="str">
        <f aca="false">IF(ISNA(VLOOKUP(G2028,BadCanCurves,1,FALSE())),VLOOKUP(D2028,FOLIOS,6,FALSE()),"not used")</f>
        <v>not used</v>
      </c>
      <c r="P2028" s="84" t="n">
        <f aca="false">IF($N2028="P",VLOOKUP(H2028,PrcBuckets,2,FALSE()),0)</f>
        <v>14</v>
      </c>
      <c r="Q2028" s="84" t="n">
        <f aca="false">IF($N2028="D",VLOOKUP(H2028,BasisBuckets,2,FALSE()),0)</f>
        <v>0</v>
      </c>
      <c r="R2028" s="84" t="n">
        <f aca="false">IF($N2028="PHY",VLOOKUP(H2028,PGDBuckets,2,FALSE()),0)</f>
        <v>0</v>
      </c>
      <c r="S2028" s="84" t="n">
        <f aca="false">IF($N2028="G",VLOOKUP(H2028,PGDBuckets,2,FALSE()),0)</f>
        <v>0</v>
      </c>
      <c r="T2028" s="84" t="n">
        <f aca="false">SUM(P2028:S2028)</f>
        <v>14</v>
      </c>
      <c r="U2028" s="84" t="str">
        <f aca="false">IF(O2028="not used","-",O2028&amp;N2028&amp;T2028)</f>
        <v>-</v>
      </c>
      <c r="V2028" s="84" t="str">
        <f aca="false">IF(O2028="Not Used","-",VLOOKUP(D2028,FOLIOS,7,FALSE())&amp;H2028)</f>
        <v>-</v>
      </c>
      <c r="W2028" s="84" t="str">
        <f aca="false">IF(U2028="-","-",O2028&amp;E2028&amp;H2028)</f>
        <v>-</v>
      </c>
      <c r="X2028" s="85" t="str">
        <f aca="false">D2028&amp;G2028</f>
        <v>FT-CAND-EGSC-PRCNG</v>
      </c>
      <c r="AF2028" s="0" t="str">
        <f aca="false">D2028&amp;V2028</f>
        <v>FT-CAND-EGSC-PRC-</v>
      </c>
    </row>
    <row r="2029" customFormat="false" ht="12.75" hidden="false" customHeight="false" outlineLevel="0" collapsed="false">
      <c r="A2029" s="81" t="n">
        <v>36682</v>
      </c>
      <c r="B2029" s="82" t="s">
        <v>55</v>
      </c>
      <c r="C2029" s="82" t="s">
        <v>56</v>
      </c>
      <c r="D2029" s="82" t="s">
        <v>103</v>
      </c>
      <c r="E2029" s="82" t="s">
        <v>24</v>
      </c>
      <c r="F2029" s="82"/>
      <c r="G2029" s="82" t="s">
        <v>98</v>
      </c>
      <c r="H2029" s="81" t="n">
        <v>40664</v>
      </c>
      <c r="I2029" s="82" t="n">
        <v>-93</v>
      </c>
      <c r="J2029" s="82" t="n">
        <v>-93</v>
      </c>
      <c r="K2029" s="83" t="n">
        <f aca="false">IF(J2029=0,0,J2029/I2029)</f>
        <v>1</v>
      </c>
      <c r="L2029" s="83" t="n">
        <f aca="false">I2029/UOM</f>
        <v>-0.0093</v>
      </c>
      <c r="M2029" s="83" t="n">
        <f aca="false">J2029/UOM</f>
        <v>-0.0093</v>
      </c>
      <c r="N2029" s="84" t="str">
        <f aca="false">IF(F2029="P","PHY",IF(F2029="G","G",E2029))</f>
        <v>P</v>
      </c>
      <c r="O2029" s="84" t="str">
        <f aca="false">IF(ISNA(VLOOKUP(G2029,BadCanCurves,1,FALSE())),VLOOKUP(D2029,FOLIOS,6,FALSE()),"not used")</f>
        <v>not used</v>
      </c>
      <c r="P2029" s="84" t="n">
        <f aca="false">IF($N2029="P",VLOOKUP(H2029,PrcBuckets,2,FALSE()),0)</f>
        <v>14</v>
      </c>
      <c r="Q2029" s="84" t="n">
        <f aca="false">IF($N2029="D",VLOOKUP(H2029,BasisBuckets,2,FALSE()),0)</f>
        <v>0</v>
      </c>
      <c r="R2029" s="84" t="n">
        <f aca="false">IF($N2029="PHY",VLOOKUP(H2029,PGDBuckets,2,FALSE()),0)</f>
        <v>0</v>
      </c>
      <c r="S2029" s="84" t="n">
        <f aca="false">IF($N2029="G",VLOOKUP(H2029,PGDBuckets,2,FALSE()),0)</f>
        <v>0</v>
      </c>
      <c r="T2029" s="84" t="n">
        <f aca="false">SUM(P2029:S2029)</f>
        <v>14</v>
      </c>
      <c r="U2029" s="84" t="str">
        <f aca="false">IF(O2029="not used","-",O2029&amp;N2029&amp;T2029)</f>
        <v>-</v>
      </c>
      <c r="V2029" s="84" t="str">
        <f aca="false">IF(O2029="Not Used","-",VLOOKUP(D2029,FOLIOS,7,FALSE())&amp;H2029)</f>
        <v>-</v>
      </c>
      <c r="W2029" s="84" t="str">
        <f aca="false">IF(U2029="-","-",O2029&amp;E2029&amp;H2029)</f>
        <v>-</v>
      </c>
      <c r="X2029" s="85" t="str">
        <f aca="false">D2029&amp;G2029</f>
        <v>FT-CAND-EGSC-PRCNG</v>
      </c>
      <c r="AF2029" s="0" t="str">
        <f aca="false">D2029&amp;V2029</f>
        <v>FT-CAND-EGSC-PRC-</v>
      </c>
    </row>
    <row r="2030" customFormat="false" ht="12.75" hidden="false" customHeight="false" outlineLevel="0" collapsed="false">
      <c r="A2030" s="81" t="n">
        <v>36682</v>
      </c>
      <c r="B2030" s="82" t="s">
        <v>55</v>
      </c>
      <c r="C2030" s="82" t="s">
        <v>56</v>
      </c>
      <c r="D2030" s="82" t="s">
        <v>103</v>
      </c>
      <c r="E2030" s="82" t="s">
        <v>24</v>
      </c>
      <c r="F2030" s="82"/>
      <c r="G2030" s="82" t="s">
        <v>98</v>
      </c>
      <c r="H2030" s="81" t="n">
        <v>40695</v>
      </c>
      <c r="I2030" s="82" t="n">
        <v>-90</v>
      </c>
      <c r="J2030" s="82" t="n">
        <v>-90</v>
      </c>
      <c r="K2030" s="83" t="n">
        <f aca="false">IF(J2030=0,0,J2030/I2030)</f>
        <v>1</v>
      </c>
      <c r="L2030" s="83" t="n">
        <f aca="false">I2030/UOM</f>
        <v>-0.009</v>
      </c>
      <c r="M2030" s="83" t="n">
        <f aca="false">J2030/UOM</f>
        <v>-0.009</v>
      </c>
      <c r="N2030" s="84" t="str">
        <f aca="false">IF(F2030="P","PHY",IF(F2030="G","G",E2030))</f>
        <v>P</v>
      </c>
      <c r="O2030" s="84" t="str">
        <f aca="false">IF(ISNA(VLOOKUP(G2030,BadCanCurves,1,FALSE())),VLOOKUP(D2030,FOLIOS,6,FALSE()),"not used")</f>
        <v>not used</v>
      </c>
      <c r="P2030" s="84" t="n">
        <f aca="false">IF($N2030="P",VLOOKUP(H2030,PrcBuckets,2,FALSE()),0)</f>
        <v>14</v>
      </c>
      <c r="Q2030" s="84" t="n">
        <f aca="false">IF($N2030="D",VLOOKUP(H2030,BasisBuckets,2,FALSE()),0)</f>
        <v>0</v>
      </c>
      <c r="R2030" s="84" t="n">
        <f aca="false">IF($N2030="PHY",VLOOKUP(H2030,PGDBuckets,2,FALSE()),0)</f>
        <v>0</v>
      </c>
      <c r="S2030" s="84" t="n">
        <f aca="false">IF($N2030="G",VLOOKUP(H2030,PGDBuckets,2,FALSE()),0)</f>
        <v>0</v>
      </c>
      <c r="T2030" s="84" t="n">
        <f aca="false">SUM(P2030:S2030)</f>
        <v>14</v>
      </c>
      <c r="U2030" s="84" t="str">
        <f aca="false">IF(O2030="not used","-",O2030&amp;N2030&amp;T2030)</f>
        <v>-</v>
      </c>
      <c r="V2030" s="84" t="str">
        <f aca="false">IF(O2030="Not Used","-",VLOOKUP(D2030,FOLIOS,7,FALSE())&amp;H2030)</f>
        <v>-</v>
      </c>
      <c r="W2030" s="84" t="str">
        <f aca="false">IF(U2030="-","-",O2030&amp;E2030&amp;H2030)</f>
        <v>-</v>
      </c>
      <c r="X2030" s="85" t="str">
        <f aca="false">D2030&amp;G2030</f>
        <v>FT-CAND-EGSC-PRCNG</v>
      </c>
      <c r="AF2030" s="0" t="str">
        <f aca="false">D2030&amp;V2030</f>
        <v>FT-CAND-EGSC-PRC-</v>
      </c>
    </row>
    <row r="2031" customFormat="false" ht="12.75" hidden="false" customHeight="false" outlineLevel="0" collapsed="false">
      <c r="A2031" s="81" t="n">
        <v>36682</v>
      </c>
      <c r="B2031" s="82" t="s">
        <v>55</v>
      </c>
      <c r="C2031" s="82" t="s">
        <v>56</v>
      </c>
      <c r="D2031" s="82" t="s">
        <v>103</v>
      </c>
      <c r="E2031" s="82" t="s">
        <v>24</v>
      </c>
      <c r="F2031" s="82"/>
      <c r="G2031" s="82" t="s">
        <v>98</v>
      </c>
      <c r="H2031" s="81" t="n">
        <v>40725</v>
      </c>
      <c r="I2031" s="82" t="n">
        <v>-92</v>
      </c>
      <c r="J2031" s="82" t="n">
        <v>-92</v>
      </c>
      <c r="K2031" s="83" t="n">
        <f aca="false">IF(J2031=0,0,J2031/I2031)</f>
        <v>1</v>
      </c>
      <c r="L2031" s="83" t="n">
        <f aca="false">I2031/UOM</f>
        <v>-0.0092</v>
      </c>
      <c r="M2031" s="83" t="n">
        <f aca="false">J2031/UOM</f>
        <v>-0.0092</v>
      </c>
      <c r="N2031" s="84" t="str">
        <f aca="false">IF(F2031="P","PHY",IF(F2031="G","G",E2031))</f>
        <v>P</v>
      </c>
      <c r="O2031" s="84" t="str">
        <f aca="false">IF(ISNA(VLOOKUP(G2031,BadCanCurves,1,FALSE())),VLOOKUP(D2031,FOLIOS,6,FALSE()),"not used")</f>
        <v>not used</v>
      </c>
      <c r="P2031" s="84" t="n">
        <f aca="false">IF($N2031="P",VLOOKUP(H2031,PrcBuckets,2,FALSE()),0)</f>
        <v>14</v>
      </c>
      <c r="Q2031" s="84" t="n">
        <f aca="false">IF($N2031="D",VLOOKUP(H2031,BasisBuckets,2,FALSE()),0)</f>
        <v>0</v>
      </c>
      <c r="R2031" s="84" t="n">
        <f aca="false">IF($N2031="PHY",VLOOKUP(H2031,PGDBuckets,2,FALSE()),0)</f>
        <v>0</v>
      </c>
      <c r="S2031" s="84" t="n">
        <f aca="false">IF($N2031="G",VLOOKUP(H2031,PGDBuckets,2,FALSE()),0)</f>
        <v>0</v>
      </c>
      <c r="T2031" s="84" t="n">
        <f aca="false">SUM(P2031:S2031)</f>
        <v>14</v>
      </c>
      <c r="U2031" s="84" t="str">
        <f aca="false">IF(O2031="not used","-",O2031&amp;N2031&amp;T2031)</f>
        <v>-</v>
      </c>
      <c r="V2031" s="84" t="str">
        <f aca="false">IF(O2031="Not Used","-",VLOOKUP(D2031,FOLIOS,7,FALSE())&amp;H2031)</f>
        <v>-</v>
      </c>
      <c r="W2031" s="84" t="str">
        <f aca="false">IF(U2031="-","-",O2031&amp;E2031&amp;H2031)</f>
        <v>-</v>
      </c>
      <c r="X2031" s="85" t="str">
        <f aca="false">D2031&amp;G2031</f>
        <v>FT-CAND-EGSC-PRCNG</v>
      </c>
      <c r="AF2031" s="0" t="str">
        <f aca="false">D2031&amp;V2031</f>
        <v>FT-CAND-EGSC-PRC-</v>
      </c>
    </row>
    <row r="2032" customFormat="false" ht="12.75" hidden="false" customHeight="false" outlineLevel="0" collapsed="false">
      <c r="A2032" s="81" t="n">
        <v>36682</v>
      </c>
      <c r="B2032" s="82" t="s">
        <v>55</v>
      </c>
      <c r="C2032" s="82" t="s">
        <v>56</v>
      </c>
      <c r="D2032" s="82" t="s">
        <v>103</v>
      </c>
      <c r="E2032" s="82" t="s">
        <v>24</v>
      </c>
      <c r="F2032" s="82"/>
      <c r="G2032" s="82" t="s">
        <v>98</v>
      </c>
      <c r="H2032" s="81" t="n">
        <v>40756</v>
      </c>
      <c r="I2032" s="82" t="n">
        <v>-92</v>
      </c>
      <c r="J2032" s="82" t="n">
        <v>-92</v>
      </c>
      <c r="K2032" s="83" t="n">
        <f aca="false">IF(J2032=0,0,J2032/I2032)</f>
        <v>1</v>
      </c>
      <c r="L2032" s="83" t="n">
        <f aca="false">I2032/UOM</f>
        <v>-0.0092</v>
      </c>
      <c r="M2032" s="83" t="n">
        <f aca="false">J2032/UOM</f>
        <v>-0.0092</v>
      </c>
      <c r="N2032" s="84" t="str">
        <f aca="false">IF(F2032="P","PHY",IF(F2032="G","G",E2032))</f>
        <v>P</v>
      </c>
      <c r="O2032" s="84" t="str">
        <f aca="false">IF(ISNA(VLOOKUP(G2032,BadCanCurves,1,FALSE())),VLOOKUP(D2032,FOLIOS,6,FALSE()),"not used")</f>
        <v>not used</v>
      </c>
      <c r="P2032" s="84" t="n">
        <f aca="false">IF($N2032="P",VLOOKUP(H2032,PrcBuckets,2,FALSE()),0)</f>
        <v>14</v>
      </c>
      <c r="Q2032" s="84" t="n">
        <f aca="false">IF($N2032="D",VLOOKUP(H2032,BasisBuckets,2,FALSE()),0)</f>
        <v>0</v>
      </c>
      <c r="R2032" s="84" t="n">
        <f aca="false">IF($N2032="PHY",VLOOKUP(H2032,PGDBuckets,2,FALSE()),0)</f>
        <v>0</v>
      </c>
      <c r="S2032" s="84" t="n">
        <f aca="false">IF($N2032="G",VLOOKUP(H2032,PGDBuckets,2,FALSE()),0)</f>
        <v>0</v>
      </c>
      <c r="T2032" s="84" t="n">
        <f aca="false">SUM(P2032:S2032)</f>
        <v>14</v>
      </c>
      <c r="U2032" s="84" t="str">
        <f aca="false">IF(O2032="not used","-",O2032&amp;N2032&amp;T2032)</f>
        <v>-</v>
      </c>
      <c r="V2032" s="84" t="str">
        <f aca="false">IF(O2032="Not Used","-",VLOOKUP(D2032,FOLIOS,7,FALSE())&amp;H2032)</f>
        <v>-</v>
      </c>
      <c r="W2032" s="84" t="str">
        <f aca="false">IF(U2032="-","-",O2032&amp;E2032&amp;H2032)</f>
        <v>-</v>
      </c>
      <c r="X2032" s="85" t="str">
        <f aca="false">D2032&amp;G2032</f>
        <v>FT-CAND-EGSC-PRCNG</v>
      </c>
      <c r="AF2032" s="0" t="str">
        <f aca="false">D2032&amp;V2032</f>
        <v>FT-CAND-EGSC-PRC-</v>
      </c>
    </row>
    <row r="2033" customFormat="false" ht="12.75" hidden="false" customHeight="false" outlineLevel="0" collapsed="false">
      <c r="A2033" s="81" t="n">
        <v>36682</v>
      </c>
      <c r="B2033" s="82" t="s">
        <v>55</v>
      </c>
      <c r="C2033" s="82" t="s">
        <v>56</v>
      </c>
      <c r="D2033" s="82" t="s">
        <v>103</v>
      </c>
      <c r="E2033" s="82" t="s">
        <v>24</v>
      </c>
      <c r="F2033" s="82"/>
      <c r="G2033" s="82" t="s">
        <v>98</v>
      </c>
      <c r="H2033" s="81" t="n">
        <v>40787</v>
      </c>
      <c r="I2033" s="82" t="n">
        <v>-88</v>
      </c>
      <c r="J2033" s="82" t="n">
        <v>-88</v>
      </c>
      <c r="K2033" s="83" t="n">
        <f aca="false">IF(J2033=0,0,J2033/I2033)</f>
        <v>1</v>
      </c>
      <c r="L2033" s="83" t="n">
        <f aca="false">I2033/UOM</f>
        <v>-0.0088</v>
      </c>
      <c r="M2033" s="83" t="n">
        <f aca="false">J2033/UOM</f>
        <v>-0.0088</v>
      </c>
      <c r="N2033" s="84" t="str">
        <f aca="false">IF(F2033="P","PHY",IF(F2033="G","G",E2033))</f>
        <v>P</v>
      </c>
      <c r="O2033" s="84" t="str">
        <f aca="false">IF(ISNA(VLOOKUP(G2033,BadCanCurves,1,FALSE())),VLOOKUP(D2033,FOLIOS,6,FALSE()),"not used")</f>
        <v>not used</v>
      </c>
      <c r="P2033" s="84" t="n">
        <f aca="false">IF($N2033="P",VLOOKUP(H2033,PrcBuckets,2,FALSE()),0)</f>
        <v>14</v>
      </c>
      <c r="Q2033" s="84" t="n">
        <f aca="false">IF($N2033="D",VLOOKUP(H2033,BasisBuckets,2,FALSE()),0)</f>
        <v>0</v>
      </c>
      <c r="R2033" s="84" t="n">
        <f aca="false">IF($N2033="PHY",VLOOKUP(H2033,PGDBuckets,2,FALSE()),0)</f>
        <v>0</v>
      </c>
      <c r="S2033" s="84" t="n">
        <f aca="false">IF($N2033="G",VLOOKUP(H2033,PGDBuckets,2,FALSE()),0)</f>
        <v>0</v>
      </c>
      <c r="T2033" s="84" t="n">
        <f aca="false">SUM(P2033:S2033)</f>
        <v>14</v>
      </c>
      <c r="U2033" s="84" t="str">
        <f aca="false">IF(O2033="not used","-",O2033&amp;N2033&amp;T2033)</f>
        <v>-</v>
      </c>
      <c r="V2033" s="84" t="str">
        <f aca="false">IF(O2033="Not Used","-",VLOOKUP(D2033,FOLIOS,7,FALSE())&amp;H2033)</f>
        <v>-</v>
      </c>
      <c r="W2033" s="84" t="str">
        <f aca="false">IF(U2033="-","-",O2033&amp;E2033&amp;H2033)</f>
        <v>-</v>
      </c>
      <c r="X2033" s="85" t="str">
        <f aca="false">D2033&amp;G2033</f>
        <v>FT-CAND-EGSC-PRCNG</v>
      </c>
      <c r="AF2033" s="0" t="str">
        <f aca="false">D2033&amp;V2033</f>
        <v>FT-CAND-EGSC-PRC-</v>
      </c>
    </row>
    <row r="2034" customFormat="false" ht="12.75" hidden="false" customHeight="false" outlineLevel="0" collapsed="false">
      <c r="A2034" s="81" t="n">
        <v>36682</v>
      </c>
      <c r="B2034" s="82" t="s">
        <v>55</v>
      </c>
      <c r="C2034" s="82" t="s">
        <v>56</v>
      </c>
      <c r="D2034" s="82" t="s">
        <v>103</v>
      </c>
      <c r="E2034" s="82" t="s">
        <v>24</v>
      </c>
      <c r="F2034" s="82"/>
      <c r="G2034" s="82" t="s">
        <v>98</v>
      </c>
      <c r="H2034" s="81" t="n">
        <v>40817</v>
      </c>
      <c r="I2034" s="82" t="n">
        <v>-91</v>
      </c>
      <c r="J2034" s="82" t="n">
        <v>-91</v>
      </c>
      <c r="K2034" s="83" t="n">
        <f aca="false">IF(J2034=0,0,J2034/I2034)</f>
        <v>1</v>
      </c>
      <c r="L2034" s="83" t="n">
        <f aca="false">I2034/UOM</f>
        <v>-0.0091</v>
      </c>
      <c r="M2034" s="83" t="n">
        <f aca="false">J2034/UOM</f>
        <v>-0.0091</v>
      </c>
      <c r="N2034" s="84" t="str">
        <f aca="false">IF(F2034="P","PHY",IF(F2034="G","G",E2034))</f>
        <v>P</v>
      </c>
      <c r="O2034" s="84" t="str">
        <f aca="false">IF(ISNA(VLOOKUP(G2034,BadCanCurves,1,FALSE())),VLOOKUP(D2034,FOLIOS,6,FALSE()),"not used")</f>
        <v>not used</v>
      </c>
      <c r="P2034" s="84" t="n">
        <f aca="false">IF($N2034="P",VLOOKUP(H2034,PrcBuckets,2,FALSE()),0)</f>
        <v>14</v>
      </c>
      <c r="Q2034" s="84" t="n">
        <f aca="false">IF($N2034="D",VLOOKUP(H2034,BasisBuckets,2,FALSE()),0)</f>
        <v>0</v>
      </c>
      <c r="R2034" s="84" t="n">
        <f aca="false">IF($N2034="PHY",VLOOKUP(H2034,PGDBuckets,2,FALSE()),0)</f>
        <v>0</v>
      </c>
      <c r="S2034" s="84" t="n">
        <f aca="false">IF($N2034="G",VLOOKUP(H2034,PGDBuckets,2,FALSE()),0)</f>
        <v>0</v>
      </c>
      <c r="T2034" s="84" t="n">
        <f aca="false">SUM(P2034:S2034)</f>
        <v>14</v>
      </c>
      <c r="U2034" s="84" t="str">
        <f aca="false">IF(O2034="not used","-",O2034&amp;N2034&amp;T2034)</f>
        <v>-</v>
      </c>
      <c r="V2034" s="84" t="str">
        <f aca="false">IF(O2034="Not Used","-",VLOOKUP(D2034,FOLIOS,7,FALSE())&amp;H2034)</f>
        <v>-</v>
      </c>
      <c r="W2034" s="84" t="str">
        <f aca="false">IF(U2034="-","-",O2034&amp;E2034&amp;H2034)</f>
        <v>-</v>
      </c>
      <c r="X2034" s="85" t="str">
        <f aca="false">D2034&amp;G2034</f>
        <v>FT-CAND-EGSC-PRCNG</v>
      </c>
      <c r="AF2034" s="0" t="str">
        <f aca="false">D2034&amp;V2034</f>
        <v>FT-CAND-EGSC-PRC-</v>
      </c>
    </row>
    <row r="2035" customFormat="false" ht="12.75" hidden="false" customHeight="false" outlineLevel="0" collapsed="false">
      <c r="A2035" s="81" t="n">
        <v>36682</v>
      </c>
      <c r="B2035" s="82" t="s">
        <v>55</v>
      </c>
      <c r="C2035" s="82" t="s">
        <v>56</v>
      </c>
      <c r="D2035" s="82" t="s">
        <v>103</v>
      </c>
      <c r="E2035" s="82" t="s">
        <v>24</v>
      </c>
      <c r="F2035" s="82"/>
      <c r="G2035" s="82" t="s">
        <v>98</v>
      </c>
      <c r="H2035" s="81" t="n">
        <v>40848</v>
      </c>
      <c r="I2035" s="82" t="n">
        <v>-87</v>
      </c>
      <c r="J2035" s="82" t="n">
        <v>-87</v>
      </c>
      <c r="K2035" s="83" t="n">
        <f aca="false">IF(J2035=0,0,J2035/I2035)</f>
        <v>1</v>
      </c>
      <c r="L2035" s="83" t="n">
        <f aca="false">I2035/UOM</f>
        <v>-0.0087</v>
      </c>
      <c r="M2035" s="83" t="n">
        <f aca="false">J2035/UOM</f>
        <v>-0.0087</v>
      </c>
      <c r="N2035" s="84" t="str">
        <f aca="false">IF(F2035="P","PHY",IF(F2035="G","G",E2035))</f>
        <v>P</v>
      </c>
      <c r="O2035" s="84" t="str">
        <f aca="false">IF(ISNA(VLOOKUP(G2035,BadCanCurves,1,FALSE())),VLOOKUP(D2035,FOLIOS,6,FALSE()),"not used")</f>
        <v>not used</v>
      </c>
      <c r="P2035" s="84" t="n">
        <f aca="false">IF($N2035="P",VLOOKUP(H2035,PrcBuckets,2,FALSE()),0)</f>
        <v>14</v>
      </c>
      <c r="Q2035" s="84" t="n">
        <f aca="false">IF($N2035="D",VLOOKUP(H2035,BasisBuckets,2,FALSE()),0)</f>
        <v>0</v>
      </c>
      <c r="R2035" s="84" t="n">
        <f aca="false">IF($N2035="PHY",VLOOKUP(H2035,PGDBuckets,2,FALSE()),0)</f>
        <v>0</v>
      </c>
      <c r="S2035" s="84" t="n">
        <f aca="false">IF($N2035="G",VLOOKUP(H2035,PGDBuckets,2,FALSE()),0)</f>
        <v>0</v>
      </c>
      <c r="T2035" s="84" t="n">
        <f aca="false">SUM(P2035:S2035)</f>
        <v>14</v>
      </c>
      <c r="U2035" s="84" t="str">
        <f aca="false">IF(O2035="not used","-",O2035&amp;N2035&amp;T2035)</f>
        <v>-</v>
      </c>
      <c r="V2035" s="84" t="str">
        <f aca="false">IF(O2035="Not Used","-",VLOOKUP(D2035,FOLIOS,7,FALSE())&amp;H2035)</f>
        <v>-</v>
      </c>
      <c r="W2035" s="84" t="str">
        <f aca="false">IF(U2035="-","-",O2035&amp;E2035&amp;H2035)</f>
        <v>-</v>
      </c>
      <c r="X2035" s="85" t="str">
        <f aca="false">D2035&amp;G2035</f>
        <v>FT-CAND-EGSC-PRCNG</v>
      </c>
      <c r="AF2035" s="0" t="str">
        <f aca="false">D2035&amp;V2035</f>
        <v>FT-CAND-EGSC-PRC-</v>
      </c>
    </row>
    <row r="2036" customFormat="false" ht="12.75" hidden="false" customHeight="false" outlineLevel="0" collapsed="false">
      <c r="A2036" s="81" t="n">
        <v>36682</v>
      </c>
      <c r="B2036" s="82" t="s">
        <v>55</v>
      </c>
      <c r="C2036" s="82" t="s">
        <v>56</v>
      </c>
      <c r="D2036" s="82" t="s">
        <v>103</v>
      </c>
      <c r="E2036" s="82" t="s">
        <v>24</v>
      </c>
      <c r="F2036" s="82"/>
      <c r="G2036" s="82" t="s">
        <v>98</v>
      </c>
      <c r="H2036" s="81" t="n">
        <v>40878</v>
      </c>
      <c r="I2036" s="82" t="n">
        <v>-90</v>
      </c>
      <c r="J2036" s="82" t="n">
        <v>-90</v>
      </c>
      <c r="K2036" s="83" t="n">
        <f aca="false">IF(J2036=0,0,J2036/I2036)</f>
        <v>1</v>
      </c>
      <c r="L2036" s="83" t="n">
        <f aca="false">I2036/UOM</f>
        <v>-0.009</v>
      </c>
      <c r="M2036" s="83" t="n">
        <f aca="false">J2036/UOM</f>
        <v>-0.009</v>
      </c>
      <c r="N2036" s="84" t="str">
        <f aca="false">IF(F2036="P","PHY",IF(F2036="G","G",E2036))</f>
        <v>P</v>
      </c>
      <c r="O2036" s="84" t="str">
        <f aca="false">IF(ISNA(VLOOKUP(G2036,BadCanCurves,1,FALSE())),VLOOKUP(D2036,FOLIOS,6,FALSE()),"not used")</f>
        <v>not used</v>
      </c>
      <c r="P2036" s="84" t="n">
        <f aca="false">IF($N2036="P",VLOOKUP(H2036,PrcBuckets,2,FALSE()),0)</f>
        <v>14</v>
      </c>
      <c r="Q2036" s="84" t="n">
        <f aca="false">IF($N2036="D",VLOOKUP(H2036,BasisBuckets,2,FALSE()),0)</f>
        <v>0</v>
      </c>
      <c r="R2036" s="84" t="n">
        <f aca="false">IF($N2036="PHY",VLOOKUP(H2036,PGDBuckets,2,FALSE()),0)</f>
        <v>0</v>
      </c>
      <c r="S2036" s="84" t="n">
        <f aca="false">IF($N2036="G",VLOOKUP(H2036,PGDBuckets,2,FALSE()),0)</f>
        <v>0</v>
      </c>
      <c r="T2036" s="84" t="n">
        <f aca="false">SUM(P2036:S2036)</f>
        <v>14</v>
      </c>
      <c r="U2036" s="84" t="str">
        <f aca="false">IF(O2036="not used","-",O2036&amp;N2036&amp;T2036)</f>
        <v>-</v>
      </c>
      <c r="V2036" s="84" t="str">
        <f aca="false">IF(O2036="Not Used","-",VLOOKUP(D2036,FOLIOS,7,FALSE())&amp;H2036)</f>
        <v>-</v>
      </c>
      <c r="W2036" s="84" t="str">
        <f aca="false">IF(U2036="-","-",O2036&amp;E2036&amp;H2036)</f>
        <v>-</v>
      </c>
      <c r="X2036" s="85" t="str">
        <f aca="false">D2036&amp;G2036</f>
        <v>FT-CAND-EGSC-PRCNG</v>
      </c>
      <c r="AF2036" s="0" t="str">
        <f aca="false">D2036&amp;V2036</f>
        <v>FT-CAND-EGSC-PRC-</v>
      </c>
    </row>
    <row r="2037" customFormat="false" ht="12.75" hidden="false" customHeight="false" outlineLevel="0" collapsed="false">
      <c r="A2037" s="81" t="n">
        <v>36682</v>
      </c>
      <c r="B2037" s="82" t="s">
        <v>55</v>
      </c>
      <c r="C2037" s="82" t="s">
        <v>56</v>
      </c>
      <c r="D2037" s="82" t="s">
        <v>103</v>
      </c>
      <c r="E2037" s="82" t="s">
        <v>24</v>
      </c>
      <c r="F2037" s="82"/>
      <c r="G2037" s="82" t="s">
        <v>98</v>
      </c>
      <c r="H2037" s="81" t="n">
        <v>40909</v>
      </c>
      <c r="I2037" s="82" t="n">
        <v>-89</v>
      </c>
      <c r="J2037" s="82" t="n">
        <v>-89</v>
      </c>
      <c r="K2037" s="83" t="n">
        <f aca="false">IF(J2037=0,0,J2037/I2037)</f>
        <v>1</v>
      </c>
      <c r="L2037" s="83" t="n">
        <f aca="false">I2037/UOM</f>
        <v>-0.0089</v>
      </c>
      <c r="M2037" s="83" t="n">
        <f aca="false">J2037/UOM</f>
        <v>-0.0089</v>
      </c>
      <c r="N2037" s="84" t="str">
        <f aca="false">IF(F2037="P","PHY",IF(F2037="G","G",E2037))</f>
        <v>P</v>
      </c>
      <c r="O2037" s="84" t="str">
        <f aca="false">IF(ISNA(VLOOKUP(G2037,BadCanCurves,1,FALSE())),VLOOKUP(D2037,FOLIOS,6,FALSE()),"not used")</f>
        <v>not used</v>
      </c>
      <c r="P2037" s="84" t="n">
        <f aca="false">IF($N2037="P",VLOOKUP(H2037,PrcBuckets,2,FALSE()),0)</f>
        <v>14</v>
      </c>
      <c r="Q2037" s="84" t="n">
        <f aca="false">IF($N2037="D",VLOOKUP(H2037,BasisBuckets,2,FALSE()),0)</f>
        <v>0</v>
      </c>
      <c r="R2037" s="84" t="n">
        <f aca="false">IF($N2037="PHY",VLOOKUP(H2037,PGDBuckets,2,FALSE()),0)</f>
        <v>0</v>
      </c>
      <c r="S2037" s="84" t="n">
        <f aca="false">IF($N2037="G",VLOOKUP(H2037,PGDBuckets,2,FALSE()),0)</f>
        <v>0</v>
      </c>
      <c r="T2037" s="84" t="n">
        <f aca="false">SUM(P2037:S2037)</f>
        <v>14</v>
      </c>
      <c r="U2037" s="84" t="str">
        <f aca="false">IF(O2037="not used","-",O2037&amp;N2037&amp;T2037)</f>
        <v>-</v>
      </c>
      <c r="V2037" s="84" t="str">
        <f aca="false">IF(O2037="Not Used","-",VLOOKUP(D2037,FOLIOS,7,FALSE())&amp;H2037)</f>
        <v>-</v>
      </c>
      <c r="W2037" s="84" t="str">
        <f aca="false">IF(U2037="-","-",O2037&amp;E2037&amp;H2037)</f>
        <v>-</v>
      </c>
      <c r="X2037" s="85" t="str">
        <f aca="false">D2037&amp;G2037</f>
        <v>FT-CAND-EGSC-PRCNG</v>
      </c>
      <c r="AF2037" s="0" t="str">
        <f aca="false">D2037&amp;V2037</f>
        <v>FT-CAND-EGSC-PRC-</v>
      </c>
    </row>
    <row r="2038" customFormat="false" ht="12.75" hidden="false" customHeight="false" outlineLevel="0" collapsed="false">
      <c r="A2038" s="81" t="n">
        <v>36682</v>
      </c>
      <c r="B2038" s="82" t="s">
        <v>55</v>
      </c>
      <c r="C2038" s="82" t="s">
        <v>56</v>
      </c>
      <c r="D2038" s="82" t="s">
        <v>103</v>
      </c>
      <c r="E2038" s="82" t="s">
        <v>24</v>
      </c>
      <c r="F2038" s="82"/>
      <c r="G2038" s="82" t="s">
        <v>98</v>
      </c>
      <c r="H2038" s="81" t="n">
        <v>40940</v>
      </c>
      <c r="I2038" s="82" t="n">
        <v>-83</v>
      </c>
      <c r="J2038" s="82" t="n">
        <v>-83</v>
      </c>
      <c r="K2038" s="83" t="n">
        <f aca="false">IF(J2038=0,0,J2038/I2038)</f>
        <v>1</v>
      </c>
      <c r="L2038" s="83" t="n">
        <f aca="false">I2038/UOM</f>
        <v>-0.0083</v>
      </c>
      <c r="M2038" s="83" t="n">
        <f aca="false">J2038/UOM</f>
        <v>-0.0083</v>
      </c>
      <c r="N2038" s="84" t="str">
        <f aca="false">IF(F2038="P","PHY",IF(F2038="G","G",E2038))</f>
        <v>P</v>
      </c>
      <c r="O2038" s="84" t="str">
        <f aca="false">IF(ISNA(VLOOKUP(G2038,BadCanCurves,1,FALSE())),VLOOKUP(D2038,FOLIOS,6,FALSE()),"not used")</f>
        <v>not used</v>
      </c>
      <c r="P2038" s="84" t="n">
        <f aca="false">IF($N2038="P",VLOOKUP(H2038,PrcBuckets,2,FALSE()),0)</f>
        <v>14</v>
      </c>
      <c r="Q2038" s="84" t="n">
        <f aca="false">IF($N2038="D",VLOOKUP(H2038,BasisBuckets,2,FALSE()),0)</f>
        <v>0</v>
      </c>
      <c r="R2038" s="84" t="n">
        <f aca="false">IF($N2038="PHY",VLOOKUP(H2038,PGDBuckets,2,FALSE()),0)</f>
        <v>0</v>
      </c>
      <c r="S2038" s="84" t="n">
        <f aca="false">IF($N2038="G",VLOOKUP(H2038,PGDBuckets,2,FALSE()),0)</f>
        <v>0</v>
      </c>
      <c r="T2038" s="84" t="n">
        <f aca="false">SUM(P2038:S2038)</f>
        <v>14</v>
      </c>
      <c r="U2038" s="84" t="str">
        <f aca="false">IF(O2038="not used","-",O2038&amp;N2038&amp;T2038)</f>
        <v>-</v>
      </c>
      <c r="V2038" s="84" t="str">
        <f aca="false">IF(O2038="Not Used","-",VLOOKUP(D2038,FOLIOS,7,FALSE())&amp;H2038)</f>
        <v>-</v>
      </c>
      <c r="W2038" s="84" t="str">
        <f aca="false">IF(U2038="-","-",O2038&amp;E2038&amp;H2038)</f>
        <v>-</v>
      </c>
      <c r="X2038" s="85" t="str">
        <f aca="false">D2038&amp;G2038</f>
        <v>FT-CAND-EGSC-PRCNG</v>
      </c>
      <c r="AF2038" s="0" t="str">
        <f aca="false">D2038&amp;V2038</f>
        <v>FT-CAND-EGSC-PRC-</v>
      </c>
    </row>
    <row r="2039" customFormat="false" ht="12.75" hidden="false" customHeight="false" outlineLevel="0" collapsed="false">
      <c r="A2039" s="81" t="n">
        <v>36682</v>
      </c>
      <c r="B2039" s="82" t="s">
        <v>55</v>
      </c>
      <c r="C2039" s="82" t="s">
        <v>56</v>
      </c>
      <c r="D2039" s="82" t="s">
        <v>103</v>
      </c>
      <c r="E2039" s="82" t="s">
        <v>24</v>
      </c>
      <c r="F2039" s="82"/>
      <c r="G2039" s="82" t="s">
        <v>98</v>
      </c>
      <c r="H2039" s="81" t="n">
        <v>40969</v>
      </c>
      <c r="I2039" s="82" t="n">
        <v>-88</v>
      </c>
      <c r="J2039" s="82" t="n">
        <v>-88</v>
      </c>
      <c r="K2039" s="83" t="n">
        <f aca="false">IF(J2039=0,0,J2039/I2039)</f>
        <v>1</v>
      </c>
      <c r="L2039" s="83" t="n">
        <f aca="false">I2039/UOM</f>
        <v>-0.0088</v>
      </c>
      <c r="M2039" s="83" t="n">
        <f aca="false">J2039/UOM</f>
        <v>-0.0088</v>
      </c>
      <c r="N2039" s="84" t="str">
        <f aca="false">IF(F2039="P","PHY",IF(F2039="G","G",E2039))</f>
        <v>P</v>
      </c>
      <c r="O2039" s="84" t="str">
        <f aca="false">IF(ISNA(VLOOKUP(G2039,BadCanCurves,1,FALSE())),VLOOKUP(D2039,FOLIOS,6,FALSE()),"not used")</f>
        <v>not used</v>
      </c>
      <c r="P2039" s="84" t="n">
        <f aca="false">IF($N2039="P",VLOOKUP(H2039,PrcBuckets,2,FALSE()),0)</f>
        <v>14</v>
      </c>
      <c r="Q2039" s="84" t="n">
        <f aca="false">IF($N2039="D",VLOOKUP(H2039,BasisBuckets,2,FALSE()),0)</f>
        <v>0</v>
      </c>
      <c r="R2039" s="84" t="n">
        <f aca="false">IF($N2039="PHY",VLOOKUP(H2039,PGDBuckets,2,FALSE()),0)</f>
        <v>0</v>
      </c>
      <c r="S2039" s="84" t="n">
        <f aca="false">IF($N2039="G",VLOOKUP(H2039,PGDBuckets,2,FALSE()),0)</f>
        <v>0</v>
      </c>
      <c r="T2039" s="84" t="n">
        <f aca="false">SUM(P2039:S2039)</f>
        <v>14</v>
      </c>
      <c r="U2039" s="84" t="str">
        <f aca="false">IF(O2039="not used","-",O2039&amp;N2039&amp;T2039)</f>
        <v>-</v>
      </c>
      <c r="V2039" s="84" t="str">
        <f aca="false">IF(O2039="Not Used","-",VLOOKUP(D2039,FOLIOS,7,FALSE())&amp;H2039)</f>
        <v>-</v>
      </c>
      <c r="W2039" s="84" t="str">
        <f aca="false">IF(U2039="-","-",O2039&amp;E2039&amp;H2039)</f>
        <v>-</v>
      </c>
      <c r="X2039" s="85" t="str">
        <f aca="false">D2039&amp;G2039</f>
        <v>FT-CAND-EGSC-PRCNG</v>
      </c>
      <c r="AF2039" s="0" t="str">
        <f aca="false">D2039&amp;V2039</f>
        <v>FT-CAND-EGSC-PRC-</v>
      </c>
    </row>
    <row r="2040" customFormat="false" ht="12.75" hidden="false" customHeight="false" outlineLevel="0" collapsed="false">
      <c r="A2040" s="81" t="n">
        <v>36682</v>
      </c>
      <c r="B2040" s="82" t="s">
        <v>55</v>
      </c>
      <c r="C2040" s="82" t="s">
        <v>56</v>
      </c>
      <c r="D2040" s="82" t="s">
        <v>103</v>
      </c>
      <c r="E2040" s="82" t="s">
        <v>24</v>
      </c>
      <c r="F2040" s="82"/>
      <c r="G2040" s="82" t="s">
        <v>98</v>
      </c>
      <c r="H2040" s="81" t="n">
        <v>41000</v>
      </c>
      <c r="I2040" s="82" t="n">
        <v>-85</v>
      </c>
      <c r="J2040" s="82" t="n">
        <v>-85</v>
      </c>
      <c r="K2040" s="83" t="n">
        <f aca="false">IF(J2040=0,0,J2040/I2040)</f>
        <v>1</v>
      </c>
      <c r="L2040" s="83" t="n">
        <f aca="false">I2040/UOM</f>
        <v>-0.0085</v>
      </c>
      <c r="M2040" s="83" t="n">
        <f aca="false">J2040/UOM</f>
        <v>-0.0085</v>
      </c>
      <c r="N2040" s="84" t="str">
        <f aca="false">IF(F2040="P","PHY",IF(F2040="G","G",E2040))</f>
        <v>P</v>
      </c>
      <c r="O2040" s="84" t="str">
        <f aca="false">IF(ISNA(VLOOKUP(G2040,BadCanCurves,1,FALSE())),VLOOKUP(D2040,FOLIOS,6,FALSE()),"not used")</f>
        <v>not used</v>
      </c>
      <c r="P2040" s="84" t="n">
        <f aca="false">IF($N2040="P",VLOOKUP(H2040,PrcBuckets,2,FALSE()),0)</f>
        <v>14</v>
      </c>
      <c r="Q2040" s="84" t="n">
        <f aca="false">IF($N2040="D",VLOOKUP(H2040,BasisBuckets,2,FALSE()),0)</f>
        <v>0</v>
      </c>
      <c r="R2040" s="84" t="n">
        <f aca="false">IF($N2040="PHY",VLOOKUP(H2040,PGDBuckets,2,FALSE()),0)</f>
        <v>0</v>
      </c>
      <c r="S2040" s="84" t="n">
        <f aca="false">IF($N2040="G",VLOOKUP(H2040,PGDBuckets,2,FALSE()),0)</f>
        <v>0</v>
      </c>
      <c r="T2040" s="84" t="n">
        <f aca="false">SUM(P2040:S2040)</f>
        <v>14</v>
      </c>
      <c r="U2040" s="84" t="str">
        <f aca="false">IF(O2040="not used","-",O2040&amp;N2040&amp;T2040)</f>
        <v>-</v>
      </c>
      <c r="V2040" s="84" t="str">
        <f aca="false">IF(O2040="Not Used","-",VLOOKUP(D2040,FOLIOS,7,FALSE())&amp;H2040)</f>
        <v>-</v>
      </c>
      <c r="W2040" s="84" t="str">
        <f aca="false">IF(U2040="-","-",O2040&amp;E2040&amp;H2040)</f>
        <v>-</v>
      </c>
      <c r="X2040" s="85" t="str">
        <f aca="false">D2040&amp;G2040</f>
        <v>FT-CAND-EGSC-PRCNG</v>
      </c>
      <c r="AF2040" s="0" t="str">
        <f aca="false">D2040&amp;V2040</f>
        <v>FT-CAND-EGSC-PRC-</v>
      </c>
    </row>
    <row r="2041" customFormat="false" ht="12.75" hidden="false" customHeight="false" outlineLevel="0" collapsed="false">
      <c r="A2041" s="81" t="n">
        <v>36682</v>
      </c>
      <c r="B2041" s="82" t="s">
        <v>55</v>
      </c>
      <c r="C2041" s="82" t="s">
        <v>56</v>
      </c>
      <c r="D2041" s="82" t="s">
        <v>103</v>
      </c>
      <c r="E2041" s="82" t="s">
        <v>24</v>
      </c>
      <c r="F2041" s="82"/>
      <c r="G2041" s="82" t="s">
        <v>98</v>
      </c>
      <c r="H2041" s="81" t="n">
        <v>41030</v>
      </c>
      <c r="I2041" s="82" t="n">
        <v>-87</v>
      </c>
      <c r="J2041" s="82" t="n">
        <v>-87</v>
      </c>
      <c r="K2041" s="83" t="n">
        <f aca="false">IF(J2041=0,0,J2041/I2041)</f>
        <v>1</v>
      </c>
      <c r="L2041" s="83" t="n">
        <f aca="false">I2041/UOM</f>
        <v>-0.0087</v>
      </c>
      <c r="M2041" s="83" t="n">
        <f aca="false">J2041/UOM</f>
        <v>-0.0087</v>
      </c>
      <c r="N2041" s="84" t="str">
        <f aca="false">IF(F2041="P","PHY",IF(F2041="G","G",E2041))</f>
        <v>P</v>
      </c>
      <c r="O2041" s="84" t="str">
        <f aca="false">IF(ISNA(VLOOKUP(G2041,BadCanCurves,1,FALSE())),VLOOKUP(D2041,FOLIOS,6,FALSE()),"not used")</f>
        <v>not used</v>
      </c>
      <c r="P2041" s="84" t="n">
        <f aca="false">IF($N2041="P",VLOOKUP(H2041,PrcBuckets,2,FALSE()),0)</f>
        <v>14</v>
      </c>
      <c r="Q2041" s="84" t="n">
        <f aca="false">IF($N2041="D",VLOOKUP(H2041,BasisBuckets,2,FALSE()),0)</f>
        <v>0</v>
      </c>
      <c r="R2041" s="84" t="n">
        <f aca="false">IF($N2041="PHY",VLOOKUP(H2041,PGDBuckets,2,FALSE()),0)</f>
        <v>0</v>
      </c>
      <c r="S2041" s="84" t="n">
        <f aca="false">IF($N2041="G",VLOOKUP(H2041,PGDBuckets,2,FALSE()),0)</f>
        <v>0</v>
      </c>
      <c r="T2041" s="84" t="n">
        <f aca="false">SUM(P2041:S2041)</f>
        <v>14</v>
      </c>
      <c r="U2041" s="84" t="str">
        <f aca="false">IF(O2041="not used","-",O2041&amp;N2041&amp;T2041)</f>
        <v>-</v>
      </c>
      <c r="V2041" s="84" t="str">
        <f aca="false">IF(O2041="Not Used","-",VLOOKUP(D2041,FOLIOS,7,FALSE())&amp;H2041)</f>
        <v>-</v>
      </c>
      <c r="W2041" s="84" t="str">
        <f aca="false">IF(U2041="-","-",O2041&amp;E2041&amp;H2041)</f>
        <v>-</v>
      </c>
      <c r="X2041" s="85" t="str">
        <f aca="false">D2041&amp;G2041</f>
        <v>FT-CAND-EGSC-PRCNG</v>
      </c>
      <c r="AF2041" s="0" t="str">
        <f aca="false">D2041&amp;V2041</f>
        <v>FT-CAND-EGSC-PRC-</v>
      </c>
    </row>
    <row r="2042" customFormat="false" ht="12.75" hidden="false" customHeight="false" outlineLevel="0" collapsed="false">
      <c r="A2042" s="81" t="n">
        <v>36682</v>
      </c>
      <c r="B2042" s="82" t="s">
        <v>55</v>
      </c>
      <c r="C2042" s="82" t="s">
        <v>56</v>
      </c>
      <c r="D2042" s="82" t="s">
        <v>103</v>
      </c>
      <c r="E2042" s="82" t="s">
        <v>24</v>
      </c>
      <c r="F2042" s="82"/>
      <c r="G2042" s="82" t="s">
        <v>98</v>
      </c>
      <c r="H2042" s="81" t="n">
        <v>41061</v>
      </c>
      <c r="I2042" s="82" t="n">
        <v>-84</v>
      </c>
      <c r="J2042" s="82" t="n">
        <v>-84</v>
      </c>
      <c r="K2042" s="83" t="n">
        <f aca="false">IF(J2042=0,0,J2042/I2042)</f>
        <v>1</v>
      </c>
      <c r="L2042" s="83" t="n">
        <f aca="false">I2042/UOM</f>
        <v>-0.0084</v>
      </c>
      <c r="M2042" s="83" t="n">
        <f aca="false">J2042/UOM</f>
        <v>-0.0084</v>
      </c>
      <c r="N2042" s="84" t="str">
        <f aca="false">IF(F2042="P","PHY",IF(F2042="G","G",E2042))</f>
        <v>P</v>
      </c>
      <c r="O2042" s="84" t="str">
        <f aca="false">IF(ISNA(VLOOKUP(G2042,BadCanCurves,1,FALSE())),VLOOKUP(D2042,FOLIOS,6,FALSE()),"not used")</f>
        <v>not used</v>
      </c>
      <c r="P2042" s="84" t="n">
        <f aca="false">IF($N2042="P",VLOOKUP(H2042,PrcBuckets,2,FALSE()),0)</f>
        <v>14</v>
      </c>
      <c r="Q2042" s="84" t="n">
        <f aca="false">IF($N2042="D",VLOOKUP(H2042,BasisBuckets,2,FALSE()),0)</f>
        <v>0</v>
      </c>
      <c r="R2042" s="84" t="n">
        <f aca="false">IF($N2042="PHY",VLOOKUP(H2042,PGDBuckets,2,FALSE()),0)</f>
        <v>0</v>
      </c>
      <c r="S2042" s="84" t="n">
        <f aca="false">IF($N2042="G",VLOOKUP(H2042,PGDBuckets,2,FALSE()),0)</f>
        <v>0</v>
      </c>
      <c r="T2042" s="84" t="n">
        <f aca="false">SUM(P2042:S2042)</f>
        <v>14</v>
      </c>
      <c r="U2042" s="84" t="str">
        <f aca="false">IF(O2042="not used","-",O2042&amp;N2042&amp;T2042)</f>
        <v>-</v>
      </c>
      <c r="V2042" s="84" t="str">
        <f aca="false">IF(O2042="Not Used","-",VLOOKUP(D2042,FOLIOS,7,FALSE())&amp;H2042)</f>
        <v>-</v>
      </c>
      <c r="W2042" s="84" t="str">
        <f aca="false">IF(U2042="-","-",O2042&amp;E2042&amp;H2042)</f>
        <v>-</v>
      </c>
      <c r="X2042" s="85" t="str">
        <f aca="false">D2042&amp;G2042</f>
        <v>FT-CAND-EGSC-PRCNG</v>
      </c>
      <c r="AF2042" s="0" t="str">
        <f aca="false">D2042&amp;V2042</f>
        <v>FT-CAND-EGSC-PRC-</v>
      </c>
    </row>
    <row r="2043" customFormat="false" ht="12.75" hidden="false" customHeight="false" outlineLevel="0" collapsed="false">
      <c r="A2043" s="81" t="n">
        <v>36682</v>
      </c>
      <c r="B2043" s="82" t="s">
        <v>55</v>
      </c>
      <c r="C2043" s="82" t="s">
        <v>56</v>
      </c>
      <c r="D2043" s="82" t="s">
        <v>103</v>
      </c>
      <c r="E2043" s="82" t="s">
        <v>24</v>
      </c>
      <c r="F2043" s="82"/>
      <c r="G2043" s="82" t="s">
        <v>98</v>
      </c>
      <c r="H2043" s="81" t="n">
        <v>41091</v>
      </c>
      <c r="I2043" s="82" t="n">
        <v>-86</v>
      </c>
      <c r="J2043" s="82" t="n">
        <v>-86</v>
      </c>
      <c r="K2043" s="83" t="n">
        <f aca="false">IF(J2043=0,0,J2043/I2043)</f>
        <v>1</v>
      </c>
      <c r="L2043" s="83" t="n">
        <f aca="false">I2043/UOM</f>
        <v>-0.0086</v>
      </c>
      <c r="M2043" s="83" t="n">
        <f aca="false">J2043/UOM</f>
        <v>-0.0086</v>
      </c>
      <c r="N2043" s="84" t="str">
        <f aca="false">IF(F2043="P","PHY",IF(F2043="G","G",E2043))</f>
        <v>P</v>
      </c>
      <c r="O2043" s="84" t="str">
        <f aca="false">IF(ISNA(VLOOKUP(G2043,BadCanCurves,1,FALSE())),VLOOKUP(D2043,FOLIOS,6,FALSE()),"not used")</f>
        <v>not used</v>
      </c>
      <c r="P2043" s="84" t="n">
        <f aca="false">IF($N2043="P",VLOOKUP(H2043,PrcBuckets,2,FALSE()),0)</f>
        <v>14</v>
      </c>
      <c r="Q2043" s="84" t="n">
        <f aca="false">IF($N2043="D",VLOOKUP(H2043,BasisBuckets,2,FALSE()),0)</f>
        <v>0</v>
      </c>
      <c r="R2043" s="84" t="n">
        <f aca="false">IF($N2043="PHY",VLOOKUP(H2043,PGDBuckets,2,FALSE()),0)</f>
        <v>0</v>
      </c>
      <c r="S2043" s="84" t="n">
        <f aca="false">IF($N2043="G",VLOOKUP(H2043,PGDBuckets,2,FALSE()),0)</f>
        <v>0</v>
      </c>
      <c r="T2043" s="84" t="n">
        <f aca="false">SUM(P2043:S2043)</f>
        <v>14</v>
      </c>
      <c r="U2043" s="84" t="str">
        <f aca="false">IF(O2043="not used","-",O2043&amp;N2043&amp;T2043)</f>
        <v>-</v>
      </c>
      <c r="V2043" s="84" t="str">
        <f aca="false">IF(O2043="Not Used","-",VLOOKUP(D2043,FOLIOS,7,FALSE())&amp;H2043)</f>
        <v>-</v>
      </c>
      <c r="W2043" s="84" t="str">
        <f aca="false">IF(U2043="-","-",O2043&amp;E2043&amp;H2043)</f>
        <v>-</v>
      </c>
      <c r="X2043" s="85" t="str">
        <f aca="false">D2043&amp;G2043</f>
        <v>FT-CAND-EGSC-PRCNG</v>
      </c>
      <c r="AF2043" s="0" t="str">
        <f aca="false">D2043&amp;V2043</f>
        <v>FT-CAND-EGSC-PRC-</v>
      </c>
    </row>
    <row r="2044" customFormat="false" ht="12.75" hidden="false" customHeight="false" outlineLevel="0" collapsed="false">
      <c r="A2044" s="81" t="n">
        <v>36682</v>
      </c>
      <c r="B2044" s="82" t="s">
        <v>55</v>
      </c>
      <c r="C2044" s="82" t="s">
        <v>56</v>
      </c>
      <c r="D2044" s="82" t="s">
        <v>103</v>
      </c>
      <c r="E2044" s="82" t="s">
        <v>24</v>
      </c>
      <c r="F2044" s="82"/>
      <c r="G2044" s="82" t="s">
        <v>98</v>
      </c>
      <c r="H2044" s="81" t="n">
        <v>41122</v>
      </c>
      <c r="I2044" s="82" t="n">
        <v>-85</v>
      </c>
      <c r="J2044" s="82" t="n">
        <v>-85</v>
      </c>
      <c r="K2044" s="83" t="n">
        <f aca="false">IF(J2044=0,0,J2044/I2044)</f>
        <v>1</v>
      </c>
      <c r="L2044" s="83" t="n">
        <f aca="false">I2044/UOM</f>
        <v>-0.0085</v>
      </c>
      <c r="M2044" s="83" t="n">
        <f aca="false">J2044/UOM</f>
        <v>-0.0085</v>
      </c>
      <c r="N2044" s="84" t="str">
        <f aca="false">IF(F2044="P","PHY",IF(F2044="G","G",E2044))</f>
        <v>P</v>
      </c>
      <c r="O2044" s="84" t="str">
        <f aca="false">IF(ISNA(VLOOKUP(G2044,BadCanCurves,1,FALSE())),VLOOKUP(D2044,FOLIOS,6,FALSE()),"not used")</f>
        <v>not used</v>
      </c>
      <c r="P2044" s="84" t="n">
        <f aca="false">IF($N2044="P",VLOOKUP(H2044,PrcBuckets,2,FALSE()),0)</f>
        <v>14</v>
      </c>
      <c r="Q2044" s="84" t="n">
        <f aca="false">IF($N2044="D",VLOOKUP(H2044,BasisBuckets,2,FALSE()),0)</f>
        <v>0</v>
      </c>
      <c r="R2044" s="84" t="n">
        <f aca="false">IF($N2044="PHY",VLOOKUP(H2044,PGDBuckets,2,FALSE()),0)</f>
        <v>0</v>
      </c>
      <c r="S2044" s="84" t="n">
        <f aca="false">IF($N2044="G",VLOOKUP(H2044,PGDBuckets,2,FALSE()),0)</f>
        <v>0</v>
      </c>
      <c r="T2044" s="84" t="n">
        <f aca="false">SUM(P2044:S2044)</f>
        <v>14</v>
      </c>
      <c r="U2044" s="84" t="str">
        <f aca="false">IF(O2044="not used","-",O2044&amp;N2044&amp;T2044)</f>
        <v>-</v>
      </c>
      <c r="V2044" s="84" t="str">
        <f aca="false">IF(O2044="Not Used","-",VLOOKUP(D2044,FOLIOS,7,FALSE())&amp;H2044)</f>
        <v>-</v>
      </c>
      <c r="W2044" s="84" t="str">
        <f aca="false">IF(U2044="-","-",O2044&amp;E2044&amp;H2044)</f>
        <v>-</v>
      </c>
      <c r="X2044" s="85" t="str">
        <f aca="false">D2044&amp;G2044</f>
        <v>FT-CAND-EGSC-PRCNG</v>
      </c>
      <c r="AF2044" s="0" t="str">
        <f aca="false">D2044&amp;V2044</f>
        <v>FT-CAND-EGSC-PRC-</v>
      </c>
    </row>
    <row r="2045" customFormat="false" ht="12.75" hidden="false" customHeight="false" outlineLevel="0" collapsed="false">
      <c r="A2045" s="81" t="n">
        <v>36682</v>
      </c>
      <c r="B2045" s="82" t="s">
        <v>55</v>
      </c>
      <c r="C2045" s="82" t="s">
        <v>56</v>
      </c>
      <c r="D2045" s="82" t="s">
        <v>103</v>
      </c>
      <c r="E2045" s="82" t="s">
        <v>24</v>
      </c>
      <c r="F2045" s="82"/>
      <c r="G2045" s="82" t="s">
        <v>98</v>
      </c>
      <c r="H2045" s="81" t="n">
        <v>41153</v>
      </c>
      <c r="I2045" s="82" t="n">
        <v>-82</v>
      </c>
      <c r="J2045" s="82" t="n">
        <v>-82</v>
      </c>
      <c r="K2045" s="83" t="n">
        <f aca="false">IF(J2045=0,0,J2045/I2045)</f>
        <v>1</v>
      </c>
      <c r="L2045" s="83" t="n">
        <f aca="false">I2045/UOM</f>
        <v>-0.0082</v>
      </c>
      <c r="M2045" s="83" t="n">
        <f aca="false">J2045/UOM</f>
        <v>-0.0082</v>
      </c>
      <c r="N2045" s="84" t="str">
        <f aca="false">IF(F2045="P","PHY",IF(F2045="G","G",E2045))</f>
        <v>P</v>
      </c>
      <c r="O2045" s="84" t="str">
        <f aca="false">IF(ISNA(VLOOKUP(G2045,BadCanCurves,1,FALSE())),VLOOKUP(D2045,FOLIOS,6,FALSE()),"not used")</f>
        <v>not used</v>
      </c>
      <c r="P2045" s="84" t="n">
        <f aca="false">IF($N2045="P",VLOOKUP(H2045,PrcBuckets,2,FALSE()),0)</f>
        <v>14</v>
      </c>
      <c r="Q2045" s="84" t="n">
        <f aca="false">IF($N2045="D",VLOOKUP(H2045,BasisBuckets,2,FALSE()),0)</f>
        <v>0</v>
      </c>
      <c r="R2045" s="84" t="n">
        <f aca="false">IF($N2045="PHY",VLOOKUP(H2045,PGDBuckets,2,FALSE()),0)</f>
        <v>0</v>
      </c>
      <c r="S2045" s="84" t="n">
        <f aca="false">IF($N2045="G",VLOOKUP(H2045,PGDBuckets,2,FALSE()),0)</f>
        <v>0</v>
      </c>
      <c r="T2045" s="84" t="n">
        <f aca="false">SUM(P2045:S2045)</f>
        <v>14</v>
      </c>
      <c r="U2045" s="84" t="str">
        <f aca="false">IF(O2045="not used","-",O2045&amp;N2045&amp;T2045)</f>
        <v>-</v>
      </c>
      <c r="V2045" s="84" t="str">
        <f aca="false">IF(O2045="Not Used","-",VLOOKUP(D2045,FOLIOS,7,FALSE())&amp;H2045)</f>
        <v>-</v>
      </c>
      <c r="W2045" s="84" t="str">
        <f aca="false">IF(U2045="-","-",O2045&amp;E2045&amp;H2045)</f>
        <v>-</v>
      </c>
      <c r="X2045" s="85" t="str">
        <f aca="false">D2045&amp;G2045</f>
        <v>FT-CAND-EGSC-PRCNG</v>
      </c>
      <c r="AF2045" s="0" t="str">
        <f aca="false">D2045&amp;V2045</f>
        <v>FT-CAND-EGSC-PRC-</v>
      </c>
    </row>
    <row r="2046" customFormat="false" ht="12.75" hidden="false" customHeight="false" outlineLevel="0" collapsed="false">
      <c r="A2046" s="81" t="n">
        <v>36682</v>
      </c>
      <c r="B2046" s="82" t="s">
        <v>55</v>
      </c>
      <c r="C2046" s="82" t="s">
        <v>56</v>
      </c>
      <c r="D2046" s="82" t="s">
        <v>103</v>
      </c>
      <c r="E2046" s="82" t="s">
        <v>24</v>
      </c>
      <c r="F2046" s="82"/>
      <c r="G2046" s="82" t="s">
        <v>98</v>
      </c>
      <c r="H2046" s="81" t="n">
        <v>41183</v>
      </c>
      <c r="I2046" s="82" t="n">
        <v>-84</v>
      </c>
      <c r="J2046" s="82" t="n">
        <v>-84</v>
      </c>
      <c r="K2046" s="83" t="n">
        <f aca="false">IF(J2046=0,0,J2046/I2046)</f>
        <v>1</v>
      </c>
      <c r="L2046" s="83" t="n">
        <f aca="false">I2046/UOM</f>
        <v>-0.0084</v>
      </c>
      <c r="M2046" s="83" t="n">
        <f aca="false">J2046/UOM</f>
        <v>-0.0084</v>
      </c>
      <c r="N2046" s="84" t="str">
        <f aca="false">IF(F2046="P","PHY",IF(F2046="G","G",E2046))</f>
        <v>P</v>
      </c>
      <c r="O2046" s="84" t="str">
        <f aca="false">IF(ISNA(VLOOKUP(G2046,BadCanCurves,1,FALSE())),VLOOKUP(D2046,FOLIOS,6,FALSE()),"not used")</f>
        <v>not used</v>
      </c>
      <c r="P2046" s="84" t="n">
        <f aca="false">IF($N2046="P",VLOOKUP(H2046,PrcBuckets,2,FALSE()),0)</f>
        <v>14</v>
      </c>
      <c r="Q2046" s="84" t="n">
        <f aca="false">IF($N2046="D",VLOOKUP(H2046,BasisBuckets,2,FALSE()),0)</f>
        <v>0</v>
      </c>
      <c r="R2046" s="84" t="n">
        <f aca="false">IF($N2046="PHY",VLOOKUP(H2046,PGDBuckets,2,FALSE()),0)</f>
        <v>0</v>
      </c>
      <c r="S2046" s="84" t="n">
        <f aca="false">IF($N2046="G",VLOOKUP(H2046,PGDBuckets,2,FALSE()),0)</f>
        <v>0</v>
      </c>
      <c r="T2046" s="84" t="n">
        <f aca="false">SUM(P2046:S2046)</f>
        <v>14</v>
      </c>
      <c r="U2046" s="84" t="str">
        <f aca="false">IF(O2046="not used","-",O2046&amp;N2046&amp;T2046)</f>
        <v>-</v>
      </c>
      <c r="V2046" s="84" t="str">
        <f aca="false">IF(O2046="Not Used","-",VLOOKUP(D2046,FOLIOS,7,FALSE())&amp;H2046)</f>
        <v>-</v>
      </c>
      <c r="W2046" s="84" t="str">
        <f aca="false">IF(U2046="-","-",O2046&amp;E2046&amp;H2046)</f>
        <v>-</v>
      </c>
      <c r="X2046" s="85" t="str">
        <f aca="false">D2046&amp;G2046</f>
        <v>FT-CAND-EGSC-PRCNG</v>
      </c>
      <c r="AF2046" s="0" t="str">
        <f aca="false">D2046&amp;V2046</f>
        <v>FT-CAND-EGSC-PRC-</v>
      </c>
    </row>
    <row r="2047" customFormat="false" ht="12.75" hidden="false" customHeight="false" outlineLevel="0" collapsed="false">
      <c r="A2047" s="81" t="n">
        <v>36682</v>
      </c>
      <c r="B2047" s="82" t="s">
        <v>55</v>
      </c>
      <c r="C2047" s="82" t="s">
        <v>56</v>
      </c>
      <c r="D2047" s="82" t="s">
        <v>103</v>
      </c>
      <c r="E2047" s="82" t="s">
        <v>24</v>
      </c>
      <c r="F2047" s="82"/>
      <c r="G2047" s="82" t="s">
        <v>98</v>
      </c>
      <c r="H2047" s="81" t="n">
        <v>41214</v>
      </c>
      <c r="I2047" s="82" t="n">
        <v>-81</v>
      </c>
      <c r="J2047" s="82" t="n">
        <v>-81</v>
      </c>
      <c r="K2047" s="83" t="n">
        <f aca="false">IF(J2047=0,0,J2047/I2047)</f>
        <v>1</v>
      </c>
      <c r="L2047" s="83" t="n">
        <f aca="false">I2047/UOM</f>
        <v>-0.0081</v>
      </c>
      <c r="M2047" s="83" t="n">
        <f aca="false">J2047/UOM</f>
        <v>-0.0081</v>
      </c>
      <c r="N2047" s="84" t="str">
        <f aca="false">IF(F2047="P","PHY",IF(F2047="G","G",E2047))</f>
        <v>P</v>
      </c>
      <c r="O2047" s="84" t="str">
        <f aca="false">IF(ISNA(VLOOKUP(G2047,BadCanCurves,1,FALSE())),VLOOKUP(D2047,FOLIOS,6,FALSE()),"not used")</f>
        <v>not used</v>
      </c>
      <c r="P2047" s="84" t="n">
        <f aca="false">IF($N2047="P",VLOOKUP(H2047,PrcBuckets,2,FALSE()),0)</f>
        <v>14</v>
      </c>
      <c r="Q2047" s="84" t="n">
        <f aca="false">IF($N2047="D",VLOOKUP(H2047,BasisBuckets,2,FALSE()),0)</f>
        <v>0</v>
      </c>
      <c r="R2047" s="84" t="n">
        <f aca="false">IF($N2047="PHY",VLOOKUP(H2047,PGDBuckets,2,FALSE()),0)</f>
        <v>0</v>
      </c>
      <c r="S2047" s="84" t="n">
        <f aca="false">IF($N2047="G",VLOOKUP(H2047,PGDBuckets,2,FALSE()),0)</f>
        <v>0</v>
      </c>
      <c r="T2047" s="84" t="n">
        <f aca="false">SUM(P2047:S2047)</f>
        <v>14</v>
      </c>
      <c r="U2047" s="84" t="str">
        <f aca="false">IF(O2047="not used","-",O2047&amp;N2047&amp;T2047)</f>
        <v>-</v>
      </c>
      <c r="V2047" s="84" t="str">
        <f aca="false">IF(O2047="Not Used","-",VLOOKUP(D2047,FOLIOS,7,FALSE())&amp;H2047)</f>
        <v>-</v>
      </c>
      <c r="W2047" s="84" t="str">
        <f aca="false">IF(U2047="-","-",O2047&amp;E2047&amp;H2047)</f>
        <v>-</v>
      </c>
      <c r="X2047" s="85" t="str">
        <f aca="false">D2047&amp;G2047</f>
        <v>FT-CAND-EGSC-PRCNG</v>
      </c>
      <c r="AF2047" s="0" t="str">
        <f aca="false">D2047&amp;V2047</f>
        <v>FT-CAND-EGSC-PRC-</v>
      </c>
    </row>
    <row r="2048" customFormat="false" ht="12.75" hidden="false" customHeight="false" outlineLevel="0" collapsed="false">
      <c r="A2048" s="81" t="n">
        <v>36682</v>
      </c>
      <c r="B2048" s="82" t="s">
        <v>55</v>
      </c>
      <c r="C2048" s="82" t="s">
        <v>56</v>
      </c>
      <c r="D2048" s="82" t="s">
        <v>103</v>
      </c>
      <c r="E2048" s="82" t="s">
        <v>24</v>
      </c>
      <c r="F2048" s="82"/>
      <c r="G2048" s="82" t="s">
        <v>98</v>
      </c>
      <c r="H2048" s="81" t="n">
        <v>41244</v>
      </c>
      <c r="I2048" s="82" t="n">
        <v>-83</v>
      </c>
      <c r="J2048" s="82" t="n">
        <v>-83</v>
      </c>
      <c r="K2048" s="83" t="n">
        <f aca="false">IF(J2048=0,0,J2048/I2048)</f>
        <v>1</v>
      </c>
      <c r="L2048" s="83" t="n">
        <f aca="false">I2048/UOM</f>
        <v>-0.0083</v>
      </c>
      <c r="M2048" s="83" t="n">
        <f aca="false">J2048/UOM</f>
        <v>-0.0083</v>
      </c>
      <c r="N2048" s="84" t="str">
        <f aca="false">IF(F2048="P","PHY",IF(F2048="G","G",E2048))</f>
        <v>P</v>
      </c>
      <c r="O2048" s="84" t="str">
        <f aca="false">IF(ISNA(VLOOKUP(G2048,BadCanCurves,1,FALSE())),VLOOKUP(D2048,FOLIOS,6,FALSE()),"not used")</f>
        <v>not used</v>
      </c>
      <c r="P2048" s="84" t="n">
        <f aca="false">IF($N2048="P",VLOOKUP(H2048,PrcBuckets,2,FALSE()),0)</f>
        <v>14</v>
      </c>
      <c r="Q2048" s="84" t="n">
        <f aca="false">IF($N2048="D",VLOOKUP(H2048,BasisBuckets,2,FALSE()),0)</f>
        <v>0</v>
      </c>
      <c r="R2048" s="84" t="n">
        <f aca="false">IF($N2048="PHY",VLOOKUP(H2048,PGDBuckets,2,FALSE()),0)</f>
        <v>0</v>
      </c>
      <c r="S2048" s="84" t="n">
        <f aca="false">IF($N2048="G",VLOOKUP(H2048,PGDBuckets,2,FALSE()),0)</f>
        <v>0</v>
      </c>
      <c r="T2048" s="84" t="n">
        <f aca="false">SUM(P2048:S2048)</f>
        <v>14</v>
      </c>
      <c r="U2048" s="84" t="str">
        <f aca="false">IF(O2048="not used","-",O2048&amp;N2048&amp;T2048)</f>
        <v>-</v>
      </c>
      <c r="V2048" s="84" t="str">
        <f aca="false">IF(O2048="Not Used","-",VLOOKUP(D2048,FOLIOS,7,FALSE())&amp;H2048)</f>
        <v>-</v>
      </c>
      <c r="W2048" s="84" t="str">
        <f aca="false">IF(U2048="-","-",O2048&amp;E2048&amp;H2048)</f>
        <v>-</v>
      </c>
      <c r="X2048" s="85" t="str">
        <f aca="false">D2048&amp;G2048</f>
        <v>FT-CAND-EGSC-PRCNG</v>
      </c>
      <c r="AF2048" s="0" t="str">
        <f aca="false">D2048&amp;V2048</f>
        <v>FT-CAND-EGSC-PRC-</v>
      </c>
    </row>
    <row r="2049" customFormat="false" ht="12.75" hidden="false" customHeight="false" outlineLevel="0" collapsed="false">
      <c r="A2049" s="81" t="n">
        <v>36682</v>
      </c>
      <c r="B2049" s="82" t="s">
        <v>55</v>
      </c>
      <c r="C2049" s="82" t="s">
        <v>56</v>
      </c>
      <c r="D2049" s="82" t="s">
        <v>103</v>
      </c>
      <c r="E2049" s="82" t="s">
        <v>24</v>
      </c>
      <c r="F2049" s="82"/>
      <c r="G2049" s="82" t="s">
        <v>98</v>
      </c>
      <c r="H2049" s="81" t="n">
        <v>41275</v>
      </c>
      <c r="I2049" s="82" t="n">
        <v>-83</v>
      </c>
      <c r="J2049" s="82" t="n">
        <v>-83</v>
      </c>
      <c r="K2049" s="83" t="n">
        <f aca="false">IF(J2049=0,0,J2049/I2049)</f>
        <v>1</v>
      </c>
      <c r="L2049" s="83" t="n">
        <f aca="false">I2049/UOM</f>
        <v>-0.0083</v>
      </c>
      <c r="M2049" s="83" t="n">
        <f aca="false">J2049/UOM</f>
        <v>-0.0083</v>
      </c>
      <c r="N2049" s="84" t="str">
        <f aca="false">IF(F2049="P","PHY",IF(F2049="G","G",E2049))</f>
        <v>P</v>
      </c>
      <c r="O2049" s="84" t="str">
        <f aca="false">IF(ISNA(VLOOKUP(G2049,BadCanCurves,1,FALSE())),VLOOKUP(D2049,FOLIOS,6,FALSE()),"not used")</f>
        <v>not used</v>
      </c>
      <c r="P2049" s="84" t="n">
        <f aca="false">IF($N2049="P",VLOOKUP(H2049,PrcBuckets,2,FALSE()),0)</f>
        <v>14</v>
      </c>
      <c r="Q2049" s="84" t="n">
        <f aca="false">IF($N2049="D",VLOOKUP(H2049,BasisBuckets,2,FALSE()),0)</f>
        <v>0</v>
      </c>
      <c r="R2049" s="84" t="n">
        <f aca="false">IF($N2049="PHY",VLOOKUP(H2049,PGDBuckets,2,FALSE()),0)</f>
        <v>0</v>
      </c>
      <c r="S2049" s="84" t="n">
        <f aca="false">IF($N2049="G",VLOOKUP(H2049,PGDBuckets,2,FALSE()),0)</f>
        <v>0</v>
      </c>
      <c r="T2049" s="84" t="n">
        <f aca="false">SUM(P2049:S2049)</f>
        <v>14</v>
      </c>
      <c r="U2049" s="84" t="str">
        <f aca="false">IF(O2049="not used","-",O2049&amp;N2049&amp;T2049)</f>
        <v>-</v>
      </c>
      <c r="V2049" s="84" t="str">
        <f aca="false">IF(O2049="Not Used","-",VLOOKUP(D2049,FOLIOS,7,FALSE())&amp;H2049)</f>
        <v>-</v>
      </c>
      <c r="W2049" s="84" t="str">
        <f aca="false">IF(U2049="-","-",O2049&amp;E2049&amp;H2049)</f>
        <v>-</v>
      </c>
      <c r="X2049" s="85" t="str">
        <f aca="false">D2049&amp;G2049</f>
        <v>FT-CAND-EGSC-PRCNG</v>
      </c>
      <c r="AF2049" s="0" t="str">
        <f aca="false">D2049&amp;V2049</f>
        <v>FT-CAND-EGSC-PRC-</v>
      </c>
    </row>
    <row r="2050" customFormat="false" ht="12.75" hidden="false" customHeight="false" outlineLevel="0" collapsed="false">
      <c r="A2050" s="81" t="n">
        <v>36682</v>
      </c>
      <c r="B2050" s="82" t="s">
        <v>55</v>
      </c>
      <c r="C2050" s="82" t="s">
        <v>56</v>
      </c>
      <c r="D2050" s="82" t="s">
        <v>103</v>
      </c>
      <c r="E2050" s="82" t="s">
        <v>24</v>
      </c>
      <c r="F2050" s="82"/>
      <c r="G2050" s="82" t="s">
        <v>98</v>
      </c>
      <c r="H2050" s="81" t="n">
        <v>41306</v>
      </c>
      <c r="I2050" s="82" t="n">
        <v>-74</v>
      </c>
      <c r="J2050" s="82" t="n">
        <v>-74</v>
      </c>
      <c r="K2050" s="83" t="n">
        <f aca="false">IF(J2050=0,0,J2050/I2050)</f>
        <v>1</v>
      </c>
      <c r="L2050" s="83" t="n">
        <f aca="false">I2050/UOM</f>
        <v>-0.0074</v>
      </c>
      <c r="M2050" s="83" t="n">
        <f aca="false">J2050/UOM</f>
        <v>-0.0074</v>
      </c>
      <c r="N2050" s="84" t="str">
        <f aca="false">IF(F2050="P","PHY",IF(F2050="G","G",E2050))</f>
        <v>P</v>
      </c>
      <c r="O2050" s="84" t="str">
        <f aca="false">IF(ISNA(VLOOKUP(G2050,BadCanCurves,1,FALSE())),VLOOKUP(D2050,FOLIOS,6,FALSE()),"not used")</f>
        <v>not used</v>
      </c>
      <c r="P2050" s="84" t="n">
        <f aca="false">IF($N2050="P",VLOOKUP(H2050,PrcBuckets,2,FALSE()),0)</f>
        <v>14</v>
      </c>
      <c r="Q2050" s="84" t="n">
        <f aca="false">IF($N2050="D",VLOOKUP(H2050,BasisBuckets,2,FALSE()),0)</f>
        <v>0</v>
      </c>
      <c r="R2050" s="84" t="n">
        <f aca="false">IF($N2050="PHY",VLOOKUP(H2050,PGDBuckets,2,FALSE()),0)</f>
        <v>0</v>
      </c>
      <c r="S2050" s="84" t="n">
        <f aca="false">IF($N2050="G",VLOOKUP(H2050,PGDBuckets,2,FALSE()),0)</f>
        <v>0</v>
      </c>
      <c r="T2050" s="84" t="n">
        <f aca="false">SUM(P2050:S2050)</f>
        <v>14</v>
      </c>
      <c r="U2050" s="84" t="str">
        <f aca="false">IF(O2050="not used","-",O2050&amp;N2050&amp;T2050)</f>
        <v>-</v>
      </c>
      <c r="V2050" s="84" t="str">
        <f aca="false">IF(O2050="Not Used","-",VLOOKUP(D2050,FOLIOS,7,FALSE())&amp;H2050)</f>
        <v>-</v>
      </c>
      <c r="W2050" s="84" t="str">
        <f aca="false">IF(U2050="-","-",O2050&amp;E2050&amp;H2050)</f>
        <v>-</v>
      </c>
      <c r="X2050" s="85" t="str">
        <f aca="false">D2050&amp;G2050</f>
        <v>FT-CAND-EGSC-PRCNG</v>
      </c>
      <c r="AF2050" s="0" t="str">
        <f aca="false">D2050&amp;V2050</f>
        <v>FT-CAND-EGSC-PRC-</v>
      </c>
    </row>
    <row r="2051" customFormat="false" ht="12.75" hidden="false" customHeight="false" outlineLevel="0" collapsed="false">
      <c r="A2051" s="81" t="n">
        <v>36682</v>
      </c>
      <c r="B2051" s="82" t="s">
        <v>55</v>
      </c>
      <c r="C2051" s="82" t="s">
        <v>56</v>
      </c>
      <c r="D2051" s="82" t="s">
        <v>103</v>
      </c>
      <c r="E2051" s="82" t="s">
        <v>24</v>
      </c>
      <c r="F2051" s="82"/>
      <c r="G2051" s="82" t="s">
        <v>98</v>
      </c>
      <c r="H2051" s="81" t="n">
        <v>41334</v>
      </c>
      <c r="I2051" s="82" t="n">
        <v>-82</v>
      </c>
      <c r="J2051" s="82" t="n">
        <v>-82</v>
      </c>
      <c r="K2051" s="83" t="n">
        <f aca="false">IF(J2051=0,0,J2051/I2051)</f>
        <v>1</v>
      </c>
      <c r="L2051" s="83" t="n">
        <f aca="false">I2051/UOM</f>
        <v>-0.0082</v>
      </c>
      <c r="M2051" s="83" t="n">
        <f aca="false">J2051/UOM</f>
        <v>-0.0082</v>
      </c>
      <c r="N2051" s="84" t="str">
        <f aca="false">IF(F2051="P","PHY",IF(F2051="G","G",E2051))</f>
        <v>P</v>
      </c>
      <c r="O2051" s="84" t="str">
        <f aca="false">IF(ISNA(VLOOKUP(G2051,BadCanCurves,1,FALSE())),VLOOKUP(D2051,FOLIOS,6,FALSE()),"not used")</f>
        <v>not used</v>
      </c>
      <c r="P2051" s="84" t="n">
        <f aca="false">IF($N2051="P",VLOOKUP(H2051,PrcBuckets,2,FALSE()),0)</f>
        <v>14</v>
      </c>
      <c r="Q2051" s="84" t="n">
        <f aca="false">IF($N2051="D",VLOOKUP(H2051,BasisBuckets,2,FALSE()),0)</f>
        <v>0</v>
      </c>
      <c r="R2051" s="84" t="n">
        <f aca="false">IF($N2051="PHY",VLOOKUP(H2051,PGDBuckets,2,FALSE()),0)</f>
        <v>0</v>
      </c>
      <c r="S2051" s="84" t="n">
        <f aca="false">IF($N2051="G",VLOOKUP(H2051,PGDBuckets,2,FALSE()),0)</f>
        <v>0</v>
      </c>
      <c r="T2051" s="84" t="n">
        <f aca="false">SUM(P2051:S2051)</f>
        <v>14</v>
      </c>
      <c r="U2051" s="84" t="str">
        <f aca="false">IF(O2051="not used","-",O2051&amp;N2051&amp;T2051)</f>
        <v>-</v>
      </c>
      <c r="V2051" s="84" t="str">
        <f aca="false">IF(O2051="Not Used","-",VLOOKUP(D2051,FOLIOS,7,FALSE())&amp;H2051)</f>
        <v>-</v>
      </c>
      <c r="W2051" s="84" t="str">
        <f aca="false">IF(U2051="-","-",O2051&amp;E2051&amp;H2051)</f>
        <v>-</v>
      </c>
      <c r="X2051" s="85" t="str">
        <f aca="false">D2051&amp;G2051</f>
        <v>FT-CAND-EGSC-PRCNG</v>
      </c>
      <c r="AF2051" s="0" t="str">
        <f aca="false">D2051&amp;V2051</f>
        <v>FT-CAND-EGSC-PRC-</v>
      </c>
    </row>
    <row r="2052" customFormat="false" ht="12.75" hidden="false" customHeight="false" outlineLevel="0" collapsed="false">
      <c r="A2052" s="81" t="n">
        <v>36682</v>
      </c>
      <c r="B2052" s="82" t="s">
        <v>55</v>
      </c>
      <c r="C2052" s="82" t="s">
        <v>56</v>
      </c>
      <c r="D2052" s="82" t="s">
        <v>103</v>
      </c>
      <c r="E2052" s="82" t="s">
        <v>24</v>
      </c>
      <c r="F2052" s="82"/>
      <c r="G2052" s="82" t="s">
        <v>98</v>
      </c>
      <c r="H2052" s="81" t="n">
        <v>41365</v>
      </c>
      <c r="I2052" s="82" t="n">
        <v>-79</v>
      </c>
      <c r="J2052" s="82" t="n">
        <v>-79</v>
      </c>
      <c r="K2052" s="83" t="n">
        <f aca="false">IF(J2052=0,0,J2052/I2052)</f>
        <v>1</v>
      </c>
      <c r="L2052" s="83" t="n">
        <f aca="false">I2052/UOM</f>
        <v>-0.0079</v>
      </c>
      <c r="M2052" s="83" t="n">
        <f aca="false">J2052/UOM</f>
        <v>-0.0079</v>
      </c>
      <c r="N2052" s="84" t="str">
        <f aca="false">IF(F2052="P","PHY",IF(F2052="G","G",E2052))</f>
        <v>P</v>
      </c>
      <c r="O2052" s="84" t="str">
        <f aca="false">IF(ISNA(VLOOKUP(G2052,BadCanCurves,1,FALSE())),VLOOKUP(D2052,FOLIOS,6,FALSE()),"not used")</f>
        <v>not used</v>
      </c>
      <c r="P2052" s="84" t="n">
        <f aca="false">IF($N2052="P",VLOOKUP(H2052,PrcBuckets,2,FALSE()),0)</f>
        <v>14</v>
      </c>
      <c r="Q2052" s="84" t="n">
        <f aca="false">IF($N2052="D",VLOOKUP(H2052,BasisBuckets,2,FALSE()),0)</f>
        <v>0</v>
      </c>
      <c r="R2052" s="84" t="n">
        <f aca="false">IF($N2052="PHY",VLOOKUP(H2052,PGDBuckets,2,FALSE()),0)</f>
        <v>0</v>
      </c>
      <c r="S2052" s="84" t="n">
        <f aca="false">IF($N2052="G",VLOOKUP(H2052,PGDBuckets,2,FALSE()),0)</f>
        <v>0</v>
      </c>
      <c r="T2052" s="84" t="n">
        <f aca="false">SUM(P2052:S2052)</f>
        <v>14</v>
      </c>
      <c r="U2052" s="84" t="str">
        <f aca="false">IF(O2052="not used","-",O2052&amp;N2052&amp;T2052)</f>
        <v>-</v>
      </c>
      <c r="V2052" s="84" t="str">
        <f aca="false">IF(O2052="Not Used","-",VLOOKUP(D2052,FOLIOS,7,FALSE())&amp;H2052)</f>
        <v>-</v>
      </c>
      <c r="W2052" s="84" t="str">
        <f aca="false">IF(U2052="-","-",O2052&amp;E2052&amp;H2052)</f>
        <v>-</v>
      </c>
      <c r="X2052" s="85" t="str">
        <f aca="false">D2052&amp;G2052</f>
        <v>FT-CAND-EGSC-PRCNG</v>
      </c>
      <c r="AF2052" s="0" t="str">
        <f aca="false">D2052&amp;V2052</f>
        <v>FT-CAND-EGSC-PRC-</v>
      </c>
    </row>
    <row r="2053" customFormat="false" ht="12.75" hidden="false" customHeight="false" outlineLevel="0" collapsed="false">
      <c r="A2053" s="81" t="n">
        <v>36682</v>
      </c>
      <c r="B2053" s="82" t="s">
        <v>55</v>
      </c>
      <c r="C2053" s="82" t="s">
        <v>56</v>
      </c>
      <c r="D2053" s="82" t="s">
        <v>103</v>
      </c>
      <c r="E2053" s="82" t="s">
        <v>24</v>
      </c>
      <c r="F2053" s="82"/>
      <c r="G2053" s="82" t="s">
        <v>98</v>
      </c>
      <c r="H2053" s="81" t="n">
        <v>41395</v>
      </c>
      <c r="I2053" s="82" t="n">
        <v>-81</v>
      </c>
      <c r="J2053" s="82" t="n">
        <v>-81</v>
      </c>
      <c r="K2053" s="83" t="n">
        <f aca="false">IF(J2053=0,0,J2053/I2053)</f>
        <v>1</v>
      </c>
      <c r="L2053" s="83" t="n">
        <f aca="false">I2053/UOM</f>
        <v>-0.0081</v>
      </c>
      <c r="M2053" s="83" t="n">
        <f aca="false">J2053/UOM</f>
        <v>-0.0081</v>
      </c>
      <c r="N2053" s="84" t="str">
        <f aca="false">IF(F2053="P","PHY",IF(F2053="G","G",E2053))</f>
        <v>P</v>
      </c>
      <c r="O2053" s="84" t="str">
        <f aca="false">IF(ISNA(VLOOKUP(G2053,BadCanCurves,1,FALSE())),VLOOKUP(D2053,FOLIOS,6,FALSE()),"not used")</f>
        <v>not used</v>
      </c>
      <c r="P2053" s="84" t="n">
        <f aca="false">IF($N2053="P",VLOOKUP(H2053,PrcBuckets,2,FALSE()),0)</f>
        <v>14</v>
      </c>
      <c r="Q2053" s="84" t="n">
        <f aca="false">IF($N2053="D",VLOOKUP(H2053,BasisBuckets,2,FALSE()),0)</f>
        <v>0</v>
      </c>
      <c r="R2053" s="84" t="n">
        <f aca="false">IF($N2053="PHY",VLOOKUP(H2053,PGDBuckets,2,FALSE()),0)</f>
        <v>0</v>
      </c>
      <c r="S2053" s="84" t="n">
        <f aca="false">IF($N2053="G",VLOOKUP(H2053,PGDBuckets,2,FALSE()),0)</f>
        <v>0</v>
      </c>
      <c r="T2053" s="84" t="n">
        <f aca="false">SUM(P2053:S2053)</f>
        <v>14</v>
      </c>
      <c r="U2053" s="84" t="str">
        <f aca="false">IF(O2053="not used","-",O2053&amp;N2053&amp;T2053)</f>
        <v>-</v>
      </c>
      <c r="V2053" s="84" t="str">
        <f aca="false">IF(O2053="Not Used","-",VLOOKUP(D2053,FOLIOS,7,FALSE())&amp;H2053)</f>
        <v>-</v>
      </c>
      <c r="W2053" s="84" t="str">
        <f aca="false">IF(U2053="-","-",O2053&amp;E2053&amp;H2053)</f>
        <v>-</v>
      </c>
      <c r="X2053" s="85" t="str">
        <f aca="false">D2053&amp;G2053</f>
        <v>FT-CAND-EGSC-PRCNG</v>
      </c>
      <c r="AF2053" s="0" t="str">
        <f aca="false">D2053&amp;V2053</f>
        <v>FT-CAND-EGSC-PRC-</v>
      </c>
    </row>
    <row r="2054" customFormat="false" ht="12.75" hidden="false" customHeight="false" outlineLevel="0" collapsed="false">
      <c r="A2054" s="81" t="n">
        <v>36682</v>
      </c>
      <c r="B2054" s="82" t="s">
        <v>55</v>
      </c>
      <c r="C2054" s="82" t="s">
        <v>56</v>
      </c>
      <c r="D2054" s="82" t="s">
        <v>103</v>
      </c>
      <c r="E2054" s="82" t="s">
        <v>24</v>
      </c>
      <c r="F2054" s="82"/>
      <c r="G2054" s="82" t="s">
        <v>98</v>
      </c>
      <c r="H2054" s="81" t="n">
        <v>41426</v>
      </c>
      <c r="I2054" s="82" t="n">
        <v>-78</v>
      </c>
      <c r="J2054" s="82" t="n">
        <v>-78</v>
      </c>
      <c r="K2054" s="83" t="n">
        <f aca="false">IF(J2054=0,0,J2054/I2054)</f>
        <v>1</v>
      </c>
      <c r="L2054" s="83" t="n">
        <f aca="false">I2054/UOM</f>
        <v>-0.0078</v>
      </c>
      <c r="M2054" s="83" t="n">
        <f aca="false">J2054/UOM</f>
        <v>-0.0078</v>
      </c>
      <c r="N2054" s="84" t="str">
        <f aca="false">IF(F2054="P","PHY",IF(F2054="G","G",E2054))</f>
        <v>P</v>
      </c>
      <c r="O2054" s="84" t="str">
        <f aca="false">IF(ISNA(VLOOKUP(G2054,BadCanCurves,1,FALSE())),VLOOKUP(D2054,FOLIOS,6,FALSE()),"not used")</f>
        <v>not used</v>
      </c>
      <c r="P2054" s="84" t="n">
        <f aca="false">IF($N2054="P",VLOOKUP(H2054,PrcBuckets,2,FALSE()),0)</f>
        <v>14</v>
      </c>
      <c r="Q2054" s="84" t="n">
        <f aca="false">IF($N2054="D",VLOOKUP(H2054,BasisBuckets,2,FALSE()),0)</f>
        <v>0</v>
      </c>
      <c r="R2054" s="84" t="n">
        <f aca="false">IF($N2054="PHY",VLOOKUP(H2054,PGDBuckets,2,FALSE()),0)</f>
        <v>0</v>
      </c>
      <c r="S2054" s="84" t="n">
        <f aca="false">IF($N2054="G",VLOOKUP(H2054,PGDBuckets,2,FALSE()),0)</f>
        <v>0</v>
      </c>
      <c r="T2054" s="84" t="n">
        <f aca="false">SUM(P2054:S2054)</f>
        <v>14</v>
      </c>
      <c r="U2054" s="84" t="str">
        <f aca="false">IF(O2054="not used","-",O2054&amp;N2054&amp;T2054)</f>
        <v>-</v>
      </c>
      <c r="V2054" s="84" t="str">
        <f aca="false">IF(O2054="Not Used","-",VLOOKUP(D2054,FOLIOS,7,FALSE())&amp;H2054)</f>
        <v>-</v>
      </c>
      <c r="W2054" s="84" t="str">
        <f aca="false">IF(U2054="-","-",O2054&amp;E2054&amp;H2054)</f>
        <v>-</v>
      </c>
      <c r="X2054" s="85" t="str">
        <f aca="false">D2054&amp;G2054</f>
        <v>FT-CAND-EGSC-PRCNG</v>
      </c>
      <c r="AF2054" s="0" t="str">
        <f aca="false">D2054&amp;V2054</f>
        <v>FT-CAND-EGSC-PRC-</v>
      </c>
    </row>
    <row r="2055" customFormat="false" ht="12.75" hidden="false" customHeight="false" outlineLevel="0" collapsed="false">
      <c r="A2055" s="81" t="n">
        <v>36682</v>
      </c>
      <c r="B2055" s="82" t="s">
        <v>55</v>
      </c>
      <c r="C2055" s="82" t="s">
        <v>56</v>
      </c>
      <c r="D2055" s="82" t="s">
        <v>103</v>
      </c>
      <c r="E2055" s="82" t="s">
        <v>24</v>
      </c>
      <c r="F2055" s="82"/>
      <c r="G2055" s="82" t="s">
        <v>98</v>
      </c>
      <c r="H2055" s="81" t="n">
        <v>41456</v>
      </c>
      <c r="I2055" s="82" t="n">
        <v>-80</v>
      </c>
      <c r="J2055" s="82" t="n">
        <v>-80</v>
      </c>
      <c r="K2055" s="83" t="n">
        <f aca="false">IF(J2055=0,0,J2055/I2055)</f>
        <v>1</v>
      </c>
      <c r="L2055" s="83" t="n">
        <f aca="false">I2055/UOM</f>
        <v>-0.008</v>
      </c>
      <c r="M2055" s="83" t="n">
        <f aca="false">J2055/UOM</f>
        <v>-0.008</v>
      </c>
      <c r="N2055" s="84" t="str">
        <f aca="false">IF(F2055="P","PHY",IF(F2055="G","G",E2055))</f>
        <v>P</v>
      </c>
      <c r="O2055" s="84" t="str">
        <f aca="false">IF(ISNA(VLOOKUP(G2055,BadCanCurves,1,FALSE())),VLOOKUP(D2055,FOLIOS,6,FALSE()),"not used")</f>
        <v>not used</v>
      </c>
      <c r="P2055" s="84" t="n">
        <f aca="false">IF($N2055="P",VLOOKUP(H2055,PrcBuckets,2,FALSE()),0)</f>
        <v>14</v>
      </c>
      <c r="Q2055" s="84" t="n">
        <f aca="false">IF($N2055="D",VLOOKUP(H2055,BasisBuckets,2,FALSE()),0)</f>
        <v>0</v>
      </c>
      <c r="R2055" s="84" t="n">
        <f aca="false">IF($N2055="PHY",VLOOKUP(H2055,PGDBuckets,2,FALSE()),0)</f>
        <v>0</v>
      </c>
      <c r="S2055" s="84" t="n">
        <f aca="false">IF($N2055="G",VLOOKUP(H2055,PGDBuckets,2,FALSE()),0)</f>
        <v>0</v>
      </c>
      <c r="T2055" s="84" t="n">
        <f aca="false">SUM(P2055:S2055)</f>
        <v>14</v>
      </c>
      <c r="U2055" s="84" t="str">
        <f aca="false">IF(O2055="not used","-",O2055&amp;N2055&amp;T2055)</f>
        <v>-</v>
      </c>
      <c r="V2055" s="84" t="str">
        <f aca="false">IF(O2055="Not Used","-",VLOOKUP(D2055,FOLIOS,7,FALSE())&amp;H2055)</f>
        <v>-</v>
      </c>
      <c r="W2055" s="84" t="str">
        <f aca="false">IF(U2055="-","-",O2055&amp;E2055&amp;H2055)</f>
        <v>-</v>
      </c>
      <c r="X2055" s="85" t="str">
        <f aca="false">D2055&amp;G2055</f>
        <v>FT-CAND-EGSC-PRCNG</v>
      </c>
      <c r="AF2055" s="0" t="str">
        <f aca="false">D2055&amp;V2055</f>
        <v>FT-CAND-EGSC-PRC-</v>
      </c>
    </row>
    <row r="2056" customFormat="false" ht="12.75" hidden="false" customHeight="false" outlineLevel="0" collapsed="false">
      <c r="A2056" s="81" t="n">
        <v>36682</v>
      </c>
      <c r="B2056" s="82" t="s">
        <v>55</v>
      </c>
      <c r="C2056" s="82" t="s">
        <v>56</v>
      </c>
      <c r="D2056" s="82" t="s">
        <v>103</v>
      </c>
      <c r="E2056" s="82" t="s">
        <v>24</v>
      </c>
      <c r="F2056" s="82"/>
      <c r="G2056" s="82" t="s">
        <v>98</v>
      </c>
      <c r="H2056" s="81" t="n">
        <v>41487</v>
      </c>
      <c r="I2056" s="82" t="n">
        <v>-79</v>
      </c>
      <c r="J2056" s="82" t="n">
        <v>-79</v>
      </c>
      <c r="K2056" s="83" t="n">
        <f aca="false">IF(J2056=0,0,J2056/I2056)</f>
        <v>1</v>
      </c>
      <c r="L2056" s="83" t="n">
        <f aca="false">I2056/UOM</f>
        <v>-0.0079</v>
      </c>
      <c r="M2056" s="83" t="n">
        <f aca="false">J2056/UOM</f>
        <v>-0.0079</v>
      </c>
      <c r="N2056" s="84" t="str">
        <f aca="false">IF(F2056="P","PHY",IF(F2056="G","G",E2056))</f>
        <v>P</v>
      </c>
      <c r="O2056" s="84" t="str">
        <f aca="false">IF(ISNA(VLOOKUP(G2056,BadCanCurves,1,FALSE())),VLOOKUP(D2056,FOLIOS,6,FALSE()),"not used")</f>
        <v>not used</v>
      </c>
      <c r="P2056" s="84" t="n">
        <f aca="false">IF($N2056="P",VLOOKUP(H2056,PrcBuckets,2,FALSE()),0)</f>
        <v>14</v>
      </c>
      <c r="Q2056" s="84" t="n">
        <f aca="false">IF($N2056="D",VLOOKUP(H2056,BasisBuckets,2,FALSE()),0)</f>
        <v>0</v>
      </c>
      <c r="R2056" s="84" t="n">
        <f aca="false">IF($N2056="PHY",VLOOKUP(H2056,PGDBuckets,2,FALSE()),0)</f>
        <v>0</v>
      </c>
      <c r="S2056" s="84" t="n">
        <f aca="false">IF($N2056="G",VLOOKUP(H2056,PGDBuckets,2,FALSE()),0)</f>
        <v>0</v>
      </c>
      <c r="T2056" s="84" t="n">
        <f aca="false">SUM(P2056:S2056)</f>
        <v>14</v>
      </c>
      <c r="U2056" s="84" t="str">
        <f aca="false">IF(O2056="not used","-",O2056&amp;N2056&amp;T2056)</f>
        <v>-</v>
      </c>
      <c r="V2056" s="84" t="str">
        <f aca="false">IF(O2056="Not Used","-",VLOOKUP(D2056,FOLIOS,7,FALSE())&amp;H2056)</f>
        <v>-</v>
      </c>
      <c r="W2056" s="84" t="str">
        <f aca="false">IF(U2056="-","-",O2056&amp;E2056&amp;H2056)</f>
        <v>-</v>
      </c>
      <c r="X2056" s="85" t="str">
        <f aca="false">D2056&amp;G2056</f>
        <v>FT-CAND-EGSC-PRCNG</v>
      </c>
      <c r="AF2056" s="0" t="str">
        <f aca="false">D2056&amp;V2056</f>
        <v>FT-CAND-EGSC-PRC-</v>
      </c>
    </row>
    <row r="2057" customFormat="false" ht="12.75" hidden="false" customHeight="false" outlineLevel="0" collapsed="false">
      <c r="A2057" s="81" t="n">
        <v>36682</v>
      </c>
      <c r="B2057" s="82" t="s">
        <v>55</v>
      </c>
      <c r="C2057" s="82" t="s">
        <v>56</v>
      </c>
      <c r="D2057" s="82" t="s">
        <v>103</v>
      </c>
      <c r="E2057" s="82" t="s">
        <v>24</v>
      </c>
      <c r="F2057" s="82"/>
      <c r="G2057" s="82" t="s">
        <v>98</v>
      </c>
      <c r="H2057" s="81" t="n">
        <v>41518</v>
      </c>
      <c r="I2057" s="82" t="n">
        <v>-76</v>
      </c>
      <c r="J2057" s="82" t="n">
        <v>-76</v>
      </c>
      <c r="K2057" s="83" t="n">
        <f aca="false">IF(J2057=0,0,J2057/I2057)</f>
        <v>1</v>
      </c>
      <c r="L2057" s="83" t="n">
        <f aca="false">I2057/UOM</f>
        <v>-0.0076</v>
      </c>
      <c r="M2057" s="83" t="n">
        <f aca="false">J2057/UOM</f>
        <v>-0.0076</v>
      </c>
      <c r="N2057" s="84" t="str">
        <f aca="false">IF(F2057="P","PHY",IF(F2057="G","G",E2057))</f>
        <v>P</v>
      </c>
      <c r="O2057" s="84" t="str">
        <f aca="false">IF(ISNA(VLOOKUP(G2057,BadCanCurves,1,FALSE())),VLOOKUP(D2057,FOLIOS,6,FALSE()),"not used")</f>
        <v>not used</v>
      </c>
      <c r="P2057" s="84" t="n">
        <f aca="false">IF($N2057="P",VLOOKUP(H2057,PrcBuckets,2,FALSE()),0)</f>
        <v>14</v>
      </c>
      <c r="Q2057" s="84" t="n">
        <f aca="false">IF($N2057="D",VLOOKUP(H2057,BasisBuckets,2,FALSE()),0)</f>
        <v>0</v>
      </c>
      <c r="R2057" s="84" t="n">
        <f aca="false">IF($N2057="PHY",VLOOKUP(H2057,PGDBuckets,2,FALSE()),0)</f>
        <v>0</v>
      </c>
      <c r="S2057" s="84" t="n">
        <f aca="false">IF($N2057="G",VLOOKUP(H2057,PGDBuckets,2,FALSE()),0)</f>
        <v>0</v>
      </c>
      <c r="T2057" s="84" t="n">
        <f aca="false">SUM(P2057:S2057)</f>
        <v>14</v>
      </c>
      <c r="U2057" s="84" t="str">
        <f aca="false">IF(O2057="not used","-",O2057&amp;N2057&amp;T2057)</f>
        <v>-</v>
      </c>
      <c r="V2057" s="84" t="str">
        <f aca="false">IF(O2057="Not Used","-",VLOOKUP(D2057,FOLIOS,7,FALSE())&amp;H2057)</f>
        <v>-</v>
      </c>
      <c r="W2057" s="84" t="str">
        <f aca="false">IF(U2057="-","-",O2057&amp;E2057&amp;H2057)</f>
        <v>-</v>
      </c>
      <c r="X2057" s="85" t="str">
        <f aca="false">D2057&amp;G2057</f>
        <v>FT-CAND-EGSC-PRCNG</v>
      </c>
      <c r="AF2057" s="0" t="str">
        <f aca="false">D2057&amp;V2057</f>
        <v>FT-CAND-EGSC-PRC-</v>
      </c>
    </row>
    <row r="2058" customFormat="false" ht="12.75" hidden="false" customHeight="false" outlineLevel="0" collapsed="false">
      <c r="A2058" s="81" t="n">
        <v>36682</v>
      </c>
      <c r="B2058" s="82" t="s">
        <v>55</v>
      </c>
      <c r="C2058" s="82" t="s">
        <v>56</v>
      </c>
      <c r="D2058" s="82" t="s">
        <v>103</v>
      </c>
      <c r="E2058" s="82" t="s">
        <v>24</v>
      </c>
      <c r="F2058" s="82"/>
      <c r="G2058" s="82" t="s">
        <v>98</v>
      </c>
      <c r="H2058" s="81" t="n">
        <v>41548</v>
      </c>
      <c r="I2058" s="82" t="n">
        <v>-78</v>
      </c>
      <c r="J2058" s="82" t="n">
        <v>-78</v>
      </c>
      <c r="K2058" s="83" t="n">
        <f aca="false">IF(J2058=0,0,J2058/I2058)</f>
        <v>1</v>
      </c>
      <c r="L2058" s="83" t="n">
        <f aca="false">I2058/UOM</f>
        <v>-0.0078</v>
      </c>
      <c r="M2058" s="83" t="n">
        <f aca="false">J2058/UOM</f>
        <v>-0.0078</v>
      </c>
      <c r="N2058" s="84" t="str">
        <f aca="false">IF(F2058="P","PHY",IF(F2058="G","G",E2058))</f>
        <v>P</v>
      </c>
      <c r="O2058" s="84" t="str">
        <f aca="false">IF(ISNA(VLOOKUP(G2058,BadCanCurves,1,FALSE())),VLOOKUP(D2058,FOLIOS,6,FALSE()),"not used")</f>
        <v>not used</v>
      </c>
      <c r="P2058" s="84" t="n">
        <f aca="false">IF($N2058="P",VLOOKUP(H2058,PrcBuckets,2,FALSE()),0)</f>
        <v>14</v>
      </c>
      <c r="Q2058" s="84" t="n">
        <f aca="false">IF($N2058="D",VLOOKUP(H2058,BasisBuckets,2,FALSE()),0)</f>
        <v>0</v>
      </c>
      <c r="R2058" s="84" t="n">
        <f aca="false">IF($N2058="PHY",VLOOKUP(H2058,PGDBuckets,2,FALSE()),0)</f>
        <v>0</v>
      </c>
      <c r="S2058" s="84" t="n">
        <f aca="false">IF($N2058="G",VLOOKUP(H2058,PGDBuckets,2,FALSE()),0)</f>
        <v>0</v>
      </c>
      <c r="T2058" s="84" t="n">
        <f aca="false">SUM(P2058:S2058)</f>
        <v>14</v>
      </c>
      <c r="U2058" s="84" t="str">
        <f aca="false">IF(O2058="not used","-",O2058&amp;N2058&amp;T2058)</f>
        <v>-</v>
      </c>
      <c r="V2058" s="84" t="str">
        <f aca="false">IF(O2058="Not Used","-",VLOOKUP(D2058,FOLIOS,7,FALSE())&amp;H2058)</f>
        <v>-</v>
      </c>
      <c r="W2058" s="84" t="str">
        <f aca="false">IF(U2058="-","-",O2058&amp;E2058&amp;H2058)</f>
        <v>-</v>
      </c>
      <c r="X2058" s="85" t="str">
        <f aca="false">D2058&amp;G2058</f>
        <v>FT-CAND-EGSC-PRCNG</v>
      </c>
      <c r="AF2058" s="0" t="str">
        <f aca="false">D2058&amp;V2058</f>
        <v>FT-CAND-EGSC-PRC-</v>
      </c>
    </row>
    <row r="2059" customFormat="false" ht="12.75" hidden="false" customHeight="false" outlineLevel="0" collapsed="false">
      <c r="A2059" s="81" t="n">
        <v>36682</v>
      </c>
      <c r="B2059" s="82" t="s">
        <v>55</v>
      </c>
      <c r="C2059" s="82" t="s">
        <v>56</v>
      </c>
      <c r="D2059" s="82" t="s">
        <v>103</v>
      </c>
      <c r="E2059" s="82" t="s">
        <v>24</v>
      </c>
      <c r="F2059" s="82"/>
      <c r="G2059" s="82" t="s">
        <v>98</v>
      </c>
      <c r="H2059" s="81" t="n">
        <v>41579</v>
      </c>
      <c r="I2059" s="82" t="n">
        <v>-75</v>
      </c>
      <c r="J2059" s="82" t="n">
        <v>-75</v>
      </c>
      <c r="K2059" s="83" t="n">
        <f aca="false">IF(J2059=0,0,J2059/I2059)</f>
        <v>1</v>
      </c>
      <c r="L2059" s="83" t="n">
        <f aca="false">I2059/UOM</f>
        <v>-0.0075</v>
      </c>
      <c r="M2059" s="83" t="n">
        <f aca="false">J2059/UOM</f>
        <v>-0.0075</v>
      </c>
      <c r="N2059" s="84" t="str">
        <f aca="false">IF(F2059="P","PHY",IF(F2059="G","G",E2059))</f>
        <v>P</v>
      </c>
      <c r="O2059" s="84" t="str">
        <f aca="false">IF(ISNA(VLOOKUP(G2059,BadCanCurves,1,FALSE())),VLOOKUP(D2059,FOLIOS,6,FALSE()),"not used")</f>
        <v>not used</v>
      </c>
      <c r="P2059" s="84" t="n">
        <f aca="false">IF($N2059="P",VLOOKUP(H2059,PrcBuckets,2,FALSE()),0)</f>
        <v>14</v>
      </c>
      <c r="Q2059" s="84" t="n">
        <f aca="false">IF($N2059="D",VLOOKUP(H2059,BasisBuckets,2,FALSE()),0)</f>
        <v>0</v>
      </c>
      <c r="R2059" s="84" t="n">
        <f aca="false">IF($N2059="PHY",VLOOKUP(H2059,PGDBuckets,2,FALSE()),0)</f>
        <v>0</v>
      </c>
      <c r="S2059" s="84" t="n">
        <f aca="false">IF($N2059="G",VLOOKUP(H2059,PGDBuckets,2,FALSE()),0)</f>
        <v>0</v>
      </c>
      <c r="T2059" s="84" t="n">
        <f aca="false">SUM(P2059:S2059)</f>
        <v>14</v>
      </c>
      <c r="U2059" s="84" t="str">
        <f aca="false">IF(O2059="not used","-",O2059&amp;N2059&amp;T2059)</f>
        <v>-</v>
      </c>
      <c r="V2059" s="84" t="str">
        <f aca="false">IF(O2059="Not Used","-",VLOOKUP(D2059,FOLIOS,7,FALSE())&amp;H2059)</f>
        <v>-</v>
      </c>
      <c r="W2059" s="84" t="str">
        <f aca="false">IF(U2059="-","-",O2059&amp;E2059&amp;H2059)</f>
        <v>-</v>
      </c>
      <c r="X2059" s="85" t="str">
        <f aca="false">D2059&amp;G2059</f>
        <v>FT-CAND-EGSC-PRCNG</v>
      </c>
      <c r="AF2059" s="0" t="str">
        <f aca="false">D2059&amp;V2059</f>
        <v>FT-CAND-EGSC-PRC-</v>
      </c>
    </row>
    <row r="2060" customFormat="false" ht="12.75" hidden="false" customHeight="false" outlineLevel="0" collapsed="false">
      <c r="A2060" s="81" t="n">
        <v>36682</v>
      </c>
      <c r="B2060" s="82" t="s">
        <v>55</v>
      </c>
      <c r="C2060" s="82" t="s">
        <v>56</v>
      </c>
      <c r="D2060" s="82" t="s">
        <v>103</v>
      </c>
      <c r="E2060" s="82" t="s">
        <v>24</v>
      </c>
      <c r="F2060" s="82"/>
      <c r="G2060" s="82" t="s">
        <v>98</v>
      </c>
      <c r="H2060" s="81" t="n">
        <v>41609</v>
      </c>
      <c r="I2060" s="82" t="n">
        <v>-77</v>
      </c>
      <c r="J2060" s="82" t="n">
        <v>-77</v>
      </c>
      <c r="K2060" s="83" t="n">
        <f aca="false">IF(J2060=0,0,J2060/I2060)</f>
        <v>1</v>
      </c>
      <c r="L2060" s="83" t="n">
        <f aca="false">I2060/UOM</f>
        <v>-0.0077</v>
      </c>
      <c r="M2060" s="83" t="n">
        <f aca="false">J2060/UOM</f>
        <v>-0.0077</v>
      </c>
      <c r="N2060" s="84" t="str">
        <f aca="false">IF(F2060="P","PHY",IF(F2060="G","G",E2060))</f>
        <v>P</v>
      </c>
      <c r="O2060" s="84" t="str">
        <f aca="false">IF(ISNA(VLOOKUP(G2060,BadCanCurves,1,FALSE())),VLOOKUP(D2060,FOLIOS,6,FALSE()),"not used")</f>
        <v>not used</v>
      </c>
      <c r="P2060" s="84" t="n">
        <f aca="false">IF($N2060="P",VLOOKUP(H2060,PrcBuckets,2,FALSE()),0)</f>
        <v>14</v>
      </c>
      <c r="Q2060" s="84" t="n">
        <f aca="false">IF($N2060="D",VLOOKUP(H2060,BasisBuckets,2,FALSE()),0)</f>
        <v>0</v>
      </c>
      <c r="R2060" s="84" t="n">
        <f aca="false">IF($N2060="PHY",VLOOKUP(H2060,PGDBuckets,2,FALSE()),0)</f>
        <v>0</v>
      </c>
      <c r="S2060" s="84" t="n">
        <f aca="false">IF($N2060="G",VLOOKUP(H2060,PGDBuckets,2,FALSE()),0)</f>
        <v>0</v>
      </c>
      <c r="T2060" s="84" t="n">
        <f aca="false">SUM(P2060:S2060)</f>
        <v>14</v>
      </c>
      <c r="U2060" s="84" t="str">
        <f aca="false">IF(O2060="not used","-",O2060&amp;N2060&amp;T2060)</f>
        <v>-</v>
      </c>
      <c r="V2060" s="84" t="str">
        <f aca="false">IF(O2060="Not Used","-",VLOOKUP(D2060,FOLIOS,7,FALSE())&amp;H2060)</f>
        <v>-</v>
      </c>
      <c r="W2060" s="84" t="str">
        <f aca="false">IF(U2060="-","-",O2060&amp;E2060&amp;H2060)</f>
        <v>-</v>
      </c>
      <c r="X2060" s="85" t="str">
        <f aca="false">D2060&amp;G2060</f>
        <v>FT-CAND-EGSC-PRCNG</v>
      </c>
      <c r="AF2060" s="0" t="str">
        <f aca="false">D2060&amp;V2060</f>
        <v>FT-CAND-EGSC-PRC-</v>
      </c>
    </row>
    <row r="2061" customFormat="false" ht="12.75" hidden="false" customHeight="false" outlineLevel="0" collapsed="false">
      <c r="A2061" s="81" t="n">
        <v>36682</v>
      </c>
      <c r="B2061" s="82" t="s">
        <v>55</v>
      </c>
      <c r="C2061" s="82" t="s">
        <v>56</v>
      </c>
      <c r="D2061" s="82" t="s">
        <v>103</v>
      </c>
      <c r="E2061" s="82" t="s">
        <v>24</v>
      </c>
      <c r="F2061" s="82"/>
      <c r="G2061" s="82" t="s">
        <v>98</v>
      </c>
      <c r="H2061" s="81" t="n">
        <v>41640</v>
      </c>
      <c r="I2061" s="82" t="n">
        <v>-77</v>
      </c>
      <c r="J2061" s="82" t="n">
        <v>-77</v>
      </c>
      <c r="K2061" s="83" t="n">
        <f aca="false">IF(J2061=0,0,J2061/I2061)</f>
        <v>1</v>
      </c>
      <c r="L2061" s="83" t="n">
        <f aca="false">I2061/UOM</f>
        <v>-0.0077</v>
      </c>
      <c r="M2061" s="83" t="n">
        <f aca="false">J2061/UOM</f>
        <v>-0.0077</v>
      </c>
      <c r="N2061" s="84" t="str">
        <f aca="false">IF(F2061="P","PHY",IF(F2061="G","G",E2061))</f>
        <v>P</v>
      </c>
      <c r="O2061" s="84" t="str">
        <f aca="false">IF(ISNA(VLOOKUP(G2061,BadCanCurves,1,FALSE())),VLOOKUP(D2061,FOLIOS,6,FALSE()),"not used")</f>
        <v>not used</v>
      </c>
      <c r="P2061" s="84" t="n">
        <f aca="false">IF($N2061="P",VLOOKUP(H2061,PrcBuckets,2,FALSE()),0)</f>
        <v>14</v>
      </c>
      <c r="Q2061" s="84" t="n">
        <f aca="false">IF($N2061="D",VLOOKUP(H2061,BasisBuckets,2,FALSE()),0)</f>
        <v>0</v>
      </c>
      <c r="R2061" s="84" t="n">
        <f aca="false">IF($N2061="PHY",VLOOKUP(H2061,PGDBuckets,2,FALSE()),0)</f>
        <v>0</v>
      </c>
      <c r="S2061" s="84" t="n">
        <f aca="false">IF($N2061="G",VLOOKUP(H2061,PGDBuckets,2,FALSE()),0)</f>
        <v>0</v>
      </c>
      <c r="T2061" s="84" t="n">
        <f aca="false">SUM(P2061:S2061)</f>
        <v>14</v>
      </c>
      <c r="U2061" s="84" t="str">
        <f aca="false">IF(O2061="not used","-",O2061&amp;N2061&amp;T2061)</f>
        <v>-</v>
      </c>
      <c r="V2061" s="84" t="str">
        <f aca="false">IF(O2061="Not Used","-",VLOOKUP(D2061,FOLIOS,7,FALSE())&amp;H2061)</f>
        <v>-</v>
      </c>
      <c r="W2061" s="84" t="str">
        <f aca="false">IF(U2061="-","-",O2061&amp;E2061&amp;H2061)</f>
        <v>-</v>
      </c>
      <c r="X2061" s="85" t="str">
        <f aca="false">D2061&amp;G2061</f>
        <v>FT-CAND-EGSC-PRCNG</v>
      </c>
      <c r="AF2061" s="0" t="str">
        <f aca="false">D2061&amp;V2061</f>
        <v>FT-CAND-EGSC-PRC-</v>
      </c>
    </row>
    <row r="2062" customFormat="false" ht="12.75" hidden="false" customHeight="false" outlineLevel="0" collapsed="false">
      <c r="A2062" s="81" t="n">
        <v>36682</v>
      </c>
      <c r="B2062" s="82" t="s">
        <v>55</v>
      </c>
      <c r="C2062" s="82" t="s">
        <v>56</v>
      </c>
      <c r="D2062" s="82" t="s">
        <v>103</v>
      </c>
      <c r="E2062" s="82" t="s">
        <v>24</v>
      </c>
      <c r="F2062" s="82"/>
      <c r="G2062" s="82" t="s">
        <v>98</v>
      </c>
      <c r="H2062" s="81" t="n">
        <v>41671</v>
      </c>
      <c r="I2062" s="82" t="n">
        <v>-69</v>
      </c>
      <c r="J2062" s="82" t="n">
        <v>-69</v>
      </c>
      <c r="K2062" s="83" t="n">
        <f aca="false">IF(J2062=0,0,J2062/I2062)</f>
        <v>1</v>
      </c>
      <c r="L2062" s="83" t="n">
        <f aca="false">I2062/UOM</f>
        <v>-0.0069</v>
      </c>
      <c r="M2062" s="83" t="n">
        <f aca="false">J2062/UOM</f>
        <v>-0.0069</v>
      </c>
      <c r="N2062" s="84" t="str">
        <f aca="false">IF(F2062="P","PHY",IF(F2062="G","G",E2062))</f>
        <v>P</v>
      </c>
      <c r="O2062" s="84" t="str">
        <f aca="false">IF(ISNA(VLOOKUP(G2062,BadCanCurves,1,FALSE())),VLOOKUP(D2062,FOLIOS,6,FALSE()),"not used")</f>
        <v>not used</v>
      </c>
      <c r="P2062" s="84" t="n">
        <f aca="false">IF($N2062="P",VLOOKUP(H2062,PrcBuckets,2,FALSE()),0)</f>
        <v>14</v>
      </c>
      <c r="Q2062" s="84" t="n">
        <f aca="false">IF($N2062="D",VLOOKUP(H2062,BasisBuckets,2,FALSE()),0)</f>
        <v>0</v>
      </c>
      <c r="R2062" s="84" t="n">
        <f aca="false">IF($N2062="PHY",VLOOKUP(H2062,PGDBuckets,2,FALSE()),0)</f>
        <v>0</v>
      </c>
      <c r="S2062" s="84" t="n">
        <f aca="false">IF($N2062="G",VLOOKUP(H2062,PGDBuckets,2,FALSE()),0)</f>
        <v>0</v>
      </c>
      <c r="T2062" s="84" t="n">
        <f aca="false">SUM(P2062:S2062)</f>
        <v>14</v>
      </c>
      <c r="U2062" s="84" t="str">
        <f aca="false">IF(O2062="not used","-",O2062&amp;N2062&amp;T2062)</f>
        <v>-</v>
      </c>
      <c r="V2062" s="84" t="str">
        <f aca="false">IF(O2062="Not Used","-",VLOOKUP(D2062,FOLIOS,7,FALSE())&amp;H2062)</f>
        <v>-</v>
      </c>
      <c r="W2062" s="84" t="str">
        <f aca="false">IF(U2062="-","-",O2062&amp;E2062&amp;H2062)</f>
        <v>-</v>
      </c>
      <c r="X2062" s="85" t="str">
        <f aca="false">D2062&amp;G2062</f>
        <v>FT-CAND-EGSC-PRCNG</v>
      </c>
      <c r="AF2062" s="0" t="str">
        <f aca="false">D2062&amp;V2062</f>
        <v>FT-CAND-EGSC-PRC-</v>
      </c>
    </row>
    <row r="2063" customFormat="false" ht="12.75" hidden="false" customHeight="false" outlineLevel="0" collapsed="false">
      <c r="A2063" s="81" t="n">
        <v>36682</v>
      </c>
      <c r="B2063" s="82" t="s">
        <v>55</v>
      </c>
      <c r="C2063" s="82" t="s">
        <v>56</v>
      </c>
      <c r="D2063" s="82" t="s">
        <v>103</v>
      </c>
      <c r="E2063" s="82" t="s">
        <v>24</v>
      </c>
      <c r="F2063" s="82"/>
      <c r="G2063" s="82" t="s">
        <v>98</v>
      </c>
      <c r="H2063" s="81" t="n">
        <v>41699</v>
      </c>
      <c r="I2063" s="82" t="n">
        <v>-76</v>
      </c>
      <c r="J2063" s="82" t="n">
        <v>-76</v>
      </c>
      <c r="K2063" s="83" t="n">
        <f aca="false">IF(J2063=0,0,J2063/I2063)</f>
        <v>1</v>
      </c>
      <c r="L2063" s="83" t="n">
        <f aca="false">I2063/UOM</f>
        <v>-0.0076</v>
      </c>
      <c r="M2063" s="83" t="n">
        <f aca="false">J2063/UOM</f>
        <v>-0.0076</v>
      </c>
      <c r="N2063" s="84" t="str">
        <f aca="false">IF(F2063="P","PHY",IF(F2063="G","G",E2063))</f>
        <v>P</v>
      </c>
      <c r="O2063" s="84" t="str">
        <f aca="false">IF(ISNA(VLOOKUP(G2063,BadCanCurves,1,FALSE())),VLOOKUP(D2063,FOLIOS,6,FALSE()),"not used")</f>
        <v>not used</v>
      </c>
      <c r="P2063" s="84" t="n">
        <f aca="false">IF($N2063="P",VLOOKUP(H2063,PrcBuckets,2,FALSE()),0)</f>
        <v>14</v>
      </c>
      <c r="Q2063" s="84" t="n">
        <f aca="false">IF($N2063="D",VLOOKUP(H2063,BasisBuckets,2,FALSE()),0)</f>
        <v>0</v>
      </c>
      <c r="R2063" s="84" t="n">
        <f aca="false">IF($N2063="PHY",VLOOKUP(H2063,PGDBuckets,2,FALSE()),0)</f>
        <v>0</v>
      </c>
      <c r="S2063" s="84" t="n">
        <f aca="false">IF($N2063="G",VLOOKUP(H2063,PGDBuckets,2,FALSE()),0)</f>
        <v>0</v>
      </c>
      <c r="T2063" s="84" t="n">
        <f aca="false">SUM(P2063:S2063)</f>
        <v>14</v>
      </c>
      <c r="U2063" s="84" t="str">
        <f aca="false">IF(O2063="not used","-",O2063&amp;N2063&amp;T2063)</f>
        <v>-</v>
      </c>
      <c r="V2063" s="84" t="str">
        <f aca="false">IF(O2063="Not Used","-",VLOOKUP(D2063,FOLIOS,7,FALSE())&amp;H2063)</f>
        <v>-</v>
      </c>
      <c r="W2063" s="84" t="str">
        <f aca="false">IF(U2063="-","-",O2063&amp;E2063&amp;H2063)</f>
        <v>-</v>
      </c>
      <c r="X2063" s="85" t="str">
        <f aca="false">D2063&amp;G2063</f>
        <v>FT-CAND-EGSC-PRCNG</v>
      </c>
      <c r="AF2063" s="0" t="str">
        <f aca="false">D2063&amp;V2063</f>
        <v>FT-CAND-EGSC-PRC-</v>
      </c>
    </row>
    <row r="2064" customFormat="false" ht="12.75" hidden="false" customHeight="false" outlineLevel="0" collapsed="false">
      <c r="A2064" s="81" t="n">
        <v>36682</v>
      </c>
      <c r="B2064" s="82" t="s">
        <v>55</v>
      </c>
      <c r="C2064" s="82" t="s">
        <v>56</v>
      </c>
      <c r="D2064" s="82" t="s">
        <v>103</v>
      </c>
      <c r="E2064" s="82" t="s">
        <v>24</v>
      </c>
      <c r="F2064" s="82"/>
      <c r="G2064" s="82" t="s">
        <v>98</v>
      </c>
      <c r="H2064" s="81" t="n">
        <v>41730</v>
      </c>
      <c r="I2064" s="82" t="n">
        <v>-73</v>
      </c>
      <c r="J2064" s="82" t="n">
        <v>-73</v>
      </c>
      <c r="K2064" s="83" t="n">
        <f aca="false">IF(J2064=0,0,J2064/I2064)</f>
        <v>1</v>
      </c>
      <c r="L2064" s="83" t="n">
        <f aca="false">I2064/UOM</f>
        <v>-0.0073</v>
      </c>
      <c r="M2064" s="83" t="n">
        <f aca="false">J2064/UOM</f>
        <v>-0.0073</v>
      </c>
      <c r="N2064" s="84" t="str">
        <f aca="false">IF(F2064="P","PHY",IF(F2064="G","G",E2064))</f>
        <v>P</v>
      </c>
      <c r="O2064" s="84" t="str">
        <f aca="false">IF(ISNA(VLOOKUP(G2064,BadCanCurves,1,FALSE())),VLOOKUP(D2064,FOLIOS,6,FALSE()),"not used")</f>
        <v>not used</v>
      </c>
      <c r="P2064" s="84" t="n">
        <f aca="false">IF($N2064="P",VLOOKUP(H2064,PrcBuckets,2,FALSE()),0)</f>
        <v>14</v>
      </c>
      <c r="Q2064" s="84" t="n">
        <f aca="false">IF($N2064="D",VLOOKUP(H2064,BasisBuckets,2,FALSE()),0)</f>
        <v>0</v>
      </c>
      <c r="R2064" s="84" t="n">
        <f aca="false">IF($N2064="PHY",VLOOKUP(H2064,PGDBuckets,2,FALSE()),0)</f>
        <v>0</v>
      </c>
      <c r="S2064" s="84" t="n">
        <f aca="false">IF($N2064="G",VLOOKUP(H2064,PGDBuckets,2,FALSE()),0)</f>
        <v>0</v>
      </c>
      <c r="T2064" s="84" t="n">
        <f aca="false">SUM(P2064:S2064)</f>
        <v>14</v>
      </c>
      <c r="U2064" s="84" t="str">
        <f aca="false">IF(O2064="not used","-",O2064&amp;N2064&amp;T2064)</f>
        <v>-</v>
      </c>
      <c r="V2064" s="84" t="str">
        <f aca="false">IF(O2064="Not Used","-",VLOOKUP(D2064,FOLIOS,7,FALSE())&amp;H2064)</f>
        <v>-</v>
      </c>
      <c r="W2064" s="84" t="str">
        <f aca="false">IF(U2064="-","-",O2064&amp;E2064&amp;H2064)</f>
        <v>-</v>
      </c>
      <c r="X2064" s="85" t="str">
        <f aca="false">D2064&amp;G2064</f>
        <v>FT-CAND-EGSC-PRCNG</v>
      </c>
      <c r="AF2064" s="0" t="str">
        <f aca="false">D2064&amp;V2064</f>
        <v>FT-CAND-EGSC-PRC-</v>
      </c>
    </row>
    <row r="2065" customFormat="false" ht="12.75" hidden="false" customHeight="false" outlineLevel="0" collapsed="false">
      <c r="A2065" s="81" t="n">
        <v>36682</v>
      </c>
      <c r="B2065" s="82" t="s">
        <v>55</v>
      </c>
      <c r="C2065" s="82" t="s">
        <v>56</v>
      </c>
      <c r="D2065" s="82" t="s">
        <v>103</v>
      </c>
      <c r="E2065" s="82" t="s">
        <v>24</v>
      </c>
      <c r="F2065" s="82"/>
      <c r="G2065" s="82" t="s">
        <v>98</v>
      </c>
      <c r="H2065" s="81" t="n">
        <v>41760</v>
      </c>
      <c r="I2065" s="82" t="n">
        <v>-75</v>
      </c>
      <c r="J2065" s="82" t="n">
        <v>-75</v>
      </c>
      <c r="K2065" s="83" t="n">
        <f aca="false">IF(J2065=0,0,J2065/I2065)</f>
        <v>1</v>
      </c>
      <c r="L2065" s="83" t="n">
        <f aca="false">I2065/UOM</f>
        <v>-0.0075</v>
      </c>
      <c r="M2065" s="83" t="n">
        <f aca="false">J2065/UOM</f>
        <v>-0.0075</v>
      </c>
      <c r="N2065" s="84" t="str">
        <f aca="false">IF(F2065="P","PHY",IF(F2065="G","G",E2065))</f>
        <v>P</v>
      </c>
      <c r="O2065" s="84" t="str">
        <f aca="false">IF(ISNA(VLOOKUP(G2065,BadCanCurves,1,FALSE())),VLOOKUP(D2065,FOLIOS,6,FALSE()),"not used")</f>
        <v>not used</v>
      </c>
      <c r="P2065" s="84" t="n">
        <f aca="false">IF($N2065="P",VLOOKUP(H2065,PrcBuckets,2,FALSE()),0)</f>
        <v>14</v>
      </c>
      <c r="Q2065" s="84" t="n">
        <f aca="false">IF($N2065="D",VLOOKUP(H2065,BasisBuckets,2,FALSE()),0)</f>
        <v>0</v>
      </c>
      <c r="R2065" s="84" t="n">
        <f aca="false">IF($N2065="PHY",VLOOKUP(H2065,PGDBuckets,2,FALSE()),0)</f>
        <v>0</v>
      </c>
      <c r="S2065" s="84" t="n">
        <f aca="false">IF($N2065="G",VLOOKUP(H2065,PGDBuckets,2,FALSE()),0)</f>
        <v>0</v>
      </c>
      <c r="T2065" s="84" t="n">
        <f aca="false">SUM(P2065:S2065)</f>
        <v>14</v>
      </c>
      <c r="U2065" s="84" t="str">
        <f aca="false">IF(O2065="not used","-",O2065&amp;N2065&amp;T2065)</f>
        <v>-</v>
      </c>
      <c r="V2065" s="84" t="str">
        <f aca="false">IF(O2065="Not Used","-",VLOOKUP(D2065,FOLIOS,7,FALSE())&amp;H2065)</f>
        <v>-</v>
      </c>
      <c r="W2065" s="84" t="str">
        <f aca="false">IF(U2065="-","-",O2065&amp;E2065&amp;H2065)</f>
        <v>-</v>
      </c>
      <c r="X2065" s="85" t="str">
        <f aca="false">D2065&amp;G2065</f>
        <v>FT-CAND-EGSC-PRCNG</v>
      </c>
      <c r="AF2065" s="0" t="str">
        <f aca="false">D2065&amp;V2065</f>
        <v>FT-CAND-EGSC-PRC-</v>
      </c>
    </row>
    <row r="2066" customFormat="false" ht="12.75" hidden="false" customHeight="false" outlineLevel="0" collapsed="false">
      <c r="A2066" s="81" t="n">
        <v>36682</v>
      </c>
      <c r="B2066" s="82" t="s">
        <v>55</v>
      </c>
      <c r="C2066" s="82" t="s">
        <v>56</v>
      </c>
      <c r="D2066" s="82" t="s">
        <v>103</v>
      </c>
      <c r="E2066" s="82" t="s">
        <v>24</v>
      </c>
      <c r="F2066" s="82"/>
      <c r="G2066" s="82" t="s">
        <v>98</v>
      </c>
      <c r="H2066" s="81" t="n">
        <v>41791</v>
      </c>
      <c r="I2066" s="82" t="n">
        <v>-72</v>
      </c>
      <c r="J2066" s="82" t="n">
        <v>-72</v>
      </c>
      <c r="K2066" s="83" t="n">
        <f aca="false">IF(J2066=0,0,J2066/I2066)</f>
        <v>1</v>
      </c>
      <c r="L2066" s="83" t="n">
        <f aca="false">I2066/UOM</f>
        <v>-0.0072</v>
      </c>
      <c r="M2066" s="83" t="n">
        <f aca="false">J2066/UOM</f>
        <v>-0.0072</v>
      </c>
      <c r="N2066" s="84" t="str">
        <f aca="false">IF(F2066="P","PHY",IF(F2066="G","G",E2066))</f>
        <v>P</v>
      </c>
      <c r="O2066" s="84" t="str">
        <f aca="false">IF(ISNA(VLOOKUP(G2066,BadCanCurves,1,FALSE())),VLOOKUP(D2066,FOLIOS,6,FALSE()),"not used")</f>
        <v>not used</v>
      </c>
      <c r="P2066" s="84" t="n">
        <f aca="false">IF($N2066="P",VLOOKUP(H2066,PrcBuckets,2,FALSE()),0)</f>
        <v>14</v>
      </c>
      <c r="Q2066" s="84" t="n">
        <f aca="false">IF($N2066="D",VLOOKUP(H2066,BasisBuckets,2,FALSE()),0)</f>
        <v>0</v>
      </c>
      <c r="R2066" s="84" t="n">
        <f aca="false">IF($N2066="PHY",VLOOKUP(H2066,PGDBuckets,2,FALSE()),0)</f>
        <v>0</v>
      </c>
      <c r="S2066" s="84" t="n">
        <f aca="false">IF($N2066="G",VLOOKUP(H2066,PGDBuckets,2,FALSE()),0)</f>
        <v>0</v>
      </c>
      <c r="T2066" s="84" t="n">
        <f aca="false">SUM(P2066:S2066)</f>
        <v>14</v>
      </c>
      <c r="U2066" s="84" t="str">
        <f aca="false">IF(O2066="not used","-",O2066&amp;N2066&amp;T2066)</f>
        <v>-</v>
      </c>
      <c r="V2066" s="84" t="str">
        <f aca="false">IF(O2066="Not Used","-",VLOOKUP(D2066,FOLIOS,7,FALSE())&amp;H2066)</f>
        <v>-</v>
      </c>
      <c r="W2066" s="84" t="str">
        <f aca="false">IF(U2066="-","-",O2066&amp;E2066&amp;H2066)</f>
        <v>-</v>
      </c>
      <c r="X2066" s="85" t="str">
        <f aca="false">D2066&amp;G2066</f>
        <v>FT-CAND-EGSC-PRCNG</v>
      </c>
      <c r="AF2066" s="0" t="str">
        <f aca="false">D2066&amp;V2066</f>
        <v>FT-CAND-EGSC-PRC-</v>
      </c>
    </row>
    <row r="2067" customFormat="false" ht="12.75" hidden="false" customHeight="false" outlineLevel="0" collapsed="false">
      <c r="A2067" s="81" t="n">
        <v>36682</v>
      </c>
      <c r="B2067" s="82" t="s">
        <v>55</v>
      </c>
      <c r="C2067" s="82" t="s">
        <v>56</v>
      </c>
      <c r="D2067" s="82" t="s">
        <v>103</v>
      </c>
      <c r="E2067" s="82" t="s">
        <v>24</v>
      </c>
      <c r="F2067" s="82"/>
      <c r="G2067" s="82" t="s">
        <v>98</v>
      </c>
      <c r="H2067" s="81" t="n">
        <v>41821</v>
      </c>
      <c r="I2067" s="82" t="n">
        <v>-74</v>
      </c>
      <c r="J2067" s="82" t="n">
        <v>-74</v>
      </c>
      <c r="K2067" s="83" t="n">
        <f aca="false">IF(J2067=0,0,J2067/I2067)</f>
        <v>1</v>
      </c>
      <c r="L2067" s="83" t="n">
        <f aca="false">I2067/UOM</f>
        <v>-0.0074</v>
      </c>
      <c r="M2067" s="83" t="n">
        <f aca="false">J2067/UOM</f>
        <v>-0.0074</v>
      </c>
      <c r="N2067" s="84" t="str">
        <f aca="false">IF(F2067="P","PHY",IF(F2067="G","G",E2067))</f>
        <v>P</v>
      </c>
      <c r="O2067" s="84" t="str">
        <f aca="false">IF(ISNA(VLOOKUP(G2067,BadCanCurves,1,FALSE())),VLOOKUP(D2067,FOLIOS,6,FALSE()),"not used")</f>
        <v>not used</v>
      </c>
      <c r="P2067" s="84" t="n">
        <f aca="false">IF($N2067="P",VLOOKUP(H2067,PrcBuckets,2,FALSE()),0)</f>
        <v>14</v>
      </c>
      <c r="Q2067" s="84" t="n">
        <f aca="false">IF($N2067="D",VLOOKUP(H2067,BasisBuckets,2,FALSE()),0)</f>
        <v>0</v>
      </c>
      <c r="R2067" s="84" t="n">
        <f aca="false">IF($N2067="PHY",VLOOKUP(H2067,PGDBuckets,2,FALSE()),0)</f>
        <v>0</v>
      </c>
      <c r="S2067" s="84" t="n">
        <f aca="false">IF($N2067="G",VLOOKUP(H2067,PGDBuckets,2,FALSE()),0)</f>
        <v>0</v>
      </c>
      <c r="T2067" s="84" t="n">
        <f aca="false">SUM(P2067:S2067)</f>
        <v>14</v>
      </c>
      <c r="U2067" s="84" t="str">
        <f aca="false">IF(O2067="not used","-",O2067&amp;N2067&amp;T2067)</f>
        <v>-</v>
      </c>
      <c r="V2067" s="84" t="str">
        <f aca="false">IF(O2067="Not Used","-",VLOOKUP(D2067,FOLIOS,7,FALSE())&amp;H2067)</f>
        <v>-</v>
      </c>
      <c r="W2067" s="84" t="str">
        <f aca="false">IF(U2067="-","-",O2067&amp;E2067&amp;H2067)</f>
        <v>-</v>
      </c>
      <c r="X2067" s="85" t="str">
        <f aca="false">D2067&amp;G2067</f>
        <v>FT-CAND-EGSC-PRCNG</v>
      </c>
      <c r="AF2067" s="0" t="str">
        <f aca="false">D2067&amp;V2067</f>
        <v>FT-CAND-EGSC-PRC-</v>
      </c>
    </row>
    <row r="2068" customFormat="false" ht="12.75" hidden="false" customHeight="false" outlineLevel="0" collapsed="false">
      <c r="A2068" s="81" t="n">
        <v>36682</v>
      </c>
      <c r="B2068" s="82" t="s">
        <v>55</v>
      </c>
      <c r="C2068" s="82" t="s">
        <v>56</v>
      </c>
      <c r="D2068" s="82" t="s">
        <v>103</v>
      </c>
      <c r="E2068" s="82" t="s">
        <v>24</v>
      </c>
      <c r="F2068" s="82"/>
      <c r="G2068" s="82" t="s">
        <v>98</v>
      </c>
      <c r="H2068" s="81" t="n">
        <v>41852</v>
      </c>
      <c r="I2068" s="82" t="n">
        <v>-74</v>
      </c>
      <c r="J2068" s="82" t="n">
        <v>-74</v>
      </c>
      <c r="K2068" s="83" t="n">
        <f aca="false">IF(J2068=0,0,J2068/I2068)</f>
        <v>1</v>
      </c>
      <c r="L2068" s="83" t="n">
        <f aca="false">I2068/UOM</f>
        <v>-0.0074</v>
      </c>
      <c r="M2068" s="83" t="n">
        <f aca="false">J2068/UOM</f>
        <v>-0.0074</v>
      </c>
      <c r="N2068" s="84" t="str">
        <f aca="false">IF(F2068="P","PHY",IF(F2068="G","G",E2068))</f>
        <v>P</v>
      </c>
      <c r="O2068" s="84" t="str">
        <f aca="false">IF(ISNA(VLOOKUP(G2068,BadCanCurves,1,FALSE())),VLOOKUP(D2068,FOLIOS,6,FALSE()),"not used")</f>
        <v>not used</v>
      </c>
      <c r="P2068" s="84" t="n">
        <f aca="false">IF($N2068="P",VLOOKUP(H2068,PrcBuckets,2,FALSE()),0)</f>
        <v>14</v>
      </c>
      <c r="Q2068" s="84" t="n">
        <f aca="false">IF($N2068="D",VLOOKUP(H2068,BasisBuckets,2,FALSE()),0)</f>
        <v>0</v>
      </c>
      <c r="R2068" s="84" t="n">
        <f aca="false">IF($N2068="PHY",VLOOKUP(H2068,PGDBuckets,2,FALSE()),0)</f>
        <v>0</v>
      </c>
      <c r="S2068" s="84" t="n">
        <f aca="false">IF($N2068="G",VLOOKUP(H2068,PGDBuckets,2,FALSE()),0)</f>
        <v>0</v>
      </c>
      <c r="T2068" s="84" t="n">
        <f aca="false">SUM(P2068:S2068)</f>
        <v>14</v>
      </c>
      <c r="U2068" s="84" t="str">
        <f aca="false">IF(O2068="not used","-",O2068&amp;N2068&amp;T2068)</f>
        <v>-</v>
      </c>
      <c r="V2068" s="84" t="str">
        <f aca="false">IF(O2068="Not Used","-",VLOOKUP(D2068,FOLIOS,7,FALSE())&amp;H2068)</f>
        <v>-</v>
      </c>
      <c r="W2068" s="84" t="str">
        <f aca="false">IF(U2068="-","-",O2068&amp;E2068&amp;H2068)</f>
        <v>-</v>
      </c>
      <c r="X2068" s="85" t="str">
        <f aca="false">D2068&amp;G2068</f>
        <v>FT-CAND-EGSC-PRCNG</v>
      </c>
      <c r="AF2068" s="0" t="str">
        <f aca="false">D2068&amp;V2068</f>
        <v>FT-CAND-EGSC-PRC-</v>
      </c>
    </row>
    <row r="2069" customFormat="false" ht="12.75" hidden="false" customHeight="false" outlineLevel="0" collapsed="false">
      <c r="A2069" s="81" t="n">
        <v>36682</v>
      </c>
      <c r="B2069" s="82" t="s">
        <v>55</v>
      </c>
      <c r="C2069" s="82" t="s">
        <v>56</v>
      </c>
      <c r="D2069" s="82" t="s">
        <v>103</v>
      </c>
      <c r="E2069" s="82" t="s">
        <v>24</v>
      </c>
      <c r="F2069" s="82"/>
      <c r="G2069" s="82" t="s">
        <v>98</v>
      </c>
      <c r="H2069" s="81" t="n">
        <v>41883</v>
      </c>
      <c r="I2069" s="82" t="n">
        <v>-71</v>
      </c>
      <c r="J2069" s="82" t="n">
        <v>-71</v>
      </c>
      <c r="K2069" s="83" t="n">
        <f aca="false">IF(J2069=0,0,J2069/I2069)</f>
        <v>1</v>
      </c>
      <c r="L2069" s="83" t="n">
        <f aca="false">I2069/UOM</f>
        <v>-0.0071</v>
      </c>
      <c r="M2069" s="83" t="n">
        <f aca="false">J2069/UOM</f>
        <v>-0.0071</v>
      </c>
      <c r="N2069" s="84" t="str">
        <f aca="false">IF(F2069="P","PHY",IF(F2069="G","G",E2069))</f>
        <v>P</v>
      </c>
      <c r="O2069" s="84" t="str">
        <f aca="false">IF(ISNA(VLOOKUP(G2069,BadCanCurves,1,FALSE())),VLOOKUP(D2069,FOLIOS,6,FALSE()),"not used")</f>
        <v>not used</v>
      </c>
      <c r="P2069" s="84" t="n">
        <f aca="false">IF($N2069="P",VLOOKUP(H2069,PrcBuckets,2,FALSE()),0)</f>
        <v>14</v>
      </c>
      <c r="Q2069" s="84" t="n">
        <f aca="false">IF($N2069="D",VLOOKUP(H2069,BasisBuckets,2,FALSE()),0)</f>
        <v>0</v>
      </c>
      <c r="R2069" s="84" t="n">
        <f aca="false">IF($N2069="PHY",VLOOKUP(H2069,PGDBuckets,2,FALSE()),0)</f>
        <v>0</v>
      </c>
      <c r="S2069" s="84" t="n">
        <f aca="false">IF($N2069="G",VLOOKUP(H2069,PGDBuckets,2,FALSE()),0)</f>
        <v>0</v>
      </c>
      <c r="T2069" s="84" t="n">
        <f aca="false">SUM(P2069:S2069)</f>
        <v>14</v>
      </c>
      <c r="U2069" s="84" t="str">
        <f aca="false">IF(O2069="not used","-",O2069&amp;N2069&amp;T2069)</f>
        <v>-</v>
      </c>
      <c r="V2069" s="84" t="str">
        <f aca="false">IF(O2069="Not Used","-",VLOOKUP(D2069,FOLIOS,7,FALSE())&amp;H2069)</f>
        <v>-</v>
      </c>
      <c r="W2069" s="84" t="str">
        <f aca="false">IF(U2069="-","-",O2069&amp;E2069&amp;H2069)</f>
        <v>-</v>
      </c>
      <c r="X2069" s="85" t="str">
        <f aca="false">D2069&amp;G2069</f>
        <v>FT-CAND-EGSC-PRCNG</v>
      </c>
      <c r="AF2069" s="0" t="str">
        <f aca="false">D2069&amp;V2069</f>
        <v>FT-CAND-EGSC-PRC-</v>
      </c>
    </row>
    <row r="2070" customFormat="false" ht="12.75" hidden="false" customHeight="false" outlineLevel="0" collapsed="false">
      <c r="A2070" s="81" t="n">
        <v>36682</v>
      </c>
      <c r="B2070" s="82" t="s">
        <v>55</v>
      </c>
      <c r="C2070" s="82" t="s">
        <v>56</v>
      </c>
      <c r="D2070" s="82" t="s">
        <v>103</v>
      </c>
      <c r="E2070" s="82" t="s">
        <v>24</v>
      </c>
      <c r="F2070" s="82"/>
      <c r="G2070" s="82" t="s">
        <v>98</v>
      </c>
      <c r="H2070" s="81" t="n">
        <v>41913</v>
      </c>
      <c r="I2070" s="82" t="n">
        <v>-73</v>
      </c>
      <c r="J2070" s="82" t="n">
        <v>-73</v>
      </c>
      <c r="K2070" s="83" t="n">
        <f aca="false">IF(J2070=0,0,J2070/I2070)</f>
        <v>1</v>
      </c>
      <c r="L2070" s="83" t="n">
        <f aca="false">I2070/UOM</f>
        <v>-0.0073</v>
      </c>
      <c r="M2070" s="83" t="n">
        <f aca="false">J2070/UOM</f>
        <v>-0.0073</v>
      </c>
      <c r="N2070" s="84" t="str">
        <f aca="false">IF(F2070="P","PHY",IF(F2070="G","G",E2070))</f>
        <v>P</v>
      </c>
      <c r="O2070" s="84" t="str">
        <f aca="false">IF(ISNA(VLOOKUP(G2070,BadCanCurves,1,FALSE())),VLOOKUP(D2070,FOLIOS,6,FALSE()),"not used")</f>
        <v>not used</v>
      </c>
      <c r="P2070" s="84" t="n">
        <f aca="false">IF($N2070="P",VLOOKUP(H2070,PrcBuckets,2,FALSE()),0)</f>
        <v>14</v>
      </c>
      <c r="Q2070" s="84" t="n">
        <f aca="false">IF($N2070="D",VLOOKUP(H2070,BasisBuckets,2,FALSE()),0)</f>
        <v>0</v>
      </c>
      <c r="R2070" s="84" t="n">
        <f aca="false">IF($N2070="PHY",VLOOKUP(H2070,PGDBuckets,2,FALSE()),0)</f>
        <v>0</v>
      </c>
      <c r="S2070" s="84" t="n">
        <f aca="false">IF($N2070="G",VLOOKUP(H2070,PGDBuckets,2,FALSE()),0)</f>
        <v>0</v>
      </c>
      <c r="T2070" s="84" t="n">
        <f aca="false">SUM(P2070:S2070)</f>
        <v>14</v>
      </c>
      <c r="U2070" s="84" t="str">
        <f aca="false">IF(O2070="not used","-",O2070&amp;N2070&amp;T2070)</f>
        <v>-</v>
      </c>
      <c r="V2070" s="84" t="str">
        <f aca="false">IF(O2070="Not Used","-",VLOOKUP(D2070,FOLIOS,7,FALSE())&amp;H2070)</f>
        <v>-</v>
      </c>
      <c r="W2070" s="84" t="str">
        <f aca="false">IF(U2070="-","-",O2070&amp;E2070&amp;H2070)</f>
        <v>-</v>
      </c>
      <c r="X2070" s="85" t="str">
        <f aca="false">D2070&amp;G2070</f>
        <v>FT-CAND-EGSC-PRCNG</v>
      </c>
      <c r="AF2070" s="0" t="str">
        <f aca="false">D2070&amp;V2070</f>
        <v>FT-CAND-EGSC-PRC-</v>
      </c>
    </row>
    <row r="2071" customFormat="false" ht="12.75" hidden="false" customHeight="false" outlineLevel="0" collapsed="false">
      <c r="A2071" s="81" t="n">
        <v>36682</v>
      </c>
      <c r="B2071" s="82" t="s">
        <v>55</v>
      </c>
      <c r="C2071" s="82" t="s">
        <v>56</v>
      </c>
      <c r="D2071" s="82" t="s">
        <v>103</v>
      </c>
      <c r="E2071" s="82" t="s">
        <v>24</v>
      </c>
      <c r="F2071" s="82"/>
      <c r="G2071" s="82" t="s">
        <v>102</v>
      </c>
      <c r="H2071" s="81" t="n">
        <v>36678</v>
      </c>
      <c r="I2071" s="82" t="n">
        <v>0</v>
      </c>
      <c r="J2071" s="82" t="n">
        <v>0</v>
      </c>
      <c r="K2071" s="83" t="n">
        <f aca="false">IF(J2071=0,0,J2071/I2071)</f>
        <v>0</v>
      </c>
      <c r="L2071" s="83" t="n">
        <f aca="false">I2071/UOM</f>
        <v>0</v>
      </c>
      <c r="M2071" s="83" t="n">
        <f aca="false">J2071/UOM</f>
        <v>0</v>
      </c>
      <c r="N2071" s="84" t="str">
        <f aca="false">IF(F2071="P","PHY",IF(F2071="G","G",E2071))</f>
        <v>P</v>
      </c>
      <c r="O2071" s="84" t="str">
        <f aca="false">IF(ISNA(VLOOKUP(G2071,BadCanCurves,1,FALSE())),VLOOKUP(D2071,FOLIOS,6,FALSE()),"not used")</f>
        <v>not used</v>
      </c>
      <c r="P2071" s="84" t="n">
        <f aca="false">IF($N2071="P",VLOOKUP(H2071,PrcBuckets,2,FALSE()),0)</f>
        <v>3</v>
      </c>
      <c r="Q2071" s="84" t="n">
        <f aca="false">IF($N2071="D",VLOOKUP(H2071,BasisBuckets,2,FALSE()),0)</f>
        <v>0</v>
      </c>
      <c r="R2071" s="84" t="n">
        <f aca="false">IF($N2071="PHY",VLOOKUP(H2071,PGDBuckets,2,FALSE()),0)</f>
        <v>0</v>
      </c>
      <c r="S2071" s="84" t="n">
        <f aca="false">IF($N2071="G",VLOOKUP(H2071,PGDBuckets,2,FALSE()),0)</f>
        <v>0</v>
      </c>
      <c r="T2071" s="84" t="n">
        <f aca="false">SUM(P2071:S2071)</f>
        <v>3</v>
      </c>
      <c r="U2071" s="84" t="str">
        <f aca="false">IF(O2071="not used","-",O2071&amp;N2071&amp;T2071)</f>
        <v>-</v>
      </c>
      <c r="V2071" s="84" t="str">
        <f aca="false">IF(O2071="Not Used","-",VLOOKUP(D2071,FOLIOS,7,FALSE())&amp;H2071)</f>
        <v>-</v>
      </c>
      <c r="W2071" s="84" t="str">
        <f aca="false">IF(U2071="-","-",O2071&amp;E2071&amp;H2071)</f>
        <v>-</v>
      </c>
      <c r="X2071" s="85" t="str">
        <f aca="false">D2071&amp;G2071</f>
        <v>FT-CAND-EGSC-PRCNGMR-AECO/C</v>
      </c>
      <c r="AF2071" s="0" t="str">
        <f aca="false">D2071&amp;V2071</f>
        <v>FT-CAND-EGSC-PRC-</v>
      </c>
    </row>
    <row r="2072" customFormat="false" ht="12.75" hidden="false" customHeight="false" outlineLevel="0" collapsed="false">
      <c r="A2072" s="81" t="n">
        <v>36682</v>
      </c>
      <c r="B2072" s="82" t="s">
        <v>55</v>
      </c>
      <c r="C2072" s="82" t="s">
        <v>56</v>
      </c>
      <c r="D2072" s="82" t="s">
        <v>103</v>
      </c>
      <c r="E2072" s="82" t="s">
        <v>24</v>
      </c>
      <c r="F2072" s="82"/>
      <c r="G2072" s="82" t="s">
        <v>102</v>
      </c>
      <c r="H2072" s="81" t="n">
        <v>36708</v>
      </c>
      <c r="I2072" s="82" t="n">
        <v>0</v>
      </c>
      <c r="J2072" s="82" t="n">
        <v>0</v>
      </c>
      <c r="K2072" s="83" t="n">
        <f aca="false">IF(J2072=0,0,J2072/I2072)</f>
        <v>0</v>
      </c>
      <c r="L2072" s="83" t="n">
        <f aca="false">I2072/UOM</f>
        <v>0</v>
      </c>
      <c r="M2072" s="83" t="n">
        <f aca="false">J2072/UOM</f>
        <v>0</v>
      </c>
      <c r="N2072" s="84" t="str">
        <f aca="false">IF(F2072="P","PHY",IF(F2072="G","G",E2072))</f>
        <v>P</v>
      </c>
      <c r="O2072" s="84" t="str">
        <f aca="false">IF(ISNA(VLOOKUP(G2072,BadCanCurves,1,FALSE())),VLOOKUP(D2072,FOLIOS,6,FALSE()),"not used")</f>
        <v>not used</v>
      </c>
      <c r="P2072" s="84" t="n">
        <f aca="false">IF($N2072="P",VLOOKUP(H2072,PrcBuckets,2,FALSE()),0)</f>
        <v>4</v>
      </c>
      <c r="Q2072" s="84" t="n">
        <f aca="false">IF($N2072="D",VLOOKUP(H2072,BasisBuckets,2,FALSE()),0)</f>
        <v>0</v>
      </c>
      <c r="R2072" s="84" t="n">
        <f aca="false">IF($N2072="PHY",VLOOKUP(H2072,PGDBuckets,2,FALSE()),0)</f>
        <v>0</v>
      </c>
      <c r="S2072" s="84" t="n">
        <f aca="false">IF($N2072="G",VLOOKUP(H2072,PGDBuckets,2,FALSE()),0)</f>
        <v>0</v>
      </c>
      <c r="T2072" s="84" t="n">
        <f aca="false">SUM(P2072:S2072)</f>
        <v>4</v>
      </c>
      <c r="U2072" s="84" t="str">
        <f aca="false">IF(O2072="not used","-",O2072&amp;N2072&amp;T2072)</f>
        <v>-</v>
      </c>
      <c r="V2072" s="84" t="str">
        <f aca="false">IF(O2072="Not Used","-",VLOOKUP(D2072,FOLIOS,7,FALSE())&amp;H2072)</f>
        <v>-</v>
      </c>
      <c r="W2072" s="84" t="str">
        <f aca="false">IF(U2072="-","-",O2072&amp;E2072&amp;H2072)</f>
        <v>-</v>
      </c>
      <c r="X2072" s="85" t="str">
        <f aca="false">D2072&amp;G2072</f>
        <v>FT-CAND-EGSC-PRCNGMR-AECO/C</v>
      </c>
      <c r="AF2072" s="0" t="str">
        <f aca="false">D2072&amp;V2072</f>
        <v>FT-CAND-EGSC-PRC-</v>
      </c>
    </row>
    <row r="2073" customFormat="false" ht="12.75" hidden="false" customHeight="false" outlineLevel="0" collapsed="false">
      <c r="A2073" s="81" t="n">
        <v>36682</v>
      </c>
      <c r="B2073" s="82" t="s">
        <v>55</v>
      </c>
      <c r="C2073" s="82" t="s">
        <v>56</v>
      </c>
      <c r="D2073" s="82" t="s">
        <v>103</v>
      </c>
      <c r="E2073" s="82" t="s">
        <v>24</v>
      </c>
      <c r="F2073" s="82"/>
      <c r="G2073" s="82" t="s">
        <v>102</v>
      </c>
      <c r="H2073" s="81" t="n">
        <v>36739</v>
      </c>
      <c r="I2073" s="82" t="n">
        <v>0</v>
      </c>
      <c r="J2073" s="82" t="n">
        <v>0</v>
      </c>
      <c r="K2073" s="83" t="n">
        <f aca="false">IF(J2073=0,0,J2073/I2073)</f>
        <v>0</v>
      </c>
      <c r="L2073" s="83" t="n">
        <f aca="false">I2073/UOM</f>
        <v>0</v>
      </c>
      <c r="M2073" s="83" t="n">
        <f aca="false">J2073/UOM</f>
        <v>0</v>
      </c>
      <c r="N2073" s="84" t="str">
        <f aca="false">IF(F2073="P","PHY",IF(F2073="G","G",E2073))</f>
        <v>P</v>
      </c>
      <c r="O2073" s="84" t="str">
        <f aca="false">IF(ISNA(VLOOKUP(G2073,BadCanCurves,1,FALSE())),VLOOKUP(D2073,FOLIOS,6,FALSE()),"not used")</f>
        <v>not used</v>
      </c>
      <c r="P2073" s="84" t="n">
        <f aca="false">IF($N2073="P",VLOOKUP(H2073,PrcBuckets,2,FALSE()),0)</f>
        <v>5</v>
      </c>
      <c r="Q2073" s="84" t="n">
        <f aca="false">IF($N2073="D",VLOOKUP(H2073,BasisBuckets,2,FALSE()),0)</f>
        <v>0</v>
      </c>
      <c r="R2073" s="84" t="n">
        <f aca="false">IF($N2073="PHY",VLOOKUP(H2073,PGDBuckets,2,FALSE()),0)</f>
        <v>0</v>
      </c>
      <c r="S2073" s="84" t="n">
        <f aca="false">IF($N2073="G",VLOOKUP(H2073,PGDBuckets,2,FALSE()),0)</f>
        <v>0</v>
      </c>
      <c r="T2073" s="84" t="n">
        <f aca="false">SUM(P2073:S2073)</f>
        <v>5</v>
      </c>
      <c r="U2073" s="84" t="str">
        <f aca="false">IF(O2073="not used","-",O2073&amp;N2073&amp;T2073)</f>
        <v>-</v>
      </c>
      <c r="V2073" s="84" t="str">
        <f aca="false">IF(O2073="Not Used","-",VLOOKUP(D2073,FOLIOS,7,FALSE())&amp;H2073)</f>
        <v>-</v>
      </c>
      <c r="W2073" s="84" t="str">
        <f aca="false">IF(U2073="-","-",O2073&amp;E2073&amp;H2073)</f>
        <v>-</v>
      </c>
      <c r="X2073" s="85" t="str">
        <f aca="false">D2073&amp;G2073</f>
        <v>FT-CAND-EGSC-PRCNGMR-AECO/C</v>
      </c>
      <c r="AF2073" s="0" t="str">
        <f aca="false">D2073&amp;V2073</f>
        <v>FT-CAND-EGSC-PRC-</v>
      </c>
    </row>
    <row r="2074" customFormat="false" ht="12.75" hidden="false" customHeight="false" outlineLevel="0" collapsed="false">
      <c r="A2074" s="81" t="n">
        <v>36682</v>
      </c>
      <c r="B2074" s="82" t="s">
        <v>55</v>
      </c>
      <c r="C2074" s="82" t="s">
        <v>56</v>
      </c>
      <c r="D2074" s="82" t="s">
        <v>103</v>
      </c>
      <c r="E2074" s="82" t="s">
        <v>24</v>
      </c>
      <c r="F2074" s="82"/>
      <c r="G2074" s="82" t="s">
        <v>102</v>
      </c>
      <c r="H2074" s="81" t="n">
        <v>36770</v>
      </c>
      <c r="I2074" s="82" t="n">
        <v>0</v>
      </c>
      <c r="J2074" s="82" t="n">
        <v>0</v>
      </c>
      <c r="K2074" s="83" t="n">
        <f aca="false">IF(J2074=0,0,J2074/I2074)</f>
        <v>0</v>
      </c>
      <c r="L2074" s="83" t="n">
        <f aca="false">I2074/UOM</f>
        <v>0</v>
      </c>
      <c r="M2074" s="83" t="n">
        <f aca="false">J2074/UOM</f>
        <v>0</v>
      </c>
      <c r="N2074" s="84" t="str">
        <f aca="false">IF(F2074="P","PHY",IF(F2074="G","G",E2074))</f>
        <v>P</v>
      </c>
      <c r="O2074" s="84" t="str">
        <f aca="false">IF(ISNA(VLOOKUP(G2074,BadCanCurves,1,FALSE())),VLOOKUP(D2074,FOLIOS,6,FALSE()),"not used")</f>
        <v>not used</v>
      </c>
      <c r="P2074" s="84" t="n">
        <f aca="false">IF($N2074="P",VLOOKUP(H2074,PrcBuckets,2,FALSE()),0)</f>
        <v>6</v>
      </c>
      <c r="Q2074" s="84" t="n">
        <f aca="false">IF($N2074="D",VLOOKUP(H2074,BasisBuckets,2,FALSE()),0)</f>
        <v>0</v>
      </c>
      <c r="R2074" s="84" t="n">
        <f aca="false">IF($N2074="PHY",VLOOKUP(H2074,PGDBuckets,2,FALSE()),0)</f>
        <v>0</v>
      </c>
      <c r="S2074" s="84" t="n">
        <f aca="false">IF($N2074="G",VLOOKUP(H2074,PGDBuckets,2,FALSE()),0)</f>
        <v>0</v>
      </c>
      <c r="T2074" s="84" t="n">
        <f aca="false">SUM(P2074:S2074)</f>
        <v>6</v>
      </c>
      <c r="U2074" s="84" t="str">
        <f aca="false">IF(O2074="not used","-",O2074&amp;N2074&amp;T2074)</f>
        <v>-</v>
      </c>
      <c r="V2074" s="84" t="str">
        <f aca="false">IF(O2074="Not Used","-",VLOOKUP(D2074,FOLIOS,7,FALSE())&amp;H2074)</f>
        <v>-</v>
      </c>
      <c r="W2074" s="84" t="str">
        <f aca="false">IF(U2074="-","-",O2074&amp;E2074&amp;H2074)</f>
        <v>-</v>
      </c>
      <c r="X2074" s="85" t="str">
        <f aca="false">D2074&amp;G2074</f>
        <v>FT-CAND-EGSC-PRCNGMR-AECO/C</v>
      </c>
      <c r="AF2074" s="0" t="str">
        <f aca="false">D2074&amp;V2074</f>
        <v>FT-CAND-EGSC-PRC-</v>
      </c>
    </row>
    <row r="2075" customFormat="false" ht="12.75" hidden="false" customHeight="false" outlineLevel="0" collapsed="false">
      <c r="A2075" s="81" t="n">
        <v>36682</v>
      </c>
      <c r="B2075" s="82" t="s">
        <v>55</v>
      </c>
      <c r="C2075" s="82" t="s">
        <v>56</v>
      </c>
      <c r="D2075" s="82" t="s">
        <v>103</v>
      </c>
      <c r="E2075" s="82" t="s">
        <v>24</v>
      </c>
      <c r="F2075" s="82"/>
      <c r="G2075" s="82" t="s">
        <v>102</v>
      </c>
      <c r="H2075" s="81" t="n">
        <v>36800</v>
      </c>
      <c r="I2075" s="82" t="n">
        <v>0</v>
      </c>
      <c r="J2075" s="82" t="n">
        <v>0</v>
      </c>
      <c r="K2075" s="83" t="n">
        <f aca="false">IF(J2075=0,0,J2075/I2075)</f>
        <v>0</v>
      </c>
      <c r="L2075" s="83" t="n">
        <f aca="false">I2075/UOM</f>
        <v>0</v>
      </c>
      <c r="M2075" s="83" t="n">
        <f aca="false">J2075/UOM</f>
        <v>0</v>
      </c>
      <c r="N2075" s="84" t="str">
        <f aca="false">IF(F2075="P","PHY",IF(F2075="G","G",E2075))</f>
        <v>P</v>
      </c>
      <c r="O2075" s="84" t="str">
        <f aca="false">IF(ISNA(VLOOKUP(G2075,BadCanCurves,1,FALSE())),VLOOKUP(D2075,FOLIOS,6,FALSE()),"not used")</f>
        <v>not used</v>
      </c>
      <c r="P2075" s="84" t="n">
        <f aca="false">IF($N2075="P",VLOOKUP(H2075,PrcBuckets,2,FALSE()),0)</f>
        <v>7</v>
      </c>
      <c r="Q2075" s="84" t="n">
        <f aca="false">IF($N2075="D",VLOOKUP(H2075,BasisBuckets,2,FALSE()),0)</f>
        <v>0</v>
      </c>
      <c r="R2075" s="84" t="n">
        <f aca="false">IF($N2075="PHY",VLOOKUP(H2075,PGDBuckets,2,FALSE()),0)</f>
        <v>0</v>
      </c>
      <c r="S2075" s="84" t="n">
        <f aca="false">IF($N2075="G",VLOOKUP(H2075,PGDBuckets,2,FALSE()),0)</f>
        <v>0</v>
      </c>
      <c r="T2075" s="84" t="n">
        <f aca="false">SUM(P2075:S2075)</f>
        <v>7</v>
      </c>
      <c r="U2075" s="84" t="str">
        <f aca="false">IF(O2075="not used","-",O2075&amp;N2075&amp;T2075)</f>
        <v>-</v>
      </c>
      <c r="V2075" s="84" t="str">
        <f aca="false">IF(O2075="Not Used","-",VLOOKUP(D2075,FOLIOS,7,FALSE())&amp;H2075)</f>
        <v>-</v>
      </c>
      <c r="W2075" s="84" t="str">
        <f aca="false">IF(U2075="-","-",O2075&amp;E2075&amp;H2075)</f>
        <v>-</v>
      </c>
      <c r="X2075" s="85" t="str">
        <f aca="false">D2075&amp;G2075</f>
        <v>FT-CAND-EGSC-PRCNGMR-AECO/C</v>
      </c>
      <c r="AF2075" s="0" t="str">
        <f aca="false">D2075&amp;V2075</f>
        <v>FT-CAND-EGSC-PRC-</v>
      </c>
    </row>
    <row r="2076" customFormat="false" ht="12.75" hidden="false" customHeight="false" outlineLevel="0" collapsed="false">
      <c r="A2076" s="81" t="n">
        <v>36682</v>
      </c>
      <c r="B2076" s="82" t="s">
        <v>55</v>
      </c>
      <c r="C2076" s="82" t="s">
        <v>56</v>
      </c>
      <c r="D2076" s="82" t="s">
        <v>103</v>
      </c>
      <c r="E2076" s="82" t="s">
        <v>24</v>
      </c>
      <c r="F2076" s="82"/>
      <c r="G2076" s="82" t="s">
        <v>102</v>
      </c>
      <c r="H2076" s="81" t="n">
        <v>36831</v>
      </c>
      <c r="I2076" s="82" t="n">
        <v>0</v>
      </c>
      <c r="J2076" s="82" t="n">
        <v>0</v>
      </c>
      <c r="K2076" s="83" t="n">
        <f aca="false">IF(J2076=0,0,J2076/I2076)</f>
        <v>0</v>
      </c>
      <c r="L2076" s="83" t="n">
        <f aca="false">I2076/UOM</f>
        <v>0</v>
      </c>
      <c r="M2076" s="83" t="n">
        <f aca="false">J2076/UOM</f>
        <v>0</v>
      </c>
      <c r="N2076" s="84" t="str">
        <f aca="false">IF(F2076="P","PHY",IF(F2076="G","G",E2076))</f>
        <v>P</v>
      </c>
      <c r="O2076" s="84" t="str">
        <f aca="false">IF(ISNA(VLOOKUP(G2076,BadCanCurves,1,FALSE())),VLOOKUP(D2076,FOLIOS,6,FALSE()),"not used")</f>
        <v>not used</v>
      </c>
      <c r="P2076" s="84" t="n">
        <f aca="false">IF($N2076="P",VLOOKUP(H2076,PrcBuckets,2,FALSE()),0)</f>
        <v>8</v>
      </c>
      <c r="Q2076" s="84" t="n">
        <f aca="false">IF($N2076="D",VLOOKUP(H2076,BasisBuckets,2,FALSE()),0)</f>
        <v>0</v>
      </c>
      <c r="R2076" s="84" t="n">
        <f aca="false">IF($N2076="PHY",VLOOKUP(H2076,PGDBuckets,2,FALSE()),0)</f>
        <v>0</v>
      </c>
      <c r="S2076" s="84" t="n">
        <f aca="false">IF($N2076="G",VLOOKUP(H2076,PGDBuckets,2,FALSE()),0)</f>
        <v>0</v>
      </c>
      <c r="T2076" s="84" t="n">
        <f aca="false">SUM(P2076:S2076)</f>
        <v>8</v>
      </c>
      <c r="U2076" s="84" t="str">
        <f aca="false">IF(O2076="not used","-",O2076&amp;N2076&amp;T2076)</f>
        <v>-</v>
      </c>
      <c r="V2076" s="84" t="str">
        <f aca="false">IF(O2076="Not Used","-",VLOOKUP(D2076,FOLIOS,7,FALSE())&amp;H2076)</f>
        <v>-</v>
      </c>
      <c r="W2076" s="84" t="str">
        <f aca="false">IF(U2076="-","-",O2076&amp;E2076&amp;H2076)</f>
        <v>-</v>
      </c>
      <c r="X2076" s="85" t="str">
        <f aca="false">D2076&amp;G2076</f>
        <v>FT-CAND-EGSC-PRCNGMR-AECO/C</v>
      </c>
      <c r="AF2076" s="0" t="str">
        <f aca="false">D2076&amp;V2076</f>
        <v>FT-CAND-EGSC-PRC-</v>
      </c>
    </row>
    <row r="2077" customFormat="false" ht="12.75" hidden="false" customHeight="false" outlineLevel="0" collapsed="false">
      <c r="A2077" s="81" t="n">
        <v>36682</v>
      </c>
      <c r="B2077" s="82" t="s">
        <v>55</v>
      </c>
      <c r="C2077" s="82" t="s">
        <v>56</v>
      </c>
      <c r="D2077" s="82" t="s">
        <v>103</v>
      </c>
      <c r="E2077" s="82" t="s">
        <v>24</v>
      </c>
      <c r="F2077" s="82"/>
      <c r="G2077" s="82" t="s">
        <v>102</v>
      </c>
      <c r="H2077" s="81" t="n">
        <v>36861</v>
      </c>
      <c r="I2077" s="82" t="n">
        <v>0</v>
      </c>
      <c r="J2077" s="82" t="n">
        <v>0</v>
      </c>
      <c r="K2077" s="83" t="n">
        <f aca="false">IF(J2077=0,0,J2077/I2077)</f>
        <v>0</v>
      </c>
      <c r="L2077" s="83" t="n">
        <f aca="false">I2077/UOM</f>
        <v>0</v>
      </c>
      <c r="M2077" s="83" t="n">
        <f aca="false">J2077/UOM</f>
        <v>0</v>
      </c>
      <c r="N2077" s="84" t="str">
        <f aca="false">IF(F2077="P","PHY",IF(F2077="G","G",E2077))</f>
        <v>P</v>
      </c>
      <c r="O2077" s="84" t="str">
        <f aca="false">IF(ISNA(VLOOKUP(G2077,BadCanCurves,1,FALSE())),VLOOKUP(D2077,FOLIOS,6,FALSE()),"not used")</f>
        <v>not used</v>
      </c>
      <c r="P2077" s="84" t="n">
        <f aca="false">IF($N2077="P",VLOOKUP(H2077,PrcBuckets,2,FALSE()),0)</f>
        <v>8</v>
      </c>
      <c r="Q2077" s="84" t="n">
        <f aca="false">IF($N2077="D",VLOOKUP(H2077,BasisBuckets,2,FALSE()),0)</f>
        <v>0</v>
      </c>
      <c r="R2077" s="84" t="n">
        <f aca="false">IF($N2077="PHY",VLOOKUP(H2077,PGDBuckets,2,FALSE()),0)</f>
        <v>0</v>
      </c>
      <c r="S2077" s="84" t="n">
        <f aca="false">IF($N2077="G",VLOOKUP(H2077,PGDBuckets,2,FALSE()),0)</f>
        <v>0</v>
      </c>
      <c r="T2077" s="84" t="n">
        <f aca="false">SUM(P2077:S2077)</f>
        <v>8</v>
      </c>
      <c r="U2077" s="84" t="str">
        <f aca="false">IF(O2077="not used","-",O2077&amp;N2077&amp;T2077)</f>
        <v>-</v>
      </c>
      <c r="V2077" s="84" t="str">
        <f aca="false">IF(O2077="Not Used","-",VLOOKUP(D2077,FOLIOS,7,FALSE())&amp;H2077)</f>
        <v>-</v>
      </c>
      <c r="W2077" s="84" t="str">
        <f aca="false">IF(U2077="-","-",O2077&amp;E2077&amp;H2077)</f>
        <v>-</v>
      </c>
      <c r="X2077" s="85" t="str">
        <f aca="false">D2077&amp;G2077</f>
        <v>FT-CAND-EGSC-PRCNGMR-AECO/C</v>
      </c>
      <c r="AF2077" s="0" t="str">
        <f aca="false">D2077&amp;V2077</f>
        <v>FT-CAND-EGSC-PRC-</v>
      </c>
    </row>
    <row r="2078" customFormat="false" ht="12.75" hidden="false" customHeight="false" outlineLevel="0" collapsed="false">
      <c r="A2078" s="81" t="n">
        <v>36682</v>
      </c>
      <c r="B2078" s="82" t="s">
        <v>55</v>
      </c>
      <c r="C2078" s="82" t="s">
        <v>56</v>
      </c>
      <c r="D2078" s="82" t="s">
        <v>103</v>
      </c>
      <c r="E2078" s="82" t="s">
        <v>24</v>
      </c>
      <c r="F2078" s="82"/>
      <c r="G2078" s="82" t="s">
        <v>54</v>
      </c>
      <c r="H2078" s="81" t="n">
        <v>36708</v>
      </c>
      <c r="I2078" s="82" t="n">
        <v>-1088045</v>
      </c>
      <c r="J2078" s="82" t="n">
        <v>0</v>
      </c>
      <c r="K2078" s="83" t="n">
        <f aca="false">IF(J2078=0,0,J2078/I2078)</f>
        <v>0</v>
      </c>
      <c r="L2078" s="83" t="n">
        <f aca="false">I2078/UOM</f>
        <v>-108.8045</v>
      </c>
      <c r="M2078" s="83" t="n">
        <f aca="false">J2078/UOM</f>
        <v>0</v>
      </c>
      <c r="N2078" s="84" t="str">
        <f aca="false">IF(F2078="P","PHY",IF(F2078="G","G",E2078))</f>
        <v>P</v>
      </c>
      <c r="O2078" s="84" t="str">
        <f aca="false">IF(ISNA(VLOOKUP(G2078,BadCanCurves,1,FALSE())),VLOOKUP(D2078,FOLIOS,6,FALSE()),"not used")</f>
        <v>not used</v>
      </c>
      <c r="P2078" s="84" t="n">
        <f aca="false">IF($N2078="P",VLOOKUP(H2078,PrcBuckets,2,FALSE()),0)</f>
        <v>4</v>
      </c>
      <c r="Q2078" s="84" t="n">
        <f aca="false">IF($N2078="D",VLOOKUP(H2078,BasisBuckets,2,FALSE()),0)</f>
        <v>0</v>
      </c>
      <c r="R2078" s="84" t="n">
        <f aca="false">IF($N2078="PHY",VLOOKUP(H2078,PGDBuckets,2,FALSE()),0)</f>
        <v>0</v>
      </c>
      <c r="S2078" s="84" t="n">
        <f aca="false">IF($N2078="G",VLOOKUP(H2078,PGDBuckets,2,FALSE()),0)</f>
        <v>0</v>
      </c>
      <c r="T2078" s="84" t="n">
        <f aca="false">SUM(P2078:S2078)</f>
        <v>4</v>
      </c>
      <c r="U2078" s="84" t="str">
        <f aca="false">IF(O2078="not used","-",O2078&amp;N2078&amp;T2078)</f>
        <v>-</v>
      </c>
      <c r="V2078" s="84" t="str">
        <f aca="false">IF(O2078="Not Used","-",VLOOKUP(D2078,FOLIOS,7,FALSE())&amp;H2078)</f>
        <v>-</v>
      </c>
      <c r="W2078" s="84" t="str">
        <f aca="false">IF(U2078="-","-",O2078&amp;E2078&amp;H2078)</f>
        <v>-</v>
      </c>
      <c r="X2078" s="85" t="str">
        <f aca="false">D2078&amp;G2078</f>
        <v>FT-CAND-EGSC-PRCSTN2-AECO</v>
      </c>
      <c r="AF2078" s="0" t="str">
        <f aca="false">D2078&amp;V2078</f>
        <v>FT-CAND-EGSC-PRC-</v>
      </c>
    </row>
    <row r="2079" customFormat="false" ht="12.75" hidden="false" customHeight="false" outlineLevel="0" collapsed="false">
      <c r="A2079" s="81" t="n">
        <v>36682</v>
      </c>
      <c r="B2079" s="82" t="s">
        <v>55</v>
      </c>
      <c r="C2079" s="82" t="s">
        <v>56</v>
      </c>
      <c r="D2079" s="82" t="s">
        <v>103</v>
      </c>
      <c r="E2079" s="82" t="s">
        <v>24</v>
      </c>
      <c r="F2079" s="82"/>
      <c r="G2079" s="82" t="s">
        <v>54</v>
      </c>
      <c r="H2079" s="81" t="n">
        <v>36739</v>
      </c>
      <c r="I2079" s="82" t="n">
        <v>-1081768</v>
      </c>
      <c r="J2079" s="82" t="n">
        <v>0</v>
      </c>
      <c r="K2079" s="83" t="n">
        <f aca="false">IF(J2079=0,0,J2079/I2079)</f>
        <v>0</v>
      </c>
      <c r="L2079" s="83" t="n">
        <f aca="false">I2079/UOM</f>
        <v>-108.1768</v>
      </c>
      <c r="M2079" s="83" t="n">
        <f aca="false">J2079/UOM</f>
        <v>0</v>
      </c>
      <c r="N2079" s="84" t="str">
        <f aca="false">IF(F2079="P","PHY",IF(F2079="G","G",E2079))</f>
        <v>P</v>
      </c>
      <c r="O2079" s="84" t="str">
        <f aca="false">IF(ISNA(VLOOKUP(G2079,BadCanCurves,1,FALSE())),VLOOKUP(D2079,FOLIOS,6,FALSE()),"not used")</f>
        <v>not used</v>
      </c>
      <c r="P2079" s="84" t="n">
        <f aca="false">IF($N2079="P",VLOOKUP(H2079,PrcBuckets,2,FALSE()),0)</f>
        <v>5</v>
      </c>
      <c r="Q2079" s="84" t="n">
        <f aca="false">IF($N2079="D",VLOOKUP(H2079,BasisBuckets,2,FALSE()),0)</f>
        <v>0</v>
      </c>
      <c r="R2079" s="84" t="n">
        <f aca="false">IF($N2079="PHY",VLOOKUP(H2079,PGDBuckets,2,FALSE()),0)</f>
        <v>0</v>
      </c>
      <c r="S2079" s="84" t="n">
        <f aca="false">IF($N2079="G",VLOOKUP(H2079,PGDBuckets,2,FALSE()),0)</f>
        <v>0</v>
      </c>
      <c r="T2079" s="84" t="n">
        <f aca="false">SUM(P2079:S2079)</f>
        <v>5</v>
      </c>
      <c r="U2079" s="84" t="str">
        <f aca="false">IF(O2079="not used","-",O2079&amp;N2079&amp;T2079)</f>
        <v>-</v>
      </c>
      <c r="V2079" s="84" t="str">
        <f aca="false">IF(O2079="Not Used","-",VLOOKUP(D2079,FOLIOS,7,FALSE())&amp;H2079)</f>
        <v>-</v>
      </c>
      <c r="W2079" s="84" t="str">
        <f aca="false">IF(U2079="-","-",O2079&amp;E2079&amp;H2079)</f>
        <v>-</v>
      </c>
      <c r="X2079" s="85" t="str">
        <f aca="false">D2079&amp;G2079</f>
        <v>FT-CAND-EGSC-PRCSTN2-AECO</v>
      </c>
      <c r="AF2079" s="0" t="str">
        <f aca="false">D2079&amp;V2079</f>
        <v>FT-CAND-EGSC-PRC-</v>
      </c>
    </row>
    <row r="2080" customFormat="false" ht="12.75" hidden="false" customHeight="false" outlineLevel="0" collapsed="false">
      <c r="A2080" s="81" t="n">
        <v>36682</v>
      </c>
      <c r="B2080" s="82" t="s">
        <v>55</v>
      </c>
      <c r="C2080" s="82" t="s">
        <v>56</v>
      </c>
      <c r="D2080" s="82" t="s">
        <v>103</v>
      </c>
      <c r="E2080" s="82" t="s">
        <v>24</v>
      </c>
      <c r="F2080" s="82"/>
      <c r="G2080" s="82" t="s">
        <v>54</v>
      </c>
      <c r="H2080" s="81" t="n">
        <v>36770</v>
      </c>
      <c r="I2080" s="82" t="n">
        <v>-1040731</v>
      </c>
      <c r="J2080" s="82" t="n">
        <v>0</v>
      </c>
      <c r="K2080" s="83" t="n">
        <f aca="false">IF(J2080=0,0,J2080/I2080)</f>
        <v>0</v>
      </c>
      <c r="L2080" s="83" t="n">
        <f aca="false">I2080/UOM</f>
        <v>-104.0731</v>
      </c>
      <c r="M2080" s="83" t="n">
        <f aca="false">J2080/UOM</f>
        <v>0</v>
      </c>
      <c r="N2080" s="84" t="str">
        <f aca="false">IF(F2080="P","PHY",IF(F2080="G","G",E2080))</f>
        <v>P</v>
      </c>
      <c r="O2080" s="84" t="str">
        <f aca="false">IF(ISNA(VLOOKUP(G2080,BadCanCurves,1,FALSE())),VLOOKUP(D2080,FOLIOS,6,FALSE()),"not used")</f>
        <v>not used</v>
      </c>
      <c r="P2080" s="84" t="n">
        <f aca="false">IF($N2080="P",VLOOKUP(H2080,PrcBuckets,2,FALSE()),0)</f>
        <v>6</v>
      </c>
      <c r="Q2080" s="84" t="n">
        <f aca="false">IF($N2080="D",VLOOKUP(H2080,BasisBuckets,2,FALSE()),0)</f>
        <v>0</v>
      </c>
      <c r="R2080" s="84" t="n">
        <f aca="false">IF($N2080="PHY",VLOOKUP(H2080,PGDBuckets,2,FALSE()),0)</f>
        <v>0</v>
      </c>
      <c r="S2080" s="84" t="n">
        <f aca="false">IF($N2080="G",VLOOKUP(H2080,PGDBuckets,2,FALSE()),0)</f>
        <v>0</v>
      </c>
      <c r="T2080" s="84" t="n">
        <f aca="false">SUM(P2080:S2080)</f>
        <v>6</v>
      </c>
      <c r="U2080" s="84" t="str">
        <f aca="false">IF(O2080="not used","-",O2080&amp;N2080&amp;T2080)</f>
        <v>-</v>
      </c>
      <c r="V2080" s="84" t="str">
        <f aca="false">IF(O2080="Not Used","-",VLOOKUP(D2080,FOLIOS,7,FALSE())&amp;H2080)</f>
        <v>-</v>
      </c>
      <c r="W2080" s="84" t="str">
        <f aca="false">IF(U2080="-","-",O2080&amp;E2080&amp;H2080)</f>
        <v>-</v>
      </c>
      <c r="X2080" s="85" t="str">
        <f aca="false">D2080&amp;G2080</f>
        <v>FT-CAND-EGSC-PRCSTN2-AECO</v>
      </c>
      <c r="AF2080" s="0" t="str">
        <f aca="false">D2080&amp;V2080</f>
        <v>FT-CAND-EGSC-PRC-</v>
      </c>
    </row>
    <row r="2081" customFormat="false" ht="12.75" hidden="false" customHeight="false" outlineLevel="0" collapsed="false">
      <c r="A2081" s="81" t="n">
        <v>36682</v>
      </c>
      <c r="B2081" s="82" t="s">
        <v>55</v>
      </c>
      <c r="C2081" s="82" t="s">
        <v>56</v>
      </c>
      <c r="D2081" s="82" t="s">
        <v>103</v>
      </c>
      <c r="E2081" s="82" t="s">
        <v>24</v>
      </c>
      <c r="F2081" s="82"/>
      <c r="G2081" s="82" t="s">
        <v>54</v>
      </c>
      <c r="H2081" s="81" t="n">
        <v>36800</v>
      </c>
      <c r="I2081" s="82" t="n">
        <v>-1069367</v>
      </c>
      <c r="J2081" s="82" t="n">
        <v>0</v>
      </c>
      <c r="K2081" s="83" t="n">
        <f aca="false">IF(J2081=0,0,J2081/I2081)</f>
        <v>0</v>
      </c>
      <c r="L2081" s="83" t="n">
        <f aca="false">I2081/UOM</f>
        <v>-106.9367</v>
      </c>
      <c r="M2081" s="83" t="n">
        <f aca="false">J2081/UOM</f>
        <v>0</v>
      </c>
      <c r="N2081" s="84" t="str">
        <f aca="false">IF(F2081="P","PHY",IF(F2081="G","G",E2081))</f>
        <v>P</v>
      </c>
      <c r="O2081" s="84" t="str">
        <f aca="false">IF(ISNA(VLOOKUP(G2081,BadCanCurves,1,FALSE())),VLOOKUP(D2081,FOLIOS,6,FALSE()),"not used")</f>
        <v>not used</v>
      </c>
      <c r="P2081" s="84" t="n">
        <f aca="false">IF($N2081="P",VLOOKUP(H2081,PrcBuckets,2,FALSE()),0)</f>
        <v>7</v>
      </c>
      <c r="Q2081" s="84" t="n">
        <f aca="false">IF($N2081="D",VLOOKUP(H2081,BasisBuckets,2,FALSE()),0)</f>
        <v>0</v>
      </c>
      <c r="R2081" s="84" t="n">
        <f aca="false">IF($N2081="PHY",VLOOKUP(H2081,PGDBuckets,2,FALSE()),0)</f>
        <v>0</v>
      </c>
      <c r="S2081" s="84" t="n">
        <f aca="false">IF($N2081="G",VLOOKUP(H2081,PGDBuckets,2,FALSE()),0)</f>
        <v>0</v>
      </c>
      <c r="T2081" s="84" t="n">
        <f aca="false">SUM(P2081:S2081)</f>
        <v>7</v>
      </c>
      <c r="U2081" s="84" t="str">
        <f aca="false">IF(O2081="not used","-",O2081&amp;N2081&amp;T2081)</f>
        <v>-</v>
      </c>
      <c r="V2081" s="84" t="str">
        <f aca="false">IF(O2081="Not Used","-",VLOOKUP(D2081,FOLIOS,7,FALSE())&amp;H2081)</f>
        <v>-</v>
      </c>
      <c r="W2081" s="84" t="str">
        <f aca="false">IF(U2081="-","-",O2081&amp;E2081&amp;H2081)</f>
        <v>-</v>
      </c>
      <c r="X2081" s="85" t="str">
        <f aca="false">D2081&amp;G2081</f>
        <v>FT-CAND-EGSC-PRCSTN2-AECO</v>
      </c>
      <c r="AF2081" s="0" t="str">
        <f aca="false">D2081&amp;V2081</f>
        <v>FT-CAND-EGSC-PRC-</v>
      </c>
    </row>
    <row r="2082" customFormat="false" ht="12.75" hidden="false" customHeight="false" outlineLevel="0" collapsed="false">
      <c r="A2082" s="81" t="n">
        <v>36682</v>
      </c>
      <c r="B2082" s="82" t="s">
        <v>55</v>
      </c>
      <c r="C2082" s="82" t="s">
        <v>56</v>
      </c>
      <c r="D2082" s="82" t="s">
        <v>103</v>
      </c>
      <c r="E2082" s="82" t="s">
        <v>24</v>
      </c>
      <c r="F2082" s="82"/>
      <c r="G2082" s="82" t="s">
        <v>54</v>
      </c>
      <c r="H2082" s="81" t="n">
        <v>36831</v>
      </c>
      <c r="I2082" s="82" t="n">
        <v>138245</v>
      </c>
      <c r="J2082" s="82" t="n">
        <v>0</v>
      </c>
      <c r="K2082" s="83" t="n">
        <f aca="false">IF(J2082=0,0,J2082/I2082)</f>
        <v>0</v>
      </c>
      <c r="L2082" s="83" t="n">
        <f aca="false">I2082/UOM</f>
        <v>13.8245</v>
      </c>
      <c r="M2082" s="83" t="n">
        <f aca="false">J2082/UOM</f>
        <v>0</v>
      </c>
      <c r="N2082" s="84" t="str">
        <f aca="false">IF(F2082="P","PHY",IF(F2082="G","G",E2082))</f>
        <v>P</v>
      </c>
      <c r="O2082" s="84" t="str">
        <f aca="false">IF(ISNA(VLOOKUP(G2082,BadCanCurves,1,FALSE())),VLOOKUP(D2082,FOLIOS,6,FALSE()),"not used")</f>
        <v>not used</v>
      </c>
      <c r="P2082" s="84" t="n">
        <f aca="false">IF($N2082="P",VLOOKUP(H2082,PrcBuckets,2,FALSE()),0)</f>
        <v>8</v>
      </c>
      <c r="Q2082" s="84" t="n">
        <f aca="false">IF($N2082="D",VLOOKUP(H2082,BasisBuckets,2,FALSE()),0)</f>
        <v>0</v>
      </c>
      <c r="R2082" s="84" t="n">
        <f aca="false">IF($N2082="PHY",VLOOKUP(H2082,PGDBuckets,2,FALSE()),0)</f>
        <v>0</v>
      </c>
      <c r="S2082" s="84" t="n">
        <f aca="false">IF($N2082="G",VLOOKUP(H2082,PGDBuckets,2,FALSE()),0)</f>
        <v>0</v>
      </c>
      <c r="T2082" s="84" t="n">
        <f aca="false">SUM(P2082:S2082)</f>
        <v>8</v>
      </c>
      <c r="U2082" s="84" t="str">
        <f aca="false">IF(O2082="not used","-",O2082&amp;N2082&amp;T2082)</f>
        <v>-</v>
      </c>
      <c r="V2082" s="84" t="str">
        <f aca="false">IF(O2082="Not Used","-",VLOOKUP(D2082,FOLIOS,7,FALSE())&amp;H2082)</f>
        <v>-</v>
      </c>
      <c r="W2082" s="84" t="str">
        <f aca="false">IF(U2082="-","-",O2082&amp;E2082&amp;H2082)</f>
        <v>-</v>
      </c>
      <c r="X2082" s="85" t="str">
        <f aca="false">D2082&amp;G2082</f>
        <v>FT-CAND-EGSC-PRCSTN2-AECO</v>
      </c>
      <c r="AF2082" s="0" t="str">
        <f aca="false">D2082&amp;V2082</f>
        <v>FT-CAND-EGSC-PRC-</v>
      </c>
    </row>
    <row r="2083" customFormat="false" ht="12.75" hidden="false" customHeight="false" outlineLevel="0" collapsed="false">
      <c r="A2083" s="81" t="n">
        <v>36682</v>
      </c>
      <c r="B2083" s="82" t="s">
        <v>55</v>
      </c>
      <c r="C2083" s="82" t="s">
        <v>56</v>
      </c>
      <c r="D2083" s="82" t="s">
        <v>103</v>
      </c>
      <c r="E2083" s="82" t="s">
        <v>24</v>
      </c>
      <c r="F2083" s="82"/>
      <c r="G2083" s="82" t="s">
        <v>54</v>
      </c>
      <c r="H2083" s="81" t="n">
        <v>36861</v>
      </c>
      <c r="I2083" s="82" t="n">
        <v>142024</v>
      </c>
      <c r="J2083" s="82" t="n">
        <v>0</v>
      </c>
      <c r="K2083" s="83" t="n">
        <f aca="false">IF(J2083=0,0,J2083/I2083)</f>
        <v>0</v>
      </c>
      <c r="L2083" s="83" t="n">
        <f aca="false">I2083/UOM</f>
        <v>14.2024</v>
      </c>
      <c r="M2083" s="83" t="n">
        <f aca="false">J2083/UOM</f>
        <v>0</v>
      </c>
      <c r="N2083" s="84" t="str">
        <f aca="false">IF(F2083="P","PHY",IF(F2083="G","G",E2083))</f>
        <v>P</v>
      </c>
      <c r="O2083" s="84" t="str">
        <f aca="false">IF(ISNA(VLOOKUP(G2083,BadCanCurves,1,FALSE())),VLOOKUP(D2083,FOLIOS,6,FALSE()),"not used")</f>
        <v>not used</v>
      </c>
      <c r="P2083" s="84" t="n">
        <f aca="false">IF($N2083="P",VLOOKUP(H2083,PrcBuckets,2,FALSE()),0)</f>
        <v>8</v>
      </c>
      <c r="Q2083" s="84" t="n">
        <f aca="false">IF($N2083="D",VLOOKUP(H2083,BasisBuckets,2,FALSE()),0)</f>
        <v>0</v>
      </c>
      <c r="R2083" s="84" t="n">
        <f aca="false">IF($N2083="PHY",VLOOKUP(H2083,PGDBuckets,2,FALSE()),0)</f>
        <v>0</v>
      </c>
      <c r="S2083" s="84" t="n">
        <f aca="false">IF($N2083="G",VLOOKUP(H2083,PGDBuckets,2,FALSE()),0)</f>
        <v>0</v>
      </c>
      <c r="T2083" s="84" t="n">
        <f aca="false">SUM(P2083:S2083)</f>
        <v>8</v>
      </c>
      <c r="U2083" s="84" t="str">
        <f aca="false">IF(O2083="not used","-",O2083&amp;N2083&amp;T2083)</f>
        <v>-</v>
      </c>
      <c r="V2083" s="84" t="str">
        <f aca="false">IF(O2083="Not Used","-",VLOOKUP(D2083,FOLIOS,7,FALSE())&amp;H2083)</f>
        <v>-</v>
      </c>
      <c r="W2083" s="84" t="str">
        <f aca="false">IF(U2083="-","-",O2083&amp;E2083&amp;H2083)</f>
        <v>-</v>
      </c>
      <c r="X2083" s="85" t="str">
        <f aca="false">D2083&amp;G2083</f>
        <v>FT-CAND-EGSC-PRCSTN2-AECO</v>
      </c>
      <c r="AF2083" s="0" t="str">
        <f aca="false">D2083&amp;V2083</f>
        <v>FT-CAND-EGSC-PRC-</v>
      </c>
    </row>
    <row r="2084" customFormat="false" ht="12.75" hidden="false" customHeight="false" outlineLevel="0" collapsed="false">
      <c r="A2084" s="81" t="n">
        <v>36682</v>
      </c>
      <c r="B2084" s="82" t="s">
        <v>55</v>
      </c>
      <c r="C2084" s="82" t="s">
        <v>56</v>
      </c>
      <c r="D2084" s="82" t="s">
        <v>103</v>
      </c>
      <c r="E2084" s="82" t="s">
        <v>24</v>
      </c>
      <c r="F2084" s="82"/>
      <c r="G2084" s="82" t="s">
        <v>54</v>
      </c>
      <c r="H2084" s="81" t="n">
        <v>36892</v>
      </c>
      <c r="I2084" s="82" t="n">
        <v>141166</v>
      </c>
      <c r="J2084" s="82" t="n">
        <v>0</v>
      </c>
      <c r="K2084" s="83" t="n">
        <f aca="false">IF(J2084=0,0,J2084/I2084)</f>
        <v>0</v>
      </c>
      <c r="L2084" s="83" t="n">
        <f aca="false">I2084/UOM</f>
        <v>14.1166</v>
      </c>
      <c r="M2084" s="83" t="n">
        <f aca="false">J2084/UOM</f>
        <v>0</v>
      </c>
      <c r="N2084" s="84" t="str">
        <f aca="false">IF(F2084="P","PHY",IF(F2084="G","G",E2084))</f>
        <v>P</v>
      </c>
      <c r="O2084" s="84" t="str">
        <f aca="false">IF(ISNA(VLOOKUP(G2084,BadCanCurves,1,FALSE())),VLOOKUP(D2084,FOLIOS,6,FALSE()),"not used")</f>
        <v>not used</v>
      </c>
      <c r="P2084" s="84" t="n">
        <f aca="false">IF($N2084="P",VLOOKUP(H2084,PrcBuckets,2,FALSE()),0)</f>
        <v>9</v>
      </c>
      <c r="Q2084" s="84" t="n">
        <f aca="false">IF($N2084="D",VLOOKUP(H2084,BasisBuckets,2,FALSE()),0)</f>
        <v>0</v>
      </c>
      <c r="R2084" s="84" t="n">
        <f aca="false">IF($N2084="PHY",VLOOKUP(H2084,PGDBuckets,2,FALSE()),0)</f>
        <v>0</v>
      </c>
      <c r="S2084" s="84" t="n">
        <f aca="false">IF($N2084="G",VLOOKUP(H2084,PGDBuckets,2,FALSE()),0)</f>
        <v>0</v>
      </c>
      <c r="T2084" s="84" t="n">
        <f aca="false">SUM(P2084:S2084)</f>
        <v>9</v>
      </c>
      <c r="U2084" s="84" t="str">
        <f aca="false">IF(O2084="not used","-",O2084&amp;N2084&amp;T2084)</f>
        <v>-</v>
      </c>
      <c r="V2084" s="84" t="str">
        <f aca="false">IF(O2084="Not Used","-",VLOOKUP(D2084,FOLIOS,7,FALSE())&amp;H2084)</f>
        <v>-</v>
      </c>
      <c r="W2084" s="84" t="str">
        <f aca="false">IF(U2084="-","-",O2084&amp;E2084&amp;H2084)</f>
        <v>-</v>
      </c>
      <c r="X2084" s="85" t="str">
        <f aca="false">D2084&amp;G2084</f>
        <v>FT-CAND-EGSC-PRCSTN2-AECO</v>
      </c>
      <c r="AF2084" s="0" t="str">
        <f aca="false">D2084&amp;V2084</f>
        <v>FT-CAND-EGSC-PRC-</v>
      </c>
    </row>
    <row r="2085" customFormat="false" ht="12.75" hidden="false" customHeight="false" outlineLevel="0" collapsed="false">
      <c r="A2085" s="81" t="n">
        <v>36682</v>
      </c>
      <c r="B2085" s="82" t="s">
        <v>55</v>
      </c>
      <c r="C2085" s="82" t="s">
        <v>56</v>
      </c>
      <c r="D2085" s="82" t="s">
        <v>103</v>
      </c>
      <c r="E2085" s="82" t="s">
        <v>24</v>
      </c>
      <c r="F2085" s="82"/>
      <c r="G2085" s="82" t="s">
        <v>54</v>
      </c>
      <c r="H2085" s="81" t="n">
        <v>36923</v>
      </c>
      <c r="I2085" s="82" t="n">
        <v>126731</v>
      </c>
      <c r="J2085" s="82" t="n">
        <v>0</v>
      </c>
      <c r="K2085" s="83" t="n">
        <f aca="false">IF(J2085=0,0,J2085/I2085)</f>
        <v>0</v>
      </c>
      <c r="L2085" s="83" t="n">
        <f aca="false">I2085/UOM</f>
        <v>12.6731</v>
      </c>
      <c r="M2085" s="83" t="n">
        <f aca="false">J2085/UOM</f>
        <v>0</v>
      </c>
      <c r="N2085" s="84" t="str">
        <f aca="false">IF(F2085="P","PHY",IF(F2085="G","G",E2085))</f>
        <v>P</v>
      </c>
      <c r="O2085" s="84" t="str">
        <f aca="false">IF(ISNA(VLOOKUP(G2085,BadCanCurves,1,FALSE())),VLOOKUP(D2085,FOLIOS,6,FALSE()),"not used")</f>
        <v>not used</v>
      </c>
      <c r="P2085" s="84" t="n">
        <f aca="false">IF($N2085="P",VLOOKUP(H2085,PrcBuckets,2,FALSE()),0)</f>
        <v>9</v>
      </c>
      <c r="Q2085" s="84" t="n">
        <f aca="false">IF($N2085="D",VLOOKUP(H2085,BasisBuckets,2,FALSE()),0)</f>
        <v>0</v>
      </c>
      <c r="R2085" s="84" t="n">
        <f aca="false">IF($N2085="PHY",VLOOKUP(H2085,PGDBuckets,2,FALSE()),0)</f>
        <v>0</v>
      </c>
      <c r="S2085" s="84" t="n">
        <f aca="false">IF($N2085="G",VLOOKUP(H2085,PGDBuckets,2,FALSE()),0)</f>
        <v>0</v>
      </c>
      <c r="T2085" s="84" t="n">
        <f aca="false">SUM(P2085:S2085)</f>
        <v>9</v>
      </c>
      <c r="U2085" s="84" t="str">
        <f aca="false">IF(O2085="not used","-",O2085&amp;N2085&amp;T2085)</f>
        <v>-</v>
      </c>
      <c r="V2085" s="84" t="str">
        <f aca="false">IF(O2085="Not Used","-",VLOOKUP(D2085,FOLIOS,7,FALSE())&amp;H2085)</f>
        <v>-</v>
      </c>
      <c r="W2085" s="84" t="str">
        <f aca="false">IF(U2085="-","-",O2085&amp;E2085&amp;H2085)</f>
        <v>-</v>
      </c>
      <c r="X2085" s="85" t="str">
        <f aca="false">D2085&amp;G2085</f>
        <v>FT-CAND-EGSC-PRCSTN2-AECO</v>
      </c>
      <c r="AF2085" s="0" t="str">
        <f aca="false">D2085&amp;V2085</f>
        <v>FT-CAND-EGSC-PRC-</v>
      </c>
    </row>
    <row r="2086" customFormat="false" ht="12.75" hidden="false" customHeight="false" outlineLevel="0" collapsed="false">
      <c r="A2086" s="81" t="n">
        <v>36682</v>
      </c>
      <c r="B2086" s="82" t="s">
        <v>55</v>
      </c>
      <c r="C2086" s="82" t="s">
        <v>56</v>
      </c>
      <c r="D2086" s="82" t="s">
        <v>103</v>
      </c>
      <c r="E2086" s="82" t="s">
        <v>24</v>
      </c>
      <c r="F2086" s="82"/>
      <c r="G2086" s="82" t="s">
        <v>54</v>
      </c>
      <c r="H2086" s="81" t="n">
        <v>36951</v>
      </c>
      <c r="I2086" s="82" t="n">
        <v>139533</v>
      </c>
      <c r="J2086" s="82" t="n">
        <v>0</v>
      </c>
      <c r="K2086" s="83" t="n">
        <f aca="false">IF(J2086=0,0,J2086/I2086)</f>
        <v>0</v>
      </c>
      <c r="L2086" s="83" t="n">
        <f aca="false">I2086/UOM</f>
        <v>13.9533</v>
      </c>
      <c r="M2086" s="83" t="n">
        <f aca="false">J2086/UOM</f>
        <v>0</v>
      </c>
      <c r="N2086" s="84" t="str">
        <f aca="false">IF(F2086="P","PHY",IF(F2086="G","G",E2086))</f>
        <v>P</v>
      </c>
      <c r="O2086" s="84" t="str">
        <f aca="false">IF(ISNA(VLOOKUP(G2086,BadCanCurves,1,FALSE())),VLOOKUP(D2086,FOLIOS,6,FALSE()),"not used")</f>
        <v>not used</v>
      </c>
      <c r="P2086" s="84" t="n">
        <f aca="false">IF($N2086="P",VLOOKUP(H2086,PrcBuckets,2,FALSE()),0)</f>
        <v>9</v>
      </c>
      <c r="Q2086" s="84" t="n">
        <f aca="false">IF($N2086="D",VLOOKUP(H2086,BasisBuckets,2,FALSE()),0)</f>
        <v>0</v>
      </c>
      <c r="R2086" s="84" t="n">
        <f aca="false">IF($N2086="PHY",VLOOKUP(H2086,PGDBuckets,2,FALSE()),0)</f>
        <v>0</v>
      </c>
      <c r="S2086" s="84" t="n">
        <f aca="false">IF($N2086="G",VLOOKUP(H2086,PGDBuckets,2,FALSE()),0)</f>
        <v>0</v>
      </c>
      <c r="T2086" s="84" t="n">
        <f aca="false">SUM(P2086:S2086)</f>
        <v>9</v>
      </c>
      <c r="U2086" s="84" t="str">
        <f aca="false">IF(O2086="not used","-",O2086&amp;N2086&amp;T2086)</f>
        <v>-</v>
      </c>
      <c r="V2086" s="84" t="str">
        <f aca="false">IF(O2086="Not Used","-",VLOOKUP(D2086,FOLIOS,7,FALSE())&amp;H2086)</f>
        <v>-</v>
      </c>
      <c r="W2086" s="84" t="str">
        <f aca="false">IF(U2086="-","-",O2086&amp;E2086&amp;H2086)</f>
        <v>-</v>
      </c>
      <c r="X2086" s="85" t="str">
        <f aca="false">D2086&amp;G2086</f>
        <v>FT-CAND-EGSC-PRCSTN2-AECO</v>
      </c>
      <c r="AF2086" s="0" t="str">
        <f aca="false">D2086&amp;V2086</f>
        <v>FT-CAND-EGSC-PRC-</v>
      </c>
    </row>
    <row r="2087" customFormat="false" ht="12.75" hidden="false" customHeight="false" outlineLevel="0" collapsed="false">
      <c r="A2087" s="81" t="n">
        <v>36682</v>
      </c>
      <c r="B2087" s="82" t="s">
        <v>55</v>
      </c>
      <c r="C2087" s="82" t="s">
        <v>56</v>
      </c>
      <c r="D2087" s="82" t="s">
        <v>103</v>
      </c>
      <c r="E2087" s="82" t="s">
        <v>24</v>
      </c>
      <c r="F2087" s="82"/>
      <c r="G2087" s="82" t="s">
        <v>54</v>
      </c>
      <c r="H2087" s="81" t="n">
        <v>36982</v>
      </c>
      <c r="I2087" s="82" t="n">
        <v>-1207837</v>
      </c>
      <c r="J2087" s="82" t="n">
        <v>0</v>
      </c>
      <c r="K2087" s="83" t="n">
        <f aca="false">IF(J2087=0,0,J2087/I2087)</f>
        <v>0</v>
      </c>
      <c r="L2087" s="83" t="n">
        <f aca="false">I2087/UOM</f>
        <v>-120.7837</v>
      </c>
      <c r="M2087" s="83" t="n">
        <f aca="false">J2087/UOM</f>
        <v>0</v>
      </c>
      <c r="N2087" s="84" t="str">
        <f aca="false">IF(F2087="P","PHY",IF(F2087="G","G",E2087))</f>
        <v>P</v>
      </c>
      <c r="O2087" s="84" t="str">
        <f aca="false">IF(ISNA(VLOOKUP(G2087,BadCanCurves,1,FALSE())),VLOOKUP(D2087,FOLIOS,6,FALSE()),"not used")</f>
        <v>not used</v>
      </c>
      <c r="P2087" s="84" t="n">
        <f aca="false">IF($N2087="P",VLOOKUP(H2087,PrcBuckets,2,FALSE()),0)</f>
        <v>9</v>
      </c>
      <c r="Q2087" s="84" t="n">
        <f aca="false">IF($N2087="D",VLOOKUP(H2087,BasisBuckets,2,FALSE()),0)</f>
        <v>0</v>
      </c>
      <c r="R2087" s="84" t="n">
        <f aca="false">IF($N2087="PHY",VLOOKUP(H2087,PGDBuckets,2,FALSE()),0)</f>
        <v>0</v>
      </c>
      <c r="S2087" s="84" t="n">
        <f aca="false">IF($N2087="G",VLOOKUP(H2087,PGDBuckets,2,FALSE()),0)</f>
        <v>0</v>
      </c>
      <c r="T2087" s="84" t="n">
        <f aca="false">SUM(P2087:S2087)</f>
        <v>9</v>
      </c>
      <c r="U2087" s="84" t="str">
        <f aca="false">IF(O2087="not used","-",O2087&amp;N2087&amp;T2087)</f>
        <v>-</v>
      </c>
      <c r="V2087" s="84" t="str">
        <f aca="false">IF(O2087="Not Used","-",VLOOKUP(D2087,FOLIOS,7,FALSE())&amp;H2087)</f>
        <v>-</v>
      </c>
      <c r="W2087" s="84" t="str">
        <f aca="false">IF(U2087="-","-",O2087&amp;E2087&amp;H2087)</f>
        <v>-</v>
      </c>
      <c r="X2087" s="85" t="str">
        <f aca="false">D2087&amp;G2087</f>
        <v>FT-CAND-EGSC-PRCSTN2-AECO</v>
      </c>
      <c r="AF2087" s="0" t="str">
        <f aca="false">D2087&amp;V2087</f>
        <v>FT-CAND-EGSC-PRC-</v>
      </c>
    </row>
    <row r="2088" customFormat="false" ht="12.75" hidden="false" customHeight="false" outlineLevel="0" collapsed="false">
      <c r="A2088" s="81" t="n">
        <v>36682</v>
      </c>
      <c r="B2088" s="82" t="s">
        <v>55</v>
      </c>
      <c r="C2088" s="82" t="s">
        <v>56</v>
      </c>
      <c r="D2088" s="82" t="s">
        <v>103</v>
      </c>
      <c r="E2088" s="82" t="s">
        <v>24</v>
      </c>
      <c r="F2088" s="82"/>
      <c r="G2088" s="82" t="s">
        <v>54</v>
      </c>
      <c r="H2088" s="81" t="n">
        <v>37012</v>
      </c>
      <c r="I2088" s="82" t="n">
        <v>-1240741</v>
      </c>
      <c r="J2088" s="82" t="n">
        <v>0</v>
      </c>
      <c r="K2088" s="83" t="n">
        <f aca="false">IF(J2088=0,0,J2088/I2088)</f>
        <v>0</v>
      </c>
      <c r="L2088" s="83" t="n">
        <f aca="false">I2088/UOM</f>
        <v>-124.0741</v>
      </c>
      <c r="M2088" s="83" t="n">
        <f aca="false">J2088/UOM</f>
        <v>0</v>
      </c>
      <c r="N2088" s="84" t="str">
        <f aca="false">IF(F2088="P","PHY",IF(F2088="G","G",E2088))</f>
        <v>P</v>
      </c>
      <c r="O2088" s="84" t="str">
        <f aca="false">IF(ISNA(VLOOKUP(G2088,BadCanCurves,1,FALSE())),VLOOKUP(D2088,FOLIOS,6,FALSE()),"not used")</f>
        <v>not used</v>
      </c>
      <c r="P2088" s="84" t="n">
        <f aca="false">IF($N2088="P",VLOOKUP(H2088,PrcBuckets,2,FALSE()),0)</f>
        <v>9</v>
      </c>
      <c r="Q2088" s="84" t="n">
        <f aca="false">IF($N2088="D",VLOOKUP(H2088,BasisBuckets,2,FALSE()),0)</f>
        <v>0</v>
      </c>
      <c r="R2088" s="84" t="n">
        <f aca="false">IF($N2088="PHY",VLOOKUP(H2088,PGDBuckets,2,FALSE()),0)</f>
        <v>0</v>
      </c>
      <c r="S2088" s="84" t="n">
        <f aca="false">IF($N2088="G",VLOOKUP(H2088,PGDBuckets,2,FALSE()),0)</f>
        <v>0</v>
      </c>
      <c r="T2088" s="84" t="n">
        <f aca="false">SUM(P2088:S2088)</f>
        <v>9</v>
      </c>
      <c r="U2088" s="84" t="str">
        <f aca="false">IF(O2088="not used","-",O2088&amp;N2088&amp;T2088)</f>
        <v>-</v>
      </c>
      <c r="V2088" s="84" t="str">
        <f aca="false">IF(O2088="Not Used","-",VLOOKUP(D2088,FOLIOS,7,FALSE())&amp;H2088)</f>
        <v>-</v>
      </c>
      <c r="W2088" s="84" t="str">
        <f aca="false">IF(U2088="-","-",O2088&amp;E2088&amp;H2088)</f>
        <v>-</v>
      </c>
      <c r="X2088" s="85" t="str">
        <f aca="false">D2088&amp;G2088</f>
        <v>FT-CAND-EGSC-PRCSTN2-AECO</v>
      </c>
      <c r="AF2088" s="0" t="str">
        <f aca="false">D2088&amp;V2088</f>
        <v>FT-CAND-EGSC-PRC-</v>
      </c>
    </row>
    <row r="2089" customFormat="false" ht="12.75" hidden="false" customHeight="false" outlineLevel="0" collapsed="false">
      <c r="A2089" s="81" t="n">
        <v>36682</v>
      </c>
      <c r="B2089" s="82" t="s">
        <v>55</v>
      </c>
      <c r="C2089" s="82" t="s">
        <v>56</v>
      </c>
      <c r="D2089" s="82" t="s">
        <v>103</v>
      </c>
      <c r="E2089" s="82" t="s">
        <v>24</v>
      </c>
      <c r="F2089" s="82"/>
      <c r="G2089" s="82" t="s">
        <v>54</v>
      </c>
      <c r="H2089" s="81" t="n">
        <v>37043</v>
      </c>
      <c r="I2089" s="82" t="n">
        <v>-1193370</v>
      </c>
      <c r="J2089" s="82" t="n">
        <v>0</v>
      </c>
      <c r="K2089" s="83" t="n">
        <f aca="false">IF(J2089=0,0,J2089/I2089)</f>
        <v>0</v>
      </c>
      <c r="L2089" s="83" t="n">
        <f aca="false">I2089/UOM</f>
        <v>-119.337</v>
      </c>
      <c r="M2089" s="83" t="n">
        <f aca="false">J2089/UOM</f>
        <v>0</v>
      </c>
      <c r="N2089" s="84" t="str">
        <f aca="false">IF(F2089="P","PHY",IF(F2089="G","G",E2089))</f>
        <v>P</v>
      </c>
      <c r="O2089" s="84" t="str">
        <f aca="false">IF(ISNA(VLOOKUP(G2089,BadCanCurves,1,FALSE())),VLOOKUP(D2089,FOLIOS,6,FALSE()),"not used")</f>
        <v>not used</v>
      </c>
      <c r="P2089" s="84" t="n">
        <f aca="false">IF($N2089="P",VLOOKUP(H2089,PrcBuckets,2,FALSE()),0)</f>
        <v>9</v>
      </c>
      <c r="Q2089" s="84" t="n">
        <f aca="false">IF($N2089="D",VLOOKUP(H2089,BasisBuckets,2,FALSE()),0)</f>
        <v>0</v>
      </c>
      <c r="R2089" s="84" t="n">
        <f aca="false">IF($N2089="PHY",VLOOKUP(H2089,PGDBuckets,2,FALSE()),0)</f>
        <v>0</v>
      </c>
      <c r="S2089" s="84" t="n">
        <f aca="false">IF($N2089="G",VLOOKUP(H2089,PGDBuckets,2,FALSE()),0)</f>
        <v>0</v>
      </c>
      <c r="T2089" s="84" t="n">
        <f aca="false">SUM(P2089:S2089)</f>
        <v>9</v>
      </c>
      <c r="U2089" s="84" t="str">
        <f aca="false">IF(O2089="not used","-",O2089&amp;N2089&amp;T2089)</f>
        <v>-</v>
      </c>
      <c r="V2089" s="84" t="str">
        <f aca="false">IF(O2089="Not Used","-",VLOOKUP(D2089,FOLIOS,7,FALSE())&amp;H2089)</f>
        <v>-</v>
      </c>
      <c r="W2089" s="84" t="str">
        <f aca="false">IF(U2089="-","-",O2089&amp;E2089&amp;H2089)</f>
        <v>-</v>
      </c>
      <c r="X2089" s="85" t="str">
        <f aca="false">D2089&amp;G2089</f>
        <v>FT-CAND-EGSC-PRCSTN2-AECO</v>
      </c>
      <c r="AF2089" s="0" t="str">
        <f aca="false">D2089&amp;V2089</f>
        <v>FT-CAND-EGSC-PRC-</v>
      </c>
    </row>
    <row r="2090" customFormat="false" ht="12.75" hidden="false" customHeight="false" outlineLevel="0" collapsed="false">
      <c r="A2090" s="81" t="n">
        <v>36682</v>
      </c>
      <c r="B2090" s="82" t="s">
        <v>55</v>
      </c>
      <c r="C2090" s="82" t="s">
        <v>56</v>
      </c>
      <c r="D2090" s="82" t="s">
        <v>103</v>
      </c>
      <c r="E2090" s="82" t="s">
        <v>24</v>
      </c>
      <c r="F2090" s="82"/>
      <c r="G2090" s="82" t="s">
        <v>54</v>
      </c>
      <c r="H2090" s="81" t="n">
        <v>37073</v>
      </c>
      <c r="I2090" s="82" t="n">
        <v>-1225838</v>
      </c>
      <c r="J2090" s="82" t="n">
        <v>0</v>
      </c>
      <c r="K2090" s="83" t="n">
        <f aca="false">IF(J2090=0,0,J2090/I2090)</f>
        <v>0</v>
      </c>
      <c r="L2090" s="83" t="n">
        <f aca="false">I2090/UOM</f>
        <v>-122.5838</v>
      </c>
      <c r="M2090" s="83" t="n">
        <f aca="false">J2090/UOM</f>
        <v>0</v>
      </c>
      <c r="N2090" s="84" t="str">
        <f aca="false">IF(F2090="P","PHY",IF(F2090="G","G",E2090))</f>
        <v>P</v>
      </c>
      <c r="O2090" s="84" t="str">
        <f aca="false">IF(ISNA(VLOOKUP(G2090,BadCanCurves,1,FALSE())),VLOOKUP(D2090,FOLIOS,6,FALSE()),"not used")</f>
        <v>not used</v>
      </c>
      <c r="P2090" s="84" t="n">
        <f aca="false">IF($N2090="P",VLOOKUP(H2090,PrcBuckets,2,FALSE()),0)</f>
        <v>9</v>
      </c>
      <c r="Q2090" s="84" t="n">
        <f aca="false">IF($N2090="D",VLOOKUP(H2090,BasisBuckets,2,FALSE()),0)</f>
        <v>0</v>
      </c>
      <c r="R2090" s="84" t="n">
        <f aca="false">IF($N2090="PHY",VLOOKUP(H2090,PGDBuckets,2,FALSE()),0)</f>
        <v>0</v>
      </c>
      <c r="S2090" s="84" t="n">
        <f aca="false">IF($N2090="G",VLOOKUP(H2090,PGDBuckets,2,FALSE()),0)</f>
        <v>0</v>
      </c>
      <c r="T2090" s="84" t="n">
        <f aca="false">SUM(P2090:S2090)</f>
        <v>9</v>
      </c>
      <c r="U2090" s="84" t="str">
        <f aca="false">IF(O2090="not used","-",O2090&amp;N2090&amp;T2090)</f>
        <v>-</v>
      </c>
      <c r="V2090" s="84" t="str">
        <f aca="false">IF(O2090="Not Used","-",VLOOKUP(D2090,FOLIOS,7,FALSE())&amp;H2090)</f>
        <v>-</v>
      </c>
      <c r="W2090" s="84" t="str">
        <f aca="false">IF(U2090="-","-",O2090&amp;E2090&amp;H2090)</f>
        <v>-</v>
      </c>
      <c r="X2090" s="85" t="str">
        <f aca="false">D2090&amp;G2090</f>
        <v>FT-CAND-EGSC-PRCSTN2-AECO</v>
      </c>
      <c r="AF2090" s="0" t="str">
        <f aca="false">D2090&amp;V2090</f>
        <v>FT-CAND-EGSC-PRC-</v>
      </c>
    </row>
    <row r="2091" customFormat="false" ht="12.75" hidden="false" customHeight="false" outlineLevel="0" collapsed="false">
      <c r="A2091" s="81" t="n">
        <v>36682</v>
      </c>
      <c r="B2091" s="82" t="s">
        <v>55</v>
      </c>
      <c r="C2091" s="82" t="s">
        <v>56</v>
      </c>
      <c r="D2091" s="82" t="s">
        <v>103</v>
      </c>
      <c r="E2091" s="82" t="s">
        <v>24</v>
      </c>
      <c r="F2091" s="82"/>
      <c r="G2091" s="82" t="s">
        <v>54</v>
      </c>
      <c r="H2091" s="81" t="n">
        <v>37104</v>
      </c>
      <c r="I2091" s="82" t="n">
        <v>-1218350</v>
      </c>
      <c r="J2091" s="82" t="n">
        <v>0</v>
      </c>
      <c r="K2091" s="83" t="n">
        <f aca="false">IF(J2091=0,0,J2091/I2091)</f>
        <v>0</v>
      </c>
      <c r="L2091" s="83" t="n">
        <f aca="false">I2091/UOM</f>
        <v>-121.835</v>
      </c>
      <c r="M2091" s="83" t="n">
        <f aca="false">J2091/UOM</f>
        <v>0</v>
      </c>
      <c r="N2091" s="84" t="str">
        <f aca="false">IF(F2091="P","PHY",IF(F2091="G","G",E2091))</f>
        <v>P</v>
      </c>
      <c r="O2091" s="84" t="str">
        <f aca="false">IF(ISNA(VLOOKUP(G2091,BadCanCurves,1,FALSE())),VLOOKUP(D2091,FOLIOS,6,FALSE()),"not used")</f>
        <v>not used</v>
      </c>
      <c r="P2091" s="84" t="n">
        <f aca="false">IF($N2091="P",VLOOKUP(H2091,PrcBuckets,2,FALSE()),0)</f>
        <v>9</v>
      </c>
      <c r="Q2091" s="84" t="n">
        <f aca="false">IF($N2091="D",VLOOKUP(H2091,BasisBuckets,2,FALSE()),0)</f>
        <v>0</v>
      </c>
      <c r="R2091" s="84" t="n">
        <f aca="false">IF($N2091="PHY",VLOOKUP(H2091,PGDBuckets,2,FALSE()),0)</f>
        <v>0</v>
      </c>
      <c r="S2091" s="84" t="n">
        <f aca="false">IF($N2091="G",VLOOKUP(H2091,PGDBuckets,2,FALSE()),0)</f>
        <v>0</v>
      </c>
      <c r="T2091" s="84" t="n">
        <f aca="false">SUM(P2091:S2091)</f>
        <v>9</v>
      </c>
      <c r="U2091" s="84" t="str">
        <f aca="false">IF(O2091="not used","-",O2091&amp;N2091&amp;T2091)</f>
        <v>-</v>
      </c>
      <c r="V2091" s="84" t="str">
        <f aca="false">IF(O2091="Not Used","-",VLOOKUP(D2091,FOLIOS,7,FALSE())&amp;H2091)</f>
        <v>-</v>
      </c>
      <c r="W2091" s="84" t="str">
        <f aca="false">IF(U2091="-","-",O2091&amp;E2091&amp;H2091)</f>
        <v>-</v>
      </c>
      <c r="X2091" s="85" t="str">
        <f aca="false">D2091&amp;G2091</f>
        <v>FT-CAND-EGSC-PRCSTN2-AECO</v>
      </c>
      <c r="AF2091" s="0" t="str">
        <f aca="false">D2091&amp;V2091</f>
        <v>FT-CAND-EGSC-PRC-</v>
      </c>
    </row>
    <row r="2092" customFormat="false" ht="12.75" hidden="false" customHeight="false" outlineLevel="0" collapsed="false">
      <c r="A2092" s="81" t="n">
        <v>36682</v>
      </c>
      <c r="B2092" s="82" t="s">
        <v>55</v>
      </c>
      <c r="C2092" s="82" t="s">
        <v>56</v>
      </c>
      <c r="D2092" s="82" t="s">
        <v>103</v>
      </c>
      <c r="E2092" s="82" t="s">
        <v>24</v>
      </c>
      <c r="F2092" s="82"/>
      <c r="G2092" s="82" t="s">
        <v>54</v>
      </c>
      <c r="H2092" s="81" t="n">
        <v>37135</v>
      </c>
      <c r="I2092" s="82" t="n">
        <v>-1171823</v>
      </c>
      <c r="J2092" s="82" t="n">
        <v>0</v>
      </c>
      <c r="K2092" s="83" t="n">
        <f aca="false">IF(J2092=0,0,J2092/I2092)</f>
        <v>0</v>
      </c>
      <c r="L2092" s="83" t="n">
        <f aca="false">I2092/UOM</f>
        <v>-117.1823</v>
      </c>
      <c r="M2092" s="83" t="n">
        <f aca="false">J2092/UOM</f>
        <v>0</v>
      </c>
      <c r="N2092" s="84" t="str">
        <f aca="false">IF(F2092="P","PHY",IF(F2092="G","G",E2092))</f>
        <v>P</v>
      </c>
      <c r="O2092" s="84" t="str">
        <f aca="false">IF(ISNA(VLOOKUP(G2092,BadCanCurves,1,FALSE())),VLOOKUP(D2092,FOLIOS,6,FALSE()),"not used")</f>
        <v>not used</v>
      </c>
      <c r="P2092" s="84" t="n">
        <f aca="false">IF($N2092="P",VLOOKUP(H2092,PrcBuckets,2,FALSE()),0)</f>
        <v>9</v>
      </c>
      <c r="Q2092" s="84" t="n">
        <f aca="false">IF($N2092="D",VLOOKUP(H2092,BasisBuckets,2,FALSE()),0)</f>
        <v>0</v>
      </c>
      <c r="R2092" s="84" t="n">
        <f aca="false">IF($N2092="PHY",VLOOKUP(H2092,PGDBuckets,2,FALSE()),0)</f>
        <v>0</v>
      </c>
      <c r="S2092" s="84" t="n">
        <f aca="false">IF($N2092="G",VLOOKUP(H2092,PGDBuckets,2,FALSE()),0)</f>
        <v>0</v>
      </c>
      <c r="T2092" s="84" t="n">
        <f aca="false">SUM(P2092:S2092)</f>
        <v>9</v>
      </c>
      <c r="U2092" s="84" t="str">
        <f aca="false">IF(O2092="not used","-",O2092&amp;N2092&amp;T2092)</f>
        <v>-</v>
      </c>
      <c r="V2092" s="84" t="str">
        <f aca="false">IF(O2092="Not Used","-",VLOOKUP(D2092,FOLIOS,7,FALSE())&amp;H2092)</f>
        <v>-</v>
      </c>
      <c r="W2092" s="84" t="str">
        <f aca="false">IF(U2092="-","-",O2092&amp;E2092&amp;H2092)</f>
        <v>-</v>
      </c>
      <c r="X2092" s="85" t="str">
        <f aca="false">D2092&amp;G2092</f>
        <v>FT-CAND-EGSC-PRCSTN2-AECO</v>
      </c>
      <c r="AF2092" s="0" t="str">
        <f aca="false">D2092&amp;V2092</f>
        <v>FT-CAND-EGSC-PRC-</v>
      </c>
    </row>
    <row r="2093" customFormat="false" ht="12.75" hidden="false" customHeight="false" outlineLevel="0" collapsed="false">
      <c r="A2093" s="81" t="n">
        <v>36682</v>
      </c>
      <c r="B2093" s="82" t="s">
        <v>55</v>
      </c>
      <c r="C2093" s="82" t="s">
        <v>56</v>
      </c>
      <c r="D2093" s="82" t="s">
        <v>103</v>
      </c>
      <c r="E2093" s="82" t="s">
        <v>24</v>
      </c>
      <c r="F2093" s="82"/>
      <c r="G2093" s="82" t="s">
        <v>54</v>
      </c>
      <c r="H2093" s="81" t="n">
        <v>37165</v>
      </c>
      <c r="I2093" s="82" t="n">
        <v>-1203706</v>
      </c>
      <c r="J2093" s="82" t="n">
        <v>0</v>
      </c>
      <c r="K2093" s="83" t="n">
        <f aca="false">IF(J2093=0,0,J2093/I2093)</f>
        <v>0</v>
      </c>
      <c r="L2093" s="83" t="n">
        <f aca="false">I2093/UOM</f>
        <v>-120.3706</v>
      </c>
      <c r="M2093" s="83" t="n">
        <f aca="false">J2093/UOM</f>
        <v>0</v>
      </c>
      <c r="N2093" s="84" t="str">
        <f aca="false">IF(F2093="P","PHY",IF(F2093="G","G",E2093))</f>
        <v>P</v>
      </c>
      <c r="O2093" s="84" t="str">
        <f aca="false">IF(ISNA(VLOOKUP(G2093,BadCanCurves,1,FALSE())),VLOOKUP(D2093,FOLIOS,6,FALSE()),"not used")</f>
        <v>not used</v>
      </c>
      <c r="P2093" s="84" t="n">
        <f aca="false">IF($N2093="P",VLOOKUP(H2093,PrcBuckets,2,FALSE()),0)</f>
        <v>9</v>
      </c>
      <c r="Q2093" s="84" t="n">
        <f aca="false">IF($N2093="D",VLOOKUP(H2093,BasisBuckets,2,FALSE()),0)</f>
        <v>0</v>
      </c>
      <c r="R2093" s="84" t="n">
        <f aca="false">IF($N2093="PHY",VLOOKUP(H2093,PGDBuckets,2,FALSE()),0)</f>
        <v>0</v>
      </c>
      <c r="S2093" s="84" t="n">
        <f aca="false">IF($N2093="G",VLOOKUP(H2093,PGDBuckets,2,FALSE()),0)</f>
        <v>0</v>
      </c>
      <c r="T2093" s="84" t="n">
        <f aca="false">SUM(P2093:S2093)</f>
        <v>9</v>
      </c>
      <c r="U2093" s="84" t="str">
        <f aca="false">IF(O2093="not used","-",O2093&amp;N2093&amp;T2093)</f>
        <v>-</v>
      </c>
      <c r="V2093" s="84" t="str">
        <f aca="false">IF(O2093="Not Used","-",VLOOKUP(D2093,FOLIOS,7,FALSE())&amp;H2093)</f>
        <v>-</v>
      </c>
      <c r="W2093" s="84" t="str">
        <f aca="false">IF(U2093="-","-",O2093&amp;E2093&amp;H2093)</f>
        <v>-</v>
      </c>
      <c r="X2093" s="85" t="str">
        <f aca="false">D2093&amp;G2093</f>
        <v>FT-CAND-EGSC-PRCSTN2-AECO</v>
      </c>
      <c r="AF2093" s="0" t="str">
        <f aca="false">D2093&amp;V2093</f>
        <v>FT-CAND-EGSC-PRC-</v>
      </c>
    </row>
    <row r="2094" customFormat="false" ht="12.75" hidden="false" customHeight="false" outlineLevel="0" collapsed="false">
      <c r="A2094" s="81" t="n">
        <v>36682</v>
      </c>
      <c r="B2094" s="82" t="s">
        <v>55</v>
      </c>
      <c r="C2094" s="82" t="s">
        <v>56</v>
      </c>
      <c r="D2094" s="82" t="s">
        <v>103</v>
      </c>
      <c r="E2094" s="82" t="s">
        <v>24</v>
      </c>
      <c r="F2094" s="82"/>
      <c r="G2094" s="82" t="s">
        <v>60</v>
      </c>
      <c r="H2094" s="81" t="n">
        <v>36708</v>
      </c>
      <c r="I2094" s="82" t="n">
        <v>-206407</v>
      </c>
      <c r="J2094" s="82" t="n">
        <v>0</v>
      </c>
      <c r="K2094" s="83" t="n">
        <f aca="false">IF(J2094=0,0,J2094/I2094)</f>
        <v>0</v>
      </c>
      <c r="L2094" s="83" t="n">
        <f aca="false">I2094/UOM</f>
        <v>-20.6407</v>
      </c>
      <c r="M2094" s="83" t="n">
        <f aca="false">J2094/UOM</f>
        <v>0</v>
      </c>
      <c r="N2094" s="84" t="str">
        <f aca="false">IF(F2094="P","PHY",IF(F2094="G","G",E2094))</f>
        <v>P</v>
      </c>
      <c r="O2094" s="84" t="str">
        <f aca="false">IF(ISNA(VLOOKUP(G2094,BadCanCurves,1,FALSE())),VLOOKUP(D2094,FOLIOS,6,FALSE()),"not used")</f>
        <v>not used</v>
      </c>
      <c r="P2094" s="84" t="n">
        <f aca="false">IF($N2094="P",VLOOKUP(H2094,PrcBuckets,2,FALSE()),0)</f>
        <v>4</v>
      </c>
      <c r="Q2094" s="84" t="n">
        <f aca="false">IF($N2094="D",VLOOKUP(H2094,BasisBuckets,2,FALSE()),0)</f>
        <v>0</v>
      </c>
      <c r="R2094" s="84" t="n">
        <f aca="false">IF($N2094="PHY",VLOOKUP(H2094,PGDBuckets,2,FALSE()),0)</f>
        <v>0</v>
      </c>
      <c r="S2094" s="84" t="n">
        <f aca="false">IF($N2094="G",VLOOKUP(H2094,PGDBuckets,2,FALSE()),0)</f>
        <v>0</v>
      </c>
      <c r="T2094" s="84" t="n">
        <f aca="false">SUM(P2094:S2094)</f>
        <v>4</v>
      </c>
      <c r="U2094" s="84" t="str">
        <f aca="false">IF(O2094="not used","-",O2094&amp;N2094&amp;T2094)</f>
        <v>-</v>
      </c>
      <c r="V2094" s="84" t="str">
        <f aca="false">IF(O2094="Not Used","-",VLOOKUP(D2094,FOLIOS,7,FALSE())&amp;H2094)</f>
        <v>-</v>
      </c>
      <c r="W2094" s="84" t="str">
        <f aca="false">IF(U2094="-","-",O2094&amp;E2094&amp;H2094)</f>
        <v>-</v>
      </c>
      <c r="X2094" s="85" t="str">
        <f aca="false">D2094&amp;G2094</f>
        <v>FT-CAND-EGSC-PRCTOLL:ABC/KING</v>
      </c>
      <c r="AF2094" s="0" t="str">
        <f aca="false">D2094&amp;V2094</f>
        <v>FT-CAND-EGSC-PRC-</v>
      </c>
    </row>
    <row r="2095" customFormat="false" ht="12.75" hidden="false" customHeight="false" outlineLevel="0" collapsed="false">
      <c r="A2095" s="81" t="n">
        <v>36682</v>
      </c>
      <c r="B2095" s="82" t="s">
        <v>55</v>
      </c>
      <c r="C2095" s="82" t="s">
        <v>56</v>
      </c>
      <c r="D2095" s="82" t="s">
        <v>103</v>
      </c>
      <c r="E2095" s="82" t="s">
        <v>24</v>
      </c>
      <c r="F2095" s="82"/>
      <c r="G2095" s="82" t="s">
        <v>60</v>
      </c>
      <c r="H2095" s="81" t="n">
        <v>36739</v>
      </c>
      <c r="I2095" s="82" t="n">
        <v>-205216</v>
      </c>
      <c r="J2095" s="82" t="n">
        <v>0</v>
      </c>
      <c r="K2095" s="83" t="n">
        <f aca="false">IF(J2095=0,0,J2095/I2095)</f>
        <v>0</v>
      </c>
      <c r="L2095" s="83" t="n">
        <f aca="false">I2095/UOM</f>
        <v>-20.5216</v>
      </c>
      <c r="M2095" s="83" t="n">
        <f aca="false">J2095/UOM</f>
        <v>0</v>
      </c>
      <c r="N2095" s="84" t="str">
        <f aca="false">IF(F2095="P","PHY",IF(F2095="G","G",E2095))</f>
        <v>P</v>
      </c>
      <c r="O2095" s="84" t="str">
        <f aca="false">IF(ISNA(VLOOKUP(G2095,BadCanCurves,1,FALSE())),VLOOKUP(D2095,FOLIOS,6,FALSE()),"not used")</f>
        <v>not used</v>
      </c>
      <c r="P2095" s="84" t="n">
        <f aca="false">IF($N2095="P",VLOOKUP(H2095,PrcBuckets,2,FALSE()),0)</f>
        <v>5</v>
      </c>
      <c r="Q2095" s="84" t="n">
        <f aca="false">IF($N2095="D",VLOOKUP(H2095,BasisBuckets,2,FALSE()),0)</f>
        <v>0</v>
      </c>
      <c r="R2095" s="84" t="n">
        <f aca="false">IF($N2095="PHY",VLOOKUP(H2095,PGDBuckets,2,FALSE()),0)</f>
        <v>0</v>
      </c>
      <c r="S2095" s="84" t="n">
        <f aca="false">IF($N2095="G",VLOOKUP(H2095,PGDBuckets,2,FALSE()),0)</f>
        <v>0</v>
      </c>
      <c r="T2095" s="84" t="n">
        <f aca="false">SUM(P2095:S2095)</f>
        <v>5</v>
      </c>
      <c r="U2095" s="84" t="str">
        <f aca="false">IF(O2095="not used","-",O2095&amp;N2095&amp;T2095)</f>
        <v>-</v>
      </c>
      <c r="V2095" s="84" t="str">
        <f aca="false">IF(O2095="Not Used","-",VLOOKUP(D2095,FOLIOS,7,FALSE())&amp;H2095)</f>
        <v>-</v>
      </c>
      <c r="W2095" s="84" t="str">
        <f aca="false">IF(U2095="-","-",O2095&amp;E2095&amp;H2095)</f>
        <v>-</v>
      </c>
      <c r="X2095" s="85" t="str">
        <f aca="false">D2095&amp;G2095</f>
        <v>FT-CAND-EGSC-PRCTOLL:ABC/KING</v>
      </c>
      <c r="AF2095" s="0" t="str">
        <f aca="false">D2095&amp;V2095</f>
        <v>FT-CAND-EGSC-PRC-</v>
      </c>
    </row>
    <row r="2096" customFormat="false" ht="12.75" hidden="false" customHeight="false" outlineLevel="0" collapsed="false">
      <c r="A2096" s="81" t="n">
        <v>36682</v>
      </c>
      <c r="B2096" s="82" t="s">
        <v>55</v>
      </c>
      <c r="C2096" s="82" t="s">
        <v>56</v>
      </c>
      <c r="D2096" s="82" t="s">
        <v>103</v>
      </c>
      <c r="E2096" s="82" t="s">
        <v>24</v>
      </c>
      <c r="F2096" s="82"/>
      <c r="G2096" s="82" t="s">
        <v>60</v>
      </c>
      <c r="H2096" s="81" t="n">
        <v>36770</v>
      </c>
      <c r="I2096" s="82" t="n">
        <v>-197431</v>
      </c>
      <c r="J2096" s="82" t="n">
        <v>0</v>
      </c>
      <c r="K2096" s="83" t="n">
        <f aca="false">IF(J2096=0,0,J2096/I2096)</f>
        <v>0</v>
      </c>
      <c r="L2096" s="83" t="n">
        <f aca="false">I2096/UOM</f>
        <v>-19.7431</v>
      </c>
      <c r="M2096" s="83" t="n">
        <f aca="false">J2096/UOM</f>
        <v>0</v>
      </c>
      <c r="N2096" s="84" t="str">
        <f aca="false">IF(F2096="P","PHY",IF(F2096="G","G",E2096))</f>
        <v>P</v>
      </c>
      <c r="O2096" s="84" t="str">
        <f aca="false">IF(ISNA(VLOOKUP(G2096,BadCanCurves,1,FALSE())),VLOOKUP(D2096,FOLIOS,6,FALSE()),"not used")</f>
        <v>not used</v>
      </c>
      <c r="P2096" s="84" t="n">
        <f aca="false">IF($N2096="P",VLOOKUP(H2096,PrcBuckets,2,FALSE()),0)</f>
        <v>6</v>
      </c>
      <c r="Q2096" s="84" t="n">
        <f aca="false">IF($N2096="D",VLOOKUP(H2096,BasisBuckets,2,FALSE()),0)</f>
        <v>0</v>
      </c>
      <c r="R2096" s="84" t="n">
        <f aca="false">IF($N2096="PHY",VLOOKUP(H2096,PGDBuckets,2,FALSE()),0)</f>
        <v>0</v>
      </c>
      <c r="S2096" s="84" t="n">
        <f aca="false">IF($N2096="G",VLOOKUP(H2096,PGDBuckets,2,FALSE()),0)</f>
        <v>0</v>
      </c>
      <c r="T2096" s="84" t="n">
        <f aca="false">SUM(P2096:S2096)</f>
        <v>6</v>
      </c>
      <c r="U2096" s="84" t="str">
        <f aca="false">IF(O2096="not used","-",O2096&amp;N2096&amp;T2096)</f>
        <v>-</v>
      </c>
      <c r="V2096" s="84" t="str">
        <f aca="false">IF(O2096="Not Used","-",VLOOKUP(D2096,FOLIOS,7,FALSE())&amp;H2096)</f>
        <v>-</v>
      </c>
      <c r="W2096" s="84" t="str">
        <f aca="false">IF(U2096="-","-",O2096&amp;E2096&amp;H2096)</f>
        <v>-</v>
      </c>
      <c r="X2096" s="85" t="str">
        <f aca="false">D2096&amp;G2096</f>
        <v>FT-CAND-EGSC-PRCTOLL:ABC/KING</v>
      </c>
      <c r="AF2096" s="0" t="str">
        <f aca="false">D2096&amp;V2096</f>
        <v>FT-CAND-EGSC-PRC-</v>
      </c>
    </row>
    <row r="2097" customFormat="false" ht="12.75" hidden="false" customHeight="false" outlineLevel="0" collapsed="false">
      <c r="A2097" s="81" t="n">
        <v>36682</v>
      </c>
      <c r="B2097" s="82" t="s">
        <v>55</v>
      </c>
      <c r="C2097" s="82" t="s">
        <v>56</v>
      </c>
      <c r="D2097" s="82" t="s">
        <v>103</v>
      </c>
      <c r="E2097" s="82" t="s">
        <v>24</v>
      </c>
      <c r="F2097" s="82"/>
      <c r="G2097" s="82" t="s">
        <v>60</v>
      </c>
      <c r="H2097" s="81" t="n">
        <v>36800</v>
      </c>
      <c r="I2097" s="82" t="n">
        <v>-202864</v>
      </c>
      <c r="J2097" s="82" t="n">
        <v>0</v>
      </c>
      <c r="K2097" s="83" t="n">
        <f aca="false">IF(J2097=0,0,J2097/I2097)</f>
        <v>0</v>
      </c>
      <c r="L2097" s="83" t="n">
        <f aca="false">I2097/UOM</f>
        <v>-20.2864</v>
      </c>
      <c r="M2097" s="83" t="n">
        <f aca="false">J2097/UOM</f>
        <v>0</v>
      </c>
      <c r="N2097" s="84" t="str">
        <f aca="false">IF(F2097="P","PHY",IF(F2097="G","G",E2097))</f>
        <v>P</v>
      </c>
      <c r="O2097" s="84" t="str">
        <f aca="false">IF(ISNA(VLOOKUP(G2097,BadCanCurves,1,FALSE())),VLOOKUP(D2097,FOLIOS,6,FALSE()),"not used")</f>
        <v>not used</v>
      </c>
      <c r="P2097" s="84" t="n">
        <f aca="false">IF($N2097="P",VLOOKUP(H2097,PrcBuckets,2,FALSE()),0)</f>
        <v>7</v>
      </c>
      <c r="Q2097" s="84" t="n">
        <f aca="false">IF($N2097="D",VLOOKUP(H2097,BasisBuckets,2,FALSE()),0)</f>
        <v>0</v>
      </c>
      <c r="R2097" s="84" t="n">
        <f aca="false">IF($N2097="PHY",VLOOKUP(H2097,PGDBuckets,2,FALSE()),0)</f>
        <v>0</v>
      </c>
      <c r="S2097" s="84" t="n">
        <f aca="false">IF($N2097="G",VLOOKUP(H2097,PGDBuckets,2,FALSE()),0)</f>
        <v>0</v>
      </c>
      <c r="T2097" s="84" t="n">
        <f aca="false">SUM(P2097:S2097)</f>
        <v>7</v>
      </c>
      <c r="U2097" s="84" t="str">
        <f aca="false">IF(O2097="not used","-",O2097&amp;N2097&amp;T2097)</f>
        <v>-</v>
      </c>
      <c r="V2097" s="84" t="str">
        <f aca="false">IF(O2097="Not Used","-",VLOOKUP(D2097,FOLIOS,7,FALSE())&amp;H2097)</f>
        <v>-</v>
      </c>
      <c r="W2097" s="84" t="str">
        <f aca="false">IF(U2097="-","-",O2097&amp;E2097&amp;H2097)</f>
        <v>-</v>
      </c>
      <c r="X2097" s="85" t="str">
        <f aca="false">D2097&amp;G2097</f>
        <v>FT-CAND-EGSC-PRCTOLL:ABC/KING</v>
      </c>
      <c r="AF2097" s="0" t="str">
        <f aca="false">D2097&amp;V2097</f>
        <v>FT-CAND-EGSC-PRC-</v>
      </c>
    </row>
    <row r="2098" customFormat="false" ht="12.75" hidden="false" customHeight="false" outlineLevel="0" collapsed="false">
      <c r="A2098" s="81" t="n">
        <v>36682</v>
      </c>
      <c r="B2098" s="82" t="s">
        <v>55</v>
      </c>
      <c r="C2098" s="82" t="s">
        <v>56</v>
      </c>
      <c r="D2098" s="82" t="s">
        <v>103</v>
      </c>
      <c r="E2098" s="82" t="s">
        <v>24</v>
      </c>
      <c r="F2098" s="82"/>
      <c r="G2098" s="82" t="s">
        <v>60</v>
      </c>
      <c r="H2098" s="81" t="n">
        <v>36831</v>
      </c>
      <c r="I2098" s="82" t="n">
        <v>-195155</v>
      </c>
      <c r="J2098" s="82" t="n">
        <v>0</v>
      </c>
      <c r="K2098" s="83" t="n">
        <f aca="false">IF(J2098=0,0,J2098/I2098)</f>
        <v>0</v>
      </c>
      <c r="L2098" s="83" t="n">
        <f aca="false">I2098/UOM</f>
        <v>-19.5155</v>
      </c>
      <c r="M2098" s="83" t="n">
        <f aca="false">J2098/UOM</f>
        <v>0</v>
      </c>
      <c r="N2098" s="84" t="str">
        <f aca="false">IF(F2098="P","PHY",IF(F2098="G","G",E2098))</f>
        <v>P</v>
      </c>
      <c r="O2098" s="84" t="str">
        <f aca="false">IF(ISNA(VLOOKUP(G2098,BadCanCurves,1,FALSE())),VLOOKUP(D2098,FOLIOS,6,FALSE()),"not used")</f>
        <v>not used</v>
      </c>
      <c r="P2098" s="84" t="n">
        <f aca="false">IF($N2098="P",VLOOKUP(H2098,PrcBuckets,2,FALSE()),0)</f>
        <v>8</v>
      </c>
      <c r="Q2098" s="84" t="n">
        <f aca="false">IF($N2098="D",VLOOKUP(H2098,BasisBuckets,2,FALSE()),0)</f>
        <v>0</v>
      </c>
      <c r="R2098" s="84" t="n">
        <f aca="false">IF($N2098="PHY",VLOOKUP(H2098,PGDBuckets,2,FALSE()),0)</f>
        <v>0</v>
      </c>
      <c r="S2098" s="84" t="n">
        <f aca="false">IF($N2098="G",VLOOKUP(H2098,PGDBuckets,2,FALSE()),0)</f>
        <v>0</v>
      </c>
      <c r="T2098" s="84" t="n">
        <f aca="false">SUM(P2098:S2098)</f>
        <v>8</v>
      </c>
      <c r="U2098" s="84" t="str">
        <f aca="false">IF(O2098="not used","-",O2098&amp;N2098&amp;T2098)</f>
        <v>-</v>
      </c>
      <c r="V2098" s="84" t="str">
        <f aca="false">IF(O2098="Not Used","-",VLOOKUP(D2098,FOLIOS,7,FALSE())&amp;H2098)</f>
        <v>-</v>
      </c>
      <c r="W2098" s="84" t="str">
        <f aca="false">IF(U2098="-","-",O2098&amp;E2098&amp;H2098)</f>
        <v>-</v>
      </c>
      <c r="X2098" s="85" t="str">
        <f aca="false">D2098&amp;G2098</f>
        <v>FT-CAND-EGSC-PRCTOLL:ABC/KING</v>
      </c>
      <c r="AF2098" s="0" t="str">
        <f aca="false">D2098&amp;V2098</f>
        <v>FT-CAND-EGSC-PRC-</v>
      </c>
    </row>
    <row r="2099" customFormat="false" ht="12.75" hidden="false" customHeight="false" outlineLevel="0" collapsed="false">
      <c r="A2099" s="81" t="n">
        <v>36682</v>
      </c>
      <c r="B2099" s="82" t="s">
        <v>55</v>
      </c>
      <c r="C2099" s="82" t="s">
        <v>56</v>
      </c>
      <c r="D2099" s="82" t="s">
        <v>103</v>
      </c>
      <c r="E2099" s="82" t="s">
        <v>24</v>
      </c>
      <c r="F2099" s="82"/>
      <c r="G2099" s="82" t="s">
        <v>60</v>
      </c>
      <c r="H2099" s="81" t="n">
        <v>36861</v>
      </c>
      <c r="I2099" s="82" t="n">
        <v>-200490</v>
      </c>
      <c r="J2099" s="82" t="n">
        <v>0</v>
      </c>
      <c r="K2099" s="83" t="n">
        <f aca="false">IF(J2099=0,0,J2099/I2099)</f>
        <v>0</v>
      </c>
      <c r="L2099" s="83" t="n">
        <f aca="false">I2099/UOM</f>
        <v>-20.049</v>
      </c>
      <c r="M2099" s="83" t="n">
        <f aca="false">J2099/UOM</f>
        <v>0</v>
      </c>
      <c r="N2099" s="84" t="str">
        <f aca="false">IF(F2099="P","PHY",IF(F2099="G","G",E2099))</f>
        <v>P</v>
      </c>
      <c r="O2099" s="84" t="str">
        <f aca="false">IF(ISNA(VLOOKUP(G2099,BadCanCurves,1,FALSE())),VLOOKUP(D2099,FOLIOS,6,FALSE()),"not used")</f>
        <v>not used</v>
      </c>
      <c r="P2099" s="84" t="n">
        <f aca="false">IF($N2099="P",VLOOKUP(H2099,PrcBuckets,2,FALSE()),0)</f>
        <v>8</v>
      </c>
      <c r="Q2099" s="84" t="n">
        <f aca="false">IF($N2099="D",VLOOKUP(H2099,BasisBuckets,2,FALSE()),0)</f>
        <v>0</v>
      </c>
      <c r="R2099" s="84" t="n">
        <f aca="false">IF($N2099="PHY",VLOOKUP(H2099,PGDBuckets,2,FALSE()),0)</f>
        <v>0</v>
      </c>
      <c r="S2099" s="84" t="n">
        <f aca="false">IF($N2099="G",VLOOKUP(H2099,PGDBuckets,2,FALSE()),0)</f>
        <v>0</v>
      </c>
      <c r="T2099" s="84" t="n">
        <f aca="false">SUM(P2099:S2099)</f>
        <v>8</v>
      </c>
      <c r="U2099" s="84" t="str">
        <f aca="false">IF(O2099="not used","-",O2099&amp;N2099&amp;T2099)</f>
        <v>-</v>
      </c>
      <c r="V2099" s="84" t="str">
        <f aca="false">IF(O2099="Not Used","-",VLOOKUP(D2099,FOLIOS,7,FALSE())&amp;H2099)</f>
        <v>-</v>
      </c>
      <c r="W2099" s="84" t="str">
        <f aca="false">IF(U2099="-","-",O2099&amp;E2099&amp;H2099)</f>
        <v>-</v>
      </c>
      <c r="X2099" s="85" t="str">
        <f aca="false">D2099&amp;G2099</f>
        <v>FT-CAND-EGSC-PRCTOLL:ABC/KING</v>
      </c>
      <c r="AF2099" s="0" t="str">
        <f aca="false">D2099&amp;V2099</f>
        <v>FT-CAND-EGSC-PRC-</v>
      </c>
    </row>
    <row r="2100" customFormat="false" ht="12.75" hidden="false" customHeight="false" outlineLevel="0" collapsed="false">
      <c r="A2100" s="81" t="n">
        <v>36682</v>
      </c>
      <c r="B2100" s="82" t="s">
        <v>55</v>
      </c>
      <c r="C2100" s="82" t="s">
        <v>56</v>
      </c>
      <c r="D2100" s="82" t="s">
        <v>103</v>
      </c>
      <c r="E2100" s="82" t="s">
        <v>24</v>
      </c>
      <c r="F2100" s="82"/>
      <c r="G2100" s="82" t="s">
        <v>60</v>
      </c>
      <c r="H2100" s="81" t="n">
        <v>36892</v>
      </c>
      <c r="I2100" s="82" t="n">
        <v>-199279</v>
      </c>
      <c r="J2100" s="82" t="n">
        <v>0</v>
      </c>
      <c r="K2100" s="83" t="n">
        <f aca="false">IF(J2100=0,0,J2100/I2100)</f>
        <v>0</v>
      </c>
      <c r="L2100" s="83" t="n">
        <f aca="false">I2100/UOM</f>
        <v>-19.9279</v>
      </c>
      <c r="M2100" s="83" t="n">
        <f aca="false">J2100/UOM</f>
        <v>0</v>
      </c>
      <c r="N2100" s="84" t="str">
        <f aca="false">IF(F2100="P","PHY",IF(F2100="G","G",E2100))</f>
        <v>P</v>
      </c>
      <c r="O2100" s="84" t="str">
        <f aca="false">IF(ISNA(VLOOKUP(G2100,BadCanCurves,1,FALSE())),VLOOKUP(D2100,FOLIOS,6,FALSE()),"not used")</f>
        <v>not used</v>
      </c>
      <c r="P2100" s="84" t="n">
        <f aca="false">IF($N2100="P",VLOOKUP(H2100,PrcBuckets,2,FALSE()),0)</f>
        <v>9</v>
      </c>
      <c r="Q2100" s="84" t="n">
        <f aca="false">IF($N2100="D",VLOOKUP(H2100,BasisBuckets,2,FALSE()),0)</f>
        <v>0</v>
      </c>
      <c r="R2100" s="84" t="n">
        <f aca="false">IF($N2100="PHY",VLOOKUP(H2100,PGDBuckets,2,FALSE()),0)</f>
        <v>0</v>
      </c>
      <c r="S2100" s="84" t="n">
        <f aca="false">IF($N2100="G",VLOOKUP(H2100,PGDBuckets,2,FALSE()),0)</f>
        <v>0</v>
      </c>
      <c r="T2100" s="84" t="n">
        <f aca="false">SUM(P2100:S2100)</f>
        <v>9</v>
      </c>
      <c r="U2100" s="84" t="str">
        <f aca="false">IF(O2100="not used","-",O2100&amp;N2100&amp;T2100)</f>
        <v>-</v>
      </c>
      <c r="V2100" s="84" t="str">
        <f aca="false">IF(O2100="Not Used","-",VLOOKUP(D2100,FOLIOS,7,FALSE())&amp;H2100)</f>
        <v>-</v>
      </c>
      <c r="W2100" s="84" t="str">
        <f aca="false">IF(U2100="-","-",O2100&amp;E2100&amp;H2100)</f>
        <v>-</v>
      </c>
      <c r="X2100" s="85" t="str">
        <f aca="false">D2100&amp;G2100</f>
        <v>FT-CAND-EGSC-PRCTOLL:ABC/KING</v>
      </c>
      <c r="AF2100" s="0" t="str">
        <f aca="false">D2100&amp;V2100</f>
        <v>FT-CAND-EGSC-PRC-</v>
      </c>
    </row>
    <row r="2101" customFormat="false" ht="12.75" hidden="false" customHeight="false" outlineLevel="0" collapsed="false">
      <c r="A2101" s="81" t="n">
        <v>36682</v>
      </c>
      <c r="B2101" s="82" t="s">
        <v>55</v>
      </c>
      <c r="C2101" s="82" t="s">
        <v>56</v>
      </c>
      <c r="D2101" s="82" t="s">
        <v>103</v>
      </c>
      <c r="E2101" s="82" t="s">
        <v>24</v>
      </c>
      <c r="F2101" s="82"/>
      <c r="G2101" s="82" t="s">
        <v>60</v>
      </c>
      <c r="H2101" s="81" t="n">
        <v>36923</v>
      </c>
      <c r="I2101" s="82" t="n">
        <v>-178901</v>
      </c>
      <c r="J2101" s="82" t="n">
        <v>0</v>
      </c>
      <c r="K2101" s="83" t="n">
        <f aca="false">IF(J2101=0,0,J2101/I2101)</f>
        <v>0</v>
      </c>
      <c r="L2101" s="83" t="n">
        <f aca="false">I2101/UOM</f>
        <v>-17.8901</v>
      </c>
      <c r="M2101" s="83" t="n">
        <f aca="false">J2101/UOM</f>
        <v>0</v>
      </c>
      <c r="N2101" s="84" t="str">
        <f aca="false">IF(F2101="P","PHY",IF(F2101="G","G",E2101))</f>
        <v>P</v>
      </c>
      <c r="O2101" s="84" t="str">
        <f aca="false">IF(ISNA(VLOOKUP(G2101,BadCanCurves,1,FALSE())),VLOOKUP(D2101,FOLIOS,6,FALSE()),"not used")</f>
        <v>not used</v>
      </c>
      <c r="P2101" s="84" t="n">
        <f aca="false">IF($N2101="P",VLOOKUP(H2101,PrcBuckets,2,FALSE()),0)</f>
        <v>9</v>
      </c>
      <c r="Q2101" s="84" t="n">
        <f aca="false">IF($N2101="D",VLOOKUP(H2101,BasisBuckets,2,FALSE()),0)</f>
        <v>0</v>
      </c>
      <c r="R2101" s="84" t="n">
        <f aca="false">IF($N2101="PHY",VLOOKUP(H2101,PGDBuckets,2,FALSE()),0)</f>
        <v>0</v>
      </c>
      <c r="S2101" s="84" t="n">
        <f aca="false">IF($N2101="G",VLOOKUP(H2101,PGDBuckets,2,FALSE()),0)</f>
        <v>0</v>
      </c>
      <c r="T2101" s="84" t="n">
        <f aca="false">SUM(P2101:S2101)</f>
        <v>9</v>
      </c>
      <c r="U2101" s="84" t="str">
        <f aca="false">IF(O2101="not used","-",O2101&amp;N2101&amp;T2101)</f>
        <v>-</v>
      </c>
      <c r="V2101" s="84" t="str">
        <f aca="false">IF(O2101="Not Used","-",VLOOKUP(D2101,FOLIOS,7,FALSE())&amp;H2101)</f>
        <v>-</v>
      </c>
      <c r="W2101" s="84" t="str">
        <f aca="false">IF(U2101="-","-",O2101&amp;E2101&amp;H2101)</f>
        <v>-</v>
      </c>
      <c r="X2101" s="85" t="str">
        <f aca="false">D2101&amp;G2101</f>
        <v>FT-CAND-EGSC-PRCTOLL:ABC/KING</v>
      </c>
      <c r="AF2101" s="0" t="str">
        <f aca="false">D2101&amp;V2101</f>
        <v>FT-CAND-EGSC-PRC-</v>
      </c>
    </row>
    <row r="2102" customFormat="false" ht="12.75" hidden="false" customHeight="false" outlineLevel="0" collapsed="false">
      <c r="A2102" s="81" t="n">
        <v>36682</v>
      </c>
      <c r="B2102" s="82" t="s">
        <v>55</v>
      </c>
      <c r="C2102" s="82" t="s">
        <v>56</v>
      </c>
      <c r="D2102" s="82" t="s">
        <v>103</v>
      </c>
      <c r="E2102" s="82" t="s">
        <v>24</v>
      </c>
      <c r="F2102" s="82"/>
      <c r="G2102" s="82" t="s">
        <v>60</v>
      </c>
      <c r="H2102" s="81" t="n">
        <v>36951</v>
      </c>
      <c r="I2102" s="82" t="n">
        <v>-196974</v>
      </c>
      <c r="J2102" s="82" t="n">
        <v>0</v>
      </c>
      <c r="K2102" s="83" t="n">
        <f aca="false">IF(J2102=0,0,J2102/I2102)</f>
        <v>0</v>
      </c>
      <c r="L2102" s="83" t="n">
        <f aca="false">I2102/UOM</f>
        <v>-19.6974</v>
      </c>
      <c r="M2102" s="83" t="n">
        <f aca="false">J2102/UOM</f>
        <v>0</v>
      </c>
      <c r="N2102" s="84" t="str">
        <f aca="false">IF(F2102="P","PHY",IF(F2102="G","G",E2102))</f>
        <v>P</v>
      </c>
      <c r="O2102" s="84" t="str">
        <f aca="false">IF(ISNA(VLOOKUP(G2102,BadCanCurves,1,FALSE())),VLOOKUP(D2102,FOLIOS,6,FALSE()),"not used")</f>
        <v>not used</v>
      </c>
      <c r="P2102" s="84" t="n">
        <f aca="false">IF($N2102="P",VLOOKUP(H2102,PrcBuckets,2,FALSE()),0)</f>
        <v>9</v>
      </c>
      <c r="Q2102" s="84" t="n">
        <f aca="false">IF($N2102="D",VLOOKUP(H2102,BasisBuckets,2,FALSE()),0)</f>
        <v>0</v>
      </c>
      <c r="R2102" s="84" t="n">
        <f aca="false">IF($N2102="PHY",VLOOKUP(H2102,PGDBuckets,2,FALSE()),0)</f>
        <v>0</v>
      </c>
      <c r="S2102" s="84" t="n">
        <f aca="false">IF($N2102="G",VLOOKUP(H2102,PGDBuckets,2,FALSE()),0)</f>
        <v>0</v>
      </c>
      <c r="T2102" s="84" t="n">
        <f aca="false">SUM(P2102:S2102)</f>
        <v>9</v>
      </c>
      <c r="U2102" s="84" t="str">
        <f aca="false">IF(O2102="not used","-",O2102&amp;N2102&amp;T2102)</f>
        <v>-</v>
      </c>
      <c r="V2102" s="84" t="str">
        <f aca="false">IF(O2102="Not Used","-",VLOOKUP(D2102,FOLIOS,7,FALSE())&amp;H2102)</f>
        <v>-</v>
      </c>
      <c r="W2102" s="84" t="str">
        <f aca="false">IF(U2102="-","-",O2102&amp;E2102&amp;H2102)</f>
        <v>-</v>
      </c>
      <c r="X2102" s="85" t="str">
        <f aca="false">D2102&amp;G2102</f>
        <v>FT-CAND-EGSC-PRCTOLL:ABC/KING</v>
      </c>
      <c r="AF2102" s="0" t="str">
        <f aca="false">D2102&amp;V2102</f>
        <v>FT-CAND-EGSC-PRC-</v>
      </c>
    </row>
    <row r="2103" customFormat="false" ht="12.75" hidden="false" customHeight="false" outlineLevel="0" collapsed="false">
      <c r="A2103" s="81" t="n">
        <v>36682</v>
      </c>
      <c r="B2103" s="82" t="s">
        <v>55</v>
      </c>
      <c r="C2103" s="82" t="s">
        <v>56</v>
      </c>
      <c r="D2103" s="82" t="s">
        <v>103</v>
      </c>
      <c r="E2103" s="82" t="s">
        <v>24</v>
      </c>
      <c r="F2103" s="82"/>
      <c r="G2103" s="82" t="s">
        <v>60</v>
      </c>
      <c r="H2103" s="81" t="n">
        <v>36982</v>
      </c>
      <c r="I2103" s="82" t="n">
        <v>-189451</v>
      </c>
      <c r="J2103" s="82" t="n">
        <v>0</v>
      </c>
      <c r="K2103" s="83" t="n">
        <f aca="false">IF(J2103=0,0,J2103/I2103)</f>
        <v>0</v>
      </c>
      <c r="L2103" s="83" t="n">
        <f aca="false">I2103/UOM</f>
        <v>-18.9451</v>
      </c>
      <c r="M2103" s="83" t="n">
        <f aca="false">J2103/UOM</f>
        <v>0</v>
      </c>
      <c r="N2103" s="84" t="str">
        <f aca="false">IF(F2103="P","PHY",IF(F2103="G","G",E2103))</f>
        <v>P</v>
      </c>
      <c r="O2103" s="84" t="str">
        <f aca="false">IF(ISNA(VLOOKUP(G2103,BadCanCurves,1,FALSE())),VLOOKUP(D2103,FOLIOS,6,FALSE()),"not used")</f>
        <v>not used</v>
      </c>
      <c r="P2103" s="84" t="n">
        <f aca="false">IF($N2103="P",VLOOKUP(H2103,PrcBuckets,2,FALSE()),0)</f>
        <v>9</v>
      </c>
      <c r="Q2103" s="84" t="n">
        <f aca="false">IF($N2103="D",VLOOKUP(H2103,BasisBuckets,2,FALSE()),0)</f>
        <v>0</v>
      </c>
      <c r="R2103" s="84" t="n">
        <f aca="false">IF($N2103="PHY",VLOOKUP(H2103,PGDBuckets,2,FALSE()),0)</f>
        <v>0</v>
      </c>
      <c r="S2103" s="84" t="n">
        <f aca="false">IF($N2103="G",VLOOKUP(H2103,PGDBuckets,2,FALSE()),0)</f>
        <v>0</v>
      </c>
      <c r="T2103" s="84" t="n">
        <f aca="false">SUM(P2103:S2103)</f>
        <v>9</v>
      </c>
      <c r="U2103" s="84" t="str">
        <f aca="false">IF(O2103="not used","-",O2103&amp;N2103&amp;T2103)</f>
        <v>-</v>
      </c>
      <c r="V2103" s="84" t="str">
        <f aca="false">IF(O2103="Not Used","-",VLOOKUP(D2103,FOLIOS,7,FALSE())&amp;H2103)</f>
        <v>-</v>
      </c>
      <c r="W2103" s="84" t="str">
        <f aca="false">IF(U2103="-","-",O2103&amp;E2103&amp;H2103)</f>
        <v>-</v>
      </c>
      <c r="X2103" s="85" t="str">
        <f aca="false">D2103&amp;G2103</f>
        <v>FT-CAND-EGSC-PRCTOLL:ABC/KING</v>
      </c>
      <c r="AF2103" s="0" t="str">
        <f aca="false">D2103&amp;V2103</f>
        <v>FT-CAND-EGSC-PRC-</v>
      </c>
    </row>
    <row r="2104" customFormat="false" ht="12.75" hidden="false" customHeight="false" outlineLevel="0" collapsed="false">
      <c r="A2104" s="81" t="n">
        <v>36682</v>
      </c>
      <c r="B2104" s="82" t="s">
        <v>55</v>
      </c>
      <c r="C2104" s="82" t="s">
        <v>56</v>
      </c>
      <c r="D2104" s="82" t="s">
        <v>103</v>
      </c>
      <c r="E2104" s="82" t="s">
        <v>24</v>
      </c>
      <c r="F2104" s="82"/>
      <c r="G2104" s="82" t="s">
        <v>60</v>
      </c>
      <c r="H2104" s="81" t="n">
        <v>37012</v>
      </c>
      <c r="I2104" s="82" t="n">
        <v>-194612</v>
      </c>
      <c r="J2104" s="82" t="n">
        <v>0</v>
      </c>
      <c r="K2104" s="83" t="n">
        <f aca="false">IF(J2104=0,0,J2104/I2104)</f>
        <v>0</v>
      </c>
      <c r="L2104" s="83" t="n">
        <f aca="false">I2104/UOM</f>
        <v>-19.4612</v>
      </c>
      <c r="M2104" s="83" t="n">
        <f aca="false">J2104/UOM</f>
        <v>0</v>
      </c>
      <c r="N2104" s="84" t="str">
        <f aca="false">IF(F2104="P","PHY",IF(F2104="G","G",E2104))</f>
        <v>P</v>
      </c>
      <c r="O2104" s="84" t="str">
        <f aca="false">IF(ISNA(VLOOKUP(G2104,BadCanCurves,1,FALSE())),VLOOKUP(D2104,FOLIOS,6,FALSE()),"not used")</f>
        <v>not used</v>
      </c>
      <c r="P2104" s="84" t="n">
        <f aca="false">IF($N2104="P",VLOOKUP(H2104,PrcBuckets,2,FALSE()),0)</f>
        <v>9</v>
      </c>
      <c r="Q2104" s="84" t="n">
        <f aca="false">IF($N2104="D",VLOOKUP(H2104,BasisBuckets,2,FALSE()),0)</f>
        <v>0</v>
      </c>
      <c r="R2104" s="84" t="n">
        <f aca="false">IF($N2104="PHY",VLOOKUP(H2104,PGDBuckets,2,FALSE()),0)</f>
        <v>0</v>
      </c>
      <c r="S2104" s="84" t="n">
        <f aca="false">IF($N2104="G",VLOOKUP(H2104,PGDBuckets,2,FALSE()),0)</f>
        <v>0</v>
      </c>
      <c r="T2104" s="84" t="n">
        <f aca="false">SUM(P2104:S2104)</f>
        <v>9</v>
      </c>
      <c r="U2104" s="84" t="str">
        <f aca="false">IF(O2104="not used","-",O2104&amp;N2104&amp;T2104)</f>
        <v>-</v>
      </c>
      <c r="V2104" s="84" t="str">
        <f aca="false">IF(O2104="Not Used","-",VLOOKUP(D2104,FOLIOS,7,FALSE())&amp;H2104)</f>
        <v>-</v>
      </c>
      <c r="W2104" s="84" t="str">
        <f aca="false">IF(U2104="-","-",O2104&amp;E2104&amp;H2104)</f>
        <v>-</v>
      </c>
      <c r="X2104" s="85" t="str">
        <f aca="false">D2104&amp;G2104</f>
        <v>FT-CAND-EGSC-PRCTOLL:ABC/KING</v>
      </c>
      <c r="AF2104" s="0" t="str">
        <f aca="false">D2104&amp;V2104</f>
        <v>FT-CAND-EGSC-PRC-</v>
      </c>
    </row>
    <row r="2105" customFormat="false" ht="12.75" hidden="false" customHeight="false" outlineLevel="0" collapsed="false">
      <c r="A2105" s="81" t="n">
        <v>36682</v>
      </c>
      <c r="B2105" s="82" t="s">
        <v>55</v>
      </c>
      <c r="C2105" s="82" t="s">
        <v>56</v>
      </c>
      <c r="D2105" s="82" t="s">
        <v>103</v>
      </c>
      <c r="E2105" s="82" t="s">
        <v>24</v>
      </c>
      <c r="F2105" s="82"/>
      <c r="G2105" s="82" t="s">
        <v>60</v>
      </c>
      <c r="H2105" s="81" t="n">
        <v>37043</v>
      </c>
      <c r="I2105" s="82" t="n">
        <v>-187182</v>
      </c>
      <c r="J2105" s="82" t="n">
        <v>0</v>
      </c>
      <c r="K2105" s="83" t="n">
        <f aca="false">IF(J2105=0,0,J2105/I2105)</f>
        <v>0</v>
      </c>
      <c r="L2105" s="83" t="n">
        <f aca="false">I2105/UOM</f>
        <v>-18.7182</v>
      </c>
      <c r="M2105" s="83" t="n">
        <f aca="false">J2105/UOM</f>
        <v>0</v>
      </c>
      <c r="N2105" s="84" t="str">
        <f aca="false">IF(F2105="P","PHY",IF(F2105="G","G",E2105))</f>
        <v>P</v>
      </c>
      <c r="O2105" s="84" t="str">
        <f aca="false">IF(ISNA(VLOOKUP(G2105,BadCanCurves,1,FALSE())),VLOOKUP(D2105,FOLIOS,6,FALSE()),"not used")</f>
        <v>not used</v>
      </c>
      <c r="P2105" s="84" t="n">
        <f aca="false">IF($N2105="P",VLOOKUP(H2105,PrcBuckets,2,FALSE()),0)</f>
        <v>9</v>
      </c>
      <c r="Q2105" s="84" t="n">
        <f aca="false">IF($N2105="D",VLOOKUP(H2105,BasisBuckets,2,FALSE()),0)</f>
        <v>0</v>
      </c>
      <c r="R2105" s="84" t="n">
        <f aca="false">IF($N2105="PHY",VLOOKUP(H2105,PGDBuckets,2,FALSE()),0)</f>
        <v>0</v>
      </c>
      <c r="S2105" s="84" t="n">
        <f aca="false">IF($N2105="G",VLOOKUP(H2105,PGDBuckets,2,FALSE()),0)</f>
        <v>0</v>
      </c>
      <c r="T2105" s="84" t="n">
        <f aca="false">SUM(P2105:S2105)</f>
        <v>9</v>
      </c>
      <c r="U2105" s="84" t="str">
        <f aca="false">IF(O2105="not used","-",O2105&amp;N2105&amp;T2105)</f>
        <v>-</v>
      </c>
      <c r="V2105" s="84" t="str">
        <f aca="false">IF(O2105="Not Used","-",VLOOKUP(D2105,FOLIOS,7,FALSE())&amp;H2105)</f>
        <v>-</v>
      </c>
      <c r="W2105" s="84" t="str">
        <f aca="false">IF(U2105="-","-",O2105&amp;E2105&amp;H2105)</f>
        <v>-</v>
      </c>
      <c r="X2105" s="85" t="str">
        <f aca="false">D2105&amp;G2105</f>
        <v>FT-CAND-EGSC-PRCTOLL:ABC/KING</v>
      </c>
      <c r="AF2105" s="0" t="str">
        <f aca="false">D2105&amp;V2105</f>
        <v>FT-CAND-EGSC-PRC-</v>
      </c>
    </row>
    <row r="2106" customFormat="false" ht="12.75" hidden="false" customHeight="false" outlineLevel="0" collapsed="false">
      <c r="A2106" s="81" t="n">
        <v>36682</v>
      </c>
      <c r="B2106" s="82" t="s">
        <v>55</v>
      </c>
      <c r="C2106" s="82" t="s">
        <v>56</v>
      </c>
      <c r="D2106" s="82" t="s">
        <v>103</v>
      </c>
      <c r="E2106" s="82" t="s">
        <v>24</v>
      </c>
      <c r="F2106" s="82"/>
      <c r="G2106" s="82" t="s">
        <v>60</v>
      </c>
      <c r="H2106" s="81" t="n">
        <v>37073</v>
      </c>
      <c r="I2106" s="82" t="n">
        <v>-192275</v>
      </c>
      <c r="J2106" s="82" t="n">
        <v>0</v>
      </c>
      <c r="K2106" s="83" t="n">
        <f aca="false">IF(J2106=0,0,J2106/I2106)</f>
        <v>0</v>
      </c>
      <c r="L2106" s="83" t="n">
        <f aca="false">I2106/UOM</f>
        <v>-19.2275</v>
      </c>
      <c r="M2106" s="83" t="n">
        <f aca="false">J2106/UOM</f>
        <v>0</v>
      </c>
      <c r="N2106" s="84" t="str">
        <f aca="false">IF(F2106="P","PHY",IF(F2106="G","G",E2106))</f>
        <v>P</v>
      </c>
      <c r="O2106" s="84" t="str">
        <f aca="false">IF(ISNA(VLOOKUP(G2106,BadCanCurves,1,FALSE())),VLOOKUP(D2106,FOLIOS,6,FALSE()),"not used")</f>
        <v>not used</v>
      </c>
      <c r="P2106" s="84" t="n">
        <f aca="false">IF($N2106="P",VLOOKUP(H2106,PrcBuckets,2,FALSE()),0)</f>
        <v>9</v>
      </c>
      <c r="Q2106" s="84" t="n">
        <f aca="false">IF($N2106="D",VLOOKUP(H2106,BasisBuckets,2,FALSE()),0)</f>
        <v>0</v>
      </c>
      <c r="R2106" s="84" t="n">
        <f aca="false">IF($N2106="PHY",VLOOKUP(H2106,PGDBuckets,2,FALSE()),0)</f>
        <v>0</v>
      </c>
      <c r="S2106" s="84" t="n">
        <f aca="false">IF($N2106="G",VLOOKUP(H2106,PGDBuckets,2,FALSE()),0)</f>
        <v>0</v>
      </c>
      <c r="T2106" s="84" t="n">
        <f aca="false">SUM(P2106:S2106)</f>
        <v>9</v>
      </c>
      <c r="U2106" s="84" t="str">
        <f aca="false">IF(O2106="not used","-",O2106&amp;N2106&amp;T2106)</f>
        <v>-</v>
      </c>
      <c r="V2106" s="84" t="str">
        <f aca="false">IF(O2106="Not Used","-",VLOOKUP(D2106,FOLIOS,7,FALSE())&amp;H2106)</f>
        <v>-</v>
      </c>
      <c r="W2106" s="84" t="str">
        <f aca="false">IF(U2106="-","-",O2106&amp;E2106&amp;H2106)</f>
        <v>-</v>
      </c>
      <c r="X2106" s="85" t="str">
        <f aca="false">D2106&amp;G2106</f>
        <v>FT-CAND-EGSC-PRCTOLL:ABC/KING</v>
      </c>
      <c r="AF2106" s="0" t="str">
        <f aca="false">D2106&amp;V2106</f>
        <v>FT-CAND-EGSC-PRC-</v>
      </c>
    </row>
    <row r="2107" customFormat="false" ht="12.75" hidden="false" customHeight="false" outlineLevel="0" collapsed="false">
      <c r="A2107" s="81" t="n">
        <v>36682</v>
      </c>
      <c r="B2107" s="82" t="s">
        <v>55</v>
      </c>
      <c r="C2107" s="82" t="s">
        <v>56</v>
      </c>
      <c r="D2107" s="82" t="s">
        <v>103</v>
      </c>
      <c r="E2107" s="82" t="s">
        <v>24</v>
      </c>
      <c r="F2107" s="82"/>
      <c r="G2107" s="82" t="s">
        <v>60</v>
      </c>
      <c r="H2107" s="81" t="n">
        <v>37104</v>
      </c>
      <c r="I2107" s="82" t="n">
        <v>-191100</v>
      </c>
      <c r="J2107" s="82" t="n">
        <v>0</v>
      </c>
      <c r="K2107" s="83" t="n">
        <f aca="false">IF(J2107=0,0,J2107/I2107)</f>
        <v>0</v>
      </c>
      <c r="L2107" s="83" t="n">
        <f aca="false">I2107/UOM</f>
        <v>-19.11</v>
      </c>
      <c r="M2107" s="83" t="n">
        <f aca="false">J2107/UOM</f>
        <v>0</v>
      </c>
      <c r="N2107" s="84" t="str">
        <f aca="false">IF(F2107="P","PHY",IF(F2107="G","G",E2107))</f>
        <v>P</v>
      </c>
      <c r="O2107" s="84" t="str">
        <f aca="false">IF(ISNA(VLOOKUP(G2107,BadCanCurves,1,FALSE())),VLOOKUP(D2107,FOLIOS,6,FALSE()),"not used")</f>
        <v>not used</v>
      </c>
      <c r="P2107" s="84" t="n">
        <f aca="false">IF($N2107="P",VLOOKUP(H2107,PrcBuckets,2,FALSE()),0)</f>
        <v>9</v>
      </c>
      <c r="Q2107" s="84" t="n">
        <f aca="false">IF($N2107="D",VLOOKUP(H2107,BasisBuckets,2,FALSE()),0)</f>
        <v>0</v>
      </c>
      <c r="R2107" s="84" t="n">
        <f aca="false">IF($N2107="PHY",VLOOKUP(H2107,PGDBuckets,2,FALSE()),0)</f>
        <v>0</v>
      </c>
      <c r="S2107" s="84" t="n">
        <f aca="false">IF($N2107="G",VLOOKUP(H2107,PGDBuckets,2,FALSE()),0)</f>
        <v>0</v>
      </c>
      <c r="T2107" s="84" t="n">
        <f aca="false">SUM(P2107:S2107)</f>
        <v>9</v>
      </c>
      <c r="U2107" s="84" t="str">
        <f aca="false">IF(O2107="not used","-",O2107&amp;N2107&amp;T2107)</f>
        <v>-</v>
      </c>
      <c r="V2107" s="84" t="str">
        <f aca="false">IF(O2107="Not Used","-",VLOOKUP(D2107,FOLIOS,7,FALSE())&amp;H2107)</f>
        <v>-</v>
      </c>
      <c r="W2107" s="84" t="str">
        <f aca="false">IF(U2107="-","-",O2107&amp;E2107&amp;H2107)</f>
        <v>-</v>
      </c>
      <c r="X2107" s="85" t="str">
        <f aca="false">D2107&amp;G2107</f>
        <v>FT-CAND-EGSC-PRCTOLL:ABC/KING</v>
      </c>
      <c r="AF2107" s="0" t="str">
        <f aca="false">D2107&amp;V2107</f>
        <v>FT-CAND-EGSC-PRC-</v>
      </c>
    </row>
    <row r="2108" customFormat="false" ht="12.75" hidden="false" customHeight="false" outlineLevel="0" collapsed="false">
      <c r="A2108" s="81" t="n">
        <v>36682</v>
      </c>
      <c r="B2108" s="82" t="s">
        <v>55</v>
      </c>
      <c r="C2108" s="82" t="s">
        <v>56</v>
      </c>
      <c r="D2108" s="82" t="s">
        <v>103</v>
      </c>
      <c r="E2108" s="82" t="s">
        <v>24</v>
      </c>
      <c r="F2108" s="82"/>
      <c r="G2108" s="82" t="s">
        <v>60</v>
      </c>
      <c r="H2108" s="81" t="n">
        <v>37135</v>
      </c>
      <c r="I2108" s="82" t="n">
        <v>-183802</v>
      </c>
      <c r="J2108" s="82" t="n">
        <v>0</v>
      </c>
      <c r="K2108" s="83" t="n">
        <f aca="false">IF(J2108=0,0,J2108/I2108)</f>
        <v>0</v>
      </c>
      <c r="L2108" s="83" t="n">
        <f aca="false">I2108/UOM</f>
        <v>-18.3802</v>
      </c>
      <c r="M2108" s="83" t="n">
        <f aca="false">J2108/UOM</f>
        <v>0</v>
      </c>
      <c r="N2108" s="84" t="str">
        <f aca="false">IF(F2108="P","PHY",IF(F2108="G","G",E2108))</f>
        <v>P</v>
      </c>
      <c r="O2108" s="84" t="str">
        <f aca="false">IF(ISNA(VLOOKUP(G2108,BadCanCurves,1,FALSE())),VLOOKUP(D2108,FOLIOS,6,FALSE()),"not used")</f>
        <v>not used</v>
      </c>
      <c r="P2108" s="84" t="n">
        <f aca="false">IF($N2108="P",VLOOKUP(H2108,PrcBuckets,2,FALSE()),0)</f>
        <v>9</v>
      </c>
      <c r="Q2108" s="84" t="n">
        <f aca="false">IF($N2108="D",VLOOKUP(H2108,BasisBuckets,2,FALSE()),0)</f>
        <v>0</v>
      </c>
      <c r="R2108" s="84" t="n">
        <f aca="false">IF($N2108="PHY",VLOOKUP(H2108,PGDBuckets,2,FALSE()),0)</f>
        <v>0</v>
      </c>
      <c r="S2108" s="84" t="n">
        <f aca="false">IF($N2108="G",VLOOKUP(H2108,PGDBuckets,2,FALSE()),0)</f>
        <v>0</v>
      </c>
      <c r="T2108" s="84" t="n">
        <f aca="false">SUM(P2108:S2108)</f>
        <v>9</v>
      </c>
      <c r="U2108" s="84" t="str">
        <f aca="false">IF(O2108="not used","-",O2108&amp;N2108&amp;T2108)</f>
        <v>-</v>
      </c>
      <c r="V2108" s="84" t="str">
        <f aca="false">IF(O2108="Not Used","-",VLOOKUP(D2108,FOLIOS,7,FALSE())&amp;H2108)</f>
        <v>-</v>
      </c>
      <c r="W2108" s="84" t="str">
        <f aca="false">IF(U2108="-","-",O2108&amp;E2108&amp;H2108)</f>
        <v>-</v>
      </c>
      <c r="X2108" s="85" t="str">
        <f aca="false">D2108&amp;G2108</f>
        <v>FT-CAND-EGSC-PRCTOLL:ABC/KING</v>
      </c>
      <c r="AF2108" s="0" t="str">
        <f aca="false">D2108&amp;V2108</f>
        <v>FT-CAND-EGSC-PRC-</v>
      </c>
    </row>
    <row r="2109" customFormat="false" ht="12.75" hidden="false" customHeight="false" outlineLevel="0" collapsed="false">
      <c r="A2109" s="81" t="n">
        <v>36682</v>
      </c>
      <c r="B2109" s="82" t="s">
        <v>55</v>
      </c>
      <c r="C2109" s="82" t="s">
        <v>56</v>
      </c>
      <c r="D2109" s="82" t="s">
        <v>103</v>
      </c>
      <c r="E2109" s="82" t="s">
        <v>24</v>
      </c>
      <c r="F2109" s="82"/>
      <c r="G2109" s="82" t="s">
        <v>60</v>
      </c>
      <c r="H2109" s="81" t="n">
        <v>37165</v>
      </c>
      <c r="I2109" s="82" t="n">
        <v>-188803</v>
      </c>
      <c r="J2109" s="82" t="n">
        <v>0</v>
      </c>
      <c r="K2109" s="83" t="n">
        <f aca="false">IF(J2109=0,0,J2109/I2109)</f>
        <v>0</v>
      </c>
      <c r="L2109" s="83" t="n">
        <f aca="false">I2109/UOM</f>
        <v>-18.8803</v>
      </c>
      <c r="M2109" s="83" t="n">
        <f aca="false">J2109/UOM</f>
        <v>0</v>
      </c>
      <c r="N2109" s="84" t="str">
        <f aca="false">IF(F2109="P","PHY",IF(F2109="G","G",E2109))</f>
        <v>P</v>
      </c>
      <c r="O2109" s="84" t="str">
        <f aca="false">IF(ISNA(VLOOKUP(G2109,BadCanCurves,1,FALSE())),VLOOKUP(D2109,FOLIOS,6,FALSE()),"not used")</f>
        <v>not used</v>
      </c>
      <c r="P2109" s="84" t="n">
        <f aca="false">IF($N2109="P",VLOOKUP(H2109,PrcBuckets,2,FALSE()),0)</f>
        <v>9</v>
      </c>
      <c r="Q2109" s="84" t="n">
        <f aca="false">IF($N2109="D",VLOOKUP(H2109,BasisBuckets,2,FALSE()),0)</f>
        <v>0</v>
      </c>
      <c r="R2109" s="84" t="n">
        <f aca="false">IF($N2109="PHY",VLOOKUP(H2109,PGDBuckets,2,FALSE()),0)</f>
        <v>0</v>
      </c>
      <c r="S2109" s="84" t="n">
        <f aca="false">IF($N2109="G",VLOOKUP(H2109,PGDBuckets,2,FALSE()),0)</f>
        <v>0</v>
      </c>
      <c r="T2109" s="84" t="n">
        <f aca="false">SUM(P2109:S2109)</f>
        <v>9</v>
      </c>
      <c r="U2109" s="84" t="str">
        <f aca="false">IF(O2109="not used","-",O2109&amp;N2109&amp;T2109)</f>
        <v>-</v>
      </c>
      <c r="V2109" s="84" t="str">
        <f aca="false">IF(O2109="Not Used","-",VLOOKUP(D2109,FOLIOS,7,FALSE())&amp;H2109)</f>
        <v>-</v>
      </c>
      <c r="W2109" s="84" t="str">
        <f aca="false">IF(U2109="-","-",O2109&amp;E2109&amp;H2109)</f>
        <v>-</v>
      </c>
      <c r="X2109" s="85" t="str">
        <f aca="false">D2109&amp;G2109</f>
        <v>FT-CAND-EGSC-PRCTOLL:ABC/KING</v>
      </c>
      <c r="AF2109" s="0" t="str">
        <f aca="false">D2109&amp;V2109</f>
        <v>FT-CAND-EGSC-PRC-</v>
      </c>
    </row>
    <row r="2110" customFormat="false" ht="12.75" hidden="false" customHeight="false" outlineLevel="0" collapsed="false">
      <c r="A2110" s="81" t="n">
        <v>36682</v>
      </c>
      <c r="B2110" s="82" t="s">
        <v>55</v>
      </c>
      <c r="C2110" s="82" t="s">
        <v>56</v>
      </c>
      <c r="D2110" s="82" t="s">
        <v>103</v>
      </c>
      <c r="E2110" s="82" t="s">
        <v>24</v>
      </c>
      <c r="F2110" s="82"/>
      <c r="G2110" s="82" t="s">
        <v>60</v>
      </c>
      <c r="H2110" s="81" t="n">
        <v>37196</v>
      </c>
      <c r="I2110" s="82" t="n">
        <v>-223509</v>
      </c>
      <c r="J2110" s="82" t="n">
        <v>0</v>
      </c>
      <c r="K2110" s="83" t="n">
        <f aca="false">IF(J2110=0,0,J2110/I2110)</f>
        <v>0</v>
      </c>
      <c r="L2110" s="83" t="n">
        <f aca="false">I2110/UOM</f>
        <v>-22.3509</v>
      </c>
      <c r="M2110" s="83" t="n">
        <f aca="false">J2110/UOM</f>
        <v>0</v>
      </c>
      <c r="N2110" s="84" t="str">
        <f aca="false">IF(F2110="P","PHY",IF(F2110="G","G",E2110))</f>
        <v>P</v>
      </c>
      <c r="O2110" s="84" t="str">
        <f aca="false">IF(ISNA(VLOOKUP(G2110,BadCanCurves,1,FALSE())),VLOOKUP(D2110,FOLIOS,6,FALSE()),"not used")</f>
        <v>not used</v>
      </c>
      <c r="P2110" s="84" t="n">
        <f aca="false">IF($N2110="P",VLOOKUP(H2110,PrcBuckets,2,FALSE()),0)</f>
        <v>9</v>
      </c>
      <c r="Q2110" s="84" t="n">
        <f aca="false">IF($N2110="D",VLOOKUP(H2110,BasisBuckets,2,FALSE()),0)</f>
        <v>0</v>
      </c>
      <c r="R2110" s="84" t="n">
        <f aca="false">IF($N2110="PHY",VLOOKUP(H2110,PGDBuckets,2,FALSE()),0)</f>
        <v>0</v>
      </c>
      <c r="S2110" s="84" t="n">
        <f aca="false">IF($N2110="G",VLOOKUP(H2110,PGDBuckets,2,FALSE()),0)</f>
        <v>0</v>
      </c>
      <c r="T2110" s="84" t="n">
        <f aca="false">SUM(P2110:S2110)</f>
        <v>9</v>
      </c>
      <c r="U2110" s="84" t="str">
        <f aca="false">IF(O2110="not used","-",O2110&amp;N2110&amp;T2110)</f>
        <v>-</v>
      </c>
      <c r="V2110" s="84" t="str">
        <f aca="false">IF(O2110="Not Used","-",VLOOKUP(D2110,FOLIOS,7,FALSE())&amp;H2110)</f>
        <v>-</v>
      </c>
      <c r="W2110" s="84" t="str">
        <f aca="false">IF(U2110="-","-",O2110&amp;E2110&amp;H2110)</f>
        <v>-</v>
      </c>
      <c r="X2110" s="85" t="str">
        <f aca="false">D2110&amp;G2110</f>
        <v>FT-CAND-EGSC-PRCTOLL:ABC/KING</v>
      </c>
      <c r="AF2110" s="0" t="str">
        <f aca="false">D2110&amp;V2110</f>
        <v>FT-CAND-EGSC-PRC-</v>
      </c>
    </row>
    <row r="2111" customFormat="false" ht="12.75" hidden="false" customHeight="false" outlineLevel="0" collapsed="false">
      <c r="A2111" s="81" t="n">
        <v>36682</v>
      </c>
      <c r="B2111" s="82" t="s">
        <v>55</v>
      </c>
      <c r="C2111" s="82" t="s">
        <v>56</v>
      </c>
      <c r="D2111" s="82" t="s">
        <v>103</v>
      </c>
      <c r="E2111" s="82" t="s">
        <v>24</v>
      </c>
      <c r="F2111" s="82"/>
      <c r="G2111" s="82" t="s">
        <v>60</v>
      </c>
      <c r="H2111" s="81" t="n">
        <v>37226</v>
      </c>
      <c r="I2111" s="82" t="n">
        <v>-229592</v>
      </c>
      <c r="J2111" s="82" t="n">
        <v>0</v>
      </c>
      <c r="K2111" s="83" t="n">
        <f aca="false">IF(J2111=0,0,J2111/I2111)</f>
        <v>0</v>
      </c>
      <c r="L2111" s="83" t="n">
        <f aca="false">I2111/UOM</f>
        <v>-22.9592</v>
      </c>
      <c r="M2111" s="83" t="n">
        <f aca="false">J2111/UOM</f>
        <v>0</v>
      </c>
      <c r="N2111" s="84" t="str">
        <f aca="false">IF(F2111="P","PHY",IF(F2111="G","G",E2111))</f>
        <v>P</v>
      </c>
      <c r="O2111" s="84" t="str">
        <f aca="false">IF(ISNA(VLOOKUP(G2111,BadCanCurves,1,FALSE())),VLOOKUP(D2111,FOLIOS,6,FALSE()),"not used")</f>
        <v>not used</v>
      </c>
      <c r="P2111" s="84" t="n">
        <f aca="false">IF($N2111="P",VLOOKUP(H2111,PrcBuckets,2,FALSE()),0)</f>
        <v>9</v>
      </c>
      <c r="Q2111" s="84" t="n">
        <f aca="false">IF($N2111="D",VLOOKUP(H2111,BasisBuckets,2,FALSE()),0)</f>
        <v>0</v>
      </c>
      <c r="R2111" s="84" t="n">
        <f aca="false">IF($N2111="PHY",VLOOKUP(H2111,PGDBuckets,2,FALSE()),0)</f>
        <v>0</v>
      </c>
      <c r="S2111" s="84" t="n">
        <f aca="false">IF($N2111="G",VLOOKUP(H2111,PGDBuckets,2,FALSE()),0)</f>
        <v>0</v>
      </c>
      <c r="T2111" s="84" t="n">
        <f aca="false">SUM(P2111:S2111)</f>
        <v>9</v>
      </c>
      <c r="U2111" s="84" t="str">
        <f aca="false">IF(O2111="not used","-",O2111&amp;N2111&amp;T2111)</f>
        <v>-</v>
      </c>
      <c r="V2111" s="84" t="str">
        <f aca="false">IF(O2111="Not Used","-",VLOOKUP(D2111,FOLIOS,7,FALSE())&amp;H2111)</f>
        <v>-</v>
      </c>
      <c r="W2111" s="84" t="str">
        <f aca="false">IF(U2111="-","-",O2111&amp;E2111&amp;H2111)</f>
        <v>-</v>
      </c>
      <c r="X2111" s="85" t="str">
        <f aca="false">D2111&amp;G2111</f>
        <v>FT-CAND-EGSC-PRCTOLL:ABC/KING</v>
      </c>
      <c r="AF2111" s="0" t="str">
        <f aca="false">D2111&amp;V2111</f>
        <v>FT-CAND-EGSC-PRC-</v>
      </c>
    </row>
    <row r="2112" customFormat="false" ht="12.75" hidden="false" customHeight="false" outlineLevel="0" collapsed="false">
      <c r="A2112" s="81" t="n">
        <v>36682</v>
      </c>
      <c r="B2112" s="82" t="s">
        <v>55</v>
      </c>
      <c r="C2112" s="82" t="s">
        <v>56</v>
      </c>
      <c r="D2112" s="82" t="s">
        <v>103</v>
      </c>
      <c r="E2112" s="82" t="s">
        <v>24</v>
      </c>
      <c r="F2112" s="82"/>
      <c r="G2112" s="82" t="s">
        <v>60</v>
      </c>
      <c r="H2112" s="81" t="n">
        <v>37257</v>
      </c>
      <c r="I2112" s="82" t="n">
        <v>-228186</v>
      </c>
      <c r="J2112" s="82" t="n">
        <v>0</v>
      </c>
      <c r="K2112" s="83" t="n">
        <f aca="false">IF(J2112=0,0,J2112/I2112)</f>
        <v>0</v>
      </c>
      <c r="L2112" s="83" t="n">
        <f aca="false">I2112/UOM</f>
        <v>-22.8186</v>
      </c>
      <c r="M2112" s="83" t="n">
        <f aca="false">J2112/UOM</f>
        <v>0</v>
      </c>
      <c r="N2112" s="84" t="str">
        <f aca="false">IF(F2112="P","PHY",IF(F2112="G","G",E2112))</f>
        <v>P</v>
      </c>
      <c r="O2112" s="84" t="str">
        <f aca="false">IF(ISNA(VLOOKUP(G2112,BadCanCurves,1,FALSE())),VLOOKUP(D2112,FOLIOS,6,FALSE()),"not used")</f>
        <v>not used</v>
      </c>
      <c r="P2112" s="84" t="n">
        <f aca="false">IF($N2112="P",VLOOKUP(H2112,PrcBuckets,2,FALSE()),0)</f>
        <v>10</v>
      </c>
      <c r="Q2112" s="84" t="n">
        <f aca="false">IF($N2112="D",VLOOKUP(H2112,BasisBuckets,2,FALSE()),0)</f>
        <v>0</v>
      </c>
      <c r="R2112" s="84" t="n">
        <f aca="false">IF($N2112="PHY",VLOOKUP(H2112,PGDBuckets,2,FALSE()),0)</f>
        <v>0</v>
      </c>
      <c r="S2112" s="84" t="n">
        <f aca="false">IF($N2112="G",VLOOKUP(H2112,PGDBuckets,2,FALSE()),0)</f>
        <v>0</v>
      </c>
      <c r="T2112" s="84" t="n">
        <f aca="false">SUM(P2112:S2112)</f>
        <v>10</v>
      </c>
      <c r="U2112" s="84" t="str">
        <f aca="false">IF(O2112="not used","-",O2112&amp;N2112&amp;T2112)</f>
        <v>-</v>
      </c>
      <c r="V2112" s="84" t="str">
        <f aca="false">IF(O2112="Not Used","-",VLOOKUP(D2112,FOLIOS,7,FALSE())&amp;H2112)</f>
        <v>-</v>
      </c>
      <c r="W2112" s="84" t="str">
        <f aca="false">IF(U2112="-","-",O2112&amp;E2112&amp;H2112)</f>
        <v>-</v>
      </c>
      <c r="X2112" s="85" t="str">
        <f aca="false">D2112&amp;G2112</f>
        <v>FT-CAND-EGSC-PRCTOLL:ABC/KING</v>
      </c>
      <c r="AF2112" s="0" t="str">
        <f aca="false">D2112&amp;V2112</f>
        <v>FT-CAND-EGSC-PRC-</v>
      </c>
    </row>
    <row r="2113" customFormat="false" ht="12.75" hidden="false" customHeight="false" outlineLevel="0" collapsed="false">
      <c r="A2113" s="81" t="n">
        <v>36682</v>
      </c>
      <c r="B2113" s="82" t="s">
        <v>55</v>
      </c>
      <c r="C2113" s="82" t="s">
        <v>56</v>
      </c>
      <c r="D2113" s="82" t="s">
        <v>103</v>
      </c>
      <c r="E2113" s="82" t="s">
        <v>24</v>
      </c>
      <c r="F2113" s="82"/>
      <c r="G2113" s="82" t="s">
        <v>60</v>
      </c>
      <c r="H2113" s="81" t="n">
        <v>37288</v>
      </c>
      <c r="I2113" s="82" t="n">
        <v>-204838</v>
      </c>
      <c r="J2113" s="82" t="n">
        <v>0</v>
      </c>
      <c r="K2113" s="83" t="n">
        <f aca="false">IF(J2113=0,0,J2113/I2113)</f>
        <v>0</v>
      </c>
      <c r="L2113" s="83" t="n">
        <f aca="false">I2113/UOM</f>
        <v>-20.4838</v>
      </c>
      <c r="M2113" s="83" t="n">
        <f aca="false">J2113/UOM</f>
        <v>0</v>
      </c>
      <c r="N2113" s="84" t="str">
        <f aca="false">IF(F2113="P","PHY",IF(F2113="G","G",E2113))</f>
        <v>P</v>
      </c>
      <c r="O2113" s="84" t="str">
        <f aca="false">IF(ISNA(VLOOKUP(G2113,BadCanCurves,1,FALSE())),VLOOKUP(D2113,FOLIOS,6,FALSE()),"not used")</f>
        <v>not used</v>
      </c>
      <c r="P2113" s="84" t="n">
        <f aca="false">IF($N2113="P",VLOOKUP(H2113,PrcBuckets,2,FALSE()),0)</f>
        <v>10</v>
      </c>
      <c r="Q2113" s="84" t="n">
        <f aca="false">IF($N2113="D",VLOOKUP(H2113,BasisBuckets,2,FALSE()),0)</f>
        <v>0</v>
      </c>
      <c r="R2113" s="84" t="n">
        <f aca="false">IF($N2113="PHY",VLOOKUP(H2113,PGDBuckets,2,FALSE()),0)</f>
        <v>0</v>
      </c>
      <c r="S2113" s="84" t="n">
        <f aca="false">IF($N2113="G",VLOOKUP(H2113,PGDBuckets,2,FALSE()),0)</f>
        <v>0</v>
      </c>
      <c r="T2113" s="84" t="n">
        <f aca="false">SUM(P2113:S2113)</f>
        <v>10</v>
      </c>
      <c r="U2113" s="84" t="str">
        <f aca="false">IF(O2113="not used","-",O2113&amp;N2113&amp;T2113)</f>
        <v>-</v>
      </c>
      <c r="V2113" s="84" t="str">
        <f aca="false">IF(O2113="Not Used","-",VLOOKUP(D2113,FOLIOS,7,FALSE())&amp;H2113)</f>
        <v>-</v>
      </c>
      <c r="W2113" s="84" t="str">
        <f aca="false">IF(U2113="-","-",O2113&amp;E2113&amp;H2113)</f>
        <v>-</v>
      </c>
      <c r="X2113" s="85" t="str">
        <f aca="false">D2113&amp;G2113</f>
        <v>FT-CAND-EGSC-PRCTOLL:ABC/KING</v>
      </c>
      <c r="AF2113" s="0" t="str">
        <f aca="false">D2113&amp;V2113</f>
        <v>FT-CAND-EGSC-PRC-</v>
      </c>
    </row>
    <row r="2114" customFormat="false" ht="12.75" hidden="false" customHeight="false" outlineLevel="0" collapsed="false">
      <c r="A2114" s="81" t="n">
        <v>36682</v>
      </c>
      <c r="B2114" s="82" t="s">
        <v>55</v>
      </c>
      <c r="C2114" s="82" t="s">
        <v>56</v>
      </c>
      <c r="D2114" s="82" t="s">
        <v>103</v>
      </c>
      <c r="E2114" s="82" t="s">
        <v>24</v>
      </c>
      <c r="F2114" s="82"/>
      <c r="G2114" s="82" t="s">
        <v>60</v>
      </c>
      <c r="H2114" s="81" t="n">
        <v>37316</v>
      </c>
      <c r="I2114" s="82" t="n">
        <v>-225526</v>
      </c>
      <c r="J2114" s="82" t="n">
        <v>0</v>
      </c>
      <c r="K2114" s="83" t="n">
        <f aca="false">IF(J2114=0,0,J2114/I2114)</f>
        <v>0</v>
      </c>
      <c r="L2114" s="83" t="n">
        <f aca="false">I2114/UOM</f>
        <v>-22.5526</v>
      </c>
      <c r="M2114" s="83" t="n">
        <f aca="false">J2114/UOM</f>
        <v>0</v>
      </c>
      <c r="N2114" s="84" t="str">
        <f aca="false">IF(F2114="P","PHY",IF(F2114="G","G",E2114))</f>
        <v>P</v>
      </c>
      <c r="O2114" s="84" t="str">
        <f aca="false">IF(ISNA(VLOOKUP(G2114,BadCanCurves,1,FALSE())),VLOOKUP(D2114,FOLIOS,6,FALSE()),"not used")</f>
        <v>not used</v>
      </c>
      <c r="P2114" s="84" t="n">
        <f aca="false">IF($N2114="P",VLOOKUP(H2114,PrcBuckets,2,FALSE()),0)</f>
        <v>10</v>
      </c>
      <c r="Q2114" s="84" t="n">
        <f aca="false">IF($N2114="D",VLOOKUP(H2114,BasisBuckets,2,FALSE()),0)</f>
        <v>0</v>
      </c>
      <c r="R2114" s="84" t="n">
        <f aca="false">IF($N2114="PHY",VLOOKUP(H2114,PGDBuckets,2,FALSE()),0)</f>
        <v>0</v>
      </c>
      <c r="S2114" s="84" t="n">
        <f aca="false">IF($N2114="G",VLOOKUP(H2114,PGDBuckets,2,FALSE()),0)</f>
        <v>0</v>
      </c>
      <c r="T2114" s="84" t="n">
        <f aca="false">SUM(P2114:S2114)</f>
        <v>10</v>
      </c>
      <c r="U2114" s="84" t="str">
        <f aca="false">IF(O2114="not used","-",O2114&amp;N2114&amp;T2114)</f>
        <v>-</v>
      </c>
      <c r="V2114" s="84" t="str">
        <f aca="false">IF(O2114="Not Used","-",VLOOKUP(D2114,FOLIOS,7,FALSE())&amp;H2114)</f>
        <v>-</v>
      </c>
      <c r="W2114" s="84" t="str">
        <f aca="false">IF(U2114="-","-",O2114&amp;E2114&amp;H2114)</f>
        <v>-</v>
      </c>
      <c r="X2114" s="85" t="str">
        <f aca="false">D2114&amp;G2114</f>
        <v>FT-CAND-EGSC-PRCTOLL:ABC/KING</v>
      </c>
      <c r="AF2114" s="0" t="str">
        <f aca="false">D2114&amp;V2114</f>
        <v>FT-CAND-EGSC-PRC-</v>
      </c>
    </row>
    <row r="2115" customFormat="false" ht="12.75" hidden="false" customHeight="false" outlineLevel="0" collapsed="false">
      <c r="A2115" s="81" t="n">
        <v>36682</v>
      </c>
      <c r="B2115" s="82" t="s">
        <v>55</v>
      </c>
      <c r="C2115" s="82" t="s">
        <v>56</v>
      </c>
      <c r="D2115" s="82" t="s">
        <v>103</v>
      </c>
      <c r="E2115" s="82" t="s">
        <v>24</v>
      </c>
      <c r="F2115" s="82"/>
      <c r="G2115" s="82" t="s">
        <v>60</v>
      </c>
      <c r="H2115" s="81" t="n">
        <v>37347</v>
      </c>
      <c r="I2115" s="82" t="n">
        <v>-216914</v>
      </c>
      <c r="J2115" s="82" t="n">
        <v>0</v>
      </c>
      <c r="K2115" s="83" t="n">
        <f aca="false">IF(J2115=0,0,J2115/I2115)</f>
        <v>0</v>
      </c>
      <c r="L2115" s="83" t="n">
        <f aca="false">I2115/UOM</f>
        <v>-21.6914</v>
      </c>
      <c r="M2115" s="83" t="n">
        <f aca="false">J2115/UOM</f>
        <v>0</v>
      </c>
      <c r="N2115" s="84" t="str">
        <f aca="false">IF(F2115="P","PHY",IF(F2115="G","G",E2115))</f>
        <v>P</v>
      </c>
      <c r="O2115" s="84" t="str">
        <f aca="false">IF(ISNA(VLOOKUP(G2115,BadCanCurves,1,FALSE())),VLOOKUP(D2115,FOLIOS,6,FALSE()),"not used")</f>
        <v>not used</v>
      </c>
      <c r="P2115" s="84" t="n">
        <f aca="false">IF($N2115="P",VLOOKUP(H2115,PrcBuckets,2,FALSE()),0)</f>
        <v>10</v>
      </c>
      <c r="Q2115" s="84" t="n">
        <f aca="false">IF($N2115="D",VLOOKUP(H2115,BasisBuckets,2,FALSE()),0)</f>
        <v>0</v>
      </c>
      <c r="R2115" s="84" t="n">
        <f aca="false">IF($N2115="PHY",VLOOKUP(H2115,PGDBuckets,2,FALSE()),0)</f>
        <v>0</v>
      </c>
      <c r="S2115" s="84" t="n">
        <f aca="false">IF($N2115="G",VLOOKUP(H2115,PGDBuckets,2,FALSE()),0)</f>
        <v>0</v>
      </c>
      <c r="T2115" s="84" t="n">
        <f aca="false">SUM(P2115:S2115)</f>
        <v>10</v>
      </c>
      <c r="U2115" s="84" t="str">
        <f aca="false">IF(O2115="not used","-",O2115&amp;N2115&amp;T2115)</f>
        <v>-</v>
      </c>
      <c r="V2115" s="84" t="str">
        <f aca="false">IF(O2115="Not Used","-",VLOOKUP(D2115,FOLIOS,7,FALSE())&amp;H2115)</f>
        <v>-</v>
      </c>
      <c r="W2115" s="84" t="str">
        <f aca="false">IF(U2115="-","-",O2115&amp;E2115&amp;H2115)</f>
        <v>-</v>
      </c>
      <c r="X2115" s="85" t="str">
        <f aca="false">D2115&amp;G2115</f>
        <v>FT-CAND-EGSC-PRCTOLL:ABC/KING</v>
      </c>
      <c r="AF2115" s="0" t="str">
        <f aca="false">D2115&amp;V2115</f>
        <v>FT-CAND-EGSC-PRC-</v>
      </c>
    </row>
    <row r="2116" customFormat="false" ht="12.75" hidden="false" customHeight="false" outlineLevel="0" collapsed="false">
      <c r="A2116" s="81" t="n">
        <v>36682</v>
      </c>
      <c r="B2116" s="82" t="s">
        <v>55</v>
      </c>
      <c r="C2116" s="82" t="s">
        <v>56</v>
      </c>
      <c r="D2116" s="82" t="s">
        <v>103</v>
      </c>
      <c r="E2116" s="82" t="s">
        <v>24</v>
      </c>
      <c r="F2116" s="82"/>
      <c r="G2116" s="82" t="s">
        <v>60</v>
      </c>
      <c r="H2116" s="81" t="n">
        <v>37377</v>
      </c>
      <c r="I2116" s="82" t="n">
        <v>-222826</v>
      </c>
      <c r="J2116" s="82" t="n">
        <v>0</v>
      </c>
      <c r="K2116" s="83" t="n">
        <f aca="false">IF(J2116=0,0,J2116/I2116)</f>
        <v>0</v>
      </c>
      <c r="L2116" s="83" t="n">
        <f aca="false">I2116/UOM</f>
        <v>-22.2826</v>
      </c>
      <c r="M2116" s="83" t="n">
        <f aca="false">J2116/UOM</f>
        <v>0</v>
      </c>
      <c r="N2116" s="84" t="str">
        <f aca="false">IF(F2116="P","PHY",IF(F2116="G","G",E2116))</f>
        <v>P</v>
      </c>
      <c r="O2116" s="84" t="str">
        <f aca="false">IF(ISNA(VLOOKUP(G2116,BadCanCurves,1,FALSE())),VLOOKUP(D2116,FOLIOS,6,FALSE()),"not used")</f>
        <v>not used</v>
      </c>
      <c r="P2116" s="84" t="n">
        <f aca="false">IF($N2116="P",VLOOKUP(H2116,PrcBuckets,2,FALSE()),0)</f>
        <v>10</v>
      </c>
      <c r="Q2116" s="84" t="n">
        <f aca="false">IF($N2116="D",VLOOKUP(H2116,BasisBuckets,2,FALSE()),0)</f>
        <v>0</v>
      </c>
      <c r="R2116" s="84" t="n">
        <f aca="false">IF($N2116="PHY",VLOOKUP(H2116,PGDBuckets,2,FALSE()),0)</f>
        <v>0</v>
      </c>
      <c r="S2116" s="84" t="n">
        <f aca="false">IF($N2116="G",VLOOKUP(H2116,PGDBuckets,2,FALSE()),0)</f>
        <v>0</v>
      </c>
      <c r="T2116" s="84" t="n">
        <f aca="false">SUM(P2116:S2116)</f>
        <v>10</v>
      </c>
      <c r="U2116" s="84" t="str">
        <f aca="false">IF(O2116="not used","-",O2116&amp;N2116&amp;T2116)</f>
        <v>-</v>
      </c>
      <c r="V2116" s="84" t="str">
        <f aca="false">IF(O2116="Not Used","-",VLOOKUP(D2116,FOLIOS,7,FALSE())&amp;H2116)</f>
        <v>-</v>
      </c>
      <c r="W2116" s="84" t="str">
        <f aca="false">IF(U2116="-","-",O2116&amp;E2116&amp;H2116)</f>
        <v>-</v>
      </c>
      <c r="X2116" s="85" t="str">
        <f aca="false">D2116&amp;G2116</f>
        <v>FT-CAND-EGSC-PRCTOLL:ABC/KING</v>
      </c>
      <c r="AF2116" s="0" t="str">
        <f aca="false">D2116&amp;V2116</f>
        <v>FT-CAND-EGSC-PRC-</v>
      </c>
    </row>
    <row r="2117" customFormat="false" ht="12.75" hidden="false" customHeight="false" outlineLevel="0" collapsed="false">
      <c r="A2117" s="81" t="n">
        <v>36682</v>
      </c>
      <c r="B2117" s="82" t="s">
        <v>55</v>
      </c>
      <c r="C2117" s="82" t="s">
        <v>56</v>
      </c>
      <c r="D2117" s="82" t="s">
        <v>103</v>
      </c>
      <c r="E2117" s="82" t="s">
        <v>24</v>
      </c>
      <c r="F2117" s="82"/>
      <c r="G2117" s="82" t="s">
        <v>60</v>
      </c>
      <c r="H2117" s="81" t="n">
        <v>37408</v>
      </c>
      <c r="I2117" s="82" t="n">
        <v>-214327</v>
      </c>
      <c r="J2117" s="82" t="n">
        <v>0</v>
      </c>
      <c r="K2117" s="83" t="n">
        <f aca="false">IF(J2117=0,0,J2117/I2117)</f>
        <v>0</v>
      </c>
      <c r="L2117" s="83" t="n">
        <f aca="false">I2117/UOM</f>
        <v>-21.4327</v>
      </c>
      <c r="M2117" s="83" t="n">
        <f aca="false">J2117/UOM</f>
        <v>0</v>
      </c>
      <c r="N2117" s="84" t="str">
        <f aca="false">IF(F2117="P","PHY",IF(F2117="G","G",E2117))</f>
        <v>P</v>
      </c>
      <c r="O2117" s="84" t="str">
        <f aca="false">IF(ISNA(VLOOKUP(G2117,BadCanCurves,1,FALSE())),VLOOKUP(D2117,FOLIOS,6,FALSE()),"not used")</f>
        <v>not used</v>
      </c>
      <c r="P2117" s="84" t="n">
        <f aca="false">IF($N2117="P",VLOOKUP(H2117,PrcBuckets,2,FALSE()),0)</f>
        <v>10</v>
      </c>
      <c r="Q2117" s="84" t="n">
        <f aca="false">IF($N2117="D",VLOOKUP(H2117,BasisBuckets,2,FALSE()),0)</f>
        <v>0</v>
      </c>
      <c r="R2117" s="84" t="n">
        <f aca="false">IF($N2117="PHY",VLOOKUP(H2117,PGDBuckets,2,FALSE()),0)</f>
        <v>0</v>
      </c>
      <c r="S2117" s="84" t="n">
        <f aca="false">IF($N2117="G",VLOOKUP(H2117,PGDBuckets,2,FALSE()),0)</f>
        <v>0</v>
      </c>
      <c r="T2117" s="84" t="n">
        <f aca="false">SUM(P2117:S2117)</f>
        <v>10</v>
      </c>
      <c r="U2117" s="84" t="str">
        <f aca="false">IF(O2117="not used","-",O2117&amp;N2117&amp;T2117)</f>
        <v>-</v>
      </c>
      <c r="V2117" s="84" t="str">
        <f aca="false">IF(O2117="Not Used","-",VLOOKUP(D2117,FOLIOS,7,FALSE())&amp;H2117)</f>
        <v>-</v>
      </c>
      <c r="W2117" s="84" t="str">
        <f aca="false">IF(U2117="-","-",O2117&amp;E2117&amp;H2117)</f>
        <v>-</v>
      </c>
      <c r="X2117" s="85" t="str">
        <f aca="false">D2117&amp;G2117</f>
        <v>FT-CAND-EGSC-PRCTOLL:ABC/KING</v>
      </c>
      <c r="AF2117" s="0" t="str">
        <f aca="false">D2117&amp;V2117</f>
        <v>FT-CAND-EGSC-PRC-</v>
      </c>
    </row>
    <row r="2118" customFormat="false" ht="12.75" hidden="false" customHeight="false" outlineLevel="0" collapsed="false">
      <c r="A2118" s="81" t="n">
        <v>36682</v>
      </c>
      <c r="B2118" s="82" t="s">
        <v>55</v>
      </c>
      <c r="C2118" s="82" t="s">
        <v>56</v>
      </c>
      <c r="D2118" s="82" t="s">
        <v>103</v>
      </c>
      <c r="E2118" s="82" t="s">
        <v>24</v>
      </c>
      <c r="F2118" s="82"/>
      <c r="G2118" s="82" t="s">
        <v>60</v>
      </c>
      <c r="H2118" s="81" t="n">
        <v>37438</v>
      </c>
      <c r="I2118" s="82" t="n">
        <v>-220169</v>
      </c>
      <c r="J2118" s="82" t="n">
        <v>0</v>
      </c>
      <c r="K2118" s="83" t="n">
        <f aca="false">IF(J2118=0,0,J2118/I2118)</f>
        <v>0</v>
      </c>
      <c r="L2118" s="83" t="n">
        <f aca="false">I2118/UOM</f>
        <v>-22.0169</v>
      </c>
      <c r="M2118" s="83" t="n">
        <f aca="false">J2118/UOM</f>
        <v>0</v>
      </c>
      <c r="N2118" s="84" t="str">
        <f aca="false">IF(F2118="P","PHY",IF(F2118="G","G",E2118))</f>
        <v>P</v>
      </c>
      <c r="O2118" s="84" t="str">
        <f aca="false">IF(ISNA(VLOOKUP(G2118,BadCanCurves,1,FALSE())),VLOOKUP(D2118,FOLIOS,6,FALSE()),"not used")</f>
        <v>not used</v>
      </c>
      <c r="P2118" s="84" t="n">
        <f aca="false">IF($N2118="P",VLOOKUP(H2118,PrcBuckets,2,FALSE()),0)</f>
        <v>10</v>
      </c>
      <c r="Q2118" s="84" t="n">
        <f aca="false">IF($N2118="D",VLOOKUP(H2118,BasisBuckets,2,FALSE()),0)</f>
        <v>0</v>
      </c>
      <c r="R2118" s="84" t="n">
        <f aca="false">IF($N2118="PHY",VLOOKUP(H2118,PGDBuckets,2,FALSE()),0)</f>
        <v>0</v>
      </c>
      <c r="S2118" s="84" t="n">
        <f aca="false">IF($N2118="G",VLOOKUP(H2118,PGDBuckets,2,FALSE()),0)</f>
        <v>0</v>
      </c>
      <c r="T2118" s="84" t="n">
        <f aca="false">SUM(P2118:S2118)</f>
        <v>10</v>
      </c>
      <c r="U2118" s="84" t="str">
        <f aca="false">IF(O2118="not used","-",O2118&amp;N2118&amp;T2118)</f>
        <v>-</v>
      </c>
      <c r="V2118" s="84" t="str">
        <f aca="false">IF(O2118="Not Used","-",VLOOKUP(D2118,FOLIOS,7,FALSE())&amp;H2118)</f>
        <v>-</v>
      </c>
      <c r="W2118" s="84" t="str">
        <f aca="false">IF(U2118="-","-",O2118&amp;E2118&amp;H2118)</f>
        <v>-</v>
      </c>
      <c r="X2118" s="85" t="str">
        <f aca="false">D2118&amp;G2118</f>
        <v>FT-CAND-EGSC-PRCTOLL:ABC/KING</v>
      </c>
      <c r="AF2118" s="0" t="str">
        <f aca="false">D2118&amp;V2118</f>
        <v>FT-CAND-EGSC-PRC-</v>
      </c>
    </row>
    <row r="2119" customFormat="false" ht="12.75" hidden="false" customHeight="false" outlineLevel="0" collapsed="false">
      <c r="A2119" s="81" t="n">
        <v>36682</v>
      </c>
      <c r="B2119" s="82" t="s">
        <v>55</v>
      </c>
      <c r="C2119" s="82" t="s">
        <v>56</v>
      </c>
      <c r="D2119" s="82" t="s">
        <v>103</v>
      </c>
      <c r="E2119" s="82" t="s">
        <v>24</v>
      </c>
      <c r="F2119" s="82"/>
      <c r="G2119" s="82" t="s">
        <v>60</v>
      </c>
      <c r="H2119" s="81" t="n">
        <v>37469</v>
      </c>
      <c r="I2119" s="82" t="n">
        <v>-218833</v>
      </c>
      <c r="J2119" s="82" t="n">
        <v>0</v>
      </c>
      <c r="K2119" s="83" t="n">
        <f aca="false">IF(J2119=0,0,J2119/I2119)</f>
        <v>0</v>
      </c>
      <c r="L2119" s="83" t="n">
        <f aca="false">I2119/UOM</f>
        <v>-21.8833</v>
      </c>
      <c r="M2119" s="83" t="n">
        <f aca="false">J2119/UOM</f>
        <v>0</v>
      </c>
      <c r="N2119" s="84" t="str">
        <f aca="false">IF(F2119="P","PHY",IF(F2119="G","G",E2119))</f>
        <v>P</v>
      </c>
      <c r="O2119" s="84" t="str">
        <f aca="false">IF(ISNA(VLOOKUP(G2119,BadCanCurves,1,FALSE())),VLOOKUP(D2119,FOLIOS,6,FALSE()),"not used")</f>
        <v>not used</v>
      </c>
      <c r="P2119" s="84" t="n">
        <f aca="false">IF($N2119="P",VLOOKUP(H2119,PrcBuckets,2,FALSE()),0)</f>
        <v>10</v>
      </c>
      <c r="Q2119" s="84" t="n">
        <f aca="false">IF($N2119="D",VLOOKUP(H2119,BasisBuckets,2,FALSE()),0)</f>
        <v>0</v>
      </c>
      <c r="R2119" s="84" t="n">
        <f aca="false">IF($N2119="PHY",VLOOKUP(H2119,PGDBuckets,2,FALSE()),0)</f>
        <v>0</v>
      </c>
      <c r="S2119" s="84" t="n">
        <f aca="false">IF($N2119="G",VLOOKUP(H2119,PGDBuckets,2,FALSE()),0)</f>
        <v>0</v>
      </c>
      <c r="T2119" s="84" t="n">
        <f aca="false">SUM(P2119:S2119)</f>
        <v>10</v>
      </c>
      <c r="U2119" s="84" t="str">
        <f aca="false">IF(O2119="not used","-",O2119&amp;N2119&amp;T2119)</f>
        <v>-</v>
      </c>
      <c r="V2119" s="84" t="str">
        <f aca="false">IF(O2119="Not Used","-",VLOOKUP(D2119,FOLIOS,7,FALSE())&amp;H2119)</f>
        <v>-</v>
      </c>
      <c r="W2119" s="84" t="str">
        <f aca="false">IF(U2119="-","-",O2119&amp;E2119&amp;H2119)</f>
        <v>-</v>
      </c>
      <c r="X2119" s="85" t="str">
        <f aca="false">D2119&amp;G2119</f>
        <v>FT-CAND-EGSC-PRCTOLL:ABC/KING</v>
      </c>
      <c r="AF2119" s="0" t="str">
        <f aca="false">D2119&amp;V2119</f>
        <v>FT-CAND-EGSC-PRC-</v>
      </c>
    </row>
    <row r="2120" customFormat="false" ht="12.75" hidden="false" customHeight="false" outlineLevel="0" collapsed="false">
      <c r="A2120" s="81" t="n">
        <v>36682</v>
      </c>
      <c r="B2120" s="82" t="s">
        <v>55</v>
      </c>
      <c r="C2120" s="82" t="s">
        <v>56</v>
      </c>
      <c r="D2120" s="82" t="s">
        <v>103</v>
      </c>
      <c r="E2120" s="82" t="s">
        <v>24</v>
      </c>
      <c r="F2120" s="82"/>
      <c r="G2120" s="82" t="s">
        <v>60</v>
      </c>
      <c r="H2120" s="81" t="n">
        <v>37500</v>
      </c>
      <c r="I2120" s="82" t="n">
        <v>-210489</v>
      </c>
      <c r="J2120" s="82" t="n">
        <v>0</v>
      </c>
      <c r="K2120" s="83" t="n">
        <f aca="false">IF(J2120=0,0,J2120/I2120)</f>
        <v>0</v>
      </c>
      <c r="L2120" s="83" t="n">
        <f aca="false">I2120/UOM</f>
        <v>-21.0489</v>
      </c>
      <c r="M2120" s="83" t="n">
        <f aca="false">J2120/UOM</f>
        <v>0</v>
      </c>
      <c r="N2120" s="84" t="str">
        <f aca="false">IF(F2120="P","PHY",IF(F2120="G","G",E2120))</f>
        <v>P</v>
      </c>
      <c r="O2120" s="84" t="str">
        <f aca="false">IF(ISNA(VLOOKUP(G2120,BadCanCurves,1,FALSE())),VLOOKUP(D2120,FOLIOS,6,FALSE()),"not used")</f>
        <v>not used</v>
      </c>
      <c r="P2120" s="84" t="n">
        <f aca="false">IF($N2120="P",VLOOKUP(H2120,PrcBuckets,2,FALSE()),0)</f>
        <v>10</v>
      </c>
      <c r="Q2120" s="84" t="n">
        <f aca="false">IF($N2120="D",VLOOKUP(H2120,BasisBuckets,2,FALSE()),0)</f>
        <v>0</v>
      </c>
      <c r="R2120" s="84" t="n">
        <f aca="false">IF($N2120="PHY",VLOOKUP(H2120,PGDBuckets,2,FALSE()),0)</f>
        <v>0</v>
      </c>
      <c r="S2120" s="84" t="n">
        <f aca="false">IF($N2120="G",VLOOKUP(H2120,PGDBuckets,2,FALSE()),0)</f>
        <v>0</v>
      </c>
      <c r="T2120" s="84" t="n">
        <f aca="false">SUM(P2120:S2120)</f>
        <v>10</v>
      </c>
      <c r="U2120" s="84" t="str">
        <f aca="false">IF(O2120="not used","-",O2120&amp;N2120&amp;T2120)</f>
        <v>-</v>
      </c>
      <c r="V2120" s="84" t="str">
        <f aca="false">IF(O2120="Not Used","-",VLOOKUP(D2120,FOLIOS,7,FALSE())&amp;H2120)</f>
        <v>-</v>
      </c>
      <c r="W2120" s="84" t="str">
        <f aca="false">IF(U2120="-","-",O2120&amp;E2120&amp;H2120)</f>
        <v>-</v>
      </c>
      <c r="X2120" s="85" t="str">
        <f aca="false">D2120&amp;G2120</f>
        <v>FT-CAND-EGSC-PRCTOLL:ABC/KING</v>
      </c>
      <c r="AF2120" s="0" t="str">
        <f aca="false">D2120&amp;V2120</f>
        <v>FT-CAND-EGSC-PRC-</v>
      </c>
    </row>
    <row r="2121" customFormat="false" ht="12.75" hidden="false" customHeight="false" outlineLevel="0" collapsed="false">
      <c r="A2121" s="81" t="n">
        <v>36682</v>
      </c>
      <c r="B2121" s="82" t="s">
        <v>55</v>
      </c>
      <c r="C2121" s="82" t="s">
        <v>56</v>
      </c>
      <c r="D2121" s="82" t="s">
        <v>103</v>
      </c>
      <c r="E2121" s="82" t="s">
        <v>24</v>
      </c>
      <c r="F2121" s="82"/>
      <c r="G2121" s="82" t="s">
        <v>60</v>
      </c>
      <c r="H2121" s="81" t="n">
        <v>37530</v>
      </c>
      <c r="I2121" s="82" t="n">
        <v>-216229</v>
      </c>
      <c r="J2121" s="82" t="n">
        <v>0</v>
      </c>
      <c r="K2121" s="83" t="n">
        <f aca="false">IF(J2121=0,0,J2121/I2121)</f>
        <v>0</v>
      </c>
      <c r="L2121" s="83" t="n">
        <f aca="false">I2121/UOM</f>
        <v>-21.6229</v>
      </c>
      <c r="M2121" s="83" t="n">
        <f aca="false">J2121/UOM</f>
        <v>0</v>
      </c>
      <c r="N2121" s="84" t="str">
        <f aca="false">IF(F2121="P","PHY",IF(F2121="G","G",E2121))</f>
        <v>P</v>
      </c>
      <c r="O2121" s="84" t="str">
        <f aca="false">IF(ISNA(VLOOKUP(G2121,BadCanCurves,1,FALSE())),VLOOKUP(D2121,FOLIOS,6,FALSE()),"not used")</f>
        <v>not used</v>
      </c>
      <c r="P2121" s="84" t="n">
        <f aca="false">IF($N2121="P",VLOOKUP(H2121,PrcBuckets,2,FALSE()),0)</f>
        <v>10</v>
      </c>
      <c r="Q2121" s="84" t="n">
        <f aca="false">IF($N2121="D",VLOOKUP(H2121,BasisBuckets,2,FALSE()),0)</f>
        <v>0</v>
      </c>
      <c r="R2121" s="84" t="n">
        <f aca="false">IF($N2121="PHY",VLOOKUP(H2121,PGDBuckets,2,FALSE()),0)</f>
        <v>0</v>
      </c>
      <c r="S2121" s="84" t="n">
        <f aca="false">IF($N2121="G",VLOOKUP(H2121,PGDBuckets,2,FALSE()),0)</f>
        <v>0</v>
      </c>
      <c r="T2121" s="84" t="n">
        <f aca="false">SUM(P2121:S2121)</f>
        <v>10</v>
      </c>
      <c r="U2121" s="84" t="str">
        <f aca="false">IF(O2121="not used","-",O2121&amp;N2121&amp;T2121)</f>
        <v>-</v>
      </c>
      <c r="V2121" s="84" t="str">
        <f aca="false">IF(O2121="Not Used","-",VLOOKUP(D2121,FOLIOS,7,FALSE())&amp;H2121)</f>
        <v>-</v>
      </c>
      <c r="W2121" s="84" t="str">
        <f aca="false">IF(U2121="-","-",O2121&amp;E2121&amp;H2121)</f>
        <v>-</v>
      </c>
      <c r="X2121" s="85" t="str">
        <f aca="false">D2121&amp;G2121</f>
        <v>FT-CAND-EGSC-PRCTOLL:ABC/KING</v>
      </c>
      <c r="AF2121" s="0" t="str">
        <f aca="false">D2121&amp;V2121</f>
        <v>FT-CAND-EGSC-PRC-</v>
      </c>
    </row>
    <row r="2122" customFormat="false" ht="12.75" hidden="false" customHeight="false" outlineLevel="0" collapsed="false">
      <c r="A2122" s="81" t="n">
        <v>36682</v>
      </c>
      <c r="B2122" s="82" t="s">
        <v>55</v>
      </c>
      <c r="C2122" s="82" t="s">
        <v>56</v>
      </c>
      <c r="D2122" s="82" t="s">
        <v>103</v>
      </c>
      <c r="E2122" s="82" t="s">
        <v>24</v>
      </c>
      <c r="F2122" s="82"/>
      <c r="G2122" s="82" t="s">
        <v>60</v>
      </c>
      <c r="H2122" s="81" t="n">
        <v>37561</v>
      </c>
      <c r="I2122" s="82" t="n">
        <v>-207986</v>
      </c>
      <c r="J2122" s="82" t="n">
        <v>0</v>
      </c>
      <c r="K2122" s="83" t="n">
        <f aca="false">IF(J2122=0,0,J2122/I2122)</f>
        <v>0</v>
      </c>
      <c r="L2122" s="83" t="n">
        <f aca="false">I2122/UOM</f>
        <v>-20.7986</v>
      </c>
      <c r="M2122" s="83" t="n">
        <f aca="false">J2122/UOM</f>
        <v>0</v>
      </c>
      <c r="N2122" s="84" t="str">
        <f aca="false">IF(F2122="P","PHY",IF(F2122="G","G",E2122))</f>
        <v>P</v>
      </c>
      <c r="O2122" s="84" t="str">
        <f aca="false">IF(ISNA(VLOOKUP(G2122,BadCanCurves,1,FALSE())),VLOOKUP(D2122,FOLIOS,6,FALSE()),"not used")</f>
        <v>not used</v>
      </c>
      <c r="P2122" s="84" t="n">
        <f aca="false">IF($N2122="P",VLOOKUP(H2122,PrcBuckets,2,FALSE()),0)</f>
        <v>10</v>
      </c>
      <c r="Q2122" s="84" t="n">
        <f aca="false">IF($N2122="D",VLOOKUP(H2122,BasisBuckets,2,FALSE()),0)</f>
        <v>0</v>
      </c>
      <c r="R2122" s="84" t="n">
        <f aca="false">IF($N2122="PHY",VLOOKUP(H2122,PGDBuckets,2,FALSE()),0)</f>
        <v>0</v>
      </c>
      <c r="S2122" s="84" t="n">
        <f aca="false">IF($N2122="G",VLOOKUP(H2122,PGDBuckets,2,FALSE()),0)</f>
        <v>0</v>
      </c>
      <c r="T2122" s="84" t="n">
        <f aca="false">SUM(P2122:S2122)</f>
        <v>10</v>
      </c>
      <c r="U2122" s="84" t="str">
        <f aca="false">IF(O2122="not used","-",O2122&amp;N2122&amp;T2122)</f>
        <v>-</v>
      </c>
      <c r="V2122" s="84" t="str">
        <f aca="false">IF(O2122="Not Used","-",VLOOKUP(D2122,FOLIOS,7,FALSE())&amp;H2122)</f>
        <v>-</v>
      </c>
      <c r="W2122" s="84" t="str">
        <f aca="false">IF(U2122="-","-",O2122&amp;E2122&amp;H2122)</f>
        <v>-</v>
      </c>
      <c r="X2122" s="85" t="str">
        <f aca="false">D2122&amp;G2122</f>
        <v>FT-CAND-EGSC-PRCTOLL:ABC/KING</v>
      </c>
      <c r="AF2122" s="0" t="str">
        <f aca="false">D2122&amp;V2122</f>
        <v>FT-CAND-EGSC-PRC-</v>
      </c>
    </row>
    <row r="2123" customFormat="false" ht="12.75" hidden="false" customHeight="false" outlineLevel="0" collapsed="false">
      <c r="A2123" s="81" t="n">
        <v>36682</v>
      </c>
      <c r="B2123" s="82" t="s">
        <v>55</v>
      </c>
      <c r="C2123" s="82" t="s">
        <v>56</v>
      </c>
      <c r="D2123" s="82" t="s">
        <v>103</v>
      </c>
      <c r="E2123" s="82" t="s">
        <v>24</v>
      </c>
      <c r="F2123" s="82"/>
      <c r="G2123" s="82" t="s">
        <v>60</v>
      </c>
      <c r="H2123" s="81" t="n">
        <v>37591</v>
      </c>
      <c r="I2123" s="82" t="n">
        <v>-213660</v>
      </c>
      <c r="J2123" s="82" t="n">
        <v>0</v>
      </c>
      <c r="K2123" s="83" t="n">
        <f aca="false">IF(J2123=0,0,J2123/I2123)</f>
        <v>0</v>
      </c>
      <c r="L2123" s="83" t="n">
        <f aca="false">I2123/UOM</f>
        <v>-21.366</v>
      </c>
      <c r="M2123" s="83" t="n">
        <f aca="false">J2123/UOM</f>
        <v>0</v>
      </c>
      <c r="N2123" s="84" t="str">
        <f aca="false">IF(F2123="P","PHY",IF(F2123="G","G",E2123))</f>
        <v>P</v>
      </c>
      <c r="O2123" s="84" t="str">
        <f aca="false">IF(ISNA(VLOOKUP(G2123,BadCanCurves,1,FALSE())),VLOOKUP(D2123,FOLIOS,6,FALSE()),"not used")</f>
        <v>not used</v>
      </c>
      <c r="P2123" s="84" t="n">
        <f aca="false">IF($N2123="P",VLOOKUP(H2123,PrcBuckets,2,FALSE()),0)</f>
        <v>10</v>
      </c>
      <c r="Q2123" s="84" t="n">
        <f aca="false">IF($N2123="D",VLOOKUP(H2123,BasisBuckets,2,FALSE()),0)</f>
        <v>0</v>
      </c>
      <c r="R2123" s="84" t="n">
        <f aca="false">IF($N2123="PHY",VLOOKUP(H2123,PGDBuckets,2,FALSE()),0)</f>
        <v>0</v>
      </c>
      <c r="S2123" s="84" t="n">
        <f aca="false">IF($N2123="G",VLOOKUP(H2123,PGDBuckets,2,FALSE()),0)</f>
        <v>0</v>
      </c>
      <c r="T2123" s="84" t="n">
        <f aca="false">SUM(P2123:S2123)</f>
        <v>10</v>
      </c>
      <c r="U2123" s="84" t="str">
        <f aca="false">IF(O2123="not used","-",O2123&amp;N2123&amp;T2123)</f>
        <v>-</v>
      </c>
      <c r="V2123" s="84" t="str">
        <f aca="false">IF(O2123="Not Used","-",VLOOKUP(D2123,FOLIOS,7,FALSE())&amp;H2123)</f>
        <v>-</v>
      </c>
      <c r="W2123" s="84" t="str">
        <f aca="false">IF(U2123="-","-",O2123&amp;E2123&amp;H2123)</f>
        <v>-</v>
      </c>
      <c r="X2123" s="85" t="str">
        <f aca="false">D2123&amp;G2123</f>
        <v>FT-CAND-EGSC-PRCTOLL:ABC/KING</v>
      </c>
      <c r="AF2123" s="0" t="str">
        <f aca="false">D2123&amp;V2123</f>
        <v>FT-CAND-EGSC-PRC-</v>
      </c>
    </row>
    <row r="2124" customFormat="false" ht="12.75" hidden="false" customHeight="false" outlineLevel="0" collapsed="false">
      <c r="A2124" s="81" t="n">
        <v>36682</v>
      </c>
      <c r="B2124" s="82" t="s">
        <v>55</v>
      </c>
      <c r="C2124" s="82" t="s">
        <v>56</v>
      </c>
      <c r="D2124" s="82" t="s">
        <v>103</v>
      </c>
      <c r="E2124" s="82" t="s">
        <v>24</v>
      </c>
      <c r="F2124" s="82"/>
      <c r="G2124" s="82" t="s">
        <v>60</v>
      </c>
      <c r="H2124" s="81" t="n">
        <v>37622</v>
      </c>
      <c r="I2124" s="82" t="n">
        <v>-212364</v>
      </c>
      <c r="J2124" s="82" t="n">
        <v>0</v>
      </c>
      <c r="K2124" s="83" t="n">
        <f aca="false">IF(J2124=0,0,J2124/I2124)</f>
        <v>0</v>
      </c>
      <c r="L2124" s="83" t="n">
        <f aca="false">I2124/UOM</f>
        <v>-21.2364</v>
      </c>
      <c r="M2124" s="83" t="n">
        <f aca="false">J2124/UOM</f>
        <v>0</v>
      </c>
      <c r="N2124" s="84" t="str">
        <f aca="false">IF(F2124="P","PHY",IF(F2124="G","G",E2124))</f>
        <v>P</v>
      </c>
      <c r="O2124" s="84" t="str">
        <f aca="false">IF(ISNA(VLOOKUP(G2124,BadCanCurves,1,FALSE())),VLOOKUP(D2124,FOLIOS,6,FALSE()),"not used")</f>
        <v>not used</v>
      </c>
      <c r="P2124" s="84" t="n">
        <f aca="false">IF($N2124="P",VLOOKUP(H2124,PrcBuckets,2,FALSE()),0)</f>
        <v>11</v>
      </c>
      <c r="Q2124" s="84" t="n">
        <f aca="false">IF($N2124="D",VLOOKUP(H2124,BasisBuckets,2,FALSE()),0)</f>
        <v>0</v>
      </c>
      <c r="R2124" s="84" t="n">
        <f aca="false">IF($N2124="PHY",VLOOKUP(H2124,PGDBuckets,2,FALSE()),0)</f>
        <v>0</v>
      </c>
      <c r="S2124" s="84" t="n">
        <f aca="false">IF($N2124="G",VLOOKUP(H2124,PGDBuckets,2,FALSE()),0)</f>
        <v>0</v>
      </c>
      <c r="T2124" s="84" t="n">
        <f aca="false">SUM(P2124:S2124)</f>
        <v>11</v>
      </c>
      <c r="U2124" s="84" t="str">
        <f aca="false">IF(O2124="not used","-",O2124&amp;N2124&amp;T2124)</f>
        <v>-</v>
      </c>
      <c r="V2124" s="84" t="str">
        <f aca="false">IF(O2124="Not Used","-",VLOOKUP(D2124,FOLIOS,7,FALSE())&amp;H2124)</f>
        <v>-</v>
      </c>
      <c r="W2124" s="84" t="str">
        <f aca="false">IF(U2124="-","-",O2124&amp;E2124&amp;H2124)</f>
        <v>-</v>
      </c>
      <c r="X2124" s="85" t="str">
        <f aca="false">D2124&amp;G2124</f>
        <v>FT-CAND-EGSC-PRCTOLL:ABC/KING</v>
      </c>
      <c r="AF2124" s="0" t="str">
        <f aca="false">D2124&amp;V2124</f>
        <v>FT-CAND-EGSC-PRC-</v>
      </c>
    </row>
    <row r="2125" customFormat="false" ht="12.75" hidden="false" customHeight="false" outlineLevel="0" collapsed="false">
      <c r="A2125" s="81" t="n">
        <v>36682</v>
      </c>
      <c r="B2125" s="82" t="s">
        <v>55</v>
      </c>
      <c r="C2125" s="82" t="s">
        <v>56</v>
      </c>
      <c r="D2125" s="82" t="s">
        <v>103</v>
      </c>
      <c r="E2125" s="82" t="s">
        <v>24</v>
      </c>
      <c r="F2125" s="82"/>
      <c r="G2125" s="82" t="s">
        <v>60</v>
      </c>
      <c r="H2125" s="81" t="n">
        <v>37653</v>
      </c>
      <c r="I2125" s="82" t="n">
        <v>-190648</v>
      </c>
      <c r="J2125" s="82" t="n">
        <v>0</v>
      </c>
      <c r="K2125" s="83" t="n">
        <f aca="false">IF(J2125=0,0,J2125/I2125)</f>
        <v>0</v>
      </c>
      <c r="L2125" s="83" t="n">
        <f aca="false">I2125/UOM</f>
        <v>-19.0648</v>
      </c>
      <c r="M2125" s="83" t="n">
        <f aca="false">J2125/UOM</f>
        <v>0</v>
      </c>
      <c r="N2125" s="84" t="str">
        <f aca="false">IF(F2125="P","PHY",IF(F2125="G","G",E2125))</f>
        <v>P</v>
      </c>
      <c r="O2125" s="84" t="str">
        <f aca="false">IF(ISNA(VLOOKUP(G2125,BadCanCurves,1,FALSE())),VLOOKUP(D2125,FOLIOS,6,FALSE()),"not used")</f>
        <v>not used</v>
      </c>
      <c r="P2125" s="84" t="n">
        <f aca="false">IF($N2125="P",VLOOKUP(H2125,PrcBuckets,2,FALSE()),0)</f>
        <v>11</v>
      </c>
      <c r="Q2125" s="84" t="n">
        <f aca="false">IF($N2125="D",VLOOKUP(H2125,BasisBuckets,2,FALSE()),0)</f>
        <v>0</v>
      </c>
      <c r="R2125" s="84" t="n">
        <f aca="false">IF($N2125="PHY",VLOOKUP(H2125,PGDBuckets,2,FALSE()),0)</f>
        <v>0</v>
      </c>
      <c r="S2125" s="84" t="n">
        <f aca="false">IF($N2125="G",VLOOKUP(H2125,PGDBuckets,2,FALSE()),0)</f>
        <v>0</v>
      </c>
      <c r="T2125" s="84" t="n">
        <f aca="false">SUM(P2125:S2125)</f>
        <v>11</v>
      </c>
      <c r="U2125" s="84" t="str">
        <f aca="false">IF(O2125="not used","-",O2125&amp;N2125&amp;T2125)</f>
        <v>-</v>
      </c>
      <c r="V2125" s="84" t="str">
        <f aca="false">IF(O2125="Not Used","-",VLOOKUP(D2125,FOLIOS,7,FALSE())&amp;H2125)</f>
        <v>-</v>
      </c>
      <c r="W2125" s="84" t="str">
        <f aca="false">IF(U2125="-","-",O2125&amp;E2125&amp;H2125)</f>
        <v>-</v>
      </c>
      <c r="X2125" s="85" t="str">
        <f aca="false">D2125&amp;G2125</f>
        <v>FT-CAND-EGSC-PRCTOLL:ABC/KING</v>
      </c>
      <c r="AF2125" s="0" t="str">
        <f aca="false">D2125&amp;V2125</f>
        <v>FT-CAND-EGSC-PRC-</v>
      </c>
    </row>
    <row r="2126" customFormat="false" ht="12.75" hidden="false" customHeight="false" outlineLevel="0" collapsed="false">
      <c r="A2126" s="81" t="n">
        <v>36682</v>
      </c>
      <c r="B2126" s="82" t="s">
        <v>55</v>
      </c>
      <c r="C2126" s="82" t="s">
        <v>56</v>
      </c>
      <c r="D2126" s="82" t="s">
        <v>103</v>
      </c>
      <c r="E2126" s="82" t="s">
        <v>24</v>
      </c>
      <c r="F2126" s="82"/>
      <c r="G2126" s="82" t="s">
        <v>60</v>
      </c>
      <c r="H2126" s="81" t="n">
        <v>37681</v>
      </c>
      <c r="I2126" s="82" t="n">
        <v>-209917</v>
      </c>
      <c r="J2126" s="82" t="n">
        <v>0</v>
      </c>
      <c r="K2126" s="83" t="n">
        <f aca="false">IF(J2126=0,0,J2126/I2126)</f>
        <v>0</v>
      </c>
      <c r="L2126" s="83" t="n">
        <f aca="false">I2126/UOM</f>
        <v>-20.9917</v>
      </c>
      <c r="M2126" s="83" t="n">
        <f aca="false">J2126/UOM</f>
        <v>0</v>
      </c>
      <c r="N2126" s="84" t="str">
        <f aca="false">IF(F2126="P","PHY",IF(F2126="G","G",E2126))</f>
        <v>P</v>
      </c>
      <c r="O2126" s="84" t="str">
        <f aca="false">IF(ISNA(VLOOKUP(G2126,BadCanCurves,1,FALSE())),VLOOKUP(D2126,FOLIOS,6,FALSE()),"not used")</f>
        <v>not used</v>
      </c>
      <c r="P2126" s="84" t="n">
        <f aca="false">IF($N2126="P",VLOOKUP(H2126,PrcBuckets,2,FALSE()),0)</f>
        <v>11</v>
      </c>
      <c r="Q2126" s="84" t="n">
        <f aca="false">IF($N2126="D",VLOOKUP(H2126,BasisBuckets,2,FALSE()),0)</f>
        <v>0</v>
      </c>
      <c r="R2126" s="84" t="n">
        <f aca="false">IF($N2126="PHY",VLOOKUP(H2126,PGDBuckets,2,FALSE()),0)</f>
        <v>0</v>
      </c>
      <c r="S2126" s="84" t="n">
        <f aca="false">IF($N2126="G",VLOOKUP(H2126,PGDBuckets,2,FALSE()),0)</f>
        <v>0</v>
      </c>
      <c r="T2126" s="84" t="n">
        <f aca="false">SUM(P2126:S2126)</f>
        <v>11</v>
      </c>
      <c r="U2126" s="84" t="str">
        <f aca="false">IF(O2126="not used","-",O2126&amp;N2126&amp;T2126)</f>
        <v>-</v>
      </c>
      <c r="V2126" s="84" t="str">
        <f aca="false">IF(O2126="Not Used","-",VLOOKUP(D2126,FOLIOS,7,FALSE())&amp;H2126)</f>
        <v>-</v>
      </c>
      <c r="W2126" s="84" t="str">
        <f aca="false">IF(U2126="-","-",O2126&amp;E2126&amp;H2126)</f>
        <v>-</v>
      </c>
      <c r="X2126" s="85" t="str">
        <f aca="false">D2126&amp;G2126</f>
        <v>FT-CAND-EGSC-PRCTOLL:ABC/KING</v>
      </c>
      <c r="AF2126" s="0" t="str">
        <f aca="false">D2126&amp;V2126</f>
        <v>FT-CAND-EGSC-PRC-</v>
      </c>
    </row>
    <row r="2127" customFormat="false" ht="12.75" hidden="false" customHeight="false" outlineLevel="0" collapsed="false">
      <c r="A2127" s="81" t="n">
        <v>36682</v>
      </c>
      <c r="B2127" s="82" t="s">
        <v>55</v>
      </c>
      <c r="C2127" s="82" t="s">
        <v>56</v>
      </c>
      <c r="D2127" s="82" t="s">
        <v>103</v>
      </c>
      <c r="E2127" s="82" t="s">
        <v>24</v>
      </c>
      <c r="F2127" s="82"/>
      <c r="G2127" s="82" t="s">
        <v>60</v>
      </c>
      <c r="H2127" s="81" t="n">
        <v>37712</v>
      </c>
      <c r="I2127" s="82" t="n">
        <v>-201916</v>
      </c>
      <c r="J2127" s="82" t="n">
        <v>0</v>
      </c>
      <c r="K2127" s="83" t="n">
        <f aca="false">IF(J2127=0,0,J2127/I2127)</f>
        <v>0</v>
      </c>
      <c r="L2127" s="83" t="n">
        <f aca="false">I2127/UOM</f>
        <v>-20.1916</v>
      </c>
      <c r="M2127" s="83" t="n">
        <f aca="false">J2127/UOM</f>
        <v>0</v>
      </c>
      <c r="N2127" s="84" t="str">
        <f aca="false">IF(F2127="P","PHY",IF(F2127="G","G",E2127))</f>
        <v>P</v>
      </c>
      <c r="O2127" s="84" t="str">
        <f aca="false">IF(ISNA(VLOOKUP(G2127,BadCanCurves,1,FALSE())),VLOOKUP(D2127,FOLIOS,6,FALSE()),"not used")</f>
        <v>not used</v>
      </c>
      <c r="P2127" s="84" t="n">
        <f aca="false">IF($N2127="P",VLOOKUP(H2127,PrcBuckets,2,FALSE()),0)</f>
        <v>11</v>
      </c>
      <c r="Q2127" s="84" t="n">
        <f aca="false">IF($N2127="D",VLOOKUP(H2127,BasisBuckets,2,FALSE()),0)</f>
        <v>0</v>
      </c>
      <c r="R2127" s="84" t="n">
        <f aca="false">IF($N2127="PHY",VLOOKUP(H2127,PGDBuckets,2,FALSE()),0)</f>
        <v>0</v>
      </c>
      <c r="S2127" s="84" t="n">
        <f aca="false">IF($N2127="G",VLOOKUP(H2127,PGDBuckets,2,FALSE()),0)</f>
        <v>0</v>
      </c>
      <c r="T2127" s="84" t="n">
        <f aca="false">SUM(P2127:S2127)</f>
        <v>11</v>
      </c>
      <c r="U2127" s="84" t="str">
        <f aca="false">IF(O2127="not used","-",O2127&amp;N2127&amp;T2127)</f>
        <v>-</v>
      </c>
      <c r="V2127" s="84" t="str">
        <f aca="false">IF(O2127="Not Used","-",VLOOKUP(D2127,FOLIOS,7,FALSE())&amp;H2127)</f>
        <v>-</v>
      </c>
      <c r="W2127" s="84" t="str">
        <f aca="false">IF(U2127="-","-",O2127&amp;E2127&amp;H2127)</f>
        <v>-</v>
      </c>
      <c r="X2127" s="85" t="str">
        <f aca="false">D2127&amp;G2127</f>
        <v>FT-CAND-EGSC-PRCTOLL:ABC/KING</v>
      </c>
      <c r="AF2127" s="0" t="str">
        <f aca="false">D2127&amp;V2127</f>
        <v>FT-CAND-EGSC-PRC-</v>
      </c>
    </row>
    <row r="2128" customFormat="false" ht="12.75" hidden="false" customHeight="false" outlineLevel="0" collapsed="false">
      <c r="A2128" s="81" t="n">
        <v>36682</v>
      </c>
      <c r="B2128" s="82" t="s">
        <v>55</v>
      </c>
      <c r="C2128" s="82" t="s">
        <v>56</v>
      </c>
      <c r="D2128" s="82" t="s">
        <v>103</v>
      </c>
      <c r="E2128" s="82" t="s">
        <v>24</v>
      </c>
      <c r="F2128" s="82"/>
      <c r="G2128" s="82" t="s">
        <v>60</v>
      </c>
      <c r="H2128" s="81" t="n">
        <v>37742</v>
      </c>
      <c r="I2128" s="82" t="n">
        <v>-207432</v>
      </c>
      <c r="J2128" s="82" t="n">
        <v>0</v>
      </c>
      <c r="K2128" s="83" t="n">
        <f aca="false">IF(J2128=0,0,J2128/I2128)</f>
        <v>0</v>
      </c>
      <c r="L2128" s="83" t="n">
        <f aca="false">I2128/UOM</f>
        <v>-20.7432</v>
      </c>
      <c r="M2128" s="83" t="n">
        <f aca="false">J2128/UOM</f>
        <v>0</v>
      </c>
      <c r="N2128" s="84" t="str">
        <f aca="false">IF(F2128="P","PHY",IF(F2128="G","G",E2128))</f>
        <v>P</v>
      </c>
      <c r="O2128" s="84" t="str">
        <f aca="false">IF(ISNA(VLOOKUP(G2128,BadCanCurves,1,FALSE())),VLOOKUP(D2128,FOLIOS,6,FALSE()),"not used")</f>
        <v>not used</v>
      </c>
      <c r="P2128" s="84" t="n">
        <f aca="false">IF($N2128="P",VLOOKUP(H2128,PrcBuckets,2,FALSE()),0)</f>
        <v>11</v>
      </c>
      <c r="Q2128" s="84" t="n">
        <f aca="false">IF($N2128="D",VLOOKUP(H2128,BasisBuckets,2,FALSE()),0)</f>
        <v>0</v>
      </c>
      <c r="R2128" s="84" t="n">
        <f aca="false">IF($N2128="PHY",VLOOKUP(H2128,PGDBuckets,2,FALSE()),0)</f>
        <v>0</v>
      </c>
      <c r="S2128" s="84" t="n">
        <f aca="false">IF($N2128="G",VLOOKUP(H2128,PGDBuckets,2,FALSE()),0)</f>
        <v>0</v>
      </c>
      <c r="T2128" s="84" t="n">
        <f aca="false">SUM(P2128:S2128)</f>
        <v>11</v>
      </c>
      <c r="U2128" s="84" t="str">
        <f aca="false">IF(O2128="not used","-",O2128&amp;N2128&amp;T2128)</f>
        <v>-</v>
      </c>
      <c r="V2128" s="84" t="str">
        <f aca="false">IF(O2128="Not Used","-",VLOOKUP(D2128,FOLIOS,7,FALSE())&amp;H2128)</f>
        <v>-</v>
      </c>
      <c r="W2128" s="84" t="str">
        <f aca="false">IF(U2128="-","-",O2128&amp;E2128&amp;H2128)</f>
        <v>-</v>
      </c>
      <c r="X2128" s="85" t="str">
        <f aca="false">D2128&amp;G2128</f>
        <v>FT-CAND-EGSC-PRCTOLL:ABC/KING</v>
      </c>
      <c r="AF2128" s="0" t="str">
        <f aca="false">D2128&amp;V2128</f>
        <v>FT-CAND-EGSC-PRC-</v>
      </c>
    </row>
    <row r="2129" customFormat="false" ht="12.75" hidden="false" customHeight="false" outlineLevel="0" collapsed="false">
      <c r="A2129" s="81" t="n">
        <v>36682</v>
      </c>
      <c r="B2129" s="82" t="s">
        <v>55</v>
      </c>
      <c r="C2129" s="82" t="s">
        <v>56</v>
      </c>
      <c r="D2129" s="82" t="s">
        <v>103</v>
      </c>
      <c r="E2129" s="82" t="s">
        <v>24</v>
      </c>
      <c r="F2129" s="82"/>
      <c r="G2129" s="82" t="s">
        <v>60</v>
      </c>
      <c r="H2129" s="81" t="n">
        <v>37773</v>
      </c>
      <c r="I2129" s="82" t="n">
        <v>-199533</v>
      </c>
      <c r="J2129" s="82" t="n">
        <v>0</v>
      </c>
      <c r="K2129" s="83" t="n">
        <f aca="false">IF(J2129=0,0,J2129/I2129)</f>
        <v>0</v>
      </c>
      <c r="L2129" s="83" t="n">
        <f aca="false">I2129/UOM</f>
        <v>-19.9533</v>
      </c>
      <c r="M2129" s="83" t="n">
        <f aca="false">J2129/UOM</f>
        <v>0</v>
      </c>
      <c r="N2129" s="84" t="str">
        <f aca="false">IF(F2129="P","PHY",IF(F2129="G","G",E2129))</f>
        <v>P</v>
      </c>
      <c r="O2129" s="84" t="str">
        <f aca="false">IF(ISNA(VLOOKUP(G2129,BadCanCurves,1,FALSE())),VLOOKUP(D2129,FOLIOS,6,FALSE()),"not used")</f>
        <v>not used</v>
      </c>
      <c r="P2129" s="84" t="n">
        <f aca="false">IF($N2129="P",VLOOKUP(H2129,PrcBuckets,2,FALSE()),0)</f>
        <v>11</v>
      </c>
      <c r="Q2129" s="84" t="n">
        <f aca="false">IF($N2129="D",VLOOKUP(H2129,BasisBuckets,2,FALSE()),0)</f>
        <v>0</v>
      </c>
      <c r="R2129" s="84" t="n">
        <f aca="false">IF($N2129="PHY",VLOOKUP(H2129,PGDBuckets,2,FALSE()),0)</f>
        <v>0</v>
      </c>
      <c r="S2129" s="84" t="n">
        <f aca="false">IF($N2129="G",VLOOKUP(H2129,PGDBuckets,2,FALSE()),0)</f>
        <v>0</v>
      </c>
      <c r="T2129" s="84" t="n">
        <f aca="false">SUM(P2129:S2129)</f>
        <v>11</v>
      </c>
      <c r="U2129" s="84" t="str">
        <f aca="false">IF(O2129="not used","-",O2129&amp;N2129&amp;T2129)</f>
        <v>-</v>
      </c>
      <c r="V2129" s="84" t="str">
        <f aca="false">IF(O2129="Not Used","-",VLOOKUP(D2129,FOLIOS,7,FALSE())&amp;H2129)</f>
        <v>-</v>
      </c>
      <c r="W2129" s="84" t="str">
        <f aca="false">IF(U2129="-","-",O2129&amp;E2129&amp;H2129)</f>
        <v>-</v>
      </c>
      <c r="X2129" s="85" t="str">
        <f aca="false">D2129&amp;G2129</f>
        <v>FT-CAND-EGSC-PRCTOLL:ABC/KING</v>
      </c>
      <c r="AF2129" s="0" t="str">
        <f aca="false">D2129&amp;V2129</f>
        <v>FT-CAND-EGSC-PRC-</v>
      </c>
    </row>
    <row r="2130" customFormat="false" ht="12.75" hidden="false" customHeight="false" outlineLevel="0" collapsed="false">
      <c r="A2130" s="81" t="n">
        <v>36682</v>
      </c>
      <c r="B2130" s="82" t="s">
        <v>55</v>
      </c>
      <c r="C2130" s="82" t="s">
        <v>56</v>
      </c>
      <c r="D2130" s="82" t="s">
        <v>103</v>
      </c>
      <c r="E2130" s="82" t="s">
        <v>24</v>
      </c>
      <c r="F2130" s="82"/>
      <c r="G2130" s="82" t="s">
        <v>60</v>
      </c>
      <c r="H2130" s="81" t="n">
        <v>37803</v>
      </c>
      <c r="I2130" s="82" t="n">
        <v>-204983</v>
      </c>
      <c r="J2130" s="82" t="n">
        <v>0</v>
      </c>
      <c r="K2130" s="83" t="n">
        <f aca="false">IF(J2130=0,0,J2130/I2130)</f>
        <v>0</v>
      </c>
      <c r="L2130" s="83" t="n">
        <f aca="false">I2130/UOM</f>
        <v>-20.4983</v>
      </c>
      <c r="M2130" s="83" t="n">
        <f aca="false">J2130/UOM</f>
        <v>0</v>
      </c>
      <c r="N2130" s="84" t="str">
        <f aca="false">IF(F2130="P","PHY",IF(F2130="G","G",E2130))</f>
        <v>P</v>
      </c>
      <c r="O2130" s="84" t="str">
        <f aca="false">IF(ISNA(VLOOKUP(G2130,BadCanCurves,1,FALSE())),VLOOKUP(D2130,FOLIOS,6,FALSE()),"not used")</f>
        <v>not used</v>
      </c>
      <c r="P2130" s="84" t="n">
        <f aca="false">IF($N2130="P",VLOOKUP(H2130,PrcBuckets,2,FALSE()),0)</f>
        <v>11</v>
      </c>
      <c r="Q2130" s="84" t="n">
        <f aca="false">IF($N2130="D",VLOOKUP(H2130,BasisBuckets,2,FALSE()),0)</f>
        <v>0</v>
      </c>
      <c r="R2130" s="84" t="n">
        <f aca="false">IF($N2130="PHY",VLOOKUP(H2130,PGDBuckets,2,FALSE()),0)</f>
        <v>0</v>
      </c>
      <c r="S2130" s="84" t="n">
        <f aca="false">IF($N2130="G",VLOOKUP(H2130,PGDBuckets,2,FALSE()),0)</f>
        <v>0</v>
      </c>
      <c r="T2130" s="84" t="n">
        <f aca="false">SUM(P2130:S2130)</f>
        <v>11</v>
      </c>
      <c r="U2130" s="84" t="str">
        <f aca="false">IF(O2130="not used","-",O2130&amp;N2130&amp;T2130)</f>
        <v>-</v>
      </c>
      <c r="V2130" s="84" t="str">
        <f aca="false">IF(O2130="Not Used","-",VLOOKUP(D2130,FOLIOS,7,FALSE())&amp;H2130)</f>
        <v>-</v>
      </c>
      <c r="W2130" s="84" t="str">
        <f aca="false">IF(U2130="-","-",O2130&amp;E2130&amp;H2130)</f>
        <v>-</v>
      </c>
      <c r="X2130" s="85" t="str">
        <f aca="false">D2130&amp;G2130</f>
        <v>FT-CAND-EGSC-PRCTOLL:ABC/KING</v>
      </c>
      <c r="AF2130" s="0" t="str">
        <f aca="false">D2130&amp;V2130</f>
        <v>FT-CAND-EGSC-PRC-</v>
      </c>
    </row>
    <row r="2131" customFormat="false" ht="12.75" hidden="false" customHeight="false" outlineLevel="0" collapsed="false">
      <c r="A2131" s="81" t="n">
        <v>36682</v>
      </c>
      <c r="B2131" s="82" t="s">
        <v>55</v>
      </c>
      <c r="C2131" s="82" t="s">
        <v>56</v>
      </c>
      <c r="D2131" s="82" t="s">
        <v>103</v>
      </c>
      <c r="E2131" s="82" t="s">
        <v>24</v>
      </c>
      <c r="F2131" s="82"/>
      <c r="G2131" s="82" t="s">
        <v>60</v>
      </c>
      <c r="H2131" s="81" t="n">
        <v>37834</v>
      </c>
      <c r="I2131" s="82" t="n">
        <v>-203748</v>
      </c>
      <c r="J2131" s="82" t="n">
        <v>0</v>
      </c>
      <c r="K2131" s="83" t="n">
        <f aca="false">IF(J2131=0,0,J2131/I2131)</f>
        <v>0</v>
      </c>
      <c r="L2131" s="83" t="n">
        <f aca="false">I2131/UOM</f>
        <v>-20.3748</v>
      </c>
      <c r="M2131" s="83" t="n">
        <f aca="false">J2131/UOM</f>
        <v>0</v>
      </c>
      <c r="N2131" s="84" t="str">
        <f aca="false">IF(F2131="P","PHY",IF(F2131="G","G",E2131))</f>
        <v>P</v>
      </c>
      <c r="O2131" s="84" t="str">
        <f aca="false">IF(ISNA(VLOOKUP(G2131,BadCanCurves,1,FALSE())),VLOOKUP(D2131,FOLIOS,6,FALSE()),"not used")</f>
        <v>not used</v>
      </c>
      <c r="P2131" s="84" t="n">
        <f aca="false">IF($N2131="P",VLOOKUP(H2131,PrcBuckets,2,FALSE()),0)</f>
        <v>11</v>
      </c>
      <c r="Q2131" s="84" t="n">
        <f aca="false">IF($N2131="D",VLOOKUP(H2131,BasisBuckets,2,FALSE()),0)</f>
        <v>0</v>
      </c>
      <c r="R2131" s="84" t="n">
        <f aca="false">IF($N2131="PHY",VLOOKUP(H2131,PGDBuckets,2,FALSE()),0)</f>
        <v>0</v>
      </c>
      <c r="S2131" s="84" t="n">
        <f aca="false">IF($N2131="G",VLOOKUP(H2131,PGDBuckets,2,FALSE()),0)</f>
        <v>0</v>
      </c>
      <c r="T2131" s="84" t="n">
        <f aca="false">SUM(P2131:S2131)</f>
        <v>11</v>
      </c>
      <c r="U2131" s="84" t="str">
        <f aca="false">IF(O2131="not used","-",O2131&amp;N2131&amp;T2131)</f>
        <v>-</v>
      </c>
      <c r="V2131" s="84" t="str">
        <f aca="false">IF(O2131="Not Used","-",VLOOKUP(D2131,FOLIOS,7,FALSE())&amp;H2131)</f>
        <v>-</v>
      </c>
      <c r="W2131" s="84" t="str">
        <f aca="false">IF(U2131="-","-",O2131&amp;E2131&amp;H2131)</f>
        <v>-</v>
      </c>
      <c r="X2131" s="85" t="str">
        <f aca="false">D2131&amp;G2131</f>
        <v>FT-CAND-EGSC-PRCTOLL:ABC/KING</v>
      </c>
      <c r="AF2131" s="0" t="str">
        <f aca="false">D2131&amp;V2131</f>
        <v>FT-CAND-EGSC-PRC-</v>
      </c>
    </row>
    <row r="2132" customFormat="false" ht="12.75" hidden="false" customHeight="false" outlineLevel="0" collapsed="false">
      <c r="A2132" s="81" t="n">
        <v>36682</v>
      </c>
      <c r="B2132" s="82" t="s">
        <v>55</v>
      </c>
      <c r="C2132" s="82" t="s">
        <v>56</v>
      </c>
      <c r="D2132" s="82" t="s">
        <v>103</v>
      </c>
      <c r="E2132" s="82" t="s">
        <v>24</v>
      </c>
      <c r="F2132" s="82"/>
      <c r="G2132" s="82" t="s">
        <v>60</v>
      </c>
      <c r="H2132" s="81" t="n">
        <v>37865</v>
      </c>
      <c r="I2132" s="82" t="n">
        <v>-195988</v>
      </c>
      <c r="J2132" s="82" t="n">
        <v>0</v>
      </c>
      <c r="K2132" s="83" t="n">
        <f aca="false">IF(J2132=0,0,J2132/I2132)</f>
        <v>0</v>
      </c>
      <c r="L2132" s="83" t="n">
        <f aca="false">I2132/UOM</f>
        <v>-19.5988</v>
      </c>
      <c r="M2132" s="83" t="n">
        <f aca="false">J2132/UOM</f>
        <v>0</v>
      </c>
      <c r="N2132" s="84" t="str">
        <f aca="false">IF(F2132="P","PHY",IF(F2132="G","G",E2132))</f>
        <v>P</v>
      </c>
      <c r="O2132" s="84" t="str">
        <f aca="false">IF(ISNA(VLOOKUP(G2132,BadCanCurves,1,FALSE())),VLOOKUP(D2132,FOLIOS,6,FALSE()),"not used")</f>
        <v>not used</v>
      </c>
      <c r="P2132" s="84" t="n">
        <f aca="false">IF($N2132="P",VLOOKUP(H2132,PrcBuckets,2,FALSE()),0)</f>
        <v>11</v>
      </c>
      <c r="Q2132" s="84" t="n">
        <f aca="false">IF($N2132="D",VLOOKUP(H2132,BasisBuckets,2,FALSE()),0)</f>
        <v>0</v>
      </c>
      <c r="R2132" s="84" t="n">
        <f aca="false">IF($N2132="PHY",VLOOKUP(H2132,PGDBuckets,2,FALSE()),0)</f>
        <v>0</v>
      </c>
      <c r="S2132" s="84" t="n">
        <f aca="false">IF($N2132="G",VLOOKUP(H2132,PGDBuckets,2,FALSE()),0)</f>
        <v>0</v>
      </c>
      <c r="T2132" s="84" t="n">
        <f aca="false">SUM(P2132:S2132)</f>
        <v>11</v>
      </c>
      <c r="U2132" s="84" t="str">
        <f aca="false">IF(O2132="not used","-",O2132&amp;N2132&amp;T2132)</f>
        <v>-</v>
      </c>
      <c r="V2132" s="84" t="str">
        <f aca="false">IF(O2132="Not Used","-",VLOOKUP(D2132,FOLIOS,7,FALSE())&amp;H2132)</f>
        <v>-</v>
      </c>
      <c r="W2132" s="84" t="str">
        <f aca="false">IF(U2132="-","-",O2132&amp;E2132&amp;H2132)</f>
        <v>-</v>
      </c>
      <c r="X2132" s="85" t="str">
        <f aca="false">D2132&amp;G2132</f>
        <v>FT-CAND-EGSC-PRCTOLL:ABC/KING</v>
      </c>
      <c r="AF2132" s="0" t="str">
        <f aca="false">D2132&amp;V2132</f>
        <v>FT-CAND-EGSC-PRC-</v>
      </c>
    </row>
    <row r="2133" customFormat="false" ht="12.75" hidden="false" customHeight="false" outlineLevel="0" collapsed="false">
      <c r="A2133" s="81" t="n">
        <v>36682</v>
      </c>
      <c r="B2133" s="82" t="s">
        <v>55</v>
      </c>
      <c r="C2133" s="82" t="s">
        <v>56</v>
      </c>
      <c r="D2133" s="82" t="s">
        <v>103</v>
      </c>
      <c r="E2133" s="82" t="s">
        <v>24</v>
      </c>
      <c r="F2133" s="82"/>
      <c r="G2133" s="82" t="s">
        <v>60</v>
      </c>
      <c r="H2133" s="81" t="n">
        <v>37895</v>
      </c>
      <c r="I2133" s="82" t="n">
        <v>-201341</v>
      </c>
      <c r="J2133" s="82" t="n">
        <v>0</v>
      </c>
      <c r="K2133" s="83" t="n">
        <f aca="false">IF(J2133=0,0,J2133/I2133)</f>
        <v>0</v>
      </c>
      <c r="L2133" s="83" t="n">
        <f aca="false">I2133/UOM</f>
        <v>-20.1341</v>
      </c>
      <c r="M2133" s="83" t="n">
        <f aca="false">J2133/UOM</f>
        <v>0</v>
      </c>
      <c r="N2133" s="84" t="str">
        <f aca="false">IF(F2133="P","PHY",IF(F2133="G","G",E2133))</f>
        <v>P</v>
      </c>
      <c r="O2133" s="84" t="str">
        <f aca="false">IF(ISNA(VLOOKUP(G2133,BadCanCurves,1,FALSE())),VLOOKUP(D2133,FOLIOS,6,FALSE()),"not used")</f>
        <v>not used</v>
      </c>
      <c r="P2133" s="84" t="n">
        <f aca="false">IF($N2133="P",VLOOKUP(H2133,PrcBuckets,2,FALSE()),0)</f>
        <v>11</v>
      </c>
      <c r="Q2133" s="84" t="n">
        <f aca="false">IF($N2133="D",VLOOKUP(H2133,BasisBuckets,2,FALSE()),0)</f>
        <v>0</v>
      </c>
      <c r="R2133" s="84" t="n">
        <f aca="false">IF($N2133="PHY",VLOOKUP(H2133,PGDBuckets,2,FALSE()),0)</f>
        <v>0</v>
      </c>
      <c r="S2133" s="84" t="n">
        <f aca="false">IF($N2133="G",VLOOKUP(H2133,PGDBuckets,2,FALSE()),0)</f>
        <v>0</v>
      </c>
      <c r="T2133" s="84" t="n">
        <f aca="false">SUM(P2133:S2133)</f>
        <v>11</v>
      </c>
      <c r="U2133" s="84" t="str">
        <f aca="false">IF(O2133="not used","-",O2133&amp;N2133&amp;T2133)</f>
        <v>-</v>
      </c>
      <c r="V2133" s="84" t="str">
        <f aca="false">IF(O2133="Not Used","-",VLOOKUP(D2133,FOLIOS,7,FALSE())&amp;H2133)</f>
        <v>-</v>
      </c>
      <c r="W2133" s="84" t="str">
        <f aca="false">IF(U2133="-","-",O2133&amp;E2133&amp;H2133)</f>
        <v>-</v>
      </c>
      <c r="X2133" s="85" t="str">
        <f aca="false">D2133&amp;G2133</f>
        <v>FT-CAND-EGSC-PRCTOLL:ABC/KING</v>
      </c>
      <c r="AF2133" s="0" t="str">
        <f aca="false">D2133&amp;V2133</f>
        <v>FT-CAND-EGSC-PRC-</v>
      </c>
    </row>
    <row r="2134" customFormat="false" ht="12.75" hidden="false" customHeight="false" outlineLevel="0" collapsed="false">
      <c r="A2134" s="81" t="n">
        <v>36682</v>
      </c>
      <c r="B2134" s="82" t="s">
        <v>55</v>
      </c>
      <c r="C2134" s="82" t="s">
        <v>56</v>
      </c>
      <c r="D2134" s="82" t="s">
        <v>103</v>
      </c>
      <c r="E2134" s="82" t="s">
        <v>24</v>
      </c>
      <c r="F2134" s="82"/>
      <c r="G2134" s="82" t="s">
        <v>60</v>
      </c>
      <c r="H2134" s="81" t="n">
        <v>37926</v>
      </c>
      <c r="I2134" s="82" t="n">
        <v>-193672</v>
      </c>
      <c r="J2134" s="82" t="n">
        <v>0</v>
      </c>
      <c r="K2134" s="83" t="n">
        <f aca="false">IF(J2134=0,0,J2134/I2134)</f>
        <v>0</v>
      </c>
      <c r="L2134" s="83" t="n">
        <f aca="false">I2134/UOM</f>
        <v>-19.3672</v>
      </c>
      <c r="M2134" s="83" t="n">
        <f aca="false">J2134/UOM</f>
        <v>0</v>
      </c>
      <c r="N2134" s="84" t="str">
        <f aca="false">IF(F2134="P","PHY",IF(F2134="G","G",E2134))</f>
        <v>P</v>
      </c>
      <c r="O2134" s="84" t="str">
        <f aca="false">IF(ISNA(VLOOKUP(G2134,BadCanCurves,1,FALSE())),VLOOKUP(D2134,FOLIOS,6,FALSE()),"not used")</f>
        <v>not used</v>
      </c>
      <c r="P2134" s="84" t="n">
        <f aca="false">IF($N2134="P",VLOOKUP(H2134,PrcBuckets,2,FALSE()),0)</f>
        <v>11</v>
      </c>
      <c r="Q2134" s="84" t="n">
        <f aca="false">IF($N2134="D",VLOOKUP(H2134,BasisBuckets,2,FALSE()),0)</f>
        <v>0</v>
      </c>
      <c r="R2134" s="84" t="n">
        <f aca="false">IF($N2134="PHY",VLOOKUP(H2134,PGDBuckets,2,FALSE()),0)</f>
        <v>0</v>
      </c>
      <c r="S2134" s="84" t="n">
        <f aca="false">IF($N2134="G",VLOOKUP(H2134,PGDBuckets,2,FALSE()),0)</f>
        <v>0</v>
      </c>
      <c r="T2134" s="84" t="n">
        <f aca="false">SUM(P2134:S2134)</f>
        <v>11</v>
      </c>
      <c r="U2134" s="84" t="str">
        <f aca="false">IF(O2134="not used","-",O2134&amp;N2134&amp;T2134)</f>
        <v>-</v>
      </c>
      <c r="V2134" s="84" t="str">
        <f aca="false">IF(O2134="Not Used","-",VLOOKUP(D2134,FOLIOS,7,FALSE())&amp;H2134)</f>
        <v>-</v>
      </c>
      <c r="W2134" s="84" t="str">
        <f aca="false">IF(U2134="-","-",O2134&amp;E2134&amp;H2134)</f>
        <v>-</v>
      </c>
      <c r="X2134" s="85" t="str">
        <f aca="false">D2134&amp;G2134</f>
        <v>FT-CAND-EGSC-PRCTOLL:ABC/KING</v>
      </c>
      <c r="AF2134" s="0" t="str">
        <f aca="false">D2134&amp;V2134</f>
        <v>FT-CAND-EGSC-PRC-</v>
      </c>
    </row>
    <row r="2135" customFormat="false" ht="12.75" hidden="false" customHeight="false" outlineLevel="0" collapsed="false">
      <c r="A2135" s="81" t="n">
        <v>36682</v>
      </c>
      <c r="B2135" s="82" t="s">
        <v>55</v>
      </c>
      <c r="C2135" s="82" t="s">
        <v>56</v>
      </c>
      <c r="D2135" s="82" t="s">
        <v>103</v>
      </c>
      <c r="E2135" s="82" t="s">
        <v>24</v>
      </c>
      <c r="F2135" s="82"/>
      <c r="G2135" s="82" t="s">
        <v>60</v>
      </c>
      <c r="H2135" s="81" t="n">
        <v>37956</v>
      </c>
      <c r="I2135" s="82" t="n">
        <v>-198960</v>
      </c>
      <c r="J2135" s="82" t="n">
        <v>0</v>
      </c>
      <c r="K2135" s="83" t="n">
        <f aca="false">IF(J2135=0,0,J2135/I2135)</f>
        <v>0</v>
      </c>
      <c r="L2135" s="83" t="n">
        <f aca="false">I2135/UOM</f>
        <v>-19.896</v>
      </c>
      <c r="M2135" s="83" t="n">
        <f aca="false">J2135/UOM</f>
        <v>0</v>
      </c>
      <c r="N2135" s="84" t="str">
        <f aca="false">IF(F2135="P","PHY",IF(F2135="G","G",E2135))</f>
        <v>P</v>
      </c>
      <c r="O2135" s="84" t="str">
        <f aca="false">IF(ISNA(VLOOKUP(G2135,BadCanCurves,1,FALSE())),VLOOKUP(D2135,FOLIOS,6,FALSE()),"not used")</f>
        <v>not used</v>
      </c>
      <c r="P2135" s="84" t="n">
        <f aca="false">IF($N2135="P",VLOOKUP(H2135,PrcBuckets,2,FALSE()),0)</f>
        <v>11</v>
      </c>
      <c r="Q2135" s="84" t="n">
        <f aca="false">IF($N2135="D",VLOOKUP(H2135,BasisBuckets,2,FALSE()),0)</f>
        <v>0</v>
      </c>
      <c r="R2135" s="84" t="n">
        <f aca="false">IF($N2135="PHY",VLOOKUP(H2135,PGDBuckets,2,FALSE()),0)</f>
        <v>0</v>
      </c>
      <c r="S2135" s="84" t="n">
        <f aca="false">IF($N2135="G",VLOOKUP(H2135,PGDBuckets,2,FALSE()),0)</f>
        <v>0</v>
      </c>
      <c r="T2135" s="84" t="n">
        <f aca="false">SUM(P2135:S2135)</f>
        <v>11</v>
      </c>
      <c r="U2135" s="84" t="str">
        <f aca="false">IF(O2135="not used","-",O2135&amp;N2135&amp;T2135)</f>
        <v>-</v>
      </c>
      <c r="V2135" s="84" t="str">
        <f aca="false">IF(O2135="Not Used","-",VLOOKUP(D2135,FOLIOS,7,FALSE())&amp;H2135)</f>
        <v>-</v>
      </c>
      <c r="W2135" s="84" t="str">
        <f aca="false">IF(U2135="-","-",O2135&amp;E2135&amp;H2135)</f>
        <v>-</v>
      </c>
      <c r="X2135" s="85" t="str">
        <f aca="false">D2135&amp;G2135</f>
        <v>FT-CAND-EGSC-PRCTOLL:ABC/KING</v>
      </c>
      <c r="AF2135" s="0" t="str">
        <f aca="false">D2135&amp;V2135</f>
        <v>FT-CAND-EGSC-PRC-</v>
      </c>
    </row>
    <row r="2136" customFormat="false" ht="12.75" hidden="false" customHeight="false" outlineLevel="0" collapsed="false">
      <c r="A2136" s="81" t="n">
        <v>36682</v>
      </c>
      <c r="B2136" s="82" t="s">
        <v>55</v>
      </c>
      <c r="C2136" s="82" t="s">
        <v>56</v>
      </c>
      <c r="D2136" s="82" t="s">
        <v>103</v>
      </c>
      <c r="E2136" s="82" t="s">
        <v>24</v>
      </c>
      <c r="F2136" s="82"/>
      <c r="G2136" s="82" t="s">
        <v>60</v>
      </c>
      <c r="H2136" s="81" t="n">
        <v>37987</v>
      </c>
      <c r="I2136" s="82" t="n">
        <v>-197755</v>
      </c>
      <c r="J2136" s="82" t="n">
        <v>0</v>
      </c>
      <c r="K2136" s="83" t="n">
        <f aca="false">IF(J2136=0,0,J2136/I2136)</f>
        <v>0</v>
      </c>
      <c r="L2136" s="83" t="n">
        <f aca="false">I2136/UOM</f>
        <v>-19.7755</v>
      </c>
      <c r="M2136" s="83" t="n">
        <f aca="false">J2136/UOM</f>
        <v>0</v>
      </c>
      <c r="N2136" s="84" t="str">
        <f aca="false">IF(F2136="P","PHY",IF(F2136="G","G",E2136))</f>
        <v>P</v>
      </c>
      <c r="O2136" s="84" t="str">
        <f aca="false">IF(ISNA(VLOOKUP(G2136,BadCanCurves,1,FALSE())),VLOOKUP(D2136,FOLIOS,6,FALSE()),"not used")</f>
        <v>not used</v>
      </c>
      <c r="P2136" s="84" t="n">
        <f aca="false">IF($N2136="P",VLOOKUP(H2136,PrcBuckets,2,FALSE()),0)</f>
        <v>12</v>
      </c>
      <c r="Q2136" s="84" t="n">
        <f aca="false">IF($N2136="D",VLOOKUP(H2136,BasisBuckets,2,FALSE()),0)</f>
        <v>0</v>
      </c>
      <c r="R2136" s="84" t="n">
        <f aca="false">IF($N2136="PHY",VLOOKUP(H2136,PGDBuckets,2,FALSE()),0)</f>
        <v>0</v>
      </c>
      <c r="S2136" s="84" t="n">
        <f aca="false">IF($N2136="G",VLOOKUP(H2136,PGDBuckets,2,FALSE()),0)</f>
        <v>0</v>
      </c>
      <c r="T2136" s="84" t="n">
        <f aca="false">SUM(P2136:S2136)</f>
        <v>12</v>
      </c>
      <c r="U2136" s="84" t="str">
        <f aca="false">IF(O2136="not used","-",O2136&amp;N2136&amp;T2136)</f>
        <v>-</v>
      </c>
      <c r="V2136" s="84" t="str">
        <f aca="false">IF(O2136="Not Used","-",VLOOKUP(D2136,FOLIOS,7,FALSE())&amp;H2136)</f>
        <v>-</v>
      </c>
      <c r="W2136" s="84" t="str">
        <f aca="false">IF(U2136="-","-",O2136&amp;E2136&amp;H2136)</f>
        <v>-</v>
      </c>
      <c r="X2136" s="85" t="str">
        <f aca="false">D2136&amp;G2136</f>
        <v>FT-CAND-EGSC-PRCTOLL:ABC/KING</v>
      </c>
      <c r="AF2136" s="0" t="str">
        <f aca="false">D2136&amp;V2136</f>
        <v>FT-CAND-EGSC-PRC-</v>
      </c>
    </row>
    <row r="2137" customFormat="false" ht="12.75" hidden="false" customHeight="false" outlineLevel="0" collapsed="false">
      <c r="A2137" s="81" t="n">
        <v>36682</v>
      </c>
      <c r="B2137" s="82" t="s">
        <v>55</v>
      </c>
      <c r="C2137" s="82" t="s">
        <v>56</v>
      </c>
      <c r="D2137" s="82" t="s">
        <v>103</v>
      </c>
      <c r="E2137" s="82" t="s">
        <v>24</v>
      </c>
      <c r="F2137" s="82"/>
      <c r="G2137" s="82" t="s">
        <v>60</v>
      </c>
      <c r="H2137" s="81" t="n">
        <v>38018</v>
      </c>
      <c r="I2137" s="82" t="n">
        <v>-183869</v>
      </c>
      <c r="J2137" s="82" t="n">
        <v>0</v>
      </c>
      <c r="K2137" s="83" t="n">
        <f aca="false">IF(J2137=0,0,J2137/I2137)</f>
        <v>0</v>
      </c>
      <c r="L2137" s="83" t="n">
        <f aca="false">I2137/UOM</f>
        <v>-18.3869</v>
      </c>
      <c r="M2137" s="83" t="n">
        <f aca="false">J2137/UOM</f>
        <v>0</v>
      </c>
      <c r="N2137" s="84" t="str">
        <f aca="false">IF(F2137="P","PHY",IF(F2137="G","G",E2137))</f>
        <v>P</v>
      </c>
      <c r="O2137" s="84" t="str">
        <f aca="false">IF(ISNA(VLOOKUP(G2137,BadCanCurves,1,FALSE())),VLOOKUP(D2137,FOLIOS,6,FALSE()),"not used")</f>
        <v>not used</v>
      </c>
      <c r="P2137" s="84" t="n">
        <f aca="false">IF($N2137="P",VLOOKUP(H2137,PrcBuckets,2,FALSE()),0)</f>
        <v>12</v>
      </c>
      <c r="Q2137" s="84" t="n">
        <f aca="false">IF($N2137="D",VLOOKUP(H2137,BasisBuckets,2,FALSE()),0)</f>
        <v>0</v>
      </c>
      <c r="R2137" s="84" t="n">
        <f aca="false">IF($N2137="PHY",VLOOKUP(H2137,PGDBuckets,2,FALSE()),0)</f>
        <v>0</v>
      </c>
      <c r="S2137" s="84" t="n">
        <f aca="false">IF($N2137="G",VLOOKUP(H2137,PGDBuckets,2,FALSE()),0)</f>
        <v>0</v>
      </c>
      <c r="T2137" s="84" t="n">
        <f aca="false">SUM(P2137:S2137)</f>
        <v>12</v>
      </c>
      <c r="U2137" s="84" t="str">
        <f aca="false">IF(O2137="not used","-",O2137&amp;N2137&amp;T2137)</f>
        <v>-</v>
      </c>
      <c r="V2137" s="84" t="str">
        <f aca="false">IF(O2137="Not Used","-",VLOOKUP(D2137,FOLIOS,7,FALSE())&amp;H2137)</f>
        <v>-</v>
      </c>
      <c r="W2137" s="84" t="str">
        <f aca="false">IF(U2137="-","-",O2137&amp;E2137&amp;H2137)</f>
        <v>-</v>
      </c>
      <c r="X2137" s="85" t="str">
        <f aca="false">D2137&amp;G2137</f>
        <v>FT-CAND-EGSC-PRCTOLL:ABC/KING</v>
      </c>
      <c r="AF2137" s="0" t="str">
        <f aca="false">D2137&amp;V2137</f>
        <v>FT-CAND-EGSC-PRC-</v>
      </c>
    </row>
    <row r="2138" customFormat="false" ht="12.75" hidden="false" customHeight="false" outlineLevel="0" collapsed="false">
      <c r="A2138" s="81" t="n">
        <v>36682</v>
      </c>
      <c r="B2138" s="82" t="s">
        <v>55</v>
      </c>
      <c r="C2138" s="82" t="s">
        <v>56</v>
      </c>
      <c r="D2138" s="82" t="s">
        <v>103</v>
      </c>
      <c r="E2138" s="82" t="s">
        <v>24</v>
      </c>
      <c r="F2138" s="82"/>
      <c r="G2138" s="82" t="s">
        <v>60</v>
      </c>
      <c r="H2138" s="81" t="n">
        <v>38047</v>
      </c>
      <c r="I2138" s="82" t="n">
        <v>-195427</v>
      </c>
      <c r="J2138" s="82" t="n">
        <v>0</v>
      </c>
      <c r="K2138" s="83" t="n">
        <f aca="false">IF(J2138=0,0,J2138/I2138)</f>
        <v>0</v>
      </c>
      <c r="L2138" s="83" t="n">
        <f aca="false">I2138/UOM</f>
        <v>-19.5427</v>
      </c>
      <c r="M2138" s="83" t="n">
        <f aca="false">J2138/UOM</f>
        <v>0</v>
      </c>
      <c r="N2138" s="84" t="str">
        <f aca="false">IF(F2138="P","PHY",IF(F2138="G","G",E2138))</f>
        <v>P</v>
      </c>
      <c r="O2138" s="84" t="str">
        <f aca="false">IF(ISNA(VLOOKUP(G2138,BadCanCurves,1,FALSE())),VLOOKUP(D2138,FOLIOS,6,FALSE()),"not used")</f>
        <v>not used</v>
      </c>
      <c r="P2138" s="84" t="n">
        <f aca="false">IF($N2138="P",VLOOKUP(H2138,PrcBuckets,2,FALSE()),0)</f>
        <v>12</v>
      </c>
      <c r="Q2138" s="84" t="n">
        <f aca="false">IF($N2138="D",VLOOKUP(H2138,BasisBuckets,2,FALSE()),0)</f>
        <v>0</v>
      </c>
      <c r="R2138" s="84" t="n">
        <f aca="false">IF($N2138="PHY",VLOOKUP(H2138,PGDBuckets,2,FALSE()),0)</f>
        <v>0</v>
      </c>
      <c r="S2138" s="84" t="n">
        <f aca="false">IF($N2138="G",VLOOKUP(H2138,PGDBuckets,2,FALSE()),0)</f>
        <v>0</v>
      </c>
      <c r="T2138" s="84" t="n">
        <f aca="false">SUM(P2138:S2138)</f>
        <v>12</v>
      </c>
      <c r="U2138" s="84" t="str">
        <f aca="false">IF(O2138="not used","-",O2138&amp;N2138&amp;T2138)</f>
        <v>-</v>
      </c>
      <c r="V2138" s="84" t="str">
        <f aca="false">IF(O2138="Not Used","-",VLOOKUP(D2138,FOLIOS,7,FALSE())&amp;H2138)</f>
        <v>-</v>
      </c>
      <c r="W2138" s="84" t="str">
        <f aca="false">IF(U2138="-","-",O2138&amp;E2138&amp;H2138)</f>
        <v>-</v>
      </c>
      <c r="X2138" s="85" t="str">
        <f aca="false">D2138&amp;G2138</f>
        <v>FT-CAND-EGSC-PRCTOLL:ABC/KING</v>
      </c>
      <c r="AF2138" s="0" t="str">
        <f aca="false">D2138&amp;V2138</f>
        <v>FT-CAND-EGSC-PRC-</v>
      </c>
    </row>
    <row r="2139" customFormat="false" ht="12.75" hidden="false" customHeight="false" outlineLevel="0" collapsed="false">
      <c r="A2139" s="81" t="n">
        <v>36682</v>
      </c>
      <c r="B2139" s="82" t="s">
        <v>55</v>
      </c>
      <c r="C2139" s="82" t="s">
        <v>56</v>
      </c>
      <c r="D2139" s="82" t="s">
        <v>103</v>
      </c>
      <c r="E2139" s="82" t="s">
        <v>24</v>
      </c>
      <c r="F2139" s="82"/>
      <c r="G2139" s="82" t="s">
        <v>60</v>
      </c>
      <c r="H2139" s="81" t="n">
        <v>38078</v>
      </c>
      <c r="I2139" s="82" t="n">
        <v>-187973</v>
      </c>
      <c r="J2139" s="82" t="n">
        <v>0</v>
      </c>
      <c r="K2139" s="83" t="n">
        <f aca="false">IF(J2139=0,0,J2139/I2139)</f>
        <v>0</v>
      </c>
      <c r="L2139" s="83" t="n">
        <f aca="false">I2139/UOM</f>
        <v>-18.7973</v>
      </c>
      <c r="M2139" s="83" t="n">
        <f aca="false">J2139/UOM</f>
        <v>0</v>
      </c>
      <c r="N2139" s="84" t="str">
        <f aca="false">IF(F2139="P","PHY",IF(F2139="G","G",E2139))</f>
        <v>P</v>
      </c>
      <c r="O2139" s="84" t="str">
        <f aca="false">IF(ISNA(VLOOKUP(G2139,BadCanCurves,1,FALSE())),VLOOKUP(D2139,FOLIOS,6,FALSE()),"not used")</f>
        <v>not used</v>
      </c>
      <c r="P2139" s="84" t="n">
        <f aca="false">IF($N2139="P",VLOOKUP(H2139,PrcBuckets,2,FALSE()),0)</f>
        <v>12</v>
      </c>
      <c r="Q2139" s="84" t="n">
        <f aca="false">IF($N2139="D",VLOOKUP(H2139,BasisBuckets,2,FALSE()),0)</f>
        <v>0</v>
      </c>
      <c r="R2139" s="84" t="n">
        <f aca="false">IF($N2139="PHY",VLOOKUP(H2139,PGDBuckets,2,FALSE()),0)</f>
        <v>0</v>
      </c>
      <c r="S2139" s="84" t="n">
        <f aca="false">IF($N2139="G",VLOOKUP(H2139,PGDBuckets,2,FALSE()),0)</f>
        <v>0</v>
      </c>
      <c r="T2139" s="84" t="n">
        <f aca="false">SUM(P2139:S2139)</f>
        <v>12</v>
      </c>
      <c r="U2139" s="84" t="str">
        <f aca="false">IF(O2139="not used","-",O2139&amp;N2139&amp;T2139)</f>
        <v>-</v>
      </c>
      <c r="V2139" s="84" t="str">
        <f aca="false">IF(O2139="Not Used","-",VLOOKUP(D2139,FOLIOS,7,FALSE())&amp;H2139)</f>
        <v>-</v>
      </c>
      <c r="W2139" s="84" t="str">
        <f aca="false">IF(U2139="-","-",O2139&amp;E2139&amp;H2139)</f>
        <v>-</v>
      </c>
      <c r="X2139" s="85" t="str">
        <f aca="false">D2139&amp;G2139</f>
        <v>FT-CAND-EGSC-PRCTOLL:ABC/KING</v>
      </c>
      <c r="AF2139" s="0" t="str">
        <f aca="false">D2139&amp;V2139</f>
        <v>FT-CAND-EGSC-PRC-</v>
      </c>
    </row>
    <row r="2140" customFormat="false" ht="12.75" hidden="false" customHeight="false" outlineLevel="0" collapsed="false">
      <c r="A2140" s="81" t="n">
        <v>36682</v>
      </c>
      <c r="B2140" s="82" t="s">
        <v>55</v>
      </c>
      <c r="C2140" s="82" t="s">
        <v>56</v>
      </c>
      <c r="D2140" s="82" t="s">
        <v>103</v>
      </c>
      <c r="E2140" s="82" t="s">
        <v>24</v>
      </c>
      <c r="F2140" s="82"/>
      <c r="G2140" s="82" t="s">
        <v>60</v>
      </c>
      <c r="H2140" s="81" t="n">
        <v>38108</v>
      </c>
      <c r="I2140" s="82" t="n">
        <v>-193098</v>
      </c>
      <c r="J2140" s="82" t="n">
        <v>0</v>
      </c>
      <c r="K2140" s="83" t="n">
        <f aca="false">IF(J2140=0,0,J2140/I2140)</f>
        <v>0</v>
      </c>
      <c r="L2140" s="83" t="n">
        <f aca="false">I2140/UOM</f>
        <v>-19.3098</v>
      </c>
      <c r="M2140" s="83" t="n">
        <f aca="false">J2140/UOM</f>
        <v>0</v>
      </c>
      <c r="N2140" s="84" t="str">
        <f aca="false">IF(F2140="P","PHY",IF(F2140="G","G",E2140))</f>
        <v>P</v>
      </c>
      <c r="O2140" s="84" t="str">
        <f aca="false">IF(ISNA(VLOOKUP(G2140,BadCanCurves,1,FALSE())),VLOOKUP(D2140,FOLIOS,6,FALSE()),"not used")</f>
        <v>not used</v>
      </c>
      <c r="P2140" s="84" t="n">
        <f aca="false">IF($N2140="P",VLOOKUP(H2140,PrcBuckets,2,FALSE()),0)</f>
        <v>12</v>
      </c>
      <c r="Q2140" s="84" t="n">
        <f aca="false">IF($N2140="D",VLOOKUP(H2140,BasisBuckets,2,FALSE()),0)</f>
        <v>0</v>
      </c>
      <c r="R2140" s="84" t="n">
        <f aca="false">IF($N2140="PHY",VLOOKUP(H2140,PGDBuckets,2,FALSE()),0)</f>
        <v>0</v>
      </c>
      <c r="S2140" s="84" t="n">
        <f aca="false">IF($N2140="G",VLOOKUP(H2140,PGDBuckets,2,FALSE()),0)</f>
        <v>0</v>
      </c>
      <c r="T2140" s="84" t="n">
        <f aca="false">SUM(P2140:S2140)</f>
        <v>12</v>
      </c>
      <c r="U2140" s="84" t="str">
        <f aca="false">IF(O2140="not used","-",O2140&amp;N2140&amp;T2140)</f>
        <v>-</v>
      </c>
      <c r="V2140" s="84" t="str">
        <f aca="false">IF(O2140="Not Used","-",VLOOKUP(D2140,FOLIOS,7,FALSE())&amp;H2140)</f>
        <v>-</v>
      </c>
      <c r="W2140" s="84" t="str">
        <f aca="false">IF(U2140="-","-",O2140&amp;E2140&amp;H2140)</f>
        <v>-</v>
      </c>
      <c r="X2140" s="85" t="str">
        <f aca="false">D2140&amp;G2140</f>
        <v>FT-CAND-EGSC-PRCTOLL:ABC/KING</v>
      </c>
      <c r="AF2140" s="0" t="str">
        <f aca="false">D2140&amp;V2140</f>
        <v>FT-CAND-EGSC-PRC-</v>
      </c>
    </row>
    <row r="2141" customFormat="false" ht="12.75" hidden="false" customHeight="false" outlineLevel="0" collapsed="false">
      <c r="A2141" s="81" t="n">
        <v>36682</v>
      </c>
      <c r="B2141" s="82" t="s">
        <v>55</v>
      </c>
      <c r="C2141" s="82" t="s">
        <v>56</v>
      </c>
      <c r="D2141" s="82" t="s">
        <v>103</v>
      </c>
      <c r="E2141" s="82" t="s">
        <v>24</v>
      </c>
      <c r="F2141" s="82"/>
      <c r="G2141" s="82" t="s">
        <v>60</v>
      </c>
      <c r="H2141" s="81" t="n">
        <v>38139</v>
      </c>
      <c r="I2141" s="82" t="n">
        <v>-185736</v>
      </c>
      <c r="J2141" s="82" t="n">
        <v>0</v>
      </c>
      <c r="K2141" s="83" t="n">
        <f aca="false">IF(J2141=0,0,J2141/I2141)</f>
        <v>0</v>
      </c>
      <c r="L2141" s="83" t="n">
        <f aca="false">I2141/UOM</f>
        <v>-18.5736</v>
      </c>
      <c r="M2141" s="83" t="n">
        <f aca="false">J2141/UOM</f>
        <v>0</v>
      </c>
      <c r="N2141" s="84" t="str">
        <f aca="false">IF(F2141="P","PHY",IF(F2141="G","G",E2141))</f>
        <v>P</v>
      </c>
      <c r="O2141" s="84" t="str">
        <f aca="false">IF(ISNA(VLOOKUP(G2141,BadCanCurves,1,FALSE())),VLOOKUP(D2141,FOLIOS,6,FALSE()),"not used")</f>
        <v>not used</v>
      </c>
      <c r="P2141" s="84" t="n">
        <f aca="false">IF($N2141="P",VLOOKUP(H2141,PrcBuckets,2,FALSE()),0)</f>
        <v>12</v>
      </c>
      <c r="Q2141" s="84" t="n">
        <f aca="false">IF($N2141="D",VLOOKUP(H2141,BasisBuckets,2,FALSE()),0)</f>
        <v>0</v>
      </c>
      <c r="R2141" s="84" t="n">
        <f aca="false">IF($N2141="PHY",VLOOKUP(H2141,PGDBuckets,2,FALSE()),0)</f>
        <v>0</v>
      </c>
      <c r="S2141" s="84" t="n">
        <f aca="false">IF($N2141="G",VLOOKUP(H2141,PGDBuckets,2,FALSE()),0)</f>
        <v>0</v>
      </c>
      <c r="T2141" s="84" t="n">
        <f aca="false">SUM(P2141:S2141)</f>
        <v>12</v>
      </c>
      <c r="U2141" s="84" t="str">
        <f aca="false">IF(O2141="not used","-",O2141&amp;N2141&amp;T2141)</f>
        <v>-</v>
      </c>
      <c r="V2141" s="84" t="str">
        <f aca="false">IF(O2141="Not Used","-",VLOOKUP(D2141,FOLIOS,7,FALSE())&amp;H2141)</f>
        <v>-</v>
      </c>
      <c r="W2141" s="84" t="str">
        <f aca="false">IF(U2141="-","-",O2141&amp;E2141&amp;H2141)</f>
        <v>-</v>
      </c>
      <c r="X2141" s="85" t="str">
        <f aca="false">D2141&amp;G2141</f>
        <v>FT-CAND-EGSC-PRCTOLL:ABC/KING</v>
      </c>
      <c r="AF2141" s="0" t="str">
        <f aca="false">D2141&amp;V2141</f>
        <v>FT-CAND-EGSC-PRC-</v>
      </c>
    </row>
    <row r="2142" customFormat="false" ht="12.75" hidden="false" customHeight="false" outlineLevel="0" collapsed="false">
      <c r="A2142" s="81" t="n">
        <v>36682</v>
      </c>
      <c r="B2142" s="82" t="s">
        <v>55</v>
      </c>
      <c r="C2142" s="82" t="s">
        <v>56</v>
      </c>
      <c r="D2142" s="82" t="s">
        <v>103</v>
      </c>
      <c r="E2142" s="82" t="s">
        <v>24</v>
      </c>
      <c r="F2142" s="82"/>
      <c r="G2142" s="82" t="s">
        <v>60</v>
      </c>
      <c r="H2142" s="81" t="n">
        <v>38169</v>
      </c>
      <c r="I2142" s="82" t="n">
        <v>-190800</v>
      </c>
      <c r="J2142" s="82" t="n">
        <v>0</v>
      </c>
      <c r="K2142" s="83" t="n">
        <f aca="false">IF(J2142=0,0,J2142/I2142)</f>
        <v>0</v>
      </c>
      <c r="L2142" s="83" t="n">
        <f aca="false">I2142/UOM</f>
        <v>-19.08</v>
      </c>
      <c r="M2142" s="83" t="n">
        <f aca="false">J2142/UOM</f>
        <v>0</v>
      </c>
      <c r="N2142" s="84" t="str">
        <f aca="false">IF(F2142="P","PHY",IF(F2142="G","G",E2142))</f>
        <v>P</v>
      </c>
      <c r="O2142" s="84" t="str">
        <f aca="false">IF(ISNA(VLOOKUP(G2142,BadCanCurves,1,FALSE())),VLOOKUP(D2142,FOLIOS,6,FALSE()),"not used")</f>
        <v>not used</v>
      </c>
      <c r="P2142" s="84" t="n">
        <f aca="false">IF($N2142="P",VLOOKUP(H2142,PrcBuckets,2,FALSE()),0)</f>
        <v>12</v>
      </c>
      <c r="Q2142" s="84" t="n">
        <f aca="false">IF($N2142="D",VLOOKUP(H2142,BasisBuckets,2,FALSE()),0)</f>
        <v>0</v>
      </c>
      <c r="R2142" s="84" t="n">
        <f aca="false">IF($N2142="PHY",VLOOKUP(H2142,PGDBuckets,2,FALSE()),0)</f>
        <v>0</v>
      </c>
      <c r="S2142" s="84" t="n">
        <f aca="false">IF($N2142="G",VLOOKUP(H2142,PGDBuckets,2,FALSE()),0)</f>
        <v>0</v>
      </c>
      <c r="T2142" s="84" t="n">
        <f aca="false">SUM(P2142:S2142)</f>
        <v>12</v>
      </c>
      <c r="U2142" s="84" t="str">
        <f aca="false">IF(O2142="not used","-",O2142&amp;N2142&amp;T2142)</f>
        <v>-</v>
      </c>
      <c r="V2142" s="84" t="str">
        <f aca="false">IF(O2142="Not Used","-",VLOOKUP(D2142,FOLIOS,7,FALSE())&amp;H2142)</f>
        <v>-</v>
      </c>
      <c r="W2142" s="84" t="str">
        <f aca="false">IF(U2142="-","-",O2142&amp;E2142&amp;H2142)</f>
        <v>-</v>
      </c>
      <c r="X2142" s="85" t="str">
        <f aca="false">D2142&amp;G2142</f>
        <v>FT-CAND-EGSC-PRCTOLL:ABC/KING</v>
      </c>
      <c r="AF2142" s="0" t="str">
        <f aca="false">D2142&amp;V2142</f>
        <v>FT-CAND-EGSC-PRC-</v>
      </c>
    </row>
    <row r="2143" customFormat="false" ht="12.75" hidden="false" customHeight="false" outlineLevel="0" collapsed="false">
      <c r="A2143" s="81" t="n">
        <v>36682</v>
      </c>
      <c r="B2143" s="82" t="s">
        <v>55</v>
      </c>
      <c r="C2143" s="82" t="s">
        <v>56</v>
      </c>
      <c r="D2143" s="82" t="s">
        <v>103</v>
      </c>
      <c r="E2143" s="82" t="s">
        <v>24</v>
      </c>
      <c r="F2143" s="82"/>
      <c r="G2143" s="82" t="s">
        <v>60</v>
      </c>
      <c r="H2143" s="81" t="n">
        <v>38200</v>
      </c>
      <c r="I2143" s="82" t="n">
        <v>-189643</v>
      </c>
      <c r="J2143" s="82" t="n">
        <v>0</v>
      </c>
      <c r="K2143" s="83" t="n">
        <f aca="false">IF(J2143=0,0,J2143/I2143)</f>
        <v>0</v>
      </c>
      <c r="L2143" s="83" t="n">
        <f aca="false">I2143/UOM</f>
        <v>-18.9643</v>
      </c>
      <c r="M2143" s="83" t="n">
        <f aca="false">J2143/UOM</f>
        <v>0</v>
      </c>
      <c r="N2143" s="84" t="str">
        <f aca="false">IF(F2143="P","PHY",IF(F2143="G","G",E2143))</f>
        <v>P</v>
      </c>
      <c r="O2143" s="84" t="str">
        <f aca="false">IF(ISNA(VLOOKUP(G2143,BadCanCurves,1,FALSE())),VLOOKUP(D2143,FOLIOS,6,FALSE()),"not used")</f>
        <v>not used</v>
      </c>
      <c r="P2143" s="84" t="n">
        <f aca="false">IF($N2143="P",VLOOKUP(H2143,PrcBuckets,2,FALSE()),0)</f>
        <v>12</v>
      </c>
      <c r="Q2143" s="84" t="n">
        <f aca="false">IF($N2143="D",VLOOKUP(H2143,BasisBuckets,2,FALSE()),0)</f>
        <v>0</v>
      </c>
      <c r="R2143" s="84" t="n">
        <f aca="false">IF($N2143="PHY",VLOOKUP(H2143,PGDBuckets,2,FALSE()),0)</f>
        <v>0</v>
      </c>
      <c r="S2143" s="84" t="n">
        <f aca="false">IF($N2143="G",VLOOKUP(H2143,PGDBuckets,2,FALSE()),0)</f>
        <v>0</v>
      </c>
      <c r="T2143" s="84" t="n">
        <f aca="false">SUM(P2143:S2143)</f>
        <v>12</v>
      </c>
      <c r="U2143" s="84" t="str">
        <f aca="false">IF(O2143="not used","-",O2143&amp;N2143&amp;T2143)</f>
        <v>-</v>
      </c>
      <c r="V2143" s="84" t="str">
        <f aca="false">IF(O2143="Not Used","-",VLOOKUP(D2143,FOLIOS,7,FALSE())&amp;H2143)</f>
        <v>-</v>
      </c>
      <c r="W2143" s="84" t="str">
        <f aca="false">IF(U2143="-","-",O2143&amp;E2143&amp;H2143)</f>
        <v>-</v>
      </c>
      <c r="X2143" s="85" t="str">
        <f aca="false">D2143&amp;G2143</f>
        <v>FT-CAND-EGSC-PRCTOLL:ABC/KING</v>
      </c>
      <c r="AF2143" s="0" t="str">
        <f aca="false">D2143&amp;V2143</f>
        <v>FT-CAND-EGSC-PRC-</v>
      </c>
    </row>
    <row r="2144" customFormat="false" ht="12.75" hidden="false" customHeight="false" outlineLevel="0" collapsed="false">
      <c r="A2144" s="81" t="n">
        <v>36682</v>
      </c>
      <c r="B2144" s="82" t="s">
        <v>55</v>
      </c>
      <c r="C2144" s="82" t="s">
        <v>56</v>
      </c>
      <c r="D2144" s="82" t="s">
        <v>103</v>
      </c>
      <c r="E2144" s="82" t="s">
        <v>24</v>
      </c>
      <c r="F2144" s="82"/>
      <c r="G2144" s="82" t="s">
        <v>60</v>
      </c>
      <c r="H2144" s="81" t="n">
        <v>38231</v>
      </c>
      <c r="I2144" s="82" t="n">
        <v>-182411</v>
      </c>
      <c r="J2144" s="82" t="n">
        <v>0</v>
      </c>
      <c r="K2144" s="83" t="n">
        <f aca="false">IF(J2144=0,0,J2144/I2144)</f>
        <v>0</v>
      </c>
      <c r="L2144" s="83" t="n">
        <f aca="false">I2144/UOM</f>
        <v>-18.2411</v>
      </c>
      <c r="M2144" s="83" t="n">
        <f aca="false">J2144/UOM</f>
        <v>0</v>
      </c>
      <c r="N2144" s="84" t="str">
        <f aca="false">IF(F2144="P","PHY",IF(F2144="G","G",E2144))</f>
        <v>P</v>
      </c>
      <c r="O2144" s="84" t="str">
        <f aca="false">IF(ISNA(VLOOKUP(G2144,BadCanCurves,1,FALSE())),VLOOKUP(D2144,FOLIOS,6,FALSE()),"not used")</f>
        <v>not used</v>
      </c>
      <c r="P2144" s="84" t="n">
        <f aca="false">IF($N2144="P",VLOOKUP(H2144,PrcBuckets,2,FALSE()),0)</f>
        <v>12</v>
      </c>
      <c r="Q2144" s="84" t="n">
        <f aca="false">IF($N2144="D",VLOOKUP(H2144,BasisBuckets,2,FALSE()),0)</f>
        <v>0</v>
      </c>
      <c r="R2144" s="84" t="n">
        <f aca="false">IF($N2144="PHY",VLOOKUP(H2144,PGDBuckets,2,FALSE()),0)</f>
        <v>0</v>
      </c>
      <c r="S2144" s="84" t="n">
        <f aca="false">IF($N2144="G",VLOOKUP(H2144,PGDBuckets,2,FALSE()),0)</f>
        <v>0</v>
      </c>
      <c r="T2144" s="84" t="n">
        <f aca="false">SUM(P2144:S2144)</f>
        <v>12</v>
      </c>
      <c r="U2144" s="84" t="str">
        <f aca="false">IF(O2144="not used","-",O2144&amp;N2144&amp;T2144)</f>
        <v>-</v>
      </c>
      <c r="V2144" s="84" t="str">
        <f aca="false">IF(O2144="Not Used","-",VLOOKUP(D2144,FOLIOS,7,FALSE())&amp;H2144)</f>
        <v>-</v>
      </c>
      <c r="W2144" s="84" t="str">
        <f aca="false">IF(U2144="-","-",O2144&amp;E2144&amp;H2144)</f>
        <v>-</v>
      </c>
      <c r="X2144" s="85" t="str">
        <f aca="false">D2144&amp;G2144</f>
        <v>FT-CAND-EGSC-PRCTOLL:ABC/KING</v>
      </c>
      <c r="AF2144" s="0" t="str">
        <f aca="false">D2144&amp;V2144</f>
        <v>FT-CAND-EGSC-PRC-</v>
      </c>
    </row>
    <row r="2145" customFormat="false" ht="12.75" hidden="false" customHeight="false" outlineLevel="0" collapsed="false">
      <c r="A2145" s="81" t="n">
        <v>36682</v>
      </c>
      <c r="B2145" s="82" t="s">
        <v>55</v>
      </c>
      <c r="C2145" s="82" t="s">
        <v>56</v>
      </c>
      <c r="D2145" s="82" t="s">
        <v>103</v>
      </c>
      <c r="E2145" s="82" t="s">
        <v>24</v>
      </c>
      <c r="F2145" s="82"/>
      <c r="G2145" s="82" t="s">
        <v>60</v>
      </c>
      <c r="H2145" s="81" t="n">
        <v>38261</v>
      </c>
      <c r="I2145" s="82" t="n">
        <v>-187385</v>
      </c>
      <c r="J2145" s="82" t="n">
        <v>0</v>
      </c>
      <c r="K2145" s="83" t="n">
        <f aca="false">IF(J2145=0,0,J2145/I2145)</f>
        <v>0</v>
      </c>
      <c r="L2145" s="83" t="n">
        <f aca="false">I2145/UOM</f>
        <v>-18.7385</v>
      </c>
      <c r="M2145" s="83" t="n">
        <f aca="false">J2145/UOM</f>
        <v>0</v>
      </c>
      <c r="N2145" s="84" t="str">
        <f aca="false">IF(F2145="P","PHY",IF(F2145="G","G",E2145))</f>
        <v>P</v>
      </c>
      <c r="O2145" s="84" t="str">
        <f aca="false">IF(ISNA(VLOOKUP(G2145,BadCanCurves,1,FALSE())),VLOOKUP(D2145,FOLIOS,6,FALSE()),"not used")</f>
        <v>not used</v>
      </c>
      <c r="P2145" s="84" t="n">
        <f aca="false">IF($N2145="P",VLOOKUP(H2145,PrcBuckets,2,FALSE()),0)</f>
        <v>12</v>
      </c>
      <c r="Q2145" s="84" t="n">
        <f aca="false">IF($N2145="D",VLOOKUP(H2145,BasisBuckets,2,FALSE()),0)</f>
        <v>0</v>
      </c>
      <c r="R2145" s="84" t="n">
        <f aca="false">IF($N2145="PHY",VLOOKUP(H2145,PGDBuckets,2,FALSE()),0)</f>
        <v>0</v>
      </c>
      <c r="S2145" s="84" t="n">
        <f aca="false">IF($N2145="G",VLOOKUP(H2145,PGDBuckets,2,FALSE()),0)</f>
        <v>0</v>
      </c>
      <c r="T2145" s="84" t="n">
        <f aca="false">SUM(P2145:S2145)</f>
        <v>12</v>
      </c>
      <c r="U2145" s="84" t="str">
        <f aca="false">IF(O2145="not used","-",O2145&amp;N2145&amp;T2145)</f>
        <v>-</v>
      </c>
      <c r="V2145" s="84" t="str">
        <f aca="false">IF(O2145="Not Used","-",VLOOKUP(D2145,FOLIOS,7,FALSE())&amp;H2145)</f>
        <v>-</v>
      </c>
      <c r="W2145" s="84" t="str">
        <f aca="false">IF(U2145="-","-",O2145&amp;E2145&amp;H2145)</f>
        <v>-</v>
      </c>
      <c r="X2145" s="85" t="str">
        <f aca="false">D2145&amp;G2145</f>
        <v>FT-CAND-EGSC-PRCTOLL:ABC/KING</v>
      </c>
      <c r="AF2145" s="0" t="str">
        <f aca="false">D2145&amp;V2145</f>
        <v>FT-CAND-EGSC-PRC-</v>
      </c>
    </row>
    <row r="2146" customFormat="false" ht="12.75" hidden="false" customHeight="false" outlineLevel="0" collapsed="false">
      <c r="A2146" s="81" t="n">
        <v>36682</v>
      </c>
      <c r="B2146" s="82" t="s">
        <v>55</v>
      </c>
      <c r="C2146" s="82" t="s">
        <v>56</v>
      </c>
      <c r="D2146" s="82" t="s">
        <v>103</v>
      </c>
      <c r="E2146" s="82" t="s">
        <v>24</v>
      </c>
      <c r="F2146" s="82"/>
      <c r="G2146" s="82" t="s">
        <v>60</v>
      </c>
      <c r="H2146" s="81" t="n">
        <v>38292</v>
      </c>
      <c r="I2146" s="82" t="n">
        <v>-180239</v>
      </c>
      <c r="J2146" s="82" t="n">
        <v>0</v>
      </c>
      <c r="K2146" s="83" t="n">
        <f aca="false">IF(J2146=0,0,J2146/I2146)</f>
        <v>0</v>
      </c>
      <c r="L2146" s="83" t="n">
        <f aca="false">I2146/UOM</f>
        <v>-18.0239</v>
      </c>
      <c r="M2146" s="83" t="n">
        <f aca="false">J2146/UOM</f>
        <v>0</v>
      </c>
      <c r="N2146" s="84" t="str">
        <f aca="false">IF(F2146="P","PHY",IF(F2146="G","G",E2146))</f>
        <v>P</v>
      </c>
      <c r="O2146" s="84" t="str">
        <f aca="false">IF(ISNA(VLOOKUP(G2146,BadCanCurves,1,FALSE())),VLOOKUP(D2146,FOLIOS,6,FALSE()),"not used")</f>
        <v>not used</v>
      </c>
      <c r="P2146" s="84" t="n">
        <f aca="false">IF($N2146="P",VLOOKUP(H2146,PrcBuckets,2,FALSE()),0)</f>
        <v>12</v>
      </c>
      <c r="Q2146" s="84" t="n">
        <f aca="false">IF($N2146="D",VLOOKUP(H2146,BasisBuckets,2,FALSE()),0)</f>
        <v>0</v>
      </c>
      <c r="R2146" s="84" t="n">
        <f aca="false">IF($N2146="PHY",VLOOKUP(H2146,PGDBuckets,2,FALSE()),0)</f>
        <v>0</v>
      </c>
      <c r="S2146" s="84" t="n">
        <f aca="false">IF($N2146="G",VLOOKUP(H2146,PGDBuckets,2,FALSE()),0)</f>
        <v>0</v>
      </c>
      <c r="T2146" s="84" t="n">
        <f aca="false">SUM(P2146:S2146)</f>
        <v>12</v>
      </c>
      <c r="U2146" s="84" t="str">
        <f aca="false">IF(O2146="not used","-",O2146&amp;N2146&amp;T2146)</f>
        <v>-</v>
      </c>
      <c r="V2146" s="84" t="str">
        <f aca="false">IF(O2146="Not Used","-",VLOOKUP(D2146,FOLIOS,7,FALSE())&amp;H2146)</f>
        <v>-</v>
      </c>
      <c r="W2146" s="84" t="str">
        <f aca="false">IF(U2146="-","-",O2146&amp;E2146&amp;H2146)</f>
        <v>-</v>
      </c>
      <c r="X2146" s="85" t="str">
        <f aca="false">D2146&amp;G2146</f>
        <v>FT-CAND-EGSC-PRCTOLL:ABC/KING</v>
      </c>
      <c r="AF2146" s="0" t="str">
        <f aca="false">D2146&amp;V2146</f>
        <v>FT-CAND-EGSC-PRC-</v>
      </c>
    </row>
    <row r="2147" customFormat="false" ht="12.75" hidden="false" customHeight="false" outlineLevel="0" collapsed="false">
      <c r="A2147" s="81" t="n">
        <v>36682</v>
      </c>
      <c r="B2147" s="82" t="s">
        <v>55</v>
      </c>
      <c r="C2147" s="82" t="s">
        <v>56</v>
      </c>
      <c r="D2147" s="82" t="s">
        <v>103</v>
      </c>
      <c r="E2147" s="82" t="s">
        <v>24</v>
      </c>
      <c r="F2147" s="82"/>
      <c r="G2147" s="82" t="s">
        <v>60</v>
      </c>
      <c r="H2147" s="81" t="n">
        <v>38322</v>
      </c>
      <c r="I2147" s="82" t="n">
        <v>-185153</v>
      </c>
      <c r="J2147" s="82" t="n">
        <v>0</v>
      </c>
      <c r="K2147" s="83" t="n">
        <f aca="false">IF(J2147=0,0,J2147/I2147)</f>
        <v>0</v>
      </c>
      <c r="L2147" s="83" t="n">
        <f aca="false">I2147/UOM</f>
        <v>-18.5153</v>
      </c>
      <c r="M2147" s="83" t="n">
        <f aca="false">J2147/UOM</f>
        <v>0</v>
      </c>
      <c r="N2147" s="84" t="str">
        <f aca="false">IF(F2147="P","PHY",IF(F2147="G","G",E2147))</f>
        <v>P</v>
      </c>
      <c r="O2147" s="84" t="str">
        <f aca="false">IF(ISNA(VLOOKUP(G2147,BadCanCurves,1,FALSE())),VLOOKUP(D2147,FOLIOS,6,FALSE()),"not used")</f>
        <v>not used</v>
      </c>
      <c r="P2147" s="84" t="n">
        <f aca="false">IF($N2147="P",VLOOKUP(H2147,PrcBuckets,2,FALSE()),0)</f>
        <v>12</v>
      </c>
      <c r="Q2147" s="84" t="n">
        <f aca="false">IF($N2147="D",VLOOKUP(H2147,BasisBuckets,2,FALSE()),0)</f>
        <v>0</v>
      </c>
      <c r="R2147" s="84" t="n">
        <f aca="false">IF($N2147="PHY",VLOOKUP(H2147,PGDBuckets,2,FALSE()),0)</f>
        <v>0</v>
      </c>
      <c r="S2147" s="84" t="n">
        <f aca="false">IF($N2147="G",VLOOKUP(H2147,PGDBuckets,2,FALSE()),0)</f>
        <v>0</v>
      </c>
      <c r="T2147" s="84" t="n">
        <f aca="false">SUM(P2147:S2147)</f>
        <v>12</v>
      </c>
      <c r="U2147" s="84" t="str">
        <f aca="false">IF(O2147="not used","-",O2147&amp;N2147&amp;T2147)</f>
        <v>-</v>
      </c>
      <c r="V2147" s="84" t="str">
        <f aca="false">IF(O2147="Not Used","-",VLOOKUP(D2147,FOLIOS,7,FALSE())&amp;H2147)</f>
        <v>-</v>
      </c>
      <c r="W2147" s="84" t="str">
        <f aca="false">IF(U2147="-","-",O2147&amp;E2147&amp;H2147)</f>
        <v>-</v>
      </c>
      <c r="X2147" s="85" t="str">
        <f aca="false">D2147&amp;G2147</f>
        <v>FT-CAND-EGSC-PRCTOLL:ABC/KING</v>
      </c>
      <c r="AF2147" s="0" t="str">
        <f aca="false">D2147&amp;V2147</f>
        <v>FT-CAND-EGSC-PRC-</v>
      </c>
    </row>
    <row r="2148" customFormat="false" ht="12.75" hidden="false" customHeight="false" outlineLevel="0" collapsed="false">
      <c r="A2148" s="81" t="n">
        <v>36682</v>
      </c>
      <c r="B2148" s="82" t="s">
        <v>55</v>
      </c>
      <c r="C2148" s="82" t="s">
        <v>56</v>
      </c>
      <c r="D2148" s="82" t="s">
        <v>103</v>
      </c>
      <c r="E2148" s="82" t="s">
        <v>24</v>
      </c>
      <c r="F2148" s="82"/>
      <c r="G2148" s="82" t="s">
        <v>60</v>
      </c>
      <c r="H2148" s="81" t="n">
        <v>38353</v>
      </c>
      <c r="I2148" s="82" t="n">
        <v>-184029</v>
      </c>
      <c r="J2148" s="82" t="n">
        <v>0</v>
      </c>
      <c r="K2148" s="83" t="n">
        <f aca="false">IF(J2148=0,0,J2148/I2148)</f>
        <v>0</v>
      </c>
      <c r="L2148" s="83" t="n">
        <f aca="false">I2148/UOM</f>
        <v>-18.4029</v>
      </c>
      <c r="M2148" s="83" t="n">
        <f aca="false">J2148/UOM</f>
        <v>0</v>
      </c>
      <c r="N2148" s="84" t="str">
        <f aca="false">IF(F2148="P","PHY",IF(F2148="G","G",E2148))</f>
        <v>P</v>
      </c>
      <c r="O2148" s="84" t="str">
        <f aca="false">IF(ISNA(VLOOKUP(G2148,BadCanCurves,1,FALSE())),VLOOKUP(D2148,FOLIOS,6,FALSE()),"not used")</f>
        <v>not used</v>
      </c>
      <c r="P2148" s="84" t="n">
        <f aca="false">IF($N2148="P",VLOOKUP(H2148,PrcBuckets,2,FALSE()),0)</f>
        <v>13</v>
      </c>
      <c r="Q2148" s="84" t="n">
        <f aca="false">IF($N2148="D",VLOOKUP(H2148,BasisBuckets,2,FALSE()),0)</f>
        <v>0</v>
      </c>
      <c r="R2148" s="84" t="n">
        <f aca="false">IF($N2148="PHY",VLOOKUP(H2148,PGDBuckets,2,FALSE()),0)</f>
        <v>0</v>
      </c>
      <c r="S2148" s="84" t="n">
        <f aca="false">IF($N2148="G",VLOOKUP(H2148,PGDBuckets,2,FALSE()),0)</f>
        <v>0</v>
      </c>
      <c r="T2148" s="84" t="n">
        <f aca="false">SUM(P2148:S2148)</f>
        <v>13</v>
      </c>
      <c r="U2148" s="84" t="str">
        <f aca="false">IF(O2148="not used","-",O2148&amp;N2148&amp;T2148)</f>
        <v>-</v>
      </c>
      <c r="V2148" s="84" t="str">
        <f aca="false">IF(O2148="Not Used","-",VLOOKUP(D2148,FOLIOS,7,FALSE())&amp;H2148)</f>
        <v>-</v>
      </c>
      <c r="W2148" s="84" t="str">
        <f aca="false">IF(U2148="-","-",O2148&amp;E2148&amp;H2148)</f>
        <v>-</v>
      </c>
      <c r="X2148" s="85" t="str">
        <f aca="false">D2148&amp;G2148</f>
        <v>FT-CAND-EGSC-PRCTOLL:ABC/KING</v>
      </c>
      <c r="AF2148" s="0" t="str">
        <f aca="false">D2148&amp;V2148</f>
        <v>FT-CAND-EGSC-PRC-</v>
      </c>
    </row>
    <row r="2149" customFormat="false" ht="12.75" hidden="false" customHeight="false" outlineLevel="0" collapsed="false">
      <c r="A2149" s="81" t="n">
        <v>36682</v>
      </c>
      <c r="B2149" s="82" t="s">
        <v>55</v>
      </c>
      <c r="C2149" s="82" t="s">
        <v>56</v>
      </c>
      <c r="D2149" s="82" t="s">
        <v>103</v>
      </c>
      <c r="E2149" s="82" t="s">
        <v>24</v>
      </c>
      <c r="F2149" s="82"/>
      <c r="G2149" s="82" t="s">
        <v>60</v>
      </c>
      <c r="H2149" s="81" t="n">
        <v>38384</v>
      </c>
      <c r="I2149" s="82" t="n">
        <v>-165211</v>
      </c>
      <c r="J2149" s="82" t="n">
        <v>0</v>
      </c>
      <c r="K2149" s="83" t="n">
        <f aca="false">IF(J2149=0,0,J2149/I2149)</f>
        <v>0</v>
      </c>
      <c r="L2149" s="83" t="n">
        <f aca="false">I2149/UOM</f>
        <v>-16.5211</v>
      </c>
      <c r="M2149" s="83" t="n">
        <f aca="false">J2149/UOM</f>
        <v>0</v>
      </c>
      <c r="N2149" s="84" t="str">
        <f aca="false">IF(F2149="P","PHY",IF(F2149="G","G",E2149))</f>
        <v>P</v>
      </c>
      <c r="O2149" s="84" t="str">
        <f aca="false">IF(ISNA(VLOOKUP(G2149,BadCanCurves,1,FALSE())),VLOOKUP(D2149,FOLIOS,6,FALSE()),"not used")</f>
        <v>not used</v>
      </c>
      <c r="P2149" s="84" t="n">
        <f aca="false">IF($N2149="P",VLOOKUP(H2149,PrcBuckets,2,FALSE()),0)</f>
        <v>13</v>
      </c>
      <c r="Q2149" s="84" t="n">
        <f aca="false">IF($N2149="D",VLOOKUP(H2149,BasisBuckets,2,FALSE()),0)</f>
        <v>0</v>
      </c>
      <c r="R2149" s="84" t="n">
        <f aca="false">IF($N2149="PHY",VLOOKUP(H2149,PGDBuckets,2,FALSE()),0)</f>
        <v>0</v>
      </c>
      <c r="S2149" s="84" t="n">
        <f aca="false">IF($N2149="G",VLOOKUP(H2149,PGDBuckets,2,FALSE()),0)</f>
        <v>0</v>
      </c>
      <c r="T2149" s="84" t="n">
        <f aca="false">SUM(P2149:S2149)</f>
        <v>13</v>
      </c>
      <c r="U2149" s="84" t="str">
        <f aca="false">IF(O2149="not used","-",O2149&amp;N2149&amp;T2149)</f>
        <v>-</v>
      </c>
      <c r="V2149" s="84" t="str">
        <f aca="false">IF(O2149="Not Used","-",VLOOKUP(D2149,FOLIOS,7,FALSE())&amp;H2149)</f>
        <v>-</v>
      </c>
      <c r="W2149" s="84" t="str">
        <f aca="false">IF(U2149="-","-",O2149&amp;E2149&amp;H2149)</f>
        <v>-</v>
      </c>
      <c r="X2149" s="85" t="str">
        <f aca="false">D2149&amp;G2149</f>
        <v>FT-CAND-EGSC-PRCTOLL:ABC/KING</v>
      </c>
      <c r="AF2149" s="0" t="str">
        <f aca="false">D2149&amp;V2149</f>
        <v>FT-CAND-EGSC-PRC-</v>
      </c>
    </row>
    <row r="2150" customFormat="false" ht="12.75" hidden="false" customHeight="false" outlineLevel="0" collapsed="false">
      <c r="A2150" s="81" t="n">
        <v>36682</v>
      </c>
      <c r="B2150" s="82" t="s">
        <v>55</v>
      </c>
      <c r="C2150" s="82" t="s">
        <v>56</v>
      </c>
      <c r="D2150" s="82" t="s">
        <v>103</v>
      </c>
      <c r="E2150" s="82" t="s">
        <v>24</v>
      </c>
      <c r="F2150" s="82"/>
      <c r="G2150" s="82" t="s">
        <v>60</v>
      </c>
      <c r="H2150" s="81" t="n">
        <v>38412</v>
      </c>
      <c r="I2150" s="82" t="n">
        <v>-181908</v>
      </c>
      <c r="J2150" s="82" t="n">
        <v>0</v>
      </c>
      <c r="K2150" s="83" t="n">
        <f aca="false">IF(J2150=0,0,J2150/I2150)</f>
        <v>0</v>
      </c>
      <c r="L2150" s="83" t="n">
        <f aca="false">I2150/UOM</f>
        <v>-18.1908</v>
      </c>
      <c r="M2150" s="83" t="n">
        <f aca="false">J2150/UOM</f>
        <v>0</v>
      </c>
      <c r="N2150" s="84" t="str">
        <f aca="false">IF(F2150="P","PHY",IF(F2150="G","G",E2150))</f>
        <v>P</v>
      </c>
      <c r="O2150" s="84" t="str">
        <f aca="false">IF(ISNA(VLOOKUP(G2150,BadCanCurves,1,FALSE())),VLOOKUP(D2150,FOLIOS,6,FALSE()),"not used")</f>
        <v>not used</v>
      </c>
      <c r="P2150" s="84" t="n">
        <f aca="false">IF($N2150="P",VLOOKUP(H2150,PrcBuckets,2,FALSE()),0)</f>
        <v>13</v>
      </c>
      <c r="Q2150" s="84" t="n">
        <f aca="false">IF($N2150="D",VLOOKUP(H2150,BasisBuckets,2,FALSE()),0)</f>
        <v>0</v>
      </c>
      <c r="R2150" s="84" t="n">
        <f aca="false">IF($N2150="PHY",VLOOKUP(H2150,PGDBuckets,2,FALSE()),0)</f>
        <v>0</v>
      </c>
      <c r="S2150" s="84" t="n">
        <f aca="false">IF($N2150="G",VLOOKUP(H2150,PGDBuckets,2,FALSE()),0)</f>
        <v>0</v>
      </c>
      <c r="T2150" s="84" t="n">
        <f aca="false">SUM(P2150:S2150)</f>
        <v>13</v>
      </c>
      <c r="U2150" s="84" t="str">
        <f aca="false">IF(O2150="not used","-",O2150&amp;N2150&amp;T2150)</f>
        <v>-</v>
      </c>
      <c r="V2150" s="84" t="str">
        <f aca="false">IF(O2150="Not Used","-",VLOOKUP(D2150,FOLIOS,7,FALSE())&amp;H2150)</f>
        <v>-</v>
      </c>
      <c r="W2150" s="84" t="str">
        <f aca="false">IF(U2150="-","-",O2150&amp;E2150&amp;H2150)</f>
        <v>-</v>
      </c>
      <c r="X2150" s="85" t="str">
        <f aca="false">D2150&amp;G2150</f>
        <v>FT-CAND-EGSC-PRCTOLL:ABC/KING</v>
      </c>
      <c r="AF2150" s="0" t="str">
        <f aca="false">D2150&amp;V2150</f>
        <v>FT-CAND-EGSC-PRC-</v>
      </c>
    </row>
    <row r="2151" customFormat="false" ht="12.75" hidden="false" customHeight="false" outlineLevel="0" collapsed="false">
      <c r="A2151" s="81" t="n">
        <v>36682</v>
      </c>
      <c r="B2151" s="82" t="s">
        <v>55</v>
      </c>
      <c r="C2151" s="82" t="s">
        <v>56</v>
      </c>
      <c r="D2151" s="82" t="s">
        <v>103</v>
      </c>
      <c r="E2151" s="82" t="s">
        <v>24</v>
      </c>
      <c r="F2151" s="82"/>
      <c r="G2151" s="82" t="s">
        <v>60</v>
      </c>
      <c r="H2151" s="81" t="n">
        <v>38443</v>
      </c>
      <c r="I2151" s="82" t="n">
        <v>-174971</v>
      </c>
      <c r="J2151" s="82" t="n">
        <v>0</v>
      </c>
      <c r="K2151" s="83" t="n">
        <f aca="false">IF(J2151=0,0,J2151/I2151)</f>
        <v>0</v>
      </c>
      <c r="L2151" s="83" t="n">
        <f aca="false">I2151/UOM</f>
        <v>-17.4971</v>
      </c>
      <c r="M2151" s="83" t="n">
        <f aca="false">J2151/UOM</f>
        <v>0</v>
      </c>
      <c r="N2151" s="84" t="str">
        <f aca="false">IF(F2151="P","PHY",IF(F2151="G","G",E2151))</f>
        <v>P</v>
      </c>
      <c r="O2151" s="84" t="str">
        <f aca="false">IF(ISNA(VLOOKUP(G2151,BadCanCurves,1,FALSE())),VLOOKUP(D2151,FOLIOS,6,FALSE()),"not used")</f>
        <v>not used</v>
      </c>
      <c r="P2151" s="84" t="n">
        <f aca="false">IF($N2151="P",VLOOKUP(H2151,PrcBuckets,2,FALSE()),0)</f>
        <v>13</v>
      </c>
      <c r="Q2151" s="84" t="n">
        <f aca="false">IF($N2151="D",VLOOKUP(H2151,BasisBuckets,2,FALSE()),0)</f>
        <v>0</v>
      </c>
      <c r="R2151" s="84" t="n">
        <f aca="false">IF($N2151="PHY",VLOOKUP(H2151,PGDBuckets,2,FALSE()),0)</f>
        <v>0</v>
      </c>
      <c r="S2151" s="84" t="n">
        <f aca="false">IF($N2151="G",VLOOKUP(H2151,PGDBuckets,2,FALSE()),0)</f>
        <v>0</v>
      </c>
      <c r="T2151" s="84" t="n">
        <f aca="false">SUM(P2151:S2151)</f>
        <v>13</v>
      </c>
      <c r="U2151" s="84" t="str">
        <f aca="false">IF(O2151="not used","-",O2151&amp;N2151&amp;T2151)</f>
        <v>-</v>
      </c>
      <c r="V2151" s="84" t="str">
        <f aca="false">IF(O2151="Not Used","-",VLOOKUP(D2151,FOLIOS,7,FALSE())&amp;H2151)</f>
        <v>-</v>
      </c>
      <c r="W2151" s="84" t="str">
        <f aca="false">IF(U2151="-","-",O2151&amp;E2151&amp;H2151)</f>
        <v>-</v>
      </c>
      <c r="X2151" s="85" t="str">
        <f aca="false">D2151&amp;G2151</f>
        <v>FT-CAND-EGSC-PRCTOLL:ABC/KING</v>
      </c>
      <c r="AF2151" s="0" t="str">
        <f aca="false">D2151&amp;V2151</f>
        <v>FT-CAND-EGSC-PRC-</v>
      </c>
    </row>
    <row r="2152" customFormat="false" ht="12.75" hidden="false" customHeight="false" outlineLevel="0" collapsed="false">
      <c r="A2152" s="81" t="n">
        <v>36682</v>
      </c>
      <c r="B2152" s="82" t="s">
        <v>55</v>
      </c>
      <c r="C2152" s="82" t="s">
        <v>56</v>
      </c>
      <c r="D2152" s="82" t="s">
        <v>103</v>
      </c>
      <c r="E2152" s="82" t="s">
        <v>24</v>
      </c>
      <c r="F2152" s="82"/>
      <c r="G2152" s="82" t="s">
        <v>60</v>
      </c>
      <c r="H2152" s="81" t="n">
        <v>38473</v>
      </c>
      <c r="I2152" s="82" t="n">
        <v>-179741</v>
      </c>
      <c r="J2152" s="82" t="n">
        <v>0</v>
      </c>
      <c r="K2152" s="83" t="n">
        <f aca="false">IF(J2152=0,0,J2152/I2152)</f>
        <v>0</v>
      </c>
      <c r="L2152" s="83" t="n">
        <f aca="false">I2152/UOM</f>
        <v>-17.9741</v>
      </c>
      <c r="M2152" s="83" t="n">
        <f aca="false">J2152/UOM</f>
        <v>0</v>
      </c>
      <c r="N2152" s="84" t="str">
        <f aca="false">IF(F2152="P","PHY",IF(F2152="G","G",E2152))</f>
        <v>P</v>
      </c>
      <c r="O2152" s="84" t="str">
        <f aca="false">IF(ISNA(VLOOKUP(G2152,BadCanCurves,1,FALSE())),VLOOKUP(D2152,FOLIOS,6,FALSE()),"not used")</f>
        <v>not used</v>
      </c>
      <c r="P2152" s="84" t="n">
        <f aca="false">IF($N2152="P",VLOOKUP(H2152,PrcBuckets,2,FALSE()),0)</f>
        <v>13</v>
      </c>
      <c r="Q2152" s="84" t="n">
        <f aca="false">IF($N2152="D",VLOOKUP(H2152,BasisBuckets,2,FALSE()),0)</f>
        <v>0</v>
      </c>
      <c r="R2152" s="84" t="n">
        <f aca="false">IF($N2152="PHY",VLOOKUP(H2152,PGDBuckets,2,FALSE()),0)</f>
        <v>0</v>
      </c>
      <c r="S2152" s="84" t="n">
        <f aca="false">IF($N2152="G",VLOOKUP(H2152,PGDBuckets,2,FALSE()),0)</f>
        <v>0</v>
      </c>
      <c r="T2152" s="84" t="n">
        <f aca="false">SUM(P2152:S2152)</f>
        <v>13</v>
      </c>
      <c r="U2152" s="84" t="str">
        <f aca="false">IF(O2152="not used","-",O2152&amp;N2152&amp;T2152)</f>
        <v>-</v>
      </c>
      <c r="V2152" s="84" t="str">
        <f aca="false">IF(O2152="Not Used","-",VLOOKUP(D2152,FOLIOS,7,FALSE())&amp;H2152)</f>
        <v>-</v>
      </c>
      <c r="W2152" s="84" t="str">
        <f aca="false">IF(U2152="-","-",O2152&amp;E2152&amp;H2152)</f>
        <v>-</v>
      </c>
      <c r="X2152" s="85" t="str">
        <f aca="false">D2152&amp;G2152</f>
        <v>FT-CAND-EGSC-PRCTOLL:ABC/KING</v>
      </c>
      <c r="AF2152" s="0" t="str">
        <f aca="false">D2152&amp;V2152</f>
        <v>FT-CAND-EGSC-PRC-</v>
      </c>
    </row>
    <row r="2153" customFormat="false" ht="12.75" hidden="false" customHeight="false" outlineLevel="0" collapsed="false">
      <c r="A2153" s="81" t="n">
        <v>36682</v>
      </c>
      <c r="B2153" s="82" t="s">
        <v>55</v>
      </c>
      <c r="C2153" s="82" t="s">
        <v>56</v>
      </c>
      <c r="D2153" s="82" t="s">
        <v>103</v>
      </c>
      <c r="E2153" s="82" t="s">
        <v>24</v>
      </c>
      <c r="F2153" s="82"/>
      <c r="G2153" s="82" t="s">
        <v>60</v>
      </c>
      <c r="H2153" s="81" t="n">
        <v>38504</v>
      </c>
      <c r="I2153" s="82" t="n">
        <v>-172886</v>
      </c>
      <c r="J2153" s="82" t="n">
        <v>0</v>
      </c>
      <c r="K2153" s="83" t="n">
        <f aca="false">IF(J2153=0,0,J2153/I2153)</f>
        <v>0</v>
      </c>
      <c r="L2153" s="83" t="n">
        <f aca="false">I2153/UOM</f>
        <v>-17.2886</v>
      </c>
      <c r="M2153" s="83" t="n">
        <f aca="false">J2153/UOM</f>
        <v>0</v>
      </c>
      <c r="N2153" s="84" t="str">
        <f aca="false">IF(F2153="P","PHY",IF(F2153="G","G",E2153))</f>
        <v>P</v>
      </c>
      <c r="O2153" s="84" t="str">
        <f aca="false">IF(ISNA(VLOOKUP(G2153,BadCanCurves,1,FALSE())),VLOOKUP(D2153,FOLIOS,6,FALSE()),"not used")</f>
        <v>not used</v>
      </c>
      <c r="P2153" s="84" t="n">
        <f aca="false">IF($N2153="P",VLOOKUP(H2153,PrcBuckets,2,FALSE()),0)</f>
        <v>13</v>
      </c>
      <c r="Q2153" s="84" t="n">
        <f aca="false">IF($N2153="D",VLOOKUP(H2153,BasisBuckets,2,FALSE()),0)</f>
        <v>0</v>
      </c>
      <c r="R2153" s="84" t="n">
        <f aca="false">IF($N2153="PHY",VLOOKUP(H2153,PGDBuckets,2,FALSE()),0)</f>
        <v>0</v>
      </c>
      <c r="S2153" s="84" t="n">
        <f aca="false">IF($N2153="G",VLOOKUP(H2153,PGDBuckets,2,FALSE()),0)</f>
        <v>0</v>
      </c>
      <c r="T2153" s="84" t="n">
        <f aca="false">SUM(P2153:S2153)</f>
        <v>13</v>
      </c>
      <c r="U2153" s="84" t="str">
        <f aca="false">IF(O2153="not used","-",O2153&amp;N2153&amp;T2153)</f>
        <v>-</v>
      </c>
      <c r="V2153" s="84" t="str">
        <f aca="false">IF(O2153="Not Used","-",VLOOKUP(D2153,FOLIOS,7,FALSE())&amp;H2153)</f>
        <v>-</v>
      </c>
      <c r="W2153" s="84" t="str">
        <f aca="false">IF(U2153="-","-",O2153&amp;E2153&amp;H2153)</f>
        <v>-</v>
      </c>
      <c r="X2153" s="85" t="str">
        <f aca="false">D2153&amp;G2153</f>
        <v>FT-CAND-EGSC-PRCTOLL:ABC/KING</v>
      </c>
      <c r="AF2153" s="0" t="str">
        <f aca="false">D2153&amp;V2153</f>
        <v>FT-CAND-EGSC-PRC-</v>
      </c>
    </row>
    <row r="2154" customFormat="false" ht="12.75" hidden="false" customHeight="false" outlineLevel="0" collapsed="false">
      <c r="A2154" s="81" t="n">
        <v>36682</v>
      </c>
      <c r="B2154" s="82" t="s">
        <v>55</v>
      </c>
      <c r="C2154" s="82" t="s">
        <v>56</v>
      </c>
      <c r="D2154" s="82" t="s">
        <v>103</v>
      </c>
      <c r="E2154" s="82" t="s">
        <v>24</v>
      </c>
      <c r="F2154" s="82"/>
      <c r="G2154" s="82" t="s">
        <v>60</v>
      </c>
      <c r="H2154" s="81" t="n">
        <v>38534</v>
      </c>
      <c r="I2154" s="82" t="n">
        <v>-177590</v>
      </c>
      <c r="J2154" s="82" t="n">
        <v>0</v>
      </c>
      <c r="K2154" s="83" t="n">
        <f aca="false">IF(J2154=0,0,J2154/I2154)</f>
        <v>0</v>
      </c>
      <c r="L2154" s="83" t="n">
        <f aca="false">I2154/UOM</f>
        <v>-17.759</v>
      </c>
      <c r="M2154" s="83" t="n">
        <f aca="false">J2154/UOM</f>
        <v>0</v>
      </c>
      <c r="N2154" s="84" t="str">
        <f aca="false">IF(F2154="P","PHY",IF(F2154="G","G",E2154))</f>
        <v>P</v>
      </c>
      <c r="O2154" s="84" t="str">
        <f aca="false">IF(ISNA(VLOOKUP(G2154,BadCanCurves,1,FALSE())),VLOOKUP(D2154,FOLIOS,6,FALSE()),"not used")</f>
        <v>not used</v>
      </c>
      <c r="P2154" s="84" t="n">
        <f aca="false">IF($N2154="P",VLOOKUP(H2154,PrcBuckets,2,FALSE()),0)</f>
        <v>13</v>
      </c>
      <c r="Q2154" s="84" t="n">
        <f aca="false">IF($N2154="D",VLOOKUP(H2154,BasisBuckets,2,FALSE()),0)</f>
        <v>0</v>
      </c>
      <c r="R2154" s="84" t="n">
        <f aca="false">IF($N2154="PHY",VLOOKUP(H2154,PGDBuckets,2,FALSE()),0)</f>
        <v>0</v>
      </c>
      <c r="S2154" s="84" t="n">
        <f aca="false">IF($N2154="G",VLOOKUP(H2154,PGDBuckets,2,FALSE()),0)</f>
        <v>0</v>
      </c>
      <c r="T2154" s="84" t="n">
        <f aca="false">SUM(P2154:S2154)</f>
        <v>13</v>
      </c>
      <c r="U2154" s="84" t="str">
        <f aca="false">IF(O2154="not used","-",O2154&amp;N2154&amp;T2154)</f>
        <v>-</v>
      </c>
      <c r="V2154" s="84" t="str">
        <f aca="false">IF(O2154="Not Used","-",VLOOKUP(D2154,FOLIOS,7,FALSE())&amp;H2154)</f>
        <v>-</v>
      </c>
      <c r="W2154" s="84" t="str">
        <f aca="false">IF(U2154="-","-",O2154&amp;E2154&amp;H2154)</f>
        <v>-</v>
      </c>
      <c r="X2154" s="85" t="str">
        <f aca="false">D2154&amp;G2154</f>
        <v>FT-CAND-EGSC-PRCTOLL:ABC/KING</v>
      </c>
      <c r="AF2154" s="0" t="str">
        <f aca="false">D2154&amp;V2154</f>
        <v>FT-CAND-EGSC-PRC-</v>
      </c>
    </row>
    <row r="2155" customFormat="false" ht="12.75" hidden="false" customHeight="false" outlineLevel="0" collapsed="false">
      <c r="A2155" s="81" t="n">
        <v>36682</v>
      </c>
      <c r="B2155" s="82" t="s">
        <v>55</v>
      </c>
      <c r="C2155" s="82" t="s">
        <v>56</v>
      </c>
      <c r="D2155" s="82" t="s">
        <v>103</v>
      </c>
      <c r="E2155" s="82" t="s">
        <v>24</v>
      </c>
      <c r="F2155" s="82"/>
      <c r="G2155" s="82" t="s">
        <v>60</v>
      </c>
      <c r="H2155" s="81" t="n">
        <v>38565</v>
      </c>
      <c r="I2155" s="82" t="n">
        <v>-176499</v>
      </c>
      <c r="J2155" s="82" t="n">
        <v>0</v>
      </c>
      <c r="K2155" s="83" t="n">
        <f aca="false">IF(J2155=0,0,J2155/I2155)</f>
        <v>0</v>
      </c>
      <c r="L2155" s="83" t="n">
        <f aca="false">I2155/UOM</f>
        <v>-17.6499</v>
      </c>
      <c r="M2155" s="83" t="n">
        <f aca="false">J2155/UOM</f>
        <v>0</v>
      </c>
      <c r="N2155" s="84" t="str">
        <f aca="false">IF(F2155="P","PHY",IF(F2155="G","G",E2155))</f>
        <v>P</v>
      </c>
      <c r="O2155" s="84" t="str">
        <f aca="false">IF(ISNA(VLOOKUP(G2155,BadCanCurves,1,FALSE())),VLOOKUP(D2155,FOLIOS,6,FALSE()),"not used")</f>
        <v>not used</v>
      </c>
      <c r="P2155" s="84" t="n">
        <f aca="false">IF($N2155="P",VLOOKUP(H2155,PrcBuckets,2,FALSE()),0)</f>
        <v>13</v>
      </c>
      <c r="Q2155" s="84" t="n">
        <f aca="false">IF($N2155="D",VLOOKUP(H2155,BasisBuckets,2,FALSE()),0)</f>
        <v>0</v>
      </c>
      <c r="R2155" s="84" t="n">
        <f aca="false">IF($N2155="PHY",VLOOKUP(H2155,PGDBuckets,2,FALSE()),0)</f>
        <v>0</v>
      </c>
      <c r="S2155" s="84" t="n">
        <f aca="false">IF($N2155="G",VLOOKUP(H2155,PGDBuckets,2,FALSE()),0)</f>
        <v>0</v>
      </c>
      <c r="T2155" s="84" t="n">
        <f aca="false">SUM(P2155:S2155)</f>
        <v>13</v>
      </c>
      <c r="U2155" s="84" t="str">
        <f aca="false">IF(O2155="not used","-",O2155&amp;N2155&amp;T2155)</f>
        <v>-</v>
      </c>
      <c r="V2155" s="84" t="str">
        <f aca="false">IF(O2155="Not Used","-",VLOOKUP(D2155,FOLIOS,7,FALSE())&amp;H2155)</f>
        <v>-</v>
      </c>
      <c r="W2155" s="84" t="str">
        <f aca="false">IF(U2155="-","-",O2155&amp;E2155&amp;H2155)</f>
        <v>-</v>
      </c>
      <c r="X2155" s="85" t="str">
        <f aca="false">D2155&amp;G2155</f>
        <v>FT-CAND-EGSC-PRCTOLL:ABC/KING</v>
      </c>
      <c r="AF2155" s="0" t="str">
        <f aca="false">D2155&amp;V2155</f>
        <v>FT-CAND-EGSC-PRC-</v>
      </c>
    </row>
    <row r="2156" customFormat="false" ht="12.75" hidden="false" customHeight="false" outlineLevel="0" collapsed="false">
      <c r="A2156" s="81" t="n">
        <v>36682</v>
      </c>
      <c r="B2156" s="82" t="s">
        <v>55</v>
      </c>
      <c r="C2156" s="82" t="s">
        <v>56</v>
      </c>
      <c r="D2156" s="82" t="s">
        <v>103</v>
      </c>
      <c r="E2156" s="82" t="s">
        <v>24</v>
      </c>
      <c r="F2156" s="82"/>
      <c r="G2156" s="82" t="s">
        <v>60</v>
      </c>
      <c r="H2156" s="81" t="n">
        <v>38596</v>
      </c>
      <c r="I2156" s="82" t="n">
        <v>-169756</v>
      </c>
      <c r="J2156" s="82" t="n">
        <v>0</v>
      </c>
      <c r="K2156" s="83" t="n">
        <f aca="false">IF(J2156=0,0,J2156/I2156)</f>
        <v>0</v>
      </c>
      <c r="L2156" s="83" t="n">
        <f aca="false">I2156/UOM</f>
        <v>-16.9756</v>
      </c>
      <c r="M2156" s="83" t="n">
        <f aca="false">J2156/UOM</f>
        <v>0</v>
      </c>
      <c r="N2156" s="84" t="str">
        <f aca="false">IF(F2156="P","PHY",IF(F2156="G","G",E2156))</f>
        <v>P</v>
      </c>
      <c r="O2156" s="84" t="str">
        <f aca="false">IF(ISNA(VLOOKUP(G2156,BadCanCurves,1,FALSE())),VLOOKUP(D2156,FOLIOS,6,FALSE()),"not used")</f>
        <v>not used</v>
      </c>
      <c r="P2156" s="84" t="n">
        <f aca="false">IF($N2156="P",VLOOKUP(H2156,PrcBuckets,2,FALSE()),0)</f>
        <v>13</v>
      </c>
      <c r="Q2156" s="84" t="n">
        <f aca="false">IF($N2156="D",VLOOKUP(H2156,BasisBuckets,2,FALSE()),0)</f>
        <v>0</v>
      </c>
      <c r="R2156" s="84" t="n">
        <f aca="false">IF($N2156="PHY",VLOOKUP(H2156,PGDBuckets,2,FALSE()),0)</f>
        <v>0</v>
      </c>
      <c r="S2156" s="84" t="n">
        <f aca="false">IF($N2156="G",VLOOKUP(H2156,PGDBuckets,2,FALSE()),0)</f>
        <v>0</v>
      </c>
      <c r="T2156" s="84" t="n">
        <f aca="false">SUM(P2156:S2156)</f>
        <v>13</v>
      </c>
      <c r="U2156" s="84" t="str">
        <f aca="false">IF(O2156="not used","-",O2156&amp;N2156&amp;T2156)</f>
        <v>-</v>
      </c>
      <c r="V2156" s="84" t="str">
        <f aca="false">IF(O2156="Not Used","-",VLOOKUP(D2156,FOLIOS,7,FALSE())&amp;H2156)</f>
        <v>-</v>
      </c>
      <c r="W2156" s="84" t="str">
        <f aca="false">IF(U2156="-","-",O2156&amp;E2156&amp;H2156)</f>
        <v>-</v>
      </c>
      <c r="X2156" s="85" t="str">
        <f aca="false">D2156&amp;G2156</f>
        <v>FT-CAND-EGSC-PRCTOLL:ABC/KING</v>
      </c>
      <c r="AF2156" s="0" t="str">
        <f aca="false">D2156&amp;V2156</f>
        <v>FT-CAND-EGSC-PRC-</v>
      </c>
    </row>
    <row r="2157" customFormat="false" ht="12.75" hidden="false" customHeight="false" outlineLevel="0" collapsed="false">
      <c r="A2157" s="81" t="n">
        <v>36682</v>
      </c>
      <c r="B2157" s="82" t="s">
        <v>55</v>
      </c>
      <c r="C2157" s="82" t="s">
        <v>56</v>
      </c>
      <c r="D2157" s="82" t="s">
        <v>103</v>
      </c>
      <c r="E2157" s="82" t="s">
        <v>24</v>
      </c>
      <c r="F2157" s="82"/>
      <c r="G2157" s="82" t="s">
        <v>60</v>
      </c>
      <c r="H2157" s="81" t="n">
        <v>38626</v>
      </c>
      <c r="I2157" s="82" t="n">
        <v>-174371</v>
      </c>
      <c r="J2157" s="82" t="n">
        <v>0</v>
      </c>
      <c r="K2157" s="83" t="n">
        <f aca="false">IF(J2157=0,0,J2157/I2157)</f>
        <v>0</v>
      </c>
      <c r="L2157" s="83" t="n">
        <f aca="false">I2157/UOM</f>
        <v>-17.4371</v>
      </c>
      <c r="M2157" s="83" t="n">
        <f aca="false">J2157/UOM</f>
        <v>0</v>
      </c>
      <c r="N2157" s="84" t="str">
        <f aca="false">IF(F2157="P","PHY",IF(F2157="G","G",E2157))</f>
        <v>P</v>
      </c>
      <c r="O2157" s="84" t="str">
        <f aca="false">IF(ISNA(VLOOKUP(G2157,BadCanCurves,1,FALSE())),VLOOKUP(D2157,FOLIOS,6,FALSE()),"not used")</f>
        <v>not used</v>
      </c>
      <c r="P2157" s="84" t="n">
        <f aca="false">IF($N2157="P",VLOOKUP(H2157,PrcBuckets,2,FALSE()),0)</f>
        <v>13</v>
      </c>
      <c r="Q2157" s="84" t="n">
        <f aca="false">IF($N2157="D",VLOOKUP(H2157,BasisBuckets,2,FALSE()),0)</f>
        <v>0</v>
      </c>
      <c r="R2157" s="84" t="n">
        <f aca="false">IF($N2157="PHY",VLOOKUP(H2157,PGDBuckets,2,FALSE()),0)</f>
        <v>0</v>
      </c>
      <c r="S2157" s="84" t="n">
        <f aca="false">IF($N2157="G",VLOOKUP(H2157,PGDBuckets,2,FALSE()),0)</f>
        <v>0</v>
      </c>
      <c r="T2157" s="84" t="n">
        <f aca="false">SUM(P2157:S2157)</f>
        <v>13</v>
      </c>
      <c r="U2157" s="84" t="str">
        <f aca="false">IF(O2157="not used","-",O2157&amp;N2157&amp;T2157)</f>
        <v>-</v>
      </c>
      <c r="V2157" s="84" t="str">
        <f aca="false">IF(O2157="Not Used","-",VLOOKUP(D2157,FOLIOS,7,FALSE())&amp;H2157)</f>
        <v>-</v>
      </c>
      <c r="W2157" s="84" t="str">
        <f aca="false">IF(U2157="-","-",O2157&amp;E2157&amp;H2157)</f>
        <v>-</v>
      </c>
      <c r="X2157" s="85" t="str">
        <f aca="false">D2157&amp;G2157</f>
        <v>FT-CAND-EGSC-PRCTOLL:ABC/KING</v>
      </c>
      <c r="AF2157" s="0" t="str">
        <f aca="false">D2157&amp;V2157</f>
        <v>FT-CAND-EGSC-PRC-</v>
      </c>
    </row>
    <row r="2158" customFormat="false" ht="12.75" hidden="false" customHeight="false" outlineLevel="0" collapsed="false">
      <c r="A2158" s="81" t="n">
        <v>36682</v>
      </c>
      <c r="B2158" s="82" t="s">
        <v>55</v>
      </c>
      <c r="C2158" s="82" t="s">
        <v>56</v>
      </c>
      <c r="D2158" s="82" t="s">
        <v>103</v>
      </c>
      <c r="E2158" s="82" t="s">
        <v>24</v>
      </c>
      <c r="F2158" s="82"/>
      <c r="G2158" s="82" t="s">
        <v>60</v>
      </c>
      <c r="H2158" s="81" t="n">
        <v>38657</v>
      </c>
      <c r="I2158" s="82" t="n">
        <v>0</v>
      </c>
      <c r="J2158" s="82" t="n">
        <v>0</v>
      </c>
      <c r="K2158" s="83" t="n">
        <f aca="false">IF(J2158=0,0,J2158/I2158)</f>
        <v>0</v>
      </c>
      <c r="L2158" s="83" t="n">
        <f aca="false">I2158/UOM</f>
        <v>0</v>
      </c>
      <c r="M2158" s="83" t="n">
        <f aca="false">J2158/UOM</f>
        <v>0</v>
      </c>
      <c r="N2158" s="84" t="str">
        <f aca="false">IF(F2158="P","PHY",IF(F2158="G","G",E2158))</f>
        <v>P</v>
      </c>
      <c r="O2158" s="84" t="str">
        <f aca="false">IF(ISNA(VLOOKUP(G2158,BadCanCurves,1,FALSE())),VLOOKUP(D2158,FOLIOS,6,FALSE()),"not used")</f>
        <v>not used</v>
      </c>
      <c r="P2158" s="84" t="n">
        <f aca="false">IF($N2158="P",VLOOKUP(H2158,PrcBuckets,2,FALSE()),0)</f>
        <v>13</v>
      </c>
      <c r="Q2158" s="84" t="n">
        <f aca="false">IF($N2158="D",VLOOKUP(H2158,BasisBuckets,2,FALSE()),0)</f>
        <v>0</v>
      </c>
      <c r="R2158" s="84" t="n">
        <f aca="false">IF($N2158="PHY",VLOOKUP(H2158,PGDBuckets,2,FALSE()),0)</f>
        <v>0</v>
      </c>
      <c r="S2158" s="84" t="n">
        <f aca="false">IF($N2158="G",VLOOKUP(H2158,PGDBuckets,2,FALSE()),0)</f>
        <v>0</v>
      </c>
      <c r="T2158" s="84" t="n">
        <f aca="false">SUM(P2158:S2158)</f>
        <v>13</v>
      </c>
      <c r="U2158" s="84" t="str">
        <f aca="false">IF(O2158="not used","-",O2158&amp;N2158&amp;T2158)</f>
        <v>-</v>
      </c>
      <c r="V2158" s="84" t="str">
        <f aca="false">IF(O2158="Not Used","-",VLOOKUP(D2158,FOLIOS,7,FALSE())&amp;H2158)</f>
        <v>-</v>
      </c>
      <c r="W2158" s="84" t="str">
        <f aca="false">IF(U2158="-","-",O2158&amp;E2158&amp;H2158)</f>
        <v>-</v>
      </c>
      <c r="X2158" s="85" t="str">
        <f aca="false">D2158&amp;G2158</f>
        <v>FT-CAND-EGSC-PRCTOLL:ABC/KING</v>
      </c>
      <c r="AF2158" s="0" t="str">
        <f aca="false">D2158&amp;V2158</f>
        <v>FT-CAND-EGSC-PRC-</v>
      </c>
    </row>
    <row r="2159" customFormat="false" ht="12.75" hidden="false" customHeight="false" outlineLevel="0" collapsed="false">
      <c r="A2159" s="81" t="n">
        <v>36682</v>
      </c>
      <c r="B2159" s="82" t="s">
        <v>55</v>
      </c>
      <c r="C2159" s="82" t="s">
        <v>56</v>
      </c>
      <c r="D2159" s="82" t="s">
        <v>103</v>
      </c>
      <c r="E2159" s="82" t="s">
        <v>24</v>
      </c>
      <c r="F2159" s="82"/>
      <c r="G2159" s="82" t="s">
        <v>60</v>
      </c>
      <c r="H2159" s="81" t="n">
        <v>38687</v>
      </c>
      <c r="I2159" s="82" t="n">
        <v>0</v>
      </c>
      <c r="J2159" s="82" t="n">
        <v>0</v>
      </c>
      <c r="K2159" s="83" t="n">
        <f aca="false">IF(J2159=0,0,J2159/I2159)</f>
        <v>0</v>
      </c>
      <c r="L2159" s="83" t="n">
        <f aca="false">I2159/UOM</f>
        <v>0</v>
      </c>
      <c r="M2159" s="83" t="n">
        <f aca="false">J2159/UOM</f>
        <v>0</v>
      </c>
      <c r="N2159" s="84" t="str">
        <f aca="false">IF(F2159="P","PHY",IF(F2159="G","G",E2159))</f>
        <v>P</v>
      </c>
      <c r="O2159" s="84" t="str">
        <f aca="false">IF(ISNA(VLOOKUP(G2159,BadCanCurves,1,FALSE())),VLOOKUP(D2159,FOLIOS,6,FALSE()),"not used")</f>
        <v>not used</v>
      </c>
      <c r="P2159" s="84" t="n">
        <f aca="false">IF($N2159="P",VLOOKUP(H2159,PrcBuckets,2,FALSE()),0)</f>
        <v>13</v>
      </c>
      <c r="Q2159" s="84" t="n">
        <f aca="false">IF($N2159="D",VLOOKUP(H2159,BasisBuckets,2,FALSE()),0)</f>
        <v>0</v>
      </c>
      <c r="R2159" s="84" t="n">
        <f aca="false">IF($N2159="PHY",VLOOKUP(H2159,PGDBuckets,2,FALSE()),0)</f>
        <v>0</v>
      </c>
      <c r="S2159" s="84" t="n">
        <f aca="false">IF($N2159="G",VLOOKUP(H2159,PGDBuckets,2,FALSE()),0)</f>
        <v>0</v>
      </c>
      <c r="T2159" s="84" t="n">
        <f aca="false">SUM(P2159:S2159)</f>
        <v>13</v>
      </c>
      <c r="U2159" s="84" t="str">
        <f aca="false">IF(O2159="not used","-",O2159&amp;N2159&amp;T2159)</f>
        <v>-</v>
      </c>
      <c r="V2159" s="84" t="str">
        <f aca="false">IF(O2159="Not Used","-",VLOOKUP(D2159,FOLIOS,7,FALSE())&amp;H2159)</f>
        <v>-</v>
      </c>
      <c r="W2159" s="84" t="str">
        <f aca="false">IF(U2159="-","-",O2159&amp;E2159&amp;H2159)</f>
        <v>-</v>
      </c>
      <c r="X2159" s="85" t="str">
        <f aca="false">D2159&amp;G2159</f>
        <v>FT-CAND-EGSC-PRCTOLL:ABC/KING</v>
      </c>
      <c r="AF2159" s="0" t="str">
        <f aca="false">D2159&amp;V2159</f>
        <v>FT-CAND-EGSC-PRC-</v>
      </c>
    </row>
    <row r="2160" customFormat="false" ht="12.75" hidden="false" customHeight="false" outlineLevel="0" collapsed="false">
      <c r="A2160" s="81" t="n">
        <v>36682</v>
      </c>
      <c r="B2160" s="82" t="s">
        <v>55</v>
      </c>
      <c r="C2160" s="82" t="s">
        <v>56</v>
      </c>
      <c r="D2160" s="82" t="s">
        <v>103</v>
      </c>
      <c r="E2160" s="82" t="s">
        <v>24</v>
      </c>
      <c r="F2160" s="82"/>
      <c r="G2160" s="82" t="s">
        <v>60</v>
      </c>
      <c r="H2160" s="81" t="n">
        <v>38718</v>
      </c>
      <c r="I2160" s="82" t="n">
        <v>0</v>
      </c>
      <c r="J2160" s="82" t="n">
        <v>0</v>
      </c>
      <c r="K2160" s="83" t="n">
        <f aca="false">IF(J2160=0,0,J2160/I2160)</f>
        <v>0</v>
      </c>
      <c r="L2160" s="83" t="n">
        <f aca="false">I2160/UOM</f>
        <v>0</v>
      </c>
      <c r="M2160" s="83" t="n">
        <f aca="false">J2160/UOM</f>
        <v>0</v>
      </c>
      <c r="N2160" s="84" t="str">
        <f aca="false">IF(F2160="P","PHY",IF(F2160="G","G",E2160))</f>
        <v>P</v>
      </c>
      <c r="O2160" s="84" t="str">
        <f aca="false">IF(ISNA(VLOOKUP(G2160,BadCanCurves,1,FALSE())),VLOOKUP(D2160,FOLIOS,6,FALSE()),"not used")</f>
        <v>not used</v>
      </c>
      <c r="P2160" s="84" t="n">
        <f aca="false">IF($N2160="P",VLOOKUP(H2160,PrcBuckets,2,FALSE()),0)</f>
        <v>13</v>
      </c>
      <c r="Q2160" s="84" t="n">
        <f aca="false">IF($N2160="D",VLOOKUP(H2160,BasisBuckets,2,FALSE()),0)</f>
        <v>0</v>
      </c>
      <c r="R2160" s="84" t="n">
        <f aca="false">IF($N2160="PHY",VLOOKUP(H2160,PGDBuckets,2,FALSE()),0)</f>
        <v>0</v>
      </c>
      <c r="S2160" s="84" t="n">
        <f aca="false">IF($N2160="G",VLOOKUP(H2160,PGDBuckets,2,FALSE()),0)</f>
        <v>0</v>
      </c>
      <c r="T2160" s="84" t="n">
        <f aca="false">SUM(P2160:S2160)</f>
        <v>13</v>
      </c>
      <c r="U2160" s="84" t="str">
        <f aca="false">IF(O2160="not used","-",O2160&amp;N2160&amp;T2160)</f>
        <v>-</v>
      </c>
      <c r="V2160" s="84" t="str">
        <f aca="false">IF(O2160="Not Used","-",VLOOKUP(D2160,FOLIOS,7,FALSE())&amp;H2160)</f>
        <v>-</v>
      </c>
      <c r="W2160" s="84" t="str">
        <f aca="false">IF(U2160="-","-",O2160&amp;E2160&amp;H2160)</f>
        <v>-</v>
      </c>
      <c r="X2160" s="85" t="str">
        <f aca="false">D2160&amp;G2160</f>
        <v>FT-CAND-EGSC-PRCTOLL:ABC/KING</v>
      </c>
      <c r="AF2160" s="0" t="str">
        <f aca="false">D2160&amp;V2160</f>
        <v>FT-CAND-EGSC-PRC-</v>
      </c>
    </row>
    <row r="2161" customFormat="false" ht="12.75" hidden="false" customHeight="false" outlineLevel="0" collapsed="false">
      <c r="A2161" s="81" t="n">
        <v>36682</v>
      </c>
      <c r="B2161" s="82" t="s">
        <v>55</v>
      </c>
      <c r="C2161" s="82" t="s">
        <v>56</v>
      </c>
      <c r="D2161" s="82" t="s">
        <v>103</v>
      </c>
      <c r="E2161" s="82" t="s">
        <v>24</v>
      </c>
      <c r="F2161" s="82"/>
      <c r="G2161" s="82" t="s">
        <v>60</v>
      </c>
      <c r="H2161" s="81" t="n">
        <v>38749</v>
      </c>
      <c r="I2161" s="82" t="n">
        <v>0</v>
      </c>
      <c r="J2161" s="82" t="n">
        <v>0</v>
      </c>
      <c r="K2161" s="83" t="n">
        <f aca="false">IF(J2161=0,0,J2161/I2161)</f>
        <v>0</v>
      </c>
      <c r="L2161" s="83" t="n">
        <f aca="false">I2161/UOM</f>
        <v>0</v>
      </c>
      <c r="M2161" s="83" t="n">
        <f aca="false">J2161/UOM</f>
        <v>0</v>
      </c>
      <c r="N2161" s="84" t="str">
        <f aca="false">IF(F2161="P","PHY",IF(F2161="G","G",E2161))</f>
        <v>P</v>
      </c>
      <c r="O2161" s="84" t="str">
        <f aca="false">IF(ISNA(VLOOKUP(G2161,BadCanCurves,1,FALSE())),VLOOKUP(D2161,FOLIOS,6,FALSE()),"not used")</f>
        <v>not used</v>
      </c>
      <c r="P2161" s="84" t="n">
        <f aca="false">IF($N2161="P",VLOOKUP(H2161,PrcBuckets,2,FALSE()),0)</f>
        <v>13</v>
      </c>
      <c r="Q2161" s="84" t="n">
        <f aca="false">IF($N2161="D",VLOOKUP(H2161,BasisBuckets,2,FALSE()),0)</f>
        <v>0</v>
      </c>
      <c r="R2161" s="84" t="n">
        <f aca="false">IF($N2161="PHY",VLOOKUP(H2161,PGDBuckets,2,FALSE()),0)</f>
        <v>0</v>
      </c>
      <c r="S2161" s="84" t="n">
        <f aca="false">IF($N2161="G",VLOOKUP(H2161,PGDBuckets,2,FALSE()),0)</f>
        <v>0</v>
      </c>
      <c r="T2161" s="84" t="n">
        <f aca="false">SUM(P2161:S2161)</f>
        <v>13</v>
      </c>
      <c r="U2161" s="84" t="str">
        <f aca="false">IF(O2161="not used","-",O2161&amp;N2161&amp;T2161)</f>
        <v>-</v>
      </c>
      <c r="V2161" s="84" t="str">
        <f aca="false">IF(O2161="Not Used","-",VLOOKUP(D2161,FOLIOS,7,FALSE())&amp;H2161)</f>
        <v>-</v>
      </c>
      <c r="W2161" s="84" t="str">
        <f aca="false">IF(U2161="-","-",O2161&amp;E2161&amp;H2161)</f>
        <v>-</v>
      </c>
      <c r="X2161" s="85" t="str">
        <f aca="false">D2161&amp;G2161</f>
        <v>FT-CAND-EGSC-PRCTOLL:ABC/KING</v>
      </c>
      <c r="AF2161" s="0" t="str">
        <f aca="false">D2161&amp;V2161</f>
        <v>FT-CAND-EGSC-PRC-</v>
      </c>
    </row>
    <row r="2162" customFormat="false" ht="12.75" hidden="false" customHeight="false" outlineLevel="0" collapsed="false">
      <c r="A2162" s="81" t="n">
        <v>36682</v>
      </c>
      <c r="B2162" s="82" t="s">
        <v>55</v>
      </c>
      <c r="C2162" s="82" t="s">
        <v>56</v>
      </c>
      <c r="D2162" s="82" t="s">
        <v>103</v>
      </c>
      <c r="E2162" s="82" t="s">
        <v>24</v>
      </c>
      <c r="F2162" s="82"/>
      <c r="G2162" s="82" t="s">
        <v>60</v>
      </c>
      <c r="H2162" s="81" t="n">
        <v>38777</v>
      </c>
      <c r="I2162" s="82" t="n">
        <v>0</v>
      </c>
      <c r="J2162" s="82" t="n">
        <v>0</v>
      </c>
      <c r="K2162" s="83" t="n">
        <f aca="false">IF(J2162=0,0,J2162/I2162)</f>
        <v>0</v>
      </c>
      <c r="L2162" s="83" t="n">
        <f aca="false">I2162/UOM</f>
        <v>0</v>
      </c>
      <c r="M2162" s="83" t="n">
        <f aca="false">J2162/UOM</f>
        <v>0</v>
      </c>
      <c r="N2162" s="84" t="str">
        <f aca="false">IF(F2162="P","PHY",IF(F2162="G","G",E2162))</f>
        <v>P</v>
      </c>
      <c r="O2162" s="84" t="str">
        <f aca="false">IF(ISNA(VLOOKUP(G2162,BadCanCurves,1,FALSE())),VLOOKUP(D2162,FOLIOS,6,FALSE()),"not used")</f>
        <v>not used</v>
      </c>
      <c r="P2162" s="84" t="n">
        <f aca="false">IF($N2162="P",VLOOKUP(H2162,PrcBuckets,2,FALSE()),0)</f>
        <v>13</v>
      </c>
      <c r="Q2162" s="84" t="n">
        <f aca="false">IF($N2162="D",VLOOKUP(H2162,BasisBuckets,2,FALSE()),0)</f>
        <v>0</v>
      </c>
      <c r="R2162" s="84" t="n">
        <f aca="false">IF($N2162="PHY",VLOOKUP(H2162,PGDBuckets,2,FALSE()),0)</f>
        <v>0</v>
      </c>
      <c r="S2162" s="84" t="n">
        <f aca="false">IF($N2162="G",VLOOKUP(H2162,PGDBuckets,2,FALSE()),0)</f>
        <v>0</v>
      </c>
      <c r="T2162" s="84" t="n">
        <f aca="false">SUM(P2162:S2162)</f>
        <v>13</v>
      </c>
      <c r="U2162" s="84" t="str">
        <f aca="false">IF(O2162="not used","-",O2162&amp;N2162&amp;T2162)</f>
        <v>-</v>
      </c>
      <c r="V2162" s="84" t="str">
        <f aca="false">IF(O2162="Not Used","-",VLOOKUP(D2162,FOLIOS,7,FALSE())&amp;H2162)</f>
        <v>-</v>
      </c>
      <c r="W2162" s="84" t="str">
        <f aca="false">IF(U2162="-","-",O2162&amp;E2162&amp;H2162)</f>
        <v>-</v>
      </c>
      <c r="X2162" s="85" t="str">
        <f aca="false">D2162&amp;G2162</f>
        <v>FT-CAND-EGSC-PRCTOLL:ABC/KING</v>
      </c>
      <c r="AF2162" s="0" t="str">
        <f aca="false">D2162&amp;V2162</f>
        <v>FT-CAND-EGSC-PRC-</v>
      </c>
    </row>
    <row r="2163" customFormat="false" ht="12.75" hidden="false" customHeight="false" outlineLevel="0" collapsed="false">
      <c r="A2163" s="81" t="n">
        <v>36682</v>
      </c>
      <c r="B2163" s="82" t="s">
        <v>55</v>
      </c>
      <c r="C2163" s="82" t="s">
        <v>56</v>
      </c>
      <c r="D2163" s="82" t="s">
        <v>103</v>
      </c>
      <c r="E2163" s="82" t="s">
        <v>24</v>
      </c>
      <c r="F2163" s="82"/>
      <c r="G2163" s="82" t="s">
        <v>60</v>
      </c>
      <c r="H2163" s="81" t="n">
        <v>38808</v>
      </c>
      <c r="I2163" s="82" t="n">
        <v>0</v>
      </c>
      <c r="J2163" s="82" t="n">
        <v>0</v>
      </c>
      <c r="K2163" s="83" t="n">
        <f aca="false">IF(J2163=0,0,J2163/I2163)</f>
        <v>0</v>
      </c>
      <c r="L2163" s="83" t="n">
        <f aca="false">I2163/UOM</f>
        <v>0</v>
      </c>
      <c r="M2163" s="83" t="n">
        <f aca="false">J2163/UOM</f>
        <v>0</v>
      </c>
      <c r="N2163" s="84" t="str">
        <f aca="false">IF(F2163="P","PHY",IF(F2163="G","G",E2163))</f>
        <v>P</v>
      </c>
      <c r="O2163" s="84" t="str">
        <f aca="false">IF(ISNA(VLOOKUP(G2163,BadCanCurves,1,FALSE())),VLOOKUP(D2163,FOLIOS,6,FALSE()),"not used")</f>
        <v>not used</v>
      </c>
      <c r="P2163" s="84" t="n">
        <f aca="false">IF($N2163="P",VLOOKUP(H2163,PrcBuckets,2,FALSE()),0)</f>
        <v>13</v>
      </c>
      <c r="Q2163" s="84" t="n">
        <f aca="false">IF($N2163="D",VLOOKUP(H2163,BasisBuckets,2,FALSE()),0)</f>
        <v>0</v>
      </c>
      <c r="R2163" s="84" t="n">
        <f aca="false">IF($N2163="PHY",VLOOKUP(H2163,PGDBuckets,2,FALSE()),0)</f>
        <v>0</v>
      </c>
      <c r="S2163" s="84" t="n">
        <f aca="false">IF($N2163="G",VLOOKUP(H2163,PGDBuckets,2,FALSE()),0)</f>
        <v>0</v>
      </c>
      <c r="T2163" s="84" t="n">
        <f aca="false">SUM(P2163:S2163)</f>
        <v>13</v>
      </c>
      <c r="U2163" s="84" t="str">
        <f aca="false">IF(O2163="not used","-",O2163&amp;N2163&amp;T2163)</f>
        <v>-</v>
      </c>
      <c r="V2163" s="84" t="str">
        <f aca="false">IF(O2163="Not Used","-",VLOOKUP(D2163,FOLIOS,7,FALSE())&amp;H2163)</f>
        <v>-</v>
      </c>
      <c r="W2163" s="84" t="str">
        <f aca="false">IF(U2163="-","-",O2163&amp;E2163&amp;H2163)</f>
        <v>-</v>
      </c>
      <c r="X2163" s="85" t="str">
        <f aca="false">D2163&amp;G2163</f>
        <v>FT-CAND-EGSC-PRCTOLL:ABC/KING</v>
      </c>
      <c r="AF2163" s="0" t="str">
        <f aca="false">D2163&amp;V2163</f>
        <v>FT-CAND-EGSC-PRC-</v>
      </c>
    </row>
    <row r="2164" customFormat="false" ht="12.75" hidden="false" customHeight="false" outlineLevel="0" collapsed="false">
      <c r="A2164" s="81" t="n">
        <v>36682</v>
      </c>
      <c r="B2164" s="82" t="s">
        <v>55</v>
      </c>
      <c r="C2164" s="82" t="s">
        <v>56</v>
      </c>
      <c r="D2164" s="82" t="s">
        <v>103</v>
      </c>
      <c r="E2164" s="82" t="s">
        <v>24</v>
      </c>
      <c r="F2164" s="82"/>
      <c r="G2164" s="82" t="s">
        <v>60</v>
      </c>
      <c r="H2164" s="81" t="n">
        <v>38838</v>
      </c>
      <c r="I2164" s="82" t="n">
        <v>0</v>
      </c>
      <c r="J2164" s="82" t="n">
        <v>0</v>
      </c>
      <c r="K2164" s="83" t="n">
        <f aca="false">IF(J2164=0,0,J2164/I2164)</f>
        <v>0</v>
      </c>
      <c r="L2164" s="83" t="n">
        <f aca="false">I2164/UOM</f>
        <v>0</v>
      </c>
      <c r="M2164" s="83" t="n">
        <f aca="false">J2164/UOM</f>
        <v>0</v>
      </c>
      <c r="N2164" s="84" t="str">
        <f aca="false">IF(F2164="P","PHY",IF(F2164="G","G",E2164))</f>
        <v>P</v>
      </c>
      <c r="O2164" s="84" t="str">
        <f aca="false">IF(ISNA(VLOOKUP(G2164,BadCanCurves,1,FALSE())),VLOOKUP(D2164,FOLIOS,6,FALSE()),"not used")</f>
        <v>not used</v>
      </c>
      <c r="P2164" s="84" t="n">
        <f aca="false">IF($N2164="P",VLOOKUP(H2164,PrcBuckets,2,FALSE()),0)</f>
        <v>13</v>
      </c>
      <c r="Q2164" s="84" t="n">
        <f aca="false">IF($N2164="D",VLOOKUP(H2164,BasisBuckets,2,FALSE()),0)</f>
        <v>0</v>
      </c>
      <c r="R2164" s="84" t="n">
        <f aca="false">IF($N2164="PHY",VLOOKUP(H2164,PGDBuckets,2,FALSE()),0)</f>
        <v>0</v>
      </c>
      <c r="S2164" s="84" t="n">
        <f aca="false">IF($N2164="G",VLOOKUP(H2164,PGDBuckets,2,FALSE()),0)</f>
        <v>0</v>
      </c>
      <c r="T2164" s="84" t="n">
        <f aca="false">SUM(P2164:S2164)</f>
        <v>13</v>
      </c>
      <c r="U2164" s="84" t="str">
        <f aca="false">IF(O2164="not used","-",O2164&amp;N2164&amp;T2164)</f>
        <v>-</v>
      </c>
      <c r="V2164" s="84" t="str">
        <f aca="false">IF(O2164="Not Used","-",VLOOKUP(D2164,FOLIOS,7,FALSE())&amp;H2164)</f>
        <v>-</v>
      </c>
      <c r="W2164" s="84" t="str">
        <f aca="false">IF(U2164="-","-",O2164&amp;E2164&amp;H2164)</f>
        <v>-</v>
      </c>
      <c r="X2164" s="85" t="str">
        <f aca="false">D2164&amp;G2164</f>
        <v>FT-CAND-EGSC-PRCTOLL:ABC/KING</v>
      </c>
      <c r="AF2164" s="0" t="str">
        <f aca="false">D2164&amp;V2164</f>
        <v>FT-CAND-EGSC-PRC-</v>
      </c>
    </row>
    <row r="2165" customFormat="false" ht="12.75" hidden="false" customHeight="false" outlineLevel="0" collapsed="false">
      <c r="A2165" s="81" t="n">
        <v>36682</v>
      </c>
      <c r="B2165" s="82" t="s">
        <v>55</v>
      </c>
      <c r="C2165" s="82" t="s">
        <v>56</v>
      </c>
      <c r="D2165" s="82" t="s">
        <v>103</v>
      </c>
      <c r="E2165" s="82" t="s">
        <v>24</v>
      </c>
      <c r="F2165" s="82"/>
      <c r="G2165" s="82" t="s">
        <v>60</v>
      </c>
      <c r="H2165" s="81" t="n">
        <v>38869</v>
      </c>
      <c r="I2165" s="82" t="n">
        <v>0</v>
      </c>
      <c r="J2165" s="82" t="n">
        <v>0</v>
      </c>
      <c r="K2165" s="83" t="n">
        <f aca="false">IF(J2165=0,0,J2165/I2165)</f>
        <v>0</v>
      </c>
      <c r="L2165" s="83" t="n">
        <f aca="false">I2165/UOM</f>
        <v>0</v>
      </c>
      <c r="M2165" s="83" t="n">
        <f aca="false">J2165/UOM</f>
        <v>0</v>
      </c>
      <c r="N2165" s="84" t="str">
        <f aca="false">IF(F2165="P","PHY",IF(F2165="G","G",E2165))</f>
        <v>P</v>
      </c>
      <c r="O2165" s="84" t="str">
        <f aca="false">IF(ISNA(VLOOKUP(G2165,BadCanCurves,1,FALSE())),VLOOKUP(D2165,FOLIOS,6,FALSE()),"not used")</f>
        <v>not used</v>
      </c>
      <c r="P2165" s="84" t="n">
        <f aca="false">IF($N2165="P",VLOOKUP(H2165,PrcBuckets,2,FALSE()),0)</f>
        <v>13</v>
      </c>
      <c r="Q2165" s="84" t="n">
        <f aca="false">IF($N2165="D",VLOOKUP(H2165,BasisBuckets,2,FALSE()),0)</f>
        <v>0</v>
      </c>
      <c r="R2165" s="84" t="n">
        <f aca="false">IF($N2165="PHY",VLOOKUP(H2165,PGDBuckets,2,FALSE()),0)</f>
        <v>0</v>
      </c>
      <c r="S2165" s="84" t="n">
        <f aca="false">IF($N2165="G",VLOOKUP(H2165,PGDBuckets,2,FALSE()),0)</f>
        <v>0</v>
      </c>
      <c r="T2165" s="84" t="n">
        <f aca="false">SUM(P2165:S2165)</f>
        <v>13</v>
      </c>
      <c r="U2165" s="84" t="str">
        <f aca="false">IF(O2165="not used","-",O2165&amp;N2165&amp;T2165)</f>
        <v>-</v>
      </c>
      <c r="V2165" s="84" t="str">
        <f aca="false">IF(O2165="Not Used","-",VLOOKUP(D2165,FOLIOS,7,FALSE())&amp;H2165)</f>
        <v>-</v>
      </c>
      <c r="W2165" s="84" t="str">
        <f aca="false">IF(U2165="-","-",O2165&amp;E2165&amp;H2165)</f>
        <v>-</v>
      </c>
      <c r="X2165" s="85" t="str">
        <f aca="false">D2165&amp;G2165</f>
        <v>FT-CAND-EGSC-PRCTOLL:ABC/KING</v>
      </c>
      <c r="AF2165" s="0" t="str">
        <f aca="false">D2165&amp;V2165</f>
        <v>FT-CAND-EGSC-PRC-</v>
      </c>
    </row>
    <row r="2166" customFormat="false" ht="12.75" hidden="false" customHeight="false" outlineLevel="0" collapsed="false">
      <c r="A2166" s="81" t="n">
        <v>36682</v>
      </c>
      <c r="B2166" s="82" t="s">
        <v>55</v>
      </c>
      <c r="C2166" s="82" t="s">
        <v>56</v>
      </c>
      <c r="D2166" s="82" t="s">
        <v>103</v>
      </c>
      <c r="E2166" s="82" t="s">
        <v>24</v>
      </c>
      <c r="F2166" s="82"/>
      <c r="G2166" s="82" t="s">
        <v>60</v>
      </c>
      <c r="H2166" s="81" t="n">
        <v>38899</v>
      </c>
      <c r="I2166" s="82" t="n">
        <v>0</v>
      </c>
      <c r="J2166" s="82" t="n">
        <v>0</v>
      </c>
      <c r="K2166" s="83" t="n">
        <f aca="false">IF(J2166=0,0,J2166/I2166)</f>
        <v>0</v>
      </c>
      <c r="L2166" s="83" t="n">
        <f aca="false">I2166/UOM</f>
        <v>0</v>
      </c>
      <c r="M2166" s="83" t="n">
        <f aca="false">J2166/UOM</f>
        <v>0</v>
      </c>
      <c r="N2166" s="84" t="str">
        <f aca="false">IF(F2166="P","PHY",IF(F2166="G","G",E2166))</f>
        <v>P</v>
      </c>
      <c r="O2166" s="84" t="str">
        <f aca="false">IF(ISNA(VLOOKUP(G2166,BadCanCurves,1,FALSE())),VLOOKUP(D2166,FOLIOS,6,FALSE()),"not used")</f>
        <v>not used</v>
      </c>
      <c r="P2166" s="84" t="n">
        <f aca="false">IF($N2166="P",VLOOKUP(H2166,PrcBuckets,2,FALSE()),0)</f>
        <v>13</v>
      </c>
      <c r="Q2166" s="84" t="n">
        <f aca="false">IF($N2166="D",VLOOKUP(H2166,BasisBuckets,2,FALSE()),0)</f>
        <v>0</v>
      </c>
      <c r="R2166" s="84" t="n">
        <f aca="false">IF($N2166="PHY",VLOOKUP(H2166,PGDBuckets,2,FALSE()),0)</f>
        <v>0</v>
      </c>
      <c r="S2166" s="84" t="n">
        <f aca="false">IF($N2166="G",VLOOKUP(H2166,PGDBuckets,2,FALSE()),0)</f>
        <v>0</v>
      </c>
      <c r="T2166" s="84" t="n">
        <f aca="false">SUM(P2166:S2166)</f>
        <v>13</v>
      </c>
      <c r="U2166" s="84" t="str">
        <f aca="false">IF(O2166="not used","-",O2166&amp;N2166&amp;T2166)</f>
        <v>-</v>
      </c>
      <c r="V2166" s="84" t="str">
        <f aca="false">IF(O2166="Not Used","-",VLOOKUP(D2166,FOLIOS,7,FALSE())&amp;H2166)</f>
        <v>-</v>
      </c>
      <c r="W2166" s="84" t="str">
        <f aca="false">IF(U2166="-","-",O2166&amp;E2166&amp;H2166)</f>
        <v>-</v>
      </c>
      <c r="X2166" s="85" t="str">
        <f aca="false">D2166&amp;G2166</f>
        <v>FT-CAND-EGSC-PRCTOLL:ABC/KING</v>
      </c>
      <c r="AF2166" s="0" t="str">
        <f aca="false">D2166&amp;V2166</f>
        <v>FT-CAND-EGSC-PRC-</v>
      </c>
    </row>
    <row r="2167" customFormat="false" ht="12.75" hidden="false" customHeight="false" outlineLevel="0" collapsed="false">
      <c r="A2167" s="81" t="n">
        <v>36682</v>
      </c>
      <c r="B2167" s="82" t="s">
        <v>55</v>
      </c>
      <c r="C2167" s="82" t="s">
        <v>56</v>
      </c>
      <c r="D2167" s="82" t="s">
        <v>103</v>
      </c>
      <c r="E2167" s="82" t="s">
        <v>24</v>
      </c>
      <c r="F2167" s="82"/>
      <c r="G2167" s="82" t="s">
        <v>60</v>
      </c>
      <c r="H2167" s="81" t="n">
        <v>38930</v>
      </c>
      <c r="I2167" s="82" t="n">
        <v>0</v>
      </c>
      <c r="J2167" s="82" t="n">
        <v>0</v>
      </c>
      <c r="K2167" s="83" t="n">
        <f aca="false">IF(J2167=0,0,J2167/I2167)</f>
        <v>0</v>
      </c>
      <c r="L2167" s="83" t="n">
        <f aca="false">I2167/UOM</f>
        <v>0</v>
      </c>
      <c r="M2167" s="83" t="n">
        <f aca="false">J2167/UOM</f>
        <v>0</v>
      </c>
      <c r="N2167" s="84" t="str">
        <f aca="false">IF(F2167="P","PHY",IF(F2167="G","G",E2167))</f>
        <v>P</v>
      </c>
      <c r="O2167" s="84" t="str">
        <f aca="false">IF(ISNA(VLOOKUP(G2167,BadCanCurves,1,FALSE())),VLOOKUP(D2167,FOLIOS,6,FALSE()),"not used")</f>
        <v>not used</v>
      </c>
      <c r="P2167" s="84" t="n">
        <f aca="false">IF($N2167="P",VLOOKUP(H2167,PrcBuckets,2,FALSE()),0)</f>
        <v>13</v>
      </c>
      <c r="Q2167" s="84" t="n">
        <f aca="false">IF($N2167="D",VLOOKUP(H2167,BasisBuckets,2,FALSE()),0)</f>
        <v>0</v>
      </c>
      <c r="R2167" s="84" t="n">
        <f aca="false">IF($N2167="PHY",VLOOKUP(H2167,PGDBuckets,2,FALSE()),0)</f>
        <v>0</v>
      </c>
      <c r="S2167" s="84" t="n">
        <f aca="false">IF($N2167="G",VLOOKUP(H2167,PGDBuckets,2,FALSE()),0)</f>
        <v>0</v>
      </c>
      <c r="T2167" s="84" t="n">
        <f aca="false">SUM(P2167:S2167)</f>
        <v>13</v>
      </c>
      <c r="U2167" s="84" t="str">
        <f aca="false">IF(O2167="not used","-",O2167&amp;N2167&amp;T2167)</f>
        <v>-</v>
      </c>
      <c r="V2167" s="84" t="str">
        <f aca="false">IF(O2167="Not Used","-",VLOOKUP(D2167,FOLIOS,7,FALSE())&amp;H2167)</f>
        <v>-</v>
      </c>
      <c r="W2167" s="84" t="str">
        <f aca="false">IF(U2167="-","-",O2167&amp;E2167&amp;H2167)</f>
        <v>-</v>
      </c>
      <c r="X2167" s="85" t="str">
        <f aca="false">D2167&amp;G2167</f>
        <v>FT-CAND-EGSC-PRCTOLL:ABC/KING</v>
      </c>
      <c r="AF2167" s="0" t="str">
        <f aca="false">D2167&amp;V2167</f>
        <v>FT-CAND-EGSC-PRC-</v>
      </c>
    </row>
    <row r="2168" customFormat="false" ht="12.75" hidden="false" customHeight="false" outlineLevel="0" collapsed="false">
      <c r="A2168" s="81" t="n">
        <v>36682</v>
      </c>
      <c r="B2168" s="82" t="s">
        <v>55</v>
      </c>
      <c r="C2168" s="82" t="s">
        <v>56</v>
      </c>
      <c r="D2168" s="82" t="s">
        <v>103</v>
      </c>
      <c r="E2168" s="82" t="s">
        <v>24</v>
      </c>
      <c r="F2168" s="82"/>
      <c r="G2168" s="82" t="s">
        <v>60</v>
      </c>
      <c r="H2168" s="81" t="n">
        <v>38961</v>
      </c>
      <c r="I2168" s="82" t="n">
        <v>0</v>
      </c>
      <c r="J2168" s="82" t="n">
        <v>0</v>
      </c>
      <c r="K2168" s="83" t="n">
        <f aca="false">IF(J2168=0,0,J2168/I2168)</f>
        <v>0</v>
      </c>
      <c r="L2168" s="83" t="n">
        <f aca="false">I2168/UOM</f>
        <v>0</v>
      </c>
      <c r="M2168" s="83" t="n">
        <f aca="false">J2168/UOM</f>
        <v>0</v>
      </c>
      <c r="N2168" s="84" t="str">
        <f aca="false">IF(F2168="P","PHY",IF(F2168="G","G",E2168))</f>
        <v>P</v>
      </c>
      <c r="O2168" s="84" t="str">
        <f aca="false">IF(ISNA(VLOOKUP(G2168,BadCanCurves,1,FALSE())),VLOOKUP(D2168,FOLIOS,6,FALSE()),"not used")</f>
        <v>not used</v>
      </c>
      <c r="P2168" s="84" t="n">
        <f aca="false">IF($N2168="P",VLOOKUP(H2168,PrcBuckets,2,FALSE()),0)</f>
        <v>13</v>
      </c>
      <c r="Q2168" s="84" t="n">
        <f aca="false">IF($N2168="D",VLOOKUP(H2168,BasisBuckets,2,FALSE()),0)</f>
        <v>0</v>
      </c>
      <c r="R2168" s="84" t="n">
        <f aca="false">IF($N2168="PHY",VLOOKUP(H2168,PGDBuckets,2,FALSE()),0)</f>
        <v>0</v>
      </c>
      <c r="S2168" s="84" t="n">
        <f aca="false">IF($N2168="G",VLOOKUP(H2168,PGDBuckets,2,FALSE()),0)</f>
        <v>0</v>
      </c>
      <c r="T2168" s="84" t="n">
        <f aca="false">SUM(P2168:S2168)</f>
        <v>13</v>
      </c>
      <c r="U2168" s="84" t="str">
        <f aca="false">IF(O2168="not used","-",O2168&amp;N2168&amp;T2168)</f>
        <v>-</v>
      </c>
      <c r="V2168" s="84" t="str">
        <f aca="false">IF(O2168="Not Used","-",VLOOKUP(D2168,FOLIOS,7,FALSE())&amp;H2168)</f>
        <v>-</v>
      </c>
      <c r="W2168" s="84" t="str">
        <f aca="false">IF(U2168="-","-",O2168&amp;E2168&amp;H2168)</f>
        <v>-</v>
      </c>
      <c r="X2168" s="85" t="str">
        <f aca="false">D2168&amp;G2168</f>
        <v>FT-CAND-EGSC-PRCTOLL:ABC/KING</v>
      </c>
      <c r="AF2168" s="0" t="str">
        <f aca="false">D2168&amp;V2168</f>
        <v>FT-CAND-EGSC-PRC-</v>
      </c>
    </row>
    <row r="2169" customFormat="false" ht="12.75" hidden="false" customHeight="false" outlineLevel="0" collapsed="false">
      <c r="A2169" s="81" t="n">
        <v>36682</v>
      </c>
      <c r="B2169" s="82" t="s">
        <v>55</v>
      </c>
      <c r="C2169" s="82" t="s">
        <v>56</v>
      </c>
      <c r="D2169" s="82" t="s">
        <v>103</v>
      </c>
      <c r="E2169" s="82" t="s">
        <v>24</v>
      </c>
      <c r="F2169" s="82"/>
      <c r="G2169" s="82" t="s">
        <v>60</v>
      </c>
      <c r="H2169" s="81" t="n">
        <v>38991</v>
      </c>
      <c r="I2169" s="82" t="n">
        <v>0</v>
      </c>
      <c r="J2169" s="82" t="n">
        <v>0</v>
      </c>
      <c r="K2169" s="83" t="n">
        <f aca="false">IF(J2169=0,0,J2169/I2169)</f>
        <v>0</v>
      </c>
      <c r="L2169" s="83" t="n">
        <f aca="false">I2169/UOM</f>
        <v>0</v>
      </c>
      <c r="M2169" s="83" t="n">
        <f aca="false">J2169/UOM</f>
        <v>0</v>
      </c>
      <c r="N2169" s="84" t="str">
        <f aca="false">IF(F2169="P","PHY",IF(F2169="G","G",E2169))</f>
        <v>P</v>
      </c>
      <c r="O2169" s="84" t="str">
        <f aca="false">IF(ISNA(VLOOKUP(G2169,BadCanCurves,1,FALSE())),VLOOKUP(D2169,FOLIOS,6,FALSE()),"not used")</f>
        <v>not used</v>
      </c>
      <c r="P2169" s="84" t="n">
        <f aca="false">IF($N2169="P",VLOOKUP(H2169,PrcBuckets,2,FALSE()),0)</f>
        <v>13</v>
      </c>
      <c r="Q2169" s="84" t="n">
        <f aca="false">IF($N2169="D",VLOOKUP(H2169,BasisBuckets,2,FALSE()),0)</f>
        <v>0</v>
      </c>
      <c r="R2169" s="84" t="n">
        <f aca="false">IF($N2169="PHY",VLOOKUP(H2169,PGDBuckets,2,FALSE()),0)</f>
        <v>0</v>
      </c>
      <c r="S2169" s="84" t="n">
        <f aca="false">IF($N2169="G",VLOOKUP(H2169,PGDBuckets,2,FALSE()),0)</f>
        <v>0</v>
      </c>
      <c r="T2169" s="84" t="n">
        <f aca="false">SUM(P2169:S2169)</f>
        <v>13</v>
      </c>
      <c r="U2169" s="84" t="str">
        <f aca="false">IF(O2169="not used","-",O2169&amp;N2169&amp;T2169)</f>
        <v>-</v>
      </c>
      <c r="V2169" s="84" t="str">
        <f aca="false">IF(O2169="Not Used","-",VLOOKUP(D2169,FOLIOS,7,FALSE())&amp;H2169)</f>
        <v>-</v>
      </c>
      <c r="W2169" s="84" t="str">
        <f aca="false">IF(U2169="-","-",O2169&amp;E2169&amp;H2169)</f>
        <v>-</v>
      </c>
      <c r="X2169" s="85" t="str">
        <f aca="false">D2169&amp;G2169</f>
        <v>FT-CAND-EGSC-PRCTOLL:ABC/KING</v>
      </c>
      <c r="AF2169" s="0" t="str">
        <f aca="false">D2169&amp;V2169</f>
        <v>FT-CAND-EGSC-PRC-</v>
      </c>
    </row>
    <row r="2170" customFormat="false" ht="12.75" hidden="false" customHeight="false" outlineLevel="0" collapsed="false">
      <c r="A2170" s="81" t="n">
        <v>36682</v>
      </c>
      <c r="B2170" s="82" t="s">
        <v>55</v>
      </c>
      <c r="C2170" s="82" t="s">
        <v>56</v>
      </c>
      <c r="D2170" s="82" t="s">
        <v>103</v>
      </c>
      <c r="E2170" s="82" t="s">
        <v>24</v>
      </c>
      <c r="F2170" s="82"/>
      <c r="G2170" s="82" t="s">
        <v>60</v>
      </c>
      <c r="H2170" s="81" t="n">
        <v>39022</v>
      </c>
      <c r="I2170" s="82" t="n">
        <v>0</v>
      </c>
      <c r="J2170" s="82" t="n">
        <v>0</v>
      </c>
      <c r="K2170" s="83" t="n">
        <f aca="false">IF(J2170=0,0,J2170/I2170)</f>
        <v>0</v>
      </c>
      <c r="L2170" s="83" t="n">
        <f aca="false">I2170/UOM</f>
        <v>0</v>
      </c>
      <c r="M2170" s="83" t="n">
        <f aca="false">J2170/UOM</f>
        <v>0</v>
      </c>
      <c r="N2170" s="84" t="str">
        <f aca="false">IF(F2170="P","PHY",IF(F2170="G","G",E2170))</f>
        <v>P</v>
      </c>
      <c r="O2170" s="84" t="str">
        <f aca="false">IF(ISNA(VLOOKUP(G2170,BadCanCurves,1,FALSE())),VLOOKUP(D2170,FOLIOS,6,FALSE()),"not used")</f>
        <v>not used</v>
      </c>
      <c r="P2170" s="84" t="n">
        <f aca="false">IF($N2170="P",VLOOKUP(H2170,PrcBuckets,2,FALSE()),0)</f>
        <v>13</v>
      </c>
      <c r="Q2170" s="84" t="n">
        <f aca="false">IF($N2170="D",VLOOKUP(H2170,BasisBuckets,2,FALSE()),0)</f>
        <v>0</v>
      </c>
      <c r="R2170" s="84" t="n">
        <f aca="false">IF($N2170="PHY",VLOOKUP(H2170,PGDBuckets,2,FALSE()),0)</f>
        <v>0</v>
      </c>
      <c r="S2170" s="84" t="n">
        <f aca="false">IF($N2170="G",VLOOKUP(H2170,PGDBuckets,2,FALSE()),0)</f>
        <v>0</v>
      </c>
      <c r="T2170" s="84" t="n">
        <f aca="false">SUM(P2170:S2170)</f>
        <v>13</v>
      </c>
      <c r="U2170" s="84" t="str">
        <f aca="false">IF(O2170="not used","-",O2170&amp;N2170&amp;T2170)</f>
        <v>-</v>
      </c>
      <c r="V2170" s="84" t="str">
        <f aca="false">IF(O2170="Not Used","-",VLOOKUP(D2170,FOLIOS,7,FALSE())&amp;H2170)</f>
        <v>-</v>
      </c>
      <c r="W2170" s="84" t="str">
        <f aca="false">IF(U2170="-","-",O2170&amp;E2170&amp;H2170)</f>
        <v>-</v>
      </c>
      <c r="X2170" s="85" t="str">
        <f aca="false">D2170&amp;G2170</f>
        <v>FT-CAND-EGSC-PRCTOLL:ABC/KING</v>
      </c>
      <c r="AF2170" s="0" t="str">
        <f aca="false">D2170&amp;V2170</f>
        <v>FT-CAND-EGSC-PRC-</v>
      </c>
    </row>
    <row r="2171" customFormat="false" ht="12.75" hidden="false" customHeight="false" outlineLevel="0" collapsed="false">
      <c r="A2171" s="81" t="n">
        <v>36682</v>
      </c>
      <c r="B2171" s="82" t="s">
        <v>55</v>
      </c>
      <c r="C2171" s="82" t="s">
        <v>56</v>
      </c>
      <c r="D2171" s="82" t="s">
        <v>103</v>
      </c>
      <c r="E2171" s="82" t="s">
        <v>24</v>
      </c>
      <c r="F2171" s="82"/>
      <c r="G2171" s="82" t="s">
        <v>60</v>
      </c>
      <c r="H2171" s="81" t="n">
        <v>39052</v>
      </c>
      <c r="I2171" s="82" t="n">
        <v>0</v>
      </c>
      <c r="J2171" s="82" t="n">
        <v>0</v>
      </c>
      <c r="K2171" s="83" t="n">
        <f aca="false">IF(J2171=0,0,J2171/I2171)</f>
        <v>0</v>
      </c>
      <c r="L2171" s="83" t="n">
        <f aca="false">I2171/UOM</f>
        <v>0</v>
      </c>
      <c r="M2171" s="83" t="n">
        <f aca="false">J2171/UOM</f>
        <v>0</v>
      </c>
      <c r="N2171" s="84" t="str">
        <f aca="false">IF(F2171="P","PHY",IF(F2171="G","G",E2171))</f>
        <v>P</v>
      </c>
      <c r="O2171" s="84" t="str">
        <f aca="false">IF(ISNA(VLOOKUP(G2171,BadCanCurves,1,FALSE())),VLOOKUP(D2171,FOLIOS,6,FALSE()),"not used")</f>
        <v>not used</v>
      </c>
      <c r="P2171" s="84" t="n">
        <f aca="false">IF($N2171="P",VLOOKUP(H2171,PrcBuckets,2,FALSE()),0)</f>
        <v>13</v>
      </c>
      <c r="Q2171" s="84" t="n">
        <f aca="false">IF($N2171="D",VLOOKUP(H2171,BasisBuckets,2,FALSE()),0)</f>
        <v>0</v>
      </c>
      <c r="R2171" s="84" t="n">
        <f aca="false">IF($N2171="PHY",VLOOKUP(H2171,PGDBuckets,2,FALSE()),0)</f>
        <v>0</v>
      </c>
      <c r="S2171" s="84" t="n">
        <f aca="false">IF($N2171="G",VLOOKUP(H2171,PGDBuckets,2,FALSE()),0)</f>
        <v>0</v>
      </c>
      <c r="T2171" s="84" t="n">
        <f aca="false">SUM(P2171:S2171)</f>
        <v>13</v>
      </c>
      <c r="U2171" s="84" t="str">
        <f aca="false">IF(O2171="not used","-",O2171&amp;N2171&amp;T2171)</f>
        <v>-</v>
      </c>
      <c r="V2171" s="84" t="str">
        <f aca="false">IF(O2171="Not Used","-",VLOOKUP(D2171,FOLIOS,7,FALSE())&amp;H2171)</f>
        <v>-</v>
      </c>
      <c r="W2171" s="84" t="str">
        <f aca="false">IF(U2171="-","-",O2171&amp;E2171&amp;H2171)</f>
        <v>-</v>
      </c>
      <c r="X2171" s="85" t="str">
        <f aca="false">D2171&amp;G2171</f>
        <v>FT-CAND-EGSC-PRCTOLL:ABC/KING</v>
      </c>
      <c r="AF2171" s="0" t="str">
        <f aca="false">D2171&amp;V2171</f>
        <v>FT-CAND-EGSC-PRC-</v>
      </c>
    </row>
    <row r="2172" customFormat="false" ht="12.75" hidden="false" customHeight="false" outlineLevel="0" collapsed="false">
      <c r="A2172" s="81" t="n">
        <v>36682</v>
      </c>
      <c r="B2172" s="82" t="s">
        <v>55</v>
      </c>
      <c r="C2172" s="82" t="s">
        <v>56</v>
      </c>
      <c r="D2172" s="82" t="s">
        <v>103</v>
      </c>
      <c r="E2172" s="82" t="s">
        <v>24</v>
      </c>
      <c r="F2172" s="82"/>
      <c r="G2172" s="82" t="s">
        <v>60</v>
      </c>
      <c r="H2172" s="81" t="n">
        <v>39083</v>
      </c>
      <c r="I2172" s="82" t="n">
        <v>0</v>
      </c>
      <c r="J2172" s="82" t="n">
        <v>0</v>
      </c>
      <c r="K2172" s="83" t="n">
        <f aca="false">IF(J2172=0,0,J2172/I2172)</f>
        <v>0</v>
      </c>
      <c r="L2172" s="83" t="n">
        <f aca="false">I2172/UOM</f>
        <v>0</v>
      </c>
      <c r="M2172" s="83" t="n">
        <f aca="false">J2172/UOM</f>
        <v>0</v>
      </c>
      <c r="N2172" s="84" t="str">
        <f aca="false">IF(F2172="P","PHY",IF(F2172="G","G",E2172))</f>
        <v>P</v>
      </c>
      <c r="O2172" s="84" t="str">
        <f aca="false">IF(ISNA(VLOOKUP(G2172,BadCanCurves,1,FALSE())),VLOOKUP(D2172,FOLIOS,6,FALSE()),"not used")</f>
        <v>not used</v>
      </c>
      <c r="P2172" s="84" t="n">
        <f aca="false">IF($N2172="P",VLOOKUP(H2172,PrcBuckets,2,FALSE()),0)</f>
        <v>13</v>
      </c>
      <c r="Q2172" s="84" t="n">
        <f aca="false">IF($N2172="D",VLOOKUP(H2172,BasisBuckets,2,FALSE()),0)</f>
        <v>0</v>
      </c>
      <c r="R2172" s="84" t="n">
        <f aca="false">IF($N2172="PHY",VLOOKUP(H2172,PGDBuckets,2,FALSE()),0)</f>
        <v>0</v>
      </c>
      <c r="S2172" s="84" t="n">
        <f aca="false">IF($N2172="G",VLOOKUP(H2172,PGDBuckets,2,FALSE()),0)</f>
        <v>0</v>
      </c>
      <c r="T2172" s="84" t="n">
        <f aca="false">SUM(P2172:S2172)</f>
        <v>13</v>
      </c>
      <c r="U2172" s="84" t="str">
        <f aca="false">IF(O2172="not used","-",O2172&amp;N2172&amp;T2172)</f>
        <v>-</v>
      </c>
      <c r="V2172" s="84" t="str">
        <f aca="false">IF(O2172="Not Used","-",VLOOKUP(D2172,FOLIOS,7,FALSE())&amp;H2172)</f>
        <v>-</v>
      </c>
      <c r="W2172" s="84" t="str">
        <f aca="false">IF(U2172="-","-",O2172&amp;E2172&amp;H2172)</f>
        <v>-</v>
      </c>
      <c r="X2172" s="85" t="str">
        <f aca="false">D2172&amp;G2172</f>
        <v>FT-CAND-EGSC-PRCTOLL:ABC/KING</v>
      </c>
      <c r="AF2172" s="0" t="str">
        <f aca="false">D2172&amp;V2172</f>
        <v>FT-CAND-EGSC-PRC-</v>
      </c>
    </row>
    <row r="2173" customFormat="false" ht="12.75" hidden="false" customHeight="false" outlineLevel="0" collapsed="false">
      <c r="A2173" s="81" t="n">
        <v>36682</v>
      </c>
      <c r="B2173" s="82" t="s">
        <v>55</v>
      </c>
      <c r="C2173" s="82" t="s">
        <v>56</v>
      </c>
      <c r="D2173" s="82" t="s">
        <v>103</v>
      </c>
      <c r="E2173" s="82" t="s">
        <v>24</v>
      </c>
      <c r="F2173" s="82"/>
      <c r="G2173" s="82" t="s">
        <v>60</v>
      </c>
      <c r="H2173" s="81" t="n">
        <v>39114</v>
      </c>
      <c r="I2173" s="82" t="n">
        <v>0</v>
      </c>
      <c r="J2173" s="82" t="n">
        <v>0</v>
      </c>
      <c r="K2173" s="83" t="n">
        <f aca="false">IF(J2173=0,0,J2173/I2173)</f>
        <v>0</v>
      </c>
      <c r="L2173" s="83" t="n">
        <f aca="false">I2173/UOM</f>
        <v>0</v>
      </c>
      <c r="M2173" s="83" t="n">
        <f aca="false">J2173/UOM</f>
        <v>0</v>
      </c>
      <c r="N2173" s="84" t="str">
        <f aca="false">IF(F2173="P","PHY",IF(F2173="G","G",E2173))</f>
        <v>P</v>
      </c>
      <c r="O2173" s="84" t="str">
        <f aca="false">IF(ISNA(VLOOKUP(G2173,BadCanCurves,1,FALSE())),VLOOKUP(D2173,FOLIOS,6,FALSE()),"not used")</f>
        <v>not used</v>
      </c>
      <c r="P2173" s="84" t="n">
        <f aca="false">IF($N2173="P",VLOOKUP(H2173,PrcBuckets,2,FALSE()),0)</f>
        <v>13</v>
      </c>
      <c r="Q2173" s="84" t="n">
        <f aca="false">IF($N2173="D",VLOOKUP(H2173,BasisBuckets,2,FALSE()),0)</f>
        <v>0</v>
      </c>
      <c r="R2173" s="84" t="n">
        <f aca="false">IF($N2173="PHY",VLOOKUP(H2173,PGDBuckets,2,FALSE()),0)</f>
        <v>0</v>
      </c>
      <c r="S2173" s="84" t="n">
        <f aca="false">IF($N2173="G",VLOOKUP(H2173,PGDBuckets,2,FALSE()),0)</f>
        <v>0</v>
      </c>
      <c r="T2173" s="84" t="n">
        <f aca="false">SUM(P2173:S2173)</f>
        <v>13</v>
      </c>
      <c r="U2173" s="84" t="str">
        <f aca="false">IF(O2173="not used","-",O2173&amp;N2173&amp;T2173)</f>
        <v>-</v>
      </c>
      <c r="V2173" s="84" t="str">
        <f aca="false">IF(O2173="Not Used","-",VLOOKUP(D2173,FOLIOS,7,FALSE())&amp;H2173)</f>
        <v>-</v>
      </c>
      <c r="W2173" s="84" t="str">
        <f aca="false">IF(U2173="-","-",O2173&amp;E2173&amp;H2173)</f>
        <v>-</v>
      </c>
      <c r="X2173" s="85" t="str">
        <f aca="false">D2173&amp;G2173</f>
        <v>FT-CAND-EGSC-PRCTOLL:ABC/KING</v>
      </c>
      <c r="AF2173" s="0" t="str">
        <f aca="false">D2173&amp;V2173</f>
        <v>FT-CAND-EGSC-PRC-</v>
      </c>
    </row>
    <row r="2174" customFormat="false" ht="12.75" hidden="false" customHeight="false" outlineLevel="0" collapsed="false">
      <c r="A2174" s="81" t="n">
        <v>36682</v>
      </c>
      <c r="B2174" s="82" t="s">
        <v>55</v>
      </c>
      <c r="C2174" s="82" t="s">
        <v>56</v>
      </c>
      <c r="D2174" s="82" t="s">
        <v>103</v>
      </c>
      <c r="E2174" s="82" t="s">
        <v>24</v>
      </c>
      <c r="F2174" s="82"/>
      <c r="G2174" s="82" t="s">
        <v>60</v>
      </c>
      <c r="H2174" s="81" t="n">
        <v>39142</v>
      </c>
      <c r="I2174" s="82" t="n">
        <v>0</v>
      </c>
      <c r="J2174" s="82" t="n">
        <v>0</v>
      </c>
      <c r="K2174" s="83" t="n">
        <f aca="false">IF(J2174=0,0,J2174/I2174)</f>
        <v>0</v>
      </c>
      <c r="L2174" s="83" t="n">
        <f aca="false">I2174/UOM</f>
        <v>0</v>
      </c>
      <c r="M2174" s="83" t="n">
        <f aca="false">J2174/UOM</f>
        <v>0</v>
      </c>
      <c r="N2174" s="84" t="str">
        <f aca="false">IF(F2174="P","PHY",IF(F2174="G","G",E2174))</f>
        <v>P</v>
      </c>
      <c r="O2174" s="84" t="str">
        <f aca="false">IF(ISNA(VLOOKUP(G2174,BadCanCurves,1,FALSE())),VLOOKUP(D2174,FOLIOS,6,FALSE()),"not used")</f>
        <v>not used</v>
      </c>
      <c r="P2174" s="84" t="n">
        <f aca="false">IF($N2174="P",VLOOKUP(H2174,PrcBuckets,2,FALSE()),0)</f>
        <v>13</v>
      </c>
      <c r="Q2174" s="84" t="n">
        <f aca="false">IF($N2174="D",VLOOKUP(H2174,BasisBuckets,2,FALSE()),0)</f>
        <v>0</v>
      </c>
      <c r="R2174" s="84" t="n">
        <f aca="false">IF($N2174="PHY",VLOOKUP(H2174,PGDBuckets,2,FALSE()),0)</f>
        <v>0</v>
      </c>
      <c r="S2174" s="84" t="n">
        <f aca="false">IF($N2174="G",VLOOKUP(H2174,PGDBuckets,2,FALSE()),0)</f>
        <v>0</v>
      </c>
      <c r="T2174" s="84" t="n">
        <f aca="false">SUM(P2174:S2174)</f>
        <v>13</v>
      </c>
      <c r="U2174" s="84" t="str">
        <f aca="false">IF(O2174="not used","-",O2174&amp;N2174&amp;T2174)</f>
        <v>-</v>
      </c>
      <c r="V2174" s="84" t="str">
        <f aca="false">IF(O2174="Not Used","-",VLOOKUP(D2174,FOLIOS,7,FALSE())&amp;H2174)</f>
        <v>-</v>
      </c>
      <c r="W2174" s="84" t="str">
        <f aca="false">IF(U2174="-","-",O2174&amp;E2174&amp;H2174)</f>
        <v>-</v>
      </c>
      <c r="X2174" s="85" t="str">
        <f aca="false">D2174&amp;G2174</f>
        <v>FT-CAND-EGSC-PRCTOLL:ABC/KING</v>
      </c>
      <c r="AF2174" s="0" t="str">
        <f aca="false">D2174&amp;V2174</f>
        <v>FT-CAND-EGSC-PRC-</v>
      </c>
    </row>
    <row r="2175" customFormat="false" ht="12.75" hidden="false" customHeight="false" outlineLevel="0" collapsed="false">
      <c r="A2175" s="81" t="n">
        <v>36682</v>
      </c>
      <c r="B2175" s="82" t="s">
        <v>55</v>
      </c>
      <c r="C2175" s="82" t="s">
        <v>56</v>
      </c>
      <c r="D2175" s="82" t="s">
        <v>103</v>
      </c>
      <c r="E2175" s="82" t="s">
        <v>24</v>
      </c>
      <c r="F2175" s="82"/>
      <c r="G2175" s="82" t="s">
        <v>60</v>
      </c>
      <c r="H2175" s="81" t="n">
        <v>39173</v>
      </c>
      <c r="I2175" s="82" t="n">
        <v>0</v>
      </c>
      <c r="J2175" s="82" t="n">
        <v>0</v>
      </c>
      <c r="K2175" s="83" t="n">
        <f aca="false">IF(J2175=0,0,J2175/I2175)</f>
        <v>0</v>
      </c>
      <c r="L2175" s="83" t="n">
        <f aca="false">I2175/UOM</f>
        <v>0</v>
      </c>
      <c r="M2175" s="83" t="n">
        <f aca="false">J2175/UOM</f>
        <v>0</v>
      </c>
      <c r="N2175" s="84" t="str">
        <f aca="false">IF(F2175="P","PHY",IF(F2175="G","G",E2175))</f>
        <v>P</v>
      </c>
      <c r="O2175" s="84" t="str">
        <f aca="false">IF(ISNA(VLOOKUP(G2175,BadCanCurves,1,FALSE())),VLOOKUP(D2175,FOLIOS,6,FALSE()),"not used")</f>
        <v>not used</v>
      </c>
      <c r="P2175" s="84" t="n">
        <f aca="false">IF($N2175="P",VLOOKUP(H2175,PrcBuckets,2,FALSE()),0)</f>
        <v>13</v>
      </c>
      <c r="Q2175" s="84" t="n">
        <f aca="false">IF($N2175="D",VLOOKUP(H2175,BasisBuckets,2,FALSE()),0)</f>
        <v>0</v>
      </c>
      <c r="R2175" s="84" t="n">
        <f aca="false">IF($N2175="PHY",VLOOKUP(H2175,PGDBuckets,2,FALSE()),0)</f>
        <v>0</v>
      </c>
      <c r="S2175" s="84" t="n">
        <f aca="false">IF($N2175="G",VLOOKUP(H2175,PGDBuckets,2,FALSE()),0)</f>
        <v>0</v>
      </c>
      <c r="T2175" s="84" t="n">
        <f aca="false">SUM(P2175:S2175)</f>
        <v>13</v>
      </c>
      <c r="U2175" s="84" t="str">
        <f aca="false">IF(O2175="not used","-",O2175&amp;N2175&amp;T2175)</f>
        <v>-</v>
      </c>
      <c r="V2175" s="84" t="str">
        <f aca="false">IF(O2175="Not Used","-",VLOOKUP(D2175,FOLIOS,7,FALSE())&amp;H2175)</f>
        <v>-</v>
      </c>
      <c r="W2175" s="84" t="str">
        <f aca="false">IF(U2175="-","-",O2175&amp;E2175&amp;H2175)</f>
        <v>-</v>
      </c>
      <c r="X2175" s="85" t="str">
        <f aca="false">D2175&amp;G2175</f>
        <v>FT-CAND-EGSC-PRCTOLL:ABC/KING</v>
      </c>
      <c r="AF2175" s="0" t="str">
        <f aca="false">D2175&amp;V2175</f>
        <v>FT-CAND-EGSC-PRC-</v>
      </c>
    </row>
    <row r="2176" customFormat="false" ht="12.75" hidden="false" customHeight="false" outlineLevel="0" collapsed="false">
      <c r="A2176" s="81" t="n">
        <v>36682</v>
      </c>
      <c r="B2176" s="82" t="s">
        <v>55</v>
      </c>
      <c r="C2176" s="82" t="s">
        <v>56</v>
      </c>
      <c r="D2176" s="82" t="s">
        <v>103</v>
      </c>
      <c r="E2176" s="82" t="s">
        <v>24</v>
      </c>
      <c r="F2176" s="82"/>
      <c r="G2176" s="82" t="s">
        <v>60</v>
      </c>
      <c r="H2176" s="81" t="n">
        <v>39203</v>
      </c>
      <c r="I2176" s="82" t="n">
        <v>0</v>
      </c>
      <c r="J2176" s="82" t="n">
        <v>0</v>
      </c>
      <c r="K2176" s="83" t="n">
        <f aca="false">IF(J2176=0,0,J2176/I2176)</f>
        <v>0</v>
      </c>
      <c r="L2176" s="83" t="n">
        <f aca="false">I2176/UOM</f>
        <v>0</v>
      </c>
      <c r="M2176" s="83" t="n">
        <f aca="false">J2176/UOM</f>
        <v>0</v>
      </c>
      <c r="N2176" s="84" t="str">
        <f aca="false">IF(F2176="P","PHY",IF(F2176="G","G",E2176))</f>
        <v>P</v>
      </c>
      <c r="O2176" s="84" t="str">
        <f aca="false">IF(ISNA(VLOOKUP(G2176,BadCanCurves,1,FALSE())),VLOOKUP(D2176,FOLIOS,6,FALSE()),"not used")</f>
        <v>not used</v>
      </c>
      <c r="P2176" s="84" t="n">
        <f aca="false">IF($N2176="P",VLOOKUP(H2176,PrcBuckets,2,FALSE()),0)</f>
        <v>13</v>
      </c>
      <c r="Q2176" s="84" t="n">
        <f aca="false">IF($N2176="D",VLOOKUP(H2176,BasisBuckets,2,FALSE()),0)</f>
        <v>0</v>
      </c>
      <c r="R2176" s="84" t="n">
        <f aca="false">IF($N2176="PHY",VLOOKUP(H2176,PGDBuckets,2,FALSE()),0)</f>
        <v>0</v>
      </c>
      <c r="S2176" s="84" t="n">
        <f aca="false">IF($N2176="G",VLOOKUP(H2176,PGDBuckets,2,FALSE()),0)</f>
        <v>0</v>
      </c>
      <c r="T2176" s="84" t="n">
        <f aca="false">SUM(P2176:S2176)</f>
        <v>13</v>
      </c>
      <c r="U2176" s="84" t="str">
        <f aca="false">IF(O2176="not used","-",O2176&amp;N2176&amp;T2176)</f>
        <v>-</v>
      </c>
      <c r="V2176" s="84" t="str">
        <f aca="false">IF(O2176="Not Used","-",VLOOKUP(D2176,FOLIOS,7,FALSE())&amp;H2176)</f>
        <v>-</v>
      </c>
      <c r="W2176" s="84" t="str">
        <f aca="false">IF(U2176="-","-",O2176&amp;E2176&amp;H2176)</f>
        <v>-</v>
      </c>
      <c r="X2176" s="85" t="str">
        <f aca="false">D2176&amp;G2176</f>
        <v>FT-CAND-EGSC-PRCTOLL:ABC/KING</v>
      </c>
      <c r="AF2176" s="0" t="str">
        <f aca="false">D2176&amp;V2176</f>
        <v>FT-CAND-EGSC-PRC-</v>
      </c>
    </row>
    <row r="2177" customFormat="false" ht="12.75" hidden="false" customHeight="false" outlineLevel="0" collapsed="false">
      <c r="A2177" s="81" t="n">
        <v>36682</v>
      </c>
      <c r="B2177" s="82" t="s">
        <v>55</v>
      </c>
      <c r="C2177" s="82" t="s">
        <v>56</v>
      </c>
      <c r="D2177" s="82" t="s">
        <v>103</v>
      </c>
      <c r="E2177" s="82" t="s">
        <v>24</v>
      </c>
      <c r="F2177" s="82"/>
      <c r="G2177" s="82" t="s">
        <v>60</v>
      </c>
      <c r="H2177" s="81" t="n">
        <v>39234</v>
      </c>
      <c r="I2177" s="82" t="n">
        <v>0</v>
      </c>
      <c r="J2177" s="82" t="n">
        <v>0</v>
      </c>
      <c r="K2177" s="83" t="n">
        <f aca="false">IF(J2177=0,0,J2177/I2177)</f>
        <v>0</v>
      </c>
      <c r="L2177" s="83" t="n">
        <f aca="false">I2177/UOM</f>
        <v>0</v>
      </c>
      <c r="M2177" s="83" t="n">
        <f aca="false">J2177/UOM</f>
        <v>0</v>
      </c>
      <c r="N2177" s="84" t="str">
        <f aca="false">IF(F2177="P","PHY",IF(F2177="G","G",E2177))</f>
        <v>P</v>
      </c>
      <c r="O2177" s="84" t="str">
        <f aca="false">IF(ISNA(VLOOKUP(G2177,BadCanCurves,1,FALSE())),VLOOKUP(D2177,FOLIOS,6,FALSE()),"not used")</f>
        <v>not used</v>
      </c>
      <c r="P2177" s="84" t="n">
        <f aca="false">IF($N2177="P",VLOOKUP(H2177,PrcBuckets,2,FALSE()),0)</f>
        <v>13</v>
      </c>
      <c r="Q2177" s="84" t="n">
        <f aca="false">IF($N2177="D",VLOOKUP(H2177,BasisBuckets,2,FALSE()),0)</f>
        <v>0</v>
      </c>
      <c r="R2177" s="84" t="n">
        <f aca="false">IF($N2177="PHY",VLOOKUP(H2177,PGDBuckets,2,FALSE()),0)</f>
        <v>0</v>
      </c>
      <c r="S2177" s="84" t="n">
        <f aca="false">IF($N2177="G",VLOOKUP(H2177,PGDBuckets,2,FALSE()),0)</f>
        <v>0</v>
      </c>
      <c r="T2177" s="84" t="n">
        <f aca="false">SUM(P2177:S2177)</f>
        <v>13</v>
      </c>
      <c r="U2177" s="84" t="str">
        <f aca="false">IF(O2177="not used","-",O2177&amp;N2177&amp;T2177)</f>
        <v>-</v>
      </c>
      <c r="V2177" s="84" t="str">
        <f aca="false">IF(O2177="Not Used","-",VLOOKUP(D2177,FOLIOS,7,FALSE())&amp;H2177)</f>
        <v>-</v>
      </c>
      <c r="W2177" s="84" t="str">
        <f aca="false">IF(U2177="-","-",O2177&amp;E2177&amp;H2177)</f>
        <v>-</v>
      </c>
      <c r="X2177" s="85" t="str">
        <f aca="false">D2177&amp;G2177</f>
        <v>FT-CAND-EGSC-PRCTOLL:ABC/KING</v>
      </c>
      <c r="AF2177" s="0" t="str">
        <f aca="false">D2177&amp;V2177</f>
        <v>FT-CAND-EGSC-PRC-</v>
      </c>
    </row>
    <row r="2178" customFormat="false" ht="12.75" hidden="false" customHeight="false" outlineLevel="0" collapsed="false">
      <c r="A2178" s="81" t="n">
        <v>36682</v>
      </c>
      <c r="B2178" s="82" t="s">
        <v>55</v>
      </c>
      <c r="C2178" s="82" t="s">
        <v>56</v>
      </c>
      <c r="D2178" s="82" t="s">
        <v>103</v>
      </c>
      <c r="E2178" s="82" t="s">
        <v>24</v>
      </c>
      <c r="F2178" s="82"/>
      <c r="G2178" s="82" t="s">
        <v>60</v>
      </c>
      <c r="H2178" s="81" t="n">
        <v>39264</v>
      </c>
      <c r="I2178" s="82" t="n">
        <v>0</v>
      </c>
      <c r="J2178" s="82" t="n">
        <v>0</v>
      </c>
      <c r="K2178" s="83" t="n">
        <f aca="false">IF(J2178=0,0,J2178/I2178)</f>
        <v>0</v>
      </c>
      <c r="L2178" s="83" t="n">
        <f aca="false">I2178/UOM</f>
        <v>0</v>
      </c>
      <c r="M2178" s="83" t="n">
        <f aca="false">J2178/UOM</f>
        <v>0</v>
      </c>
      <c r="N2178" s="84" t="str">
        <f aca="false">IF(F2178="P","PHY",IF(F2178="G","G",E2178))</f>
        <v>P</v>
      </c>
      <c r="O2178" s="84" t="str">
        <f aca="false">IF(ISNA(VLOOKUP(G2178,BadCanCurves,1,FALSE())),VLOOKUP(D2178,FOLIOS,6,FALSE()),"not used")</f>
        <v>not used</v>
      </c>
      <c r="P2178" s="84" t="n">
        <f aca="false">IF($N2178="P",VLOOKUP(H2178,PrcBuckets,2,FALSE()),0)</f>
        <v>13</v>
      </c>
      <c r="Q2178" s="84" t="n">
        <f aca="false">IF($N2178="D",VLOOKUP(H2178,BasisBuckets,2,FALSE()),0)</f>
        <v>0</v>
      </c>
      <c r="R2178" s="84" t="n">
        <f aca="false">IF($N2178="PHY",VLOOKUP(H2178,PGDBuckets,2,FALSE()),0)</f>
        <v>0</v>
      </c>
      <c r="S2178" s="84" t="n">
        <f aca="false">IF($N2178="G",VLOOKUP(H2178,PGDBuckets,2,FALSE()),0)</f>
        <v>0</v>
      </c>
      <c r="T2178" s="84" t="n">
        <f aca="false">SUM(P2178:S2178)</f>
        <v>13</v>
      </c>
      <c r="U2178" s="84" t="str">
        <f aca="false">IF(O2178="not used","-",O2178&amp;N2178&amp;T2178)</f>
        <v>-</v>
      </c>
      <c r="V2178" s="84" t="str">
        <f aca="false">IF(O2178="Not Used","-",VLOOKUP(D2178,FOLIOS,7,FALSE())&amp;H2178)</f>
        <v>-</v>
      </c>
      <c r="W2178" s="84" t="str">
        <f aca="false">IF(U2178="-","-",O2178&amp;E2178&amp;H2178)</f>
        <v>-</v>
      </c>
      <c r="X2178" s="85" t="str">
        <f aca="false">D2178&amp;G2178</f>
        <v>FT-CAND-EGSC-PRCTOLL:ABC/KING</v>
      </c>
      <c r="AF2178" s="0" t="str">
        <f aca="false">D2178&amp;V2178</f>
        <v>FT-CAND-EGSC-PRC-</v>
      </c>
    </row>
    <row r="2179" customFormat="false" ht="12.75" hidden="false" customHeight="false" outlineLevel="0" collapsed="false">
      <c r="A2179" s="81" t="n">
        <v>36682</v>
      </c>
      <c r="B2179" s="82" t="s">
        <v>55</v>
      </c>
      <c r="C2179" s="82" t="s">
        <v>56</v>
      </c>
      <c r="D2179" s="82" t="s">
        <v>103</v>
      </c>
      <c r="E2179" s="82" t="s">
        <v>24</v>
      </c>
      <c r="F2179" s="82"/>
      <c r="G2179" s="82" t="s">
        <v>60</v>
      </c>
      <c r="H2179" s="81" t="n">
        <v>39295</v>
      </c>
      <c r="I2179" s="82" t="n">
        <v>0</v>
      </c>
      <c r="J2179" s="82" t="n">
        <v>0</v>
      </c>
      <c r="K2179" s="83" t="n">
        <f aca="false">IF(J2179=0,0,J2179/I2179)</f>
        <v>0</v>
      </c>
      <c r="L2179" s="83" t="n">
        <f aca="false">I2179/UOM</f>
        <v>0</v>
      </c>
      <c r="M2179" s="83" t="n">
        <f aca="false">J2179/UOM</f>
        <v>0</v>
      </c>
      <c r="N2179" s="84" t="str">
        <f aca="false">IF(F2179="P","PHY",IF(F2179="G","G",E2179))</f>
        <v>P</v>
      </c>
      <c r="O2179" s="84" t="str">
        <f aca="false">IF(ISNA(VLOOKUP(G2179,BadCanCurves,1,FALSE())),VLOOKUP(D2179,FOLIOS,6,FALSE()),"not used")</f>
        <v>not used</v>
      </c>
      <c r="P2179" s="84" t="n">
        <f aca="false">IF($N2179="P",VLOOKUP(H2179,PrcBuckets,2,FALSE()),0)</f>
        <v>13</v>
      </c>
      <c r="Q2179" s="84" t="n">
        <f aca="false">IF($N2179="D",VLOOKUP(H2179,BasisBuckets,2,FALSE()),0)</f>
        <v>0</v>
      </c>
      <c r="R2179" s="84" t="n">
        <f aca="false">IF($N2179="PHY",VLOOKUP(H2179,PGDBuckets,2,FALSE()),0)</f>
        <v>0</v>
      </c>
      <c r="S2179" s="84" t="n">
        <f aca="false">IF($N2179="G",VLOOKUP(H2179,PGDBuckets,2,FALSE()),0)</f>
        <v>0</v>
      </c>
      <c r="T2179" s="84" t="n">
        <f aca="false">SUM(P2179:S2179)</f>
        <v>13</v>
      </c>
      <c r="U2179" s="84" t="str">
        <f aca="false">IF(O2179="not used","-",O2179&amp;N2179&amp;T2179)</f>
        <v>-</v>
      </c>
      <c r="V2179" s="84" t="str">
        <f aca="false">IF(O2179="Not Used","-",VLOOKUP(D2179,FOLIOS,7,FALSE())&amp;H2179)</f>
        <v>-</v>
      </c>
      <c r="W2179" s="84" t="str">
        <f aca="false">IF(U2179="-","-",O2179&amp;E2179&amp;H2179)</f>
        <v>-</v>
      </c>
      <c r="X2179" s="85" t="str">
        <f aca="false">D2179&amp;G2179</f>
        <v>FT-CAND-EGSC-PRCTOLL:ABC/KING</v>
      </c>
      <c r="AF2179" s="0" t="str">
        <f aca="false">D2179&amp;V2179</f>
        <v>FT-CAND-EGSC-PRC-</v>
      </c>
    </row>
    <row r="2180" customFormat="false" ht="12.75" hidden="false" customHeight="false" outlineLevel="0" collapsed="false">
      <c r="A2180" s="81" t="n">
        <v>36682</v>
      </c>
      <c r="B2180" s="82" t="s">
        <v>55</v>
      </c>
      <c r="C2180" s="82" t="s">
        <v>56</v>
      </c>
      <c r="D2180" s="82" t="s">
        <v>103</v>
      </c>
      <c r="E2180" s="82" t="s">
        <v>24</v>
      </c>
      <c r="F2180" s="82"/>
      <c r="G2180" s="82" t="s">
        <v>60</v>
      </c>
      <c r="H2180" s="81" t="n">
        <v>39326</v>
      </c>
      <c r="I2180" s="82" t="n">
        <v>0</v>
      </c>
      <c r="J2180" s="82" t="n">
        <v>0</v>
      </c>
      <c r="K2180" s="83" t="n">
        <f aca="false">IF(J2180=0,0,J2180/I2180)</f>
        <v>0</v>
      </c>
      <c r="L2180" s="83" t="n">
        <f aca="false">I2180/UOM</f>
        <v>0</v>
      </c>
      <c r="M2180" s="83" t="n">
        <f aca="false">J2180/UOM</f>
        <v>0</v>
      </c>
      <c r="N2180" s="84" t="str">
        <f aca="false">IF(F2180="P","PHY",IF(F2180="G","G",E2180))</f>
        <v>P</v>
      </c>
      <c r="O2180" s="84" t="str">
        <f aca="false">IF(ISNA(VLOOKUP(G2180,BadCanCurves,1,FALSE())),VLOOKUP(D2180,FOLIOS,6,FALSE()),"not used")</f>
        <v>not used</v>
      </c>
      <c r="P2180" s="84" t="n">
        <f aca="false">IF($N2180="P",VLOOKUP(H2180,PrcBuckets,2,FALSE()),0)</f>
        <v>13</v>
      </c>
      <c r="Q2180" s="84" t="n">
        <f aca="false">IF($N2180="D",VLOOKUP(H2180,BasisBuckets,2,FALSE()),0)</f>
        <v>0</v>
      </c>
      <c r="R2180" s="84" t="n">
        <f aca="false">IF($N2180="PHY",VLOOKUP(H2180,PGDBuckets,2,FALSE()),0)</f>
        <v>0</v>
      </c>
      <c r="S2180" s="84" t="n">
        <f aca="false">IF($N2180="G",VLOOKUP(H2180,PGDBuckets,2,FALSE()),0)</f>
        <v>0</v>
      </c>
      <c r="T2180" s="84" t="n">
        <f aca="false">SUM(P2180:S2180)</f>
        <v>13</v>
      </c>
      <c r="U2180" s="84" t="str">
        <f aca="false">IF(O2180="not used","-",O2180&amp;N2180&amp;T2180)</f>
        <v>-</v>
      </c>
      <c r="V2180" s="84" t="str">
        <f aca="false">IF(O2180="Not Used","-",VLOOKUP(D2180,FOLIOS,7,FALSE())&amp;H2180)</f>
        <v>-</v>
      </c>
      <c r="W2180" s="84" t="str">
        <f aca="false">IF(U2180="-","-",O2180&amp;E2180&amp;H2180)</f>
        <v>-</v>
      </c>
      <c r="X2180" s="85" t="str">
        <f aca="false">D2180&amp;G2180</f>
        <v>FT-CAND-EGSC-PRCTOLL:ABC/KING</v>
      </c>
      <c r="AF2180" s="0" t="str">
        <f aca="false">D2180&amp;V2180</f>
        <v>FT-CAND-EGSC-PRC-</v>
      </c>
    </row>
    <row r="2181" customFormat="false" ht="12.75" hidden="false" customHeight="false" outlineLevel="0" collapsed="false">
      <c r="A2181" s="81" t="n">
        <v>36682</v>
      </c>
      <c r="B2181" s="82" t="s">
        <v>55</v>
      </c>
      <c r="C2181" s="82" t="s">
        <v>56</v>
      </c>
      <c r="D2181" s="82" t="s">
        <v>103</v>
      </c>
      <c r="E2181" s="82" t="s">
        <v>24</v>
      </c>
      <c r="F2181" s="82"/>
      <c r="G2181" s="82" t="s">
        <v>60</v>
      </c>
      <c r="H2181" s="81" t="n">
        <v>39356</v>
      </c>
      <c r="I2181" s="82" t="n">
        <v>0</v>
      </c>
      <c r="J2181" s="82" t="n">
        <v>0</v>
      </c>
      <c r="K2181" s="83" t="n">
        <f aca="false">IF(J2181=0,0,J2181/I2181)</f>
        <v>0</v>
      </c>
      <c r="L2181" s="83" t="n">
        <f aca="false">I2181/UOM</f>
        <v>0</v>
      </c>
      <c r="M2181" s="83" t="n">
        <f aca="false">J2181/UOM</f>
        <v>0</v>
      </c>
      <c r="N2181" s="84" t="str">
        <f aca="false">IF(F2181="P","PHY",IF(F2181="G","G",E2181))</f>
        <v>P</v>
      </c>
      <c r="O2181" s="84" t="str">
        <f aca="false">IF(ISNA(VLOOKUP(G2181,BadCanCurves,1,FALSE())),VLOOKUP(D2181,FOLIOS,6,FALSE()),"not used")</f>
        <v>not used</v>
      </c>
      <c r="P2181" s="84" t="n">
        <f aca="false">IF($N2181="P",VLOOKUP(H2181,PrcBuckets,2,FALSE()),0)</f>
        <v>13</v>
      </c>
      <c r="Q2181" s="84" t="n">
        <f aca="false">IF($N2181="D",VLOOKUP(H2181,BasisBuckets,2,FALSE()),0)</f>
        <v>0</v>
      </c>
      <c r="R2181" s="84" t="n">
        <f aca="false">IF($N2181="PHY",VLOOKUP(H2181,PGDBuckets,2,FALSE()),0)</f>
        <v>0</v>
      </c>
      <c r="S2181" s="84" t="n">
        <f aca="false">IF($N2181="G",VLOOKUP(H2181,PGDBuckets,2,FALSE()),0)</f>
        <v>0</v>
      </c>
      <c r="T2181" s="84" t="n">
        <f aca="false">SUM(P2181:S2181)</f>
        <v>13</v>
      </c>
      <c r="U2181" s="84" t="str">
        <f aca="false">IF(O2181="not used","-",O2181&amp;N2181&amp;T2181)</f>
        <v>-</v>
      </c>
      <c r="V2181" s="84" t="str">
        <f aca="false">IF(O2181="Not Used","-",VLOOKUP(D2181,FOLIOS,7,FALSE())&amp;H2181)</f>
        <v>-</v>
      </c>
      <c r="W2181" s="84" t="str">
        <f aca="false">IF(U2181="-","-",O2181&amp;E2181&amp;H2181)</f>
        <v>-</v>
      </c>
      <c r="X2181" s="85" t="str">
        <f aca="false">D2181&amp;G2181</f>
        <v>FT-CAND-EGSC-PRCTOLL:ABC/KING</v>
      </c>
      <c r="AF2181" s="0" t="str">
        <f aca="false">D2181&amp;V2181</f>
        <v>FT-CAND-EGSC-PRC-</v>
      </c>
    </row>
    <row r="2182" customFormat="false" ht="12.75" hidden="false" customHeight="false" outlineLevel="0" collapsed="false">
      <c r="A2182" s="81" t="n">
        <v>36682</v>
      </c>
      <c r="B2182" s="82" t="s">
        <v>55</v>
      </c>
      <c r="C2182" s="82" t="s">
        <v>56</v>
      </c>
      <c r="D2182" s="82" t="s">
        <v>103</v>
      </c>
      <c r="E2182" s="82" t="s">
        <v>24</v>
      </c>
      <c r="F2182" s="82"/>
      <c r="G2182" s="82" t="s">
        <v>60</v>
      </c>
      <c r="H2182" s="81" t="n">
        <v>39387</v>
      </c>
      <c r="I2182" s="82" t="n">
        <v>0</v>
      </c>
      <c r="J2182" s="82" t="n">
        <v>0</v>
      </c>
      <c r="K2182" s="83" t="n">
        <f aca="false">IF(J2182=0,0,J2182/I2182)</f>
        <v>0</v>
      </c>
      <c r="L2182" s="83" t="n">
        <f aca="false">I2182/UOM</f>
        <v>0</v>
      </c>
      <c r="M2182" s="83" t="n">
        <f aca="false">J2182/UOM</f>
        <v>0</v>
      </c>
      <c r="N2182" s="84" t="str">
        <f aca="false">IF(F2182="P","PHY",IF(F2182="G","G",E2182))</f>
        <v>P</v>
      </c>
      <c r="O2182" s="84" t="str">
        <f aca="false">IF(ISNA(VLOOKUP(G2182,BadCanCurves,1,FALSE())),VLOOKUP(D2182,FOLIOS,6,FALSE()),"not used")</f>
        <v>not used</v>
      </c>
      <c r="P2182" s="84" t="n">
        <f aca="false">IF($N2182="P",VLOOKUP(H2182,PrcBuckets,2,FALSE()),0)</f>
        <v>13</v>
      </c>
      <c r="Q2182" s="84" t="n">
        <f aca="false">IF($N2182="D",VLOOKUP(H2182,BasisBuckets,2,FALSE()),0)</f>
        <v>0</v>
      </c>
      <c r="R2182" s="84" t="n">
        <f aca="false">IF($N2182="PHY",VLOOKUP(H2182,PGDBuckets,2,FALSE()),0)</f>
        <v>0</v>
      </c>
      <c r="S2182" s="84" t="n">
        <f aca="false">IF($N2182="G",VLOOKUP(H2182,PGDBuckets,2,FALSE()),0)</f>
        <v>0</v>
      </c>
      <c r="T2182" s="84" t="n">
        <f aca="false">SUM(P2182:S2182)</f>
        <v>13</v>
      </c>
      <c r="U2182" s="84" t="str">
        <f aca="false">IF(O2182="not used","-",O2182&amp;N2182&amp;T2182)</f>
        <v>-</v>
      </c>
      <c r="V2182" s="84" t="str">
        <f aca="false">IF(O2182="Not Used","-",VLOOKUP(D2182,FOLIOS,7,FALSE())&amp;H2182)</f>
        <v>-</v>
      </c>
      <c r="W2182" s="84" t="str">
        <f aca="false">IF(U2182="-","-",O2182&amp;E2182&amp;H2182)</f>
        <v>-</v>
      </c>
      <c r="X2182" s="85" t="str">
        <f aca="false">D2182&amp;G2182</f>
        <v>FT-CAND-EGSC-PRCTOLL:ABC/KING</v>
      </c>
      <c r="AF2182" s="0" t="str">
        <f aca="false">D2182&amp;V2182</f>
        <v>FT-CAND-EGSC-PRC-</v>
      </c>
    </row>
    <row r="2183" customFormat="false" ht="12.75" hidden="false" customHeight="false" outlineLevel="0" collapsed="false">
      <c r="A2183" s="81" t="n">
        <v>36682</v>
      </c>
      <c r="B2183" s="82" t="s">
        <v>55</v>
      </c>
      <c r="C2183" s="82" t="s">
        <v>56</v>
      </c>
      <c r="D2183" s="82" t="s">
        <v>103</v>
      </c>
      <c r="E2183" s="82" t="s">
        <v>24</v>
      </c>
      <c r="F2183" s="82"/>
      <c r="G2183" s="82" t="s">
        <v>60</v>
      </c>
      <c r="H2183" s="81" t="n">
        <v>39417</v>
      </c>
      <c r="I2183" s="82" t="n">
        <v>0</v>
      </c>
      <c r="J2183" s="82" t="n">
        <v>0</v>
      </c>
      <c r="K2183" s="83" t="n">
        <f aca="false">IF(J2183=0,0,J2183/I2183)</f>
        <v>0</v>
      </c>
      <c r="L2183" s="83" t="n">
        <f aca="false">I2183/UOM</f>
        <v>0</v>
      </c>
      <c r="M2183" s="83" t="n">
        <f aca="false">J2183/UOM</f>
        <v>0</v>
      </c>
      <c r="N2183" s="84" t="str">
        <f aca="false">IF(F2183="P","PHY",IF(F2183="G","G",E2183))</f>
        <v>P</v>
      </c>
      <c r="O2183" s="84" t="str">
        <f aca="false">IF(ISNA(VLOOKUP(G2183,BadCanCurves,1,FALSE())),VLOOKUP(D2183,FOLIOS,6,FALSE()),"not used")</f>
        <v>not used</v>
      </c>
      <c r="P2183" s="84" t="n">
        <f aca="false">IF($N2183="P",VLOOKUP(H2183,PrcBuckets,2,FALSE()),0)</f>
        <v>13</v>
      </c>
      <c r="Q2183" s="84" t="n">
        <f aca="false">IF($N2183="D",VLOOKUP(H2183,BasisBuckets,2,FALSE()),0)</f>
        <v>0</v>
      </c>
      <c r="R2183" s="84" t="n">
        <f aca="false">IF($N2183="PHY",VLOOKUP(H2183,PGDBuckets,2,FALSE()),0)</f>
        <v>0</v>
      </c>
      <c r="S2183" s="84" t="n">
        <f aca="false">IF($N2183="G",VLOOKUP(H2183,PGDBuckets,2,FALSE()),0)</f>
        <v>0</v>
      </c>
      <c r="T2183" s="84" t="n">
        <f aca="false">SUM(P2183:S2183)</f>
        <v>13</v>
      </c>
      <c r="U2183" s="84" t="str">
        <f aca="false">IF(O2183="not used","-",O2183&amp;N2183&amp;T2183)</f>
        <v>-</v>
      </c>
      <c r="V2183" s="84" t="str">
        <f aca="false">IF(O2183="Not Used","-",VLOOKUP(D2183,FOLIOS,7,FALSE())&amp;H2183)</f>
        <v>-</v>
      </c>
      <c r="W2183" s="84" t="str">
        <f aca="false">IF(U2183="-","-",O2183&amp;E2183&amp;H2183)</f>
        <v>-</v>
      </c>
      <c r="X2183" s="85" t="str">
        <f aca="false">D2183&amp;G2183</f>
        <v>FT-CAND-EGSC-PRCTOLL:ABC/KING</v>
      </c>
      <c r="AF2183" s="0" t="str">
        <f aca="false">D2183&amp;V2183</f>
        <v>FT-CAND-EGSC-PRC-</v>
      </c>
    </row>
    <row r="2184" customFormat="false" ht="12.75" hidden="false" customHeight="false" outlineLevel="0" collapsed="false">
      <c r="A2184" s="81" t="n">
        <v>36682</v>
      </c>
      <c r="B2184" s="82" t="s">
        <v>55</v>
      </c>
      <c r="C2184" s="82" t="s">
        <v>56</v>
      </c>
      <c r="D2184" s="82" t="s">
        <v>103</v>
      </c>
      <c r="E2184" s="82" t="s">
        <v>24</v>
      </c>
      <c r="F2184" s="82"/>
      <c r="G2184" s="82" t="s">
        <v>60</v>
      </c>
      <c r="H2184" s="81" t="n">
        <v>39448</v>
      </c>
      <c r="I2184" s="82" t="n">
        <v>0</v>
      </c>
      <c r="J2184" s="82" t="n">
        <v>0</v>
      </c>
      <c r="K2184" s="83" t="n">
        <f aca="false">IF(J2184=0,0,J2184/I2184)</f>
        <v>0</v>
      </c>
      <c r="L2184" s="83" t="n">
        <f aca="false">I2184/UOM</f>
        <v>0</v>
      </c>
      <c r="M2184" s="83" t="n">
        <f aca="false">J2184/UOM</f>
        <v>0</v>
      </c>
      <c r="N2184" s="84" t="str">
        <f aca="false">IF(F2184="P","PHY",IF(F2184="G","G",E2184))</f>
        <v>P</v>
      </c>
      <c r="O2184" s="84" t="str">
        <f aca="false">IF(ISNA(VLOOKUP(G2184,BadCanCurves,1,FALSE())),VLOOKUP(D2184,FOLIOS,6,FALSE()),"not used")</f>
        <v>not used</v>
      </c>
      <c r="P2184" s="84" t="n">
        <f aca="false">IF($N2184="P",VLOOKUP(H2184,PrcBuckets,2,FALSE()),0)</f>
        <v>13</v>
      </c>
      <c r="Q2184" s="84" t="n">
        <f aca="false">IF($N2184="D",VLOOKUP(H2184,BasisBuckets,2,FALSE()),0)</f>
        <v>0</v>
      </c>
      <c r="R2184" s="84" t="n">
        <f aca="false">IF($N2184="PHY",VLOOKUP(H2184,PGDBuckets,2,FALSE()),0)</f>
        <v>0</v>
      </c>
      <c r="S2184" s="84" t="n">
        <f aca="false">IF($N2184="G",VLOOKUP(H2184,PGDBuckets,2,FALSE()),0)</f>
        <v>0</v>
      </c>
      <c r="T2184" s="84" t="n">
        <f aca="false">SUM(P2184:S2184)</f>
        <v>13</v>
      </c>
      <c r="U2184" s="84" t="str">
        <f aca="false">IF(O2184="not used","-",O2184&amp;N2184&amp;T2184)</f>
        <v>-</v>
      </c>
      <c r="V2184" s="84" t="str">
        <f aca="false">IF(O2184="Not Used","-",VLOOKUP(D2184,FOLIOS,7,FALSE())&amp;H2184)</f>
        <v>-</v>
      </c>
      <c r="W2184" s="84" t="str">
        <f aca="false">IF(U2184="-","-",O2184&amp;E2184&amp;H2184)</f>
        <v>-</v>
      </c>
      <c r="X2184" s="85" t="str">
        <f aca="false">D2184&amp;G2184</f>
        <v>FT-CAND-EGSC-PRCTOLL:ABC/KING</v>
      </c>
      <c r="AF2184" s="0" t="str">
        <f aca="false">D2184&amp;V2184</f>
        <v>FT-CAND-EGSC-PRC-</v>
      </c>
    </row>
    <row r="2185" customFormat="false" ht="12.75" hidden="false" customHeight="false" outlineLevel="0" collapsed="false">
      <c r="A2185" s="81" t="n">
        <v>36682</v>
      </c>
      <c r="B2185" s="82" t="s">
        <v>55</v>
      </c>
      <c r="C2185" s="82" t="s">
        <v>56</v>
      </c>
      <c r="D2185" s="82" t="s">
        <v>103</v>
      </c>
      <c r="E2185" s="82" t="s">
        <v>24</v>
      </c>
      <c r="F2185" s="82"/>
      <c r="G2185" s="82" t="s">
        <v>60</v>
      </c>
      <c r="H2185" s="81" t="n">
        <v>39479</v>
      </c>
      <c r="I2185" s="82" t="n">
        <v>0</v>
      </c>
      <c r="J2185" s="82" t="n">
        <v>0</v>
      </c>
      <c r="K2185" s="83" t="n">
        <f aca="false">IF(J2185=0,0,J2185/I2185)</f>
        <v>0</v>
      </c>
      <c r="L2185" s="83" t="n">
        <f aca="false">I2185/UOM</f>
        <v>0</v>
      </c>
      <c r="M2185" s="83" t="n">
        <f aca="false">J2185/UOM</f>
        <v>0</v>
      </c>
      <c r="N2185" s="84" t="str">
        <f aca="false">IF(F2185="P","PHY",IF(F2185="G","G",E2185))</f>
        <v>P</v>
      </c>
      <c r="O2185" s="84" t="str">
        <f aca="false">IF(ISNA(VLOOKUP(G2185,BadCanCurves,1,FALSE())),VLOOKUP(D2185,FOLIOS,6,FALSE()),"not used")</f>
        <v>not used</v>
      </c>
      <c r="P2185" s="84" t="n">
        <f aca="false">IF($N2185="P",VLOOKUP(H2185,PrcBuckets,2,FALSE()),0)</f>
        <v>13</v>
      </c>
      <c r="Q2185" s="84" t="n">
        <f aca="false">IF($N2185="D",VLOOKUP(H2185,BasisBuckets,2,FALSE()),0)</f>
        <v>0</v>
      </c>
      <c r="R2185" s="84" t="n">
        <f aca="false">IF($N2185="PHY",VLOOKUP(H2185,PGDBuckets,2,FALSE()),0)</f>
        <v>0</v>
      </c>
      <c r="S2185" s="84" t="n">
        <f aca="false">IF($N2185="G",VLOOKUP(H2185,PGDBuckets,2,FALSE()),0)</f>
        <v>0</v>
      </c>
      <c r="T2185" s="84" t="n">
        <f aca="false">SUM(P2185:S2185)</f>
        <v>13</v>
      </c>
      <c r="U2185" s="84" t="str">
        <f aca="false">IF(O2185="not used","-",O2185&amp;N2185&amp;T2185)</f>
        <v>-</v>
      </c>
      <c r="V2185" s="84" t="str">
        <f aca="false">IF(O2185="Not Used","-",VLOOKUP(D2185,FOLIOS,7,FALSE())&amp;H2185)</f>
        <v>-</v>
      </c>
      <c r="W2185" s="84" t="str">
        <f aca="false">IF(U2185="-","-",O2185&amp;E2185&amp;H2185)</f>
        <v>-</v>
      </c>
      <c r="X2185" s="85" t="str">
        <f aca="false">D2185&amp;G2185</f>
        <v>FT-CAND-EGSC-PRCTOLL:ABC/KING</v>
      </c>
      <c r="AF2185" s="0" t="str">
        <f aca="false">D2185&amp;V2185</f>
        <v>FT-CAND-EGSC-PRC-</v>
      </c>
    </row>
    <row r="2186" customFormat="false" ht="12.75" hidden="false" customHeight="false" outlineLevel="0" collapsed="false">
      <c r="A2186" s="81" t="n">
        <v>36682</v>
      </c>
      <c r="B2186" s="82" t="s">
        <v>55</v>
      </c>
      <c r="C2186" s="82" t="s">
        <v>56</v>
      </c>
      <c r="D2186" s="82" t="s">
        <v>103</v>
      </c>
      <c r="E2186" s="82" t="s">
        <v>24</v>
      </c>
      <c r="F2186" s="82"/>
      <c r="G2186" s="82" t="s">
        <v>60</v>
      </c>
      <c r="H2186" s="81" t="n">
        <v>39508</v>
      </c>
      <c r="I2186" s="82" t="n">
        <v>0</v>
      </c>
      <c r="J2186" s="82" t="n">
        <v>0</v>
      </c>
      <c r="K2186" s="83" t="n">
        <f aca="false">IF(J2186=0,0,J2186/I2186)</f>
        <v>0</v>
      </c>
      <c r="L2186" s="83" t="n">
        <f aca="false">I2186/UOM</f>
        <v>0</v>
      </c>
      <c r="M2186" s="83" t="n">
        <f aca="false">J2186/UOM</f>
        <v>0</v>
      </c>
      <c r="N2186" s="84" t="str">
        <f aca="false">IF(F2186="P","PHY",IF(F2186="G","G",E2186))</f>
        <v>P</v>
      </c>
      <c r="O2186" s="84" t="str">
        <f aca="false">IF(ISNA(VLOOKUP(G2186,BadCanCurves,1,FALSE())),VLOOKUP(D2186,FOLIOS,6,FALSE()),"not used")</f>
        <v>not used</v>
      </c>
      <c r="P2186" s="84" t="n">
        <f aca="false">IF($N2186="P",VLOOKUP(H2186,PrcBuckets,2,FALSE()),0)</f>
        <v>13</v>
      </c>
      <c r="Q2186" s="84" t="n">
        <f aca="false">IF($N2186="D",VLOOKUP(H2186,BasisBuckets,2,FALSE()),0)</f>
        <v>0</v>
      </c>
      <c r="R2186" s="84" t="n">
        <f aca="false">IF($N2186="PHY",VLOOKUP(H2186,PGDBuckets,2,FALSE()),0)</f>
        <v>0</v>
      </c>
      <c r="S2186" s="84" t="n">
        <f aca="false">IF($N2186="G",VLOOKUP(H2186,PGDBuckets,2,FALSE()),0)</f>
        <v>0</v>
      </c>
      <c r="T2186" s="84" t="n">
        <f aca="false">SUM(P2186:S2186)</f>
        <v>13</v>
      </c>
      <c r="U2186" s="84" t="str">
        <f aca="false">IF(O2186="not used","-",O2186&amp;N2186&amp;T2186)</f>
        <v>-</v>
      </c>
      <c r="V2186" s="84" t="str">
        <f aca="false">IF(O2186="Not Used","-",VLOOKUP(D2186,FOLIOS,7,FALSE())&amp;H2186)</f>
        <v>-</v>
      </c>
      <c r="W2186" s="84" t="str">
        <f aca="false">IF(U2186="-","-",O2186&amp;E2186&amp;H2186)</f>
        <v>-</v>
      </c>
      <c r="X2186" s="85" t="str">
        <f aca="false">D2186&amp;G2186</f>
        <v>FT-CAND-EGSC-PRCTOLL:ABC/KING</v>
      </c>
      <c r="AF2186" s="0" t="str">
        <f aca="false">D2186&amp;V2186</f>
        <v>FT-CAND-EGSC-PRC-</v>
      </c>
    </row>
    <row r="2187" customFormat="false" ht="12.75" hidden="false" customHeight="false" outlineLevel="0" collapsed="false">
      <c r="A2187" s="81" t="n">
        <v>36682</v>
      </c>
      <c r="B2187" s="82" t="s">
        <v>55</v>
      </c>
      <c r="C2187" s="82" t="s">
        <v>56</v>
      </c>
      <c r="D2187" s="82" t="s">
        <v>103</v>
      </c>
      <c r="E2187" s="82" t="s">
        <v>24</v>
      </c>
      <c r="F2187" s="82"/>
      <c r="G2187" s="82" t="s">
        <v>60</v>
      </c>
      <c r="H2187" s="81" t="n">
        <v>39539</v>
      </c>
      <c r="I2187" s="82" t="n">
        <v>0</v>
      </c>
      <c r="J2187" s="82" t="n">
        <v>0</v>
      </c>
      <c r="K2187" s="83" t="n">
        <f aca="false">IF(J2187=0,0,J2187/I2187)</f>
        <v>0</v>
      </c>
      <c r="L2187" s="83" t="n">
        <f aca="false">I2187/UOM</f>
        <v>0</v>
      </c>
      <c r="M2187" s="83" t="n">
        <f aca="false">J2187/UOM</f>
        <v>0</v>
      </c>
      <c r="N2187" s="84" t="str">
        <f aca="false">IF(F2187="P","PHY",IF(F2187="G","G",E2187))</f>
        <v>P</v>
      </c>
      <c r="O2187" s="84" t="str">
        <f aca="false">IF(ISNA(VLOOKUP(G2187,BadCanCurves,1,FALSE())),VLOOKUP(D2187,FOLIOS,6,FALSE()),"not used")</f>
        <v>not used</v>
      </c>
      <c r="P2187" s="84" t="n">
        <f aca="false">IF($N2187="P",VLOOKUP(H2187,PrcBuckets,2,FALSE()),0)</f>
        <v>13</v>
      </c>
      <c r="Q2187" s="84" t="n">
        <f aca="false">IF($N2187="D",VLOOKUP(H2187,BasisBuckets,2,FALSE()),0)</f>
        <v>0</v>
      </c>
      <c r="R2187" s="84" t="n">
        <f aca="false">IF($N2187="PHY",VLOOKUP(H2187,PGDBuckets,2,FALSE()),0)</f>
        <v>0</v>
      </c>
      <c r="S2187" s="84" t="n">
        <f aca="false">IF($N2187="G",VLOOKUP(H2187,PGDBuckets,2,FALSE()),0)</f>
        <v>0</v>
      </c>
      <c r="T2187" s="84" t="n">
        <f aca="false">SUM(P2187:S2187)</f>
        <v>13</v>
      </c>
      <c r="U2187" s="84" t="str">
        <f aca="false">IF(O2187="not used","-",O2187&amp;N2187&amp;T2187)</f>
        <v>-</v>
      </c>
      <c r="V2187" s="84" t="str">
        <f aca="false">IF(O2187="Not Used","-",VLOOKUP(D2187,FOLIOS,7,FALSE())&amp;H2187)</f>
        <v>-</v>
      </c>
      <c r="W2187" s="84" t="str">
        <f aca="false">IF(U2187="-","-",O2187&amp;E2187&amp;H2187)</f>
        <v>-</v>
      </c>
      <c r="X2187" s="85" t="str">
        <f aca="false">D2187&amp;G2187</f>
        <v>FT-CAND-EGSC-PRCTOLL:ABC/KING</v>
      </c>
      <c r="AF2187" s="0" t="str">
        <f aca="false">D2187&amp;V2187</f>
        <v>FT-CAND-EGSC-PRC-</v>
      </c>
    </row>
    <row r="2188" customFormat="false" ht="12.75" hidden="false" customHeight="false" outlineLevel="0" collapsed="false">
      <c r="A2188" s="81" t="n">
        <v>36682</v>
      </c>
      <c r="B2188" s="82" t="s">
        <v>55</v>
      </c>
      <c r="C2188" s="82" t="s">
        <v>56</v>
      </c>
      <c r="D2188" s="82" t="s">
        <v>103</v>
      </c>
      <c r="E2188" s="82" t="s">
        <v>24</v>
      </c>
      <c r="F2188" s="82"/>
      <c r="G2188" s="82" t="s">
        <v>60</v>
      </c>
      <c r="H2188" s="81" t="n">
        <v>39569</v>
      </c>
      <c r="I2188" s="82" t="n">
        <v>0</v>
      </c>
      <c r="J2188" s="82" t="n">
        <v>0</v>
      </c>
      <c r="K2188" s="83" t="n">
        <f aca="false">IF(J2188=0,0,J2188/I2188)</f>
        <v>0</v>
      </c>
      <c r="L2188" s="83" t="n">
        <f aca="false">I2188/UOM</f>
        <v>0</v>
      </c>
      <c r="M2188" s="83" t="n">
        <f aca="false">J2188/UOM</f>
        <v>0</v>
      </c>
      <c r="N2188" s="84" t="str">
        <f aca="false">IF(F2188="P","PHY",IF(F2188="G","G",E2188))</f>
        <v>P</v>
      </c>
      <c r="O2188" s="84" t="str">
        <f aca="false">IF(ISNA(VLOOKUP(G2188,BadCanCurves,1,FALSE())),VLOOKUP(D2188,FOLIOS,6,FALSE()),"not used")</f>
        <v>not used</v>
      </c>
      <c r="P2188" s="84" t="n">
        <f aca="false">IF($N2188="P",VLOOKUP(H2188,PrcBuckets,2,FALSE()),0)</f>
        <v>13</v>
      </c>
      <c r="Q2188" s="84" t="n">
        <f aca="false">IF($N2188="D",VLOOKUP(H2188,BasisBuckets,2,FALSE()),0)</f>
        <v>0</v>
      </c>
      <c r="R2188" s="84" t="n">
        <f aca="false">IF($N2188="PHY",VLOOKUP(H2188,PGDBuckets,2,FALSE()),0)</f>
        <v>0</v>
      </c>
      <c r="S2188" s="84" t="n">
        <f aca="false">IF($N2188="G",VLOOKUP(H2188,PGDBuckets,2,FALSE()),0)</f>
        <v>0</v>
      </c>
      <c r="T2188" s="84" t="n">
        <f aca="false">SUM(P2188:S2188)</f>
        <v>13</v>
      </c>
      <c r="U2188" s="84" t="str">
        <f aca="false">IF(O2188="not used","-",O2188&amp;N2188&amp;T2188)</f>
        <v>-</v>
      </c>
      <c r="V2188" s="84" t="str">
        <f aca="false">IF(O2188="Not Used","-",VLOOKUP(D2188,FOLIOS,7,FALSE())&amp;H2188)</f>
        <v>-</v>
      </c>
      <c r="W2188" s="84" t="str">
        <f aca="false">IF(U2188="-","-",O2188&amp;E2188&amp;H2188)</f>
        <v>-</v>
      </c>
      <c r="X2188" s="85" t="str">
        <f aca="false">D2188&amp;G2188</f>
        <v>FT-CAND-EGSC-PRCTOLL:ABC/KING</v>
      </c>
      <c r="AF2188" s="0" t="str">
        <f aca="false">D2188&amp;V2188</f>
        <v>FT-CAND-EGSC-PRC-</v>
      </c>
    </row>
    <row r="2189" customFormat="false" ht="12.75" hidden="false" customHeight="false" outlineLevel="0" collapsed="false">
      <c r="A2189" s="81" t="n">
        <v>36682</v>
      </c>
      <c r="B2189" s="82" t="s">
        <v>55</v>
      </c>
      <c r="C2189" s="82" t="s">
        <v>56</v>
      </c>
      <c r="D2189" s="82" t="s">
        <v>103</v>
      </c>
      <c r="E2189" s="82" t="s">
        <v>24</v>
      </c>
      <c r="F2189" s="82"/>
      <c r="G2189" s="82" t="s">
        <v>60</v>
      </c>
      <c r="H2189" s="81" t="n">
        <v>39600</v>
      </c>
      <c r="I2189" s="82" t="n">
        <v>0</v>
      </c>
      <c r="J2189" s="82" t="n">
        <v>0</v>
      </c>
      <c r="K2189" s="83" t="n">
        <f aca="false">IF(J2189=0,0,J2189/I2189)</f>
        <v>0</v>
      </c>
      <c r="L2189" s="83" t="n">
        <f aca="false">I2189/UOM</f>
        <v>0</v>
      </c>
      <c r="M2189" s="83" t="n">
        <f aca="false">J2189/UOM</f>
        <v>0</v>
      </c>
      <c r="N2189" s="84" t="str">
        <f aca="false">IF(F2189="P","PHY",IF(F2189="G","G",E2189))</f>
        <v>P</v>
      </c>
      <c r="O2189" s="84" t="str">
        <f aca="false">IF(ISNA(VLOOKUP(G2189,BadCanCurves,1,FALSE())),VLOOKUP(D2189,FOLIOS,6,FALSE()),"not used")</f>
        <v>not used</v>
      </c>
      <c r="P2189" s="84" t="n">
        <f aca="false">IF($N2189="P",VLOOKUP(H2189,PrcBuckets,2,FALSE()),0)</f>
        <v>13</v>
      </c>
      <c r="Q2189" s="84" t="n">
        <f aca="false">IF($N2189="D",VLOOKUP(H2189,BasisBuckets,2,FALSE()),0)</f>
        <v>0</v>
      </c>
      <c r="R2189" s="84" t="n">
        <f aca="false">IF($N2189="PHY",VLOOKUP(H2189,PGDBuckets,2,FALSE()),0)</f>
        <v>0</v>
      </c>
      <c r="S2189" s="84" t="n">
        <f aca="false">IF($N2189="G",VLOOKUP(H2189,PGDBuckets,2,FALSE()),0)</f>
        <v>0</v>
      </c>
      <c r="T2189" s="84" t="n">
        <f aca="false">SUM(P2189:S2189)</f>
        <v>13</v>
      </c>
      <c r="U2189" s="84" t="str">
        <f aca="false">IF(O2189="not used","-",O2189&amp;N2189&amp;T2189)</f>
        <v>-</v>
      </c>
      <c r="V2189" s="84" t="str">
        <f aca="false">IF(O2189="Not Used","-",VLOOKUP(D2189,FOLIOS,7,FALSE())&amp;H2189)</f>
        <v>-</v>
      </c>
      <c r="W2189" s="84" t="str">
        <f aca="false">IF(U2189="-","-",O2189&amp;E2189&amp;H2189)</f>
        <v>-</v>
      </c>
      <c r="X2189" s="85" t="str">
        <f aca="false">D2189&amp;G2189</f>
        <v>FT-CAND-EGSC-PRCTOLL:ABC/KING</v>
      </c>
      <c r="AF2189" s="0" t="str">
        <f aca="false">D2189&amp;V2189</f>
        <v>FT-CAND-EGSC-PRC-</v>
      </c>
    </row>
    <row r="2190" customFormat="false" ht="12.75" hidden="false" customHeight="false" outlineLevel="0" collapsed="false">
      <c r="A2190" s="81" t="n">
        <v>36682</v>
      </c>
      <c r="B2190" s="82" t="s">
        <v>55</v>
      </c>
      <c r="C2190" s="82" t="s">
        <v>56</v>
      </c>
      <c r="D2190" s="82" t="s">
        <v>103</v>
      </c>
      <c r="E2190" s="82" t="s">
        <v>24</v>
      </c>
      <c r="F2190" s="82"/>
      <c r="G2190" s="82" t="s">
        <v>60</v>
      </c>
      <c r="H2190" s="81" t="n">
        <v>39630</v>
      </c>
      <c r="I2190" s="82" t="n">
        <v>0</v>
      </c>
      <c r="J2190" s="82" t="n">
        <v>0</v>
      </c>
      <c r="K2190" s="83" t="n">
        <f aca="false">IF(J2190=0,0,J2190/I2190)</f>
        <v>0</v>
      </c>
      <c r="L2190" s="83" t="n">
        <f aca="false">I2190/UOM</f>
        <v>0</v>
      </c>
      <c r="M2190" s="83" t="n">
        <f aca="false">J2190/UOM</f>
        <v>0</v>
      </c>
      <c r="N2190" s="84" t="str">
        <f aca="false">IF(F2190="P","PHY",IF(F2190="G","G",E2190))</f>
        <v>P</v>
      </c>
      <c r="O2190" s="84" t="str">
        <f aca="false">IF(ISNA(VLOOKUP(G2190,BadCanCurves,1,FALSE())),VLOOKUP(D2190,FOLIOS,6,FALSE()),"not used")</f>
        <v>not used</v>
      </c>
      <c r="P2190" s="84" t="n">
        <f aca="false">IF($N2190="P",VLOOKUP(H2190,PrcBuckets,2,FALSE()),0)</f>
        <v>13</v>
      </c>
      <c r="Q2190" s="84" t="n">
        <f aca="false">IF($N2190="D",VLOOKUP(H2190,BasisBuckets,2,FALSE()),0)</f>
        <v>0</v>
      </c>
      <c r="R2190" s="84" t="n">
        <f aca="false">IF($N2190="PHY",VLOOKUP(H2190,PGDBuckets,2,FALSE()),0)</f>
        <v>0</v>
      </c>
      <c r="S2190" s="84" t="n">
        <f aca="false">IF($N2190="G",VLOOKUP(H2190,PGDBuckets,2,FALSE()),0)</f>
        <v>0</v>
      </c>
      <c r="T2190" s="84" t="n">
        <f aca="false">SUM(P2190:S2190)</f>
        <v>13</v>
      </c>
      <c r="U2190" s="84" t="str">
        <f aca="false">IF(O2190="not used","-",O2190&amp;N2190&amp;T2190)</f>
        <v>-</v>
      </c>
      <c r="V2190" s="84" t="str">
        <f aca="false">IF(O2190="Not Used","-",VLOOKUP(D2190,FOLIOS,7,FALSE())&amp;H2190)</f>
        <v>-</v>
      </c>
      <c r="W2190" s="84" t="str">
        <f aca="false">IF(U2190="-","-",O2190&amp;E2190&amp;H2190)</f>
        <v>-</v>
      </c>
      <c r="X2190" s="85" t="str">
        <f aca="false">D2190&amp;G2190</f>
        <v>FT-CAND-EGSC-PRCTOLL:ABC/KING</v>
      </c>
      <c r="AF2190" s="0" t="str">
        <f aca="false">D2190&amp;V2190</f>
        <v>FT-CAND-EGSC-PRC-</v>
      </c>
    </row>
    <row r="2191" customFormat="false" ht="12.75" hidden="false" customHeight="false" outlineLevel="0" collapsed="false">
      <c r="A2191" s="81" t="n">
        <v>36682</v>
      </c>
      <c r="B2191" s="82" t="s">
        <v>55</v>
      </c>
      <c r="C2191" s="82" t="s">
        <v>56</v>
      </c>
      <c r="D2191" s="82" t="s">
        <v>103</v>
      </c>
      <c r="E2191" s="82" t="s">
        <v>24</v>
      </c>
      <c r="F2191" s="82"/>
      <c r="G2191" s="82" t="s">
        <v>60</v>
      </c>
      <c r="H2191" s="81" t="n">
        <v>39661</v>
      </c>
      <c r="I2191" s="82" t="n">
        <v>0</v>
      </c>
      <c r="J2191" s="82" t="n">
        <v>0</v>
      </c>
      <c r="K2191" s="83" t="n">
        <f aca="false">IF(J2191=0,0,J2191/I2191)</f>
        <v>0</v>
      </c>
      <c r="L2191" s="83" t="n">
        <f aca="false">I2191/UOM</f>
        <v>0</v>
      </c>
      <c r="M2191" s="83" t="n">
        <f aca="false">J2191/UOM</f>
        <v>0</v>
      </c>
      <c r="N2191" s="84" t="str">
        <f aca="false">IF(F2191="P","PHY",IF(F2191="G","G",E2191))</f>
        <v>P</v>
      </c>
      <c r="O2191" s="84" t="str">
        <f aca="false">IF(ISNA(VLOOKUP(G2191,BadCanCurves,1,FALSE())),VLOOKUP(D2191,FOLIOS,6,FALSE()),"not used")</f>
        <v>not used</v>
      </c>
      <c r="P2191" s="84" t="n">
        <f aca="false">IF($N2191="P",VLOOKUP(H2191,PrcBuckets,2,FALSE()),0)</f>
        <v>13</v>
      </c>
      <c r="Q2191" s="84" t="n">
        <f aca="false">IF($N2191="D",VLOOKUP(H2191,BasisBuckets,2,FALSE()),0)</f>
        <v>0</v>
      </c>
      <c r="R2191" s="84" t="n">
        <f aca="false">IF($N2191="PHY",VLOOKUP(H2191,PGDBuckets,2,FALSE()),0)</f>
        <v>0</v>
      </c>
      <c r="S2191" s="84" t="n">
        <f aca="false">IF($N2191="G",VLOOKUP(H2191,PGDBuckets,2,FALSE()),0)</f>
        <v>0</v>
      </c>
      <c r="T2191" s="84" t="n">
        <f aca="false">SUM(P2191:S2191)</f>
        <v>13</v>
      </c>
      <c r="U2191" s="84" t="str">
        <f aca="false">IF(O2191="not used","-",O2191&amp;N2191&amp;T2191)</f>
        <v>-</v>
      </c>
      <c r="V2191" s="84" t="str">
        <f aca="false">IF(O2191="Not Used","-",VLOOKUP(D2191,FOLIOS,7,FALSE())&amp;H2191)</f>
        <v>-</v>
      </c>
      <c r="W2191" s="84" t="str">
        <f aca="false">IF(U2191="-","-",O2191&amp;E2191&amp;H2191)</f>
        <v>-</v>
      </c>
      <c r="X2191" s="85" t="str">
        <f aca="false">D2191&amp;G2191</f>
        <v>FT-CAND-EGSC-PRCTOLL:ABC/KING</v>
      </c>
      <c r="AF2191" s="0" t="str">
        <f aca="false">D2191&amp;V2191</f>
        <v>FT-CAND-EGSC-PRC-</v>
      </c>
    </row>
    <row r="2192" customFormat="false" ht="12.75" hidden="false" customHeight="false" outlineLevel="0" collapsed="false">
      <c r="A2192" s="81" t="n">
        <v>36682</v>
      </c>
      <c r="B2192" s="82" t="s">
        <v>55</v>
      </c>
      <c r="C2192" s="82" t="s">
        <v>56</v>
      </c>
      <c r="D2192" s="82" t="s">
        <v>103</v>
      </c>
      <c r="E2192" s="82" t="s">
        <v>24</v>
      </c>
      <c r="F2192" s="82"/>
      <c r="G2192" s="82" t="s">
        <v>60</v>
      </c>
      <c r="H2192" s="81" t="n">
        <v>39692</v>
      </c>
      <c r="I2192" s="82" t="n">
        <v>0</v>
      </c>
      <c r="J2192" s="82" t="n">
        <v>0</v>
      </c>
      <c r="K2192" s="83" t="n">
        <f aca="false">IF(J2192=0,0,J2192/I2192)</f>
        <v>0</v>
      </c>
      <c r="L2192" s="83" t="n">
        <f aca="false">I2192/UOM</f>
        <v>0</v>
      </c>
      <c r="M2192" s="83" t="n">
        <f aca="false">J2192/UOM</f>
        <v>0</v>
      </c>
      <c r="N2192" s="84" t="str">
        <f aca="false">IF(F2192="P","PHY",IF(F2192="G","G",E2192))</f>
        <v>P</v>
      </c>
      <c r="O2192" s="84" t="str">
        <f aca="false">IF(ISNA(VLOOKUP(G2192,BadCanCurves,1,FALSE())),VLOOKUP(D2192,FOLIOS,6,FALSE()),"not used")</f>
        <v>not used</v>
      </c>
      <c r="P2192" s="84" t="n">
        <f aca="false">IF($N2192="P",VLOOKUP(H2192,PrcBuckets,2,FALSE()),0)</f>
        <v>13</v>
      </c>
      <c r="Q2192" s="84" t="n">
        <f aca="false">IF($N2192="D",VLOOKUP(H2192,BasisBuckets,2,FALSE()),0)</f>
        <v>0</v>
      </c>
      <c r="R2192" s="84" t="n">
        <f aca="false">IF($N2192="PHY",VLOOKUP(H2192,PGDBuckets,2,FALSE()),0)</f>
        <v>0</v>
      </c>
      <c r="S2192" s="84" t="n">
        <f aca="false">IF($N2192="G",VLOOKUP(H2192,PGDBuckets,2,FALSE()),0)</f>
        <v>0</v>
      </c>
      <c r="T2192" s="84" t="n">
        <f aca="false">SUM(P2192:S2192)</f>
        <v>13</v>
      </c>
      <c r="U2192" s="84" t="str">
        <f aca="false">IF(O2192="not used","-",O2192&amp;N2192&amp;T2192)</f>
        <v>-</v>
      </c>
      <c r="V2192" s="84" t="str">
        <f aca="false">IF(O2192="Not Used","-",VLOOKUP(D2192,FOLIOS,7,FALSE())&amp;H2192)</f>
        <v>-</v>
      </c>
      <c r="W2192" s="84" t="str">
        <f aca="false">IF(U2192="-","-",O2192&amp;E2192&amp;H2192)</f>
        <v>-</v>
      </c>
      <c r="X2192" s="85" t="str">
        <f aca="false">D2192&amp;G2192</f>
        <v>FT-CAND-EGSC-PRCTOLL:ABC/KING</v>
      </c>
      <c r="AF2192" s="0" t="str">
        <f aca="false">D2192&amp;V2192</f>
        <v>FT-CAND-EGSC-PRC-</v>
      </c>
    </row>
    <row r="2193" customFormat="false" ht="12.75" hidden="false" customHeight="false" outlineLevel="0" collapsed="false">
      <c r="A2193" s="81" t="n">
        <v>36682</v>
      </c>
      <c r="B2193" s="82" t="s">
        <v>55</v>
      </c>
      <c r="C2193" s="82" t="s">
        <v>56</v>
      </c>
      <c r="D2193" s="82" t="s">
        <v>103</v>
      </c>
      <c r="E2193" s="82" t="s">
        <v>24</v>
      </c>
      <c r="F2193" s="82"/>
      <c r="G2193" s="82" t="s">
        <v>60</v>
      </c>
      <c r="H2193" s="81" t="n">
        <v>39722</v>
      </c>
      <c r="I2193" s="82" t="n">
        <v>0</v>
      </c>
      <c r="J2193" s="82" t="n">
        <v>0</v>
      </c>
      <c r="K2193" s="83" t="n">
        <f aca="false">IF(J2193=0,0,J2193/I2193)</f>
        <v>0</v>
      </c>
      <c r="L2193" s="83" t="n">
        <f aca="false">I2193/UOM</f>
        <v>0</v>
      </c>
      <c r="M2193" s="83" t="n">
        <f aca="false">J2193/UOM</f>
        <v>0</v>
      </c>
      <c r="N2193" s="84" t="str">
        <f aca="false">IF(F2193="P","PHY",IF(F2193="G","G",E2193))</f>
        <v>P</v>
      </c>
      <c r="O2193" s="84" t="str">
        <f aca="false">IF(ISNA(VLOOKUP(G2193,BadCanCurves,1,FALSE())),VLOOKUP(D2193,FOLIOS,6,FALSE()),"not used")</f>
        <v>not used</v>
      </c>
      <c r="P2193" s="84" t="n">
        <f aca="false">IF($N2193="P",VLOOKUP(H2193,PrcBuckets,2,FALSE()),0)</f>
        <v>13</v>
      </c>
      <c r="Q2193" s="84" t="n">
        <f aca="false">IF($N2193="D",VLOOKUP(H2193,BasisBuckets,2,FALSE()),0)</f>
        <v>0</v>
      </c>
      <c r="R2193" s="84" t="n">
        <f aca="false">IF($N2193="PHY",VLOOKUP(H2193,PGDBuckets,2,FALSE()),0)</f>
        <v>0</v>
      </c>
      <c r="S2193" s="84" t="n">
        <f aca="false">IF($N2193="G",VLOOKUP(H2193,PGDBuckets,2,FALSE()),0)</f>
        <v>0</v>
      </c>
      <c r="T2193" s="84" t="n">
        <f aca="false">SUM(P2193:S2193)</f>
        <v>13</v>
      </c>
      <c r="U2193" s="84" t="str">
        <f aca="false">IF(O2193="not used","-",O2193&amp;N2193&amp;T2193)</f>
        <v>-</v>
      </c>
      <c r="V2193" s="84" t="str">
        <f aca="false">IF(O2193="Not Used","-",VLOOKUP(D2193,FOLIOS,7,FALSE())&amp;H2193)</f>
        <v>-</v>
      </c>
      <c r="W2193" s="84" t="str">
        <f aca="false">IF(U2193="-","-",O2193&amp;E2193&amp;H2193)</f>
        <v>-</v>
      </c>
      <c r="X2193" s="85" t="str">
        <f aca="false">D2193&amp;G2193</f>
        <v>FT-CAND-EGSC-PRCTOLL:ABC/KING</v>
      </c>
      <c r="AF2193" s="0" t="str">
        <f aca="false">D2193&amp;V2193</f>
        <v>FT-CAND-EGSC-PRC-</v>
      </c>
    </row>
    <row r="2194" customFormat="false" ht="12.75" hidden="false" customHeight="false" outlineLevel="0" collapsed="false">
      <c r="A2194" s="81" t="n">
        <v>36682</v>
      </c>
      <c r="B2194" s="82" t="s">
        <v>55</v>
      </c>
      <c r="C2194" s="82" t="s">
        <v>56</v>
      </c>
      <c r="D2194" s="82" t="s">
        <v>103</v>
      </c>
      <c r="E2194" s="82" t="s">
        <v>24</v>
      </c>
      <c r="F2194" s="82"/>
      <c r="G2194" s="82" t="s">
        <v>70</v>
      </c>
      <c r="H2194" s="81" t="n">
        <v>36708</v>
      </c>
      <c r="I2194" s="82" t="n">
        <v>-208505</v>
      </c>
      <c r="J2194" s="82" t="n">
        <v>0</v>
      </c>
      <c r="K2194" s="83" t="n">
        <f aca="false">IF(J2194=0,0,J2194/I2194)</f>
        <v>0</v>
      </c>
      <c r="L2194" s="83" t="n">
        <f aca="false">I2194/UOM</f>
        <v>-20.8505</v>
      </c>
      <c r="M2194" s="83" t="n">
        <f aca="false">J2194/UOM</f>
        <v>0</v>
      </c>
      <c r="N2194" s="84" t="str">
        <f aca="false">IF(F2194="P","PHY",IF(F2194="G","G",E2194))</f>
        <v>P</v>
      </c>
      <c r="O2194" s="84" t="str">
        <f aca="false">IF(ISNA(VLOOKUP(G2194,BadCanCurves,1,FALSE())),VLOOKUP(D2194,FOLIOS,6,FALSE()),"not used")</f>
        <v>not used</v>
      </c>
      <c r="P2194" s="84" t="n">
        <f aca="false">IF($N2194="P",VLOOKUP(H2194,PrcBuckets,2,FALSE()),0)</f>
        <v>4</v>
      </c>
      <c r="Q2194" s="84" t="n">
        <f aca="false">IF($N2194="D",VLOOKUP(H2194,BasisBuckets,2,FALSE()),0)</f>
        <v>0</v>
      </c>
      <c r="R2194" s="84" t="n">
        <f aca="false">IF($N2194="PHY",VLOOKUP(H2194,PGDBuckets,2,FALSE()),0)</f>
        <v>0</v>
      </c>
      <c r="S2194" s="84" t="n">
        <f aca="false">IF($N2194="G",VLOOKUP(H2194,PGDBuckets,2,FALSE()),0)</f>
        <v>0</v>
      </c>
      <c r="T2194" s="84" t="n">
        <f aca="false">SUM(P2194:S2194)</f>
        <v>4</v>
      </c>
      <c r="U2194" s="84" t="str">
        <f aca="false">IF(O2194="not used","-",O2194&amp;N2194&amp;T2194)</f>
        <v>-</v>
      </c>
      <c r="V2194" s="84" t="str">
        <f aca="false">IF(O2194="Not Used","-",VLOOKUP(D2194,FOLIOS,7,FALSE())&amp;H2194)</f>
        <v>-</v>
      </c>
      <c r="W2194" s="84" t="str">
        <f aca="false">IF(U2194="-","-",O2194&amp;E2194&amp;H2194)</f>
        <v>-</v>
      </c>
      <c r="X2194" s="85" t="str">
        <f aca="false">D2194&amp;G2194</f>
        <v>FT-CAND-EGSC-PRCTOLL:AECO/ABC</v>
      </c>
      <c r="AF2194" s="0" t="str">
        <f aca="false">D2194&amp;V2194</f>
        <v>FT-CAND-EGSC-PRC-</v>
      </c>
    </row>
    <row r="2195" customFormat="false" ht="12.75" hidden="false" customHeight="false" outlineLevel="0" collapsed="false">
      <c r="A2195" s="81" t="n">
        <v>36682</v>
      </c>
      <c r="B2195" s="82" t="s">
        <v>55</v>
      </c>
      <c r="C2195" s="82" t="s">
        <v>56</v>
      </c>
      <c r="D2195" s="82" t="s">
        <v>103</v>
      </c>
      <c r="E2195" s="82" t="s">
        <v>24</v>
      </c>
      <c r="F2195" s="82"/>
      <c r="G2195" s="82" t="s">
        <v>70</v>
      </c>
      <c r="H2195" s="81" t="n">
        <v>36739</v>
      </c>
      <c r="I2195" s="82" t="n">
        <v>-207302</v>
      </c>
      <c r="J2195" s="82" t="n">
        <v>0</v>
      </c>
      <c r="K2195" s="83" t="n">
        <f aca="false">IF(J2195=0,0,J2195/I2195)</f>
        <v>0</v>
      </c>
      <c r="L2195" s="83" t="n">
        <f aca="false">I2195/UOM</f>
        <v>-20.7302</v>
      </c>
      <c r="M2195" s="83" t="n">
        <f aca="false">J2195/UOM</f>
        <v>0</v>
      </c>
      <c r="N2195" s="84" t="str">
        <f aca="false">IF(F2195="P","PHY",IF(F2195="G","G",E2195))</f>
        <v>P</v>
      </c>
      <c r="O2195" s="84" t="str">
        <f aca="false">IF(ISNA(VLOOKUP(G2195,BadCanCurves,1,FALSE())),VLOOKUP(D2195,FOLIOS,6,FALSE()),"not used")</f>
        <v>not used</v>
      </c>
      <c r="P2195" s="84" t="n">
        <f aca="false">IF($N2195="P",VLOOKUP(H2195,PrcBuckets,2,FALSE()),0)</f>
        <v>5</v>
      </c>
      <c r="Q2195" s="84" t="n">
        <f aca="false">IF($N2195="D",VLOOKUP(H2195,BasisBuckets,2,FALSE()),0)</f>
        <v>0</v>
      </c>
      <c r="R2195" s="84" t="n">
        <f aca="false">IF($N2195="PHY",VLOOKUP(H2195,PGDBuckets,2,FALSE()),0)</f>
        <v>0</v>
      </c>
      <c r="S2195" s="84" t="n">
        <f aca="false">IF($N2195="G",VLOOKUP(H2195,PGDBuckets,2,FALSE()),0)</f>
        <v>0</v>
      </c>
      <c r="T2195" s="84" t="n">
        <f aca="false">SUM(P2195:S2195)</f>
        <v>5</v>
      </c>
      <c r="U2195" s="84" t="str">
        <f aca="false">IF(O2195="not used","-",O2195&amp;N2195&amp;T2195)</f>
        <v>-</v>
      </c>
      <c r="V2195" s="84" t="str">
        <f aca="false">IF(O2195="Not Used","-",VLOOKUP(D2195,FOLIOS,7,FALSE())&amp;H2195)</f>
        <v>-</v>
      </c>
      <c r="W2195" s="84" t="str">
        <f aca="false">IF(U2195="-","-",O2195&amp;E2195&amp;H2195)</f>
        <v>-</v>
      </c>
      <c r="X2195" s="85" t="str">
        <f aca="false">D2195&amp;G2195</f>
        <v>FT-CAND-EGSC-PRCTOLL:AECO/ABC</v>
      </c>
      <c r="AF2195" s="0" t="str">
        <f aca="false">D2195&amp;V2195</f>
        <v>FT-CAND-EGSC-PRC-</v>
      </c>
    </row>
    <row r="2196" customFormat="false" ht="12.75" hidden="false" customHeight="false" outlineLevel="0" collapsed="false">
      <c r="A2196" s="81" t="n">
        <v>36682</v>
      </c>
      <c r="B2196" s="82" t="s">
        <v>55</v>
      </c>
      <c r="C2196" s="82" t="s">
        <v>56</v>
      </c>
      <c r="D2196" s="82" t="s">
        <v>103</v>
      </c>
      <c r="E2196" s="82" t="s">
        <v>24</v>
      </c>
      <c r="F2196" s="82"/>
      <c r="G2196" s="82" t="s">
        <v>70</v>
      </c>
      <c r="H2196" s="81" t="n">
        <v>36770</v>
      </c>
      <c r="I2196" s="82" t="n">
        <v>-199438</v>
      </c>
      <c r="J2196" s="82" t="n">
        <v>0</v>
      </c>
      <c r="K2196" s="83" t="n">
        <f aca="false">IF(J2196=0,0,J2196/I2196)</f>
        <v>0</v>
      </c>
      <c r="L2196" s="83" t="n">
        <f aca="false">I2196/UOM</f>
        <v>-19.9438</v>
      </c>
      <c r="M2196" s="83" t="n">
        <f aca="false">J2196/UOM</f>
        <v>0</v>
      </c>
      <c r="N2196" s="84" t="str">
        <f aca="false">IF(F2196="P","PHY",IF(F2196="G","G",E2196))</f>
        <v>P</v>
      </c>
      <c r="O2196" s="84" t="str">
        <f aca="false">IF(ISNA(VLOOKUP(G2196,BadCanCurves,1,FALSE())),VLOOKUP(D2196,FOLIOS,6,FALSE()),"not used")</f>
        <v>not used</v>
      </c>
      <c r="P2196" s="84" t="n">
        <f aca="false">IF($N2196="P",VLOOKUP(H2196,PrcBuckets,2,FALSE()),0)</f>
        <v>6</v>
      </c>
      <c r="Q2196" s="84" t="n">
        <f aca="false">IF($N2196="D",VLOOKUP(H2196,BasisBuckets,2,FALSE()),0)</f>
        <v>0</v>
      </c>
      <c r="R2196" s="84" t="n">
        <f aca="false">IF($N2196="PHY",VLOOKUP(H2196,PGDBuckets,2,FALSE()),0)</f>
        <v>0</v>
      </c>
      <c r="S2196" s="84" t="n">
        <f aca="false">IF($N2196="G",VLOOKUP(H2196,PGDBuckets,2,FALSE()),0)</f>
        <v>0</v>
      </c>
      <c r="T2196" s="84" t="n">
        <f aca="false">SUM(P2196:S2196)</f>
        <v>6</v>
      </c>
      <c r="U2196" s="84" t="str">
        <f aca="false">IF(O2196="not used","-",O2196&amp;N2196&amp;T2196)</f>
        <v>-</v>
      </c>
      <c r="V2196" s="84" t="str">
        <f aca="false">IF(O2196="Not Used","-",VLOOKUP(D2196,FOLIOS,7,FALSE())&amp;H2196)</f>
        <v>-</v>
      </c>
      <c r="W2196" s="84" t="str">
        <f aca="false">IF(U2196="-","-",O2196&amp;E2196&amp;H2196)</f>
        <v>-</v>
      </c>
      <c r="X2196" s="85" t="str">
        <f aca="false">D2196&amp;G2196</f>
        <v>FT-CAND-EGSC-PRCTOLL:AECO/ABC</v>
      </c>
      <c r="AF2196" s="0" t="str">
        <f aca="false">D2196&amp;V2196</f>
        <v>FT-CAND-EGSC-PRC-</v>
      </c>
    </row>
    <row r="2197" customFormat="false" ht="12.75" hidden="false" customHeight="false" outlineLevel="0" collapsed="false">
      <c r="A2197" s="81" t="n">
        <v>36682</v>
      </c>
      <c r="B2197" s="82" t="s">
        <v>55</v>
      </c>
      <c r="C2197" s="82" t="s">
        <v>56</v>
      </c>
      <c r="D2197" s="82" t="s">
        <v>103</v>
      </c>
      <c r="E2197" s="82" t="s">
        <v>24</v>
      </c>
      <c r="F2197" s="82"/>
      <c r="G2197" s="82" t="s">
        <v>70</v>
      </c>
      <c r="H2197" s="81" t="n">
        <v>36800</v>
      </c>
      <c r="I2197" s="82" t="n">
        <v>-204926</v>
      </c>
      <c r="J2197" s="82" t="n">
        <v>0</v>
      </c>
      <c r="K2197" s="83" t="n">
        <f aca="false">IF(J2197=0,0,J2197/I2197)</f>
        <v>0</v>
      </c>
      <c r="L2197" s="83" t="n">
        <f aca="false">I2197/UOM</f>
        <v>-20.4926</v>
      </c>
      <c r="M2197" s="83" t="n">
        <f aca="false">J2197/UOM</f>
        <v>0</v>
      </c>
      <c r="N2197" s="84" t="str">
        <f aca="false">IF(F2197="P","PHY",IF(F2197="G","G",E2197))</f>
        <v>P</v>
      </c>
      <c r="O2197" s="84" t="str">
        <f aca="false">IF(ISNA(VLOOKUP(G2197,BadCanCurves,1,FALSE())),VLOOKUP(D2197,FOLIOS,6,FALSE()),"not used")</f>
        <v>not used</v>
      </c>
      <c r="P2197" s="84" t="n">
        <f aca="false">IF($N2197="P",VLOOKUP(H2197,PrcBuckets,2,FALSE()),0)</f>
        <v>7</v>
      </c>
      <c r="Q2197" s="84" t="n">
        <f aca="false">IF($N2197="D",VLOOKUP(H2197,BasisBuckets,2,FALSE()),0)</f>
        <v>0</v>
      </c>
      <c r="R2197" s="84" t="n">
        <f aca="false">IF($N2197="PHY",VLOOKUP(H2197,PGDBuckets,2,FALSE()),0)</f>
        <v>0</v>
      </c>
      <c r="S2197" s="84" t="n">
        <f aca="false">IF($N2197="G",VLOOKUP(H2197,PGDBuckets,2,FALSE()),0)</f>
        <v>0</v>
      </c>
      <c r="T2197" s="84" t="n">
        <f aca="false">SUM(P2197:S2197)</f>
        <v>7</v>
      </c>
      <c r="U2197" s="84" t="str">
        <f aca="false">IF(O2197="not used","-",O2197&amp;N2197&amp;T2197)</f>
        <v>-</v>
      </c>
      <c r="V2197" s="84" t="str">
        <f aca="false">IF(O2197="Not Used","-",VLOOKUP(D2197,FOLIOS,7,FALSE())&amp;H2197)</f>
        <v>-</v>
      </c>
      <c r="W2197" s="84" t="str">
        <f aca="false">IF(U2197="-","-",O2197&amp;E2197&amp;H2197)</f>
        <v>-</v>
      </c>
      <c r="X2197" s="85" t="str">
        <f aca="false">D2197&amp;G2197</f>
        <v>FT-CAND-EGSC-PRCTOLL:AECO/ABC</v>
      </c>
      <c r="AF2197" s="0" t="str">
        <f aca="false">D2197&amp;V2197</f>
        <v>FT-CAND-EGSC-PRC-</v>
      </c>
    </row>
    <row r="2198" customFormat="false" ht="12.75" hidden="false" customHeight="false" outlineLevel="0" collapsed="false">
      <c r="A2198" s="81" t="n">
        <v>36682</v>
      </c>
      <c r="B2198" s="82" t="s">
        <v>55</v>
      </c>
      <c r="C2198" s="82" t="s">
        <v>56</v>
      </c>
      <c r="D2198" s="82" t="s">
        <v>103</v>
      </c>
      <c r="E2198" s="82" t="s">
        <v>24</v>
      </c>
      <c r="F2198" s="82"/>
      <c r="G2198" s="82" t="s">
        <v>70</v>
      </c>
      <c r="H2198" s="81" t="n">
        <v>36831</v>
      </c>
      <c r="I2198" s="82" t="n">
        <v>-197139</v>
      </c>
      <c r="J2198" s="82" t="n">
        <v>0</v>
      </c>
      <c r="K2198" s="83" t="n">
        <f aca="false">IF(J2198=0,0,J2198/I2198)</f>
        <v>0</v>
      </c>
      <c r="L2198" s="83" t="n">
        <f aca="false">I2198/UOM</f>
        <v>-19.7139</v>
      </c>
      <c r="M2198" s="83" t="n">
        <f aca="false">J2198/UOM</f>
        <v>0</v>
      </c>
      <c r="N2198" s="84" t="str">
        <f aca="false">IF(F2198="P","PHY",IF(F2198="G","G",E2198))</f>
        <v>P</v>
      </c>
      <c r="O2198" s="84" t="str">
        <f aca="false">IF(ISNA(VLOOKUP(G2198,BadCanCurves,1,FALSE())),VLOOKUP(D2198,FOLIOS,6,FALSE()),"not used")</f>
        <v>not used</v>
      </c>
      <c r="P2198" s="84" t="n">
        <f aca="false">IF($N2198="P",VLOOKUP(H2198,PrcBuckets,2,FALSE()),0)</f>
        <v>8</v>
      </c>
      <c r="Q2198" s="84" t="n">
        <f aca="false">IF($N2198="D",VLOOKUP(H2198,BasisBuckets,2,FALSE()),0)</f>
        <v>0</v>
      </c>
      <c r="R2198" s="84" t="n">
        <f aca="false">IF($N2198="PHY",VLOOKUP(H2198,PGDBuckets,2,FALSE()),0)</f>
        <v>0</v>
      </c>
      <c r="S2198" s="84" t="n">
        <f aca="false">IF($N2198="G",VLOOKUP(H2198,PGDBuckets,2,FALSE()),0)</f>
        <v>0</v>
      </c>
      <c r="T2198" s="84" t="n">
        <f aca="false">SUM(P2198:S2198)</f>
        <v>8</v>
      </c>
      <c r="U2198" s="84" t="str">
        <f aca="false">IF(O2198="not used","-",O2198&amp;N2198&amp;T2198)</f>
        <v>-</v>
      </c>
      <c r="V2198" s="84" t="str">
        <f aca="false">IF(O2198="Not Used","-",VLOOKUP(D2198,FOLIOS,7,FALSE())&amp;H2198)</f>
        <v>-</v>
      </c>
      <c r="W2198" s="84" t="str">
        <f aca="false">IF(U2198="-","-",O2198&amp;E2198&amp;H2198)</f>
        <v>-</v>
      </c>
      <c r="X2198" s="85" t="str">
        <f aca="false">D2198&amp;G2198</f>
        <v>FT-CAND-EGSC-PRCTOLL:AECO/ABC</v>
      </c>
      <c r="AF2198" s="0" t="str">
        <f aca="false">D2198&amp;V2198</f>
        <v>FT-CAND-EGSC-PRC-</v>
      </c>
    </row>
    <row r="2199" customFormat="false" ht="12.75" hidden="false" customHeight="false" outlineLevel="0" collapsed="false">
      <c r="A2199" s="81" t="n">
        <v>36682</v>
      </c>
      <c r="B2199" s="82" t="s">
        <v>55</v>
      </c>
      <c r="C2199" s="82" t="s">
        <v>56</v>
      </c>
      <c r="D2199" s="82" t="s">
        <v>103</v>
      </c>
      <c r="E2199" s="82" t="s">
        <v>24</v>
      </c>
      <c r="F2199" s="82"/>
      <c r="G2199" s="82" t="s">
        <v>70</v>
      </c>
      <c r="H2199" s="81" t="n">
        <v>36861</v>
      </c>
      <c r="I2199" s="82" t="n">
        <v>-202528</v>
      </c>
      <c r="J2199" s="82" t="n">
        <v>0</v>
      </c>
      <c r="K2199" s="83" t="n">
        <f aca="false">IF(J2199=0,0,J2199/I2199)</f>
        <v>0</v>
      </c>
      <c r="L2199" s="83" t="n">
        <f aca="false">I2199/UOM</f>
        <v>-20.2528</v>
      </c>
      <c r="M2199" s="83" t="n">
        <f aca="false">J2199/UOM</f>
        <v>0</v>
      </c>
      <c r="N2199" s="84" t="str">
        <f aca="false">IF(F2199="P","PHY",IF(F2199="G","G",E2199))</f>
        <v>P</v>
      </c>
      <c r="O2199" s="84" t="str">
        <f aca="false">IF(ISNA(VLOOKUP(G2199,BadCanCurves,1,FALSE())),VLOOKUP(D2199,FOLIOS,6,FALSE()),"not used")</f>
        <v>not used</v>
      </c>
      <c r="P2199" s="84" t="n">
        <f aca="false">IF($N2199="P",VLOOKUP(H2199,PrcBuckets,2,FALSE()),0)</f>
        <v>8</v>
      </c>
      <c r="Q2199" s="84" t="n">
        <f aca="false">IF($N2199="D",VLOOKUP(H2199,BasisBuckets,2,FALSE()),0)</f>
        <v>0</v>
      </c>
      <c r="R2199" s="84" t="n">
        <f aca="false">IF($N2199="PHY",VLOOKUP(H2199,PGDBuckets,2,FALSE()),0)</f>
        <v>0</v>
      </c>
      <c r="S2199" s="84" t="n">
        <f aca="false">IF($N2199="G",VLOOKUP(H2199,PGDBuckets,2,FALSE()),0)</f>
        <v>0</v>
      </c>
      <c r="T2199" s="84" t="n">
        <f aca="false">SUM(P2199:S2199)</f>
        <v>8</v>
      </c>
      <c r="U2199" s="84" t="str">
        <f aca="false">IF(O2199="not used","-",O2199&amp;N2199&amp;T2199)</f>
        <v>-</v>
      </c>
      <c r="V2199" s="84" t="str">
        <f aca="false">IF(O2199="Not Used","-",VLOOKUP(D2199,FOLIOS,7,FALSE())&amp;H2199)</f>
        <v>-</v>
      </c>
      <c r="W2199" s="84" t="str">
        <f aca="false">IF(U2199="-","-",O2199&amp;E2199&amp;H2199)</f>
        <v>-</v>
      </c>
      <c r="X2199" s="85" t="str">
        <f aca="false">D2199&amp;G2199</f>
        <v>FT-CAND-EGSC-PRCTOLL:AECO/ABC</v>
      </c>
      <c r="AF2199" s="0" t="str">
        <f aca="false">D2199&amp;V2199</f>
        <v>FT-CAND-EGSC-PRC-</v>
      </c>
    </row>
    <row r="2200" customFormat="false" ht="12.75" hidden="false" customHeight="false" outlineLevel="0" collapsed="false">
      <c r="A2200" s="81" t="n">
        <v>36682</v>
      </c>
      <c r="B2200" s="82" t="s">
        <v>55</v>
      </c>
      <c r="C2200" s="82" t="s">
        <v>56</v>
      </c>
      <c r="D2200" s="82" t="s">
        <v>103</v>
      </c>
      <c r="E2200" s="82" t="s">
        <v>24</v>
      </c>
      <c r="F2200" s="82"/>
      <c r="G2200" s="82" t="s">
        <v>70</v>
      </c>
      <c r="H2200" s="81" t="n">
        <v>36892</v>
      </c>
      <c r="I2200" s="82" t="n">
        <v>-201305</v>
      </c>
      <c r="J2200" s="82" t="n">
        <v>0</v>
      </c>
      <c r="K2200" s="83" t="n">
        <f aca="false">IF(J2200=0,0,J2200/I2200)</f>
        <v>0</v>
      </c>
      <c r="L2200" s="83" t="n">
        <f aca="false">I2200/UOM</f>
        <v>-20.1305</v>
      </c>
      <c r="M2200" s="83" t="n">
        <f aca="false">J2200/UOM</f>
        <v>0</v>
      </c>
      <c r="N2200" s="84" t="str">
        <f aca="false">IF(F2200="P","PHY",IF(F2200="G","G",E2200))</f>
        <v>P</v>
      </c>
      <c r="O2200" s="84" t="str">
        <f aca="false">IF(ISNA(VLOOKUP(G2200,BadCanCurves,1,FALSE())),VLOOKUP(D2200,FOLIOS,6,FALSE()),"not used")</f>
        <v>not used</v>
      </c>
      <c r="P2200" s="84" t="n">
        <f aca="false">IF($N2200="P",VLOOKUP(H2200,PrcBuckets,2,FALSE()),0)</f>
        <v>9</v>
      </c>
      <c r="Q2200" s="84" t="n">
        <f aca="false">IF($N2200="D",VLOOKUP(H2200,BasisBuckets,2,FALSE()),0)</f>
        <v>0</v>
      </c>
      <c r="R2200" s="84" t="n">
        <f aca="false">IF($N2200="PHY",VLOOKUP(H2200,PGDBuckets,2,FALSE()),0)</f>
        <v>0</v>
      </c>
      <c r="S2200" s="84" t="n">
        <f aca="false">IF($N2200="G",VLOOKUP(H2200,PGDBuckets,2,FALSE()),0)</f>
        <v>0</v>
      </c>
      <c r="T2200" s="84" t="n">
        <f aca="false">SUM(P2200:S2200)</f>
        <v>9</v>
      </c>
      <c r="U2200" s="84" t="str">
        <f aca="false">IF(O2200="not used","-",O2200&amp;N2200&amp;T2200)</f>
        <v>-</v>
      </c>
      <c r="V2200" s="84" t="str">
        <f aca="false">IF(O2200="Not Used","-",VLOOKUP(D2200,FOLIOS,7,FALSE())&amp;H2200)</f>
        <v>-</v>
      </c>
      <c r="W2200" s="84" t="str">
        <f aca="false">IF(U2200="-","-",O2200&amp;E2200&amp;H2200)</f>
        <v>-</v>
      </c>
      <c r="X2200" s="85" t="str">
        <f aca="false">D2200&amp;G2200</f>
        <v>FT-CAND-EGSC-PRCTOLL:AECO/ABC</v>
      </c>
      <c r="AF2200" s="0" t="str">
        <f aca="false">D2200&amp;V2200</f>
        <v>FT-CAND-EGSC-PRC-</v>
      </c>
    </row>
    <row r="2201" customFormat="false" ht="12.75" hidden="false" customHeight="false" outlineLevel="0" collapsed="false">
      <c r="A2201" s="81" t="n">
        <v>36682</v>
      </c>
      <c r="B2201" s="82" t="s">
        <v>55</v>
      </c>
      <c r="C2201" s="82" t="s">
        <v>56</v>
      </c>
      <c r="D2201" s="82" t="s">
        <v>103</v>
      </c>
      <c r="E2201" s="82" t="s">
        <v>24</v>
      </c>
      <c r="F2201" s="82"/>
      <c r="G2201" s="82" t="s">
        <v>70</v>
      </c>
      <c r="H2201" s="81" t="n">
        <v>36923</v>
      </c>
      <c r="I2201" s="82" t="n">
        <v>-180720</v>
      </c>
      <c r="J2201" s="82" t="n">
        <v>0</v>
      </c>
      <c r="K2201" s="83" t="n">
        <f aca="false">IF(J2201=0,0,J2201/I2201)</f>
        <v>0</v>
      </c>
      <c r="L2201" s="83" t="n">
        <f aca="false">I2201/UOM</f>
        <v>-18.072</v>
      </c>
      <c r="M2201" s="83" t="n">
        <f aca="false">J2201/UOM</f>
        <v>0</v>
      </c>
      <c r="N2201" s="84" t="str">
        <f aca="false">IF(F2201="P","PHY",IF(F2201="G","G",E2201))</f>
        <v>P</v>
      </c>
      <c r="O2201" s="84" t="str">
        <f aca="false">IF(ISNA(VLOOKUP(G2201,BadCanCurves,1,FALSE())),VLOOKUP(D2201,FOLIOS,6,FALSE()),"not used")</f>
        <v>not used</v>
      </c>
      <c r="P2201" s="84" t="n">
        <f aca="false">IF($N2201="P",VLOOKUP(H2201,PrcBuckets,2,FALSE()),0)</f>
        <v>9</v>
      </c>
      <c r="Q2201" s="84" t="n">
        <f aca="false">IF($N2201="D",VLOOKUP(H2201,BasisBuckets,2,FALSE()),0)</f>
        <v>0</v>
      </c>
      <c r="R2201" s="84" t="n">
        <f aca="false">IF($N2201="PHY",VLOOKUP(H2201,PGDBuckets,2,FALSE()),0)</f>
        <v>0</v>
      </c>
      <c r="S2201" s="84" t="n">
        <f aca="false">IF($N2201="G",VLOOKUP(H2201,PGDBuckets,2,FALSE()),0)</f>
        <v>0</v>
      </c>
      <c r="T2201" s="84" t="n">
        <f aca="false">SUM(P2201:S2201)</f>
        <v>9</v>
      </c>
      <c r="U2201" s="84" t="str">
        <f aca="false">IF(O2201="not used","-",O2201&amp;N2201&amp;T2201)</f>
        <v>-</v>
      </c>
      <c r="V2201" s="84" t="str">
        <f aca="false">IF(O2201="Not Used","-",VLOOKUP(D2201,FOLIOS,7,FALSE())&amp;H2201)</f>
        <v>-</v>
      </c>
      <c r="W2201" s="84" t="str">
        <f aca="false">IF(U2201="-","-",O2201&amp;E2201&amp;H2201)</f>
        <v>-</v>
      </c>
      <c r="X2201" s="85" t="str">
        <f aca="false">D2201&amp;G2201</f>
        <v>FT-CAND-EGSC-PRCTOLL:AECO/ABC</v>
      </c>
      <c r="AF2201" s="0" t="str">
        <f aca="false">D2201&amp;V2201</f>
        <v>FT-CAND-EGSC-PRC-</v>
      </c>
    </row>
    <row r="2202" customFormat="false" ht="12.75" hidden="false" customHeight="false" outlineLevel="0" collapsed="false">
      <c r="A2202" s="81" t="n">
        <v>36682</v>
      </c>
      <c r="B2202" s="82" t="s">
        <v>55</v>
      </c>
      <c r="C2202" s="82" t="s">
        <v>56</v>
      </c>
      <c r="D2202" s="82" t="s">
        <v>103</v>
      </c>
      <c r="E2202" s="82" t="s">
        <v>24</v>
      </c>
      <c r="F2202" s="82"/>
      <c r="G2202" s="82" t="s">
        <v>70</v>
      </c>
      <c r="H2202" s="81" t="n">
        <v>36951</v>
      </c>
      <c r="I2202" s="82" t="n">
        <v>-198976</v>
      </c>
      <c r="J2202" s="82" t="n">
        <v>0</v>
      </c>
      <c r="K2202" s="83" t="n">
        <f aca="false">IF(J2202=0,0,J2202/I2202)</f>
        <v>0</v>
      </c>
      <c r="L2202" s="83" t="n">
        <f aca="false">I2202/UOM</f>
        <v>-19.8976</v>
      </c>
      <c r="M2202" s="83" t="n">
        <f aca="false">J2202/UOM</f>
        <v>0</v>
      </c>
      <c r="N2202" s="84" t="str">
        <f aca="false">IF(F2202="P","PHY",IF(F2202="G","G",E2202))</f>
        <v>P</v>
      </c>
      <c r="O2202" s="84" t="str">
        <f aca="false">IF(ISNA(VLOOKUP(G2202,BadCanCurves,1,FALSE())),VLOOKUP(D2202,FOLIOS,6,FALSE()),"not used")</f>
        <v>not used</v>
      </c>
      <c r="P2202" s="84" t="n">
        <f aca="false">IF($N2202="P",VLOOKUP(H2202,PrcBuckets,2,FALSE()),0)</f>
        <v>9</v>
      </c>
      <c r="Q2202" s="84" t="n">
        <f aca="false">IF($N2202="D",VLOOKUP(H2202,BasisBuckets,2,FALSE()),0)</f>
        <v>0</v>
      </c>
      <c r="R2202" s="84" t="n">
        <f aca="false">IF($N2202="PHY",VLOOKUP(H2202,PGDBuckets,2,FALSE()),0)</f>
        <v>0</v>
      </c>
      <c r="S2202" s="84" t="n">
        <f aca="false">IF($N2202="G",VLOOKUP(H2202,PGDBuckets,2,FALSE()),0)</f>
        <v>0</v>
      </c>
      <c r="T2202" s="84" t="n">
        <f aca="false">SUM(P2202:S2202)</f>
        <v>9</v>
      </c>
      <c r="U2202" s="84" t="str">
        <f aca="false">IF(O2202="not used","-",O2202&amp;N2202&amp;T2202)</f>
        <v>-</v>
      </c>
      <c r="V2202" s="84" t="str">
        <f aca="false">IF(O2202="Not Used","-",VLOOKUP(D2202,FOLIOS,7,FALSE())&amp;H2202)</f>
        <v>-</v>
      </c>
      <c r="W2202" s="84" t="str">
        <f aca="false">IF(U2202="-","-",O2202&amp;E2202&amp;H2202)</f>
        <v>-</v>
      </c>
      <c r="X2202" s="85" t="str">
        <f aca="false">D2202&amp;G2202</f>
        <v>FT-CAND-EGSC-PRCTOLL:AECO/ABC</v>
      </c>
      <c r="AF2202" s="0" t="str">
        <f aca="false">D2202&amp;V2202</f>
        <v>FT-CAND-EGSC-PRC-</v>
      </c>
    </row>
    <row r="2203" customFormat="false" ht="12.75" hidden="false" customHeight="false" outlineLevel="0" collapsed="false">
      <c r="A2203" s="81" t="n">
        <v>36682</v>
      </c>
      <c r="B2203" s="82" t="s">
        <v>55</v>
      </c>
      <c r="C2203" s="82" t="s">
        <v>56</v>
      </c>
      <c r="D2203" s="82" t="s">
        <v>103</v>
      </c>
      <c r="E2203" s="82" t="s">
        <v>24</v>
      </c>
      <c r="F2203" s="82"/>
      <c r="G2203" s="82" t="s">
        <v>70</v>
      </c>
      <c r="H2203" s="81" t="n">
        <v>36982</v>
      </c>
      <c r="I2203" s="82" t="n">
        <v>-191377</v>
      </c>
      <c r="J2203" s="82" t="n">
        <v>0</v>
      </c>
      <c r="K2203" s="83" t="n">
        <f aca="false">IF(J2203=0,0,J2203/I2203)</f>
        <v>0</v>
      </c>
      <c r="L2203" s="83" t="n">
        <f aca="false">I2203/UOM</f>
        <v>-19.1377</v>
      </c>
      <c r="M2203" s="83" t="n">
        <f aca="false">J2203/UOM</f>
        <v>0</v>
      </c>
      <c r="N2203" s="84" t="str">
        <f aca="false">IF(F2203="P","PHY",IF(F2203="G","G",E2203))</f>
        <v>P</v>
      </c>
      <c r="O2203" s="84" t="str">
        <f aca="false">IF(ISNA(VLOOKUP(G2203,BadCanCurves,1,FALSE())),VLOOKUP(D2203,FOLIOS,6,FALSE()),"not used")</f>
        <v>not used</v>
      </c>
      <c r="P2203" s="84" t="n">
        <f aca="false">IF($N2203="P",VLOOKUP(H2203,PrcBuckets,2,FALSE()),0)</f>
        <v>9</v>
      </c>
      <c r="Q2203" s="84" t="n">
        <f aca="false">IF($N2203="D",VLOOKUP(H2203,BasisBuckets,2,FALSE()),0)</f>
        <v>0</v>
      </c>
      <c r="R2203" s="84" t="n">
        <f aca="false">IF($N2203="PHY",VLOOKUP(H2203,PGDBuckets,2,FALSE()),0)</f>
        <v>0</v>
      </c>
      <c r="S2203" s="84" t="n">
        <f aca="false">IF($N2203="G",VLOOKUP(H2203,PGDBuckets,2,FALSE()),0)</f>
        <v>0</v>
      </c>
      <c r="T2203" s="84" t="n">
        <f aca="false">SUM(P2203:S2203)</f>
        <v>9</v>
      </c>
      <c r="U2203" s="84" t="str">
        <f aca="false">IF(O2203="not used","-",O2203&amp;N2203&amp;T2203)</f>
        <v>-</v>
      </c>
      <c r="V2203" s="84" t="str">
        <f aca="false">IF(O2203="Not Used","-",VLOOKUP(D2203,FOLIOS,7,FALSE())&amp;H2203)</f>
        <v>-</v>
      </c>
      <c r="W2203" s="84" t="str">
        <f aca="false">IF(U2203="-","-",O2203&amp;E2203&amp;H2203)</f>
        <v>-</v>
      </c>
      <c r="X2203" s="85" t="str">
        <f aca="false">D2203&amp;G2203</f>
        <v>FT-CAND-EGSC-PRCTOLL:AECO/ABC</v>
      </c>
      <c r="AF2203" s="0" t="str">
        <f aca="false">D2203&amp;V2203</f>
        <v>FT-CAND-EGSC-PRC-</v>
      </c>
    </row>
    <row r="2204" customFormat="false" ht="12.75" hidden="false" customHeight="false" outlineLevel="0" collapsed="false">
      <c r="A2204" s="81" t="n">
        <v>36682</v>
      </c>
      <c r="B2204" s="82" t="s">
        <v>55</v>
      </c>
      <c r="C2204" s="82" t="s">
        <v>56</v>
      </c>
      <c r="D2204" s="82" t="s">
        <v>103</v>
      </c>
      <c r="E2204" s="82" t="s">
        <v>24</v>
      </c>
      <c r="F2204" s="82"/>
      <c r="G2204" s="82" t="s">
        <v>70</v>
      </c>
      <c r="H2204" s="81" t="n">
        <v>37012</v>
      </c>
      <c r="I2204" s="82" t="n">
        <v>-196590</v>
      </c>
      <c r="J2204" s="82" t="n">
        <v>0</v>
      </c>
      <c r="K2204" s="83" t="n">
        <f aca="false">IF(J2204=0,0,J2204/I2204)</f>
        <v>0</v>
      </c>
      <c r="L2204" s="83" t="n">
        <f aca="false">I2204/UOM</f>
        <v>-19.659</v>
      </c>
      <c r="M2204" s="83" t="n">
        <f aca="false">J2204/UOM</f>
        <v>0</v>
      </c>
      <c r="N2204" s="84" t="str">
        <f aca="false">IF(F2204="P","PHY",IF(F2204="G","G",E2204))</f>
        <v>P</v>
      </c>
      <c r="O2204" s="84" t="str">
        <f aca="false">IF(ISNA(VLOOKUP(G2204,BadCanCurves,1,FALSE())),VLOOKUP(D2204,FOLIOS,6,FALSE()),"not used")</f>
        <v>not used</v>
      </c>
      <c r="P2204" s="84" t="n">
        <f aca="false">IF($N2204="P",VLOOKUP(H2204,PrcBuckets,2,FALSE()),0)</f>
        <v>9</v>
      </c>
      <c r="Q2204" s="84" t="n">
        <f aca="false">IF($N2204="D",VLOOKUP(H2204,BasisBuckets,2,FALSE()),0)</f>
        <v>0</v>
      </c>
      <c r="R2204" s="84" t="n">
        <f aca="false">IF($N2204="PHY",VLOOKUP(H2204,PGDBuckets,2,FALSE()),0)</f>
        <v>0</v>
      </c>
      <c r="S2204" s="84" t="n">
        <f aca="false">IF($N2204="G",VLOOKUP(H2204,PGDBuckets,2,FALSE()),0)</f>
        <v>0</v>
      </c>
      <c r="T2204" s="84" t="n">
        <f aca="false">SUM(P2204:S2204)</f>
        <v>9</v>
      </c>
      <c r="U2204" s="84" t="str">
        <f aca="false">IF(O2204="not used","-",O2204&amp;N2204&amp;T2204)</f>
        <v>-</v>
      </c>
      <c r="V2204" s="84" t="str">
        <f aca="false">IF(O2204="Not Used","-",VLOOKUP(D2204,FOLIOS,7,FALSE())&amp;H2204)</f>
        <v>-</v>
      </c>
      <c r="W2204" s="84" t="str">
        <f aca="false">IF(U2204="-","-",O2204&amp;E2204&amp;H2204)</f>
        <v>-</v>
      </c>
      <c r="X2204" s="85" t="str">
        <f aca="false">D2204&amp;G2204</f>
        <v>FT-CAND-EGSC-PRCTOLL:AECO/ABC</v>
      </c>
      <c r="AF2204" s="0" t="str">
        <f aca="false">D2204&amp;V2204</f>
        <v>FT-CAND-EGSC-PRC-</v>
      </c>
    </row>
    <row r="2205" customFormat="false" ht="12.75" hidden="false" customHeight="false" outlineLevel="0" collapsed="false">
      <c r="A2205" s="81" t="n">
        <v>36682</v>
      </c>
      <c r="B2205" s="82" t="s">
        <v>55</v>
      </c>
      <c r="C2205" s="82" t="s">
        <v>56</v>
      </c>
      <c r="D2205" s="82" t="s">
        <v>103</v>
      </c>
      <c r="E2205" s="82" t="s">
        <v>24</v>
      </c>
      <c r="F2205" s="82"/>
      <c r="G2205" s="82" t="s">
        <v>70</v>
      </c>
      <c r="H2205" s="81" t="n">
        <v>37043</v>
      </c>
      <c r="I2205" s="82" t="n">
        <v>-189085</v>
      </c>
      <c r="J2205" s="82" t="n">
        <v>0</v>
      </c>
      <c r="K2205" s="83" t="n">
        <f aca="false">IF(J2205=0,0,J2205/I2205)</f>
        <v>0</v>
      </c>
      <c r="L2205" s="83" t="n">
        <f aca="false">I2205/UOM</f>
        <v>-18.9085</v>
      </c>
      <c r="M2205" s="83" t="n">
        <f aca="false">J2205/UOM</f>
        <v>0</v>
      </c>
      <c r="N2205" s="84" t="str">
        <f aca="false">IF(F2205="P","PHY",IF(F2205="G","G",E2205))</f>
        <v>P</v>
      </c>
      <c r="O2205" s="84" t="str">
        <f aca="false">IF(ISNA(VLOOKUP(G2205,BadCanCurves,1,FALSE())),VLOOKUP(D2205,FOLIOS,6,FALSE()),"not used")</f>
        <v>not used</v>
      </c>
      <c r="P2205" s="84" t="n">
        <f aca="false">IF($N2205="P",VLOOKUP(H2205,PrcBuckets,2,FALSE()),0)</f>
        <v>9</v>
      </c>
      <c r="Q2205" s="84" t="n">
        <f aca="false">IF($N2205="D",VLOOKUP(H2205,BasisBuckets,2,FALSE()),0)</f>
        <v>0</v>
      </c>
      <c r="R2205" s="84" t="n">
        <f aca="false">IF($N2205="PHY",VLOOKUP(H2205,PGDBuckets,2,FALSE()),0)</f>
        <v>0</v>
      </c>
      <c r="S2205" s="84" t="n">
        <f aca="false">IF($N2205="G",VLOOKUP(H2205,PGDBuckets,2,FALSE()),0)</f>
        <v>0</v>
      </c>
      <c r="T2205" s="84" t="n">
        <f aca="false">SUM(P2205:S2205)</f>
        <v>9</v>
      </c>
      <c r="U2205" s="84" t="str">
        <f aca="false">IF(O2205="not used","-",O2205&amp;N2205&amp;T2205)</f>
        <v>-</v>
      </c>
      <c r="V2205" s="84" t="str">
        <f aca="false">IF(O2205="Not Used","-",VLOOKUP(D2205,FOLIOS,7,FALSE())&amp;H2205)</f>
        <v>-</v>
      </c>
      <c r="W2205" s="84" t="str">
        <f aca="false">IF(U2205="-","-",O2205&amp;E2205&amp;H2205)</f>
        <v>-</v>
      </c>
      <c r="X2205" s="85" t="str">
        <f aca="false">D2205&amp;G2205</f>
        <v>FT-CAND-EGSC-PRCTOLL:AECO/ABC</v>
      </c>
      <c r="AF2205" s="0" t="str">
        <f aca="false">D2205&amp;V2205</f>
        <v>FT-CAND-EGSC-PRC-</v>
      </c>
    </row>
    <row r="2206" customFormat="false" ht="12.75" hidden="false" customHeight="false" outlineLevel="0" collapsed="false">
      <c r="A2206" s="81" t="n">
        <v>36682</v>
      </c>
      <c r="B2206" s="82" t="s">
        <v>55</v>
      </c>
      <c r="C2206" s="82" t="s">
        <v>56</v>
      </c>
      <c r="D2206" s="82" t="s">
        <v>103</v>
      </c>
      <c r="E2206" s="82" t="s">
        <v>24</v>
      </c>
      <c r="F2206" s="82"/>
      <c r="G2206" s="82" t="s">
        <v>70</v>
      </c>
      <c r="H2206" s="81" t="n">
        <v>37073</v>
      </c>
      <c r="I2206" s="82" t="n">
        <v>-194229</v>
      </c>
      <c r="J2206" s="82" t="n">
        <v>0</v>
      </c>
      <c r="K2206" s="83" t="n">
        <f aca="false">IF(J2206=0,0,J2206/I2206)</f>
        <v>0</v>
      </c>
      <c r="L2206" s="83" t="n">
        <f aca="false">I2206/UOM</f>
        <v>-19.4229</v>
      </c>
      <c r="M2206" s="83" t="n">
        <f aca="false">J2206/UOM</f>
        <v>0</v>
      </c>
      <c r="N2206" s="84" t="str">
        <f aca="false">IF(F2206="P","PHY",IF(F2206="G","G",E2206))</f>
        <v>P</v>
      </c>
      <c r="O2206" s="84" t="str">
        <f aca="false">IF(ISNA(VLOOKUP(G2206,BadCanCurves,1,FALSE())),VLOOKUP(D2206,FOLIOS,6,FALSE()),"not used")</f>
        <v>not used</v>
      </c>
      <c r="P2206" s="84" t="n">
        <f aca="false">IF($N2206="P",VLOOKUP(H2206,PrcBuckets,2,FALSE()),0)</f>
        <v>9</v>
      </c>
      <c r="Q2206" s="84" t="n">
        <f aca="false">IF($N2206="D",VLOOKUP(H2206,BasisBuckets,2,FALSE()),0)</f>
        <v>0</v>
      </c>
      <c r="R2206" s="84" t="n">
        <f aca="false">IF($N2206="PHY",VLOOKUP(H2206,PGDBuckets,2,FALSE()),0)</f>
        <v>0</v>
      </c>
      <c r="S2206" s="84" t="n">
        <f aca="false">IF($N2206="G",VLOOKUP(H2206,PGDBuckets,2,FALSE()),0)</f>
        <v>0</v>
      </c>
      <c r="T2206" s="84" t="n">
        <f aca="false">SUM(P2206:S2206)</f>
        <v>9</v>
      </c>
      <c r="U2206" s="84" t="str">
        <f aca="false">IF(O2206="not used","-",O2206&amp;N2206&amp;T2206)</f>
        <v>-</v>
      </c>
      <c r="V2206" s="84" t="str">
        <f aca="false">IF(O2206="Not Used","-",VLOOKUP(D2206,FOLIOS,7,FALSE())&amp;H2206)</f>
        <v>-</v>
      </c>
      <c r="W2206" s="84" t="str">
        <f aca="false">IF(U2206="-","-",O2206&amp;E2206&amp;H2206)</f>
        <v>-</v>
      </c>
      <c r="X2206" s="85" t="str">
        <f aca="false">D2206&amp;G2206</f>
        <v>FT-CAND-EGSC-PRCTOLL:AECO/ABC</v>
      </c>
      <c r="AF2206" s="0" t="str">
        <f aca="false">D2206&amp;V2206</f>
        <v>FT-CAND-EGSC-PRC-</v>
      </c>
    </row>
    <row r="2207" customFormat="false" ht="12.75" hidden="false" customHeight="false" outlineLevel="0" collapsed="false">
      <c r="A2207" s="81" t="n">
        <v>36682</v>
      </c>
      <c r="B2207" s="82" t="s">
        <v>55</v>
      </c>
      <c r="C2207" s="82" t="s">
        <v>56</v>
      </c>
      <c r="D2207" s="82" t="s">
        <v>103</v>
      </c>
      <c r="E2207" s="82" t="s">
        <v>24</v>
      </c>
      <c r="F2207" s="82"/>
      <c r="G2207" s="82" t="s">
        <v>70</v>
      </c>
      <c r="H2207" s="81" t="n">
        <v>37104</v>
      </c>
      <c r="I2207" s="82" t="n">
        <v>-193043</v>
      </c>
      <c r="J2207" s="82" t="n">
        <v>0</v>
      </c>
      <c r="K2207" s="83" t="n">
        <f aca="false">IF(J2207=0,0,J2207/I2207)</f>
        <v>0</v>
      </c>
      <c r="L2207" s="83" t="n">
        <f aca="false">I2207/UOM</f>
        <v>-19.3043</v>
      </c>
      <c r="M2207" s="83" t="n">
        <f aca="false">J2207/UOM</f>
        <v>0</v>
      </c>
      <c r="N2207" s="84" t="str">
        <f aca="false">IF(F2207="P","PHY",IF(F2207="G","G",E2207))</f>
        <v>P</v>
      </c>
      <c r="O2207" s="84" t="str">
        <f aca="false">IF(ISNA(VLOOKUP(G2207,BadCanCurves,1,FALSE())),VLOOKUP(D2207,FOLIOS,6,FALSE()),"not used")</f>
        <v>not used</v>
      </c>
      <c r="P2207" s="84" t="n">
        <f aca="false">IF($N2207="P",VLOOKUP(H2207,PrcBuckets,2,FALSE()),0)</f>
        <v>9</v>
      </c>
      <c r="Q2207" s="84" t="n">
        <f aca="false">IF($N2207="D",VLOOKUP(H2207,BasisBuckets,2,FALSE()),0)</f>
        <v>0</v>
      </c>
      <c r="R2207" s="84" t="n">
        <f aca="false">IF($N2207="PHY",VLOOKUP(H2207,PGDBuckets,2,FALSE()),0)</f>
        <v>0</v>
      </c>
      <c r="S2207" s="84" t="n">
        <f aca="false">IF($N2207="G",VLOOKUP(H2207,PGDBuckets,2,FALSE()),0)</f>
        <v>0</v>
      </c>
      <c r="T2207" s="84" t="n">
        <f aca="false">SUM(P2207:S2207)</f>
        <v>9</v>
      </c>
      <c r="U2207" s="84" t="str">
        <f aca="false">IF(O2207="not used","-",O2207&amp;N2207&amp;T2207)</f>
        <v>-</v>
      </c>
      <c r="V2207" s="84" t="str">
        <f aca="false">IF(O2207="Not Used","-",VLOOKUP(D2207,FOLIOS,7,FALSE())&amp;H2207)</f>
        <v>-</v>
      </c>
      <c r="W2207" s="84" t="str">
        <f aca="false">IF(U2207="-","-",O2207&amp;E2207&amp;H2207)</f>
        <v>-</v>
      </c>
      <c r="X2207" s="85" t="str">
        <f aca="false">D2207&amp;G2207</f>
        <v>FT-CAND-EGSC-PRCTOLL:AECO/ABC</v>
      </c>
      <c r="AF2207" s="0" t="str">
        <f aca="false">D2207&amp;V2207</f>
        <v>FT-CAND-EGSC-PRC-</v>
      </c>
    </row>
    <row r="2208" customFormat="false" ht="12.75" hidden="false" customHeight="false" outlineLevel="0" collapsed="false">
      <c r="A2208" s="81" t="n">
        <v>36682</v>
      </c>
      <c r="B2208" s="82" t="s">
        <v>55</v>
      </c>
      <c r="C2208" s="82" t="s">
        <v>56</v>
      </c>
      <c r="D2208" s="82" t="s">
        <v>103</v>
      </c>
      <c r="E2208" s="82" t="s">
        <v>24</v>
      </c>
      <c r="F2208" s="82"/>
      <c r="G2208" s="82" t="s">
        <v>70</v>
      </c>
      <c r="H2208" s="81" t="n">
        <v>37135</v>
      </c>
      <c r="I2208" s="82" t="n">
        <v>-185671</v>
      </c>
      <c r="J2208" s="82" t="n">
        <v>0</v>
      </c>
      <c r="K2208" s="83" t="n">
        <f aca="false">IF(J2208=0,0,J2208/I2208)</f>
        <v>0</v>
      </c>
      <c r="L2208" s="83" t="n">
        <f aca="false">I2208/UOM</f>
        <v>-18.5671</v>
      </c>
      <c r="M2208" s="83" t="n">
        <f aca="false">J2208/UOM</f>
        <v>0</v>
      </c>
      <c r="N2208" s="84" t="str">
        <f aca="false">IF(F2208="P","PHY",IF(F2208="G","G",E2208))</f>
        <v>P</v>
      </c>
      <c r="O2208" s="84" t="str">
        <f aca="false">IF(ISNA(VLOOKUP(G2208,BadCanCurves,1,FALSE())),VLOOKUP(D2208,FOLIOS,6,FALSE()),"not used")</f>
        <v>not used</v>
      </c>
      <c r="P2208" s="84" t="n">
        <f aca="false">IF($N2208="P",VLOOKUP(H2208,PrcBuckets,2,FALSE()),0)</f>
        <v>9</v>
      </c>
      <c r="Q2208" s="84" t="n">
        <f aca="false">IF($N2208="D",VLOOKUP(H2208,BasisBuckets,2,FALSE()),0)</f>
        <v>0</v>
      </c>
      <c r="R2208" s="84" t="n">
        <f aca="false">IF($N2208="PHY",VLOOKUP(H2208,PGDBuckets,2,FALSE()),0)</f>
        <v>0</v>
      </c>
      <c r="S2208" s="84" t="n">
        <f aca="false">IF($N2208="G",VLOOKUP(H2208,PGDBuckets,2,FALSE()),0)</f>
        <v>0</v>
      </c>
      <c r="T2208" s="84" t="n">
        <f aca="false">SUM(P2208:S2208)</f>
        <v>9</v>
      </c>
      <c r="U2208" s="84" t="str">
        <f aca="false">IF(O2208="not used","-",O2208&amp;N2208&amp;T2208)</f>
        <v>-</v>
      </c>
      <c r="V2208" s="84" t="str">
        <f aca="false">IF(O2208="Not Used","-",VLOOKUP(D2208,FOLIOS,7,FALSE())&amp;H2208)</f>
        <v>-</v>
      </c>
      <c r="W2208" s="84" t="str">
        <f aca="false">IF(U2208="-","-",O2208&amp;E2208&amp;H2208)</f>
        <v>-</v>
      </c>
      <c r="X2208" s="85" t="str">
        <f aca="false">D2208&amp;G2208</f>
        <v>FT-CAND-EGSC-PRCTOLL:AECO/ABC</v>
      </c>
      <c r="AF2208" s="0" t="str">
        <f aca="false">D2208&amp;V2208</f>
        <v>FT-CAND-EGSC-PRC-</v>
      </c>
    </row>
    <row r="2209" customFormat="false" ht="12.75" hidden="false" customHeight="false" outlineLevel="0" collapsed="false">
      <c r="A2209" s="81" t="n">
        <v>36682</v>
      </c>
      <c r="B2209" s="82" t="s">
        <v>55</v>
      </c>
      <c r="C2209" s="82" t="s">
        <v>56</v>
      </c>
      <c r="D2209" s="82" t="s">
        <v>103</v>
      </c>
      <c r="E2209" s="82" t="s">
        <v>24</v>
      </c>
      <c r="F2209" s="82"/>
      <c r="G2209" s="82" t="s">
        <v>70</v>
      </c>
      <c r="H2209" s="81" t="n">
        <v>37165</v>
      </c>
      <c r="I2209" s="82" t="n">
        <v>-190722</v>
      </c>
      <c r="J2209" s="82" t="n">
        <v>0</v>
      </c>
      <c r="K2209" s="83" t="n">
        <f aca="false">IF(J2209=0,0,J2209/I2209)</f>
        <v>0</v>
      </c>
      <c r="L2209" s="83" t="n">
        <f aca="false">I2209/UOM</f>
        <v>-19.0722</v>
      </c>
      <c r="M2209" s="83" t="n">
        <f aca="false">J2209/UOM</f>
        <v>0</v>
      </c>
      <c r="N2209" s="84" t="str">
        <f aca="false">IF(F2209="P","PHY",IF(F2209="G","G",E2209))</f>
        <v>P</v>
      </c>
      <c r="O2209" s="84" t="str">
        <f aca="false">IF(ISNA(VLOOKUP(G2209,BadCanCurves,1,FALSE())),VLOOKUP(D2209,FOLIOS,6,FALSE()),"not used")</f>
        <v>not used</v>
      </c>
      <c r="P2209" s="84" t="n">
        <f aca="false">IF($N2209="P",VLOOKUP(H2209,PrcBuckets,2,FALSE()),0)</f>
        <v>9</v>
      </c>
      <c r="Q2209" s="84" t="n">
        <f aca="false">IF($N2209="D",VLOOKUP(H2209,BasisBuckets,2,FALSE()),0)</f>
        <v>0</v>
      </c>
      <c r="R2209" s="84" t="n">
        <f aca="false">IF($N2209="PHY",VLOOKUP(H2209,PGDBuckets,2,FALSE()),0)</f>
        <v>0</v>
      </c>
      <c r="S2209" s="84" t="n">
        <f aca="false">IF($N2209="G",VLOOKUP(H2209,PGDBuckets,2,FALSE()),0)</f>
        <v>0</v>
      </c>
      <c r="T2209" s="84" t="n">
        <f aca="false">SUM(P2209:S2209)</f>
        <v>9</v>
      </c>
      <c r="U2209" s="84" t="str">
        <f aca="false">IF(O2209="not used","-",O2209&amp;N2209&amp;T2209)</f>
        <v>-</v>
      </c>
      <c r="V2209" s="84" t="str">
        <f aca="false">IF(O2209="Not Used","-",VLOOKUP(D2209,FOLIOS,7,FALSE())&amp;H2209)</f>
        <v>-</v>
      </c>
      <c r="W2209" s="84" t="str">
        <f aca="false">IF(U2209="-","-",O2209&amp;E2209&amp;H2209)</f>
        <v>-</v>
      </c>
      <c r="X2209" s="85" t="str">
        <f aca="false">D2209&amp;G2209</f>
        <v>FT-CAND-EGSC-PRCTOLL:AECO/ABC</v>
      </c>
      <c r="AF2209" s="0" t="str">
        <f aca="false">D2209&amp;V2209</f>
        <v>FT-CAND-EGSC-PRC-</v>
      </c>
    </row>
    <row r="2210" customFormat="false" ht="12.75" hidden="false" customHeight="false" outlineLevel="0" collapsed="false">
      <c r="A2210" s="81" t="n">
        <v>36682</v>
      </c>
      <c r="B2210" s="82" t="s">
        <v>55</v>
      </c>
      <c r="C2210" s="82" t="s">
        <v>56</v>
      </c>
      <c r="D2210" s="82" t="s">
        <v>103</v>
      </c>
      <c r="E2210" s="82" t="s">
        <v>24</v>
      </c>
      <c r="F2210" s="82"/>
      <c r="G2210" s="82" t="s">
        <v>70</v>
      </c>
      <c r="H2210" s="81" t="n">
        <v>37196</v>
      </c>
      <c r="I2210" s="82" t="n">
        <v>-225762</v>
      </c>
      <c r="J2210" s="82" t="n">
        <v>0</v>
      </c>
      <c r="K2210" s="83" t="n">
        <f aca="false">IF(J2210=0,0,J2210/I2210)</f>
        <v>0</v>
      </c>
      <c r="L2210" s="83" t="n">
        <f aca="false">I2210/UOM</f>
        <v>-22.5762</v>
      </c>
      <c r="M2210" s="83" t="n">
        <f aca="false">J2210/UOM</f>
        <v>0</v>
      </c>
      <c r="N2210" s="84" t="str">
        <f aca="false">IF(F2210="P","PHY",IF(F2210="G","G",E2210))</f>
        <v>P</v>
      </c>
      <c r="O2210" s="84" t="str">
        <f aca="false">IF(ISNA(VLOOKUP(G2210,BadCanCurves,1,FALSE())),VLOOKUP(D2210,FOLIOS,6,FALSE()),"not used")</f>
        <v>not used</v>
      </c>
      <c r="P2210" s="84" t="n">
        <f aca="false">IF($N2210="P",VLOOKUP(H2210,PrcBuckets,2,FALSE()),0)</f>
        <v>9</v>
      </c>
      <c r="Q2210" s="84" t="n">
        <f aca="false">IF($N2210="D",VLOOKUP(H2210,BasisBuckets,2,FALSE()),0)</f>
        <v>0</v>
      </c>
      <c r="R2210" s="84" t="n">
        <f aca="false">IF($N2210="PHY",VLOOKUP(H2210,PGDBuckets,2,FALSE()),0)</f>
        <v>0</v>
      </c>
      <c r="S2210" s="84" t="n">
        <f aca="false">IF($N2210="G",VLOOKUP(H2210,PGDBuckets,2,FALSE()),0)</f>
        <v>0</v>
      </c>
      <c r="T2210" s="84" t="n">
        <f aca="false">SUM(P2210:S2210)</f>
        <v>9</v>
      </c>
      <c r="U2210" s="84" t="str">
        <f aca="false">IF(O2210="not used","-",O2210&amp;N2210&amp;T2210)</f>
        <v>-</v>
      </c>
      <c r="V2210" s="84" t="str">
        <f aca="false">IF(O2210="Not Used","-",VLOOKUP(D2210,FOLIOS,7,FALSE())&amp;H2210)</f>
        <v>-</v>
      </c>
      <c r="W2210" s="84" t="str">
        <f aca="false">IF(U2210="-","-",O2210&amp;E2210&amp;H2210)</f>
        <v>-</v>
      </c>
      <c r="X2210" s="85" t="str">
        <f aca="false">D2210&amp;G2210</f>
        <v>FT-CAND-EGSC-PRCTOLL:AECO/ABC</v>
      </c>
      <c r="AF2210" s="0" t="str">
        <f aca="false">D2210&amp;V2210</f>
        <v>FT-CAND-EGSC-PRC-</v>
      </c>
    </row>
    <row r="2211" customFormat="false" ht="12.75" hidden="false" customHeight="false" outlineLevel="0" collapsed="false">
      <c r="A2211" s="81" t="n">
        <v>36682</v>
      </c>
      <c r="B2211" s="82" t="s">
        <v>55</v>
      </c>
      <c r="C2211" s="82" t="s">
        <v>56</v>
      </c>
      <c r="D2211" s="82" t="s">
        <v>103</v>
      </c>
      <c r="E2211" s="82" t="s">
        <v>24</v>
      </c>
      <c r="F2211" s="82"/>
      <c r="G2211" s="82" t="s">
        <v>70</v>
      </c>
      <c r="H2211" s="81" t="n">
        <v>37226</v>
      </c>
      <c r="I2211" s="82" t="n">
        <v>-231907</v>
      </c>
      <c r="J2211" s="82" t="n">
        <v>0</v>
      </c>
      <c r="K2211" s="83" t="n">
        <f aca="false">IF(J2211=0,0,J2211/I2211)</f>
        <v>0</v>
      </c>
      <c r="L2211" s="83" t="n">
        <f aca="false">I2211/UOM</f>
        <v>-23.1907</v>
      </c>
      <c r="M2211" s="83" t="n">
        <f aca="false">J2211/UOM</f>
        <v>0</v>
      </c>
      <c r="N2211" s="84" t="str">
        <f aca="false">IF(F2211="P","PHY",IF(F2211="G","G",E2211))</f>
        <v>P</v>
      </c>
      <c r="O2211" s="84" t="str">
        <f aca="false">IF(ISNA(VLOOKUP(G2211,BadCanCurves,1,FALSE())),VLOOKUP(D2211,FOLIOS,6,FALSE()),"not used")</f>
        <v>not used</v>
      </c>
      <c r="P2211" s="84" t="n">
        <f aca="false">IF($N2211="P",VLOOKUP(H2211,PrcBuckets,2,FALSE()),0)</f>
        <v>9</v>
      </c>
      <c r="Q2211" s="84" t="n">
        <f aca="false">IF($N2211="D",VLOOKUP(H2211,BasisBuckets,2,FALSE()),0)</f>
        <v>0</v>
      </c>
      <c r="R2211" s="84" t="n">
        <f aca="false">IF($N2211="PHY",VLOOKUP(H2211,PGDBuckets,2,FALSE()),0)</f>
        <v>0</v>
      </c>
      <c r="S2211" s="84" t="n">
        <f aca="false">IF($N2211="G",VLOOKUP(H2211,PGDBuckets,2,FALSE()),0)</f>
        <v>0</v>
      </c>
      <c r="T2211" s="84" t="n">
        <f aca="false">SUM(P2211:S2211)</f>
        <v>9</v>
      </c>
      <c r="U2211" s="84" t="str">
        <f aca="false">IF(O2211="not used","-",O2211&amp;N2211&amp;T2211)</f>
        <v>-</v>
      </c>
      <c r="V2211" s="84" t="str">
        <f aca="false">IF(O2211="Not Used","-",VLOOKUP(D2211,FOLIOS,7,FALSE())&amp;H2211)</f>
        <v>-</v>
      </c>
      <c r="W2211" s="84" t="str">
        <f aca="false">IF(U2211="-","-",O2211&amp;E2211&amp;H2211)</f>
        <v>-</v>
      </c>
      <c r="X2211" s="85" t="str">
        <f aca="false">D2211&amp;G2211</f>
        <v>FT-CAND-EGSC-PRCTOLL:AECO/ABC</v>
      </c>
      <c r="AF2211" s="0" t="str">
        <f aca="false">D2211&amp;V2211</f>
        <v>FT-CAND-EGSC-PRC-</v>
      </c>
    </row>
    <row r="2212" customFormat="false" ht="12.75" hidden="false" customHeight="false" outlineLevel="0" collapsed="false">
      <c r="A2212" s="81" t="n">
        <v>36682</v>
      </c>
      <c r="B2212" s="82" t="s">
        <v>55</v>
      </c>
      <c r="C2212" s="82" t="s">
        <v>56</v>
      </c>
      <c r="D2212" s="82" t="s">
        <v>103</v>
      </c>
      <c r="E2212" s="82" t="s">
        <v>24</v>
      </c>
      <c r="F2212" s="82"/>
      <c r="G2212" s="82" t="s">
        <v>70</v>
      </c>
      <c r="H2212" s="81" t="n">
        <v>37257</v>
      </c>
      <c r="I2212" s="82" t="n">
        <v>-230486</v>
      </c>
      <c r="J2212" s="82" t="n">
        <v>0</v>
      </c>
      <c r="K2212" s="83" t="n">
        <f aca="false">IF(J2212=0,0,J2212/I2212)</f>
        <v>0</v>
      </c>
      <c r="L2212" s="83" t="n">
        <f aca="false">I2212/UOM</f>
        <v>-23.0486</v>
      </c>
      <c r="M2212" s="83" t="n">
        <f aca="false">J2212/UOM</f>
        <v>0</v>
      </c>
      <c r="N2212" s="84" t="str">
        <f aca="false">IF(F2212="P","PHY",IF(F2212="G","G",E2212))</f>
        <v>P</v>
      </c>
      <c r="O2212" s="84" t="str">
        <f aca="false">IF(ISNA(VLOOKUP(G2212,BadCanCurves,1,FALSE())),VLOOKUP(D2212,FOLIOS,6,FALSE()),"not used")</f>
        <v>not used</v>
      </c>
      <c r="P2212" s="84" t="n">
        <f aca="false">IF($N2212="P",VLOOKUP(H2212,PrcBuckets,2,FALSE()),0)</f>
        <v>10</v>
      </c>
      <c r="Q2212" s="84" t="n">
        <f aca="false">IF($N2212="D",VLOOKUP(H2212,BasisBuckets,2,FALSE()),0)</f>
        <v>0</v>
      </c>
      <c r="R2212" s="84" t="n">
        <f aca="false">IF($N2212="PHY",VLOOKUP(H2212,PGDBuckets,2,FALSE()),0)</f>
        <v>0</v>
      </c>
      <c r="S2212" s="84" t="n">
        <f aca="false">IF($N2212="G",VLOOKUP(H2212,PGDBuckets,2,FALSE()),0)</f>
        <v>0</v>
      </c>
      <c r="T2212" s="84" t="n">
        <f aca="false">SUM(P2212:S2212)</f>
        <v>10</v>
      </c>
      <c r="U2212" s="84" t="str">
        <f aca="false">IF(O2212="not used","-",O2212&amp;N2212&amp;T2212)</f>
        <v>-</v>
      </c>
      <c r="V2212" s="84" t="str">
        <f aca="false">IF(O2212="Not Used","-",VLOOKUP(D2212,FOLIOS,7,FALSE())&amp;H2212)</f>
        <v>-</v>
      </c>
      <c r="W2212" s="84" t="str">
        <f aca="false">IF(U2212="-","-",O2212&amp;E2212&amp;H2212)</f>
        <v>-</v>
      </c>
      <c r="X2212" s="85" t="str">
        <f aca="false">D2212&amp;G2212</f>
        <v>FT-CAND-EGSC-PRCTOLL:AECO/ABC</v>
      </c>
      <c r="AF2212" s="0" t="str">
        <f aca="false">D2212&amp;V2212</f>
        <v>FT-CAND-EGSC-PRC-</v>
      </c>
    </row>
    <row r="2213" customFormat="false" ht="12.75" hidden="false" customHeight="false" outlineLevel="0" collapsed="false">
      <c r="A2213" s="81" t="n">
        <v>36682</v>
      </c>
      <c r="B2213" s="82" t="s">
        <v>55</v>
      </c>
      <c r="C2213" s="82" t="s">
        <v>56</v>
      </c>
      <c r="D2213" s="82" t="s">
        <v>103</v>
      </c>
      <c r="E2213" s="82" t="s">
        <v>24</v>
      </c>
      <c r="F2213" s="82"/>
      <c r="G2213" s="82" t="s">
        <v>70</v>
      </c>
      <c r="H2213" s="81" t="n">
        <v>37288</v>
      </c>
      <c r="I2213" s="82" t="n">
        <v>-206903</v>
      </c>
      <c r="J2213" s="82" t="n">
        <v>0</v>
      </c>
      <c r="K2213" s="83" t="n">
        <f aca="false">IF(J2213=0,0,J2213/I2213)</f>
        <v>0</v>
      </c>
      <c r="L2213" s="83" t="n">
        <f aca="false">I2213/UOM</f>
        <v>-20.6903</v>
      </c>
      <c r="M2213" s="83" t="n">
        <f aca="false">J2213/UOM</f>
        <v>0</v>
      </c>
      <c r="N2213" s="84" t="str">
        <f aca="false">IF(F2213="P","PHY",IF(F2213="G","G",E2213))</f>
        <v>P</v>
      </c>
      <c r="O2213" s="84" t="str">
        <f aca="false">IF(ISNA(VLOOKUP(G2213,BadCanCurves,1,FALSE())),VLOOKUP(D2213,FOLIOS,6,FALSE()),"not used")</f>
        <v>not used</v>
      </c>
      <c r="P2213" s="84" t="n">
        <f aca="false">IF($N2213="P",VLOOKUP(H2213,PrcBuckets,2,FALSE()),0)</f>
        <v>10</v>
      </c>
      <c r="Q2213" s="84" t="n">
        <f aca="false">IF($N2213="D",VLOOKUP(H2213,BasisBuckets,2,FALSE()),0)</f>
        <v>0</v>
      </c>
      <c r="R2213" s="84" t="n">
        <f aca="false">IF($N2213="PHY",VLOOKUP(H2213,PGDBuckets,2,FALSE()),0)</f>
        <v>0</v>
      </c>
      <c r="S2213" s="84" t="n">
        <f aca="false">IF($N2213="G",VLOOKUP(H2213,PGDBuckets,2,FALSE()),0)</f>
        <v>0</v>
      </c>
      <c r="T2213" s="84" t="n">
        <f aca="false">SUM(P2213:S2213)</f>
        <v>10</v>
      </c>
      <c r="U2213" s="84" t="str">
        <f aca="false">IF(O2213="not used","-",O2213&amp;N2213&amp;T2213)</f>
        <v>-</v>
      </c>
      <c r="V2213" s="84" t="str">
        <f aca="false">IF(O2213="Not Used","-",VLOOKUP(D2213,FOLIOS,7,FALSE())&amp;H2213)</f>
        <v>-</v>
      </c>
      <c r="W2213" s="84" t="str">
        <f aca="false">IF(U2213="-","-",O2213&amp;E2213&amp;H2213)</f>
        <v>-</v>
      </c>
      <c r="X2213" s="85" t="str">
        <f aca="false">D2213&amp;G2213</f>
        <v>FT-CAND-EGSC-PRCTOLL:AECO/ABC</v>
      </c>
      <c r="AF2213" s="0" t="str">
        <f aca="false">D2213&amp;V2213</f>
        <v>FT-CAND-EGSC-PRC-</v>
      </c>
    </row>
    <row r="2214" customFormat="false" ht="12.75" hidden="false" customHeight="false" outlineLevel="0" collapsed="false">
      <c r="A2214" s="81" t="n">
        <v>36682</v>
      </c>
      <c r="B2214" s="82" t="s">
        <v>55</v>
      </c>
      <c r="C2214" s="82" t="s">
        <v>56</v>
      </c>
      <c r="D2214" s="82" t="s">
        <v>103</v>
      </c>
      <c r="E2214" s="82" t="s">
        <v>24</v>
      </c>
      <c r="F2214" s="82"/>
      <c r="G2214" s="82" t="s">
        <v>70</v>
      </c>
      <c r="H2214" s="81" t="n">
        <v>37316</v>
      </c>
      <c r="I2214" s="82" t="n">
        <v>-227799</v>
      </c>
      <c r="J2214" s="82" t="n">
        <v>0</v>
      </c>
      <c r="K2214" s="83" t="n">
        <f aca="false">IF(J2214=0,0,J2214/I2214)</f>
        <v>0</v>
      </c>
      <c r="L2214" s="83" t="n">
        <f aca="false">I2214/UOM</f>
        <v>-22.7799</v>
      </c>
      <c r="M2214" s="83" t="n">
        <f aca="false">J2214/UOM</f>
        <v>0</v>
      </c>
      <c r="N2214" s="84" t="str">
        <f aca="false">IF(F2214="P","PHY",IF(F2214="G","G",E2214))</f>
        <v>P</v>
      </c>
      <c r="O2214" s="84" t="str">
        <f aca="false">IF(ISNA(VLOOKUP(G2214,BadCanCurves,1,FALSE())),VLOOKUP(D2214,FOLIOS,6,FALSE()),"not used")</f>
        <v>not used</v>
      </c>
      <c r="P2214" s="84" t="n">
        <f aca="false">IF($N2214="P",VLOOKUP(H2214,PrcBuckets,2,FALSE()),0)</f>
        <v>10</v>
      </c>
      <c r="Q2214" s="84" t="n">
        <f aca="false">IF($N2214="D",VLOOKUP(H2214,BasisBuckets,2,FALSE()),0)</f>
        <v>0</v>
      </c>
      <c r="R2214" s="84" t="n">
        <f aca="false">IF($N2214="PHY",VLOOKUP(H2214,PGDBuckets,2,FALSE()),0)</f>
        <v>0</v>
      </c>
      <c r="S2214" s="84" t="n">
        <f aca="false">IF($N2214="G",VLOOKUP(H2214,PGDBuckets,2,FALSE()),0)</f>
        <v>0</v>
      </c>
      <c r="T2214" s="84" t="n">
        <f aca="false">SUM(P2214:S2214)</f>
        <v>10</v>
      </c>
      <c r="U2214" s="84" t="str">
        <f aca="false">IF(O2214="not used","-",O2214&amp;N2214&amp;T2214)</f>
        <v>-</v>
      </c>
      <c r="V2214" s="84" t="str">
        <f aca="false">IF(O2214="Not Used","-",VLOOKUP(D2214,FOLIOS,7,FALSE())&amp;H2214)</f>
        <v>-</v>
      </c>
      <c r="W2214" s="84" t="str">
        <f aca="false">IF(U2214="-","-",O2214&amp;E2214&amp;H2214)</f>
        <v>-</v>
      </c>
      <c r="X2214" s="85" t="str">
        <f aca="false">D2214&amp;G2214</f>
        <v>FT-CAND-EGSC-PRCTOLL:AECO/ABC</v>
      </c>
      <c r="AF2214" s="0" t="str">
        <f aca="false">D2214&amp;V2214</f>
        <v>FT-CAND-EGSC-PRC-</v>
      </c>
    </row>
    <row r="2215" customFormat="false" ht="12.75" hidden="false" customHeight="false" outlineLevel="0" collapsed="false">
      <c r="A2215" s="81" t="n">
        <v>36682</v>
      </c>
      <c r="B2215" s="82" t="s">
        <v>55</v>
      </c>
      <c r="C2215" s="82" t="s">
        <v>56</v>
      </c>
      <c r="D2215" s="82" t="s">
        <v>103</v>
      </c>
      <c r="E2215" s="82" t="s">
        <v>24</v>
      </c>
      <c r="F2215" s="82"/>
      <c r="G2215" s="82" t="s">
        <v>70</v>
      </c>
      <c r="H2215" s="81" t="n">
        <v>37347</v>
      </c>
      <c r="I2215" s="82" t="n">
        <v>-219101</v>
      </c>
      <c r="J2215" s="82" t="n">
        <v>0</v>
      </c>
      <c r="K2215" s="83" t="n">
        <f aca="false">IF(J2215=0,0,J2215/I2215)</f>
        <v>0</v>
      </c>
      <c r="L2215" s="83" t="n">
        <f aca="false">I2215/UOM</f>
        <v>-21.9101</v>
      </c>
      <c r="M2215" s="83" t="n">
        <f aca="false">J2215/UOM</f>
        <v>0</v>
      </c>
      <c r="N2215" s="84" t="str">
        <f aca="false">IF(F2215="P","PHY",IF(F2215="G","G",E2215))</f>
        <v>P</v>
      </c>
      <c r="O2215" s="84" t="str">
        <f aca="false">IF(ISNA(VLOOKUP(G2215,BadCanCurves,1,FALSE())),VLOOKUP(D2215,FOLIOS,6,FALSE()),"not used")</f>
        <v>not used</v>
      </c>
      <c r="P2215" s="84" t="n">
        <f aca="false">IF($N2215="P",VLOOKUP(H2215,PrcBuckets,2,FALSE()),0)</f>
        <v>10</v>
      </c>
      <c r="Q2215" s="84" t="n">
        <f aca="false">IF($N2215="D",VLOOKUP(H2215,BasisBuckets,2,FALSE()),0)</f>
        <v>0</v>
      </c>
      <c r="R2215" s="84" t="n">
        <f aca="false">IF($N2215="PHY",VLOOKUP(H2215,PGDBuckets,2,FALSE()),0)</f>
        <v>0</v>
      </c>
      <c r="S2215" s="84" t="n">
        <f aca="false">IF($N2215="G",VLOOKUP(H2215,PGDBuckets,2,FALSE()),0)</f>
        <v>0</v>
      </c>
      <c r="T2215" s="84" t="n">
        <f aca="false">SUM(P2215:S2215)</f>
        <v>10</v>
      </c>
      <c r="U2215" s="84" t="str">
        <f aca="false">IF(O2215="not used","-",O2215&amp;N2215&amp;T2215)</f>
        <v>-</v>
      </c>
      <c r="V2215" s="84" t="str">
        <f aca="false">IF(O2215="Not Used","-",VLOOKUP(D2215,FOLIOS,7,FALSE())&amp;H2215)</f>
        <v>-</v>
      </c>
      <c r="W2215" s="84" t="str">
        <f aca="false">IF(U2215="-","-",O2215&amp;E2215&amp;H2215)</f>
        <v>-</v>
      </c>
      <c r="X2215" s="85" t="str">
        <f aca="false">D2215&amp;G2215</f>
        <v>FT-CAND-EGSC-PRCTOLL:AECO/ABC</v>
      </c>
      <c r="AF2215" s="0" t="str">
        <f aca="false">D2215&amp;V2215</f>
        <v>FT-CAND-EGSC-PRC-</v>
      </c>
    </row>
    <row r="2216" customFormat="false" ht="12.75" hidden="false" customHeight="false" outlineLevel="0" collapsed="false">
      <c r="A2216" s="81" t="n">
        <v>36682</v>
      </c>
      <c r="B2216" s="82" t="s">
        <v>55</v>
      </c>
      <c r="C2216" s="82" t="s">
        <v>56</v>
      </c>
      <c r="D2216" s="82" t="s">
        <v>103</v>
      </c>
      <c r="E2216" s="82" t="s">
        <v>24</v>
      </c>
      <c r="F2216" s="82"/>
      <c r="G2216" s="82" t="s">
        <v>70</v>
      </c>
      <c r="H2216" s="81" t="n">
        <v>37377</v>
      </c>
      <c r="I2216" s="82" t="n">
        <v>-225072</v>
      </c>
      <c r="J2216" s="82" t="n">
        <v>0</v>
      </c>
      <c r="K2216" s="83" t="n">
        <f aca="false">IF(J2216=0,0,J2216/I2216)</f>
        <v>0</v>
      </c>
      <c r="L2216" s="83" t="n">
        <f aca="false">I2216/UOM</f>
        <v>-22.5072</v>
      </c>
      <c r="M2216" s="83" t="n">
        <f aca="false">J2216/UOM</f>
        <v>0</v>
      </c>
      <c r="N2216" s="84" t="str">
        <f aca="false">IF(F2216="P","PHY",IF(F2216="G","G",E2216))</f>
        <v>P</v>
      </c>
      <c r="O2216" s="84" t="str">
        <f aca="false">IF(ISNA(VLOOKUP(G2216,BadCanCurves,1,FALSE())),VLOOKUP(D2216,FOLIOS,6,FALSE()),"not used")</f>
        <v>not used</v>
      </c>
      <c r="P2216" s="84" t="n">
        <f aca="false">IF($N2216="P",VLOOKUP(H2216,PrcBuckets,2,FALSE()),0)</f>
        <v>10</v>
      </c>
      <c r="Q2216" s="84" t="n">
        <f aca="false">IF($N2216="D",VLOOKUP(H2216,BasisBuckets,2,FALSE()),0)</f>
        <v>0</v>
      </c>
      <c r="R2216" s="84" t="n">
        <f aca="false">IF($N2216="PHY",VLOOKUP(H2216,PGDBuckets,2,FALSE()),0)</f>
        <v>0</v>
      </c>
      <c r="S2216" s="84" t="n">
        <f aca="false">IF($N2216="G",VLOOKUP(H2216,PGDBuckets,2,FALSE()),0)</f>
        <v>0</v>
      </c>
      <c r="T2216" s="84" t="n">
        <f aca="false">SUM(P2216:S2216)</f>
        <v>10</v>
      </c>
      <c r="U2216" s="84" t="str">
        <f aca="false">IF(O2216="not used","-",O2216&amp;N2216&amp;T2216)</f>
        <v>-</v>
      </c>
      <c r="V2216" s="84" t="str">
        <f aca="false">IF(O2216="Not Used","-",VLOOKUP(D2216,FOLIOS,7,FALSE())&amp;H2216)</f>
        <v>-</v>
      </c>
      <c r="W2216" s="84" t="str">
        <f aca="false">IF(U2216="-","-",O2216&amp;E2216&amp;H2216)</f>
        <v>-</v>
      </c>
      <c r="X2216" s="85" t="str">
        <f aca="false">D2216&amp;G2216</f>
        <v>FT-CAND-EGSC-PRCTOLL:AECO/ABC</v>
      </c>
      <c r="AF2216" s="0" t="str">
        <f aca="false">D2216&amp;V2216</f>
        <v>FT-CAND-EGSC-PRC-</v>
      </c>
    </row>
    <row r="2217" customFormat="false" ht="12.75" hidden="false" customHeight="false" outlineLevel="0" collapsed="false">
      <c r="A2217" s="81" t="n">
        <v>36682</v>
      </c>
      <c r="B2217" s="82" t="s">
        <v>55</v>
      </c>
      <c r="C2217" s="82" t="s">
        <v>56</v>
      </c>
      <c r="D2217" s="82" t="s">
        <v>103</v>
      </c>
      <c r="E2217" s="82" t="s">
        <v>24</v>
      </c>
      <c r="F2217" s="82"/>
      <c r="G2217" s="82" t="s">
        <v>70</v>
      </c>
      <c r="H2217" s="81" t="n">
        <v>37408</v>
      </c>
      <c r="I2217" s="82" t="n">
        <v>-216487</v>
      </c>
      <c r="J2217" s="82" t="n">
        <v>0</v>
      </c>
      <c r="K2217" s="83" t="n">
        <f aca="false">IF(J2217=0,0,J2217/I2217)</f>
        <v>0</v>
      </c>
      <c r="L2217" s="83" t="n">
        <f aca="false">I2217/UOM</f>
        <v>-21.6487</v>
      </c>
      <c r="M2217" s="83" t="n">
        <f aca="false">J2217/UOM</f>
        <v>0</v>
      </c>
      <c r="N2217" s="84" t="str">
        <f aca="false">IF(F2217="P","PHY",IF(F2217="G","G",E2217))</f>
        <v>P</v>
      </c>
      <c r="O2217" s="84" t="str">
        <f aca="false">IF(ISNA(VLOOKUP(G2217,BadCanCurves,1,FALSE())),VLOOKUP(D2217,FOLIOS,6,FALSE()),"not used")</f>
        <v>not used</v>
      </c>
      <c r="P2217" s="84" t="n">
        <f aca="false">IF($N2217="P",VLOOKUP(H2217,PrcBuckets,2,FALSE()),0)</f>
        <v>10</v>
      </c>
      <c r="Q2217" s="84" t="n">
        <f aca="false">IF($N2217="D",VLOOKUP(H2217,BasisBuckets,2,FALSE()),0)</f>
        <v>0</v>
      </c>
      <c r="R2217" s="84" t="n">
        <f aca="false">IF($N2217="PHY",VLOOKUP(H2217,PGDBuckets,2,FALSE()),0)</f>
        <v>0</v>
      </c>
      <c r="S2217" s="84" t="n">
        <f aca="false">IF($N2217="G",VLOOKUP(H2217,PGDBuckets,2,FALSE()),0)</f>
        <v>0</v>
      </c>
      <c r="T2217" s="84" t="n">
        <f aca="false">SUM(P2217:S2217)</f>
        <v>10</v>
      </c>
      <c r="U2217" s="84" t="str">
        <f aca="false">IF(O2217="not used","-",O2217&amp;N2217&amp;T2217)</f>
        <v>-</v>
      </c>
      <c r="V2217" s="84" t="str">
        <f aca="false">IF(O2217="Not Used","-",VLOOKUP(D2217,FOLIOS,7,FALSE())&amp;H2217)</f>
        <v>-</v>
      </c>
      <c r="W2217" s="84" t="str">
        <f aca="false">IF(U2217="-","-",O2217&amp;E2217&amp;H2217)</f>
        <v>-</v>
      </c>
      <c r="X2217" s="85" t="str">
        <f aca="false">D2217&amp;G2217</f>
        <v>FT-CAND-EGSC-PRCTOLL:AECO/ABC</v>
      </c>
      <c r="AF2217" s="0" t="str">
        <f aca="false">D2217&amp;V2217</f>
        <v>FT-CAND-EGSC-PRC-</v>
      </c>
    </row>
    <row r="2218" customFormat="false" ht="12.75" hidden="false" customHeight="false" outlineLevel="0" collapsed="false">
      <c r="A2218" s="81" t="n">
        <v>36682</v>
      </c>
      <c r="B2218" s="82" t="s">
        <v>55</v>
      </c>
      <c r="C2218" s="82" t="s">
        <v>56</v>
      </c>
      <c r="D2218" s="82" t="s">
        <v>103</v>
      </c>
      <c r="E2218" s="82" t="s">
        <v>24</v>
      </c>
      <c r="F2218" s="82"/>
      <c r="G2218" s="82" t="s">
        <v>70</v>
      </c>
      <c r="H2218" s="81" t="n">
        <v>37438</v>
      </c>
      <c r="I2218" s="82" t="n">
        <v>-222388</v>
      </c>
      <c r="J2218" s="82" t="n">
        <v>0</v>
      </c>
      <c r="K2218" s="83" t="n">
        <f aca="false">IF(J2218=0,0,J2218/I2218)</f>
        <v>0</v>
      </c>
      <c r="L2218" s="83" t="n">
        <f aca="false">I2218/UOM</f>
        <v>-22.2388</v>
      </c>
      <c r="M2218" s="83" t="n">
        <f aca="false">J2218/UOM</f>
        <v>0</v>
      </c>
      <c r="N2218" s="84" t="str">
        <f aca="false">IF(F2218="P","PHY",IF(F2218="G","G",E2218))</f>
        <v>P</v>
      </c>
      <c r="O2218" s="84" t="str">
        <f aca="false">IF(ISNA(VLOOKUP(G2218,BadCanCurves,1,FALSE())),VLOOKUP(D2218,FOLIOS,6,FALSE()),"not used")</f>
        <v>not used</v>
      </c>
      <c r="P2218" s="84" t="n">
        <f aca="false">IF($N2218="P",VLOOKUP(H2218,PrcBuckets,2,FALSE()),0)</f>
        <v>10</v>
      </c>
      <c r="Q2218" s="84" t="n">
        <f aca="false">IF($N2218="D",VLOOKUP(H2218,BasisBuckets,2,FALSE()),0)</f>
        <v>0</v>
      </c>
      <c r="R2218" s="84" t="n">
        <f aca="false">IF($N2218="PHY",VLOOKUP(H2218,PGDBuckets,2,FALSE()),0)</f>
        <v>0</v>
      </c>
      <c r="S2218" s="84" t="n">
        <f aca="false">IF($N2218="G",VLOOKUP(H2218,PGDBuckets,2,FALSE()),0)</f>
        <v>0</v>
      </c>
      <c r="T2218" s="84" t="n">
        <f aca="false">SUM(P2218:S2218)</f>
        <v>10</v>
      </c>
      <c r="U2218" s="84" t="str">
        <f aca="false">IF(O2218="not used","-",O2218&amp;N2218&amp;T2218)</f>
        <v>-</v>
      </c>
      <c r="V2218" s="84" t="str">
        <f aca="false">IF(O2218="Not Used","-",VLOOKUP(D2218,FOLIOS,7,FALSE())&amp;H2218)</f>
        <v>-</v>
      </c>
      <c r="W2218" s="84" t="str">
        <f aca="false">IF(U2218="-","-",O2218&amp;E2218&amp;H2218)</f>
        <v>-</v>
      </c>
      <c r="X2218" s="85" t="str">
        <f aca="false">D2218&amp;G2218</f>
        <v>FT-CAND-EGSC-PRCTOLL:AECO/ABC</v>
      </c>
      <c r="AF2218" s="0" t="str">
        <f aca="false">D2218&amp;V2218</f>
        <v>FT-CAND-EGSC-PRC-</v>
      </c>
    </row>
    <row r="2219" customFormat="false" ht="12.75" hidden="false" customHeight="false" outlineLevel="0" collapsed="false">
      <c r="A2219" s="81" t="n">
        <v>36682</v>
      </c>
      <c r="B2219" s="82" t="s">
        <v>55</v>
      </c>
      <c r="C2219" s="82" t="s">
        <v>56</v>
      </c>
      <c r="D2219" s="82" t="s">
        <v>103</v>
      </c>
      <c r="E2219" s="82" t="s">
        <v>24</v>
      </c>
      <c r="F2219" s="82"/>
      <c r="G2219" s="82" t="s">
        <v>70</v>
      </c>
      <c r="H2219" s="81" t="n">
        <v>37469</v>
      </c>
      <c r="I2219" s="82" t="n">
        <v>-221039</v>
      </c>
      <c r="J2219" s="82" t="n">
        <v>0</v>
      </c>
      <c r="K2219" s="83" t="n">
        <f aca="false">IF(J2219=0,0,J2219/I2219)</f>
        <v>0</v>
      </c>
      <c r="L2219" s="83" t="n">
        <f aca="false">I2219/UOM</f>
        <v>-22.1039</v>
      </c>
      <c r="M2219" s="83" t="n">
        <f aca="false">J2219/UOM</f>
        <v>0</v>
      </c>
      <c r="N2219" s="84" t="str">
        <f aca="false">IF(F2219="P","PHY",IF(F2219="G","G",E2219))</f>
        <v>P</v>
      </c>
      <c r="O2219" s="84" t="str">
        <f aca="false">IF(ISNA(VLOOKUP(G2219,BadCanCurves,1,FALSE())),VLOOKUP(D2219,FOLIOS,6,FALSE()),"not used")</f>
        <v>not used</v>
      </c>
      <c r="P2219" s="84" t="n">
        <f aca="false">IF($N2219="P",VLOOKUP(H2219,PrcBuckets,2,FALSE()),0)</f>
        <v>10</v>
      </c>
      <c r="Q2219" s="84" t="n">
        <f aca="false">IF($N2219="D",VLOOKUP(H2219,BasisBuckets,2,FALSE()),0)</f>
        <v>0</v>
      </c>
      <c r="R2219" s="84" t="n">
        <f aca="false">IF($N2219="PHY",VLOOKUP(H2219,PGDBuckets,2,FALSE()),0)</f>
        <v>0</v>
      </c>
      <c r="S2219" s="84" t="n">
        <f aca="false">IF($N2219="G",VLOOKUP(H2219,PGDBuckets,2,FALSE()),0)</f>
        <v>0</v>
      </c>
      <c r="T2219" s="84" t="n">
        <f aca="false">SUM(P2219:S2219)</f>
        <v>10</v>
      </c>
      <c r="U2219" s="84" t="str">
        <f aca="false">IF(O2219="not used","-",O2219&amp;N2219&amp;T2219)</f>
        <v>-</v>
      </c>
      <c r="V2219" s="84" t="str">
        <f aca="false">IF(O2219="Not Used","-",VLOOKUP(D2219,FOLIOS,7,FALSE())&amp;H2219)</f>
        <v>-</v>
      </c>
      <c r="W2219" s="84" t="str">
        <f aca="false">IF(U2219="-","-",O2219&amp;E2219&amp;H2219)</f>
        <v>-</v>
      </c>
      <c r="X2219" s="85" t="str">
        <f aca="false">D2219&amp;G2219</f>
        <v>FT-CAND-EGSC-PRCTOLL:AECO/ABC</v>
      </c>
      <c r="AF2219" s="0" t="str">
        <f aca="false">D2219&amp;V2219</f>
        <v>FT-CAND-EGSC-PRC-</v>
      </c>
    </row>
    <row r="2220" customFormat="false" ht="12.75" hidden="false" customHeight="false" outlineLevel="0" collapsed="false">
      <c r="A2220" s="81" t="n">
        <v>36682</v>
      </c>
      <c r="B2220" s="82" t="s">
        <v>55</v>
      </c>
      <c r="C2220" s="82" t="s">
        <v>56</v>
      </c>
      <c r="D2220" s="82" t="s">
        <v>103</v>
      </c>
      <c r="E2220" s="82" t="s">
        <v>24</v>
      </c>
      <c r="F2220" s="82"/>
      <c r="G2220" s="82" t="s">
        <v>70</v>
      </c>
      <c r="H2220" s="81" t="n">
        <v>37500</v>
      </c>
      <c r="I2220" s="82" t="n">
        <v>-212611</v>
      </c>
      <c r="J2220" s="82" t="n">
        <v>0</v>
      </c>
      <c r="K2220" s="83" t="n">
        <f aca="false">IF(J2220=0,0,J2220/I2220)</f>
        <v>0</v>
      </c>
      <c r="L2220" s="83" t="n">
        <f aca="false">I2220/UOM</f>
        <v>-21.2611</v>
      </c>
      <c r="M2220" s="83" t="n">
        <f aca="false">J2220/UOM</f>
        <v>0</v>
      </c>
      <c r="N2220" s="84" t="str">
        <f aca="false">IF(F2220="P","PHY",IF(F2220="G","G",E2220))</f>
        <v>P</v>
      </c>
      <c r="O2220" s="84" t="str">
        <f aca="false">IF(ISNA(VLOOKUP(G2220,BadCanCurves,1,FALSE())),VLOOKUP(D2220,FOLIOS,6,FALSE()),"not used")</f>
        <v>not used</v>
      </c>
      <c r="P2220" s="84" t="n">
        <f aca="false">IF($N2220="P",VLOOKUP(H2220,PrcBuckets,2,FALSE()),0)</f>
        <v>10</v>
      </c>
      <c r="Q2220" s="84" t="n">
        <f aca="false">IF($N2220="D",VLOOKUP(H2220,BasisBuckets,2,FALSE()),0)</f>
        <v>0</v>
      </c>
      <c r="R2220" s="84" t="n">
        <f aca="false">IF($N2220="PHY",VLOOKUP(H2220,PGDBuckets,2,FALSE()),0)</f>
        <v>0</v>
      </c>
      <c r="S2220" s="84" t="n">
        <f aca="false">IF($N2220="G",VLOOKUP(H2220,PGDBuckets,2,FALSE()),0)</f>
        <v>0</v>
      </c>
      <c r="T2220" s="84" t="n">
        <f aca="false">SUM(P2220:S2220)</f>
        <v>10</v>
      </c>
      <c r="U2220" s="84" t="str">
        <f aca="false">IF(O2220="not used","-",O2220&amp;N2220&amp;T2220)</f>
        <v>-</v>
      </c>
      <c r="V2220" s="84" t="str">
        <f aca="false">IF(O2220="Not Used","-",VLOOKUP(D2220,FOLIOS,7,FALSE())&amp;H2220)</f>
        <v>-</v>
      </c>
      <c r="W2220" s="84" t="str">
        <f aca="false">IF(U2220="-","-",O2220&amp;E2220&amp;H2220)</f>
        <v>-</v>
      </c>
      <c r="X2220" s="85" t="str">
        <f aca="false">D2220&amp;G2220</f>
        <v>FT-CAND-EGSC-PRCTOLL:AECO/ABC</v>
      </c>
      <c r="AF2220" s="0" t="str">
        <f aca="false">D2220&amp;V2220</f>
        <v>FT-CAND-EGSC-PRC-</v>
      </c>
    </row>
    <row r="2221" customFormat="false" ht="12.75" hidden="false" customHeight="false" outlineLevel="0" collapsed="false">
      <c r="A2221" s="81" t="n">
        <v>36682</v>
      </c>
      <c r="B2221" s="82" t="s">
        <v>55</v>
      </c>
      <c r="C2221" s="82" t="s">
        <v>56</v>
      </c>
      <c r="D2221" s="82" t="s">
        <v>103</v>
      </c>
      <c r="E2221" s="82" t="s">
        <v>24</v>
      </c>
      <c r="F2221" s="82"/>
      <c r="G2221" s="82" t="s">
        <v>70</v>
      </c>
      <c r="H2221" s="81" t="n">
        <v>37530</v>
      </c>
      <c r="I2221" s="82" t="n">
        <v>-218408</v>
      </c>
      <c r="J2221" s="82" t="n">
        <v>0</v>
      </c>
      <c r="K2221" s="83" t="n">
        <f aca="false">IF(J2221=0,0,J2221/I2221)</f>
        <v>0</v>
      </c>
      <c r="L2221" s="83" t="n">
        <f aca="false">I2221/UOM</f>
        <v>-21.8408</v>
      </c>
      <c r="M2221" s="83" t="n">
        <f aca="false">J2221/UOM</f>
        <v>0</v>
      </c>
      <c r="N2221" s="84" t="str">
        <f aca="false">IF(F2221="P","PHY",IF(F2221="G","G",E2221))</f>
        <v>P</v>
      </c>
      <c r="O2221" s="84" t="str">
        <f aca="false">IF(ISNA(VLOOKUP(G2221,BadCanCurves,1,FALSE())),VLOOKUP(D2221,FOLIOS,6,FALSE()),"not used")</f>
        <v>not used</v>
      </c>
      <c r="P2221" s="84" t="n">
        <f aca="false">IF($N2221="P",VLOOKUP(H2221,PrcBuckets,2,FALSE()),0)</f>
        <v>10</v>
      </c>
      <c r="Q2221" s="84" t="n">
        <f aca="false">IF($N2221="D",VLOOKUP(H2221,BasisBuckets,2,FALSE()),0)</f>
        <v>0</v>
      </c>
      <c r="R2221" s="84" t="n">
        <f aca="false">IF($N2221="PHY",VLOOKUP(H2221,PGDBuckets,2,FALSE()),0)</f>
        <v>0</v>
      </c>
      <c r="S2221" s="84" t="n">
        <f aca="false">IF($N2221="G",VLOOKUP(H2221,PGDBuckets,2,FALSE()),0)</f>
        <v>0</v>
      </c>
      <c r="T2221" s="84" t="n">
        <f aca="false">SUM(P2221:S2221)</f>
        <v>10</v>
      </c>
      <c r="U2221" s="84" t="str">
        <f aca="false">IF(O2221="not used","-",O2221&amp;N2221&amp;T2221)</f>
        <v>-</v>
      </c>
      <c r="V2221" s="84" t="str">
        <f aca="false">IF(O2221="Not Used","-",VLOOKUP(D2221,FOLIOS,7,FALSE())&amp;H2221)</f>
        <v>-</v>
      </c>
      <c r="W2221" s="84" t="str">
        <f aca="false">IF(U2221="-","-",O2221&amp;E2221&amp;H2221)</f>
        <v>-</v>
      </c>
      <c r="X2221" s="85" t="str">
        <f aca="false">D2221&amp;G2221</f>
        <v>FT-CAND-EGSC-PRCTOLL:AECO/ABC</v>
      </c>
      <c r="AF2221" s="0" t="str">
        <f aca="false">D2221&amp;V2221</f>
        <v>FT-CAND-EGSC-PRC-</v>
      </c>
    </row>
    <row r="2222" customFormat="false" ht="12.75" hidden="false" customHeight="false" outlineLevel="0" collapsed="false">
      <c r="A2222" s="81" t="n">
        <v>36682</v>
      </c>
      <c r="B2222" s="82" t="s">
        <v>55</v>
      </c>
      <c r="C2222" s="82" t="s">
        <v>56</v>
      </c>
      <c r="D2222" s="82" t="s">
        <v>103</v>
      </c>
      <c r="E2222" s="82" t="s">
        <v>24</v>
      </c>
      <c r="F2222" s="82"/>
      <c r="G2222" s="82" t="s">
        <v>70</v>
      </c>
      <c r="H2222" s="81" t="n">
        <v>37561</v>
      </c>
      <c r="I2222" s="82" t="n">
        <v>-210083</v>
      </c>
      <c r="J2222" s="82" t="n">
        <v>0</v>
      </c>
      <c r="K2222" s="83" t="n">
        <f aca="false">IF(J2222=0,0,J2222/I2222)</f>
        <v>0</v>
      </c>
      <c r="L2222" s="83" t="n">
        <f aca="false">I2222/UOM</f>
        <v>-21.0083</v>
      </c>
      <c r="M2222" s="83" t="n">
        <f aca="false">J2222/UOM</f>
        <v>0</v>
      </c>
      <c r="N2222" s="84" t="str">
        <f aca="false">IF(F2222="P","PHY",IF(F2222="G","G",E2222))</f>
        <v>P</v>
      </c>
      <c r="O2222" s="84" t="str">
        <f aca="false">IF(ISNA(VLOOKUP(G2222,BadCanCurves,1,FALSE())),VLOOKUP(D2222,FOLIOS,6,FALSE()),"not used")</f>
        <v>not used</v>
      </c>
      <c r="P2222" s="84" t="n">
        <f aca="false">IF($N2222="P",VLOOKUP(H2222,PrcBuckets,2,FALSE()),0)</f>
        <v>10</v>
      </c>
      <c r="Q2222" s="84" t="n">
        <f aca="false">IF($N2222="D",VLOOKUP(H2222,BasisBuckets,2,FALSE()),0)</f>
        <v>0</v>
      </c>
      <c r="R2222" s="84" t="n">
        <f aca="false">IF($N2222="PHY",VLOOKUP(H2222,PGDBuckets,2,FALSE()),0)</f>
        <v>0</v>
      </c>
      <c r="S2222" s="84" t="n">
        <f aca="false">IF($N2222="G",VLOOKUP(H2222,PGDBuckets,2,FALSE()),0)</f>
        <v>0</v>
      </c>
      <c r="T2222" s="84" t="n">
        <f aca="false">SUM(P2222:S2222)</f>
        <v>10</v>
      </c>
      <c r="U2222" s="84" t="str">
        <f aca="false">IF(O2222="not used","-",O2222&amp;N2222&amp;T2222)</f>
        <v>-</v>
      </c>
      <c r="V2222" s="84" t="str">
        <f aca="false">IF(O2222="Not Used","-",VLOOKUP(D2222,FOLIOS,7,FALSE())&amp;H2222)</f>
        <v>-</v>
      </c>
      <c r="W2222" s="84" t="str">
        <f aca="false">IF(U2222="-","-",O2222&amp;E2222&amp;H2222)</f>
        <v>-</v>
      </c>
      <c r="X2222" s="85" t="str">
        <f aca="false">D2222&amp;G2222</f>
        <v>FT-CAND-EGSC-PRCTOLL:AECO/ABC</v>
      </c>
      <c r="AF2222" s="0" t="str">
        <f aca="false">D2222&amp;V2222</f>
        <v>FT-CAND-EGSC-PRC-</v>
      </c>
    </row>
    <row r="2223" customFormat="false" ht="12.75" hidden="false" customHeight="false" outlineLevel="0" collapsed="false">
      <c r="A2223" s="81" t="n">
        <v>36682</v>
      </c>
      <c r="B2223" s="82" t="s">
        <v>55</v>
      </c>
      <c r="C2223" s="82" t="s">
        <v>56</v>
      </c>
      <c r="D2223" s="82" t="s">
        <v>103</v>
      </c>
      <c r="E2223" s="82" t="s">
        <v>24</v>
      </c>
      <c r="F2223" s="82"/>
      <c r="G2223" s="82" t="s">
        <v>70</v>
      </c>
      <c r="H2223" s="81" t="n">
        <v>37591</v>
      </c>
      <c r="I2223" s="82" t="n">
        <v>-215813</v>
      </c>
      <c r="J2223" s="82" t="n">
        <v>0</v>
      </c>
      <c r="K2223" s="83" t="n">
        <f aca="false">IF(J2223=0,0,J2223/I2223)</f>
        <v>0</v>
      </c>
      <c r="L2223" s="83" t="n">
        <f aca="false">I2223/UOM</f>
        <v>-21.5813</v>
      </c>
      <c r="M2223" s="83" t="n">
        <f aca="false">J2223/UOM</f>
        <v>0</v>
      </c>
      <c r="N2223" s="84" t="str">
        <f aca="false">IF(F2223="P","PHY",IF(F2223="G","G",E2223))</f>
        <v>P</v>
      </c>
      <c r="O2223" s="84" t="str">
        <f aca="false">IF(ISNA(VLOOKUP(G2223,BadCanCurves,1,FALSE())),VLOOKUP(D2223,FOLIOS,6,FALSE()),"not used")</f>
        <v>not used</v>
      </c>
      <c r="P2223" s="84" t="n">
        <f aca="false">IF($N2223="P",VLOOKUP(H2223,PrcBuckets,2,FALSE()),0)</f>
        <v>10</v>
      </c>
      <c r="Q2223" s="84" t="n">
        <f aca="false">IF($N2223="D",VLOOKUP(H2223,BasisBuckets,2,FALSE()),0)</f>
        <v>0</v>
      </c>
      <c r="R2223" s="84" t="n">
        <f aca="false">IF($N2223="PHY",VLOOKUP(H2223,PGDBuckets,2,FALSE()),0)</f>
        <v>0</v>
      </c>
      <c r="S2223" s="84" t="n">
        <f aca="false">IF($N2223="G",VLOOKUP(H2223,PGDBuckets,2,FALSE()),0)</f>
        <v>0</v>
      </c>
      <c r="T2223" s="84" t="n">
        <f aca="false">SUM(P2223:S2223)</f>
        <v>10</v>
      </c>
      <c r="U2223" s="84" t="str">
        <f aca="false">IF(O2223="not used","-",O2223&amp;N2223&amp;T2223)</f>
        <v>-</v>
      </c>
      <c r="V2223" s="84" t="str">
        <f aca="false">IF(O2223="Not Used","-",VLOOKUP(D2223,FOLIOS,7,FALSE())&amp;H2223)</f>
        <v>-</v>
      </c>
      <c r="W2223" s="84" t="str">
        <f aca="false">IF(U2223="-","-",O2223&amp;E2223&amp;H2223)</f>
        <v>-</v>
      </c>
      <c r="X2223" s="85" t="str">
        <f aca="false">D2223&amp;G2223</f>
        <v>FT-CAND-EGSC-PRCTOLL:AECO/ABC</v>
      </c>
      <c r="AF2223" s="0" t="str">
        <f aca="false">D2223&amp;V2223</f>
        <v>FT-CAND-EGSC-PRC-</v>
      </c>
    </row>
    <row r="2224" customFormat="false" ht="12.75" hidden="false" customHeight="false" outlineLevel="0" collapsed="false">
      <c r="A2224" s="81" t="n">
        <v>36682</v>
      </c>
      <c r="B2224" s="82" t="s">
        <v>55</v>
      </c>
      <c r="C2224" s="82" t="s">
        <v>56</v>
      </c>
      <c r="D2224" s="82" t="s">
        <v>103</v>
      </c>
      <c r="E2224" s="82" t="s">
        <v>24</v>
      </c>
      <c r="F2224" s="82"/>
      <c r="G2224" s="82" t="s">
        <v>70</v>
      </c>
      <c r="H2224" s="81" t="n">
        <v>37622</v>
      </c>
      <c r="I2224" s="82" t="n">
        <v>-214505</v>
      </c>
      <c r="J2224" s="82" t="n">
        <v>0</v>
      </c>
      <c r="K2224" s="83" t="n">
        <f aca="false">IF(J2224=0,0,J2224/I2224)</f>
        <v>0</v>
      </c>
      <c r="L2224" s="83" t="n">
        <f aca="false">I2224/UOM</f>
        <v>-21.4505</v>
      </c>
      <c r="M2224" s="83" t="n">
        <f aca="false">J2224/UOM</f>
        <v>0</v>
      </c>
      <c r="N2224" s="84" t="str">
        <f aca="false">IF(F2224="P","PHY",IF(F2224="G","G",E2224))</f>
        <v>P</v>
      </c>
      <c r="O2224" s="84" t="str">
        <f aca="false">IF(ISNA(VLOOKUP(G2224,BadCanCurves,1,FALSE())),VLOOKUP(D2224,FOLIOS,6,FALSE()),"not used")</f>
        <v>not used</v>
      </c>
      <c r="P2224" s="84" t="n">
        <f aca="false">IF($N2224="P",VLOOKUP(H2224,PrcBuckets,2,FALSE()),0)</f>
        <v>11</v>
      </c>
      <c r="Q2224" s="84" t="n">
        <f aca="false">IF($N2224="D",VLOOKUP(H2224,BasisBuckets,2,FALSE()),0)</f>
        <v>0</v>
      </c>
      <c r="R2224" s="84" t="n">
        <f aca="false">IF($N2224="PHY",VLOOKUP(H2224,PGDBuckets,2,FALSE()),0)</f>
        <v>0</v>
      </c>
      <c r="S2224" s="84" t="n">
        <f aca="false">IF($N2224="G",VLOOKUP(H2224,PGDBuckets,2,FALSE()),0)</f>
        <v>0</v>
      </c>
      <c r="T2224" s="84" t="n">
        <f aca="false">SUM(P2224:S2224)</f>
        <v>11</v>
      </c>
      <c r="U2224" s="84" t="str">
        <f aca="false">IF(O2224="not used","-",O2224&amp;N2224&amp;T2224)</f>
        <v>-</v>
      </c>
      <c r="V2224" s="84" t="str">
        <f aca="false">IF(O2224="Not Used","-",VLOOKUP(D2224,FOLIOS,7,FALSE())&amp;H2224)</f>
        <v>-</v>
      </c>
      <c r="W2224" s="84" t="str">
        <f aca="false">IF(U2224="-","-",O2224&amp;E2224&amp;H2224)</f>
        <v>-</v>
      </c>
      <c r="X2224" s="85" t="str">
        <f aca="false">D2224&amp;G2224</f>
        <v>FT-CAND-EGSC-PRCTOLL:AECO/ABC</v>
      </c>
      <c r="AF2224" s="0" t="str">
        <f aca="false">D2224&amp;V2224</f>
        <v>FT-CAND-EGSC-PRC-</v>
      </c>
    </row>
    <row r="2225" customFormat="false" ht="12.75" hidden="false" customHeight="false" outlineLevel="0" collapsed="false">
      <c r="A2225" s="81" t="n">
        <v>36682</v>
      </c>
      <c r="B2225" s="82" t="s">
        <v>55</v>
      </c>
      <c r="C2225" s="82" t="s">
        <v>56</v>
      </c>
      <c r="D2225" s="82" t="s">
        <v>103</v>
      </c>
      <c r="E2225" s="82" t="s">
        <v>24</v>
      </c>
      <c r="F2225" s="82"/>
      <c r="G2225" s="82" t="s">
        <v>70</v>
      </c>
      <c r="H2225" s="81" t="n">
        <v>37653</v>
      </c>
      <c r="I2225" s="82" t="n">
        <v>-192570</v>
      </c>
      <c r="J2225" s="82" t="n">
        <v>0</v>
      </c>
      <c r="K2225" s="83" t="n">
        <f aca="false">IF(J2225=0,0,J2225/I2225)</f>
        <v>0</v>
      </c>
      <c r="L2225" s="83" t="n">
        <f aca="false">I2225/UOM</f>
        <v>-19.257</v>
      </c>
      <c r="M2225" s="83" t="n">
        <f aca="false">J2225/UOM</f>
        <v>0</v>
      </c>
      <c r="N2225" s="84" t="str">
        <f aca="false">IF(F2225="P","PHY",IF(F2225="G","G",E2225))</f>
        <v>P</v>
      </c>
      <c r="O2225" s="84" t="str">
        <f aca="false">IF(ISNA(VLOOKUP(G2225,BadCanCurves,1,FALSE())),VLOOKUP(D2225,FOLIOS,6,FALSE()),"not used")</f>
        <v>not used</v>
      </c>
      <c r="P2225" s="84" t="n">
        <f aca="false">IF($N2225="P",VLOOKUP(H2225,PrcBuckets,2,FALSE()),0)</f>
        <v>11</v>
      </c>
      <c r="Q2225" s="84" t="n">
        <f aca="false">IF($N2225="D",VLOOKUP(H2225,BasisBuckets,2,FALSE()),0)</f>
        <v>0</v>
      </c>
      <c r="R2225" s="84" t="n">
        <f aca="false">IF($N2225="PHY",VLOOKUP(H2225,PGDBuckets,2,FALSE()),0)</f>
        <v>0</v>
      </c>
      <c r="S2225" s="84" t="n">
        <f aca="false">IF($N2225="G",VLOOKUP(H2225,PGDBuckets,2,FALSE()),0)</f>
        <v>0</v>
      </c>
      <c r="T2225" s="84" t="n">
        <f aca="false">SUM(P2225:S2225)</f>
        <v>11</v>
      </c>
      <c r="U2225" s="84" t="str">
        <f aca="false">IF(O2225="not used","-",O2225&amp;N2225&amp;T2225)</f>
        <v>-</v>
      </c>
      <c r="V2225" s="84" t="str">
        <f aca="false">IF(O2225="Not Used","-",VLOOKUP(D2225,FOLIOS,7,FALSE())&amp;H2225)</f>
        <v>-</v>
      </c>
      <c r="W2225" s="84" t="str">
        <f aca="false">IF(U2225="-","-",O2225&amp;E2225&amp;H2225)</f>
        <v>-</v>
      </c>
      <c r="X2225" s="85" t="str">
        <f aca="false">D2225&amp;G2225</f>
        <v>FT-CAND-EGSC-PRCTOLL:AECO/ABC</v>
      </c>
      <c r="AF2225" s="0" t="str">
        <f aca="false">D2225&amp;V2225</f>
        <v>FT-CAND-EGSC-PRC-</v>
      </c>
    </row>
    <row r="2226" customFormat="false" ht="12.75" hidden="false" customHeight="false" outlineLevel="0" collapsed="false">
      <c r="A2226" s="81" t="n">
        <v>36682</v>
      </c>
      <c r="B2226" s="82" t="s">
        <v>55</v>
      </c>
      <c r="C2226" s="82" t="s">
        <v>56</v>
      </c>
      <c r="D2226" s="82" t="s">
        <v>103</v>
      </c>
      <c r="E2226" s="82" t="s">
        <v>24</v>
      </c>
      <c r="F2226" s="82"/>
      <c r="G2226" s="82" t="s">
        <v>70</v>
      </c>
      <c r="H2226" s="81" t="n">
        <v>37681</v>
      </c>
      <c r="I2226" s="82" t="n">
        <v>-212033</v>
      </c>
      <c r="J2226" s="82" t="n">
        <v>0</v>
      </c>
      <c r="K2226" s="83" t="n">
        <f aca="false">IF(J2226=0,0,J2226/I2226)</f>
        <v>0</v>
      </c>
      <c r="L2226" s="83" t="n">
        <f aca="false">I2226/UOM</f>
        <v>-21.2033</v>
      </c>
      <c r="M2226" s="83" t="n">
        <f aca="false">J2226/UOM</f>
        <v>0</v>
      </c>
      <c r="N2226" s="84" t="str">
        <f aca="false">IF(F2226="P","PHY",IF(F2226="G","G",E2226))</f>
        <v>P</v>
      </c>
      <c r="O2226" s="84" t="str">
        <f aca="false">IF(ISNA(VLOOKUP(G2226,BadCanCurves,1,FALSE())),VLOOKUP(D2226,FOLIOS,6,FALSE()),"not used")</f>
        <v>not used</v>
      </c>
      <c r="P2226" s="84" t="n">
        <f aca="false">IF($N2226="P",VLOOKUP(H2226,PrcBuckets,2,FALSE()),0)</f>
        <v>11</v>
      </c>
      <c r="Q2226" s="84" t="n">
        <f aca="false">IF($N2226="D",VLOOKUP(H2226,BasisBuckets,2,FALSE()),0)</f>
        <v>0</v>
      </c>
      <c r="R2226" s="84" t="n">
        <f aca="false">IF($N2226="PHY",VLOOKUP(H2226,PGDBuckets,2,FALSE()),0)</f>
        <v>0</v>
      </c>
      <c r="S2226" s="84" t="n">
        <f aca="false">IF($N2226="G",VLOOKUP(H2226,PGDBuckets,2,FALSE()),0)</f>
        <v>0</v>
      </c>
      <c r="T2226" s="84" t="n">
        <f aca="false">SUM(P2226:S2226)</f>
        <v>11</v>
      </c>
      <c r="U2226" s="84" t="str">
        <f aca="false">IF(O2226="not used","-",O2226&amp;N2226&amp;T2226)</f>
        <v>-</v>
      </c>
      <c r="V2226" s="84" t="str">
        <f aca="false">IF(O2226="Not Used","-",VLOOKUP(D2226,FOLIOS,7,FALSE())&amp;H2226)</f>
        <v>-</v>
      </c>
      <c r="W2226" s="84" t="str">
        <f aca="false">IF(U2226="-","-",O2226&amp;E2226&amp;H2226)</f>
        <v>-</v>
      </c>
      <c r="X2226" s="85" t="str">
        <f aca="false">D2226&amp;G2226</f>
        <v>FT-CAND-EGSC-PRCTOLL:AECO/ABC</v>
      </c>
      <c r="AF2226" s="0" t="str">
        <f aca="false">D2226&amp;V2226</f>
        <v>FT-CAND-EGSC-PRC-</v>
      </c>
    </row>
    <row r="2227" customFormat="false" ht="12.75" hidden="false" customHeight="false" outlineLevel="0" collapsed="false">
      <c r="A2227" s="81" t="n">
        <v>36682</v>
      </c>
      <c r="B2227" s="82" t="s">
        <v>55</v>
      </c>
      <c r="C2227" s="82" t="s">
        <v>56</v>
      </c>
      <c r="D2227" s="82" t="s">
        <v>103</v>
      </c>
      <c r="E2227" s="82" t="s">
        <v>24</v>
      </c>
      <c r="F2227" s="82"/>
      <c r="G2227" s="82" t="s">
        <v>70</v>
      </c>
      <c r="H2227" s="81" t="n">
        <v>37712</v>
      </c>
      <c r="I2227" s="82" t="n">
        <v>-203951</v>
      </c>
      <c r="J2227" s="82" t="n">
        <v>0</v>
      </c>
      <c r="K2227" s="83" t="n">
        <f aca="false">IF(J2227=0,0,J2227/I2227)</f>
        <v>0</v>
      </c>
      <c r="L2227" s="83" t="n">
        <f aca="false">I2227/UOM</f>
        <v>-20.3951</v>
      </c>
      <c r="M2227" s="83" t="n">
        <f aca="false">J2227/UOM</f>
        <v>0</v>
      </c>
      <c r="N2227" s="84" t="str">
        <f aca="false">IF(F2227="P","PHY",IF(F2227="G","G",E2227))</f>
        <v>P</v>
      </c>
      <c r="O2227" s="84" t="str">
        <f aca="false">IF(ISNA(VLOOKUP(G2227,BadCanCurves,1,FALSE())),VLOOKUP(D2227,FOLIOS,6,FALSE()),"not used")</f>
        <v>not used</v>
      </c>
      <c r="P2227" s="84" t="n">
        <f aca="false">IF($N2227="P",VLOOKUP(H2227,PrcBuckets,2,FALSE()),0)</f>
        <v>11</v>
      </c>
      <c r="Q2227" s="84" t="n">
        <f aca="false">IF($N2227="D",VLOOKUP(H2227,BasisBuckets,2,FALSE()),0)</f>
        <v>0</v>
      </c>
      <c r="R2227" s="84" t="n">
        <f aca="false">IF($N2227="PHY",VLOOKUP(H2227,PGDBuckets,2,FALSE()),0)</f>
        <v>0</v>
      </c>
      <c r="S2227" s="84" t="n">
        <f aca="false">IF($N2227="G",VLOOKUP(H2227,PGDBuckets,2,FALSE()),0)</f>
        <v>0</v>
      </c>
      <c r="T2227" s="84" t="n">
        <f aca="false">SUM(P2227:S2227)</f>
        <v>11</v>
      </c>
      <c r="U2227" s="84" t="str">
        <f aca="false">IF(O2227="not used","-",O2227&amp;N2227&amp;T2227)</f>
        <v>-</v>
      </c>
      <c r="V2227" s="84" t="str">
        <f aca="false">IF(O2227="Not Used","-",VLOOKUP(D2227,FOLIOS,7,FALSE())&amp;H2227)</f>
        <v>-</v>
      </c>
      <c r="W2227" s="84" t="str">
        <f aca="false">IF(U2227="-","-",O2227&amp;E2227&amp;H2227)</f>
        <v>-</v>
      </c>
      <c r="X2227" s="85" t="str">
        <f aca="false">D2227&amp;G2227</f>
        <v>FT-CAND-EGSC-PRCTOLL:AECO/ABC</v>
      </c>
      <c r="AF2227" s="0" t="str">
        <f aca="false">D2227&amp;V2227</f>
        <v>FT-CAND-EGSC-PRC-</v>
      </c>
    </row>
    <row r="2228" customFormat="false" ht="12.75" hidden="false" customHeight="false" outlineLevel="0" collapsed="false">
      <c r="A2228" s="81" t="n">
        <v>36682</v>
      </c>
      <c r="B2228" s="82" t="s">
        <v>55</v>
      </c>
      <c r="C2228" s="82" t="s">
        <v>56</v>
      </c>
      <c r="D2228" s="82" t="s">
        <v>103</v>
      </c>
      <c r="E2228" s="82" t="s">
        <v>24</v>
      </c>
      <c r="F2228" s="82"/>
      <c r="G2228" s="82" t="s">
        <v>70</v>
      </c>
      <c r="H2228" s="81" t="n">
        <v>37742</v>
      </c>
      <c r="I2228" s="82" t="n">
        <v>-209523</v>
      </c>
      <c r="J2228" s="82" t="n">
        <v>0</v>
      </c>
      <c r="K2228" s="83" t="n">
        <f aca="false">IF(J2228=0,0,J2228/I2228)</f>
        <v>0</v>
      </c>
      <c r="L2228" s="83" t="n">
        <f aca="false">I2228/UOM</f>
        <v>-20.9523</v>
      </c>
      <c r="M2228" s="83" t="n">
        <f aca="false">J2228/UOM</f>
        <v>0</v>
      </c>
      <c r="N2228" s="84" t="str">
        <f aca="false">IF(F2228="P","PHY",IF(F2228="G","G",E2228))</f>
        <v>P</v>
      </c>
      <c r="O2228" s="84" t="str">
        <f aca="false">IF(ISNA(VLOOKUP(G2228,BadCanCurves,1,FALSE())),VLOOKUP(D2228,FOLIOS,6,FALSE()),"not used")</f>
        <v>not used</v>
      </c>
      <c r="P2228" s="84" t="n">
        <f aca="false">IF($N2228="P",VLOOKUP(H2228,PrcBuckets,2,FALSE()),0)</f>
        <v>11</v>
      </c>
      <c r="Q2228" s="84" t="n">
        <f aca="false">IF($N2228="D",VLOOKUP(H2228,BasisBuckets,2,FALSE()),0)</f>
        <v>0</v>
      </c>
      <c r="R2228" s="84" t="n">
        <f aca="false">IF($N2228="PHY",VLOOKUP(H2228,PGDBuckets,2,FALSE()),0)</f>
        <v>0</v>
      </c>
      <c r="S2228" s="84" t="n">
        <f aca="false">IF($N2228="G",VLOOKUP(H2228,PGDBuckets,2,FALSE()),0)</f>
        <v>0</v>
      </c>
      <c r="T2228" s="84" t="n">
        <f aca="false">SUM(P2228:S2228)</f>
        <v>11</v>
      </c>
      <c r="U2228" s="84" t="str">
        <f aca="false">IF(O2228="not used","-",O2228&amp;N2228&amp;T2228)</f>
        <v>-</v>
      </c>
      <c r="V2228" s="84" t="str">
        <f aca="false">IF(O2228="Not Used","-",VLOOKUP(D2228,FOLIOS,7,FALSE())&amp;H2228)</f>
        <v>-</v>
      </c>
      <c r="W2228" s="84" t="str">
        <f aca="false">IF(U2228="-","-",O2228&amp;E2228&amp;H2228)</f>
        <v>-</v>
      </c>
      <c r="X2228" s="85" t="str">
        <f aca="false">D2228&amp;G2228</f>
        <v>FT-CAND-EGSC-PRCTOLL:AECO/ABC</v>
      </c>
      <c r="AF2228" s="0" t="str">
        <f aca="false">D2228&amp;V2228</f>
        <v>FT-CAND-EGSC-PRC-</v>
      </c>
    </row>
    <row r="2229" customFormat="false" ht="12.75" hidden="false" customHeight="false" outlineLevel="0" collapsed="false">
      <c r="A2229" s="81" t="n">
        <v>36682</v>
      </c>
      <c r="B2229" s="82" t="s">
        <v>55</v>
      </c>
      <c r="C2229" s="82" t="s">
        <v>56</v>
      </c>
      <c r="D2229" s="82" t="s">
        <v>103</v>
      </c>
      <c r="E2229" s="82" t="s">
        <v>24</v>
      </c>
      <c r="F2229" s="82"/>
      <c r="G2229" s="82" t="s">
        <v>70</v>
      </c>
      <c r="H2229" s="81" t="n">
        <v>37773</v>
      </c>
      <c r="I2229" s="82" t="n">
        <v>-201544</v>
      </c>
      <c r="J2229" s="82" t="n">
        <v>0</v>
      </c>
      <c r="K2229" s="83" t="n">
        <f aca="false">IF(J2229=0,0,J2229/I2229)</f>
        <v>0</v>
      </c>
      <c r="L2229" s="83" t="n">
        <f aca="false">I2229/UOM</f>
        <v>-20.1544</v>
      </c>
      <c r="M2229" s="83" t="n">
        <f aca="false">J2229/UOM</f>
        <v>0</v>
      </c>
      <c r="N2229" s="84" t="str">
        <f aca="false">IF(F2229="P","PHY",IF(F2229="G","G",E2229))</f>
        <v>P</v>
      </c>
      <c r="O2229" s="84" t="str">
        <f aca="false">IF(ISNA(VLOOKUP(G2229,BadCanCurves,1,FALSE())),VLOOKUP(D2229,FOLIOS,6,FALSE()),"not used")</f>
        <v>not used</v>
      </c>
      <c r="P2229" s="84" t="n">
        <f aca="false">IF($N2229="P",VLOOKUP(H2229,PrcBuckets,2,FALSE()),0)</f>
        <v>11</v>
      </c>
      <c r="Q2229" s="84" t="n">
        <f aca="false">IF($N2229="D",VLOOKUP(H2229,BasisBuckets,2,FALSE()),0)</f>
        <v>0</v>
      </c>
      <c r="R2229" s="84" t="n">
        <f aca="false">IF($N2229="PHY",VLOOKUP(H2229,PGDBuckets,2,FALSE()),0)</f>
        <v>0</v>
      </c>
      <c r="S2229" s="84" t="n">
        <f aca="false">IF($N2229="G",VLOOKUP(H2229,PGDBuckets,2,FALSE()),0)</f>
        <v>0</v>
      </c>
      <c r="T2229" s="84" t="n">
        <f aca="false">SUM(P2229:S2229)</f>
        <v>11</v>
      </c>
      <c r="U2229" s="84" t="str">
        <f aca="false">IF(O2229="not used","-",O2229&amp;N2229&amp;T2229)</f>
        <v>-</v>
      </c>
      <c r="V2229" s="84" t="str">
        <f aca="false">IF(O2229="Not Used","-",VLOOKUP(D2229,FOLIOS,7,FALSE())&amp;H2229)</f>
        <v>-</v>
      </c>
      <c r="W2229" s="84" t="str">
        <f aca="false">IF(U2229="-","-",O2229&amp;E2229&amp;H2229)</f>
        <v>-</v>
      </c>
      <c r="X2229" s="85" t="str">
        <f aca="false">D2229&amp;G2229</f>
        <v>FT-CAND-EGSC-PRCTOLL:AECO/ABC</v>
      </c>
      <c r="AF2229" s="0" t="str">
        <f aca="false">D2229&amp;V2229</f>
        <v>FT-CAND-EGSC-PRC-</v>
      </c>
    </row>
    <row r="2230" customFormat="false" ht="12.75" hidden="false" customHeight="false" outlineLevel="0" collapsed="false">
      <c r="A2230" s="81" t="n">
        <v>36682</v>
      </c>
      <c r="B2230" s="82" t="s">
        <v>55</v>
      </c>
      <c r="C2230" s="82" t="s">
        <v>56</v>
      </c>
      <c r="D2230" s="82" t="s">
        <v>103</v>
      </c>
      <c r="E2230" s="82" t="s">
        <v>24</v>
      </c>
      <c r="F2230" s="82"/>
      <c r="G2230" s="82" t="s">
        <v>70</v>
      </c>
      <c r="H2230" s="81" t="n">
        <v>37803</v>
      </c>
      <c r="I2230" s="82" t="n">
        <v>-207049</v>
      </c>
      <c r="J2230" s="82" t="n">
        <v>0</v>
      </c>
      <c r="K2230" s="83" t="n">
        <f aca="false">IF(J2230=0,0,J2230/I2230)</f>
        <v>0</v>
      </c>
      <c r="L2230" s="83" t="n">
        <f aca="false">I2230/UOM</f>
        <v>-20.7049</v>
      </c>
      <c r="M2230" s="83" t="n">
        <f aca="false">J2230/UOM</f>
        <v>0</v>
      </c>
      <c r="N2230" s="84" t="str">
        <f aca="false">IF(F2230="P","PHY",IF(F2230="G","G",E2230))</f>
        <v>P</v>
      </c>
      <c r="O2230" s="84" t="str">
        <f aca="false">IF(ISNA(VLOOKUP(G2230,BadCanCurves,1,FALSE())),VLOOKUP(D2230,FOLIOS,6,FALSE()),"not used")</f>
        <v>not used</v>
      </c>
      <c r="P2230" s="84" t="n">
        <f aca="false">IF($N2230="P",VLOOKUP(H2230,PrcBuckets,2,FALSE()),0)</f>
        <v>11</v>
      </c>
      <c r="Q2230" s="84" t="n">
        <f aca="false">IF($N2230="D",VLOOKUP(H2230,BasisBuckets,2,FALSE()),0)</f>
        <v>0</v>
      </c>
      <c r="R2230" s="84" t="n">
        <f aca="false">IF($N2230="PHY",VLOOKUP(H2230,PGDBuckets,2,FALSE()),0)</f>
        <v>0</v>
      </c>
      <c r="S2230" s="84" t="n">
        <f aca="false">IF($N2230="G",VLOOKUP(H2230,PGDBuckets,2,FALSE()),0)</f>
        <v>0</v>
      </c>
      <c r="T2230" s="84" t="n">
        <f aca="false">SUM(P2230:S2230)</f>
        <v>11</v>
      </c>
      <c r="U2230" s="84" t="str">
        <f aca="false">IF(O2230="not used","-",O2230&amp;N2230&amp;T2230)</f>
        <v>-</v>
      </c>
      <c r="V2230" s="84" t="str">
        <f aca="false">IF(O2230="Not Used","-",VLOOKUP(D2230,FOLIOS,7,FALSE())&amp;H2230)</f>
        <v>-</v>
      </c>
      <c r="W2230" s="84" t="str">
        <f aca="false">IF(U2230="-","-",O2230&amp;E2230&amp;H2230)</f>
        <v>-</v>
      </c>
      <c r="X2230" s="85" t="str">
        <f aca="false">D2230&amp;G2230</f>
        <v>FT-CAND-EGSC-PRCTOLL:AECO/ABC</v>
      </c>
      <c r="AF2230" s="0" t="str">
        <f aca="false">D2230&amp;V2230</f>
        <v>FT-CAND-EGSC-PRC-</v>
      </c>
    </row>
    <row r="2231" customFormat="false" ht="12.75" hidden="false" customHeight="false" outlineLevel="0" collapsed="false">
      <c r="A2231" s="81" t="n">
        <v>36682</v>
      </c>
      <c r="B2231" s="82" t="s">
        <v>55</v>
      </c>
      <c r="C2231" s="82" t="s">
        <v>56</v>
      </c>
      <c r="D2231" s="82" t="s">
        <v>103</v>
      </c>
      <c r="E2231" s="82" t="s">
        <v>24</v>
      </c>
      <c r="F2231" s="82"/>
      <c r="G2231" s="82" t="s">
        <v>70</v>
      </c>
      <c r="H2231" s="81" t="n">
        <v>37834</v>
      </c>
      <c r="I2231" s="82" t="n">
        <v>-205802</v>
      </c>
      <c r="J2231" s="82" t="n">
        <v>0</v>
      </c>
      <c r="K2231" s="83" t="n">
        <f aca="false">IF(J2231=0,0,J2231/I2231)</f>
        <v>0</v>
      </c>
      <c r="L2231" s="83" t="n">
        <f aca="false">I2231/UOM</f>
        <v>-20.5802</v>
      </c>
      <c r="M2231" s="83" t="n">
        <f aca="false">J2231/UOM</f>
        <v>0</v>
      </c>
      <c r="N2231" s="84" t="str">
        <f aca="false">IF(F2231="P","PHY",IF(F2231="G","G",E2231))</f>
        <v>P</v>
      </c>
      <c r="O2231" s="84" t="str">
        <f aca="false">IF(ISNA(VLOOKUP(G2231,BadCanCurves,1,FALSE())),VLOOKUP(D2231,FOLIOS,6,FALSE()),"not used")</f>
        <v>not used</v>
      </c>
      <c r="P2231" s="84" t="n">
        <f aca="false">IF($N2231="P",VLOOKUP(H2231,PrcBuckets,2,FALSE()),0)</f>
        <v>11</v>
      </c>
      <c r="Q2231" s="84" t="n">
        <f aca="false">IF($N2231="D",VLOOKUP(H2231,BasisBuckets,2,FALSE()),0)</f>
        <v>0</v>
      </c>
      <c r="R2231" s="84" t="n">
        <f aca="false">IF($N2231="PHY",VLOOKUP(H2231,PGDBuckets,2,FALSE()),0)</f>
        <v>0</v>
      </c>
      <c r="S2231" s="84" t="n">
        <f aca="false">IF($N2231="G",VLOOKUP(H2231,PGDBuckets,2,FALSE()),0)</f>
        <v>0</v>
      </c>
      <c r="T2231" s="84" t="n">
        <f aca="false">SUM(P2231:S2231)</f>
        <v>11</v>
      </c>
      <c r="U2231" s="84" t="str">
        <f aca="false">IF(O2231="not used","-",O2231&amp;N2231&amp;T2231)</f>
        <v>-</v>
      </c>
      <c r="V2231" s="84" t="str">
        <f aca="false">IF(O2231="Not Used","-",VLOOKUP(D2231,FOLIOS,7,FALSE())&amp;H2231)</f>
        <v>-</v>
      </c>
      <c r="W2231" s="84" t="str">
        <f aca="false">IF(U2231="-","-",O2231&amp;E2231&amp;H2231)</f>
        <v>-</v>
      </c>
      <c r="X2231" s="85" t="str">
        <f aca="false">D2231&amp;G2231</f>
        <v>FT-CAND-EGSC-PRCTOLL:AECO/ABC</v>
      </c>
      <c r="AF2231" s="0" t="str">
        <f aca="false">D2231&amp;V2231</f>
        <v>FT-CAND-EGSC-PRC-</v>
      </c>
    </row>
    <row r="2232" customFormat="false" ht="12.75" hidden="false" customHeight="false" outlineLevel="0" collapsed="false">
      <c r="A2232" s="81" t="n">
        <v>36682</v>
      </c>
      <c r="B2232" s="82" t="s">
        <v>55</v>
      </c>
      <c r="C2232" s="82" t="s">
        <v>56</v>
      </c>
      <c r="D2232" s="82" t="s">
        <v>103</v>
      </c>
      <c r="E2232" s="82" t="s">
        <v>24</v>
      </c>
      <c r="F2232" s="82"/>
      <c r="G2232" s="82" t="s">
        <v>70</v>
      </c>
      <c r="H2232" s="81" t="n">
        <v>37865</v>
      </c>
      <c r="I2232" s="82" t="n">
        <v>-197964</v>
      </c>
      <c r="J2232" s="82" t="n">
        <v>0</v>
      </c>
      <c r="K2232" s="83" t="n">
        <f aca="false">IF(J2232=0,0,J2232/I2232)</f>
        <v>0</v>
      </c>
      <c r="L2232" s="83" t="n">
        <f aca="false">I2232/UOM</f>
        <v>-19.7964</v>
      </c>
      <c r="M2232" s="83" t="n">
        <f aca="false">J2232/UOM</f>
        <v>0</v>
      </c>
      <c r="N2232" s="84" t="str">
        <f aca="false">IF(F2232="P","PHY",IF(F2232="G","G",E2232))</f>
        <v>P</v>
      </c>
      <c r="O2232" s="84" t="str">
        <f aca="false">IF(ISNA(VLOOKUP(G2232,BadCanCurves,1,FALSE())),VLOOKUP(D2232,FOLIOS,6,FALSE()),"not used")</f>
        <v>not used</v>
      </c>
      <c r="P2232" s="84" t="n">
        <f aca="false">IF($N2232="P",VLOOKUP(H2232,PrcBuckets,2,FALSE()),0)</f>
        <v>11</v>
      </c>
      <c r="Q2232" s="84" t="n">
        <f aca="false">IF($N2232="D",VLOOKUP(H2232,BasisBuckets,2,FALSE()),0)</f>
        <v>0</v>
      </c>
      <c r="R2232" s="84" t="n">
        <f aca="false">IF($N2232="PHY",VLOOKUP(H2232,PGDBuckets,2,FALSE()),0)</f>
        <v>0</v>
      </c>
      <c r="S2232" s="84" t="n">
        <f aca="false">IF($N2232="G",VLOOKUP(H2232,PGDBuckets,2,FALSE()),0)</f>
        <v>0</v>
      </c>
      <c r="T2232" s="84" t="n">
        <f aca="false">SUM(P2232:S2232)</f>
        <v>11</v>
      </c>
      <c r="U2232" s="84" t="str">
        <f aca="false">IF(O2232="not used","-",O2232&amp;N2232&amp;T2232)</f>
        <v>-</v>
      </c>
      <c r="V2232" s="84" t="str">
        <f aca="false">IF(O2232="Not Used","-",VLOOKUP(D2232,FOLIOS,7,FALSE())&amp;H2232)</f>
        <v>-</v>
      </c>
      <c r="W2232" s="84" t="str">
        <f aca="false">IF(U2232="-","-",O2232&amp;E2232&amp;H2232)</f>
        <v>-</v>
      </c>
      <c r="X2232" s="85" t="str">
        <f aca="false">D2232&amp;G2232</f>
        <v>FT-CAND-EGSC-PRCTOLL:AECO/ABC</v>
      </c>
      <c r="AF2232" s="0" t="str">
        <f aca="false">D2232&amp;V2232</f>
        <v>FT-CAND-EGSC-PRC-</v>
      </c>
    </row>
    <row r="2233" customFormat="false" ht="12.75" hidden="false" customHeight="false" outlineLevel="0" collapsed="false">
      <c r="A2233" s="81" t="n">
        <v>36682</v>
      </c>
      <c r="B2233" s="82" t="s">
        <v>55</v>
      </c>
      <c r="C2233" s="82" t="s">
        <v>56</v>
      </c>
      <c r="D2233" s="82" t="s">
        <v>103</v>
      </c>
      <c r="E2233" s="82" t="s">
        <v>24</v>
      </c>
      <c r="F2233" s="82"/>
      <c r="G2233" s="82" t="s">
        <v>70</v>
      </c>
      <c r="H2233" s="81" t="n">
        <v>37895</v>
      </c>
      <c r="I2233" s="82" t="n">
        <v>-203370</v>
      </c>
      <c r="J2233" s="82" t="n">
        <v>0</v>
      </c>
      <c r="K2233" s="83" t="n">
        <f aca="false">IF(J2233=0,0,J2233/I2233)</f>
        <v>0</v>
      </c>
      <c r="L2233" s="83" t="n">
        <f aca="false">I2233/UOM</f>
        <v>-20.337</v>
      </c>
      <c r="M2233" s="83" t="n">
        <f aca="false">J2233/UOM</f>
        <v>0</v>
      </c>
      <c r="N2233" s="84" t="str">
        <f aca="false">IF(F2233="P","PHY",IF(F2233="G","G",E2233))</f>
        <v>P</v>
      </c>
      <c r="O2233" s="84" t="str">
        <f aca="false">IF(ISNA(VLOOKUP(G2233,BadCanCurves,1,FALSE())),VLOOKUP(D2233,FOLIOS,6,FALSE()),"not used")</f>
        <v>not used</v>
      </c>
      <c r="P2233" s="84" t="n">
        <f aca="false">IF($N2233="P",VLOOKUP(H2233,PrcBuckets,2,FALSE()),0)</f>
        <v>11</v>
      </c>
      <c r="Q2233" s="84" t="n">
        <f aca="false">IF($N2233="D",VLOOKUP(H2233,BasisBuckets,2,FALSE()),0)</f>
        <v>0</v>
      </c>
      <c r="R2233" s="84" t="n">
        <f aca="false">IF($N2233="PHY",VLOOKUP(H2233,PGDBuckets,2,FALSE()),0)</f>
        <v>0</v>
      </c>
      <c r="S2233" s="84" t="n">
        <f aca="false">IF($N2233="G",VLOOKUP(H2233,PGDBuckets,2,FALSE()),0)</f>
        <v>0</v>
      </c>
      <c r="T2233" s="84" t="n">
        <f aca="false">SUM(P2233:S2233)</f>
        <v>11</v>
      </c>
      <c r="U2233" s="84" t="str">
        <f aca="false">IF(O2233="not used","-",O2233&amp;N2233&amp;T2233)</f>
        <v>-</v>
      </c>
      <c r="V2233" s="84" t="str">
        <f aca="false">IF(O2233="Not Used","-",VLOOKUP(D2233,FOLIOS,7,FALSE())&amp;H2233)</f>
        <v>-</v>
      </c>
      <c r="W2233" s="84" t="str">
        <f aca="false">IF(U2233="-","-",O2233&amp;E2233&amp;H2233)</f>
        <v>-</v>
      </c>
      <c r="X2233" s="85" t="str">
        <f aca="false">D2233&amp;G2233</f>
        <v>FT-CAND-EGSC-PRCTOLL:AECO/ABC</v>
      </c>
      <c r="AF2233" s="0" t="str">
        <f aca="false">D2233&amp;V2233</f>
        <v>FT-CAND-EGSC-PRC-</v>
      </c>
    </row>
    <row r="2234" customFormat="false" ht="12.75" hidden="false" customHeight="false" outlineLevel="0" collapsed="false">
      <c r="A2234" s="81" t="n">
        <v>36682</v>
      </c>
      <c r="B2234" s="82" t="s">
        <v>55</v>
      </c>
      <c r="C2234" s="82" t="s">
        <v>56</v>
      </c>
      <c r="D2234" s="82" t="s">
        <v>103</v>
      </c>
      <c r="E2234" s="82" t="s">
        <v>24</v>
      </c>
      <c r="F2234" s="82"/>
      <c r="G2234" s="82" t="s">
        <v>70</v>
      </c>
      <c r="H2234" s="81" t="n">
        <v>37926</v>
      </c>
      <c r="I2234" s="82" t="n">
        <v>-195624</v>
      </c>
      <c r="J2234" s="82" t="n">
        <v>0</v>
      </c>
      <c r="K2234" s="83" t="n">
        <f aca="false">IF(J2234=0,0,J2234/I2234)</f>
        <v>0</v>
      </c>
      <c r="L2234" s="83" t="n">
        <f aca="false">I2234/UOM</f>
        <v>-19.5624</v>
      </c>
      <c r="M2234" s="83" t="n">
        <f aca="false">J2234/UOM</f>
        <v>0</v>
      </c>
      <c r="N2234" s="84" t="str">
        <f aca="false">IF(F2234="P","PHY",IF(F2234="G","G",E2234))</f>
        <v>P</v>
      </c>
      <c r="O2234" s="84" t="str">
        <f aca="false">IF(ISNA(VLOOKUP(G2234,BadCanCurves,1,FALSE())),VLOOKUP(D2234,FOLIOS,6,FALSE()),"not used")</f>
        <v>not used</v>
      </c>
      <c r="P2234" s="84" t="n">
        <f aca="false">IF($N2234="P",VLOOKUP(H2234,PrcBuckets,2,FALSE()),0)</f>
        <v>11</v>
      </c>
      <c r="Q2234" s="84" t="n">
        <f aca="false">IF($N2234="D",VLOOKUP(H2234,BasisBuckets,2,FALSE()),0)</f>
        <v>0</v>
      </c>
      <c r="R2234" s="84" t="n">
        <f aca="false">IF($N2234="PHY",VLOOKUP(H2234,PGDBuckets,2,FALSE()),0)</f>
        <v>0</v>
      </c>
      <c r="S2234" s="84" t="n">
        <f aca="false">IF($N2234="G",VLOOKUP(H2234,PGDBuckets,2,FALSE()),0)</f>
        <v>0</v>
      </c>
      <c r="T2234" s="84" t="n">
        <f aca="false">SUM(P2234:S2234)</f>
        <v>11</v>
      </c>
      <c r="U2234" s="84" t="str">
        <f aca="false">IF(O2234="not used","-",O2234&amp;N2234&amp;T2234)</f>
        <v>-</v>
      </c>
      <c r="V2234" s="84" t="str">
        <f aca="false">IF(O2234="Not Used","-",VLOOKUP(D2234,FOLIOS,7,FALSE())&amp;H2234)</f>
        <v>-</v>
      </c>
      <c r="W2234" s="84" t="str">
        <f aca="false">IF(U2234="-","-",O2234&amp;E2234&amp;H2234)</f>
        <v>-</v>
      </c>
      <c r="X2234" s="85" t="str">
        <f aca="false">D2234&amp;G2234</f>
        <v>FT-CAND-EGSC-PRCTOLL:AECO/ABC</v>
      </c>
      <c r="AF2234" s="0" t="str">
        <f aca="false">D2234&amp;V2234</f>
        <v>FT-CAND-EGSC-PRC-</v>
      </c>
    </row>
    <row r="2235" customFormat="false" ht="12.75" hidden="false" customHeight="false" outlineLevel="0" collapsed="false">
      <c r="A2235" s="81" t="n">
        <v>36682</v>
      </c>
      <c r="B2235" s="82" t="s">
        <v>55</v>
      </c>
      <c r="C2235" s="82" t="s">
        <v>56</v>
      </c>
      <c r="D2235" s="82" t="s">
        <v>103</v>
      </c>
      <c r="E2235" s="82" t="s">
        <v>24</v>
      </c>
      <c r="F2235" s="82"/>
      <c r="G2235" s="82" t="s">
        <v>70</v>
      </c>
      <c r="H2235" s="81" t="n">
        <v>37956</v>
      </c>
      <c r="I2235" s="82" t="n">
        <v>-200966</v>
      </c>
      <c r="J2235" s="82" t="n">
        <v>0</v>
      </c>
      <c r="K2235" s="83" t="n">
        <f aca="false">IF(J2235=0,0,J2235/I2235)</f>
        <v>0</v>
      </c>
      <c r="L2235" s="83" t="n">
        <f aca="false">I2235/UOM</f>
        <v>-20.0966</v>
      </c>
      <c r="M2235" s="83" t="n">
        <f aca="false">J2235/UOM</f>
        <v>0</v>
      </c>
      <c r="N2235" s="84" t="str">
        <f aca="false">IF(F2235="P","PHY",IF(F2235="G","G",E2235))</f>
        <v>P</v>
      </c>
      <c r="O2235" s="84" t="str">
        <f aca="false">IF(ISNA(VLOOKUP(G2235,BadCanCurves,1,FALSE())),VLOOKUP(D2235,FOLIOS,6,FALSE()),"not used")</f>
        <v>not used</v>
      </c>
      <c r="P2235" s="84" t="n">
        <f aca="false">IF($N2235="P",VLOOKUP(H2235,PrcBuckets,2,FALSE()),0)</f>
        <v>11</v>
      </c>
      <c r="Q2235" s="84" t="n">
        <f aca="false">IF($N2235="D",VLOOKUP(H2235,BasisBuckets,2,FALSE()),0)</f>
        <v>0</v>
      </c>
      <c r="R2235" s="84" t="n">
        <f aca="false">IF($N2235="PHY",VLOOKUP(H2235,PGDBuckets,2,FALSE()),0)</f>
        <v>0</v>
      </c>
      <c r="S2235" s="84" t="n">
        <f aca="false">IF($N2235="G",VLOOKUP(H2235,PGDBuckets,2,FALSE()),0)</f>
        <v>0</v>
      </c>
      <c r="T2235" s="84" t="n">
        <f aca="false">SUM(P2235:S2235)</f>
        <v>11</v>
      </c>
      <c r="U2235" s="84" t="str">
        <f aca="false">IF(O2235="not used","-",O2235&amp;N2235&amp;T2235)</f>
        <v>-</v>
      </c>
      <c r="V2235" s="84" t="str">
        <f aca="false">IF(O2235="Not Used","-",VLOOKUP(D2235,FOLIOS,7,FALSE())&amp;H2235)</f>
        <v>-</v>
      </c>
      <c r="W2235" s="84" t="str">
        <f aca="false">IF(U2235="-","-",O2235&amp;E2235&amp;H2235)</f>
        <v>-</v>
      </c>
      <c r="X2235" s="85" t="str">
        <f aca="false">D2235&amp;G2235</f>
        <v>FT-CAND-EGSC-PRCTOLL:AECO/ABC</v>
      </c>
      <c r="AF2235" s="0" t="str">
        <f aca="false">D2235&amp;V2235</f>
        <v>FT-CAND-EGSC-PRC-</v>
      </c>
    </row>
    <row r="2236" customFormat="false" ht="12.75" hidden="false" customHeight="false" outlineLevel="0" collapsed="false">
      <c r="A2236" s="81" t="n">
        <v>36682</v>
      </c>
      <c r="B2236" s="82" t="s">
        <v>55</v>
      </c>
      <c r="C2236" s="82" t="s">
        <v>56</v>
      </c>
      <c r="D2236" s="82" t="s">
        <v>103</v>
      </c>
      <c r="E2236" s="82" t="s">
        <v>24</v>
      </c>
      <c r="F2236" s="82"/>
      <c r="G2236" s="82" t="s">
        <v>70</v>
      </c>
      <c r="H2236" s="81" t="n">
        <v>37987</v>
      </c>
      <c r="I2236" s="82" t="n">
        <v>-199748</v>
      </c>
      <c r="J2236" s="82" t="n">
        <v>0</v>
      </c>
      <c r="K2236" s="83" t="n">
        <f aca="false">IF(J2236=0,0,J2236/I2236)</f>
        <v>0</v>
      </c>
      <c r="L2236" s="83" t="n">
        <f aca="false">I2236/UOM</f>
        <v>-19.9748</v>
      </c>
      <c r="M2236" s="83" t="n">
        <f aca="false">J2236/UOM</f>
        <v>0</v>
      </c>
      <c r="N2236" s="84" t="str">
        <f aca="false">IF(F2236="P","PHY",IF(F2236="G","G",E2236))</f>
        <v>P</v>
      </c>
      <c r="O2236" s="84" t="str">
        <f aca="false">IF(ISNA(VLOOKUP(G2236,BadCanCurves,1,FALSE())),VLOOKUP(D2236,FOLIOS,6,FALSE()),"not used")</f>
        <v>not used</v>
      </c>
      <c r="P2236" s="84" t="n">
        <f aca="false">IF($N2236="P",VLOOKUP(H2236,PrcBuckets,2,FALSE()),0)</f>
        <v>12</v>
      </c>
      <c r="Q2236" s="84" t="n">
        <f aca="false">IF($N2236="D",VLOOKUP(H2236,BasisBuckets,2,FALSE()),0)</f>
        <v>0</v>
      </c>
      <c r="R2236" s="84" t="n">
        <f aca="false">IF($N2236="PHY",VLOOKUP(H2236,PGDBuckets,2,FALSE()),0)</f>
        <v>0</v>
      </c>
      <c r="S2236" s="84" t="n">
        <f aca="false">IF($N2236="G",VLOOKUP(H2236,PGDBuckets,2,FALSE()),0)</f>
        <v>0</v>
      </c>
      <c r="T2236" s="84" t="n">
        <f aca="false">SUM(P2236:S2236)</f>
        <v>12</v>
      </c>
      <c r="U2236" s="84" t="str">
        <f aca="false">IF(O2236="not used","-",O2236&amp;N2236&amp;T2236)</f>
        <v>-</v>
      </c>
      <c r="V2236" s="84" t="str">
        <f aca="false">IF(O2236="Not Used","-",VLOOKUP(D2236,FOLIOS,7,FALSE())&amp;H2236)</f>
        <v>-</v>
      </c>
      <c r="W2236" s="84" t="str">
        <f aca="false">IF(U2236="-","-",O2236&amp;E2236&amp;H2236)</f>
        <v>-</v>
      </c>
      <c r="X2236" s="85" t="str">
        <f aca="false">D2236&amp;G2236</f>
        <v>FT-CAND-EGSC-PRCTOLL:AECO/ABC</v>
      </c>
      <c r="AF2236" s="0" t="str">
        <f aca="false">D2236&amp;V2236</f>
        <v>FT-CAND-EGSC-PRC-</v>
      </c>
    </row>
    <row r="2237" customFormat="false" ht="12.75" hidden="false" customHeight="false" outlineLevel="0" collapsed="false">
      <c r="A2237" s="81" t="n">
        <v>36682</v>
      </c>
      <c r="B2237" s="82" t="s">
        <v>55</v>
      </c>
      <c r="C2237" s="82" t="s">
        <v>56</v>
      </c>
      <c r="D2237" s="82" t="s">
        <v>103</v>
      </c>
      <c r="E2237" s="82" t="s">
        <v>24</v>
      </c>
      <c r="F2237" s="82"/>
      <c r="G2237" s="82" t="s">
        <v>70</v>
      </c>
      <c r="H2237" s="81" t="n">
        <v>38018</v>
      </c>
      <c r="I2237" s="82" t="n">
        <v>-185722</v>
      </c>
      <c r="J2237" s="82" t="n">
        <v>0</v>
      </c>
      <c r="K2237" s="83" t="n">
        <f aca="false">IF(J2237=0,0,J2237/I2237)</f>
        <v>0</v>
      </c>
      <c r="L2237" s="83" t="n">
        <f aca="false">I2237/UOM</f>
        <v>-18.5722</v>
      </c>
      <c r="M2237" s="83" t="n">
        <f aca="false">J2237/UOM</f>
        <v>0</v>
      </c>
      <c r="N2237" s="84" t="str">
        <f aca="false">IF(F2237="P","PHY",IF(F2237="G","G",E2237))</f>
        <v>P</v>
      </c>
      <c r="O2237" s="84" t="str">
        <f aca="false">IF(ISNA(VLOOKUP(G2237,BadCanCurves,1,FALSE())),VLOOKUP(D2237,FOLIOS,6,FALSE()),"not used")</f>
        <v>not used</v>
      </c>
      <c r="P2237" s="84" t="n">
        <f aca="false">IF($N2237="P",VLOOKUP(H2237,PrcBuckets,2,FALSE()),0)</f>
        <v>12</v>
      </c>
      <c r="Q2237" s="84" t="n">
        <f aca="false">IF($N2237="D",VLOOKUP(H2237,BasisBuckets,2,FALSE()),0)</f>
        <v>0</v>
      </c>
      <c r="R2237" s="84" t="n">
        <f aca="false">IF($N2237="PHY",VLOOKUP(H2237,PGDBuckets,2,FALSE()),0)</f>
        <v>0</v>
      </c>
      <c r="S2237" s="84" t="n">
        <f aca="false">IF($N2237="G",VLOOKUP(H2237,PGDBuckets,2,FALSE()),0)</f>
        <v>0</v>
      </c>
      <c r="T2237" s="84" t="n">
        <f aca="false">SUM(P2237:S2237)</f>
        <v>12</v>
      </c>
      <c r="U2237" s="84" t="str">
        <f aca="false">IF(O2237="not used","-",O2237&amp;N2237&amp;T2237)</f>
        <v>-</v>
      </c>
      <c r="V2237" s="84" t="str">
        <f aca="false">IF(O2237="Not Used","-",VLOOKUP(D2237,FOLIOS,7,FALSE())&amp;H2237)</f>
        <v>-</v>
      </c>
      <c r="W2237" s="84" t="str">
        <f aca="false">IF(U2237="-","-",O2237&amp;E2237&amp;H2237)</f>
        <v>-</v>
      </c>
      <c r="X2237" s="85" t="str">
        <f aca="false">D2237&amp;G2237</f>
        <v>FT-CAND-EGSC-PRCTOLL:AECO/ABC</v>
      </c>
      <c r="AF2237" s="0" t="str">
        <f aca="false">D2237&amp;V2237</f>
        <v>FT-CAND-EGSC-PRC-</v>
      </c>
    </row>
    <row r="2238" customFormat="false" ht="12.75" hidden="false" customHeight="false" outlineLevel="0" collapsed="false">
      <c r="A2238" s="81" t="n">
        <v>36682</v>
      </c>
      <c r="B2238" s="82" t="s">
        <v>55</v>
      </c>
      <c r="C2238" s="82" t="s">
        <v>56</v>
      </c>
      <c r="D2238" s="82" t="s">
        <v>103</v>
      </c>
      <c r="E2238" s="82" t="s">
        <v>24</v>
      </c>
      <c r="F2238" s="82"/>
      <c r="G2238" s="82" t="s">
        <v>70</v>
      </c>
      <c r="H2238" s="81" t="n">
        <v>38047</v>
      </c>
      <c r="I2238" s="82" t="n">
        <v>-197397</v>
      </c>
      <c r="J2238" s="82" t="n">
        <v>0</v>
      </c>
      <c r="K2238" s="83" t="n">
        <f aca="false">IF(J2238=0,0,J2238/I2238)</f>
        <v>0</v>
      </c>
      <c r="L2238" s="83" t="n">
        <f aca="false">I2238/UOM</f>
        <v>-19.7397</v>
      </c>
      <c r="M2238" s="83" t="n">
        <f aca="false">J2238/UOM</f>
        <v>0</v>
      </c>
      <c r="N2238" s="84" t="str">
        <f aca="false">IF(F2238="P","PHY",IF(F2238="G","G",E2238))</f>
        <v>P</v>
      </c>
      <c r="O2238" s="84" t="str">
        <f aca="false">IF(ISNA(VLOOKUP(G2238,BadCanCurves,1,FALSE())),VLOOKUP(D2238,FOLIOS,6,FALSE()),"not used")</f>
        <v>not used</v>
      </c>
      <c r="P2238" s="84" t="n">
        <f aca="false">IF($N2238="P",VLOOKUP(H2238,PrcBuckets,2,FALSE()),0)</f>
        <v>12</v>
      </c>
      <c r="Q2238" s="84" t="n">
        <f aca="false">IF($N2238="D",VLOOKUP(H2238,BasisBuckets,2,FALSE()),0)</f>
        <v>0</v>
      </c>
      <c r="R2238" s="84" t="n">
        <f aca="false">IF($N2238="PHY",VLOOKUP(H2238,PGDBuckets,2,FALSE()),0)</f>
        <v>0</v>
      </c>
      <c r="S2238" s="84" t="n">
        <f aca="false">IF($N2238="G",VLOOKUP(H2238,PGDBuckets,2,FALSE()),0)</f>
        <v>0</v>
      </c>
      <c r="T2238" s="84" t="n">
        <f aca="false">SUM(P2238:S2238)</f>
        <v>12</v>
      </c>
      <c r="U2238" s="84" t="str">
        <f aca="false">IF(O2238="not used","-",O2238&amp;N2238&amp;T2238)</f>
        <v>-</v>
      </c>
      <c r="V2238" s="84" t="str">
        <f aca="false">IF(O2238="Not Used","-",VLOOKUP(D2238,FOLIOS,7,FALSE())&amp;H2238)</f>
        <v>-</v>
      </c>
      <c r="W2238" s="84" t="str">
        <f aca="false">IF(U2238="-","-",O2238&amp;E2238&amp;H2238)</f>
        <v>-</v>
      </c>
      <c r="X2238" s="85" t="str">
        <f aca="false">D2238&amp;G2238</f>
        <v>FT-CAND-EGSC-PRCTOLL:AECO/ABC</v>
      </c>
      <c r="AF2238" s="0" t="str">
        <f aca="false">D2238&amp;V2238</f>
        <v>FT-CAND-EGSC-PRC-</v>
      </c>
    </row>
    <row r="2239" customFormat="false" ht="12.75" hidden="false" customHeight="false" outlineLevel="0" collapsed="false">
      <c r="A2239" s="81" t="n">
        <v>36682</v>
      </c>
      <c r="B2239" s="82" t="s">
        <v>55</v>
      </c>
      <c r="C2239" s="82" t="s">
        <v>56</v>
      </c>
      <c r="D2239" s="82" t="s">
        <v>103</v>
      </c>
      <c r="E2239" s="82" t="s">
        <v>24</v>
      </c>
      <c r="F2239" s="82"/>
      <c r="G2239" s="82" t="s">
        <v>70</v>
      </c>
      <c r="H2239" s="81" t="n">
        <v>38078</v>
      </c>
      <c r="I2239" s="82" t="n">
        <v>-189868</v>
      </c>
      <c r="J2239" s="82" t="n">
        <v>0</v>
      </c>
      <c r="K2239" s="83" t="n">
        <f aca="false">IF(J2239=0,0,J2239/I2239)</f>
        <v>0</v>
      </c>
      <c r="L2239" s="83" t="n">
        <f aca="false">I2239/UOM</f>
        <v>-18.9868</v>
      </c>
      <c r="M2239" s="83" t="n">
        <f aca="false">J2239/UOM</f>
        <v>0</v>
      </c>
      <c r="N2239" s="84" t="str">
        <f aca="false">IF(F2239="P","PHY",IF(F2239="G","G",E2239))</f>
        <v>P</v>
      </c>
      <c r="O2239" s="84" t="str">
        <f aca="false">IF(ISNA(VLOOKUP(G2239,BadCanCurves,1,FALSE())),VLOOKUP(D2239,FOLIOS,6,FALSE()),"not used")</f>
        <v>not used</v>
      </c>
      <c r="P2239" s="84" t="n">
        <f aca="false">IF($N2239="P",VLOOKUP(H2239,PrcBuckets,2,FALSE()),0)</f>
        <v>12</v>
      </c>
      <c r="Q2239" s="84" t="n">
        <f aca="false">IF($N2239="D",VLOOKUP(H2239,BasisBuckets,2,FALSE()),0)</f>
        <v>0</v>
      </c>
      <c r="R2239" s="84" t="n">
        <f aca="false">IF($N2239="PHY",VLOOKUP(H2239,PGDBuckets,2,FALSE()),0)</f>
        <v>0</v>
      </c>
      <c r="S2239" s="84" t="n">
        <f aca="false">IF($N2239="G",VLOOKUP(H2239,PGDBuckets,2,FALSE()),0)</f>
        <v>0</v>
      </c>
      <c r="T2239" s="84" t="n">
        <f aca="false">SUM(P2239:S2239)</f>
        <v>12</v>
      </c>
      <c r="U2239" s="84" t="str">
        <f aca="false">IF(O2239="not used","-",O2239&amp;N2239&amp;T2239)</f>
        <v>-</v>
      </c>
      <c r="V2239" s="84" t="str">
        <f aca="false">IF(O2239="Not Used","-",VLOOKUP(D2239,FOLIOS,7,FALSE())&amp;H2239)</f>
        <v>-</v>
      </c>
      <c r="W2239" s="84" t="str">
        <f aca="false">IF(U2239="-","-",O2239&amp;E2239&amp;H2239)</f>
        <v>-</v>
      </c>
      <c r="X2239" s="85" t="str">
        <f aca="false">D2239&amp;G2239</f>
        <v>FT-CAND-EGSC-PRCTOLL:AECO/ABC</v>
      </c>
      <c r="AF2239" s="0" t="str">
        <f aca="false">D2239&amp;V2239</f>
        <v>FT-CAND-EGSC-PRC-</v>
      </c>
    </row>
    <row r="2240" customFormat="false" ht="12.75" hidden="false" customHeight="false" outlineLevel="0" collapsed="false">
      <c r="A2240" s="81" t="n">
        <v>36682</v>
      </c>
      <c r="B2240" s="82" t="s">
        <v>55</v>
      </c>
      <c r="C2240" s="82" t="s">
        <v>56</v>
      </c>
      <c r="D2240" s="82" t="s">
        <v>103</v>
      </c>
      <c r="E2240" s="82" t="s">
        <v>24</v>
      </c>
      <c r="F2240" s="82"/>
      <c r="G2240" s="82" t="s">
        <v>70</v>
      </c>
      <c r="H2240" s="81" t="n">
        <v>38108</v>
      </c>
      <c r="I2240" s="82" t="n">
        <v>-195045</v>
      </c>
      <c r="J2240" s="82" t="n">
        <v>0</v>
      </c>
      <c r="K2240" s="83" t="n">
        <f aca="false">IF(J2240=0,0,J2240/I2240)</f>
        <v>0</v>
      </c>
      <c r="L2240" s="83" t="n">
        <f aca="false">I2240/UOM</f>
        <v>-19.5045</v>
      </c>
      <c r="M2240" s="83" t="n">
        <f aca="false">J2240/UOM</f>
        <v>0</v>
      </c>
      <c r="N2240" s="84" t="str">
        <f aca="false">IF(F2240="P","PHY",IF(F2240="G","G",E2240))</f>
        <v>P</v>
      </c>
      <c r="O2240" s="84" t="str">
        <f aca="false">IF(ISNA(VLOOKUP(G2240,BadCanCurves,1,FALSE())),VLOOKUP(D2240,FOLIOS,6,FALSE()),"not used")</f>
        <v>not used</v>
      </c>
      <c r="P2240" s="84" t="n">
        <f aca="false">IF($N2240="P",VLOOKUP(H2240,PrcBuckets,2,FALSE()),0)</f>
        <v>12</v>
      </c>
      <c r="Q2240" s="84" t="n">
        <f aca="false">IF($N2240="D",VLOOKUP(H2240,BasisBuckets,2,FALSE()),0)</f>
        <v>0</v>
      </c>
      <c r="R2240" s="84" t="n">
        <f aca="false">IF($N2240="PHY",VLOOKUP(H2240,PGDBuckets,2,FALSE()),0)</f>
        <v>0</v>
      </c>
      <c r="S2240" s="84" t="n">
        <f aca="false">IF($N2240="G",VLOOKUP(H2240,PGDBuckets,2,FALSE()),0)</f>
        <v>0</v>
      </c>
      <c r="T2240" s="84" t="n">
        <f aca="false">SUM(P2240:S2240)</f>
        <v>12</v>
      </c>
      <c r="U2240" s="84" t="str">
        <f aca="false">IF(O2240="not used","-",O2240&amp;N2240&amp;T2240)</f>
        <v>-</v>
      </c>
      <c r="V2240" s="84" t="str">
        <f aca="false">IF(O2240="Not Used","-",VLOOKUP(D2240,FOLIOS,7,FALSE())&amp;H2240)</f>
        <v>-</v>
      </c>
      <c r="W2240" s="84" t="str">
        <f aca="false">IF(U2240="-","-",O2240&amp;E2240&amp;H2240)</f>
        <v>-</v>
      </c>
      <c r="X2240" s="85" t="str">
        <f aca="false">D2240&amp;G2240</f>
        <v>FT-CAND-EGSC-PRCTOLL:AECO/ABC</v>
      </c>
      <c r="AF2240" s="0" t="str">
        <f aca="false">D2240&amp;V2240</f>
        <v>FT-CAND-EGSC-PRC-</v>
      </c>
    </row>
    <row r="2241" customFormat="false" ht="12.75" hidden="false" customHeight="false" outlineLevel="0" collapsed="false">
      <c r="A2241" s="81" t="n">
        <v>36682</v>
      </c>
      <c r="B2241" s="82" t="s">
        <v>55</v>
      </c>
      <c r="C2241" s="82" t="s">
        <v>56</v>
      </c>
      <c r="D2241" s="82" t="s">
        <v>103</v>
      </c>
      <c r="E2241" s="82" t="s">
        <v>24</v>
      </c>
      <c r="F2241" s="82"/>
      <c r="G2241" s="82" t="s">
        <v>70</v>
      </c>
      <c r="H2241" s="81" t="n">
        <v>38139</v>
      </c>
      <c r="I2241" s="82" t="n">
        <v>-187608</v>
      </c>
      <c r="J2241" s="82" t="n">
        <v>0</v>
      </c>
      <c r="K2241" s="83" t="n">
        <f aca="false">IF(J2241=0,0,J2241/I2241)</f>
        <v>0</v>
      </c>
      <c r="L2241" s="83" t="n">
        <f aca="false">I2241/UOM</f>
        <v>-18.7608</v>
      </c>
      <c r="M2241" s="83" t="n">
        <f aca="false">J2241/UOM</f>
        <v>0</v>
      </c>
      <c r="N2241" s="84" t="str">
        <f aca="false">IF(F2241="P","PHY",IF(F2241="G","G",E2241))</f>
        <v>P</v>
      </c>
      <c r="O2241" s="84" t="str">
        <f aca="false">IF(ISNA(VLOOKUP(G2241,BadCanCurves,1,FALSE())),VLOOKUP(D2241,FOLIOS,6,FALSE()),"not used")</f>
        <v>not used</v>
      </c>
      <c r="P2241" s="84" t="n">
        <f aca="false">IF($N2241="P",VLOOKUP(H2241,PrcBuckets,2,FALSE()),0)</f>
        <v>12</v>
      </c>
      <c r="Q2241" s="84" t="n">
        <f aca="false">IF($N2241="D",VLOOKUP(H2241,BasisBuckets,2,FALSE()),0)</f>
        <v>0</v>
      </c>
      <c r="R2241" s="84" t="n">
        <f aca="false">IF($N2241="PHY",VLOOKUP(H2241,PGDBuckets,2,FALSE()),0)</f>
        <v>0</v>
      </c>
      <c r="S2241" s="84" t="n">
        <f aca="false">IF($N2241="G",VLOOKUP(H2241,PGDBuckets,2,FALSE()),0)</f>
        <v>0</v>
      </c>
      <c r="T2241" s="84" t="n">
        <f aca="false">SUM(P2241:S2241)</f>
        <v>12</v>
      </c>
      <c r="U2241" s="84" t="str">
        <f aca="false">IF(O2241="not used","-",O2241&amp;N2241&amp;T2241)</f>
        <v>-</v>
      </c>
      <c r="V2241" s="84" t="str">
        <f aca="false">IF(O2241="Not Used","-",VLOOKUP(D2241,FOLIOS,7,FALSE())&amp;H2241)</f>
        <v>-</v>
      </c>
      <c r="W2241" s="84" t="str">
        <f aca="false">IF(U2241="-","-",O2241&amp;E2241&amp;H2241)</f>
        <v>-</v>
      </c>
      <c r="X2241" s="85" t="str">
        <f aca="false">D2241&amp;G2241</f>
        <v>FT-CAND-EGSC-PRCTOLL:AECO/ABC</v>
      </c>
      <c r="AF2241" s="0" t="str">
        <f aca="false">D2241&amp;V2241</f>
        <v>FT-CAND-EGSC-PRC-</v>
      </c>
    </row>
    <row r="2242" customFormat="false" ht="12.75" hidden="false" customHeight="false" outlineLevel="0" collapsed="false">
      <c r="A2242" s="81" t="n">
        <v>36682</v>
      </c>
      <c r="B2242" s="82" t="s">
        <v>55</v>
      </c>
      <c r="C2242" s="82" t="s">
        <v>56</v>
      </c>
      <c r="D2242" s="82" t="s">
        <v>103</v>
      </c>
      <c r="E2242" s="82" t="s">
        <v>24</v>
      </c>
      <c r="F2242" s="82"/>
      <c r="G2242" s="82" t="s">
        <v>70</v>
      </c>
      <c r="H2242" s="81" t="n">
        <v>38169</v>
      </c>
      <c r="I2242" s="82" t="n">
        <v>-192724</v>
      </c>
      <c r="J2242" s="82" t="n">
        <v>0</v>
      </c>
      <c r="K2242" s="83" t="n">
        <f aca="false">IF(J2242=0,0,J2242/I2242)</f>
        <v>0</v>
      </c>
      <c r="L2242" s="83" t="n">
        <f aca="false">I2242/UOM</f>
        <v>-19.2724</v>
      </c>
      <c r="M2242" s="83" t="n">
        <f aca="false">J2242/UOM</f>
        <v>0</v>
      </c>
      <c r="N2242" s="84" t="str">
        <f aca="false">IF(F2242="P","PHY",IF(F2242="G","G",E2242))</f>
        <v>P</v>
      </c>
      <c r="O2242" s="84" t="str">
        <f aca="false">IF(ISNA(VLOOKUP(G2242,BadCanCurves,1,FALSE())),VLOOKUP(D2242,FOLIOS,6,FALSE()),"not used")</f>
        <v>not used</v>
      </c>
      <c r="P2242" s="84" t="n">
        <f aca="false">IF($N2242="P",VLOOKUP(H2242,PrcBuckets,2,FALSE()),0)</f>
        <v>12</v>
      </c>
      <c r="Q2242" s="84" t="n">
        <f aca="false">IF($N2242="D",VLOOKUP(H2242,BasisBuckets,2,FALSE()),0)</f>
        <v>0</v>
      </c>
      <c r="R2242" s="84" t="n">
        <f aca="false">IF($N2242="PHY",VLOOKUP(H2242,PGDBuckets,2,FALSE()),0)</f>
        <v>0</v>
      </c>
      <c r="S2242" s="84" t="n">
        <f aca="false">IF($N2242="G",VLOOKUP(H2242,PGDBuckets,2,FALSE()),0)</f>
        <v>0</v>
      </c>
      <c r="T2242" s="84" t="n">
        <f aca="false">SUM(P2242:S2242)</f>
        <v>12</v>
      </c>
      <c r="U2242" s="84" t="str">
        <f aca="false">IF(O2242="not used","-",O2242&amp;N2242&amp;T2242)</f>
        <v>-</v>
      </c>
      <c r="V2242" s="84" t="str">
        <f aca="false">IF(O2242="Not Used","-",VLOOKUP(D2242,FOLIOS,7,FALSE())&amp;H2242)</f>
        <v>-</v>
      </c>
      <c r="W2242" s="84" t="str">
        <f aca="false">IF(U2242="-","-",O2242&amp;E2242&amp;H2242)</f>
        <v>-</v>
      </c>
      <c r="X2242" s="85" t="str">
        <f aca="false">D2242&amp;G2242</f>
        <v>FT-CAND-EGSC-PRCTOLL:AECO/ABC</v>
      </c>
      <c r="AF2242" s="0" t="str">
        <f aca="false">D2242&amp;V2242</f>
        <v>FT-CAND-EGSC-PRC-</v>
      </c>
    </row>
    <row r="2243" customFormat="false" ht="12.75" hidden="false" customHeight="false" outlineLevel="0" collapsed="false">
      <c r="A2243" s="81" t="n">
        <v>36682</v>
      </c>
      <c r="B2243" s="82" t="s">
        <v>55</v>
      </c>
      <c r="C2243" s="82" t="s">
        <v>56</v>
      </c>
      <c r="D2243" s="82" t="s">
        <v>103</v>
      </c>
      <c r="E2243" s="82" t="s">
        <v>24</v>
      </c>
      <c r="F2243" s="82"/>
      <c r="G2243" s="82" t="s">
        <v>70</v>
      </c>
      <c r="H2243" s="81" t="n">
        <v>38200</v>
      </c>
      <c r="I2243" s="82" t="n">
        <v>-191554</v>
      </c>
      <c r="J2243" s="82" t="n">
        <v>0</v>
      </c>
      <c r="K2243" s="83" t="n">
        <f aca="false">IF(J2243=0,0,J2243/I2243)</f>
        <v>0</v>
      </c>
      <c r="L2243" s="83" t="n">
        <f aca="false">I2243/UOM</f>
        <v>-19.1554</v>
      </c>
      <c r="M2243" s="83" t="n">
        <f aca="false">J2243/UOM</f>
        <v>0</v>
      </c>
      <c r="N2243" s="84" t="str">
        <f aca="false">IF(F2243="P","PHY",IF(F2243="G","G",E2243))</f>
        <v>P</v>
      </c>
      <c r="O2243" s="84" t="str">
        <f aca="false">IF(ISNA(VLOOKUP(G2243,BadCanCurves,1,FALSE())),VLOOKUP(D2243,FOLIOS,6,FALSE()),"not used")</f>
        <v>not used</v>
      </c>
      <c r="P2243" s="84" t="n">
        <f aca="false">IF($N2243="P",VLOOKUP(H2243,PrcBuckets,2,FALSE()),0)</f>
        <v>12</v>
      </c>
      <c r="Q2243" s="84" t="n">
        <f aca="false">IF($N2243="D",VLOOKUP(H2243,BasisBuckets,2,FALSE()),0)</f>
        <v>0</v>
      </c>
      <c r="R2243" s="84" t="n">
        <f aca="false">IF($N2243="PHY",VLOOKUP(H2243,PGDBuckets,2,FALSE()),0)</f>
        <v>0</v>
      </c>
      <c r="S2243" s="84" t="n">
        <f aca="false">IF($N2243="G",VLOOKUP(H2243,PGDBuckets,2,FALSE()),0)</f>
        <v>0</v>
      </c>
      <c r="T2243" s="84" t="n">
        <f aca="false">SUM(P2243:S2243)</f>
        <v>12</v>
      </c>
      <c r="U2243" s="84" t="str">
        <f aca="false">IF(O2243="not used","-",O2243&amp;N2243&amp;T2243)</f>
        <v>-</v>
      </c>
      <c r="V2243" s="84" t="str">
        <f aca="false">IF(O2243="Not Used","-",VLOOKUP(D2243,FOLIOS,7,FALSE())&amp;H2243)</f>
        <v>-</v>
      </c>
      <c r="W2243" s="84" t="str">
        <f aca="false">IF(U2243="-","-",O2243&amp;E2243&amp;H2243)</f>
        <v>-</v>
      </c>
      <c r="X2243" s="85" t="str">
        <f aca="false">D2243&amp;G2243</f>
        <v>FT-CAND-EGSC-PRCTOLL:AECO/ABC</v>
      </c>
      <c r="AF2243" s="0" t="str">
        <f aca="false">D2243&amp;V2243</f>
        <v>FT-CAND-EGSC-PRC-</v>
      </c>
    </row>
    <row r="2244" customFormat="false" ht="12.75" hidden="false" customHeight="false" outlineLevel="0" collapsed="false">
      <c r="A2244" s="81" t="n">
        <v>36682</v>
      </c>
      <c r="B2244" s="82" t="s">
        <v>55</v>
      </c>
      <c r="C2244" s="82" t="s">
        <v>56</v>
      </c>
      <c r="D2244" s="82" t="s">
        <v>103</v>
      </c>
      <c r="E2244" s="82" t="s">
        <v>24</v>
      </c>
      <c r="F2244" s="82"/>
      <c r="G2244" s="82" t="s">
        <v>70</v>
      </c>
      <c r="H2244" s="81" t="n">
        <v>38231</v>
      </c>
      <c r="I2244" s="82" t="n">
        <v>-184250</v>
      </c>
      <c r="J2244" s="82" t="n">
        <v>0</v>
      </c>
      <c r="K2244" s="83" t="n">
        <f aca="false">IF(J2244=0,0,J2244/I2244)</f>
        <v>0</v>
      </c>
      <c r="L2244" s="83" t="n">
        <f aca="false">I2244/UOM</f>
        <v>-18.425</v>
      </c>
      <c r="M2244" s="83" t="n">
        <f aca="false">J2244/UOM</f>
        <v>0</v>
      </c>
      <c r="N2244" s="84" t="str">
        <f aca="false">IF(F2244="P","PHY",IF(F2244="G","G",E2244))</f>
        <v>P</v>
      </c>
      <c r="O2244" s="84" t="str">
        <f aca="false">IF(ISNA(VLOOKUP(G2244,BadCanCurves,1,FALSE())),VLOOKUP(D2244,FOLIOS,6,FALSE()),"not used")</f>
        <v>not used</v>
      </c>
      <c r="P2244" s="84" t="n">
        <f aca="false">IF($N2244="P",VLOOKUP(H2244,PrcBuckets,2,FALSE()),0)</f>
        <v>12</v>
      </c>
      <c r="Q2244" s="84" t="n">
        <f aca="false">IF($N2244="D",VLOOKUP(H2244,BasisBuckets,2,FALSE()),0)</f>
        <v>0</v>
      </c>
      <c r="R2244" s="84" t="n">
        <f aca="false">IF($N2244="PHY",VLOOKUP(H2244,PGDBuckets,2,FALSE()),0)</f>
        <v>0</v>
      </c>
      <c r="S2244" s="84" t="n">
        <f aca="false">IF($N2244="G",VLOOKUP(H2244,PGDBuckets,2,FALSE()),0)</f>
        <v>0</v>
      </c>
      <c r="T2244" s="84" t="n">
        <f aca="false">SUM(P2244:S2244)</f>
        <v>12</v>
      </c>
      <c r="U2244" s="84" t="str">
        <f aca="false">IF(O2244="not used","-",O2244&amp;N2244&amp;T2244)</f>
        <v>-</v>
      </c>
      <c r="V2244" s="84" t="str">
        <f aca="false">IF(O2244="Not Used","-",VLOOKUP(D2244,FOLIOS,7,FALSE())&amp;H2244)</f>
        <v>-</v>
      </c>
      <c r="W2244" s="84" t="str">
        <f aca="false">IF(U2244="-","-",O2244&amp;E2244&amp;H2244)</f>
        <v>-</v>
      </c>
      <c r="X2244" s="85" t="str">
        <f aca="false">D2244&amp;G2244</f>
        <v>FT-CAND-EGSC-PRCTOLL:AECO/ABC</v>
      </c>
      <c r="AF2244" s="0" t="str">
        <f aca="false">D2244&amp;V2244</f>
        <v>FT-CAND-EGSC-PRC-</v>
      </c>
    </row>
    <row r="2245" customFormat="false" ht="12.75" hidden="false" customHeight="false" outlineLevel="0" collapsed="false">
      <c r="A2245" s="81" t="n">
        <v>36682</v>
      </c>
      <c r="B2245" s="82" t="s">
        <v>55</v>
      </c>
      <c r="C2245" s="82" t="s">
        <v>56</v>
      </c>
      <c r="D2245" s="82" t="s">
        <v>103</v>
      </c>
      <c r="E2245" s="82" t="s">
        <v>24</v>
      </c>
      <c r="F2245" s="82"/>
      <c r="G2245" s="82" t="s">
        <v>70</v>
      </c>
      <c r="H2245" s="81" t="n">
        <v>38261</v>
      </c>
      <c r="I2245" s="82" t="n">
        <v>-189274</v>
      </c>
      <c r="J2245" s="82" t="n">
        <v>0</v>
      </c>
      <c r="K2245" s="83" t="n">
        <f aca="false">IF(J2245=0,0,J2245/I2245)</f>
        <v>0</v>
      </c>
      <c r="L2245" s="83" t="n">
        <f aca="false">I2245/UOM</f>
        <v>-18.9274</v>
      </c>
      <c r="M2245" s="83" t="n">
        <f aca="false">J2245/UOM</f>
        <v>0</v>
      </c>
      <c r="N2245" s="84" t="str">
        <f aca="false">IF(F2245="P","PHY",IF(F2245="G","G",E2245))</f>
        <v>P</v>
      </c>
      <c r="O2245" s="84" t="str">
        <f aca="false">IF(ISNA(VLOOKUP(G2245,BadCanCurves,1,FALSE())),VLOOKUP(D2245,FOLIOS,6,FALSE()),"not used")</f>
        <v>not used</v>
      </c>
      <c r="P2245" s="84" t="n">
        <f aca="false">IF($N2245="P",VLOOKUP(H2245,PrcBuckets,2,FALSE()),0)</f>
        <v>12</v>
      </c>
      <c r="Q2245" s="84" t="n">
        <f aca="false">IF($N2245="D",VLOOKUP(H2245,BasisBuckets,2,FALSE()),0)</f>
        <v>0</v>
      </c>
      <c r="R2245" s="84" t="n">
        <f aca="false">IF($N2245="PHY",VLOOKUP(H2245,PGDBuckets,2,FALSE()),0)</f>
        <v>0</v>
      </c>
      <c r="S2245" s="84" t="n">
        <f aca="false">IF($N2245="G",VLOOKUP(H2245,PGDBuckets,2,FALSE()),0)</f>
        <v>0</v>
      </c>
      <c r="T2245" s="84" t="n">
        <f aca="false">SUM(P2245:S2245)</f>
        <v>12</v>
      </c>
      <c r="U2245" s="84" t="str">
        <f aca="false">IF(O2245="not used","-",O2245&amp;N2245&amp;T2245)</f>
        <v>-</v>
      </c>
      <c r="V2245" s="84" t="str">
        <f aca="false">IF(O2245="Not Used","-",VLOOKUP(D2245,FOLIOS,7,FALSE())&amp;H2245)</f>
        <v>-</v>
      </c>
      <c r="W2245" s="84" t="str">
        <f aca="false">IF(U2245="-","-",O2245&amp;E2245&amp;H2245)</f>
        <v>-</v>
      </c>
      <c r="X2245" s="85" t="str">
        <f aca="false">D2245&amp;G2245</f>
        <v>FT-CAND-EGSC-PRCTOLL:AECO/ABC</v>
      </c>
      <c r="AF2245" s="0" t="str">
        <f aca="false">D2245&amp;V2245</f>
        <v>FT-CAND-EGSC-PRC-</v>
      </c>
    </row>
    <row r="2246" customFormat="false" ht="12.75" hidden="false" customHeight="false" outlineLevel="0" collapsed="false">
      <c r="A2246" s="81" t="n">
        <v>36682</v>
      </c>
      <c r="B2246" s="82" t="s">
        <v>55</v>
      </c>
      <c r="C2246" s="82" t="s">
        <v>56</v>
      </c>
      <c r="D2246" s="82" t="s">
        <v>103</v>
      </c>
      <c r="E2246" s="82" t="s">
        <v>24</v>
      </c>
      <c r="F2246" s="82"/>
      <c r="G2246" s="82" t="s">
        <v>70</v>
      </c>
      <c r="H2246" s="81" t="n">
        <v>38292</v>
      </c>
      <c r="I2246" s="82" t="n">
        <v>-182056</v>
      </c>
      <c r="J2246" s="82" t="n">
        <v>0</v>
      </c>
      <c r="K2246" s="83" t="n">
        <f aca="false">IF(J2246=0,0,J2246/I2246)</f>
        <v>0</v>
      </c>
      <c r="L2246" s="83" t="n">
        <f aca="false">I2246/UOM</f>
        <v>-18.2056</v>
      </c>
      <c r="M2246" s="83" t="n">
        <f aca="false">J2246/UOM</f>
        <v>0</v>
      </c>
      <c r="N2246" s="84" t="str">
        <f aca="false">IF(F2246="P","PHY",IF(F2246="G","G",E2246))</f>
        <v>P</v>
      </c>
      <c r="O2246" s="84" t="str">
        <f aca="false">IF(ISNA(VLOOKUP(G2246,BadCanCurves,1,FALSE())),VLOOKUP(D2246,FOLIOS,6,FALSE()),"not used")</f>
        <v>not used</v>
      </c>
      <c r="P2246" s="84" t="n">
        <f aca="false">IF($N2246="P",VLOOKUP(H2246,PrcBuckets,2,FALSE()),0)</f>
        <v>12</v>
      </c>
      <c r="Q2246" s="84" t="n">
        <f aca="false">IF($N2246="D",VLOOKUP(H2246,BasisBuckets,2,FALSE()),0)</f>
        <v>0</v>
      </c>
      <c r="R2246" s="84" t="n">
        <f aca="false">IF($N2246="PHY",VLOOKUP(H2246,PGDBuckets,2,FALSE()),0)</f>
        <v>0</v>
      </c>
      <c r="S2246" s="84" t="n">
        <f aca="false">IF($N2246="G",VLOOKUP(H2246,PGDBuckets,2,FALSE()),0)</f>
        <v>0</v>
      </c>
      <c r="T2246" s="84" t="n">
        <f aca="false">SUM(P2246:S2246)</f>
        <v>12</v>
      </c>
      <c r="U2246" s="84" t="str">
        <f aca="false">IF(O2246="not used","-",O2246&amp;N2246&amp;T2246)</f>
        <v>-</v>
      </c>
      <c r="V2246" s="84" t="str">
        <f aca="false">IF(O2246="Not Used","-",VLOOKUP(D2246,FOLIOS,7,FALSE())&amp;H2246)</f>
        <v>-</v>
      </c>
      <c r="W2246" s="84" t="str">
        <f aca="false">IF(U2246="-","-",O2246&amp;E2246&amp;H2246)</f>
        <v>-</v>
      </c>
      <c r="X2246" s="85" t="str">
        <f aca="false">D2246&amp;G2246</f>
        <v>FT-CAND-EGSC-PRCTOLL:AECO/ABC</v>
      </c>
      <c r="AF2246" s="0" t="str">
        <f aca="false">D2246&amp;V2246</f>
        <v>FT-CAND-EGSC-PRC-</v>
      </c>
    </row>
    <row r="2247" customFormat="false" ht="12.75" hidden="false" customHeight="false" outlineLevel="0" collapsed="false">
      <c r="A2247" s="81" t="n">
        <v>36682</v>
      </c>
      <c r="B2247" s="82" t="s">
        <v>55</v>
      </c>
      <c r="C2247" s="82" t="s">
        <v>56</v>
      </c>
      <c r="D2247" s="82" t="s">
        <v>103</v>
      </c>
      <c r="E2247" s="82" t="s">
        <v>24</v>
      </c>
      <c r="F2247" s="82"/>
      <c r="G2247" s="82" t="s">
        <v>70</v>
      </c>
      <c r="H2247" s="81" t="n">
        <v>38322</v>
      </c>
      <c r="I2247" s="82" t="n">
        <v>-187020</v>
      </c>
      <c r="J2247" s="82" t="n">
        <v>0</v>
      </c>
      <c r="K2247" s="83" t="n">
        <f aca="false">IF(J2247=0,0,J2247/I2247)</f>
        <v>0</v>
      </c>
      <c r="L2247" s="83" t="n">
        <f aca="false">I2247/UOM</f>
        <v>-18.702</v>
      </c>
      <c r="M2247" s="83" t="n">
        <f aca="false">J2247/UOM</f>
        <v>0</v>
      </c>
      <c r="N2247" s="84" t="str">
        <f aca="false">IF(F2247="P","PHY",IF(F2247="G","G",E2247))</f>
        <v>P</v>
      </c>
      <c r="O2247" s="84" t="str">
        <f aca="false">IF(ISNA(VLOOKUP(G2247,BadCanCurves,1,FALSE())),VLOOKUP(D2247,FOLIOS,6,FALSE()),"not used")</f>
        <v>not used</v>
      </c>
      <c r="P2247" s="84" t="n">
        <f aca="false">IF($N2247="P",VLOOKUP(H2247,PrcBuckets,2,FALSE()),0)</f>
        <v>12</v>
      </c>
      <c r="Q2247" s="84" t="n">
        <f aca="false">IF($N2247="D",VLOOKUP(H2247,BasisBuckets,2,FALSE()),0)</f>
        <v>0</v>
      </c>
      <c r="R2247" s="84" t="n">
        <f aca="false">IF($N2247="PHY",VLOOKUP(H2247,PGDBuckets,2,FALSE()),0)</f>
        <v>0</v>
      </c>
      <c r="S2247" s="84" t="n">
        <f aca="false">IF($N2247="G",VLOOKUP(H2247,PGDBuckets,2,FALSE()),0)</f>
        <v>0</v>
      </c>
      <c r="T2247" s="84" t="n">
        <f aca="false">SUM(P2247:S2247)</f>
        <v>12</v>
      </c>
      <c r="U2247" s="84" t="str">
        <f aca="false">IF(O2247="not used","-",O2247&amp;N2247&amp;T2247)</f>
        <v>-</v>
      </c>
      <c r="V2247" s="84" t="str">
        <f aca="false">IF(O2247="Not Used","-",VLOOKUP(D2247,FOLIOS,7,FALSE())&amp;H2247)</f>
        <v>-</v>
      </c>
      <c r="W2247" s="84" t="str">
        <f aca="false">IF(U2247="-","-",O2247&amp;E2247&amp;H2247)</f>
        <v>-</v>
      </c>
      <c r="X2247" s="85" t="str">
        <f aca="false">D2247&amp;G2247</f>
        <v>FT-CAND-EGSC-PRCTOLL:AECO/ABC</v>
      </c>
      <c r="AF2247" s="0" t="str">
        <f aca="false">D2247&amp;V2247</f>
        <v>FT-CAND-EGSC-PRC-</v>
      </c>
    </row>
    <row r="2248" customFormat="false" ht="12.75" hidden="false" customHeight="false" outlineLevel="0" collapsed="false">
      <c r="A2248" s="81" t="n">
        <v>36682</v>
      </c>
      <c r="B2248" s="82" t="s">
        <v>55</v>
      </c>
      <c r="C2248" s="82" t="s">
        <v>56</v>
      </c>
      <c r="D2248" s="82" t="s">
        <v>103</v>
      </c>
      <c r="E2248" s="82" t="s">
        <v>24</v>
      </c>
      <c r="F2248" s="82"/>
      <c r="G2248" s="82" t="s">
        <v>70</v>
      </c>
      <c r="H2248" s="81" t="n">
        <v>38353</v>
      </c>
      <c r="I2248" s="82" t="n">
        <v>-185884</v>
      </c>
      <c r="J2248" s="82" t="n">
        <v>0</v>
      </c>
      <c r="K2248" s="83" t="n">
        <f aca="false">IF(J2248=0,0,J2248/I2248)</f>
        <v>0</v>
      </c>
      <c r="L2248" s="83" t="n">
        <f aca="false">I2248/UOM</f>
        <v>-18.5884</v>
      </c>
      <c r="M2248" s="83" t="n">
        <f aca="false">J2248/UOM</f>
        <v>0</v>
      </c>
      <c r="N2248" s="84" t="str">
        <f aca="false">IF(F2248="P","PHY",IF(F2248="G","G",E2248))</f>
        <v>P</v>
      </c>
      <c r="O2248" s="84" t="str">
        <f aca="false">IF(ISNA(VLOOKUP(G2248,BadCanCurves,1,FALSE())),VLOOKUP(D2248,FOLIOS,6,FALSE()),"not used")</f>
        <v>not used</v>
      </c>
      <c r="P2248" s="84" t="n">
        <f aca="false">IF($N2248="P",VLOOKUP(H2248,PrcBuckets,2,FALSE()),0)</f>
        <v>13</v>
      </c>
      <c r="Q2248" s="84" t="n">
        <f aca="false">IF($N2248="D",VLOOKUP(H2248,BasisBuckets,2,FALSE()),0)</f>
        <v>0</v>
      </c>
      <c r="R2248" s="84" t="n">
        <f aca="false">IF($N2248="PHY",VLOOKUP(H2248,PGDBuckets,2,FALSE()),0)</f>
        <v>0</v>
      </c>
      <c r="S2248" s="84" t="n">
        <f aca="false">IF($N2248="G",VLOOKUP(H2248,PGDBuckets,2,FALSE()),0)</f>
        <v>0</v>
      </c>
      <c r="T2248" s="84" t="n">
        <f aca="false">SUM(P2248:S2248)</f>
        <v>13</v>
      </c>
      <c r="U2248" s="84" t="str">
        <f aca="false">IF(O2248="not used","-",O2248&amp;N2248&amp;T2248)</f>
        <v>-</v>
      </c>
      <c r="V2248" s="84" t="str">
        <f aca="false">IF(O2248="Not Used","-",VLOOKUP(D2248,FOLIOS,7,FALSE())&amp;H2248)</f>
        <v>-</v>
      </c>
      <c r="W2248" s="84" t="str">
        <f aca="false">IF(U2248="-","-",O2248&amp;E2248&amp;H2248)</f>
        <v>-</v>
      </c>
      <c r="X2248" s="85" t="str">
        <f aca="false">D2248&amp;G2248</f>
        <v>FT-CAND-EGSC-PRCTOLL:AECO/ABC</v>
      </c>
      <c r="AF2248" s="0" t="str">
        <f aca="false">D2248&amp;V2248</f>
        <v>FT-CAND-EGSC-PRC-</v>
      </c>
    </row>
    <row r="2249" customFormat="false" ht="12.75" hidden="false" customHeight="false" outlineLevel="0" collapsed="false">
      <c r="A2249" s="81" t="n">
        <v>36682</v>
      </c>
      <c r="B2249" s="82" t="s">
        <v>55</v>
      </c>
      <c r="C2249" s="82" t="s">
        <v>56</v>
      </c>
      <c r="D2249" s="82" t="s">
        <v>103</v>
      </c>
      <c r="E2249" s="82" t="s">
        <v>24</v>
      </c>
      <c r="F2249" s="82"/>
      <c r="G2249" s="82" t="s">
        <v>70</v>
      </c>
      <c r="H2249" s="81" t="n">
        <v>38384</v>
      </c>
      <c r="I2249" s="82" t="n">
        <v>-166876</v>
      </c>
      <c r="J2249" s="82" t="n">
        <v>0</v>
      </c>
      <c r="K2249" s="83" t="n">
        <f aca="false">IF(J2249=0,0,J2249/I2249)</f>
        <v>0</v>
      </c>
      <c r="L2249" s="83" t="n">
        <f aca="false">I2249/UOM</f>
        <v>-16.6876</v>
      </c>
      <c r="M2249" s="83" t="n">
        <f aca="false">J2249/UOM</f>
        <v>0</v>
      </c>
      <c r="N2249" s="84" t="str">
        <f aca="false">IF(F2249="P","PHY",IF(F2249="G","G",E2249))</f>
        <v>P</v>
      </c>
      <c r="O2249" s="84" t="str">
        <f aca="false">IF(ISNA(VLOOKUP(G2249,BadCanCurves,1,FALSE())),VLOOKUP(D2249,FOLIOS,6,FALSE()),"not used")</f>
        <v>not used</v>
      </c>
      <c r="P2249" s="84" t="n">
        <f aca="false">IF($N2249="P",VLOOKUP(H2249,PrcBuckets,2,FALSE()),0)</f>
        <v>13</v>
      </c>
      <c r="Q2249" s="84" t="n">
        <f aca="false">IF($N2249="D",VLOOKUP(H2249,BasisBuckets,2,FALSE()),0)</f>
        <v>0</v>
      </c>
      <c r="R2249" s="84" t="n">
        <f aca="false">IF($N2249="PHY",VLOOKUP(H2249,PGDBuckets,2,FALSE()),0)</f>
        <v>0</v>
      </c>
      <c r="S2249" s="84" t="n">
        <f aca="false">IF($N2249="G",VLOOKUP(H2249,PGDBuckets,2,FALSE()),0)</f>
        <v>0</v>
      </c>
      <c r="T2249" s="84" t="n">
        <f aca="false">SUM(P2249:S2249)</f>
        <v>13</v>
      </c>
      <c r="U2249" s="84" t="str">
        <f aca="false">IF(O2249="not used","-",O2249&amp;N2249&amp;T2249)</f>
        <v>-</v>
      </c>
      <c r="V2249" s="84" t="str">
        <f aca="false">IF(O2249="Not Used","-",VLOOKUP(D2249,FOLIOS,7,FALSE())&amp;H2249)</f>
        <v>-</v>
      </c>
      <c r="W2249" s="84" t="str">
        <f aca="false">IF(U2249="-","-",O2249&amp;E2249&amp;H2249)</f>
        <v>-</v>
      </c>
      <c r="X2249" s="85" t="str">
        <f aca="false">D2249&amp;G2249</f>
        <v>FT-CAND-EGSC-PRCTOLL:AECO/ABC</v>
      </c>
      <c r="AF2249" s="0" t="str">
        <f aca="false">D2249&amp;V2249</f>
        <v>FT-CAND-EGSC-PRC-</v>
      </c>
    </row>
    <row r="2250" customFormat="false" ht="12.75" hidden="false" customHeight="false" outlineLevel="0" collapsed="false">
      <c r="A2250" s="81" t="n">
        <v>36682</v>
      </c>
      <c r="B2250" s="82" t="s">
        <v>55</v>
      </c>
      <c r="C2250" s="82" t="s">
        <v>56</v>
      </c>
      <c r="D2250" s="82" t="s">
        <v>103</v>
      </c>
      <c r="E2250" s="82" t="s">
        <v>24</v>
      </c>
      <c r="F2250" s="82"/>
      <c r="G2250" s="82" t="s">
        <v>70</v>
      </c>
      <c r="H2250" s="81" t="n">
        <v>38412</v>
      </c>
      <c r="I2250" s="82" t="n">
        <v>-183742</v>
      </c>
      <c r="J2250" s="82" t="n">
        <v>0</v>
      </c>
      <c r="K2250" s="83" t="n">
        <f aca="false">IF(J2250=0,0,J2250/I2250)</f>
        <v>0</v>
      </c>
      <c r="L2250" s="83" t="n">
        <f aca="false">I2250/UOM</f>
        <v>-18.3742</v>
      </c>
      <c r="M2250" s="83" t="n">
        <f aca="false">J2250/UOM</f>
        <v>0</v>
      </c>
      <c r="N2250" s="84" t="str">
        <f aca="false">IF(F2250="P","PHY",IF(F2250="G","G",E2250))</f>
        <v>P</v>
      </c>
      <c r="O2250" s="84" t="str">
        <f aca="false">IF(ISNA(VLOOKUP(G2250,BadCanCurves,1,FALSE())),VLOOKUP(D2250,FOLIOS,6,FALSE()),"not used")</f>
        <v>not used</v>
      </c>
      <c r="P2250" s="84" t="n">
        <f aca="false">IF($N2250="P",VLOOKUP(H2250,PrcBuckets,2,FALSE()),0)</f>
        <v>13</v>
      </c>
      <c r="Q2250" s="84" t="n">
        <f aca="false">IF($N2250="D",VLOOKUP(H2250,BasisBuckets,2,FALSE()),0)</f>
        <v>0</v>
      </c>
      <c r="R2250" s="84" t="n">
        <f aca="false">IF($N2250="PHY",VLOOKUP(H2250,PGDBuckets,2,FALSE()),0)</f>
        <v>0</v>
      </c>
      <c r="S2250" s="84" t="n">
        <f aca="false">IF($N2250="G",VLOOKUP(H2250,PGDBuckets,2,FALSE()),0)</f>
        <v>0</v>
      </c>
      <c r="T2250" s="84" t="n">
        <f aca="false">SUM(P2250:S2250)</f>
        <v>13</v>
      </c>
      <c r="U2250" s="84" t="str">
        <f aca="false">IF(O2250="not used","-",O2250&amp;N2250&amp;T2250)</f>
        <v>-</v>
      </c>
      <c r="V2250" s="84" t="str">
        <f aca="false">IF(O2250="Not Used","-",VLOOKUP(D2250,FOLIOS,7,FALSE())&amp;H2250)</f>
        <v>-</v>
      </c>
      <c r="W2250" s="84" t="str">
        <f aca="false">IF(U2250="-","-",O2250&amp;E2250&amp;H2250)</f>
        <v>-</v>
      </c>
      <c r="X2250" s="85" t="str">
        <f aca="false">D2250&amp;G2250</f>
        <v>FT-CAND-EGSC-PRCTOLL:AECO/ABC</v>
      </c>
      <c r="AF2250" s="0" t="str">
        <f aca="false">D2250&amp;V2250</f>
        <v>FT-CAND-EGSC-PRC-</v>
      </c>
    </row>
    <row r="2251" customFormat="false" ht="12.75" hidden="false" customHeight="false" outlineLevel="0" collapsed="false">
      <c r="A2251" s="81" t="n">
        <v>36682</v>
      </c>
      <c r="B2251" s="82" t="s">
        <v>55</v>
      </c>
      <c r="C2251" s="82" t="s">
        <v>56</v>
      </c>
      <c r="D2251" s="82" t="s">
        <v>103</v>
      </c>
      <c r="E2251" s="82" t="s">
        <v>24</v>
      </c>
      <c r="F2251" s="82"/>
      <c r="G2251" s="82" t="s">
        <v>70</v>
      </c>
      <c r="H2251" s="81" t="n">
        <v>38443</v>
      </c>
      <c r="I2251" s="82" t="n">
        <v>-176735</v>
      </c>
      <c r="J2251" s="82" t="n">
        <v>0</v>
      </c>
      <c r="K2251" s="83" t="n">
        <f aca="false">IF(J2251=0,0,J2251/I2251)</f>
        <v>0</v>
      </c>
      <c r="L2251" s="83" t="n">
        <f aca="false">I2251/UOM</f>
        <v>-17.6735</v>
      </c>
      <c r="M2251" s="83" t="n">
        <f aca="false">J2251/UOM</f>
        <v>0</v>
      </c>
      <c r="N2251" s="84" t="str">
        <f aca="false">IF(F2251="P","PHY",IF(F2251="G","G",E2251))</f>
        <v>P</v>
      </c>
      <c r="O2251" s="84" t="str">
        <f aca="false">IF(ISNA(VLOOKUP(G2251,BadCanCurves,1,FALSE())),VLOOKUP(D2251,FOLIOS,6,FALSE()),"not used")</f>
        <v>not used</v>
      </c>
      <c r="P2251" s="84" t="n">
        <f aca="false">IF($N2251="P",VLOOKUP(H2251,PrcBuckets,2,FALSE()),0)</f>
        <v>13</v>
      </c>
      <c r="Q2251" s="84" t="n">
        <f aca="false">IF($N2251="D",VLOOKUP(H2251,BasisBuckets,2,FALSE()),0)</f>
        <v>0</v>
      </c>
      <c r="R2251" s="84" t="n">
        <f aca="false">IF($N2251="PHY",VLOOKUP(H2251,PGDBuckets,2,FALSE()),0)</f>
        <v>0</v>
      </c>
      <c r="S2251" s="84" t="n">
        <f aca="false">IF($N2251="G",VLOOKUP(H2251,PGDBuckets,2,FALSE()),0)</f>
        <v>0</v>
      </c>
      <c r="T2251" s="84" t="n">
        <f aca="false">SUM(P2251:S2251)</f>
        <v>13</v>
      </c>
      <c r="U2251" s="84" t="str">
        <f aca="false">IF(O2251="not used","-",O2251&amp;N2251&amp;T2251)</f>
        <v>-</v>
      </c>
      <c r="V2251" s="84" t="str">
        <f aca="false">IF(O2251="Not Used","-",VLOOKUP(D2251,FOLIOS,7,FALSE())&amp;H2251)</f>
        <v>-</v>
      </c>
      <c r="W2251" s="84" t="str">
        <f aca="false">IF(U2251="-","-",O2251&amp;E2251&amp;H2251)</f>
        <v>-</v>
      </c>
      <c r="X2251" s="85" t="str">
        <f aca="false">D2251&amp;G2251</f>
        <v>FT-CAND-EGSC-PRCTOLL:AECO/ABC</v>
      </c>
      <c r="AF2251" s="0" t="str">
        <f aca="false">D2251&amp;V2251</f>
        <v>FT-CAND-EGSC-PRC-</v>
      </c>
    </row>
    <row r="2252" customFormat="false" ht="12.75" hidden="false" customHeight="false" outlineLevel="0" collapsed="false">
      <c r="A2252" s="81" t="n">
        <v>36682</v>
      </c>
      <c r="B2252" s="82" t="s">
        <v>55</v>
      </c>
      <c r="C2252" s="82" t="s">
        <v>56</v>
      </c>
      <c r="D2252" s="82" t="s">
        <v>103</v>
      </c>
      <c r="E2252" s="82" t="s">
        <v>24</v>
      </c>
      <c r="F2252" s="82"/>
      <c r="G2252" s="82" t="s">
        <v>70</v>
      </c>
      <c r="H2252" s="81" t="n">
        <v>38473</v>
      </c>
      <c r="I2252" s="82" t="n">
        <v>-181553</v>
      </c>
      <c r="J2252" s="82" t="n">
        <v>0</v>
      </c>
      <c r="K2252" s="83" t="n">
        <f aca="false">IF(J2252=0,0,J2252/I2252)</f>
        <v>0</v>
      </c>
      <c r="L2252" s="83" t="n">
        <f aca="false">I2252/UOM</f>
        <v>-18.1553</v>
      </c>
      <c r="M2252" s="83" t="n">
        <f aca="false">J2252/UOM</f>
        <v>0</v>
      </c>
      <c r="N2252" s="84" t="str">
        <f aca="false">IF(F2252="P","PHY",IF(F2252="G","G",E2252))</f>
        <v>P</v>
      </c>
      <c r="O2252" s="84" t="str">
        <f aca="false">IF(ISNA(VLOOKUP(G2252,BadCanCurves,1,FALSE())),VLOOKUP(D2252,FOLIOS,6,FALSE()),"not used")</f>
        <v>not used</v>
      </c>
      <c r="P2252" s="84" t="n">
        <f aca="false">IF($N2252="P",VLOOKUP(H2252,PrcBuckets,2,FALSE()),0)</f>
        <v>13</v>
      </c>
      <c r="Q2252" s="84" t="n">
        <f aca="false">IF($N2252="D",VLOOKUP(H2252,BasisBuckets,2,FALSE()),0)</f>
        <v>0</v>
      </c>
      <c r="R2252" s="84" t="n">
        <f aca="false">IF($N2252="PHY",VLOOKUP(H2252,PGDBuckets,2,FALSE()),0)</f>
        <v>0</v>
      </c>
      <c r="S2252" s="84" t="n">
        <f aca="false">IF($N2252="G",VLOOKUP(H2252,PGDBuckets,2,FALSE()),0)</f>
        <v>0</v>
      </c>
      <c r="T2252" s="84" t="n">
        <f aca="false">SUM(P2252:S2252)</f>
        <v>13</v>
      </c>
      <c r="U2252" s="84" t="str">
        <f aca="false">IF(O2252="not used","-",O2252&amp;N2252&amp;T2252)</f>
        <v>-</v>
      </c>
      <c r="V2252" s="84" t="str">
        <f aca="false">IF(O2252="Not Used","-",VLOOKUP(D2252,FOLIOS,7,FALSE())&amp;H2252)</f>
        <v>-</v>
      </c>
      <c r="W2252" s="84" t="str">
        <f aca="false">IF(U2252="-","-",O2252&amp;E2252&amp;H2252)</f>
        <v>-</v>
      </c>
      <c r="X2252" s="85" t="str">
        <f aca="false">D2252&amp;G2252</f>
        <v>FT-CAND-EGSC-PRCTOLL:AECO/ABC</v>
      </c>
      <c r="AF2252" s="0" t="str">
        <f aca="false">D2252&amp;V2252</f>
        <v>FT-CAND-EGSC-PRC-</v>
      </c>
    </row>
    <row r="2253" customFormat="false" ht="12.75" hidden="false" customHeight="false" outlineLevel="0" collapsed="false">
      <c r="A2253" s="81" t="n">
        <v>36682</v>
      </c>
      <c r="B2253" s="82" t="s">
        <v>55</v>
      </c>
      <c r="C2253" s="82" t="s">
        <v>56</v>
      </c>
      <c r="D2253" s="82" t="s">
        <v>103</v>
      </c>
      <c r="E2253" s="82" t="s">
        <v>24</v>
      </c>
      <c r="F2253" s="82"/>
      <c r="G2253" s="82" t="s">
        <v>70</v>
      </c>
      <c r="H2253" s="81" t="n">
        <v>38504</v>
      </c>
      <c r="I2253" s="82" t="n">
        <v>-174629</v>
      </c>
      <c r="J2253" s="82" t="n">
        <v>0</v>
      </c>
      <c r="K2253" s="83" t="n">
        <f aca="false">IF(J2253=0,0,J2253/I2253)</f>
        <v>0</v>
      </c>
      <c r="L2253" s="83" t="n">
        <f aca="false">I2253/UOM</f>
        <v>-17.4629</v>
      </c>
      <c r="M2253" s="83" t="n">
        <f aca="false">J2253/UOM</f>
        <v>0</v>
      </c>
      <c r="N2253" s="84" t="str">
        <f aca="false">IF(F2253="P","PHY",IF(F2253="G","G",E2253))</f>
        <v>P</v>
      </c>
      <c r="O2253" s="84" t="str">
        <f aca="false">IF(ISNA(VLOOKUP(G2253,BadCanCurves,1,FALSE())),VLOOKUP(D2253,FOLIOS,6,FALSE()),"not used")</f>
        <v>not used</v>
      </c>
      <c r="P2253" s="84" t="n">
        <f aca="false">IF($N2253="P",VLOOKUP(H2253,PrcBuckets,2,FALSE()),0)</f>
        <v>13</v>
      </c>
      <c r="Q2253" s="84" t="n">
        <f aca="false">IF($N2253="D",VLOOKUP(H2253,BasisBuckets,2,FALSE()),0)</f>
        <v>0</v>
      </c>
      <c r="R2253" s="84" t="n">
        <f aca="false">IF($N2253="PHY",VLOOKUP(H2253,PGDBuckets,2,FALSE()),0)</f>
        <v>0</v>
      </c>
      <c r="S2253" s="84" t="n">
        <f aca="false">IF($N2253="G",VLOOKUP(H2253,PGDBuckets,2,FALSE()),0)</f>
        <v>0</v>
      </c>
      <c r="T2253" s="84" t="n">
        <f aca="false">SUM(P2253:S2253)</f>
        <v>13</v>
      </c>
      <c r="U2253" s="84" t="str">
        <f aca="false">IF(O2253="not used","-",O2253&amp;N2253&amp;T2253)</f>
        <v>-</v>
      </c>
      <c r="V2253" s="84" t="str">
        <f aca="false">IF(O2253="Not Used","-",VLOOKUP(D2253,FOLIOS,7,FALSE())&amp;H2253)</f>
        <v>-</v>
      </c>
      <c r="W2253" s="84" t="str">
        <f aca="false">IF(U2253="-","-",O2253&amp;E2253&amp;H2253)</f>
        <v>-</v>
      </c>
      <c r="X2253" s="85" t="str">
        <f aca="false">D2253&amp;G2253</f>
        <v>FT-CAND-EGSC-PRCTOLL:AECO/ABC</v>
      </c>
      <c r="AF2253" s="0" t="str">
        <f aca="false">D2253&amp;V2253</f>
        <v>FT-CAND-EGSC-PRC-</v>
      </c>
    </row>
    <row r="2254" customFormat="false" ht="12.75" hidden="false" customHeight="false" outlineLevel="0" collapsed="false">
      <c r="A2254" s="81" t="n">
        <v>36682</v>
      </c>
      <c r="B2254" s="82" t="s">
        <v>55</v>
      </c>
      <c r="C2254" s="82" t="s">
        <v>56</v>
      </c>
      <c r="D2254" s="82" t="s">
        <v>103</v>
      </c>
      <c r="E2254" s="82" t="s">
        <v>24</v>
      </c>
      <c r="F2254" s="82"/>
      <c r="G2254" s="82" t="s">
        <v>70</v>
      </c>
      <c r="H2254" s="81" t="n">
        <v>38534</v>
      </c>
      <c r="I2254" s="82" t="n">
        <v>-179380</v>
      </c>
      <c r="J2254" s="82" t="n">
        <v>0</v>
      </c>
      <c r="K2254" s="83" t="n">
        <f aca="false">IF(J2254=0,0,J2254/I2254)</f>
        <v>0</v>
      </c>
      <c r="L2254" s="83" t="n">
        <f aca="false">I2254/UOM</f>
        <v>-17.938</v>
      </c>
      <c r="M2254" s="83" t="n">
        <f aca="false">J2254/UOM</f>
        <v>0</v>
      </c>
      <c r="N2254" s="84" t="str">
        <f aca="false">IF(F2254="P","PHY",IF(F2254="G","G",E2254))</f>
        <v>P</v>
      </c>
      <c r="O2254" s="84" t="str">
        <f aca="false">IF(ISNA(VLOOKUP(G2254,BadCanCurves,1,FALSE())),VLOOKUP(D2254,FOLIOS,6,FALSE()),"not used")</f>
        <v>not used</v>
      </c>
      <c r="P2254" s="84" t="n">
        <f aca="false">IF($N2254="P",VLOOKUP(H2254,PrcBuckets,2,FALSE()),0)</f>
        <v>13</v>
      </c>
      <c r="Q2254" s="84" t="n">
        <f aca="false">IF($N2254="D",VLOOKUP(H2254,BasisBuckets,2,FALSE()),0)</f>
        <v>0</v>
      </c>
      <c r="R2254" s="84" t="n">
        <f aca="false">IF($N2254="PHY",VLOOKUP(H2254,PGDBuckets,2,FALSE()),0)</f>
        <v>0</v>
      </c>
      <c r="S2254" s="84" t="n">
        <f aca="false">IF($N2254="G",VLOOKUP(H2254,PGDBuckets,2,FALSE()),0)</f>
        <v>0</v>
      </c>
      <c r="T2254" s="84" t="n">
        <f aca="false">SUM(P2254:S2254)</f>
        <v>13</v>
      </c>
      <c r="U2254" s="84" t="str">
        <f aca="false">IF(O2254="not used","-",O2254&amp;N2254&amp;T2254)</f>
        <v>-</v>
      </c>
      <c r="V2254" s="84" t="str">
        <f aca="false">IF(O2254="Not Used","-",VLOOKUP(D2254,FOLIOS,7,FALSE())&amp;H2254)</f>
        <v>-</v>
      </c>
      <c r="W2254" s="84" t="str">
        <f aca="false">IF(U2254="-","-",O2254&amp;E2254&amp;H2254)</f>
        <v>-</v>
      </c>
      <c r="X2254" s="85" t="str">
        <f aca="false">D2254&amp;G2254</f>
        <v>FT-CAND-EGSC-PRCTOLL:AECO/ABC</v>
      </c>
      <c r="AF2254" s="0" t="str">
        <f aca="false">D2254&amp;V2254</f>
        <v>FT-CAND-EGSC-PRC-</v>
      </c>
    </row>
    <row r="2255" customFormat="false" ht="12.75" hidden="false" customHeight="false" outlineLevel="0" collapsed="false">
      <c r="A2255" s="81" t="n">
        <v>36682</v>
      </c>
      <c r="B2255" s="82" t="s">
        <v>55</v>
      </c>
      <c r="C2255" s="82" t="s">
        <v>56</v>
      </c>
      <c r="D2255" s="82" t="s">
        <v>103</v>
      </c>
      <c r="E2255" s="82" t="s">
        <v>24</v>
      </c>
      <c r="F2255" s="82"/>
      <c r="G2255" s="82" t="s">
        <v>70</v>
      </c>
      <c r="H2255" s="81" t="n">
        <v>38565</v>
      </c>
      <c r="I2255" s="82" t="n">
        <v>-178278</v>
      </c>
      <c r="J2255" s="82" t="n">
        <v>0</v>
      </c>
      <c r="K2255" s="83" t="n">
        <f aca="false">IF(J2255=0,0,J2255/I2255)</f>
        <v>0</v>
      </c>
      <c r="L2255" s="83" t="n">
        <f aca="false">I2255/UOM</f>
        <v>-17.8278</v>
      </c>
      <c r="M2255" s="83" t="n">
        <f aca="false">J2255/UOM</f>
        <v>0</v>
      </c>
      <c r="N2255" s="84" t="str">
        <f aca="false">IF(F2255="P","PHY",IF(F2255="G","G",E2255))</f>
        <v>P</v>
      </c>
      <c r="O2255" s="84" t="str">
        <f aca="false">IF(ISNA(VLOOKUP(G2255,BadCanCurves,1,FALSE())),VLOOKUP(D2255,FOLIOS,6,FALSE()),"not used")</f>
        <v>not used</v>
      </c>
      <c r="P2255" s="84" t="n">
        <f aca="false">IF($N2255="P",VLOOKUP(H2255,PrcBuckets,2,FALSE()),0)</f>
        <v>13</v>
      </c>
      <c r="Q2255" s="84" t="n">
        <f aca="false">IF($N2255="D",VLOOKUP(H2255,BasisBuckets,2,FALSE()),0)</f>
        <v>0</v>
      </c>
      <c r="R2255" s="84" t="n">
        <f aca="false">IF($N2255="PHY",VLOOKUP(H2255,PGDBuckets,2,FALSE()),0)</f>
        <v>0</v>
      </c>
      <c r="S2255" s="84" t="n">
        <f aca="false">IF($N2255="G",VLOOKUP(H2255,PGDBuckets,2,FALSE()),0)</f>
        <v>0</v>
      </c>
      <c r="T2255" s="84" t="n">
        <f aca="false">SUM(P2255:S2255)</f>
        <v>13</v>
      </c>
      <c r="U2255" s="84" t="str">
        <f aca="false">IF(O2255="not used","-",O2255&amp;N2255&amp;T2255)</f>
        <v>-</v>
      </c>
      <c r="V2255" s="84" t="str">
        <f aca="false">IF(O2255="Not Used","-",VLOOKUP(D2255,FOLIOS,7,FALSE())&amp;H2255)</f>
        <v>-</v>
      </c>
      <c r="W2255" s="84" t="str">
        <f aca="false">IF(U2255="-","-",O2255&amp;E2255&amp;H2255)</f>
        <v>-</v>
      </c>
      <c r="X2255" s="85" t="str">
        <f aca="false">D2255&amp;G2255</f>
        <v>FT-CAND-EGSC-PRCTOLL:AECO/ABC</v>
      </c>
      <c r="AF2255" s="0" t="str">
        <f aca="false">D2255&amp;V2255</f>
        <v>FT-CAND-EGSC-PRC-</v>
      </c>
    </row>
    <row r="2256" customFormat="false" ht="12.75" hidden="false" customHeight="false" outlineLevel="0" collapsed="false">
      <c r="A2256" s="81" t="n">
        <v>36682</v>
      </c>
      <c r="B2256" s="82" t="s">
        <v>55</v>
      </c>
      <c r="C2256" s="82" t="s">
        <v>56</v>
      </c>
      <c r="D2256" s="82" t="s">
        <v>103</v>
      </c>
      <c r="E2256" s="82" t="s">
        <v>24</v>
      </c>
      <c r="F2256" s="82"/>
      <c r="G2256" s="82" t="s">
        <v>70</v>
      </c>
      <c r="H2256" s="81" t="n">
        <v>38596</v>
      </c>
      <c r="I2256" s="82" t="n">
        <v>-171468</v>
      </c>
      <c r="J2256" s="82" t="n">
        <v>0</v>
      </c>
      <c r="K2256" s="83" t="n">
        <f aca="false">IF(J2256=0,0,J2256/I2256)</f>
        <v>0</v>
      </c>
      <c r="L2256" s="83" t="n">
        <f aca="false">I2256/UOM</f>
        <v>-17.1468</v>
      </c>
      <c r="M2256" s="83" t="n">
        <f aca="false">J2256/UOM</f>
        <v>0</v>
      </c>
      <c r="N2256" s="84" t="str">
        <f aca="false">IF(F2256="P","PHY",IF(F2256="G","G",E2256))</f>
        <v>P</v>
      </c>
      <c r="O2256" s="84" t="str">
        <f aca="false">IF(ISNA(VLOOKUP(G2256,BadCanCurves,1,FALSE())),VLOOKUP(D2256,FOLIOS,6,FALSE()),"not used")</f>
        <v>not used</v>
      </c>
      <c r="P2256" s="84" t="n">
        <f aca="false">IF($N2256="P",VLOOKUP(H2256,PrcBuckets,2,FALSE()),0)</f>
        <v>13</v>
      </c>
      <c r="Q2256" s="84" t="n">
        <f aca="false">IF($N2256="D",VLOOKUP(H2256,BasisBuckets,2,FALSE()),0)</f>
        <v>0</v>
      </c>
      <c r="R2256" s="84" t="n">
        <f aca="false">IF($N2256="PHY",VLOOKUP(H2256,PGDBuckets,2,FALSE()),0)</f>
        <v>0</v>
      </c>
      <c r="S2256" s="84" t="n">
        <f aca="false">IF($N2256="G",VLOOKUP(H2256,PGDBuckets,2,FALSE()),0)</f>
        <v>0</v>
      </c>
      <c r="T2256" s="84" t="n">
        <f aca="false">SUM(P2256:S2256)</f>
        <v>13</v>
      </c>
      <c r="U2256" s="84" t="str">
        <f aca="false">IF(O2256="not used","-",O2256&amp;N2256&amp;T2256)</f>
        <v>-</v>
      </c>
      <c r="V2256" s="84" t="str">
        <f aca="false">IF(O2256="Not Used","-",VLOOKUP(D2256,FOLIOS,7,FALSE())&amp;H2256)</f>
        <v>-</v>
      </c>
      <c r="W2256" s="84" t="str">
        <f aca="false">IF(U2256="-","-",O2256&amp;E2256&amp;H2256)</f>
        <v>-</v>
      </c>
      <c r="X2256" s="85" t="str">
        <f aca="false">D2256&amp;G2256</f>
        <v>FT-CAND-EGSC-PRCTOLL:AECO/ABC</v>
      </c>
      <c r="AF2256" s="0" t="str">
        <f aca="false">D2256&amp;V2256</f>
        <v>FT-CAND-EGSC-PRC-</v>
      </c>
    </row>
    <row r="2257" customFormat="false" ht="12.75" hidden="false" customHeight="false" outlineLevel="0" collapsed="false">
      <c r="A2257" s="81" t="n">
        <v>36682</v>
      </c>
      <c r="B2257" s="82" t="s">
        <v>55</v>
      </c>
      <c r="C2257" s="82" t="s">
        <v>56</v>
      </c>
      <c r="D2257" s="82" t="s">
        <v>103</v>
      </c>
      <c r="E2257" s="82" t="s">
        <v>24</v>
      </c>
      <c r="F2257" s="82"/>
      <c r="G2257" s="82" t="s">
        <v>70</v>
      </c>
      <c r="H2257" s="81" t="n">
        <v>38626</v>
      </c>
      <c r="I2257" s="82" t="n">
        <v>-176129</v>
      </c>
      <c r="J2257" s="82" t="n">
        <v>0</v>
      </c>
      <c r="K2257" s="83" t="n">
        <f aca="false">IF(J2257=0,0,J2257/I2257)</f>
        <v>0</v>
      </c>
      <c r="L2257" s="83" t="n">
        <f aca="false">I2257/UOM</f>
        <v>-17.6129</v>
      </c>
      <c r="M2257" s="83" t="n">
        <f aca="false">J2257/UOM</f>
        <v>0</v>
      </c>
      <c r="N2257" s="84" t="str">
        <f aca="false">IF(F2257="P","PHY",IF(F2257="G","G",E2257))</f>
        <v>P</v>
      </c>
      <c r="O2257" s="84" t="str">
        <f aca="false">IF(ISNA(VLOOKUP(G2257,BadCanCurves,1,FALSE())),VLOOKUP(D2257,FOLIOS,6,FALSE()),"not used")</f>
        <v>not used</v>
      </c>
      <c r="P2257" s="84" t="n">
        <f aca="false">IF($N2257="P",VLOOKUP(H2257,PrcBuckets,2,FALSE()),0)</f>
        <v>13</v>
      </c>
      <c r="Q2257" s="84" t="n">
        <f aca="false">IF($N2257="D",VLOOKUP(H2257,BasisBuckets,2,FALSE()),0)</f>
        <v>0</v>
      </c>
      <c r="R2257" s="84" t="n">
        <f aca="false">IF($N2257="PHY",VLOOKUP(H2257,PGDBuckets,2,FALSE()),0)</f>
        <v>0</v>
      </c>
      <c r="S2257" s="84" t="n">
        <f aca="false">IF($N2257="G",VLOOKUP(H2257,PGDBuckets,2,FALSE()),0)</f>
        <v>0</v>
      </c>
      <c r="T2257" s="84" t="n">
        <f aca="false">SUM(P2257:S2257)</f>
        <v>13</v>
      </c>
      <c r="U2257" s="84" t="str">
        <f aca="false">IF(O2257="not used","-",O2257&amp;N2257&amp;T2257)</f>
        <v>-</v>
      </c>
      <c r="V2257" s="84" t="str">
        <f aca="false">IF(O2257="Not Used","-",VLOOKUP(D2257,FOLIOS,7,FALSE())&amp;H2257)</f>
        <v>-</v>
      </c>
      <c r="W2257" s="84" t="str">
        <f aca="false">IF(U2257="-","-",O2257&amp;E2257&amp;H2257)</f>
        <v>-</v>
      </c>
      <c r="X2257" s="85" t="str">
        <f aca="false">D2257&amp;G2257</f>
        <v>FT-CAND-EGSC-PRCTOLL:AECO/ABC</v>
      </c>
      <c r="AF2257" s="0" t="str">
        <f aca="false">D2257&amp;V2257</f>
        <v>FT-CAND-EGSC-PRC-</v>
      </c>
    </row>
    <row r="2258" customFormat="false" ht="12.75" hidden="false" customHeight="false" outlineLevel="0" collapsed="false">
      <c r="A2258" s="81" t="n">
        <v>36682</v>
      </c>
      <c r="B2258" s="82" t="s">
        <v>55</v>
      </c>
      <c r="C2258" s="82" t="s">
        <v>56</v>
      </c>
      <c r="D2258" s="82" t="s">
        <v>103</v>
      </c>
      <c r="E2258" s="82" t="s">
        <v>24</v>
      </c>
      <c r="F2258" s="82"/>
      <c r="G2258" s="82" t="s">
        <v>70</v>
      </c>
      <c r="H2258" s="81" t="n">
        <v>38657</v>
      </c>
      <c r="I2258" s="82" t="n">
        <v>0</v>
      </c>
      <c r="J2258" s="82" t="n">
        <v>0</v>
      </c>
      <c r="K2258" s="83" t="n">
        <f aca="false">IF(J2258=0,0,J2258/I2258)</f>
        <v>0</v>
      </c>
      <c r="L2258" s="83" t="n">
        <f aca="false">I2258/UOM</f>
        <v>0</v>
      </c>
      <c r="M2258" s="83" t="n">
        <f aca="false">J2258/UOM</f>
        <v>0</v>
      </c>
      <c r="N2258" s="84" t="str">
        <f aca="false">IF(F2258="P","PHY",IF(F2258="G","G",E2258))</f>
        <v>P</v>
      </c>
      <c r="O2258" s="84" t="str">
        <f aca="false">IF(ISNA(VLOOKUP(G2258,BadCanCurves,1,FALSE())),VLOOKUP(D2258,FOLIOS,6,FALSE()),"not used")</f>
        <v>not used</v>
      </c>
      <c r="P2258" s="84" t="n">
        <f aca="false">IF($N2258="P",VLOOKUP(H2258,PrcBuckets,2,FALSE()),0)</f>
        <v>13</v>
      </c>
      <c r="Q2258" s="84" t="n">
        <f aca="false">IF($N2258="D",VLOOKUP(H2258,BasisBuckets,2,FALSE()),0)</f>
        <v>0</v>
      </c>
      <c r="R2258" s="84" t="n">
        <f aca="false">IF($N2258="PHY",VLOOKUP(H2258,PGDBuckets,2,FALSE()),0)</f>
        <v>0</v>
      </c>
      <c r="S2258" s="84" t="n">
        <f aca="false">IF($N2258="G",VLOOKUP(H2258,PGDBuckets,2,FALSE()),0)</f>
        <v>0</v>
      </c>
      <c r="T2258" s="84" t="n">
        <f aca="false">SUM(P2258:S2258)</f>
        <v>13</v>
      </c>
      <c r="U2258" s="84" t="str">
        <f aca="false">IF(O2258="not used","-",O2258&amp;N2258&amp;T2258)</f>
        <v>-</v>
      </c>
      <c r="V2258" s="84" t="str">
        <f aca="false">IF(O2258="Not Used","-",VLOOKUP(D2258,FOLIOS,7,FALSE())&amp;H2258)</f>
        <v>-</v>
      </c>
      <c r="W2258" s="84" t="str">
        <f aca="false">IF(U2258="-","-",O2258&amp;E2258&amp;H2258)</f>
        <v>-</v>
      </c>
      <c r="X2258" s="85" t="str">
        <f aca="false">D2258&amp;G2258</f>
        <v>FT-CAND-EGSC-PRCTOLL:AECO/ABC</v>
      </c>
      <c r="AF2258" s="0" t="str">
        <f aca="false">D2258&amp;V2258</f>
        <v>FT-CAND-EGSC-PRC-</v>
      </c>
    </row>
    <row r="2259" customFormat="false" ht="12.75" hidden="false" customHeight="false" outlineLevel="0" collapsed="false">
      <c r="A2259" s="81" t="n">
        <v>36682</v>
      </c>
      <c r="B2259" s="82" t="s">
        <v>55</v>
      </c>
      <c r="C2259" s="82" t="s">
        <v>56</v>
      </c>
      <c r="D2259" s="82" t="s">
        <v>103</v>
      </c>
      <c r="E2259" s="82" t="s">
        <v>24</v>
      </c>
      <c r="F2259" s="82"/>
      <c r="G2259" s="82" t="s">
        <v>70</v>
      </c>
      <c r="H2259" s="81" t="n">
        <v>38687</v>
      </c>
      <c r="I2259" s="82" t="n">
        <v>0</v>
      </c>
      <c r="J2259" s="82" t="n">
        <v>0</v>
      </c>
      <c r="K2259" s="83" t="n">
        <f aca="false">IF(J2259=0,0,J2259/I2259)</f>
        <v>0</v>
      </c>
      <c r="L2259" s="83" t="n">
        <f aca="false">I2259/UOM</f>
        <v>0</v>
      </c>
      <c r="M2259" s="83" t="n">
        <f aca="false">J2259/UOM</f>
        <v>0</v>
      </c>
      <c r="N2259" s="84" t="str">
        <f aca="false">IF(F2259="P","PHY",IF(F2259="G","G",E2259))</f>
        <v>P</v>
      </c>
      <c r="O2259" s="84" t="str">
        <f aca="false">IF(ISNA(VLOOKUP(G2259,BadCanCurves,1,FALSE())),VLOOKUP(D2259,FOLIOS,6,FALSE()),"not used")</f>
        <v>not used</v>
      </c>
      <c r="P2259" s="84" t="n">
        <f aca="false">IF($N2259="P",VLOOKUP(H2259,PrcBuckets,2,FALSE()),0)</f>
        <v>13</v>
      </c>
      <c r="Q2259" s="84" t="n">
        <f aca="false">IF($N2259="D",VLOOKUP(H2259,BasisBuckets,2,FALSE()),0)</f>
        <v>0</v>
      </c>
      <c r="R2259" s="84" t="n">
        <f aca="false">IF($N2259="PHY",VLOOKUP(H2259,PGDBuckets,2,FALSE()),0)</f>
        <v>0</v>
      </c>
      <c r="S2259" s="84" t="n">
        <f aca="false">IF($N2259="G",VLOOKUP(H2259,PGDBuckets,2,FALSE()),0)</f>
        <v>0</v>
      </c>
      <c r="T2259" s="84" t="n">
        <f aca="false">SUM(P2259:S2259)</f>
        <v>13</v>
      </c>
      <c r="U2259" s="84" t="str">
        <f aca="false">IF(O2259="not used","-",O2259&amp;N2259&amp;T2259)</f>
        <v>-</v>
      </c>
      <c r="V2259" s="84" t="str">
        <f aca="false">IF(O2259="Not Used","-",VLOOKUP(D2259,FOLIOS,7,FALSE())&amp;H2259)</f>
        <v>-</v>
      </c>
      <c r="W2259" s="84" t="str">
        <f aca="false">IF(U2259="-","-",O2259&amp;E2259&amp;H2259)</f>
        <v>-</v>
      </c>
      <c r="X2259" s="85" t="str">
        <f aca="false">D2259&amp;G2259</f>
        <v>FT-CAND-EGSC-PRCTOLL:AECO/ABC</v>
      </c>
      <c r="AF2259" s="0" t="str">
        <f aca="false">D2259&amp;V2259</f>
        <v>FT-CAND-EGSC-PRC-</v>
      </c>
    </row>
    <row r="2260" customFormat="false" ht="12.75" hidden="false" customHeight="false" outlineLevel="0" collapsed="false">
      <c r="A2260" s="81" t="n">
        <v>36682</v>
      </c>
      <c r="B2260" s="82" t="s">
        <v>55</v>
      </c>
      <c r="C2260" s="82" t="s">
        <v>56</v>
      </c>
      <c r="D2260" s="82" t="s">
        <v>103</v>
      </c>
      <c r="E2260" s="82" t="s">
        <v>24</v>
      </c>
      <c r="F2260" s="82"/>
      <c r="G2260" s="82" t="s">
        <v>70</v>
      </c>
      <c r="H2260" s="81" t="n">
        <v>38718</v>
      </c>
      <c r="I2260" s="82" t="n">
        <v>0</v>
      </c>
      <c r="J2260" s="82" t="n">
        <v>0</v>
      </c>
      <c r="K2260" s="83" t="n">
        <f aca="false">IF(J2260=0,0,J2260/I2260)</f>
        <v>0</v>
      </c>
      <c r="L2260" s="83" t="n">
        <f aca="false">I2260/UOM</f>
        <v>0</v>
      </c>
      <c r="M2260" s="83" t="n">
        <f aca="false">J2260/UOM</f>
        <v>0</v>
      </c>
      <c r="N2260" s="84" t="str">
        <f aca="false">IF(F2260="P","PHY",IF(F2260="G","G",E2260))</f>
        <v>P</v>
      </c>
      <c r="O2260" s="84" t="str">
        <f aca="false">IF(ISNA(VLOOKUP(G2260,BadCanCurves,1,FALSE())),VLOOKUP(D2260,FOLIOS,6,FALSE()),"not used")</f>
        <v>not used</v>
      </c>
      <c r="P2260" s="84" t="n">
        <f aca="false">IF($N2260="P",VLOOKUP(H2260,PrcBuckets,2,FALSE()),0)</f>
        <v>13</v>
      </c>
      <c r="Q2260" s="84" t="n">
        <f aca="false">IF($N2260="D",VLOOKUP(H2260,BasisBuckets,2,FALSE()),0)</f>
        <v>0</v>
      </c>
      <c r="R2260" s="84" t="n">
        <f aca="false">IF($N2260="PHY",VLOOKUP(H2260,PGDBuckets,2,FALSE()),0)</f>
        <v>0</v>
      </c>
      <c r="S2260" s="84" t="n">
        <f aca="false">IF($N2260="G",VLOOKUP(H2260,PGDBuckets,2,FALSE()),0)</f>
        <v>0</v>
      </c>
      <c r="T2260" s="84" t="n">
        <f aca="false">SUM(P2260:S2260)</f>
        <v>13</v>
      </c>
      <c r="U2260" s="84" t="str">
        <f aca="false">IF(O2260="not used","-",O2260&amp;N2260&amp;T2260)</f>
        <v>-</v>
      </c>
      <c r="V2260" s="84" t="str">
        <f aca="false">IF(O2260="Not Used","-",VLOOKUP(D2260,FOLIOS,7,FALSE())&amp;H2260)</f>
        <v>-</v>
      </c>
      <c r="W2260" s="84" t="str">
        <f aca="false">IF(U2260="-","-",O2260&amp;E2260&amp;H2260)</f>
        <v>-</v>
      </c>
      <c r="X2260" s="85" t="str">
        <f aca="false">D2260&amp;G2260</f>
        <v>FT-CAND-EGSC-PRCTOLL:AECO/ABC</v>
      </c>
      <c r="AF2260" s="0" t="str">
        <f aca="false">D2260&amp;V2260</f>
        <v>FT-CAND-EGSC-PRC-</v>
      </c>
    </row>
    <row r="2261" customFormat="false" ht="12.75" hidden="false" customHeight="false" outlineLevel="0" collapsed="false">
      <c r="A2261" s="81" t="n">
        <v>36682</v>
      </c>
      <c r="B2261" s="82" t="s">
        <v>55</v>
      </c>
      <c r="C2261" s="82" t="s">
        <v>56</v>
      </c>
      <c r="D2261" s="82" t="s">
        <v>103</v>
      </c>
      <c r="E2261" s="82" t="s">
        <v>24</v>
      </c>
      <c r="F2261" s="82"/>
      <c r="G2261" s="82" t="s">
        <v>70</v>
      </c>
      <c r="H2261" s="81" t="n">
        <v>38749</v>
      </c>
      <c r="I2261" s="82" t="n">
        <v>0</v>
      </c>
      <c r="J2261" s="82" t="n">
        <v>0</v>
      </c>
      <c r="K2261" s="83" t="n">
        <f aca="false">IF(J2261=0,0,J2261/I2261)</f>
        <v>0</v>
      </c>
      <c r="L2261" s="83" t="n">
        <f aca="false">I2261/UOM</f>
        <v>0</v>
      </c>
      <c r="M2261" s="83" t="n">
        <f aca="false">J2261/UOM</f>
        <v>0</v>
      </c>
      <c r="N2261" s="84" t="str">
        <f aca="false">IF(F2261="P","PHY",IF(F2261="G","G",E2261))</f>
        <v>P</v>
      </c>
      <c r="O2261" s="84" t="str">
        <f aca="false">IF(ISNA(VLOOKUP(G2261,BadCanCurves,1,FALSE())),VLOOKUP(D2261,FOLIOS,6,FALSE()),"not used")</f>
        <v>not used</v>
      </c>
      <c r="P2261" s="84" t="n">
        <f aca="false">IF($N2261="P",VLOOKUP(H2261,PrcBuckets,2,FALSE()),0)</f>
        <v>13</v>
      </c>
      <c r="Q2261" s="84" t="n">
        <f aca="false">IF($N2261="D",VLOOKUP(H2261,BasisBuckets,2,FALSE()),0)</f>
        <v>0</v>
      </c>
      <c r="R2261" s="84" t="n">
        <f aca="false">IF($N2261="PHY",VLOOKUP(H2261,PGDBuckets,2,FALSE()),0)</f>
        <v>0</v>
      </c>
      <c r="S2261" s="84" t="n">
        <f aca="false">IF($N2261="G",VLOOKUP(H2261,PGDBuckets,2,FALSE()),0)</f>
        <v>0</v>
      </c>
      <c r="T2261" s="84" t="n">
        <f aca="false">SUM(P2261:S2261)</f>
        <v>13</v>
      </c>
      <c r="U2261" s="84" t="str">
        <f aca="false">IF(O2261="not used","-",O2261&amp;N2261&amp;T2261)</f>
        <v>-</v>
      </c>
      <c r="V2261" s="84" t="str">
        <f aca="false">IF(O2261="Not Used","-",VLOOKUP(D2261,FOLIOS,7,FALSE())&amp;H2261)</f>
        <v>-</v>
      </c>
      <c r="W2261" s="84" t="str">
        <f aca="false">IF(U2261="-","-",O2261&amp;E2261&amp;H2261)</f>
        <v>-</v>
      </c>
      <c r="X2261" s="85" t="str">
        <f aca="false">D2261&amp;G2261</f>
        <v>FT-CAND-EGSC-PRCTOLL:AECO/ABC</v>
      </c>
      <c r="AF2261" s="0" t="str">
        <f aca="false">D2261&amp;V2261</f>
        <v>FT-CAND-EGSC-PRC-</v>
      </c>
    </row>
    <row r="2262" customFormat="false" ht="12.75" hidden="false" customHeight="false" outlineLevel="0" collapsed="false">
      <c r="A2262" s="81" t="n">
        <v>36682</v>
      </c>
      <c r="B2262" s="82" t="s">
        <v>55</v>
      </c>
      <c r="C2262" s="82" t="s">
        <v>56</v>
      </c>
      <c r="D2262" s="82" t="s">
        <v>103</v>
      </c>
      <c r="E2262" s="82" t="s">
        <v>24</v>
      </c>
      <c r="F2262" s="82"/>
      <c r="G2262" s="82" t="s">
        <v>70</v>
      </c>
      <c r="H2262" s="81" t="n">
        <v>38777</v>
      </c>
      <c r="I2262" s="82" t="n">
        <v>0</v>
      </c>
      <c r="J2262" s="82" t="n">
        <v>0</v>
      </c>
      <c r="K2262" s="83" t="n">
        <f aca="false">IF(J2262=0,0,J2262/I2262)</f>
        <v>0</v>
      </c>
      <c r="L2262" s="83" t="n">
        <f aca="false">I2262/UOM</f>
        <v>0</v>
      </c>
      <c r="M2262" s="83" t="n">
        <f aca="false">J2262/UOM</f>
        <v>0</v>
      </c>
      <c r="N2262" s="84" t="str">
        <f aca="false">IF(F2262="P","PHY",IF(F2262="G","G",E2262))</f>
        <v>P</v>
      </c>
      <c r="O2262" s="84" t="str">
        <f aca="false">IF(ISNA(VLOOKUP(G2262,BadCanCurves,1,FALSE())),VLOOKUP(D2262,FOLIOS,6,FALSE()),"not used")</f>
        <v>not used</v>
      </c>
      <c r="P2262" s="84" t="n">
        <f aca="false">IF($N2262="P",VLOOKUP(H2262,PrcBuckets,2,FALSE()),0)</f>
        <v>13</v>
      </c>
      <c r="Q2262" s="84" t="n">
        <f aca="false">IF($N2262="D",VLOOKUP(H2262,BasisBuckets,2,FALSE()),0)</f>
        <v>0</v>
      </c>
      <c r="R2262" s="84" t="n">
        <f aca="false">IF($N2262="PHY",VLOOKUP(H2262,PGDBuckets,2,FALSE()),0)</f>
        <v>0</v>
      </c>
      <c r="S2262" s="84" t="n">
        <f aca="false">IF($N2262="G",VLOOKUP(H2262,PGDBuckets,2,FALSE()),0)</f>
        <v>0</v>
      </c>
      <c r="T2262" s="84" t="n">
        <f aca="false">SUM(P2262:S2262)</f>
        <v>13</v>
      </c>
      <c r="U2262" s="84" t="str">
        <f aca="false">IF(O2262="not used","-",O2262&amp;N2262&amp;T2262)</f>
        <v>-</v>
      </c>
      <c r="V2262" s="84" t="str">
        <f aca="false">IF(O2262="Not Used","-",VLOOKUP(D2262,FOLIOS,7,FALSE())&amp;H2262)</f>
        <v>-</v>
      </c>
      <c r="W2262" s="84" t="str">
        <f aca="false">IF(U2262="-","-",O2262&amp;E2262&amp;H2262)</f>
        <v>-</v>
      </c>
      <c r="X2262" s="85" t="str">
        <f aca="false">D2262&amp;G2262</f>
        <v>FT-CAND-EGSC-PRCTOLL:AECO/ABC</v>
      </c>
      <c r="AF2262" s="0" t="str">
        <f aca="false">D2262&amp;V2262</f>
        <v>FT-CAND-EGSC-PRC-</v>
      </c>
    </row>
    <row r="2263" customFormat="false" ht="12.75" hidden="false" customHeight="false" outlineLevel="0" collapsed="false">
      <c r="A2263" s="81" t="n">
        <v>36682</v>
      </c>
      <c r="B2263" s="82" t="s">
        <v>55</v>
      </c>
      <c r="C2263" s="82" t="s">
        <v>56</v>
      </c>
      <c r="D2263" s="82" t="s">
        <v>103</v>
      </c>
      <c r="E2263" s="82" t="s">
        <v>24</v>
      </c>
      <c r="F2263" s="82"/>
      <c r="G2263" s="82" t="s">
        <v>70</v>
      </c>
      <c r="H2263" s="81" t="n">
        <v>38808</v>
      </c>
      <c r="I2263" s="82" t="n">
        <v>0</v>
      </c>
      <c r="J2263" s="82" t="n">
        <v>0</v>
      </c>
      <c r="K2263" s="83" t="n">
        <f aca="false">IF(J2263=0,0,J2263/I2263)</f>
        <v>0</v>
      </c>
      <c r="L2263" s="83" t="n">
        <f aca="false">I2263/UOM</f>
        <v>0</v>
      </c>
      <c r="M2263" s="83" t="n">
        <f aca="false">J2263/UOM</f>
        <v>0</v>
      </c>
      <c r="N2263" s="84" t="str">
        <f aca="false">IF(F2263="P","PHY",IF(F2263="G","G",E2263))</f>
        <v>P</v>
      </c>
      <c r="O2263" s="84" t="str">
        <f aca="false">IF(ISNA(VLOOKUP(G2263,BadCanCurves,1,FALSE())),VLOOKUP(D2263,FOLIOS,6,FALSE()),"not used")</f>
        <v>not used</v>
      </c>
      <c r="P2263" s="84" t="n">
        <f aca="false">IF($N2263="P",VLOOKUP(H2263,PrcBuckets,2,FALSE()),0)</f>
        <v>13</v>
      </c>
      <c r="Q2263" s="84" t="n">
        <f aca="false">IF($N2263="D",VLOOKUP(H2263,BasisBuckets,2,FALSE()),0)</f>
        <v>0</v>
      </c>
      <c r="R2263" s="84" t="n">
        <f aca="false">IF($N2263="PHY",VLOOKUP(H2263,PGDBuckets,2,FALSE()),0)</f>
        <v>0</v>
      </c>
      <c r="S2263" s="84" t="n">
        <f aca="false">IF($N2263="G",VLOOKUP(H2263,PGDBuckets,2,FALSE()),0)</f>
        <v>0</v>
      </c>
      <c r="T2263" s="84" t="n">
        <f aca="false">SUM(P2263:S2263)</f>
        <v>13</v>
      </c>
      <c r="U2263" s="84" t="str">
        <f aca="false">IF(O2263="not used","-",O2263&amp;N2263&amp;T2263)</f>
        <v>-</v>
      </c>
      <c r="V2263" s="84" t="str">
        <f aca="false">IF(O2263="Not Used","-",VLOOKUP(D2263,FOLIOS,7,FALSE())&amp;H2263)</f>
        <v>-</v>
      </c>
      <c r="W2263" s="84" t="str">
        <f aca="false">IF(U2263="-","-",O2263&amp;E2263&amp;H2263)</f>
        <v>-</v>
      </c>
      <c r="X2263" s="85" t="str">
        <f aca="false">D2263&amp;G2263</f>
        <v>FT-CAND-EGSC-PRCTOLL:AECO/ABC</v>
      </c>
      <c r="AF2263" s="0" t="str">
        <f aca="false">D2263&amp;V2263</f>
        <v>FT-CAND-EGSC-PRC-</v>
      </c>
    </row>
    <row r="2264" customFormat="false" ht="12.75" hidden="false" customHeight="false" outlineLevel="0" collapsed="false">
      <c r="A2264" s="81" t="n">
        <v>36682</v>
      </c>
      <c r="B2264" s="82" t="s">
        <v>55</v>
      </c>
      <c r="C2264" s="82" t="s">
        <v>56</v>
      </c>
      <c r="D2264" s="82" t="s">
        <v>103</v>
      </c>
      <c r="E2264" s="82" t="s">
        <v>24</v>
      </c>
      <c r="F2264" s="82"/>
      <c r="G2264" s="82" t="s">
        <v>70</v>
      </c>
      <c r="H2264" s="81" t="n">
        <v>38838</v>
      </c>
      <c r="I2264" s="82" t="n">
        <v>0</v>
      </c>
      <c r="J2264" s="82" t="n">
        <v>0</v>
      </c>
      <c r="K2264" s="83" t="n">
        <f aca="false">IF(J2264=0,0,J2264/I2264)</f>
        <v>0</v>
      </c>
      <c r="L2264" s="83" t="n">
        <f aca="false">I2264/UOM</f>
        <v>0</v>
      </c>
      <c r="M2264" s="83" t="n">
        <f aca="false">J2264/UOM</f>
        <v>0</v>
      </c>
      <c r="N2264" s="84" t="str">
        <f aca="false">IF(F2264="P","PHY",IF(F2264="G","G",E2264))</f>
        <v>P</v>
      </c>
      <c r="O2264" s="84" t="str">
        <f aca="false">IF(ISNA(VLOOKUP(G2264,BadCanCurves,1,FALSE())),VLOOKUP(D2264,FOLIOS,6,FALSE()),"not used")</f>
        <v>not used</v>
      </c>
      <c r="P2264" s="84" t="n">
        <f aca="false">IF($N2264="P",VLOOKUP(H2264,PrcBuckets,2,FALSE()),0)</f>
        <v>13</v>
      </c>
      <c r="Q2264" s="84" t="n">
        <f aca="false">IF($N2264="D",VLOOKUP(H2264,BasisBuckets,2,FALSE()),0)</f>
        <v>0</v>
      </c>
      <c r="R2264" s="84" t="n">
        <f aca="false">IF($N2264="PHY",VLOOKUP(H2264,PGDBuckets,2,FALSE()),0)</f>
        <v>0</v>
      </c>
      <c r="S2264" s="84" t="n">
        <f aca="false">IF($N2264="G",VLOOKUP(H2264,PGDBuckets,2,FALSE()),0)</f>
        <v>0</v>
      </c>
      <c r="T2264" s="84" t="n">
        <f aca="false">SUM(P2264:S2264)</f>
        <v>13</v>
      </c>
      <c r="U2264" s="84" t="str">
        <f aca="false">IF(O2264="not used","-",O2264&amp;N2264&amp;T2264)</f>
        <v>-</v>
      </c>
      <c r="V2264" s="84" t="str">
        <f aca="false">IF(O2264="Not Used","-",VLOOKUP(D2264,FOLIOS,7,FALSE())&amp;H2264)</f>
        <v>-</v>
      </c>
      <c r="W2264" s="84" t="str">
        <f aca="false">IF(U2264="-","-",O2264&amp;E2264&amp;H2264)</f>
        <v>-</v>
      </c>
      <c r="X2264" s="85" t="str">
        <f aca="false">D2264&amp;G2264</f>
        <v>FT-CAND-EGSC-PRCTOLL:AECO/ABC</v>
      </c>
      <c r="AF2264" s="0" t="str">
        <f aca="false">D2264&amp;V2264</f>
        <v>FT-CAND-EGSC-PRC-</v>
      </c>
    </row>
    <row r="2265" customFormat="false" ht="12.75" hidden="false" customHeight="false" outlineLevel="0" collapsed="false">
      <c r="A2265" s="81" t="n">
        <v>36682</v>
      </c>
      <c r="B2265" s="82" t="s">
        <v>55</v>
      </c>
      <c r="C2265" s="82" t="s">
        <v>56</v>
      </c>
      <c r="D2265" s="82" t="s">
        <v>103</v>
      </c>
      <c r="E2265" s="82" t="s">
        <v>24</v>
      </c>
      <c r="F2265" s="82"/>
      <c r="G2265" s="82" t="s">
        <v>70</v>
      </c>
      <c r="H2265" s="81" t="n">
        <v>38869</v>
      </c>
      <c r="I2265" s="82" t="n">
        <v>0</v>
      </c>
      <c r="J2265" s="82" t="n">
        <v>0</v>
      </c>
      <c r="K2265" s="83" t="n">
        <f aca="false">IF(J2265=0,0,J2265/I2265)</f>
        <v>0</v>
      </c>
      <c r="L2265" s="83" t="n">
        <f aca="false">I2265/UOM</f>
        <v>0</v>
      </c>
      <c r="M2265" s="83" t="n">
        <f aca="false">J2265/UOM</f>
        <v>0</v>
      </c>
      <c r="N2265" s="84" t="str">
        <f aca="false">IF(F2265="P","PHY",IF(F2265="G","G",E2265))</f>
        <v>P</v>
      </c>
      <c r="O2265" s="84" t="str">
        <f aca="false">IF(ISNA(VLOOKUP(G2265,BadCanCurves,1,FALSE())),VLOOKUP(D2265,FOLIOS,6,FALSE()),"not used")</f>
        <v>not used</v>
      </c>
      <c r="P2265" s="84" t="n">
        <f aca="false">IF($N2265="P",VLOOKUP(H2265,PrcBuckets,2,FALSE()),0)</f>
        <v>13</v>
      </c>
      <c r="Q2265" s="84" t="n">
        <f aca="false">IF($N2265="D",VLOOKUP(H2265,BasisBuckets,2,FALSE()),0)</f>
        <v>0</v>
      </c>
      <c r="R2265" s="84" t="n">
        <f aca="false">IF($N2265="PHY",VLOOKUP(H2265,PGDBuckets,2,FALSE()),0)</f>
        <v>0</v>
      </c>
      <c r="S2265" s="84" t="n">
        <f aca="false">IF($N2265="G",VLOOKUP(H2265,PGDBuckets,2,FALSE()),0)</f>
        <v>0</v>
      </c>
      <c r="T2265" s="84" t="n">
        <f aca="false">SUM(P2265:S2265)</f>
        <v>13</v>
      </c>
      <c r="U2265" s="84" t="str">
        <f aca="false">IF(O2265="not used","-",O2265&amp;N2265&amp;T2265)</f>
        <v>-</v>
      </c>
      <c r="V2265" s="84" t="str">
        <f aca="false">IF(O2265="Not Used","-",VLOOKUP(D2265,FOLIOS,7,FALSE())&amp;H2265)</f>
        <v>-</v>
      </c>
      <c r="W2265" s="84" t="str">
        <f aca="false">IF(U2265="-","-",O2265&amp;E2265&amp;H2265)</f>
        <v>-</v>
      </c>
      <c r="X2265" s="85" t="str">
        <f aca="false">D2265&amp;G2265</f>
        <v>FT-CAND-EGSC-PRCTOLL:AECO/ABC</v>
      </c>
      <c r="AF2265" s="0" t="str">
        <f aca="false">D2265&amp;V2265</f>
        <v>FT-CAND-EGSC-PRC-</v>
      </c>
    </row>
    <row r="2266" customFormat="false" ht="12.75" hidden="false" customHeight="false" outlineLevel="0" collapsed="false">
      <c r="A2266" s="81" t="n">
        <v>36682</v>
      </c>
      <c r="B2266" s="82" t="s">
        <v>55</v>
      </c>
      <c r="C2266" s="82" t="s">
        <v>56</v>
      </c>
      <c r="D2266" s="82" t="s">
        <v>103</v>
      </c>
      <c r="E2266" s="82" t="s">
        <v>24</v>
      </c>
      <c r="F2266" s="82"/>
      <c r="G2266" s="82" t="s">
        <v>70</v>
      </c>
      <c r="H2266" s="81" t="n">
        <v>38899</v>
      </c>
      <c r="I2266" s="82" t="n">
        <v>0</v>
      </c>
      <c r="J2266" s="82" t="n">
        <v>0</v>
      </c>
      <c r="K2266" s="83" t="n">
        <f aca="false">IF(J2266=0,0,J2266/I2266)</f>
        <v>0</v>
      </c>
      <c r="L2266" s="83" t="n">
        <f aca="false">I2266/UOM</f>
        <v>0</v>
      </c>
      <c r="M2266" s="83" t="n">
        <f aca="false">J2266/UOM</f>
        <v>0</v>
      </c>
      <c r="N2266" s="84" t="str">
        <f aca="false">IF(F2266="P","PHY",IF(F2266="G","G",E2266))</f>
        <v>P</v>
      </c>
      <c r="O2266" s="84" t="str">
        <f aca="false">IF(ISNA(VLOOKUP(G2266,BadCanCurves,1,FALSE())),VLOOKUP(D2266,FOLIOS,6,FALSE()),"not used")</f>
        <v>not used</v>
      </c>
      <c r="P2266" s="84" t="n">
        <f aca="false">IF($N2266="P",VLOOKUP(H2266,PrcBuckets,2,FALSE()),0)</f>
        <v>13</v>
      </c>
      <c r="Q2266" s="84" t="n">
        <f aca="false">IF($N2266="D",VLOOKUP(H2266,BasisBuckets,2,FALSE()),0)</f>
        <v>0</v>
      </c>
      <c r="R2266" s="84" t="n">
        <f aca="false">IF($N2266="PHY",VLOOKUP(H2266,PGDBuckets,2,FALSE()),0)</f>
        <v>0</v>
      </c>
      <c r="S2266" s="84" t="n">
        <f aca="false">IF($N2266="G",VLOOKUP(H2266,PGDBuckets,2,FALSE()),0)</f>
        <v>0</v>
      </c>
      <c r="T2266" s="84" t="n">
        <f aca="false">SUM(P2266:S2266)</f>
        <v>13</v>
      </c>
      <c r="U2266" s="84" t="str">
        <f aca="false">IF(O2266="not used","-",O2266&amp;N2266&amp;T2266)</f>
        <v>-</v>
      </c>
      <c r="V2266" s="84" t="str">
        <f aca="false">IF(O2266="Not Used","-",VLOOKUP(D2266,FOLIOS,7,FALSE())&amp;H2266)</f>
        <v>-</v>
      </c>
      <c r="W2266" s="84" t="str">
        <f aca="false">IF(U2266="-","-",O2266&amp;E2266&amp;H2266)</f>
        <v>-</v>
      </c>
      <c r="X2266" s="85" t="str">
        <f aca="false">D2266&amp;G2266</f>
        <v>FT-CAND-EGSC-PRCTOLL:AECO/ABC</v>
      </c>
      <c r="AF2266" s="0" t="str">
        <f aca="false">D2266&amp;V2266</f>
        <v>FT-CAND-EGSC-PRC-</v>
      </c>
    </row>
    <row r="2267" customFormat="false" ht="12.75" hidden="false" customHeight="false" outlineLevel="0" collapsed="false">
      <c r="A2267" s="81" t="n">
        <v>36682</v>
      </c>
      <c r="B2267" s="82" t="s">
        <v>55</v>
      </c>
      <c r="C2267" s="82" t="s">
        <v>56</v>
      </c>
      <c r="D2267" s="82" t="s">
        <v>103</v>
      </c>
      <c r="E2267" s="82" t="s">
        <v>24</v>
      </c>
      <c r="F2267" s="82"/>
      <c r="G2267" s="82" t="s">
        <v>70</v>
      </c>
      <c r="H2267" s="81" t="n">
        <v>38930</v>
      </c>
      <c r="I2267" s="82" t="n">
        <v>0</v>
      </c>
      <c r="J2267" s="82" t="n">
        <v>0</v>
      </c>
      <c r="K2267" s="83" t="n">
        <f aca="false">IF(J2267=0,0,J2267/I2267)</f>
        <v>0</v>
      </c>
      <c r="L2267" s="83" t="n">
        <f aca="false">I2267/UOM</f>
        <v>0</v>
      </c>
      <c r="M2267" s="83" t="n">
        <f aca="false">J2267/UOM</f>
        <v>0</v>
      </c>
      <c r="N2267" s="84" t="str">
        <f aca="false">IF(F2267="P","PHY",IF(F2267="G","G",E2267))</f>
        <v>P</v>
      </c>
      <c r="O2267" s="84" t="str">
        <f aca="false">IF(ISNA(VLOOKUP(G2267,BadCanCurves,1,FALSE())),VLOOKUP(D2267,FOLIOS,6,FALSE()),"not used")</f>
        <v>not used</v>
      </c>
      <c r="P2267" s="84" t="n">
        <f aca="false">IF($N2267="P",VLOOKUP(H2267,PrcBuckets,2,FALSE()),0)</f>
        <v>13</v>
      </c>
      <c r="Q2267" s="84" t="n">
        <f aca="false">IF($N2267="D",VLOOKUP(H2267,BasisBuckets,2,FALSE()),0)</f>
        <v>0</v>
      </c>
      <c r="R2267" s="84" t="n">
        <f aca="false">IF($N2267="PHY",VLOOKUP(H2267,PGDBuckets,2,FALSE()),0)</f>
        <v>0</v>
      </c>
      <c r="S2267" s="84" t="n">
        <f aca="false">IF($N2267="G",VLOOKUP(H2267,PGDBuckets,2,FALSE()),0)</f>
        <v>0</v>
      </c>
      <c r="T2267" s="84" t="n">
        <f aca="false">SUM(P2267:S2267)</f>
        <v>13</v>
      </c>
      <c r="U2267" s="84" t="str">
        <f aca="false">IF(O2267="not used","-",O2267&amp;N2267&amp;T2267)</f>
        <v>-</v>
      </c>
      <c r="V2267" s="84" t="str">
        <f aca="false">IF(O2267="Not Used","-",VLOOKUP(D2267,FOLIOS,7,FALSE())&amp;H2267)</f>
        <v>-</v>
      </c>
      <c r="W2267" s="84" t="str">
        <f aca="false">IF(U2267="-","-",O2267&amp;E2267&amp;H2267)</f>
        <v>-</v>
      </c>
      <c r="X2267" s="85" t="str">
        <f aca="false">D2267&amp;G2267</f>
        <v>FT-CAND-EGSC-PRCTOLL:AECO/ABC</v>
      </c>
      <c r="AF2267" s="0" t="str">
        <f aca="false">D2267&amp;V2267</f>
        <v>FT-CAND-EGSC-PRC-</v>
      </c>
    </row>
    <row r="2268" customFormat="false" ht="12.75" hidden="false" customHeight="false" outlineLevel="0" collapsed="false">
      <c r="A2268" s="81" t="n">
        <v>36682</v>
      </c>
      <c r="B2268" s="82" t="s">
        <v>55</v>
      </c>
      <c r="C2268" s="82" t="s">
        <v>56</v>
      </c>
      <c r="D2268" s="82" t="s">
        <v>103</v>
      </c>
      <c r="E2268" s="82" t="s">
        <v>24</v>
      </c>
      <c r="F2268" s="82"/>
      <c r="G2268" s="82" t="s">
        <v>70</v>
      </c>
      <c r="H2268" s="81" t="n">
        <v>38961</v>
      </c>
      <c r="I2268" s="82" t="n">
        <v>0</v>
      </c>
      <c r="J2268" s="82" t="n">
        <v>0</v>
      </c>
      <c r="K2268" s="83" t="n">
        <f aca="false">IF(J2268=0,0,J2268/I2268)</f>
        <v>0</v>
      </c>
      <c r="L2268" s="83" t="n">
        <f aca="false">I2268/UOM</f>
        <v>0</v>
      </c>
      <c r="M2268" s="83" t="n">
        <f aca="false">J2268/UOM</f>
        <v>0</v>
      </c>
      <c r="N2268" s="84" t="str">
        <f aca="false">IF(F2268="P","PHY",IF(F2268="G","G",E2268))</f>
        <v>P</v>
      </c>
      <c r="O2268" s="84" t="str">
        <f aca="false">IF(ISNA(VLOOKUP(G2268,BadCanCurves,1,FALSE())),VLOOKUP(D2268,FOLIOS,6,FALSE()),"not used")</f>
        <v>not used</v>
      </c>
      <c r="P2268" s="84" t="n">
        <f aca="false">IF($N2268="P",VLOOKUP(H2268,PrcBuckets,2,FALSE()),0)</f>
        <v>13</v>
      </c>
      <c r="Q2268" s="84" t="n">
        <f aca="false">IF($N2268="D",VLOOKUP(H2268,BasisBuckets,2,FALSE()),0)</f>
        <v>0</v>
      </c>
      <c r="R2268" s="84" t="n">
        <f aca="false">IF($N2268="PHY",VLOOKUP(H2268,PGDBuckets,2,FALSE()),0)</f>
        <v>0</v>
      </c>
      <c r="S2268" s="84" t="n">
        <f aca="false">IF($N2268="G",VLOOKUP(H2268,PGDBuckets,2,FALSE()),0)</f>
        <v>0</v>
      </c>
      <c r="T2268" s="84" t="n">
        <f aca="false">SUM(P2268:S2268)</f>
        <v>13</v>
      </c>
      <c r="U2268" s="84" t="str">
        <f aca="false">IF(O2268="not used","-",O2268&amp;N2268&amp;T2268)</f>
        <v>-</v>
      </c>
      <c r="V2268" s="84" t="str">
        <f aca="false">IF(O2268="Not Used","-",VLOOKUP(D2268,FOLIOS,7,FALSE())&amp;H2268)</f>
        <v>-</v>
      </c>
      <c r="W2268" s="84" t="str">
        <f aca="false">IF(U2268="-","-",O2268&amp;E2268&amp;H2268)</f>
        <v>-</v>
      </c>
      <c r="X2268" s="85" t="str">
        <f aca="false">D2268&amp;G2268</f>
        <v>FT-CAND-EGSC-PRCTOLL:AECO/ABC</v>
      </c>
      <c r="AF2268" s="0" t="str">
        <f aca="false">D2268&amp;V2268</f>
        <v>FT-CAND-EGSC-PRC-</v>
      </c>
    </row>
    <row r="2269" customFormat="false" ht="12.75" hidden="false" customHeight="false" outlineLevel="0" collapsed="false">
      <c r="A2269" s="81" t="n">
        <v>36682</v>
      </c>
      <c r="B2269" s="82" t="s">
        <v>55</v>
      </c>
      <c r="C2269" s="82" t="s">
        <v>56</v>
      </c>
      <c r="D2269" s="82" t="s">
        <v>103</v>
      </c>
      <c r="E2269" s="82" t="s">
        <v>24</v>
      </c>
      <c r="F2269" s="82"/>
      <c r="G2269" s="82" t="s">
        <v>70</v>
      </c>
      <c r="H2269" s="81" t="n">
        <v>38991</v>
      </c>
      <c r="I2269" s="82" t="n">
        <v>0</v>
      </c>
      <c r="J2269" s="82" t="n">
        <v>0</v>
      </c>
      <c r="K2269" s="83" t="n">
        <f aca="false">IF(J2269=0,0,J2269/I2269)</f>
        <v>0</v>
      </c>
      <c r="L2269" s="83" t="n">
        <f aca="false">I2269/UOM</f>
        <v>0</v>
      </c>
      <c r="M2269" s="83" t="n">
        <f aca="false">J2269/UOM</f>
        <v>0</v>
      </c>
      <c r="N2269" s="84" t="str">
        <f aca="false">IF(F2269="P","PHY",IF(F2269="G","G",E2269))</f>
        <v>P</v>
      </c>
      <c r="O2269" s="84" t="str">
        <f aca="false">IF(ISNA(VLOOKUP(G2269,BadCanCurves,1,FALSE())),VLOOKUP(D2269,FOLIOS,6,FALSE()),"not used")</f>
        <v>not used</v>
      </c>
      <c r="P2269" s="84" t="n">
        <f aca="false">IF($N2269="P",VLOOKUP(H2269,PrcBuckets,2,FALSE()),0)</f>
        <v>13</v>
      </c>
      <c r="Q2269" s="84" t="n">
        <f aca="false">IF($N2269="D",VLOOKUP(H2269,BasisBuckets,2,FALSE()),0)</f>
        <v>0</v>
      </c>
      <c r="R2269" s="84" t="n">
        <f aca="false">IF($N2269="PHY",VLOOKUP(H2269,PGDBuckets,2,FALSE()),0)</f>
        <v>0</v>
      </c>
      <c r="S2269" s="84" t="n">
        <f aca="false">IF($N2269="G",VLOOKUP(H2269,PGDBuckets,2,FALSE()),0)</f>
        <v>0</v>
      </c>
      <c r="T2269" s="84" t="n">
        <f aca="false">SUM(P2269:S2269)</f>
        <v>13</v>
      </c>
      <c r="U2269" s="84" t="str">
        <f aca="false">IF(O2269="not used","-",O2269&amp;N2269&amp;T2269)</f>
        <v>-</v>
      </c>
      <c r="V2269" s="84" t="str">
        <f aca="false">IF(O2269="Not Used","-",VLOOKUP(D2269,FOLIOS,7,FALSE())&amp;H2269)</f>
        <v>-</v>
      </c>
      <c r="W2269" s="84" t="str">
        <f aca="false">IF(U2269="-","-",O2269&amp;E2269&amp;H2269)</f>
        <v>-</v>
      </c>
      <c r="X2269" s="85" t="str">
        <f aca="false">D2269&amp;G2269</f>
        <v>FT-CAND-EGSC-PRCTOLL:AECO/ABC</v>
      </c>
      <c r="AF2269" s="0" t="str">
        <f aca="false">D2269&amp;V2269</f>
        <v>FT-CAND-EGSC-PRC-</v>
      </c>
    </row>
    <row r="2270" customFormat="false" ht="12.75" hidden="false" customHeight="false" outlineLevel="0" collapsed="false">
      <c r="A2270" s="81" t="n">
        <v>36682</v>
      </c>
      <c r="B2270" s="82" t="s">
        <v>55</v>
      </c>
      <c r="C2270" s="82" t="s">
        <v>56</v>
      </c>
      <c r="D2270" s="82" t="s">
        <v>103</v>
      </c>
      <c r="E2270" s="82" t="s">
        <v>24</v>
      </c>
      <c r="F2270" s="82"/>
      <c r="G2270" s="82" t="s">
        <v>70</v>
      </c>
      <c r="H2270" s="81" t="n">
        <v>39022</v>
      </c>
      <c r="I2270" s="82" t="n">
        <v>0</v>
      </c>
      <c r="J2270" s="82" t="n">
        <v>0</v>
      </c>
      <c r="K2270" s="83" t="n">
        <f aca="false">IF(J2270=0,0,J2270/I2270)</f>
        <v>0</v>
      </c>
      <c r="L2270" s="83" t="n">
        <f aca="false">I2270/UOM</f>
        <v>0</v>
      </c>
      <c r="M2270" s="83" t="n">
        <f aca="false">J2270/UOM</f>
        <v>0</v>
      </c>
      <c r="N2270" s="84" t="str">
        <f aca="false">IF(F2270="P","PHY",IF(F2270="G","G",E2270))</f>
        <v>P</v>
      </c>
      <c r="O2270" s="84" t="str">
        <f aca="false">IF(ISNA(VLOOKUP(G2270,BadCanCurves,1,FALSE())),VLOOKUP(D2270,FOLIOS,6,FALSE()),"not used")</f>
        <v>not used</v>
      </c>
      <c r="P2270" s="84" t="n">
        <f aca="false">IF($N2270="P",VLOOKUP(H2270,PrcBuckets,2,FALSE()),0)</f>
        <v>13</v>
      </c>
      <c r="Q2270" s="84" t="n">
        <f aca="false">IF($N2270="D",VLOOKUP(H2270,BasisBuckets,2,FALSE()),0)</f>
        <v>0</v>
      </c>
      <c r="R2270" s="84" t="n">
        <f aca="false">IF($N2270="PHY",VLOOKUP(H2270,PGDBuckets,2,FALSE()),0)</f>
        <v>0</v>
      </c>
      <c r="S2270" s="84" t="n">
        <f aca="false">IF($N2270="G",VLOOKUP(H2270,PGDBuckets,2,FALSE()),0)</f>
        <v>0</v>
      </c>
      <c r="T2270" s="84" t="n">
        <f aca="false">SUM(P2270:S2270)</f>
        <v>13</v>
      </c>
      <c r="U2270" s="84" t="str">
        <f aca="false">IF(O2270="not used","-",O2270&amp;N2270&amp;T2270)</f>
        <v>-</v>
      </c>
      <c r="V2270" s="84" t="str">
        <f aca="false">IF(O2270="Not Used","-",VLOOKUP(D2270,FOLIOS,7,FALSE())&amp;H2270)</f>
        <v>-</v>
      </c>
      <c r="W2270" s="84" t="str">
        <f aca="false">IF(U2270="-","-",O2270&amp;E2270&amp;H2270)</f>
        <v>-</v>
      </c>
      <c r="X2270" s="85" t="str">
        <f aca="false">D2270&amp;G2270</f>
        <v>FT-CAND-EGSC-PRCTOLL:AECO/ABC</v>
      </c>
      <c r="AF2270" s="0" t="str">
        <f aca="false">D2270&amp;V2270</f>
        <v>FT-CAND-EGSC-PRC-</v>
      </c>
    </row>
    <row r="2271" customFormat="false" ht="12.75" hidden="false" customHeight="false" outlineLevel="0" collapsed="false">
      <c r="A2271" s="81" t="n">
        <v>36682</v>
      </c>
      <c r="B2271" s="82" t="s">
        <v>55</v>
      </c>
      <c r="C2271" s="82" t="s">
        <v>56</v>
      </c>
      <c r="D2271" s="82" t="s">
        <v>103</v>
      </c>
      <c r="E2271" s="82" t="s">
        <v>24</v>
      </c>
      <c r="F2271" s="82"/>
      <c r="G2271" s="82" t="s">
        <v>70</v>
      </c>
      <c r="H2271" s="81" t="n">
        <v>39052</v>
      </c>
      <c r="I2271" s="82" t="n">
        <v>0</v>
      </c>
      <c r="J2271" s="82" t="n">
        <v>0</v>
      </c>
      <c r="K2271" s="83" t="n">
        <f aca="false">IF(J2271=0,0,J2271/I2271)</f>
        <v>0</v>
      </c>
      <c r="L2271" s="83" t="n">
        <f aca="false">I2271/UOM</f>
        <v>0</v>
      </c>
      <c r="M2271" s="83" t="n">
        <f aca="false">J2271/UOM</f>
        <v>0</v>
      </c>
      <c r="N2271" s="84" t="str">
        <f aca="false">IF(F2271="P","PHY",IF(F2271="G","G",E2271))</f>
        <v>P</v>
      </c>
      <c r="O2271" s="84" t="str">
        <f aca="false">IF(ISNA(VLOOKUP(G2271,BadCanCurves,1,FALSE())),VLOOKUP(D2271,FOLIOS,6,FALSE()),"not used")</f>
        <v>not used</v>
      </c>
      <c r="P2271" s="84" t="n">
        <f aca="false">IF($N2271="P",VLOOKUP(H2271,PrcBuckets,2,FALSE()),0)</f>
        <v>13</v>
      </c>
      <c r="Q2271" s="84" t="n">
        <f aca="false">IF($N2271="D",VLOOKUP(H2271,BasisBuckets,2,FALSE()),0)</f>
        <v>0</v>
      </c>
      <c r="R2271" s="84" t="n">
        <f aca="false">IF($N2271="PHY",VLOOKUP(H2271,PGDBuckets,2,FALSE()),0)</f>
        <v>0</v>
      </c>
      <c r="S2271" s="84" t="n">
        <f aca="false">IF($N2271="G",VLOOKUP(H2271,PGDBuckets,2,FALSE()),0)</f>
        <v>0</v>
      </c>
      <c r="T2271" s="84" t="n">
        <f aca="false">SUM(P2271:S2271)</f>
        <v>13</v>
      </c>
      <c r="U2271" s="84" t="str">
        <f aca="false">IF(O2271="not used","-",O2271&amp;N2271&amp;T2271)</f>
        <v>-</v>
      </c>
      <c r="V2271" s="84" t="str">
        <f aca="false">IF(O2271="Not Used","-",VLOOKUP(D2271,FOLIOS,7,FALSE())&amp;H2271)</f>
        <v>-</v>
      </c>
      <c r="W2271" s="84" t="str">
        <f aca="false">IF(U2271="-","-",O2271&amp;E2271&amp;H2271)</f>
        <v>-</v>
      </c>
      <c r="X2271" s="85" t="str">
        <f aca="false">D2271&amp;G2271</f>
        <v>FT-CAND-EGSC-PRCTOLL:AECO/ABC</v>
      </c>
      <c r="AF2271" s="0" t="str">
        <f aca="false">D2271&amp;V2271</f>
        <v>FT-CAND-EGSC-PRC-</v>
      </c>
    </row>
    <row r="2272" customFormat="false" ht="12.75" hidden="false" customHeight="false" outlineLevel="0" collapsed="false">
      <c r="A2272" s="81" t="n">
        <v>36682</v>
      </c>
      <c r="B2272" s="82" t="s">
        <v>55</v>
      </c>
      <c r="C2272" s="82" t="s">
        <v>56</v>
      </c>
      <c r="D2272" s="82" t="s">
        <v>103</v>
      </c>
      <c r="E2272" s="82" t="s">
        <v>24</v>
      </c>
      <c r="F2272" s="82"/>
      <c r="G2272" s="82" t="s">
        <v>70</v>
      </c>
      <c r="H2272" s="81" t="n">
        <v>39083</v>
      </c>
      <c r="I2272" s="82" t="n">
        <v>0</v>
      </c>
      <c r="J2272" s="82" t="n">
        <v>0</v>
      </c>
      <c r="K2272" s="83" t="n">
        <f aca="false">IF(J2272=0,0,J2272/I2272)</f>
        <v>0</v>
      </c>
      <c r="L2272" s="83" t="n">
        <f aca="false">I2272/UOM</f>
        <v>0</v>
      </c>
      <c r="M2272" s="83" t="n">
        <f aca="false">J2272/UOM</f>
        <v>0</v>
      </c>
      <c r="N2272" s="84" t="str">
        <f aca="false">IF(F2272="P","PHY",IF(F2272="G","G",E2272))</f>
        <v>P</v>
      </c>
      <c r="O2272" s="84" t="str">
        <f aca="false">IF(ISNA(VLOOKUP(G2272,BadCanCurves,1,FALSE())),VLOOKUP(D2272,FOLIOS,6,FALSE()),"not used")</f>
        <v>not used</v>
      </c>
      <c r="P2272" s="84" t="n">
        <f aca="false">IF($N2272="P",VLOOKUP(H2272,PrcBuckets,2,FALSE()),0)</f>
        <v>13</v>
      </c>
      <c r="Q2272" s="84" t="n">
        <f aca="false">IF($N2272="D",VLOOKUP(H2272,BasisBuckets,2,FALSE()),0)</f>
        <v>0</v>
      </c>
      <c r="R2272" s="84" t="n">
        <f aca="false">IF($N2272="PHY",VLOOKUP(H2272,PGDBuckets,2,FALSE()),0)</f>
        <v>0</v>
      </c>
      <c r="S2272" s="84" t="n">
        <f aca="false">IF($N2272="G",VLOOKUP(H2272,PGDBuckets,2,FALSE()),0)</f>
        <v>0</v>
      </c>
      <c r="T2272" s="84" t="n">
        <f aca="false">SUM(P2272:S2272)</f>
        <v>13</v>
      </c>
      <c r="U2272" s="84" t="str">
        <f aca="false">IF(O2272="not used","-",O2272&amp;N2272&amp;T2272)</f>
        <v>-</v>
      </c>
      <c r="V2272" s="84" t="str">
        <f aca="false">IF(O2272="Not Used","-",VLOOKUP(D2272,FOLIOS,7,FALSE())&amp;H2272)</f>
        <v>-</v>
      </c>
      <c r="W2272" s="84" t="str">
        <f aca="false">IF(U2272="-","-",O2272&amp;E2272&amp;H2272)</f>
        <v>-</v>
      </c>
      <c r="X2272" s="85" t="str">
        <f aca="false">D2272&amp;G2272</f>
        <v>FT-CAND-EGSC-PRCTOLL:AECO/ABC</v>
      </c>
      <c r="AF2272" s="0" t="str">
        <f aca="false">D2272&amp;V2272</f>
        <v>FT-CAND-EGSC-PRC-</v>
      </c>
    </row>
    <row r="2273" customFormat="false" ht="12.75" hidden="false" customHeight="false" outlineLevel="0" collapsed="false">
      <c r="A2273" s="81" t="n">
        <v>36682</v>
      </c>
      <c r="B2273" s="82" t="s">
        <v>55</v>
      </c>
      <c r="C2273" s="82" t="s">
        <v>56</v>
      </c>
      <c r="D2273" s="82" t="s">
        <v>103</v>
      </c>
      <c r="E2273" s="82" t="s">
        <v>24</v>
      </c>
      <c r="F2273" s="82"/>
      <c r="G2273" s="82" t="s">
        <v>70</v>
      </c>
      <c r="H2273" s="81" t="n">
        <v>39114</v>
      </c>
      <c r="I2273" s="82" t="n">
        <v>0</v>
      </c>
      <c r="J2273" s="82" t="n">
        <v>0</v>
      </c>
      <c r="K2273" s="83" t="n">
        <f aca="false">IF(J2273=0,0,J2273/I2273)</f>
        <v>0</v>
      </c>
      <c r="L2273" s="83" t="n">
        <f aca="false">I2273/UOM</f>
        <v>0</v>
      </c>
      <c r="M2273" s="83" t="n">
        <f aca="false">J2273/UOM</f>
        <v>0</v>
      </c>
      <c r="N2273" s="84" t="str">
        <f aca="false">IF(F2273="P","PHY",IF(F2273="G","G",E2273))</f>
        <v>P</v>
      </c>
      <c r="O2273" s="84" t="str">
        <f aca="false">IF(ISNA(VLOOKUP(G2273,BadCanCurves,1,FALSE())),VLOOKUP(D2273,FOLIOS,6,FALSE()),"not used")</f>
        <v>not used</v>
      </c>
      <c r="P2273" s="84" t="n">
        <f aca="false">IF($N2273="P",VLOOKUP(H2273,PrcBuckets,2,FALSE()),0)</f>
        <v>13</v>
      </c>
      <c r="Q2273" s="84" t="n">
        <f aca="false">IF($N2273="D",VLOOKUP(H2273,BasisBuckets,2,FALSE()),0)</f>
        <v>0</v>
      </c>
      <c r="R2273" s="84" t="n">
        <f aca="false">IF($N2273="PHY",VLOOKUP(H2273,PGDBuckets,2,FALSE()),0)</f>
        <v>0</v>
      </c>
      <c r="S2273" s="84" t="n">
        <f aca="false">IF($N2273="G",VLOOKUP(H2273,PGDBuckets,2,FALSE()),0)</f>
        <v>0</v>
      </c>
      <c r="T2273" s="84" t="n">
        <f aca="false">SUM(P2273:S2273)</f>
        <v>13</v>
      </c>
      <c r="U2273" s="84" t="str">
        <f aca="false">IF(O2273="not used","-",O2273&amp;N2273&amp;T2273)</f>
        <v>-</v>
      </c>
      <c r="V2273" s="84" t="str">
        <f aca="false">IF(O2273="Not Used","-",VLOOKUP(D2273,FOLIOS,7,FALSE())&amp;H2273)</f>
        <v>-</v>
      </c>
      <c r="W2273" s="84" t="str">
        <f aca="false">IF(U2273="-","-",O2273&amp;E2273&amp;H2273)</f>
        <v>-</v>
      </c>
      <c r="X2273" s="85" t="str">
        <f aca="false">D2273&amp;G2273</f>
        <v>FT-CAND-EGSC-PRCTOLL:AECO/ABC</v>
      </c>
      <c r="AF2273" s="0" t="str">
        <f aca="false">D2273&amp;V2273</f>
        <v>FT-CAND-EGSC-PRC-</v>
      </c>
    </row>
    <row r="2274" customFormat="false" ht="12.75" hidden="false" customHeight="false" outlineLevel="0" collapsed="false">
      <c r="A2274" s="81" t="n">
        <v>36682</v>
      </c>
      <c r="B2274" s="82" t="s">
        <v>55</v>
      </c>
      <c r="C2274" s="82" t="s">
        <v>56</v>
      </c>
      <c r="D2274" s="82" t="s">
        <v>103</v>
      </c>
      <c r="E2274" s="82" t="s">
        <v>24</v>
      </c>
      <c r="F2274" s="82"/>
      <c r="G2274" s="82" t="s">
        <v>70</v>
      </c>
      <c r="H2274" s="81" t="n">
        <v>39142</v>
      </c>
      <c r="I2274" s="82" t="n">
        <v>0</v>
      </c>
      <c r="J2274" s="82" t="n">
        <v>0</v>
      </c>
      <c r="K2274" s="83" t="n">
        <f aca="false">IF(J2274=0,0,J2274/I2274)</f>
        <v>0</v>
      </c>
      <c r="L2274" s="83" t="n">
        <f aca="false">I2274/UOM</f>
        <v>0</v>
      </c>
      <c r="M2274" s="83" t="n">
        <f aca="false">J2274/UOM</f>
        <v>0</v>
      </c>
      <c r="N2274" s="84" t="str">
        <f aca="false">IF(F2274="P","PHY",IF(F2274="G","G",E2274))</f>
        <v>P</v>
      </c>
      <c r="O2274" s="84" t="str">
        <f aca="false">IF(ISNA(VLOOKUP(G2274,BadCanCurves,1,FALSE())),VLOOKUP(D2274,FOLIOS,6,FALSE()),"not used")</f>
        <v>not used</v>
      </c>
      <c r="P2274" s="84" t="n">
        <f aca="false">IF($N2274="P",VLOOKUP(H2274,PrcBuckets,2,FALSE()),0)</f>
        <v>13</v>
      </c>
      <c r="Q2274" s="84" t="n">
        <f aca="false">IF($N2274="D",VLOOKUP(H2274,BasisBuckets,2,FALSE()),0)</f>
        <v>0</v>
      </c>
      <c r="R2274" s="84" t="n">
        <f aca="false">IF($N2274="PHY",VLOOKUP(H2274,PGDBuckets,2,FALSE()),0)</f>
        <v>0</v>
      </c>
      <c r="S2274" s="84" t="n">
        <f aca="false">IF($N2274="G",VLOOKUP(H2274,PGDBuckets,2,FALSE()),0)</f>
        <v>0</v>
      </c>
      <c r="T2274" s="84" t="n">
        <f aca="false">SUM(P2274:S2274)</f>
        <v>13</v>
      </c>
      <c r="U2274" s="84" t="str">
        <f aca="false">IF(O2274="not used","-",O2274&amp;N2274&amp;T2274)</f>
        <v>-</v>
      </c>
      <c r="V2274" s="84" t="str">
        <f aca="false">IF(O2274="Not Used","-",VLOOKUP(D2274,FOLIOS,7,FALSE())&amp;H2274)</f>
        <v>-</v>
      </c>
      <c r="W2274" s="84" t="str">
        <f aca="false">IF(U2274="-","-",O2274&amp;E2274&amp;H2274)</f>
        <v>-</v>
      </c>
      <c r="X2274" s="85" t="str">
        <f aca="false">D2274&amp;G2274</f>
        <v>FT-CAND-EGSC-PRCTOLL:AECO/ABC</v>
      </c>
      <c r="AF2274" s="0" t="str">
        <f aca="false">D2274&amp;V2274</f>
        <v>FT-CAND-EGSC-PRC-</v>
      </c>
    </row>
    <row r="2275" customFormat="false" ht="12.75" hidden="false" customHeight="false" outlineLevel="0" collapsed="false">
      <c r="A2275" s="81" t="n">
        <v>36682</v>
      </c>
      <c r="B2275" s="82" t="s">
        <v>55</v>
      </c>
      <c r="C2275" s="82" t="s">
        <v>56</v>
      </c>
      <c r="D2275" s="82" t="s">
        <v>103</v>
      </c>
      <c r="E2275" s="82" t="s">
        <v>24</v>
      </c>
      <c r="F2275" s="82"/>
      <c r="G2275" s="82" t="s">
        <v>70</v>
      </c>
      <c r="H2275" s="81" t="n">
        <v>39173</v>
      </c>
      <c r="I2275" s="82" t="n">
        <v>0</v>
      </c>
      <c r="J2275" s="82" t="n">
        <v>0</v>
      </c>
      <c r="K2275" s="83" t="n">
        <f aca="false">IF(J2275=0,0,J2275/I2275)</f>
        <v>0</v>
      </c>
      <c r="L2275" s="83" t="n">
        <f aca="false">I2275/UOM</f>
        <v>0</v>
      </c>
      <c r="M2275" s="83" t="n">
        <f aca="false">J2275/UOM</f>
        <v>0</v>
      </c>
      <c r="N2275" s="84" t="str">
        <f aca="false">IF(F2275="P","PHY",IF(F2275="G","G",E2275))</f>
        <v>P</v>
      </c>
      <c r="O2275" s="84" t="str">
        <f aca="false">IF(ISNA(VLOOKUP(G2275,BadCanCurves,1,FALSE())),VLOOKUP(D2275,FOLIOS,6,FALSE()),"not used")</f>
        <v>not used</v>
      </c>
      <c r="P2275" s="84" t="n">
        <f aca="false">IF($N2275="P",VLOOKUP(H2275,PrcBuckets,2,FALSE()),0)</f>
        <v>13</v>
      </c>
      <c r="Q2275" s="84" t="n">
        <f aca="false">IF($N2275="D",VLOOKUP(H2275,BasisBuckets,2,FALSE()),0)</f>
        <v>0</v>
      </c>
      <c r="R2275" s="84" t="n">
        <f aca="false">IF($N2275="PHY",VLOOKUP(H2275,PGDBuckets,2,FALSE()),0)</f>
        <v>0</v>
      </c>
      <c r="S2275" s="84" t="n">
        <f aca="false">IF($N2275="G",VLOOKUP(H2275,PGDBuckets,2,FALSE()),0)</f>
        <v>0</v>
      </c>
      <c r="T2275" s="84" t="n">
        <f aca="false">SUM(P2275:S2275)</f>
        <v>13</v>
      </c>
      <c r="U2275" s="84" t="str">
        <f aca="false">IF(O2275="not used","-",O2275&amp;N2275&amp;T2275)</f>
        <v>-</v>
      </c>
      <c r="V2275" s="84" t="str">
        <f aca="false">IF(O2275="Not Used","-",VLOOKUP(D2275,FOLIOS,7,FALSE())&amp;H2275)</f>
        <v>-</v>
      </c>
      <c r="W2275" s="84" t="str">
        <f aca="false">IF(U2275="-","-",O2275&amp;E2275&amp;H2275)</f>
        <v>-</v>
      </c>
      <c r="X2275" s="85" t="str">
        <f aca="false">D2275&amp;G2275</f>
        <v>FT-CAND-EGSC-PRCTOLL:AECO/ABC</v>
      </c>
      <c r="AF2275" s="0" t="str">
        <f aca="false">D2275&amp;V2275</f>
        <v>FT-CAND-EGSC-PRC-</v>
      </c>
    </row>
    <row r="2276" customFormat="false" ht="12.75" hidden="false" customHeight="false" outlineLevel="0" collapsed="false">
      <c r="A2276" s="81" t="n">
        <v>36682</v>
      </c>
      <c r="B2276" s="82" t="s">
        <v>55</v>
      </c>
      <c r="C2276" s="82" t="s">
        <v>56</v>
      </c>
      <c r="D2276" s="82" t="s">
        <v>103</v>
      </c>
      <c r="E2276" s="82" t="s">
        <v>24</v>
      </c>
      <c r="F2276" s="82"/>
      <c r="G2276" s="82" t="s">
        <v>70</v>
      </c>
      <c r="H2276" s="81" t="n">
        <v>39203</v>
      </c>
      <c r="I2276" s="82" t="n">
        <v>0</v>
      </c>
      <c r="J2276" s="82" t="n">
        <v>0</v>
      </c>
      <c r="K2276" s="83" t="n">
        <f aca="false">IF(J2276=0,0,J2276/I2276)</f>
        <v>0</v>
      </c>
      <c r="L2276" s="83" t="n">
        <f aca="false">I2276/UOM</f>
        <v>0</v>
      </c>
      <c r="M2276" s="83" t="n">
        <f aca="false">J2276/UOM</f>
        <v>0</v>
      </c>
      <c r="N2276" s="84" t="str">
        <f aca="false">IF(F2276="P","PHY",IF(F2276="G","G",E2276))</f>
        <v>P</v>
      </c>
      <c r="O2276" s="84" t="str">
        <f aca="false">IF(ISNA(VLOOKUP(G2276,BadCanCurves,1,FALSE())),VLOOKUP(D2276,FOLIOS,6,FALSE()),"not used")</f>
        <v>not used</v>
      </c>
      <c r="P2276" s="84" t="n">
        <f aca="false">IF($N2276="P",VLOOKUP(H2276,PrcBuckets,2,FALSE()),0)</f>
        <v>13</v>
      </c>
      <c r="Q2276" s="84" t="n">
        <f aca="false">IF($N2276="D",VLOOKUP(H2276,BasisBuckets,2,FALSE()),0)</f>
        <v>0</v>
      </c>
      <c r="R2276" s="84" t="n">
        <f aca="false">IF($N2276="PHY",VLOOKUP(H2276,PGDBuckets,2,FALSE()),0)</f>
        <v>0</v>
      </c>
      <c r="S2276" s="84" t="n">
        <f aca="false">IF($N2276="G",VLOOKUP(H2276,PGDBuckets,2,FALSE()),0)</f>
        <v>0</v>
      </c>
      <c r="T2276" s="84" t="n">
        <f aca="false">SUM(P2276:S2276)</f>
        <v>13</v>
      </c>
      <c r="U2276" s="84" t="str">
        <f aca="false">IF(O2276="not used","-",O2276&amp;N2276&amp;T2276)</f>
        <v>-</v>
      </c>
      <c r="V2276" s="84" t="str">
        <f aca="false">IF(O2276="Not Used","-",VLOOKUP(D2276,FOLIOS,7,FALSE())&amp;H2276)</f>
        <v>-</v>
      </c>
      <c r="W2276" s="84" t="str">
        <f aca="false">IF(U2276="-","-",O2276&amp;E2276&amp;H2276)</f>
        <v>-</v>
      </c>
      <c r="X2276" s="85" t="str">
        <f aca="false">D2276&amp;G2276</f>
        <v>FT-CAND-EGSC-PRCTOLL:AECO/ABC</v>
      </c>
      <c r="AF2276" s="0" t="str">
        <f aca="false">D2276&amp;V2276</f>
        <v>FT-CAND-EGSC-PRC-</v>
      </c>
    </row>
    <row r="2277" customFormat="false" ht="12.75" hidden="false" customHeight="false" outlineLevel="0" collapsed="false">
      <c r="A2277" s="81" t="n">
        <v>36682</v>
      </c>
      <c r="B2277" s="82" t="s">
        <v>55</v>
      </c>
      <c r="C2277" s="82" t="s">
        <v>56</v>
      </c>
      <c r="D2277" s="82" t="s">
        <v>103</v>
      </c>
      <c r="E2277" s="82" t="s">
        <v>24</v>
      </c>
      <c r="F2277" s="82"/>
      <c r="G2277" s="82" t="s">
        <v>70</v>
      </c>
      <c r="H2277" s="81" t="n">
        <v>39234</v>
      </c>
      <c r="I2277" s="82" t="n">
        <v>0</v>
      </c>
      <c r="J2277" s="82" t="n">
        <v>0</v>
      </c>
      <c r="K2277" s="83" t="n">
        <f aca="false">IF(J2277=0,0,J2277/I2277)</f>
        <v>0</v>
      </c>
      <c r="L2277" s="83" t="n">
        <f aca="false">I2277/UOM</f>
        <v>0</v>
      </c>
      <c r="M2277" s="83" t="n">
        <f aca="false">J2277/UOM</f>
        <v>0</v>
      </c>
      <c r="N2277" s="84" t="str">
        <f aca="false">IF(F2277="P","PHY",IF(F2277="G","G",E2277))</f>
        <v>P</v>
      </c>
      <c r="O2277" s="84" t="str">
        <f aca="false">IF(ISNA(VLOOKUP(G2277,BadCanCurves,1,FALSE())),VLOOKUP(D2277,FOLIOS,6,FALSE()),"not used")</f>
        <v>not used</v>
      </c>
      <c r="P2277" s="84" t="n">
        <f aca="false">IF($N2277="P",VLOOKUP(H2277,PrcBuckets,2,FALSE()),0)</f>
        <v>13</v>
      </c>
      <c r="Q2277" s="84" t="n">
        <f aca="false">IF($N2277="D",VLOOKUP(H2277,BasisBuckets,2,FALSE()),0)</f>
        <v>0</v>
      </c>
      <c r="R2277" s="84" t="n">
        <f aca="false">IF($N2277="PHY",VLOOKUP(H2277,PGDBuckets,2,FALSE()),0)</f>
        <v>0</v>
      </c>
      <c r="S2277" s="84" t="n">
        <f aca="false">IF($N2277="G",VLOOKUP(H2277,PGDBuckets,2,FALSE()),0)</f>
        <v>0</v>
      </c>
      <c r="T2277" s="84" t="n">
        <f aca="false">SUM(P2277:S2277)</f>
        <v>13</v>
      </c>
      <c r="U2277" s="84" t="str">
        <f aca="false">IF(O2277="not used","-",O2277&amp;N2277&amp;T2277)</f>
        <v>-</v>
      </c>
      <c r="V2277" s="84" t="str">
        <f aca="false">IF(O2277="Not Used","-",VLOOKUP(D2277,FOLIOS,7,FALSE())&amp;H2277)</f>
        <v>-</v>
      </c>
      <c r="W2277" s="84" t="str">
        <f aca="false">IF(U2277="-","-",O2277&amp;E2277&amp;H2277)</f>
        <v>-</v>
      </c>
      <c r="X2277" s="85" t="str">
        <f aca="false">D2277&amp;G2277</f>
        <v>FT-CAND-EGSC-PRCTOLL:AECO/ABC</v>
      </c>
      <c r="AF2277" s="0" t="str">
        <f aca="false">D2277&amp;V2277</f>
        <v>FT-CAND-EGSC-PRC-</v>
      </c>
    </row>
    <row r="2278" customFormat="false" ht="12.75" hidden="false" customHeight="false" outlineLevel="0" collapsed="false">
      <c r="A2278" s="81" t="n">
        <v>36682</v>
      </c>
      <c r="B2278" s="82" t="s">
        <v>55</v>
      </c>
      <c r="C2278" s="82" t="s">
        <v>56</v>
      </c>
      <c r="D2278" s="82" t="s">
        <v>103</v>
      </c>
      <c r="E2278" s="82" t="s">
        <v>24</v>
      </c>
      <c r="F2278" s="82"/>
      <c r="G2278" s="82" t="s">
        <v>70</v>
      </c>
      <c r="H2278" s="81" t="n">
        <v>39264</v>
      </c>
      <c r="I2278" s="82" t="n">
        <v>0</v>
      </c>
      <c r="J2278" s="82" t="n">
        <v>0</v>
      </c>
      <c r="K2278" s="83" t="n">
        <f aca="false">IF(J2278=0,0,J2278/I2278)</f>
        <v>0</v>
      </c>
      <c r="L2278" s="83" t="n">
        <f aca="false">I2278/UOM</f>
        <v>0</v>
      </c>
      <c r="M2278" s="83" t="n">
        <f aca="false">J2278/UOM</f>
        <v>0</v>
      </c>
      <c r="N2278" s="84" t="str">
        <f aca="false">IF(F2278="P","PHY",IF(F2278="G","G",E2278))</f>
        <v>P</v>
      </c>
      <c r="O2278" s="84" t="str">
        <f aca="false">IF(ISNA(VLOOKUP(G2278,BadCanCurves,1,FALSE())),VLOOKUP(D2278,FOLIOS,6,FALSE()),"not used")</f>
        <v>not used</v>
      </c>
      <c r="P2278" s="84" t="n">
        <f aca="false">IF($N2278="P",VLOOKUP(H2278,PrcBuckets,2,FALSE()),0)</f>
        <v>13</v>
      </c>
      <c r="Q2278" s="84" t="n">
        <f aca="false">IF($N2278="D",VLOOKUP(H2278,BasisBuckets,2,FALSE()),0)</f>
        <v>0</v>
      </c>
      <c r="R2278" s="84" t="n">
        <f aca="false">IF($N2278="PHY",VLOOKUP(H2278,PGDBuckets,2,FALSE()),0)</f>
        <v>0</v>
      </c>
      <c r="S2278" s="84" t="n">
        <f aca="false">IF($N2278="G",VLOOKUP(H2278,PGDBuckets,2,FALSE()),0)</f>
        <v>0</v>
      </c>
      <c r="T2278" s="84" t="n">
        <f aca="false">SUM(P2278:S2278)</f>
        <v>13</v>
      </c>
      <c r="U2278" s="84" t="str">
        <f aca="false">IF(O2278="not used","-",O2278&amp;N2278&amp;T2278)</f>
        <v>-</v>
      </c>
      <c r="V2278" s="84" t="str">
        <f aca="false">IF(O2278="Not Used","-",VLOOKUP(D2278,FOLIOS,7,FALSE())&amp;H2278)</f>
        <v>-</v>
      </c>
      <c r="W2278" s="84" t="str">
        <f aca="false">IF(U2278="-","-",O2278&amp;E2278&amp;H2278)</f>
        <v>-</v>
      </c>
      <c r="X2278" s="85" t="str">
        <f aca="false">D2278&amp;G2278</f>
        <v>FT-CAND-EGSC-PRCTOLL:AECO/ABC</v>
      </c>
      <c r="AF2278" s="0" t="str">
        <f aca="false">D2278&amp;V2278</f>
        <v>FT-CAND-EGSC-PRC-</v>
      </c>
    </row>
    <row r="2279" customFormat="false" ht="12.75" hidden="false" customHeight="false" outlineLevel="0" collapsed="false">
      <c r="A2279" s="81" t="n">
        <v>36682</v>
      </c>
      <c r="B2279" s="82" t="s">
        <v>55</v>
      </c>
      <c r="C2279" s="82" t="s">
        <v>56</v>
      </c>
      <c r="D2279" s="82" t="s">
        <v>103</v>
      </c>
      <c r="E2279" s="82" t="s">
        <v>24</v>
      </c>
      <c r="F2279" s="82"/>
      <c r="G2279" s="82" t="s">
        <v>70</v>
      </c>
      <c r="H2279" s="81" t="n">
        <v>39295</v>
      </c>
      <c r="I2279" s="82" t="n">
        <v>0</v>
      </c>
      <c r="J2279" s="82" t="n">
        <v>0</v>
      </c>
      <c r="K2279" s="83" t="n">
        <f aca="false">IF(J2279=0,0,J2279/I2279)</f>
        <v>0</v>
      </c>
      <c r="L2279" s="83" t="n">
        <f aca="false">I2279/UOM</f>
        <v>0</v>
      </c>
      <c r="M2279" s="83" t="n">
        <f aca="false">J2279/UOM</f>
        <v>0</v>
      </c>
      <c r="N2279" s="84" t="str">
        <f aca="false">IF(F2279="P","PHY",IF(F2279="G","G",E2279))</f>
        <v>P</v>
      </c>
      <c r="O2279" s="84" t="str">
        <f aca="false">IF(ISNA(VLOOKUP(G2279,BadCanCurves,1,FALSE())),VLOOKUP(D2279,FOLIOS,6,FALSE()),"not used")</f>
        <v>not used</v>
      </c>
      <c r="P2279" s="84" t="n">
        <f aca="false">IF($N2279="P",VLOOKUP(H2279,PrcBuckets,2,FALSE()),0)</f>
        <v>13</v>
      </c>
      <c r="Q2279" s="84" t="n">
        <f aca="false">IF($N2279="D",VLOOKUP(H2279,BasisBuckets,2,FALSE()),0)</f>
        <v>0</v>
      </c>
      <c r="R2279" s="84" t="n">
        <f aca="false">IF($N2279="PHY",VLOOKUP(H2279,PGDBuckets,2,FALSE()),0)</f>
        <v>0</v>
      </c>
      <c r="S2279" s="84" t="n">
        <f aca="false">IF($N2279="G",VLOOKUP(H2279,PGDBuckets,2,FALSE()),0)</f>
        <v>0</v>
      </c>
      <c r="T2279" s="84" t="n">
        <f aca="false">SUM(P2279:S2279)</f>
        <v>13</v>
      </c>
      <c r="U2279" s="84" t="str">
        <f aca="false">IF(O2279="not used","-",O2279&amp;N2279&amp;T2279)</f>
        <v>-</v>
      </c>
      <c r="V2279" s="84" t="str">
        <f aca="false">IF(O2279="Not Used","-",VLOOKUP(D2279,FOLIOS,7,FALSE())&amp;H2279)</f>
        <v>-</v>
      </c>
      <c r="W2279" s="84" t="str">
        <f aca="false">IF(U2279="-","-",O2279&amp;E2279&amp;H2279)</f>
        <v>-</v>
      </c>
      <c r="X2279" s="85" t="str">
        <f aca="false">D2279&amp;G2279</f>
        <v>FT-CAND-EGSC-PRCTOLL:AECO/ABC</v>
      </c>
      <c r="AF2279" s="0" t="str">
        <f aca="false">D2279&amp;V2279</f>
        <v>FT-CAND-EGSC-PRC-</v>
      </c>
    </row>
    <row r="2280" customFormat="false" ht="12.75" hidden="false" customHeight="false" outlineLevel="0" collapsed="false">
      <c r="A2280" s="81" t="n">
        <v>36682</v>
      </c>
      <c r="B2280" s="82" t="s">
        <v>55</v>
      </c>
      <c r="C2280" s="82" t="s">
        <v>56</v>
      </c>
      <c r="D2280" s="82" t="s">
        <v>103</v>
      </c>
      <c r="E2280" s="82" t="s">
        <v>24</v>
      </c>
      <c r="F2280" s="82"/>
      <c r="G2280" s="82" t="s">
        <v>70</v>
      </c>
      <c r="H2280" s="81" t="n">
        <v>39326</v>
      </c>
      <c r="I2280" s="82" t="n">
        <v>0</v>
      </c>
      <c r="J2280" s="82" t="n">
        <v>0</v>
      </c>
      <c r="K2280" s="83" t="n">
        <f aca="false">IF(J2280=0,0,J2280/I2280)</f>
        <v>0</v>
      </c>
      <c r="L2280" s="83" t="n">
        <f aca="false">I2280/UOM</f>
        <v>0</v>
      </c>
      <c r="M2280" s="83" t="n">
        <f aca="false">J2280/UOM</f>
        <v>0</v>
      </c>
      <c r="N2280" s="84" t="str">
        <f aca="false">IF(F2280="P","PHY",IF(F2280="G","G",E2280))</f>
        <v>P</v>
      </c>
      <c r="O2280" s="84" t="str">
        <f aca="false">IF(ISNA(VLOOKUP(G2280,BadCanCurves,1,FALSE())),VLOOKUP(D2280,FOLIOS,6,FALSE()),"not used")</f>
        <v>not used</v>
      </c>
      <c r="P2280" s="84" t="n">
        <f aca="false">IF($N2280="P",VLOOKUP(H2280,PrcBuckets,2,FALSE()),0)</f>
        <v>13</v>
      </c>
      <c r="Q2280" s="84" t="n">
        <f aca="false">IF($N2280="D",VLOOKUP(H2280,BasisBuckets,2,FALSE()),0)</f>
        <v>0</v>
      </c>
      <c r="R2280" s="84" t="n">
        <f aca="false">IF($N2280="PHY",VLOOKUP(H2280,PGDBuckets,2,FALSE()),0)</f>
        <v>0</v>
      </c>
      <c r="S2280" s="84" t="n">
        <f aca="false">IF($N2280="G",VLOOKUP(H2280,PGDBuckets,2,FALSE()),0)</f>
        <v>0</v>
      </c>
      <c r="T2280" s="84" t="n">
        <f aca="false">SUM(P2280:S2280)</f>
        <v>13</v>
      </c>
      <c r="U2280" s="84" t="str">
        <f aca="false">IF(O2280="not used","-",O2280&amp;N2280&amp;T2280)</f>
        <v>-</v>
      </c>
      <c r="V2280" s="84" t="str">
        <f aca="false">IF(O2280="Not Used","-",VLOOKUP(D2280,FOLIOS,7,FALSE())&amp;H2280)</f>
        <v>-</v>
      </c>
      <c r="W2280" s="84" t="str">
        <f aca="false">IF(U2280="-","-",O2280&amp;E2280&amp;H2280)</f>
        <v>-</v>
      </c>
      <c r="X2280" s="85" t="str">
        <f aca="false">D2280&amp;G2280</f>
        <v>FT-CAND-EGSC-PRCTOLL:AECO/ABC</v>
      </c>
      <c r="AF2280" s="0" t="str">
        <f aca="false">D2280&amp;V2280</f>
        <v>FT-CAND-EGSC-PRC-</v>
      </c>
    </row>
    <row r="2281" customFormat="false" ht="12.75" hidden="false" customHeight="false" outlineLevel="0" collapsed="false">
      <c r="A2281" s="81" t="n">
        <v>36682</v>
      </c>
      <c r="B2281" s="82" t="s">
        <v>55</v>
      </c>
      <c r="C2281" s="82" t="s">
        <v>56</v>
      </c>
      <c r="D2281" s="82" t="s">
        <v>103</v>
      </c>
      <c r="E2281" s="82" t="s">
        <v>24</v>
      </c>
      <c r="F2281" s="82"/>
      <c r="G2281" s="82" t="s">
        <v>70</v>
      </c>
      <c r="H2281" s="81" t="n">
        <v>39356</v>
      </c>
      <c r="I2281" s="82" t="n">
        <v>0</v>
      </c>
      <c r="J2281" s="82" t="n">
        <v>0</v>
      </c>
      <c r="K2281" s="83" t="n">
        <f aca="false">IF(J2281=0,0,J2281/I2281)</f>
        <v>0</v>
      </c>
      <c r="L2281" s="83" t="n">
        <f aca="false">I2281/UOM</f>
        <v>0</v>
      </c>
      <c r="M2281" s="83" t="n">
        <f aca="false">J2281/UOM</f>
        <v>0</v>
      </c>
      <c r="N2281" s="84" t="str">
        <f aca="false">IF(F2281="P","PHY",IF(F2281="G","G",E2281))</f>
        <v>P</v>
      </c>
      <c r="O2281" s="84" t="str">
        <f aca="false">IF(ISNA(VLOOKUP(G2281,BadCanCurves,1,FALSE())),VLOOKUP(D2281,FOLIOS,6,FALSE()),"not used")</f>
        <v>not used</v>
      </c>
      <c r="P2281" s="84" t="n">
        <f aca="false">IF($N2281="P",VLOOKUP(H2281,PrcBuckets,2,FALSE()),0)</f>
        <v>13</v>
      </c>
      <c r="Q2281" s="84" t="n">
        <f aca="false">IF($N2281="D",VLOOKUP(H2281,BasisBuckets,2,FALSE()),0)</f>
        <v>0</v>
      </c>
      <c r="R2281" s="84" t="n">
        <f aca="false">IF($N2281="PHY",VLOOKUP(H2281,PGDBuckets,2,FALSE()),0)</f>
        <v>0</v>
      </c>
      <c r="S2281" s="84" t="n">
        <f aca="false">IF($N2281="G",VLOOKUP(H2281,PGDBuckets,2,FALSE()),0)</f>
        <v>0</v>
      </c>
      <c r="T2281" s="84" t="n">
        <f aca="false">SUM(P2281:S2281)</f>
        <v>13</v>
      </c>
      <c r="U2281" s="84" t="str">
        <f aca="false">IF(O2281="not used","-",O2281&amp;N2281&amp;T2281)</f>
        <v>-</v>
      </c>
      <c r="V2281" s="84" t="str">
        <f aca="false">IF(O2281="Not Used","-",VLOOKUP(D2281,FOLIOS,7,FALSE())&amp;H2281)</f>
        <v>-</v>
      </c>
      <c r="W2281" s="84" t="str">
        <f aca="false">IF(U2281="-","-",O2281&amp;E2281&amp;H2281)</f>
        <v>-</v>
      </c>
      <c r="X2281" s="85" t="str">
        <f aca="false">D2281&amp;G2281</f>
        <v>FT-CAND-EGSC-PRCTOLL:AECO/ABC</v>
      </c>
      <c r="AF2281" s="0" t="str">
        <f aca="false">D2281&amp;V2281</f>
        <v>FT-CAND-EGSC-PRC-</v>
      </c>
    </row>
    <row r="2282" customFormat="false" ht="12.75" hidden="false" customHeight="false" outlineLevel="0" collapsed="false">
      <c r="A2282" s="81" t="n">
        <v>36682</v>
      </c>
      <c r="B2282" s="82" t="s">
        <v>55</v>
      </c>
      <c r="C2282" s="82" t="s">
        <v>56</v>
      </c>
      <c r="D2282" s="82" t="s">
        <v>103</v>
      </c>
      <c r="E2282" s="82" t="s">
        <v>24</v>
      </c>
      <c r="F2282" s="82"/>
      <c r="G2282" s="82" t="s">
        <v>70</v>
      </c>
      <c r="H2282" s="81" t="n">
        <v>39387</v>
      </c>
      <c r="I2282" s="82" t="n">
        <v>0</v>
      </c>
      <c r="J2282" s="82" t="n">
        <v>0</v>
      </c>
      <c r="K2282" s="83" t="n">
        <f aca="false">IF(J2282=0,0,J2282/I2282)</f>
        <v>0</v>
      </c>
      <c r="L2282" s="83" t="n">
        <f aca="false">I2282/UOM</f>
        <v>0</v>
      </c>
      <c r="M2282" s="83" t="n">
        <f aca="false">J2282/UOM</f>
        <v>0</v>
      </c>
      <c r="N2282" s="84" t="str">
        <f aca="false">IF(F2282="P","PHY",IF(F2282="G","G",E2282))</f>
        <v>P</v>
      </c>
      <c r="O2282" s="84" t="str">
        <f aca="false">IF(ISNA(VLOOKUP(G2282,BadCanCurves,1,FALSE())),VLOOKUP(D2282,FOLIOS,6,FALSE()),"not used")</f>
        <v>not used</v>
      </c>
      <c r="P2282" s="84" t="n">
        <f aca="false">IF($N2282="P",VLOOKUP(H2282,PrcBuckets,2,FALSE()),0)</f>
        <v>13</v>
      </c>
      <c r="Q2282" s="84" t="n">
        <f aca="false">IF($N2282="D",VLOOKUP(H2282,BasisBuckets,2,FALSE()),0)</f>
        <v>0</v>
      </c>
      <c r="R2282" s="84" t="n">
        <f aca="false">IF($N2282="PHY",VLOOKUP(H2282,PGDBuckets,2,FALSE()),0)</f>
        <v>0</v>
      </c>
      <c r="S2282" s="84" t="n">
        <f aca="false">IF($N2282="G",VLOOKUP(H2282,PGDBuckets,2,FALSE()),0)</f>
        <v>0</v>
      </c>
      <c r="T2282" s="84" t="n">
        <f aca="false">SUM(P2282:S2282)</f>
        <v>13</v>
      </c>
      <c r="U2282" s="84" t="str">
        <f aca="false">IF(O2282="not used","-",O2282&amp;N2282&amp;T2282)</f>
        <v>-</v>
      </c>
      <c r="V2282" s="84" t="str">
        <f aca="false">IF(O2282="Not Used","-",VLOOKUP(D2282,FOLIOS,7,FALSE())&amp;H2282)</f>
        <v>-</v>
      </c>
      <c r="W2282" s="84" t="str">
        <f aca="false">IF(U2282="-","-",O2282&amp;E2282&amp;H2282)</f>
        <v>-</v>
      </c>
      <c r="X2282" s="85" t="str">
        <f aca="false">D2282&amp;G2282</f>
        <v>FT-CAND-EGSC-PRCTOLL:AECO/ABC</v>
      </c>
      <c r="AF2282" s="0" t="str">
        <f aca="false">D2282&amp;V2282</f>
        <v>FT-CAND-EGSC-PRC-</v>
      </c>
    </row>
    <row r="2283" customFormat="false" ht="12.75" hidden="false" customHeight="false" outlineLevel="0" collapsed="false">
      <c r="A2283" s="81" t="n">
        <v>36682</v>
      </c>
      <c r="B2283" s="82" t="s">
        <v>55</v>
      </c>
      <c r="C2283" s="82" t="s">
        <v>56</v>
      </c>
      <c r="D2283" s="82" t="s">
        <v>103</v>
      </c>
      <c r="E2283" s="82" t="s">
        <v>24</v>
      </c>
      <c r="F2283" s="82"/>
      <c r="G2283" s="82" t="s">
        <v>70</v>
      </c>
      <c r="H2283" s="81" t="n">
        <v>39417</v>
      </c>
      <c r="I2283" s="82" t="n">
        <v>0</v>
      </c>
      <c r="J2283" s="82" t="n">
        <v>0</v>
      </c>
      <c r="K2283" s="83" t="n">
        <f aca="false">IF(J2283=0,0,J2283/I2283)</f>
        <v>0</v>
      </c>
      <c r="L2283" s="83" t="n">
        <f aca="false">I2283/UOM</f>
        <v>0</v>
      </c>
      <c r="M2283" s="83" t="n">
        <f aca="false">J2283/UOM</f>
        <v>0</v>
      </c>
      <c r="N2283" s="84" t="str">
        <f aca="false">IF(F2283="P","PHY",IF(F2283="G","G",E2283))</f>
        <v>P</v>
      </c>
      <c r="O2283" s="84" t="str">
        <f aca="false">IF(ISNA(VLOOKUP(G2283,BadCanCurves,1,FALSE())),VLOOKUP(D2283,FOLIOS,6,FALSE()),"not used")</f>
        <v>not used</v>
      </c>
      <c r="P2283" s="84" t="n">
        <f aca="false">IF($N2283="P",VLOOKUP(H2283,PrcBuckets,2,FALSE()),0)</f>
        <v>13</v>
      </c>
      <c r="Q2283" s="84" t="n">
        <f aca="false">IF($N2283="D",VLOOKUP(H2283,BasisBuckets,2,FALSE()),0)</f>
        <v>0</v>
      </c>
      <c r="R2283" s="84" t="n">
        <f aca="false">IF($N2283="PHY",VLOOKUP(H2283,PGDBuckets,2,FALSE()),0)</f>
        <v>0</v>
      </c>
      <c r="S2283" s="84" t="n">
        <f aca="false">IF($N2283="G",VLOOKUP(H2283,PGDBuckets,2,FALSE()),0)</f>
        <v>0</v>
      </c>
      <c r="T2283" s="84" t="n">
        <f aca="false">SUM(P2283:S2283)</f>
        <v>13</v>
      </c>
      <c r="U2283" s="84" t="str">
        <f aca="false">IF(O2283="not used","-",O2283&amp;N2283&amp;T2283)</f>
        <v>-</v>
      </c>
      <c r="V2283" s="84" t="str">
        <f aca="false">IF(O2283="Not Used","-",VLOOKUP(D2283,FOLIOS,7,FALSE())&amp;H2283)</f>
        <v>-</v>
      </c>
      <c r="W2283" s="84" t="str">
        <f aca="false">IF(U2283="-","-",O2283&amp;E2283&amp;H2283)</f>
        <v>-</v>
      </c>
      <c r="X2283" s="85" t="str">
        <f aca="false">D2283&amp;G2283</f>
        <v>FT-CAND-EGSC-PRCTOLL:AECO/ABC</v>
      </c>
      <c r="AF2283" s="0" t="str">
        <f aca="false">D2283&amp;V2283</f>
        <v>FT-CAND-EGSC-PRC-</v>
      </c>
    </row>
    <row r="2284" customFormat="false" ht="12.75" hidden="false" customHeight="false" outlineLevel="0" collapsed="false">
      <c r="A2284" s="81" t="n">
        <v>36682</v>
      </c>
      <c r="B2284" s="82" t="s">
        <v>55</v>
      </c>
      <c r="C2284" s="82" t="s">
        <v>56</v>
      </c>
      <c r="D2284" s="82" t="s">
        <v>103</v>
      </c>
      <c r="E2284" s="82" t="s">
        <v>24</v>
      </c>
      <c r="F2284" s="82"/>
      <c r="G2284" s="82" t="s">
        <v>70</v>
      </c>
      <c r="H2284" s="81" t="n">
        <v>39448</v>
      </c>
      <c r="I2284" s="82" t="n">
        <v>0</v>
      </c>
      <c r="J2284" s="82" t="n">
        <v>0</v>
      </c>
      <c r="K2284" s="83" t="n">
        <f aca="false">IF(J2284=0,0,J2284/I2284)</f>
        <v>0</v>
      </c>
      <c r="L2284" s="83" t="n">
        <f aca="false">I2284/UOM</f>
        <v>0</v>
      </c>
      <c r="M2284" s="83" t="n">
        <f aca="false">J2284/UOM</f>
        <v>0</v>
      </c>
      <c r="N2284" s="84" t="str">
        <f aca="false">IF(F2284="P","PHY",IF(F2284="G","G",E2284))</f>
        <v>P</v>
      </c>
      <c r="O2284" s="84" t="str">
        <f aca="false">IF(ISNA(VLOOKUP(G2284,BadCanCurves,1,FALSE())),VLOOKUP(D2284,FOLIOS,6,FALSE()),"not used")</f>
        <v>not used</v>
      </c>
      <c r="P2284" s="84" t="n">
        <f aca="false">IF($N2284="P",VLOOKUP(H2284,PrcBuckets,2,FALSE()),0)</f>
        <v>13</v>
      </c>
      <c r="Q2284" s="84" t="n">
        <f aca="false">IF($N2284="D",VLOOKUP(H2284,BasisBuckets,2,FALSE()),0)</f>
        <v>0</v>
      </c>
      <c r="R2284" s="84" t="n">
        <f aca="false">IF($N2284="PHY",VLOOKUP(H2284,PGDBuckets,2,FALSE()),0)</f>
        <v>0</v>
      </c>
      <c r="S2284" s="84" t="n">
        <f aca="false">IF($N2284="G",VLOOKUP(H2284,PGDBuckets,2,FALSE()),0)</f>
        <v>0</v>
      </c>
      <c r="T2284" s="84" t="n">
        <f aca="false">SUM(P2284:S2284)</f>
        <v>13</v>
      </c>
      <c r="U2284" s="84" t="str">
        <f aca="false">IF(O2284="not used","-",O2284&amp;N2284&amp;T2284)</f>
        <v>-</v>
      </c>
      <c r="V2284" s="84" t="str">
        <f aca="false">IF(O2284="Not Used","-",VLOOKUP(D2284,FOLIOS,7,FALSE())&amp;H2284)</f>
        <v>-</v>
      </c>
      <c r="W2284" s="84" t="str">
        <f aca="false">IF(U2284="-","-",O2284&amp;E2284&amp;H2284)</f>
        <v>-</v>
      </c>
      <c r="X2284" s="85" t="str">
        <f aca="false">D2284&amp;G2284</f>
        <v>FT-CAND-EGSC-PRCTOLL:AECO/ABC</v>
      </c>
      <c r="AF2284" s="0" t="str">
        <f aca="false">D2284&amp;V2284</f>
        <v>FT-CAND-EGSC-PRC-</v>
      </c>
    </row>
    <row r="2285" customFormat="false" ht="12.75" hidden="false" customHeight="false" outlineLevel="0" collapsed="false">
      <c r="A2285" s="81" t="n">
        <v>36682</v>
      </c>
      <c r="B2285" s="82" t="s">
        <v>55</v>
      </c>
      <c r="C2285" s="82" t="s">
        <v>56</v>
      </c>
      <c r="D2285" s="82" t="s">
        <v>103</v>
      </c>
      <c r="E2285" s="82" t="s">
        <v>24</v>
      </c>
      <c r="F2285" s="82"/>
      <c r="G2285" s="82" t="s">
        <v>70</v>
      </c>
      <c r="H2285" s="81" t="n">
        <v>39479</v>
      </c>
      <c r="I2285" s="82" t="n">
        <v>0</v>
      </c>
      <c r="J2285" s="82" t="n">
        <v>0</v>
      </c>
      <c r="K2285" s="83" t="n">
        <f aca="false">IF(J2285=0,0,J2285/I2285)</f>
        <v>0</v>
      </c>
      <c r="L2285" s="83" t="n">
        <f aca="false">I2285/UOM</f>
        <v>0</v>
      </c>
      <c r="M2285" s="83" t="n">
        <f aca="false">J2285/UOM</f>
        <v>0</v>
      </c>
      <c r="N2285" s="84" t="str">
        <f aca="false">IF(F2285="P","PHY",IF(F2285="G","G",E2285))</f>
        <v>P</v>
      </c>
      <c r="O2285" s="84" t="str">
        <f aca="false">IF(ISNA(VLOOKUP(G2285,BadCanCurves,1,FALSE())),VLOOKUP(D2285,FOLIOS,6,FALSE()),"not used")</f>
        <v>not used</v>
      </c>
      <c r="P2285" s="84" t="n">
        <f aca="false">IF($N2285="P",VLOOKUP(H2285,PrcBuckets,2,FALSE()),0)</f>
        <v>13</v>
      </c>
      <c r="Q2285" s="84" t="n">
        <f aca="false">IF($N2285="D",VLOOKUP(H2285,BasisBuckets,2,FALSE()),0)</f>
        <v>0</v>
      </c>
      <c r="R2285" s="84" t="n">
        <f aca="false">IF($N2285="PHY",VLOOKUP(H2285,PGDBuckets,2,FALSE()),0)</f>
        <v>0</v>
      </c>
      <c r="S2285" s="84" t="n">
        <f aca="false">IF($N2285="G",VLOOKUP(H2285,PGDBuckets,2,FALSE()),0)</f>
        <v>0</v>
      </c>
      <c r="T2285" s="84" t="n">
        <f aca="false">SUM(P2285:S2285)</f>
        <v>13</v>
      </c>
      <c r="U2285" s="84" t="str">
        <f aca="false">IF(O2285="not used","-",O2285&amp;N2285&amp;T2285)</f>
        <v>-</v>
      </c>
      <c r="V2285" s="84" t="str">
        <f aca="false">IF(O2285="Not Used","-",VLOOKUP(D2285,FOLIOS,7,FALSE())&amp;H2285)</f>
        <v>-</v>
      </c>
      <c r="W2285" s="84" t="str">
        <f aca="false">IF(U2285="-","-",O2285&amp;E2285&amp;H2285)</f>
        <v>-</v>
      </c>
      <c r="X2285" s="85" t="str">
        <f aca="false">D2285&amp;G2285</f>
        <v>FT-CAND-EGSC-PRCTOLL:AECO/ABC</v>
      </c>
      <c r="AF2285" s="0" t="str">
        <f aca="false">D2285&amp;V2285</f>
        <v>FT-CAND-EGSC-PRC-</v>
      </c>
    </row>
    <row r="2286" customFormat="false" ht="12.75" hidden="false" customHeight="false" outlineLevel="0" collapsed="false">
      <c r="A2286" s="81" t="n">
        <v>36682</v>
      </c>
      <c r="B2286" s="82" t="s">
        <v>55</v>
      </c>
      <c r="C2286" s="82" t="s">
        <v>56</v>
      </c>
      <c r="D2286" s="82" t="s">
        <v>103</v>
      </c>
      <c r="E2286" s="82" t="s">
        <v>24</v>
      </c>
      <c r="F2286" s="82"/>
      <c r="G2286" s="82" t="s">
        <v>70</v>
      </c>
      <c r="H2286" s="81" t="n">
        <v>39508</v>
      </c>
      <c r="I2286" s="82" t="n">
        <v>0</v>
      </c>
      <c r="J2286" s="82" t="n">
        <v>0</v>
      </c>
      <c r="K2286" s="83" t="n">
        <f aca="false">IF(J2286=0,0,J2286/I2286)</f>
        <v>0</v>
      </c>
      <c r="L2286" s="83" t="n">
        <f aca="false">I2286/UOM</f>
        <v>0</v>
      </c>
      <c r="M2286" s="83" t="n">
        <f aca="false">J2286/UOM</f>
        <v>0</v>
      </c>
      <c r="N2286" s="84" t="str">
        <f aca="false">IF(F2286="P","PHY",IF(F2286="G","G",E2286))</f>
        <v>P</v>
      </c>
      <c r="O2286" s="84" t="str">
        <f aca="false">IF(ISNA(VLOOKUP(G2286,BadCanCurves,1,FALSE())),VLOOKUP(D2286,FOLIOS,6,FALSE()),"not used")</f>
        <v>not used</v>
      </c>
      <c r="P2286" s="84" t="n">
        <f aca="false">IF($N2286="P",VLOOKUP(H2286,PrcBuckets,2,FALSE()),0)</f>
        <v>13</v>
      </c>
      <c r="Q2286" s="84" t="n">
        <f aca="false">IF($N2286="D",VLOOKUP(H2286,BasisBuckets,2,FALSE()),0)</f>
        <v>0</v>
      </c>
      <c r="R2286" s="84" t="n">
        <f aca="false">IF($N2286="PHY",VLOOKUP(H2286,PGDBuckets,2,FALSE()),0)</f>
        <v>0</v>
      </c>
      <c r="S2286" s="84" t="n">
        <f aca="false">IF($N2286="G",VLOOKUP(H2286,PGDBuckets,2,FALSE()),0)</f>
        <v>0</v>
      </c>
      <c r="T2286" s="84" t="n">
        <f aca="false">SUM(P2286:S2286)</f>
        <v>13</v>
      </c>
      <c r="U2286" s="84" t="str">
        <f aca="false">IF(O2286="not used","-",O2286&amp;N2286&amp;T2286)</f>
        <v>-</v>
      </c>
      <c r="V2286" s="84" t="str">
        <f aca="false">IF(O2286="Not Used","-",VLOOKUP(D2286,FOLIOS,7,FALSE())&amp;H2286)</f>
        <v>-</v>
      </c>
      <c r="W2286" s="84" t="str">
        <f aca="false">IF(U2286="-","-",O2286&amp;E2286&amp;H2286)</f>
        <v>-</v>
      </c>
      <c r="X2286" s="85" t="str">
        <f aca="false">D2286&amp;G2286</f>
        <v>FT-CAND-EGSC-PRCTOLL:AECO/ABC</v>
      </c>
      <c r="AF2286" s="0" t="str">
        <f aca="false">D2286&amp;V2286</f>
        <v>FT-CAND-EGSC-PRC-</v>
      </c>
    </row>
    <row r="2287" customFormat="false" ht="12.75" hidden="false" customHeight="false" outlineLevel="0" collapsed="false">
      <c r="A2287" s="81" t="n">
        <v>36682</v>
      </c>
      <c r="B2287" s="82" t="s">
        <v>55</v>
      </c>
      <c r="C2287" s="82" t="s">
        <v>56</v>
      </c>
      <c r="D2287" s="82" t="s">
        <v>103</v>
      </c>
      <c r="E2287" s="82" t="s">
        <v>24</v>
      </c>
      <c r="F2287" s="82"/>
      <c r="G2287" s="82" t="s">
        <v>70</v>
      </c>
      <c r="H2287" s="81" t="n">
        <v>39539</v>
      </c>
      <c r="I2287" s="82" t="n">
        <v>0</v>
      </c>
      <c r="J2287" s="82" t="n">
        <v>0</v>
      </c>
      <c r="K2287" s="83" t="n">
        <f aca="false">IF(J2287=0,0,J2287/I2287)</f>
        <v>0</v>
      </c>
      <c r="L2287" s="83" t="n">
        <f aca="false">I2287/UOM</f>
        <v>0</v>
      </c>
      <c r="M2287" s="83" t="n">
        <f aca="false">J2287/UOM</f>
        <v>0</v>
      </c>
      <c r="N2287" s="84" t="str">
        <f aca="false">IF(F2287="P","PHY",IF(F2287="G","G",E2287))</f>
        <v>P</v>
      </c>
      <c r="O2287" s="84" t="str">
        <f aca="false">IF(ISNA(VLOOKUP(G2287,BadCanCurves,1,FALSE())),VLOOKUP(D2287,FOLIOS,6,FALSE()),"not used")</f>
        <v>not used</v>
      </c>
      <c r="P2287" s="84" t="n">
        <f aca="false">IF($N2287="P",VLOOKUP(H2287,PrcBuckets,2,FALSE()),0)</f>
        <v>13</v>
      </c>
      <c r="Q2287" s="84" t="n">
        <f aca="false">IF($N2287="D",VLOOKUP(H2287,BasisBuckets,2,FALSE()),0)</f>
        <v>0</v>
      </c>
      <c r="R2287" s="84" t="n">
        <f aca="false">IF($N2287="PHY",VLOOKUP(H2287,PGDBuckets,2,FALSE()),0)</f>
        <v>0</v>
      </c>
      <c r="S2287" s="84" t="n">
        <f aca="false">IF($N2287="G",VLOOKUP(H2287,PGDBuckets,2,FALSE()),0)</f>
        <v>0</v>
      </c>
      <c r="T2287" s="84" t="n">
        <f aca="false">SUM(P2287:S2287)</f>
        <v>13</v>
      </c>
      <c r="U2287" s="84" t="str">
        <f aca="false">IF(O2287="not used","-",O2287&amp;N2287&amp;T2287)</f>
        <v>-</v>
      </c>
      <c r="V2287" s="84" t="str">
        <f aca="false">IF(O2287="Not Used","-",VLOOKUP(D2287,FOLIOS,7,FALSE())&amp;H2287)</f>
        <v>-</v>
      </c>
      <c r="W2287" s="84" t="str">
        <f aca="false">IF(U2287="-","-",O2287&amp;E2287&amp;H2287)</f>
        <v>-</v>
      </c>
      <c r="X2287" s="85" t="str">
        <f aca="false">D2287&amp;G2287</f>
        <v>FT-CAND-EGSC-PRCTOLL:AECO/ABC</v>
      </c>
      <c r="AF2287" s="0" t="str">
        <f aca="false">D2287&amp;V2287</f>
        <v>FT-CAND-EGSC-PRC-</v>
      </c>
    </row>
    <row r="2288" customFormat="false" ht="12.75" hidden="false" customHeight="false" outlineLevel="0" collapsed="false">
      <c r="A2288" s="81" t="n">
        <v>36682</v>
      </c>
      <c r="B2288" s="82" t="s">
        <v>55</v>
      </c>
      <c r="C2288" s="82" t="s">
        <v>56</v>
      </c>
      <c r="D2288" s="82" t="s">
        <v>103</v>
      </c>
      <c r="E2288" s="82" t="s">
        <v>24</v>
      </c>
      <c r="F2288" s="82"/>
      <c r="G2288" s="82" t="s">
        <v>70</v>
      </c>
      <c r="H2288" s="81" t="n">
        <v>39569</v>
      </c>
      <c r="I2288" s="82" t="n">
        <v>0</v>
      </c>
      <c r="J2288" s="82" t="n">
        <v>0</v>
      </c>
      <c r="K2288" s="83" t="n">
        <f aca="false">IF(J2288=0,0,J2288/I2288)</f>
        <v>0</v>
      </c>
      <c r="L2288" s="83" t="n">
        <f aca="false">I2288/UOM</f>
        <v>0</v>
      </c>
      <c r="M2288" s="83" t="n">
        <f aca="false">J2288/UOM</f>
        <v>0</v>
      </c>
      <c r="N2288" s="84" t="str">
        <f aca="false">IF(F2288="P","PHY",IF(F2288="G","G",E2288))</f>
        <v>P</v>
      </c>
      <c r="O2288" s="84" t="str">
        <f aca="false">IF(ISNA(VLOOKUP(G2288,BadCanCurves,1,FALSE())),VLOOKUP(D2288,FOLIOS,6,FALSE()),"not used")</f>
        <v>not used</v>
      </c>
      <c r="P2288" s="84" t="n">
        <f aca="false">IF($N2288="P",VLOOKUP(H2288,PrcBuckets,2,FALSE()),0)</f>
        <v>13</v>
      </c>
      <c r="Q2288" s="84" t="n">
        <f aca="false">IF($N2288="D",VLOOKUP(H2288,BasisBuckets,2,FALSE()),0)</f>
        <v>0</v>
      </c>
      <c r="R2288" s="84" t="n">
        <f aca="false">IF($N2288="PHY",VLOOKUP(H2288,PGDBuckets,2,FALSE()),0)</f>
        <v>0</v>
      </c>
      <c r="S2288" s="84" t="n">
        <f aca="false">IF($N2288="G",VLOOKUP(H2288,PGDBuckets,2,FALSE()),0)</f>
        <v>0</v>
      </c>
      <c r="T2288" s="84" t="n">
        <f aca="false">SUM(P2288:S2288)</f>
        <v>13</v>
      </c>
      <c r="U2288" s="84" t="str">
        <f aca="false">IF(O2288="not used","-",O2288&amp;N2288&amp;T2288)</f>
        <v>-</v>
      </c>
      <c r="V2288" s="84" t="str">
        <f aca="false">IF(O2288="Not Used","-",VLOOKUP(D2288,FOLIOS,7,FALSE())&amp;H2288)</f>
        <v>-</v>
      </c>
      <c r="W2288" s="84" t="str">
        <f aca="false">IF(U2288="-","-",O2288&amp;E2288&amp;H2288)</f>
        <v>-</v>
      </c>
      <c r="X2288" s="85" t="str">
        <f aca="false">D2288&amp;G2288</f>
        <v>FT-CAND-EGSC-PRCTOLL:AECO/ABC</v>
      </c>
      <c r="AF2288" s="0" t="str">
        <f aca="false">D2288&amp;V2288</f>
        <v>FT-CAND-EGSC-PRC-</v>
      </c>
    </row>
    <row r="2289" customFormat="false" ht="12.75" hidden="false" customHeight="false" outlineLevel="0" collapsed="false">
      <c r="A2289" s="81" t="n">
        <v>36682</v>
      </c>
      <c r="B2289" s="82" t="s">
        <v>55</v>
      </c>
      <c r="C2289" s="82" t="s">
        <v>56</v>
      </c>
      <c r="D2289" s="82" t="s">
        <v>103</v>
      </c>
      <c r="E2289" s="82" t="s">
        <v>24</v>
      </c>
      <c r="F2289" s="82"/>
      <c r="G2289" s="82" t="s">
        <v>70</v>
      </c>
      <c r="H2289" s="81" t="n">
        <v>39600</v>
      </c>
      <c r="I2289" s="82" t="n">
        <v>0</v>
      </c>
      <c r="J2289" s="82" t="n">
        <v>0</v>
      </c>
      <c r="K2289" s="83" t="n">
        <f aca="false">IF(J2289=0,0,J2289/I2289)</f>
        <v>0</v>
      </c>
      <c r="L2289" s="83" t="n">
        <f aca="false">I2289/UOM</f>
        <v>0</v>
      </c>
      <c r="M2289" s="83" t="n">
        <f aca="false">J2289/UOM</f>
        <v>0</v>
      </c>
      <c r="N2289" s="84" t="str">
        <f aca="false">IF(F2289="P","PHY",IF(F2289="G","G",E2289))</f>
        <v>P</v>
      </c>
      <c r="O2289" s="84" t="str">
        <f aca="false">IF(ISNA(VLOOKUP(G2289,BadCanCurves,1,FALSE())),VLOOKUP(D2289,FOLIOS,6,FALSE()),"not used")</f>
        <v>not used</v>
      </c>
      <c r="P2289" s="84" t="n">
        <f aca="false">IF($N2289="P",VLOOKUP(H2289,PrcBuckets,2,FALSE()),0)</f>
        <v>13</v>
      </c>
      <c r="Q2289" s="84" t="n">
        <f aca="false">IF($N2289="D",VLOOKUP(H2289,BasisBuckets,2,FALSE()),0)</f>
        <v>0</v>
      </c>
      <c r="R2289" s="84" t="n">
        <f aca="false">IF($N2289="PHY",VLOOKUP(H2289,PGDBuckets,2,FALSE()),0)</f>
        <v>0</v>
      </c>
      <c r="S2289" s="84" t="n">
        <f aca="false">IF($N2289="G",VLOOKUP(H2289,PGDBuckets,2,FALSE()),0)</f>
        <v>0</v>
      </c>
      <c r="T2289" s="84" t="n">
        <f aca="false">SUM(P2289:S2289)</f>
        <v>13</v>
      </c>
      <c r="U2289" s="84" t="str">
        <f aca="false">IF(O2289="not used","-",O2289&amp;N2289&amp;T2289)</f>
        <v>-</v>
      </c>
      <c r="V2289" s="84" t="str">
        <f aca="false">IF(O2289="Not Used","-",VLOOKUP(D2289,FOLIOS,7,FALSE())&amp;H2289)</f>
        <v>-</v>
      </c>
      <c r="W2289" s="84" t="str">
        <f aca="false">IF(U2289="-","-",O2289&amp;E2289&amp;H2289)</f>
        <v>-</v>
      </c>
      <c r="X2289" s="85" t="str">
        <f aca="false">D2289&amp;G2289</f>
        <v>FT-CAND-EGSC-PRCTOLL:AECO/ABC</v>
      </c>
      <c r="AF2289" s="0" t="str">
        <f aca="false">D2289&amp;V2289</f>
        <v>FT-CAND-EGSC-PRC-</v>
      </c>
    </row>
    <row r="2290" customFormat="false" ht="12.75" hidden="false" customHeight="false" outlineLevel="0" collapsed="false">
      <c r="A2290" s="81" t="n">
        <v>36682</v>
      </c>
      <c r="B2290" s="82" t="s">
        <v>55</v>
      </c>
      <c r="C2290" s="82" t="s">
        <v>56</v>
      </c>
      <c r="D2290" s="82" t="s">
        <v>103</v>
      </c>
      <c r="E2290" s="82" t="s">
        <v>24</v>
      </c>
      <c r="F2290" s="82"/>
      <c r="G2290" s="82" t="s">
        <v>70</v>
      </c>
      <c r="H2290" s="81" t="n">
        <v>39630</v>
      </c>
      <c r="I2290" s="82" t="n">
        <v>0</v>
      </c>
      <c r="J2290" s="82" t="n">
        <v>0</v>
      </c>
      <c r="K2290" s="83" t="n">
        <f aca="false">IF(J2290=0,0,J2290/I2290)</f>
        <v>0</v>
      </c>
      <c r="L2290" s="83" t="n">
        <f aca="false">I2290/UOM</f>
        <v>0</v>
      </c>
      <c r="M2290" s="83" t="n">
        <f aca="false">J2290/UOM</f>
        <v>0</v>
      </c>
      <c r="N2290" s="84" t="str">
        <f aca="false">IF(F2290="P","PHY",IF(F2290="G","G",E2290))</f>
        <v>P</v>
      </c>
      <c r="O2290" s="84" t="str">
        <f aca="false">IF(ISNA(VLOOKUP(G2290,BadCanCurves,1,FALSE())),VLOOKUP(D2290,FOLIOS,6,FALSE()),"not used")</f>
        <v>not used</v>
      </c>
      <c r="P2290" s="84" t="n">
        <f aca="false">IF($N2290="P",VLOOKUP(H2290,PrcBuckets,2,FALSE()),0)</f>
        <v>13</v>
      </c>
      <c r="Q2290" s="84" t="n">
        <f aca="false">IF($N2290="D",VLOOKUP(H2290,BasisBuckets,2,FALSE()),0)</f>
        <v>0</v>
      </c>
      <c r="R2290" s="84" t="n">
        <f aca="false">IF($N2290="PHY",VLOOKUP(H2290,PGDBuckets,2,FALSE()),0)</f>
        <v>0</v>
      </c>
      <c r="S2290" s="84" t="n">
        <f aca="false">IF($N2290="G",VLOOKUP(H2290,PGDBuckets,2,FALSE()),0)</f>
        <v>0</v>
      </c>
      <c r="T2290" s="84" t="n">
        <f aca="false">SUM(P2290:S2290)</f>
        <v>13</v>
      </c>
      <c r="U2290" s="84" t="str">
        <f aca="false">IF(O2290="not used","-",O2290&amp;N2290&amp;T2290)</f>
        <v>-</v>
      </c>
      <c r="V2290" s="84" t="str">
        <f aca="false">IF(O2290="Not Used","-",VLOOKUP(D2290,FOLIOS,7,FALSE())&amp;H2290)</f>
        <v>-</v>
      </c>
      <c r="W2290" s="84" t="str">
        <f aca="false">IF(U2290="-","-",O2290&amp;E2290&amp;H2290)</f>
        <v>-</v>
      </c>
      <c r="X2290" s="85" t="str">
        <f aca="false">D2290&amp;G2290</f>
        <v>FT-CAND-EGSC-PRCTOLL:AECO/ABC</v>
      </c>
      <c r="AF2290" s="0" t="str">
        <f aca="false">D2290&amp;V2290</f>
        <v>FT-CAND-EGSC-PRC-</v>
      </c>
    </row>
    <row r="2291" customFormat="false" ht="12.75" hidden="false" customHeight="false" outlineLevel="0" collapsed="false">
      <c r="A2291" s="81" t="n">
        <v>36682</v>
      </c>
      <c r="B2291" s="82" t="s">
        <v>55</v>
      </c>
      <c r="C2291" s="82" t="s">
        <v>56</v>
      </c>
      <c r="D2291" s="82" t="s">
        <v>103</v>
      </c>
      <c r="E2291" s="82" t="s">
        <v>24</v>
      </c>
      <c r="F2291" s="82"/>
      <c r="G2291" s="82" t="s">
        <v>70</v>
      </c>
      <c r="H2291" s="81" t="n">
        <v>39661</v>
      </c>
      <c r="I2291" s="82" t="n">
        <v>0</v>
      </c>
      <c r="J2291" s="82" t="n">
        <v>0</v>
      </c>
      <c r="K2291" s="83" t="n">
        <f aca="false">IF(J2291=0,0,J2291/I2291)</f>
        <v>0</v>
      </c>
      <c r="L2291" s="83" t="n">
        <f aca="false">I2291/UOM</f>
        <v>0</v>
      </c>
      <c r="M2291" s="83" t="n">
        <f aca="false">J2291/UOM</f>
        <v>0</v>
      </c>
      <c r="N2291" s="84" t="str">
        <f aca="false">IF(F2291="P","PHY",IF(F2291="G","G",E2291))</f>
        <v>P</v>
      </c>
      <c r="O2291" s="84" t="str">
        <f aca="false">IF(ISNA(VLOOKUP(G2291,BadCanCurves,1,FALSE())),VLOOKUP(D2291,FOLIOS,6,FALSE()),"not used")</f>
        <v>not used</v>
      </c>
      <c r="P2291" s="84" t="n">
        <f aca="false">IF($N2291="P",VLOOKUP(H2291,PrcBuckets,2,FALSE()),0)</f>
        <v>13</v>
      </c>
      <c r="Q2291" s="84" t="n">
        <f aca="false">IF($N2291="D",VLOOKUP(H2291,BasisBuckets,2,FALSE()),0)</f>
        <v>0</v>
      </c>
      <c r="R2291" s="84" t="n">
        <f aca="false">IF($N2291="PHY",VLOOKUP(H2291,PGDBuckets,2,FALSE()),0)</f>
        <v>0</v>
      </c>
      <c r="S2291" s="84" t="n">
        <f aca="false">IF($N2291="G",VLOOKUP(H2291,PGDBuckets,2,FALSE()),0)</f>
        <v>0</v>
      </c>
      <c r="T2291" s="84" t="n">
        <f aca="false">SUM(P2291:S2291)</f>
        <v>13</v>
      </c>
      <c r="U2291" s="84" t="str">
        <f aca="false">IF(O2291="not used","-",O2291&amp;N2291&amp;T2291)</f>
        <v>-</v>
      </c>
      <c r="V2291" s="84" t="str">
        <f aca="false">IF(O2291="Not Used","-",VLOOKUP(D2291,FOLIOS,7,FALSE())&amp;H2291)</f>
        <v>-</v>
      </c>
      <c r="W2291" s="84" t="str">
        <f aca="false">IF(U2291="-","-",O2291&amp;E2291&amp;H2291)</f>
        <v>-</v>
      </c>
      <c r="X2291" s="85" t="str">
        <f aca="false">D2291&amp;G2291</f>
        <v>FT-CAND-EGSC-PRCTOLL:AECO/ABC</v>
      </c>
      <c r="AF2291" s="0" t="str">
        <f aca="false">D2291&amp;V2291</f>
        <v>FT-CAND-EGSC-PRC-</v>
      </c>
    </row>
    <row r="2292" customFormat="false" ht="12.75" hidden="false" customHeight="false" outlineLevel="0" collapsed="false">
      <c r="A2292" s="81" t="n">
        <v>36682</v>
      </c>
      <c r="B2292" s="82" t="s">
        <v>55</v>
      </c>
      <c r="C2292" s="82" t="s">
        <v>56</v>
      </c>
      <c r="D2292" s="82" t="s">
        <v>103</v>
      </c>
      <c r="E2292" s="82" t="s">
        <v>24</v>
      </c>
      <c r="F2292" s="82"/>
      <c r="G2292" s="82" t="s">
        <v>70</v>
      </c>
      <c r="H2292" s="81" t="n">
        <v>39692</v>
      </c>
      <c r="I2292" s="82" t="n">
        <v>0</v>
      </c>
      <c r="J2292" s="82" t="n">
        <v>0</v>
      </c>
      <c r="K2292" s="83" t="n">
        <f aca="false">IF(J2292=0,0,J2292/I2292)</f>
        <v>0</v>
      </c>
      <c r="L2292" s="83" t="n">
        <f aca="false">I2292/UOM</f>
        <v>0</v>
      </c>
      <c r="M2292" s="83" t="n">
        <f aca="false">J2292/UOM</f>
        <v>0</v>
      </c>
      <c r="N2292" s="84" t="str">
        <f aca="false">IF(F2292="P","PHY",IF(F2292="G","G",E2292))</f>
        <v>P</v>
      </c>
      <c r="O2292" s="84" t="str">
        <f aca="false">IF(ISNA(VLOOKUP(G2292,BadCanCurves,1,FALSE())),VLOOKUP(D2292,FOLIOS,6,FALSE()),"not used")</f>
        <v>not used</v>
      </c>
      <c r="P2292" s="84" t="n">
        <f aca="false">IF($N2292="P",VLOOKUP(H2292,PrcBuckets,2,FALSE()),0)</f>
        <v>13</v>
      </c>
      <c r="Q2292" s="84" t="n">
        <f aca="false">IF($N2292="D",VLOOKUP(H2292,BasisBuckets,2,FALSE()),0)</f>
        <v>0</v>
      </c>
      <c r="R2292" s="84" t="n">
        <f aca="false">IF($N2292="PHY",VLOOKUP(H2292,PGDBuckets,2,FALSE()),0)</f>
        <v>0</v>
      </c>
      <c r="S2292" s="84" t="n">
        <f aca="false">IF($N2292="G",VLOOKUP(H2292,PGDBuckets,2,FALSE()),0)</f>
        <v>0</v>
      </c>
      <c r="T2292" s="84" t="n">
        <f aca="false">SUM(P2292:S2292)</f>
        <v>13</v>
      </c>
      <c r="U2292" s="84" t="str">
        <f aca="false">IF(O2292="not used","-",O2292&amp;N2292&amp;T2292)</f>
        <v>-</v>
      </c>
      <c r="V2292" s="84" t="str">
        <f aca="false">IF(O2292="Not Used","-",VLOOKUP(D2292,FOLIOS,7,FALSE())&amp;H2292)</f>
        <v>-</v>
      </c>
      <c r="W2292" s="84" t="str">
        <f aca="false">IF(U2292="-","-",O2292&amp;E2292&amp;H2292)</f>
        <v>-</v>
      </c>
      <c r="X2292" s="85" t="str">
        <f aca="false">D2292&amp;G2292</f>
        <v>FT-CAND-EGSC-PRCTOLL:AECO/ABC</v>
      </c>
      <c r="AF2292" s="0" t="str">
        <f aca="false">D2292&amp;V2292</f>
        <v>FT-CAND-EGSC-PRC-</v>
      </c>
    </row>
    <row r="2293" customFormat="false" ht="12.75" hidden="false" customHeight="false" outlineLevel="0" collapsed="false">
      <c r="A2293" s="81" t="n">
        <v>36682</v>
      </c>
      <c r="B2293" s="82" t="s">
        <v>55</v>
      </c>
      <c r="C2293" s="82" t="s">
        <v>56</v>
      </c>
      <c r="D2293" s="82" t="s">
        <v>103</v>
      </c>
      <c r="E2293" s="82" t="s">
        <v>24</v>
      </c>
      <c r="F2293" s="82"/>
      <c r="G2293" s="82" t="s">
        <v>70</v>
      </c>
      <c r="H2293" s="81" t="n">
        <v>39722</v>
      </c>
      <c r="I2293" s="82" t="n">
        <v>0</v>
      </c>
      <c r="J2293" s="82" t="n">
        <v>0</v>
      </c>
      <c r="K2293" s="83" t="n">
        <f aca="false">IF(J2293=0,0,J2293/I2293)</f>
        <v>0</v>
      </c>
      <c r="L2293" s="83" t="n">
        <f aca="false">I2293/UOM</f>
        <v>0</v>
      </c>
      <c r="M2293" s="83" t="n">
        <f aca="false">J2293/UOM</f>
        <v>0</v>
      </c>
      <c r="N2293" s="84" t="str">
        <f aca="false">IF(F2293="P","PHY",IF(F2293="G","G",E2293))</f>
        <v>P</v>
      </c>
      <c r="O2293" s="84" t="str">
        <f aca="false">IF(ISNA(VLOOKUP(G2293,BadCanCurves,1,FALSE())),VLOOKUP(D2293,FOLIOS,6,FALSE()),"not used")</f>
        <v>not used</v>
      </c>
      <c r="P2293" s="84" t="n">
        <f aca="false">IF($N2293="P",VLOOKUP(H2293,PrcBuckets,2,FALSE()),0)</f>
        <v>13</v>
      </c>
      <c r="Q2293" s="84" t="n">
        <f aca="false">IF($N2293="D",VLOOKUP(H2293,BasisBuckets,2,FALSE()),0)</f>
        <v>0</v>
      </c>
      <c r="R2293" s="84" t="n">
        <f aca="false">IF($N2293="PHY",VLOOKUP(H2293,PGDBuckets,2,FALSE()),0)</f>
        <v>0</v>
      </c>
      <c r="S2293" s="84" t="n">
        <f aca="false">IF($N2293="G",VLOOKUP(H2293,PGDBuckets,2,FALSE()),0)</f>
        <v>0</v>
      </c>
      <c r="T2293" s="84" t="n">
        <f aca="false">SUM(P2293:S2293)</f>
        <v>13</v>
      </c>
      <c r="U2293" s="84" t="str">
        <f aca="false">IF(O2293="not used","-",O2293&amp;N2293&amp;T2293)</f>
        <v>-</v>
      </c>
      <c r="V2293" s="84" t="str">
        <f aca="false">IF(O2293="Not Used","-",VLOOKUP(D2293,FOLIOS,7,FALSE())&amp;H2293)</f>
        <v>-</v>
      </c>
      <c r="W2293" s="84" t="str">
        <f aca="false">IF(U2293="-","-",O2293&amp;E2293&amp;H2293)</f>
        <v>-</v>
      </c>
      <c r="X2293" s="85" t="str">
        <f aca="false">D2293&amp;G2293</f>
        <v>FT-CAND-EGSC-PRCTOLL:AECO/ABC</v>
      </c>
      <c r="AF2293" s="0" t="str">
        <f aca="false">D2293&amp;V2293</f>
        <v>FT-CAND-EGSC-PRC-</v>
      </c>
    </row>
    <row r="2294" customFormat="false" ht="12.75" hidden="false" customHeight="false" outlineLevel="0" collapsed="false">
      <c r="A2294" s="81" t="n">
        <v>36682</v>
      </c>
      <c r="B2294" s="82" t="s">
        <v>55</v>
      </c>
      <c r="C2294" s="82" t="s">
        <v>56</v>
      </c>
      <c r="D2294" s="82" t="s">
        <v>103</v>
      </c>
      <c r="E2294" s="82" t="s">
        <v>24</v>
      </c>
      <c r="F2294" s="82"/>
      <c r="G2294" s="82" t="s">
        <v>104</v>
      </c>
      <c r="H2294" s="81" t="n">
        <v>36708</v>
      </c>
      <c r="I2294" s="82" t="n">
        <v>1667267</v>
      </c>
      <c r="J2294" s="82" t="n">
        <v>0</v>
      </c>
      <c r="K2294" s="83" t="n">
        <f aca="false">IF(J2294=0,0,J2294/I2294)</f>
        <v>0</v>
      </c>
      <c r="L2294" s="83" t="n">
        <f aca="false">I2294/UOM</f>
        <v>166.7267</v>
      </c>
      <c r="M2294" s="83" t="n">
        <f aca="false">J2294/UOM</f>
        <v>0</v>
      </c>
      <c r="N2294" s="84" t="str">
        <f aca="false">IF(F2294="P","PHY",IF(F2294="G","G",E2294))</f>
        <v>P</v>
      </c>
      <c r="O2294" s="84" t="str">
        <f aca="false">IF(ISNA(VLOOKUP(G2294,BadCanCurves,1,FALSE())),VLOOKUP(D2294,FOLIOS,6,FALSE()),"not used")</f>
        <v>not used</v>
      </c>
      <c r="P2294" s="84" t="n">
        <f aca="false">IF($N2294="P",VLOOKUP(H2294,PrcBuckets,2,FALSE()),0)</f>
        <v>4</v>
      </c>
      <c r="Q2294" s="84" t="n">
        <f aca="false">IF($N2294="D",VLOOKUP(H2294,BasisBuckets,2,FALSE()),0)</f>
        <v>0</v>
      </c>
      <c r="R2294" s="84" t="n">
        <f aca="false">IF($N2294="PHY",VLOOKUP(H2294,PGDBuckets,2,FALSE()),0)</f>
        <v>0</v>
      </c>
      <c r="S2294" s="84" t="n">
        <f aca="false">IF($N2294="G",VLOOKUP(H2294,PGDBuckets,2,FALSE()),0)</f>
        <v>0</v>
      </c>
      <c r="T2294" s="84" t="n">
        <f aca="false">SUM(P2294:S2294)</f>
        <v>4</v>
      </c>
      <c r="U2294" s="84" t="str">
        <f aca="false">IF(O2294="not used","-",O2294&amp;N2294&amp;T2294)</f>
        <v>-</v>
      </c>
      <c r="V2294" s="84" t="str">
        <f aca="false">IF(O2294="Not Used","-",VLOOKUP(D2294,FOLIOS,7,FALSE())&amp;H2294)</f>
        <v>-</v>
      </c>
      <c r="W2294" s="84" t="str">
        <f aca="false">IF(U2294="-","-",O2294&amp;E2294&amp;H2294)</f>
        <v>-</v>
      </c>
      <c r="X2294" s="85" t="str">
        <f aca="false">D2294&amp;G2294</f>
        <v>FT-CAND-EGSC-PRCTOLL:AECO/EMP</v>
      </c>
      <c r="AF2294" s="0" t="str">
        <f aca="false">D2294&amp;V2294</f>
        <v>FT-CAND-EGSC-PRC-</v>
      </c>
    </row>
    <row r="2295" customFormat="false" ht="12.75" hidden="false" customHeight="false" outlineLevel="0" collapsed="false">
      <c r="A2295" s="81" t="n">
        <v>36682</v>
      </c>
      <c r="B2295" s="82" t="s">
        <v>55</v>
      </c>
      <c r="C2295" s="82" t="s">
        <v>56</v>
      </c>
      <c r="D2295" s="82" t="s">
        <v>103</v>
      </c>
      <c r="E2295" s="82" t="s">
        <v>24</v>
      </c>
      <c r="F2295" s="82"/>
      <c r="G2295" s="82" t="s">
        <v>104</v>
      </c>
      <c r="H2295" s="81" t="n">
        <v>36739</v>
      </c>
      <c r="I2295" s="82" t="n">
        <v>1657648</v>
      </c>
      <c r="J2295" s="82" t="n">
        <v>0</v>
      </c>
      <c r="K2295" s="83" t="n">
        <f aca="false">IF(J2295=0,0,J2295/I2295)</f>
        <v>0</v>
      </c>
      <c r="L2295" s="83" t="n">
        <f aca="false">I2295/UOM</f>
        <v>165.7648</v>
      </c>
      <c r="M2295" s="83" t="n">
        <f aca="false">J2295/UOM</f>
        <v>0</v>
      </c>
      <c r="N2295" s="84" t="str">
        <f aca="false">IF(F2295="P","PHY",IF(F2295="G","G",E2295))</f>
        <v>P</v>
      </c>
      <c r="O2295" s="84" t="str">
        <f aca="false">IF(ISNA(VLOOKUP(G2295,BadCanCurves,1,FALSE())),VLOOKUP(D2295,FOLIOS,6,FALSE()),"not used")</f>
        <v>not used</v>
      </c>
      <c r="P2295" s="84" t="n">
        <f aca="false">IF($N2295="P",VLOOKUP(H2295,PrcBuckets,2,FALSE()),0)</f>
        <v>5</v>
      </c>
      <c r="Q2295" s="84" t="n">
        <f aca="false">IF($N2295="D",VLOOKUP(H2295,BasisBuckets,2,FALSE()),0)</f>
        <v>0</v>
      </c>
      <c r="R2295" s="84" t="n">
        <f aca="false">IF($N2295="PHY",VLOOKUP(H2295,PGDBuckets,2,FALSE()),0)</f>
        <v>0</v>
      </c>
      <c r="S2295" s="84" t="n">
        <f aca="false">IF($N2295="G",VLOOKUP(H2295,PGDBuckets,2,FALSE()),0)</f>
        <v>0</v>
      </c>
      <c r="T2295" s="84" t="n">
        <f aca="false">SUM(P2295:S2295)</f>
        <v>5</v>
      </c>
      <c r="U2295" s="84" t="str">
        <f aca="false">IF(O2295="not used","-",O2295&amp;N2295&amp;T2295)</f>
        <v>-</v>
      </c>
      <c r="V2295" s="84" t="str">
        <f aca="false">IF(O2295="Not Used","-",VLOOKUP(D2295,FOLIOS,7,FALSE())&amp;H2295)</f>
        <v>-</v>
      </c>
      <c r="W2295" s="84" t="str">
        <f aca="false">IF(U2295="-","-",O2295&amp;E2295&amp;H2295)</f>
        <v>-</v>
      </c>
      <c r="X2295" s="85" t="str">
        <f aca="false">D2295&amp;G2295</f>
        <v>FT-CAND-EGSC-PRCTOLL:AECO/EMP</v>
      </c>
      <c r="AF2295" s="0" t="str">
        <f aca="false">D2295&amp;V2295</f>
        <v>FT-CAND-EGSC-PRC-</v>
      </c>
    </row>
    <row r="2296" customFormat="false" ht="12.75" hidden="false" customHeight="false" outlineLevel="0" collapsed="false">
      <c r="A2296" s="81" t="n">
        <v>36682</v>
      </c>
      <c r="B2296" s="82" t="s">
        <v>55</v>
      </c>
      <c r="C2296" s="82" t="s">
        <v>56</v>
      </c>
      <c r="D2296" s="82" t="s">
        <v>103</v>
      </c>
      <c r="E2296" s="82" t="s">
        <v>24</v>
      </c>
      <c r="F2296" s="82"/>
      <c r="G2296" s="82" t="s">
        <v>104</v>
      </c>
      <c r="H2296" s="81" t="n">
        <v>36770</v>
      </c>
      <c r="I2296" s="82" t="n">
        <v>1594766</v>
      </c>
      <c r="J2296" s="82" t="n">
        <v>0</v>
      </c>
      <c r="K2296" s="83" t="n">
        <f aca="false">IF(J2296=0,0,J2296/I2296)</f>
        <v>0</v>
      </c>
      <c r="L2296" s="83" t="n">
        <f aca="false">I2296/UOM</f>
        <v>159.4766</v>
      </c>
      <c r="M2296" s="83" t="n">
        <f aca="false">J2296/UOM</f>
        <v>0</v>
      </c>
      <c r="N2296" s="84" t="str">
        <f aca="false">IF(F2296="P","PHY",IF(F2296="G","G",E2296))</f>
        <v>P</v>
      </c>
      <c r="O2296" s="84" t="str">
        <f aca="false">IF(ISNA(VLOOKUP(G2296,BadCanCurves,1,FALSE())),VLOOKUP(D2296,FOLIOS,6,FALSE()),"not used")</f>
        <v>not used</v>
      </c>
      <c r="P2296" s="84" t="n">
        <f aca="false">IF($N2296="P",VLOOKUP(H2296,PrcBuckets,2,FALSE()),0)</f>
        <v>6</v>
      </c>
      <c r="Q2296" s="84" t="n">
        <f aca="false">IF($N2296="D",VLOOKUP(H2296,BasisBuckets,2,FALSE()),0)</f>
        <v>0</v>
      </c>
      <c r="R2296" s="84" t="n">
        <f aca="false">IF($N2296="PHY",VLOOKUP(H2296,PGDBuckets,2,FALSE()),0)</f>
        <v>0</v>
      </c>
      <c r="S2296" s="84" t="n">
        <f aca="false">IF($N2296="G",VLOOKUP(H2296,PGDBuckets,2,FALSE()),0)</f>
        <v>0</v>
      </c>
      <c r="T2296" s="84" t="n">
        <f aca="false">SUM(P2296:S2296)</f>
        <v>6</v>
      </c>
      <c r="U2296" s="84" t="str">
        <f aca="false">IF(O2296="not used","-",O2296&amp;N2296&amp;T2296)</f>
        <v>-</v>
      </c>
      <c r="V2296" s="84" t="str">
        <f aca="false">IF(O2296="Not Used","-",VLOOKUP(D2296,FOLIOS,7,FALSE())&amp;H2296)</f>
        <v>-</v>
      </c>
      <c r="W2296" s="84" t="str">
        <f aca="false">IF(U2296="-","-",O2296&amp;E2296&amp;H2296)</f>
        <v>-</v>
      </c>
      <c r="X2296" s="85" t="str">
        <f aca="false">D2296&amp;G2296</f>
        <v>FT-CAND-EGSC-PRCTOLL:AECO/EMP</v>
      </c>
      <c r="AF2296" s="0" t="str">
        <f aca="false">D2296&amp;V2296</f>
        <v>FT-CAND-EGSC-PRC-</v>
      </c>
    </row>
    <row r="2297" customFormat="false" ht="12.75" hidden="false" customHeight="false" outlineLevel="0" collapsed="false">
      <c r="A2297" s="81" t="n">
        <v>36682</v>
      </c>
      <c r="B2297" s="82" t="s">
        <v>55</v>
      </c>
      <c r="C2297" s="82" t="s">
        <v>56</v>
      </c>
      <c r="D2297" s="82" t="s">
        <v>103</v>
      </c>
      <c r="E2297" s="82" t="s">
        <v>24</v>
      </c>
      <c r="F2297" s="82"/>
      <c r="G2297" s="82" t="s">
        <v>104</v>
      </c>
      <c r="H2297" s="81" t="n">
        <v>36800</v>
      </c>
      <c r="I2297" s="82" t="n">
        <v>1638645</v>
      </c>
      <c r="J2297" s="82" t="n">
        <v>0</v>
      </c>
      <c r="K2297" s="83" t="n">
        <f aca="false">IF(J2297=0,0,J2297/I2297)</f>
        <v>0</v>
      </c>
      <c r="L2297" s="83" t="n">
        <f aca="false">I2297/UOM</f>
        <v>163.8645</v>
      </c>
      <c r="M2297" s="83" t="n">
        <f aca="false">J2297/UOM</f>
        <v>0</v>
      </c>
      <c r="N2297" s="84" t="str">
        <f aca="false">IF(F2297="P","PHY",IF(F2297="G","G",E2297))</f>
        <v>P</v>
      </c>
      <c r="O2297" s="84" t="str">
        <f aca="false">IF(ISNA(VLOOKUP(G2297,BadCanCurves,1,FALSE())),VLOOKUP(D2297,FOLIOS,6,FALSE()),"not used")</f>
        <v>not used</v>
      </c>
      <c r="P2297" s="84" t="n">
        <f aca="false">IF($N2297="P",VLOOKUP(H2297,PrcBuckets,2,FALSE()),0)</f>
        <v>7</v>
      </c>
      <c r="Q2297" s="84" t="n">
        <f aca="false">IF($N2297="D",VLOOKUP(H2297,BasisBuckets,2,FALSE()),0)</f>
        <v>0</v>
      </c>
      <c r="R2297" s="84" t="n">
        <f aca="false">IF($N2297="PHY",VLOOKUP(H2297,PGDBuckets,2,FALSE()),0)</f>
        <v>0</v>
      </c>
      <c r="S2297" s="84" t="n">
        <f aca="false">IF($N2297="G",VLOOKUP(H2297,PGDBuckets,2,FALSE()),0)</f>
        <v>0</v>
      </c>
      <c r="T2297" s="84" t="n">
        <f aca="false">SUM(P2297:S2297)</f>
        <v>7</v>
      </c>
      <c r="U2297" s="84" t="str">
        <f aca="false">IF(O2297="not used","-",O2297&amp;N2297&amp;T2297)</f>
        <v>-</v>
      </c>
      <c r="V2297" s="84" t="str">
        <f aca="false">IF(O2297="Not Used","-",VLOOKUP(D2297,FOLIOS,7,FALSE())&amp;H2297)</f>
        <v>-</v>
      </c>
      <c r="W2297" s="84" t="str">
        <f aca="false">IF(U2297="-","-",O2297&amp;E2297&amp;H2297)</f>
        <v>-</v>
      </c>
      <c r="X2297" s="85" t="str">
        <f aca="false">D2297&amp;G2297</f>
        <v>FT-CAND-EGSC-PRCTOLL:AECO/EMP</v>
      </c>
      <c r="AF2297" s="0" t="str">
        <f aca="false">D2297&amp;V2297</f>
        <v>FT-CAND-EGSC-PRC-</v>
      </c>
    </row>
    <row r="2298" customFormat="false" ht="12.75" hidden="false" customHeight="false" outlineLevel="0" collapsed="false">
      <c r="A2298" s="81" t="n">
        <v>36682</v>
      </c>
      <c r="B2298" s="82" t="s">
        <v>55</v>
      </c>
      <c r="C2298" s="82" t="s">
        <v>56</v>
      </c>
      <c r="D2298" s="82" t="s">
        <v>103</v>
      </c>
      <c r="E2298" s="82" t="s">
        <v>24</v>
      </c>
      <c r="F2298" s="82"/>
      <c r="G2298" s="82" t="s">
        <v>104</v>
      </c>
      <c r="H2298" s="81" t="n">
        <v>36831</v>
      </c>
      <c r="I2298" s="82" t="n">
        <v>766072</v>
      </c>
      <c r="J2298" s="82" t="n">
        <v>0</v>
      </c>
      <c r="K2298" s="83" t="n">
        <f aca="false">IF(J2298=0,0,J2298/I2298)</f>
        <v>0</v>
      </c>
      <c r="L2298" s="83" t="n">
        <f aca="false">I2298/UOM</f>
        <v>76.6072</v>
      </c>
      <c r="M2298" s="83" t="n">
        <f aca="false">J2298/UOM</f>
        <v>0</v>
      </c>
      <c r="N2298" s="84" t="str">
        <f aca="false">IF(F2298="P","PHY",IF(F2298="G","G",E2298))</f>
        <v>P</v>
      </c>
      <c r="O2298" s="84" t="str">
        <f aca="false">IF(ISNA(VLOOKUP(G2298,BadCanCurves,1,FALSE())),VLOOKUP(D2298,FOLIOS,6,FALSE()),"not used")</f>
        <v>not used</v>
      </c>
      <c r="P2298" s="84" t="n">
        <f aca="false">IF($N2298="P",VLOOKUP(H2298,PrcBuckets,2,FALSE()),0)</f>
        <v>8</v>
      </c>
      <c r="Q2298" s="84" t="n">
        <f aca="false">IF($N2298="D",VLOOKUP(H2298,BasisBuckets,2,FALSE()),0)</f>
        <v>0</v>
      </c>
      <c r="R2298" s="84" t="n">
        <f aca="false">IF($N2298="PHY",VLOOKUP(H2298,PGDBuckets,2,FALSE()),0)</f>
        <v>0</v>
      </c>
      <c r="S2298" s="84" t="n">
        <f aca="false">IF($N2298="G",VLOOKUP(H2298,PGDBuckets,2,FALSE()),0)</f>
        <v>0</v>
      </c>
      <c r="T2298" s="84" t="n">
        <f aca="false">SUM(P2298:S2298)</f>
        <v>8</v>
      </c>
      <c r="U2298" s="84" t="str">
        <f aca="false">IF(O2298="not used","-",O2298&amp;N2298&amp;T2298)</f>
        <v>-</v>
      </c>
      <c r="V2298" s="84" t="str">
        <f aca="false">IF(O2298="Not Used","-",VLOOKUP(D2298,FOLIOS,7,FALSE())&amp;H2298)</f>
        <v>-</v>
      </c>
      <c r="W2298" s="84" t="str">
        <f aca="false">IF(U2298="-","-",O2298&amp;E2298&amp;H2298)</f>
        <v>-</v>
      </c>
      <c r="X2298" s="85" t="str">
        <f aca="false">D2298&amp;G2298</f>
        <v>FT-CAND-EGSC-PRCTOLL:AECO/EMP</v>
      </c>
      <c r="AF2298" s="0" t="str">
        <f aca="false">D2298&amp;V2298</f>
        <v>FT-CAND-EGSC-PRC-</v>
      </c>
    </row>
    <row r="2299" customFormat="false" ht="12.75" hidden="false" customHeight="false" outlineLevel="0" collapsed="false">
      <c r="A2299" s="81" t="n">
        <v>36682</v>
      </c>
      <c r="B2299" s="82" t="s">
        <v>55</v>
      </c>
      <c r="C2299" s="82" t="s">
        <v>56</v>
      </c>
      <c r="D2299" s="82" t="s">
        <v>103</v>
      </c>
      <c r="E2299" s="82" t="s">
        <v>24</v>
      </c>
      <c r="F2299" s="82"/>
      <c r="G2299" s="82" t="s">
        <v>104</v>
      </c>
      <c r="H2299" s="81" t="n">
        <v>36861</v>
      </c>
      <c r="I2299" s="82" t="n">
        <v>787016</v>
      </c>
      <c r="J2299" s="82" t="n">
        <v>0</v>
      </c>
      <c r="K2299" s="83" t="n">
        <f aca="false">IF(J2299=0,0,J2299/I2299)</f>
        <v>0</v>
      </c>
      <c r="L2299" s="83" t="n">
        <f aca="false">I2299/UOM</f>
        <v>78.7016</v>
      </c>
      <c r="M2299" s="83" t="n">
        <f aca="false">J2299/UOM</f>
        <v>0</v>
      </c>
      <c r="N2299" s="84" t="str">
        <f aca="false">IF(F2299="P","PHY",IF(F2299="G","G",E2299))</f>
        <v>P</v>
      </c>
      <c r="O2299" s="84" t="str">
        <f aca="false">IF(ISNA(VLOOKUP(G2299,BadCanCurves,1,FALSE())),VLOOKUP(D2299,FOLIOS,6,FALSE()),"not used")</f>
        <v>not used</v>
      </c>
      <c r="P2299" s="84" t="n">
        <f aca="false">IF($N2299="P",VLOOKUP(H2299,PrcBuckets,2,FALSE()),0)</f>
        <v>8</v>
      </c>
      <c r="Q2299" s="84" t="n">
        <f aca="false">IF($N2299="D",VLOOKUP(H2299,BasisBuckets,2,FALSE()),0)</f>
        <v>0</v>
      </c>
      <c r="R2299" s="84" t="n">
        <f aca="false">IF($N2299="PHY",VLOOKUP(H2299,PGDBuckets,2,FALSE()),0)</f>
        <v>0</v>
      </c>
      <c r="S2299" s="84" t="n">
        <f aca="false">IF($N2299="G",VLOOKUP(H2299,PGDBuckets,2,FALSE()),0)</f>
        <v>0</v>
      </c>
      <c r="T2299" s="84" t="n">
        <f aca="false">SUM(P2299:S2299)</f>
        <v>8</v>
      </c>
      <c r="U2299" s="84" t="str">
        <f aca="false">IF(O2299="not used","-",O2299&amp;N2299&amp;T2299)</f>
        <v>-</v>
      </c>
      <c r="V2299" s="84" t="str">
        <f aca="false">IF(O2299="Not Used","-",VLOOKUP(D2299,FOLIOS,7,FALSE())&amp;H2299)</f>
        <v>-</v>
      </c>
      <c r="W2299" s="84" t="str">
        <f aca="false">IF(U2299="-","-",O2299&amp;E2299&amp;H2299)</f>
        <v>-</v>
      </c>
      <c r="X2299" s="85" t="str">
        <f aca="false">D2299&amp;G2299</f>
        <v>FT-CAND-EGSC-PRCTOLL:AECO/EMP</v>
      </c>
      <c r="AF2299" s="0" t="str">
        <f aca="false">D2299&amp;V2299</f>
        <v>FT-CAND-EGSC-PRC-</v>
      </c>
    </row>
    <row r="2300" customFormat="false" ht="12.75" hidden="false" customHeight="false" outlineLevel="0" collapsed="false">
      <c r="A2300" s="81" t="n">
        <v>36682</v>
      </c>
      <c r="B2300" s="82" t="s">
        <v>55</v>
      </c>
      <c r="C2300" s="82" t="s">
        <v>56</v>
      </c>
      <c r="D2300" s="82" t="s">
        <v>103</v>
      </c>
      <c r="E2300" s="82" t="s">
        <v>24</v>
      </c>
      <c r="F2300" s="82"/>
      <c r="G2300" s="82" t="s">
        <v>104</v>
      </c>
      <c r="H2300" s="81" t="n">
        <v>36892</v>
      </c>
      <c r="I2300" s="82" t="n">
        <v>782262</v>
      </c>
      <c r="J2300" s="82" t="n">
        <v>0</v>
      </c>
      <c r="K2300" s="83" t="n">
        <f aca="false">IF(J2300=0,0,J2300/I2300)</f>
        <v>0</v>
      </c>
      <c r="L2300" s="83" t="n">
        <f aca="false">I2300/UOM</f>
        <v>78.2262</v>
      </c>
      <c r="M2300" s="83" t="n">
        <f aca="false">J2300/UOM</f>
        <v>0</v>
      </c>
      <c r="N2300" s="84" t="str">
        <f aca="false">IF(F2300="P","PHY",IF(F2300="G","G",E2300))</f>
        <v>P</v>
      </c>
      <c r="O2300" s="84" t="str">
        <f aca="false">IF(ISNA(VLOOKUP(G2300,BadCanCurves,1,FALSE())),VLOOKUP(D2300,FOLIOS,6,FALSE()),"not used")</f>
        <v>not used</v>
      </c>
      <c r="P2300" s="84" t="n">
        <f aca="false">IF($N2300="P",VLOOKUP(H2300,PrcBuckets,2,FALSE()),0)</f>
        <v>9</v>
      </c>
      <c r="Q2300" s="84" t="n">
        <f aca="false">IF($N2300="D",VLOOKUP(H2300,BasisBuckets,2,FALSE()),0)</f>
        <v>0</v>
      </c>
      <c r="R2300" s="84" t="n">
        <f aca="false">IF($N2300="PHY",VLOOKUP(H2300,PGDBuckets,2,FALSE()),0)</f>
        <v>0</v>
      </c>
      <c r="S2300" s="84" t="n">
        <f aca="false">IF($N2300="G",VLOOKUP(H2300,PGDBuckets,2,FALSE()),0)</f>
        <v>0</v>
      </c>
      <c r="T2300" s="84" t="n">
        <f aca="false">SUM(P2300:S2300)</f>
        <v>9</v>
      </c>
      <c r="U2300" s="84" t="str">
        <f aca="false">IF(O2300="not used","-",O2300&amp;N2300&amp;T2300)</f>
        <v>-</v>
      </c>
      <c r="V2300" s="84" t="str">
        <f aca="false">IF(O2300="Not Used","-",VLOOKUP(D2300,FOLIOS,7,FALSE())&amp;H2300)</f>
        <v>-</v>
      </c>
      <c r="W2300" s="84" t="str">
        <f aca="false">IF(U2300="-","-",O2300&amp;E2300&amp;H2300)</f>
        <v>-</v>
      </c>
      <c r="X2300" s="85" t="str">
        <f aca="false">D2300&amp;G2300</f>
        <v>FT-CAND-EGSC-PRCTOLL:AECO/EMP</v>
      </c>
      <c r="AF2300" s="0" t="str">
        <f aca="false">D2300&amp;V2300</f>
        <v>FT-CAND-EGSC-PRC-</v>
      </c>
    </row>
    <row r="2301" customFormat="false" ht="12.75" hidden="false" customHeight="false" outlineLevel="0" collapsed="false">
      <c r="A2301" s="81" t="n">
        <v>36682</v>
      </c>
      <c r="B2301" s="82" t="s">
        <v>55</v>
      </c>
      <c r="C2301" s="82" t="s">
        <v>56</v>
      </c>
      <c r="D2301" s="82" t="s">
        <v>103</v>
      </c>
      <c r="E2301" s="82" t="s">
        <v>24</v>
      </c>
      <c r="F2301" s="82"/>
      <c r="G2301" s="82" t="s">
        <v>104</v>
      </c>
      <c r="H2301" s="81" t="n">
        <v>36923</v>
      </c>
      <c r="I2301" s="82" t="n">
        <v>702269</v>
      </c>
      <c r="J2301" s="82" t="n">
        <v>0</v>
      </c>
      <c r="K2301" s="83" t="n">
        <f aca="false">IF(J2301=0,0,J2301/I2301)</f>
        <v>0</v>
      </c>
      <c r="L2301" s="83" t="n">
        <f aca="false">I2301/UOM</f>
        <v>70.2269</v>
      </c>
      <c r="M2301" s="83" t="n">
        <f aca="false">J2301/UOM</f>
        <v>0</v>
      </c>
      <c r="N2301" s="84" t="str">
        <f aca="false">IF(F2301="P","PHY",IF(F2301="G","G",E2301))</f>
        <v>P</v>
      </c>
      <c r="O2301" s="84" t="str">
        <f aca="false">IF(ISNA(VLOOKUP(G2301,BadCanCurves,1,FALSE())),VLOOKUP(D2301,FOLIOS,6,FALSE()),"not used")</f>
        <v>not used</v>
      </c>
      <c r="P2301" s="84" t="n">
        <f aca="false">IF($N2301="P",VLOOKUP(H2301,PrcBuckets,2,FALSE()),0)</f>
        <v>9</v>
      </c>
      <c r="Q2301" s="84" t="n">
        <f aca="false">IF($N2301="D",VLOOKUP(H2301,BasisBuckets,2,FALSE()),0)</f>
        <v>0</v>
      </c>
      <c r="R2301" s="84" t="n">
        <f aca="false">IF($N2301="PHY",VLOOKUP(H2301,PGDBuckets,2,FALSE()),0)</f>
        <v>0</v>
      </c>
      <c r="S2301" s="84" t="n">
        <f aca="false">IF($N2301="G",VLOOKUP(H2301,PGDBuckets,2,FALSE()),0)</f>
        <v>0</v>
      </c>
      <c r="T2301" s="84" t="n">
        <f aca="false">SUM(P2301:S2301)</f>
        <v>9</v>
      </c>
      <c r="U2301" s="84" t="str">
        <f aca="false">IF(O2301="not used","-",O2301&amp;N2301&amp;T2301)</f>
        <v>-</v>
      </c>
      <c r="V2301" s="84" t="str">
        <f aca="false">IF(O2301="Not Used","-",VLOOKUP(D2301,FOLIOS,7,FALSE())&amp;H2301)</f>
        <v>-</v>
      </c>
      <c r="W2301" s="84" t="str">
        <f aca="false">IF(U2301="-","-",O2301&amp;E2301&amp;H2301)</f>
        <v>-</v>
      </c>
      <c r="X2301" s="85" t="str">
        <f aca="false">D2301&amp;G2301</f>
        <v>FT-CAND-EGSC-PRCTOLL:AECO/EMP</v>
      </c>
      <c r="AF2301" s="0" t="str">
        <f aca="false">D2301&amp;V2301</f>
        <v>FT-CAND-EGSC-PRC-</v>
      </c>
    </row>
    <row r="2302" customFormat="false" ht="12.75" hidden="false" customHeight="false" outlineLevel="0" collapsed="false">
      <c r="A2302" s="81" t="n">
        <v>36682</v>
      </c>
      <c r="B2302" s="82" t="s">
        <v>55</v>
      </c>
      <c r="C2302" s="82" t="s">
        <v>56</v>
      </c>
      <c r="D2302" s="82" t="s">
        <v>103</v>
      </c>
      <c r="E2302" s="82" t="s">
        <v>24</v>
      </c>
      <c r="F2302" s="82"/>
      <c r="G2302" s="82" t="s">
        <v>104</v>
      </c>
      <c r="H2302" s="81" t="n">
        <v>36951</v>
      </c>
      <c r="I2302" s="82" t="n">
        <v>773212</v>
      </c>
      <c r="J2302" s="82" t="n">
        <v>0</v>
      </c>
      <c r="K2302" s="83" t="n">
        <f aca="false">IF(J2302=0,0,J2302/I2302)</f>
        <v>0</v>
      </c>
      <c r="L2302" s="83" t="n">
        <f aca="false">I2302/UOM</f>
        <v>77.3212</v>
      </c>
      <c r="M2302" s="83" t="n">
        <f aca="false">J2302/UOM</f>
        <v>0</v>
      </c>
      <c r="N2302" s="84" t="str">
        <f aca="false">IF(F2302="P","PHY",IF(F2302="G","G",E2302))</f>
        <v>P</v>
      </c>
      <c r="O2302" s="84" t="str">
        <f aca="false">IF(ISNA(VLOOKUP(G2302,BadCanCurves,1,FALSE())),VLOOKUP(D2302,FOLIOS,6,FALSE()),"not used")</f>
        <v>not used</v>
      </c>
      <c r="P2302" s="84" t="n">
        <f aca="false">IF($N2302="P",VLOOKUP(H2302,PrcBuckets,2,FALSE()),0)</f>
        <v>9</v>
      </c>
      <c r="Q2302" s="84" t="n">
        <f aca="false">IF($N2302="D",VLOOKUP(H2302,BasisBuckets,2,FALSE()),0)</f>
        <v>0</v>
      </c>
      <c r="R2302" s="84" t="n">
        <f aca="false">IF($N2302="PHY",VLOOKUP(H2302,PGDBuckets,2,FALSE()),0)</f>
        <v>0</v>
      </c>
      <c r="S2302" s="84" t="n">
        <f aca="false">IF($N2302="G",VLOOKUP(H2302,PGDBuckets,2,FALSE()),0)</f>
        <v>0</v>
      </c>
      <c r="T2302" s="84" t="n">
        <f aca="false">SUM(P2302:S2302)</f>
        <v>9</v>
      </c>
      <c r="U2302" s="84" t="str">
        <f aca="false">IF(O2302="not used","-",O2302&amp;N2302&amp;T2302)</f>
        <v>-</v>
      </c>
      <c r="V2302" s="84" t="str">
        <f aca="false">IF(O2302="Not Used","-",VLOOKUP(D2302,FOLIOS,7,FALSE())&amp;H2302)</f>
        <v>-</v>
      </c>
      <c r="W2302" s="84" t="str">
        <f aca="false">IF(U2302="-","-",O2302&amp;E2302&amp;H2302)</f>
        <v>-</v>
      </c>
      <c r="X2302" s="85" t="str">
        <f aca="false">D2302&amp;G2302</f>
        <v>FT-CAND-EGSC-PRCTOLL:AECO/EMP</v>
      </c>
      <c r="AF2302" s="0" t="str">
        <f aca="false">D2302&amp;V2302</f>
        <v>FT-CAND-EGSC-PRC-</v>
      </c>
    </row>
    <row r="2303" customFormat="false" ht="12.75" hidden="false" customHeight="false" outlineLevel="0" collapsed="false">
      <c r="A2303" s="81" t="n">
        <v>36682</v>
      </c>
      <c r="B2303" s="82" t="s">
        <v>55</v>
      </c>
      <c r="C2303" s="82" t="s">
        <v>56</v>
      </c>
      <c r="D2303" s="82" t="s">
        <v>103</v>
      </c>
      <c r="E2303" s="82" t="s">
        <v>24</v>
      </c>
      <c r="F2303" s="82"/>
      <c r="G2303" s="82" t="s">
        <v>104</v>
      </c>
      <c r="H2303" s="81" t="n">
        <v>36982</v>
      </c>
      <c r="I2303" s="82" t="n">
        <v>743683</v>
      </c>
      <c r="J2303" s="82" t="n">
        <v>0</v>
      </c>
      <c r="K2303" s="83" t="n">
        <f aca="false">IF(J2303=0,0,J2303/I2303)</f>
        <v>0</v>
      </c>
      <c r="L2303" s="83" t="n">
        <f aca="false">I2303/UOM</f>
        <v>74.3683</v>
      </c>
      <c r="M2303" s="83" t="n">
        <f aca="false">J2303/UOM</f>
        <v>0</v>
      </c>
      <c r="N2303" s="84" t="str">
        <f aca="false">IF(F2303="P","PHY",IF(F2303="G","G",E2303))</f>
        <v>P</v>
      </c>
      <c r="O2303" s="84" t="str">
        <f aca="false">IF(ISNA(VLOOKUP(G2303,BadCanCurves,1,FALSE())),VLOOKUP(D2303,FOLIOS,6,FALSE()),"not used")</f>
        <v>not used</v>
      </c>
      <c r="P2303" s="84" t="n">
        <f aca="false">IF($N2303="P",VLOOKUP(H2303,PrcBuckets,2,FALSE()),0)</f>
        <v>9</v>
      </c>
      <c r="Q2303" s="84" t="n">
        <f aca="false">IF($N2303="D",VLOOKUP(H2303,BasisBuckets,2,FALSE()),0)</f>
        <v>0</v>
      </c>
      <c r="R2303" s="84" t="n">
        <f aca="false">IF($N2303="PHY",VLOOKUP(H2303,PGDBuckets,2,FALSE()),0)</f>
        <v>0</v>
      </c>
      <c r="S2303" s="84" t="n">
        <f aca="false">IF($N2303="G",VLOOKUP(H2303,PGDBuckets,2,FALSE()),0)</f>
        <v>0</v>
      </c>
      <c r="T2303" s="84" t="n">
        <f aca="false">SUM(P2303:S2303)</f>
        <v>9</v>
      </c>
      <c r="U2303" s="84" t="str">
        <f aca="false">IF(O2303="not used","-",O2303&amp;N2303&amp;T2303)</f>
        <v>-</v>
      </c>
      <c r="V2303" s="84" t="str">
        <f aca="false">IF(O2303="Not Used","-",VLOOKUP(D2303,FOLIOS,7,FALSE())&amp;H2303)</f>
        <v>-</v>
      </c>
      <c r="W2303" s="84" t="str">
        <f aca="false">IF(U2303="-","-",O2303&amp;E2303&amp;H2303)</f>
        <v>-</v>
      </c>
      <c r="X2303" s="85" t="str">
        <f aca="false">D2303&amp;G2303</f>
        <v>FT-CAND-EGSC-PRCTOLL:AECO/EMP</v>
      </c>
      <c r="AF2303" s="0" t="str">
        <f aca="false">D2303&amp;V2303</f>
        <v>FT-CAND-EGSC-PRC-</v>
      </c>
    </row>
    <row r="2304" customFormat="false" ht="12.75" hidden="false" customHeight="false" outlineLevel="0" collapsed="false">
      <c r="A2304" s="81" t="n">
        <v>36682</v>
      </c>
      <c r="B2304" s="82" t="s">
        <v>55</v>
      </c>
      <c r="C2304" s="82" t="s">
        <v>56</v>
      </c>
      <c r="D2304" s="82" t="s">
        <v>103</v>
      </c>
      <c r="E2304" s="82" t="s">
        <v>24</v>
      </c>
      <c r="F2304" s="82"/>
      <c r="G2304" s="82" t="s">
        <v>104</v>
      </c>
      <c r="H2304" s="81" t="n">
        <v>37012</v>
      </c>
      <c r="I2304" s="82" t="n">
        <v>763942</v>
      </c>
      <c r="J2304" s="82" t="n">
        <v>0</v>
      </c>
      <c r="K2304" s="83" t="n">
        <f aca="false">IF(J2304=0,0,J2304/I2304)</f>
        <v>0</v>
      </c>
      <c r="L2304" s="83" t="n">
        <f aca="false">I2304/UOM</f>
        <v>76.3942</v>
      </c>
      <c r="M2304" s="83" t="n">
        <f aca="false">J2304/UOM</f>
        <v>0</v>
      </c>
      <c r="N2304" s="84" t="str">
        <f aca="false">IF(F2304="P","PHY",IF(F2304="G","G",E2304))</f>
        <v>P</v>
      </c>
      <c r="O2304" s="84" t="str">
        <f aca="false">IF(ISNA(VLOOKUP(G2304,BadCanCurves,1,FALSE())),VLOOKUP(D2304,FOLIOS,6,FALSE()),"not used")</f>
        <v>not used</v>
      </c>
      <c r="P2304" s="84" t="n">
        <f aca="false">IF($N2304="P",VLOOKUP(H2304,PrcBuckets,2,FALSE()),0)</f>
        <v>9</v>
      </c>
      <c r="Q2304" s="84" t="n">
        <f aca="false">IF($N2304="D",VLOOKUP(H2304,BasisBuckets,2,FALSE()),0)</f>
        <v>0</v>
      </c>
      <c r="R2304" s="84" t="n">
        <f aca="false">IF($N2304="PHY",VLOOKUP(H2304,PGDBuckets,2,FALSE()),0)</f>
        <v>0</v>
      </c>
      <c r="S2304" s="84" t="n">
        <f aca="false">IF($N2304="G",VLOOKUP(H2304,PGDBuckets,2,FALSE()),0)</f>
        <v>0</v>
      </c>
      <c r="T2304" s="84" t="n">
        <f aca="false">SUM(P2304:S2304)</f>
        <v>9</v>
      </c>
      <c r="U2304" s="84" t="str">
        <f aca="false">IF(O2304="not used","-",O2304&amp;N2304&amp;T2304)</f>
        <v>-</v>
      </c>
      <c r="V2304" s="84" t="str">
        <f aca="false">IF(O2304="Not Used","-",VLOOKUP(D2304,FOLIOS,7,FALSE())&amp;H2304)</f>
        <v>-</v>
      </c>
      <c r="W2304" s="84" t="str">
        <f aca="false">IF(U2304="-","-",O2304&amp;E2304&amp;H2304)</f>
        <v>-</v>
      </c>
      <c r="X2304" s="85" t="str">
        <f aca="false">D2304&amp;G2304</f>
        <v>FT-CAND-EGSC-PRCTOLL:AECO/EMP</v>
      </c>
      <c r="AF2304" s="0" t="str">
        <f aca="false">D2304&amp;V2304</f>
        <v>FT-CAND-EGSC-PRC-</v>
      </c>
    </row>
    <row r="2305" customFormat="false" ht="12.75" hidden="false" customHeight="false" outlineLevel="0" collapsed="false">
      <c r="A2305" s="81" t="n">
        <v>36682</v>
      </c>
      <c r="B2305" s="82" t="s">
        <v>55</v>
      </c>
      <c r="C2305" s="82" t="s">
        <v>56</v>
      </c>
      <c r="D2305" s="82" t="s">
        <v>103</v>
      </c>
      <c r="E2305" s="82" t="s">
        <v>24</v>
      </c>
      <c r="F2305" s="82"/>
      <c r="G2305" s="82" t="s">
        <v>104</v>
      </c>
      <c r="H2305" s="81" t="n">
        <v>37043</v>
      </c>
      <c r="I2305" s="82" t="n">
        <v>734775</v>
      </c>
      <c r="J2305" s="82" t="n">
        <v>0</v>
      </c>
      <c r="K2305" s="83" t="n">
        <f aca="false">IF(J2305=0,0,J2305/I2305)</f>
        <v>0</v>
      </c>
      <c r="L2305" s="83" t="n">
        <f aca="false">I2305/UOM</f>
        <v>73.4775</v>
      </c>
      <c r="M2305" s="83" t="n">
        <f aca="false">J2305/UOM</f>
        <v>0</v>
      </c>
      <c r="N2305" s="84" t="str">
        <f aca="false">IF(F2305="P","PHY",IF(F2305="G","G",E2305))</f>
        <v>P</v>
      </c>
      <c r="O2305" s="84" t="str">
        <f aca="false">IF(ISNA(VLOOKUP(G2305,BadCanCurves,1,FALSE())),VLOOKUP(D2305,FOLIOS,6,FALSE()),"not used")</f>
        <v>not used</v>
      </c>
      <c r="P2305" s="84" t="n">
        <f aca="false">IF($N2305="P",VLOOKUP(H2305,PrcBuckets,2,FALSE()),0)</f>
        <v>9</v>
      </c>
      <c r="Q2305" s="84" t="n">
        <f aca="false">IF($N2305="D",VLOOKUP(H2305,BasisBuckets,2,FALSE()),0)</f>
        <v>0</v>
      </c>
      <c r="R2305" s="84" t="n">
        <f aca="false">IF($N2305="PHY",VLOOKUP(H2305,PGDBuckets,2,FALSE()),0)</f>
        <v>0</v>
      </c>
      <c r="S2305" s="84" t="n">
        <f aca="false">IF($N2305="G",VLOOKUP(H2305,PGDBuckets,2,FALSE()),0)</f>
        <v>0</v>
      </c>
      <c r="T2305" s="84" t="n">
        <f aca="false">SUM(P2305:S2305)</f>
        <v>9</v>
      </c>
      <c r="U2305" s="84" t="str">
        <f aca="false">IF(O2305="not used","-",O2305&amp;N2305&amp;T2305)</f>
        <v>-</v>
      </c>
      <c r="V2305" s="84" t="str">
        <f aca="false">IF(O2305="Not Used","-",VLOOKUP(D2305,FOLIOS,7,FALSE())&amp;H2305)</f>
        <v>-</v>
      </c>
      <c r="W2305" s="84" t="str">
        <f aca="false">IF(U2305="-","-",O2305&amp;E2305&amp;H2305)</f>
        <v>-</v>
      </c>
      <c r="X2305" s="85" t="str">
        <f aca="false">D2305&amp;G2305</f>
        <v>FT-CAND-EGSC-PRCTOLL:AECO/EMP</v>
      </c>
      <c r="AF2305" s="0" t="str">
        <f aca="false">D2305&amp;V2305</f>
        <v>FT-CAND-EGSC-PRC-</v>
      </c>
    </row>
    <row r="2306" customFormat="false" ht="12.75" hidden="false" customHeight="false" outlineLevel="0" collapsed="false">
      <c r="A2306" s="81" t="n">
        <v>36682</v>
      </c>
      <c r="B2306" s="82" t="s">
        <v>55</v>
      </c>
      <c r="C2306" s="82" t="s">
        <v>56</v>
      </c>
      <c r="D2306" s="82" t="s">
        <v>103</v>
      </c>
      <c r="E2306" s="82" t="s">
        <v>24</v>
      </c>
      <c r="F2306" s="82"/>
      <c r="G2306" s="82" t="s">
        <v>104</v>
      </c>
      <c r="H2306" s="81" t="n">
        <v>37073</v>
      </c>
      <c r="I2306" s="82" t="n">
        <v>754766</v>
      </c>
      <c r="J2306" s="82" t="n">
        <v>0</v>
      </c>
      <c r="K2306" s="83" t="n">
        <f aca="false">IF(J2306=0,0,J2306/I2306)</f>
        <v>0</v>
      </c>
      <c r="L2306" s="83" t="n">
        <f aca="false">I2306/UOM</f>
        <v>75.4766</v>
      </c>
      <c r="M2306" s="83" t="n">
        <f aca="false">J2306/UOM</f>
        <v>0</v>
      </c>
      <c r="N2306" s="84" t="str">
        <f aca="false">IF(F2306="P","PHY",IF(F2306="G","G",E2306))</f>
        <v>P</v>
      </c>
      <c r="O2306" s="84" t="str">
        <f aca="false">IF(ISNA(VLOOKUP(G2306,BadCanCurves,1,FALSE())),VLOOKUP(D2306,FOLIOS,6,FALSE()),"not used")</f>
        <v>not used</v>
      </c>
      <c r="P2306" s="84" t="n">
        <f aca="false">IF($N2306="P",VLOOKUP(H2306,PrcBuckets,2,FALSE()),0)</f>
        <v>9</v>
      </c>
      <c r="Q2306" s="84" t="n">
        <f aca="false">IF($N2306="D",VLOOKUP(H2306,BasisBuckets,2,FALSE()),0)</f>
        <v>0</v>
      </c>
      <c r="R2306" s="84" t="n">
        <f aca="false">IF($N2306="PHY",VLOOKUP(H2306,PGDBuckets,2,FALSE()),0)</f>
        <v>0</v>
      </c>
      <c r="S2306" s="84" t="n">
        <f aca="false">IF($N2306="G",VLOOKUP(H2306,PGDBuckets,2,FALSE()),0)</f>
        <v>0</v>
      </c>
      <c r="T2306" s="84" t="n">
        <f aca="false">SUM(P2306:S2306)</f>
        <v>9</v>
      </c>
      <c r="U2306" s="84" t="str">
        <f aca="false">IF(O2306="not used","-",O2306&amp;N2306&amp;T2306)</f>
        <v>-</v>
      </c>
      <c r="V2306" s="84" t="str">
        <f aca="false">IF(O2306="Not Used","-",VLOOKUP(D2306,FOLIOS,7,FALSE())&amp;H2306)</f>
        <v>-</v>
      </c>
      <c r="W2306" s="84" t="str">
        <f aca="false">IF(U2306="-","-",O2306&amp;E2306&amp;H2306)</f>
        <v>-</v>
      </c>
      <c r="X2306" s="85" t="str">
        <f aca="false">D2306&amp;G2306</f>
        <v>FT-CAND-EGSC-PRCTOLL:AECO/EMP</v>
      </c>
      <c r="AF2306" s="0" t="str">
        <f aca="false">D2306&amp;V2306</f>
        <v>FT-CAND-EGSC-PRC-</v>
      </c>
    </row>
    <row r="2307" customFormat="false" ht="12.75" hidden="false" customHeight="false" outlineLevel="0" collapsed="false">
      <c r="A2307" s="81" t="n">
        <v>36682</v>
      </c>
      <c r="B2307" s="82" t="s">
        <v>55</v>
      </c>
      <c r="C2307" s="82" t="s">
        <v>56</v>
      </c>
      <c r="D2307" s="82" t="s">
        <v>103</v>
      </c>
      <c r="E2307" s="82" t="s">
        <v>24</v>
      </c>
      <c r="F2307" s="82"/>
      <c r="G2307" s="82" t="s">
        <v>104</v>
      </c>
      <c r="H2307" s="81" t="n">
        <v>37104</v>
      </c>
      <c r="I2307" s="82" t="n">
        <v>750155</v>
      </c>
      <c r="J2307" s="82" t="n">
        <v>0</v>
      </c>
      <c r="K2307" s="83" t="n">
        <f aca="false">IF(J2307=0,0,J2307/I2307)</f>
        <v>0</v>
      </c>
      <c r="L2307" s="83" t="n">
        <f aca="false">I2307/UOM</f>
        <v>75.0155</v>
      </c>
      <c r="M2307" s="83" t="n">
        <f aca="false">J2307/UOM</f>
        <v>0</v>
      </c>
      <c r="N2307" s="84" t="str">
        <f aca="false">IF(F2307="P","PHY",IF(F2307="G","G",E2307))</f>
        <v>P</v>
      </c>
      <c r="O2307" s="84" t="str">
        <f aca="false">IF(ISNA(VLOOKUP(G2307,BadCanCurves,1,FALSE())),VLOOKUP(D2307,FOLIOS,6,FALSE()),"not used")</f>
        <v>not used</v>
      </c>
      <c r="P2307" s="84" t="n">
        <f aca="false">IF($N2307="P",VLOOKUP(H2307,PrcBuckets,2,FALSE()),0)</f>
        <v>9</v>
      </c>
      <c r="Q2307" s="84" t="n">
        <f aca="false">IF($N2307="D",VLOOKUP(H2307,BasisBuckets,2,FALSE()),0)</f>
        <v>0</v>
      </c>
      <c r="R2307" s="84" t="n">
        <f aca="false">IF($N2307="PHY",VLOOKUP(H2307,PGDBuckets,2,FALSE()),0)</f>
        <v>0</v>
      </c>
      <c r="S2307" s="84" t="n">
        <f aca="false">IF($N2307="G",VLOOKUP(H2307,PGDBuckets,2,FALSE()),0)</f>
        <v>0</v>
      </c>
      <c r="T2307" s="84" t="n">
        <f aca="false">SUM(P2307:S2307)</f>
        <v>9</v>
      </c>
      <c r="U2307" s="84" t="str">
        <f aca="false">IF(O2307="not used","-",O2307&amp;N2307&amp;T2307)</f>
        <v>-</v>
      </c>
      <c r="V2307" s="84" t="str">
        <f aca="false">IF(O2307="Not Used","-",VLOOKUP(D2307,FOLIOS,7,FALSE())&amp;H2307)</f>
        <v>-</v>
      </c>
      <c r="W2307" s="84" t="str">
        <f aca="false">IF(U2307="-","-",O2307&amp;E2307&amp;H2307)</f>
        <v>-</v>
      </c>
      <c r="X2307" s="85" t="str">
        <f aca="false">D2307&amp;G2307</f>
        <v>FT-CAND-EGSC-PRCTOLL:AECO/EMP</v>
      </c>
      <c r="AF2307" s="0" t="str">
        <f aca="false">D2307&amp;V2307</f>
        <v>FT-CAND-EGSC-PRC-</v>
      </c>
    </row>
    <row r="2308" customFormat="false" ht="12.75" hidden="false" customHeight="false" outlineLevel="0" collapsed="false">
      <c r="A2308" s="81" t="n">
        <v>36682</v>
      </c>
      <c r="B2308" s="82" t="s">
        <v>55</v>
      </c>
      <c r="C2308" s="82" t="s">
        <v>56</v>
      </c>
      <c r="D2308" s="82" t="s">
        <v>103</v>
      </c>
      <c r="E2308" s="82" t="s">
        <v>24</v>
      </c>
      <c r="F2308" s="82"/>
      <c r="G2308" s="82" t="s">
        <v>104</v>
      </c>
      <c r="H2308" s="81" t="n">
        <v>37135</v>
      </c>
      <c r="I2308" s="82" t="n">
        <v>721508</v>
      </c>
      <c r="J2308" s="82" t="n">
        <v>0</v>
      </c>
      <c r="K2308" s="83" t="n">
        <f aca="false">IF(J2308=0,0,J2308/I2308)</f>
        <v>0</v>
      </c>
      <c r="L2308" s="83" t="n">
        <f aca="false">I2308/UOM</f>
        <v>72.1508</v>
      </c>
      <c r="M2308" s="83" t="n">
        <f aca="false">J2308/UOM</f>
        <v>0</v>
      </c>
      <c r="N2308" s="84" t="str">
        <f aca="false">IF(F2308="P","PHY",IF(F2308="G","G",E2308))</f>
        <v>P</v>
      </c>
      <c r="O2308" s="84" t="str">
        <f aca="false">IF(ISNA(VLOOKUP(G2308,BadCanCurves,1,FALSE())),VLOOKUP(D2308,FOLIOS,6,FALSE()),"not used")</f>
        <v>not used</v>
      </c>
      <c r="P2308" s="84" t="n">
        <f aca="false">IF($N2308="P",VLOOKUP(H2308,PrcBuckets,2,FALSE()),0)</f>
        <v>9</v>
      </c>
      <c r="Q2308" s="84" t="n">
        <f aca="false">IF($N2308="D",VLOOKUP(H2308,BasisBuckets,2,FALSE()),0)</f>
        <v>0</v>
      </c>
      <c r="R2308" s="84" t="n">
        <f aca="false">IF($N2308="PHY",VLOOKUP(H2308,PGDBuckets,2,FALSE()),0)</f>
        <v>0</v>
      </c>
      <c r="S2308" s="84" t="n">
        <f aca="false">IF($N2308="G",VLOOKUP(H2308,PGDBuckets,2,FALSE()),0)</f>
        <v>0</v>
      </c>
      <c r="T2308" s="84" t="n">
        <f aca="false">SUM(P2308:S2308)</f>
        <v>9</v>
      </c>
      <c r="U2308" s="84" t="str">
        <f aca="false">IF(O2308="not used","-",O2308&amp;N2308&amp;T2308)</f>
        <v>-</v>
      </c>
      <c r="V2308" s="84" t="str">
        <f aca="false">IF(O2308="Not Used","-",VLOOKUP(D2308,FOLIOS,7,FALSE())&amp;H2308)</f>
        <v>-</v>
      </c>
      <c r="W2308" s="84" t="str">
        <f aca="false">IF(U2308="-","-",O2308&amp;E2308&amp;H2308)</f>
        <v>-</v>
      </c>
      <c r="X2308" s="85" t="str">
        <f aca="false">D2308&amp;G2308</f>
        <v>FT-CAND-EGSC-PRCTOLL:AECO/EMP</v>
      </c>
      <c r="AF2308" s="0" t="str">
        <f aca="false">D2308&amp;V2308</f>
        <v>FT-CAND-EGSC-PRC-</v>
      </c>
    </row>
    <row r="2309" customFormat="false" ht="12.75" hidden="false" customHeight="false" outlineLevel="0" collapsed="false">
      <c r="A2309" s="81" t="n">
        <v>36682</v>
      </c>
      <c r="B2309" s="82" t="s">
        <v>55</v>
      </c>
      <c r="C2309" s="82" t="s">
        <v>56</v>
      </c>
      <c r="D2309" s="82" t="s">
        <v>103</v>
      </c>
      <c r="E2309" s="82" t="s">
        <v>24</v>
      </c>
      <c r="F2309" s="82"/>
      <c r="G2309" s="82" t="s">
        <v>104</v>
      </c>
      <c r="H2309" s="81" t="n">
        <v>37165</v>
      </c>
      <c r="I2309" s="82" t="n">
        <v>741139</v>
      </c>
      <c r="J2309" s="82" t="n">
        <v>0</v>
      </c>
      <c r="K2309" s="83" t="n">
        <f aca="false">IF(J2309=0,0,J2309/I2309)</f>
        <v>0</v>
      </c>
      <c r="L2309" s="83" t="n">
        <f aca="false">I2309/UOM</f>
        <v>74.1139</v>
      </c>
      <c r="M2309" s="83" t="n">
        <f aca="false">J2309/UOM</f>
        <v>0</v>
      </c>
      <c r="N2309" s="84" t="str">
        <f aca="false">IF(F2309="P","PHY",IF(F2309="G","G",E2309))</f>
        <v>P</v>
      </c>
      <c r="O2309" s="84" t="str">
        <f aca="false">IF(ISNA(VLOOKUP(G2309,BadCanCurves,1,FALSE())),VLOOKUP(D2309,FOLIOS,6,FALSE()),"not used")</f>
        <v>not used</v>
      </c>
      <c r="P2309" s="84" t="n">
        <f aca="false">IF($N2309="P",VLOOKUP(H2309,PrcBuckets,2,FALSE()),0)</f>
        <v>9</v>
      </c>
      <c r="Q2309" s="84" t="n">
        <f aca="false">IF($N2309="D",VLOOKUP(H2309,BasisBuckets,2,FALSE()),0)</f>
        <v>0</v>
      </c>
      <c r="R2309" s="84" t="n">
        <f aca="false">IF($N2309="PHY",VLOOKUP(H2309,PGDBuckets,2,FALSE()),0)</f>
        <v>0</v>
      </c>
      <c r="S2309" s="84" t="n">
        <f aca="false">IF($N2309="G",VLOOKUP(H2309,PGDBuckets,2,FALSE()),0)</f>
        <v>0</v>
      </c>
      <c r="T2309" s="84" t="n">
        <f aca="false">SUM(P2309:S2309)</f>
        <v>9</v>
      </c>
      <c r="U2309" s="84" t="str">
        <f aca="false">IF(O2309="not used","-",O2309&amp;N2309&amp;T2309)</f>
        <v>-</v>
      </c>
      <c r="V2309" s="84" t="str">
        <f aca="false">IF(O2309="Not Used","-",VLOOKUP(D2309,FOLIOS,7,FALSE())&amp;H2309)</f>
        <v>-</v>
      </c>
      <c r="W2309" s="84" t="str">
        <f aca="false">IF(U2309="-","-",O2309&amp;E2309&amp;H2309)</f>
        <v>-</v>
      </c>
      <c r="X2309" s="85" t="str">
        <f aca="false">D2309&amp;G2309</f>
        <v>FT-CAND-EGSC-PRCTOLL:AECO/EMP</v>
      </c>
      <c r="AF2309" s="0" t="str">
        <f aca="false">D2309&amp;V2309</f>
        <v>FT-CAND-EGSC-PRC-</v>
      </c>
    </row>
    <row r="2310" customFormat="false" ht="12.75" hidden="false" customHeight="false" outlineLevel="0" collapsed="false">
      <c r="A2310" s="81" t="n">
        <v>36682</v>
      </c>
      <c r="B2310" s="82" t="s">
        <v>55</v>
      </c>
      <c r="C2310" s="82" t="s">
        <v>56</v>
      </c>
      <c r="D2310" s="82" t="s">
        <v>103</v>
      </c>
      <c r="E2310" s="82" t="s">
        <v>24</v>
      </c>
      <c r="F2310" s="82"/>
      <c r="G2310" s="82" t="s">
        <v>104</v>
      </c>
      <c r="H2310" s="81" t="n">
        <v>37196</v>
      </c>
      <c r="I2310" s="82" t="n">
        <v>916012</v>
      </c>
      <c r="J2310" s="82" t="n">
        <v>0</v>
      </c>
      <c r="K2310" s="83" t="n">
        <f aca="false">IF(J2310=0,0,J2310/I2310)</f>
        <v>0</v>
      </c>
      <c r="L2310" s="83" t="n">
        <f aca="false">I2310/UOM</f>
        <v>91.6012</v>
      </c>
      <c r="M2310" s="83" t="n">
        <f aca="false">J2310/UOM</f>
        <v>0</v>
      </c>
      <c r="N2310" s="84" t="str">
        <f aca="false">IF(F2310="P","PHY",IF(F2310="G","G",E2310))</f>
        <v>P</v>
      </c>
      <c r="O2310" s="84" t="str">
        <f aca="false">IF(ISNA(VLOOKUP(G2310,BadCanCurves,1,FALSE())),VLOOKUP(D2310,FOLIOS,6,FALSE()),"not used")</f>
        <v>not used</v>
      </c>
      <c r="P2310" s="84" t="n">
        <f aca="false">IF($N2310="P",VLOOKUP(H2310,PrcBuckets,2,FALSE()),0)</f>
        <v>9</v>
      </c>
      <c r="Q2310" s="84" t="n">
        <f aca="false">IF($N2310="D",VLOOKUP(H2310,BasisBuckets,2,FALSE()),0)</f>
        <v>0</v>
      </c>
      <c r="R2310" s="84" t="n">
        <f aca="false">IF($N2310="PHY",VLOOKUP(H2310,PGDBuckets,2,FALSE()),0)</f>
        <v>0</v>
      </c>
      <c r="S2310" s="84" t="n">
        <f aca="false">IF($N2310="G",VLOOKUP(H2310,PGDBuckets,2,FALSE()),0)</f>
        <v>0</v>
      </c>
      <c r="T2310" s="84" t="n">
        <f aca="false">SUM(P2310:S2310)</f>
        <v>9</v>
      </c>
      <c r="U2310" s="84" t="str">
        <f aca="false">IF(O2310="not used","-",O2310&amp;N2310&amp;T2310)</f>
        <v>-</v>
      </c>
      <c r="V2310" s="84" t="str">
        <f aca="false">IF(O2310="Not Used","-",VLOOKUP(D2310,FOLIOS,7,FALSE())&amp;H2310)</f>
        <v>-</v>
      </c>
      <c r="W2310" s="84" t="str">
        <f aca="false">IF(U2310="-","-",O2310&amp;E2310&amp;H2310)</f>
        <v>-</v>
      </c>
      <c r="X2310" s="85" t="str">
        <f aca="false">D2310&amp;G2310</f>
        <v>FT-CAND-EGSC-PRCTOLL:AECO/EMP</v>
      </c>
      <c r="AF2310" s="0" t="str">
        <f aca="false">D2310&amp;V2310</f>
        <v>FT-CAND-EGSC-PRC-</v>
      </c>
    </row>
    <row r="2311" customFormat="false" ht="12.75" hidden="false" customHeight="false" outlineLevel="0" collapsed="false">
      <c r="A2311" s="81" t="n">
        <v>36682</v>
      </c>
      <c r="B2311" s="82" t="s">
        <v>55</v>
      </c>
      <c r="C2311" s="82" t="s">
        <v>56</v>
      </c>
      <c r="D2311" s="82" t="s">
        <v>103</v>
      </c>
      <c r="E2311" s="82" t="s">
        <v>24</v>
      </c>
      <c r="F2311" s="82"/>
      <c r="G2311" s="82" t="s">
        <v>104</v>
      </c>
      <c r="H2311" s="81" t="n">
        <v>37226</v>
      </c>
      <c r="I2311" s="82" t="n">
        <v>940943</v>
      </c>
      <c r="J2311" s="82" t="n">
        <v>0</v>
      </c>
      <c r="K2311" s="83" t="n">
        <f aca="false">IF(J2311=0,0,J2311/I2311)</f>
        <v>0</v>
      </c>
      <c r="L2311" s="83" t="n">
        <f aca="false">I2311/UOM</f>
        <v>94.0943</v>
      </c>
      <c r="M2311" s="83" t="n">
        <f aca="false">J2311/UOM</f>
        <v>0</v>
      </c>
      <c r="N2311" s="84" t="str">
        <f aca="false">IF(F2311="P","PHY",IF(F2311="G","G",E2311))</f>
        <v>P</v>
      </c>
      <c r="O2311" s="84" t="str">
        <f aca="false">IF(ISNA(VLOOKUP(G2311,BadCanCurves,1,FALSE())),VLOOKUP(D2311,FOLIOS,6,FALSE()),"not used")</f>
        <v>not used</v>
      </c>
      <c r="P2311" s="84" t="n">
        <f aca="false">IF($N2311="P",VLOOKUP(H2311,PrcBuckets,2,FALSE()),0)</f>
        <v>9</v>
      </c>
      <c r="Q2311" s="84" t="n">
        <f aca="false">IF($N2311="D",VLOOKUP(H2311,BasisBuckets,2,FALSE()),0)</f>
        <v>0</v>
      </c>
      <c r="R2311" s="84" t="n">
        <f aca="false">IF($N2311="PHY",VLOOKUP(H2311,PGDBuckets,2,FALSE()),0)</f>
        <v>0</v>
      </c>
      <c r="S2311" s="84" t="n">
        <f aca="false">IF($N2311="G",VLOOKUP(H2311,PGDBuckets,2,FALSE()),0)</f>
        <v>0</v>
      </c>
      <c r="T2311" s="84" t="n">
        <f aca="false">SUM(P2311:S2311)</f>
        <v>9</v>
      </c>
      <c r="U2311" s="84" t="str">
        <f aca="false">IF(O2311="not used","-",O2311&amp;N2311&amp;T2311)</f>
        <v>-</v>
      </c>
      <c r="V2311" s="84" t="str">
        <f aca="false">IF(O2311="Not Used","-",VLOOKUP(D2311,FOLIOS,7,FALSE())&amp;H2311)</f>
        <v>-</v>
      </c>
      <c r="W2311" s="84" t="str">
        <f aca="false">IF(U2311="-","-",O2311&amp;E2311&amp;H2311)</f>
        <v>-</v>
      </c>
      <c r="X2311" s="85" t="str">
        <f aca="false">D2311&amp;G2311</f>
        <v>FT-CAND-EGSC-PRCTOLL:AECO/EMP</v>
      </c>
      <c r="AF2311" s="0" t="str">
        <f aca="false">D2311&amp;V2311</f>
        <v>FT-CAND-EGSC-PRC-</v>
      </c>
    </row>
    <row r="2312" customFormat="false" ht="12.75" hidden="false" customHeight="false" outlineLevel="0" collapsed="false">
      <c r="A2312" s="81" t="n">
        <v>36682</v>
      </c>
      <c r="B2312" s="82" t="s">
        <v>55</v>
      </c>
      <c r="C2312" s="82" t="s">
        <v>56</v>
      </c>
      <c r="D2312" s="82" t="s">
        <v>103</v>
      </c>
      <c r="E2312" s="82" t="s">
        <v>24</v>
      </c>
      <c r="F2312" s="82"/>
      <c r="G2312" s="82" t="s">
        <v>104</v>
      </c>
      <c r="H2312" s="81" t="n">
        <v>37257</v>
      </c>
      <c r="I2312" s="82" t="n">
        <v>935179</v>
      </c>
      <c r="J2312" s="82" t="n">
        <v>0</v>
      </c>
      <c r="K2312" s="83" t="n">
        <f aca="false">IF(J2312=0,0,J2312/I2312)</f>
        <v>0</v>
      </c>
      <c r="L2312" s="83" t="n">
        <f aca="false">I2312/UOM</f>
        <v>93.5179</v>
      </c>
      <c r="M2312" s="83" t="n">
        <f aca="false">J2312/UOM</f>
        <v>0</v>
      </c>
      <c r="N2312" s="84" t="str">
        <f aca="false">IF(F2312="P","PHY",IF(F2312="G","G",E2312))</f>
        <v>P</v>
      </c>
      <c r="O2312" s="84" t="str">
        <f aca="false">IF(ISNA(VLOOKUP(G2312,BadCanCurves,1,FALSE())),VLOOKUP(D2312,FOLIOS,6,FALSE()),"not used")</f>
        <v>not used</v>
      </c>
      <c r="P2312" s="84" t="n">
        <f aca="false">IF($N2312="P",VLOOKUP(H2312,PrcBuckets,2,FALSE()),0)</f>
        <v>10</v>
      </c>
      <c r="Q2312" s="84" t="n">
        <f aca="false">IF($N2312="D",VLOOKUP(H2312,BasisBuckets,2,FALSE()),0)</f>
        <v>0</v>
      </c>
      <c r="R2312" s="84" t="n">
        <f aca="false">IF($N2312="PHY",VLOOKUP(H2312,PGDBuckets,2,FALSE()),0)</f>
        <v>0</v>
      </c>
      <c r="S2312" s="84" t="n">
        <f aca="false">IF($N2312="G",VLOOKUP(H2312,PGDBuckets,2,FALSE()),0)</f>
        <v>0</v>
      </c>
      <c r="T2312" s="84" t="n">
        <f aca="false">SUM(P2312:S2312)</f>
        <v>10</v>
      </c>
      <c r="U2312" s="84" t="str">
        <f aca="false">IF(O2312="not used","-",O2312&amp;N2312&amp;T2312)</f>
        <v>-</v>
      </c>
      <c r="V2312" s="84" t="str">
        <f aca="false">IF(O2312="Not Used","-",VLOOKUP(D2312,FOLIOS,7,FALSE())&amp;H2312)</f>
        <v>-</v>
      </c>
      <c r="W2312" s="84" t="str">
        <f aca="false">IF(U2312="-","-",O2312&amp;E2312&amp;H2312)</f>
        <v>-</v>
      </c>
      <c r="X2312" s="85" t="str">
        <f aca="false">D2312&amp;G2312</f>
        <v>FT-CAND-EGSC-PRCTOLL:AECO/EMP</v>
      </c>
      <c r="AF2312" s="0" t="str">
        <f aca="false">D2312&amp;V2312</f>
        <v>FT-CAND-EGSC-PRC-</v>
      </c>
    </row>
    <row r="2313" customFormat="false" ht="12.75" hidden="false" customHeight="false" outlineLevel="0" collapsed="false">
      <c r="A2313" s="81" t="n">
        <v>36682</v>
      </c>
      <c r="B2313" s="82" t="s">
        <v>55</v>
      </c>
      <c r="C2313" s="82" t="s">
        <v>56</v>
      </c>
      <c r="D2313" s="82" t="s">
        <v>103</v>
      </c>
      <c r="E2313" s="82" t="s">
        <v>24</v>
      </c>
      <c r="F2313" s="82"/>
      <c r="G2313" s="82" t="s">
        <v>104</v>
      </c>
      <c r="H2313" s="81" t="n">
        <v>37288</v>
      </c>
      <c r="I2313" s="82" t="n">
        <v>839494</v>
      </c>
      <c r="J2313" s="82" t="n">
        <v>0</v>
      </c>
      <c r="K2313" s="83" t="n">
        <f aca="false">IF(J2313=0,0,J2313/I2313)</f>
        <v>0</v>
      </c>
      <c r="L2313" s="83" t="n">
        <f aca="false">I2313/UOM</f>
        <v>83.9494</v>
      </c>
      <c r="M2313" s="83" t="n">
        <f aca="false">J2313/UOM</f>
        <v>0</v>
      </c>
      <c r="N2313" s="84" t="str">
        <f aca="false">IF(F2313="P","PHY",IF(F2313="G","G",E2313))</f>
        <v>P</v>
      </c>
      <c r="O2313" s="84" t="str">
        <f aca="false">IF(ISNA(VLOOKUP(G2313,BadCanCurves,1,FALSE())),VLOOKUP(D2313,FOLIOS,6,FALSE()),"not used")</f>
        <v>not used</v>
      </c>
      <c r="P2313" s="84" t="n">
        <f aca="false">IF($N2313="P",VLOOKUP(H2313,PrcBuckets,2,FALSE()),0)</f>
        <v>10</v>
      </c>
      <c r="Q2313" s="84" t="n">
        <f aca="false">IF($N2313="D",VLOOKUP(H2313,BasisBuckets,2,FALSE()),0)</f>
        <v>0</v>
      </c>
      <c r="R2313" s="84" t="n">
        <f aca="false">IF($N2313="PHY",VLOOKUP(H2313,PGDBuckets,2,FALSE()),0)</f>
        <v>0</v>
      </c>
      <c r="S2313" s="84" t="n">
        <f aca="false">IF($N2313="G",VLOOKUP(H2313,PGDBuckets,2,FALSE()),0)</f>
        <v>0</v>
      </c>
      <c r="T2313" s="84" t="n">
        <f aca="false">SUM(P2313:S2313)</f>
        <v>10</v>
      </c>
      <c r="U2313" s="84" t="str">
        <f aca="false">IF(O2313="not used","-",O2313&amp;N2313&amp;T2313)</f>
        <v>-</v>
      </c>
      <c r="V2313" s="84" t="str">
        <f aca="false">IF(O2313="Not Used","-",VLOOKUP(D2313,FOLIOS,7,FALSE())&amp;H2313)</f>
        <v>-</v>
      </c>
      <c r="W2313" s="84" t="str">
        <f aca="false">IF(U2313="-","-",O2313&amp;E2313&amp;H2313)</f>
        <v>-</v>
      </c>
      <c r="X2313" s="85" t="str">
        <f aca="false">D2313&amp;G2313</f>
        <v>FT-CAND-EGSC-PRCTOLL:AECO/EMP</v>
      </c>
      <c r="AF2313" s="0" t="str">
        <f aca="false">D2313&amp;V2313</f>
        <v>FT-CAND-EGSC-PRC-</v>
      </c>
    </row>
    <row r="2314" customFormat="false" ht="12.75" hidden="false" customHeight="false" outlineLevel="0" collapsed="false">
      <c r="A2314" s="81" t="n">
        <v>36682</v>
      </c>
      <c r="B2314" s="82" t="s">
        <v>55</v>
      </c>
      <c r="C2314" s="82" t="s">
        <v>56</v>
      </c>
      <c r="D2314" s="82" t="s">
        <v>103</v>
      </c>
      <c r="E2314" s="82" t="s">
        <v>24</v>
      </c>
      <c r="F2314" s="82"/>
      <c r="G2314" s="82" t="s">
        <v>104</v>
      </c>
      <c r="H2314" s="81" t="n">
        <v>37316</v>
      </c>
      <c r="I2314" s="82" t="n">
        <v>924277</v>
      </c>
      <c r="J2314" s="82" t="n">
        <v>0</v>
      </c>
      <c r="K2314" s="83" t="n">
        <f aca="false">IF(J2314=0,0,J2314/I2314)</f>
        <v>0</v>
      </c>
      <c r="L2314" s="83" t="n">
        <f aca="false">I2314/UOM</f>
        <v>92.4277</v>
      </c>
      <c r="M2314" s="83" t="n">
        <f aca="false">J2314/UOM</f>
        <v>0</v>
      </c>
      <c r="N2314" s="84" t="str">
        <f aca="false">IF(F2314="P","PHY",IF(F2314="G","G",E2314))</f>
        <v>P</v>
      </c>
      <c r="O2314" s="84" t="str">
        <f aca="false">IF(ISNA(VLOOKUP(G2314,BadCanCurves,1,FALSE())),VLOOKUP(D2314,FOLIOS,6,FALSE()),"not used")</f>
        <v>not used</v>
      </c>
      <c r="P2314" s="84" t="n">
        <f aca="false">IF($N2314="P",VLOOKUP(H2314,PrcBuckets,2,FALSE()),0)</f>
        <v>10</v>
      </c>
      <c r="Q2314" s="84" t="n">
        <f aca="false">IF($N2314="D",VLOOKUP(H2314,BasisBuckets,2,FALSE()),0)</f>
        <v>0</v>
      </c>
      <c r="R2314" s="84" t="n">
        <f aca="false">IF($N2314="PHY",VLOOKUP(H2314,PGDBuckets,2,FALSE()),0)</f>
        <v>0</v>
      </c>
      <c r="S2314" s="84" t="n">
        <f aca="false">IF($N2314="G",VLOOKUP(H2314,PGDBuckets,2,FALSE()),0)</f>
        <v>0</v>
      </c>
      <c r="T2314" s="84" t="n">
        <f aca="false">SUM(P2314:S2314)</f>
        <v>10</v>
      </c>
      <c r="U2314" s="84" t="str">
        <f aca="false">IF(O2314="not used","-",O2314&amp;N2314&amp;T2314)</f>
        <v>-</v>
      </c>
      <c r="V2314" s="84" t="str">
        <f aca="false">IF(O2314="Not Used","-",VLOOKUP(D2314,FOLIOS,7,FALSE())&amp;H2314)</f>
        <v>-</v>
      </c>
      <c r="W2314" s="84" t="str">
        <f aca="false">IF(U2314="-","-",O2314&amp;E2314&amp;H2314)</f>
        <v>-</v>
      </c>
      <c r="X2314" s="85" t="str">
        <f aca="false">D2314&amp;G2314</f>
        <v>FT-CAND-EGSC-PRCTOLL:AECO/EMP</v>
      </c>
      <c r="AF2314" s="0" t="str">
        <f aca="false">D2314&amp;V2314</f>
        <v>FT-CAND-EGSC-PRC-</v>
      </c>
    </row>
    <row r="2315" customFormat="false" ht="12.75" hidden="false" customHeight="false" outlineLevel="0" collapsed="false">
      <c r="A2315" s="81" t="n">
        <v>36682</v>
      </c>
      <c r="B2315" s="82" t="s">
        <v>55</v>
      </c>
      <c r="C2315" s="82" t="s">
        <v>56</v>
      </c>
      <c r="D2315" s="82" t="s">
        <v>103</v>
      </c>
      <c r="E2315" s="82" t="s">
        <v>24</v>
      </c>
      <c r="F2315" s="82"/>
      <c r="G2315" s="82" t="s">
        <v>104</v>
      </c>
      <c r="H2315" s="81" t="n">
        <v>37347</v>
      </c>
      <c r="I2315" s="82" t="n">
        <v>888984</v>
      </c>
      <c r="J2315" s="82" t="n">
        <v>0</v>
      </c>
      <c r="K2315" s="83" t="n">
        <f aca="false">IF(J2315=0,0,J2315/I2315)</f>
        <v>0</v>
      </c>
      <c r="L2315" s="83" t="n">
        <f aca="false">I2315/UOM</f>
        <v>88.8984</v>
      </c>
      <c r="M2315" s="83" t="n">
        <f aca="false">J2315/UOM</f>
        <v>0</v>
      </c>
      <c r="N2315" s="84" t="str">
        <f aca="false">IF(F2315="P","PHY",IF(F2315="G","G",E2315))</f>
        <v>P</v>
      </c>
      <c r="O2315" s="84" t="str">
        <f aca="false">IF(ISNA(VLOOKUP(G2315,BadCanCurves,1,FALSE())),VLOOKUP(D2315,FOLIOS,6,FALSE()),"not used")</f>
        <v>not used</v>
      </c>
      <c r="P2315" s="84" t="n">
        <f aca="false">IF($N2315="P",VLOOKUP(H2315,PrcBuckets,2,FALSE()),0)</f>
        <v>10</v>
      </c>
      <c r="Q2315" s="84" t="n">
        <f aca="false">IF($N2315="D",VLOOKUP(H2315,BasisBuckets,2,FALSE()),0)</f>
        <v>0</v>
      </c>
      <c r="R2315" s="84" t="n">
        <f aca="false">IF($N2315="PHY",VLOOKUP(H2315,PGDBuckets,2,FALSE()),0)</f>
        <v>0</v>
      </c>
      <c r="S2315" s="84" t="n">
        <f aca="false">IF($N2315="G",VLOOKUP(H2315,PGDBuckets,2,FALSE()),0)</f>
        <v>0</v>
      </c>
      <c r="T2315" s="84" t="n">
        <f aca="false">SUM(P2315:S2315)</f>
        <v>10</v>
      </c>
      <c r="U2315" s="84" t="str">
        <f aca="false">IF(O2315="not used","-",O2315&amp;N2315&amp;T2315)</f>
        <v>-</v>
      </c>
      <c r="V2315" s="84" t="str">
        <f aca="false">IF(O2315="Not Used","-",VLOOKUP(D2315,FOLIOS,7,FALSE())&amp;H2315)</f>
        <v>-</v>
      </c>
      <c r="W2315" s="84" t="str">
        <f aca="false">IF(U2315="-","-",O2315&amp;E2315&amp;H2315)</f>
        <v>-</v>
      </c>
      <c r="X2315" s="85" t="str">
        <f aca="false">D2315&amp;G2315</f>
        <v>FT-CAND-EGSC-PRCTOLL:AECO/EMP</v>
      </c>
      <c r="AF2315" s="0" t="str">
        <f aca="false">D2315&amp;V2315</f>
        <v>FT-CAND-EGSC-PRC-</v>
      </c>
    </row>
    <row r="2316" customFormat="false" ht="12.75" hidden="false" customHeight="false" outlineLevel="0" collapsed="false">
      <c r="A2316" s="81" t="n">
        <v>36682</v>
      </c>
      <c r="B2316" s="82" t="s">
        <v>55</v>
      </c>
      <c r="C2316" s="82" t="s">
        <v>56</v>
      </c>
      <c r="D2316" s="82" t="s">
        <v>103</v>
      </c>
      <c r="E2316" s="82" t="s">
        <v>24</v>
      </c>
      <c r="F2316" s="82"/>
      <c r="G2316" s="82" t="s">
        <v>104</v>
      </c>
      <c r="H2316" s="81" t="n">
        <v>37377</v>
      </c>
      <c r="I2316" s="82" t="n">
        <v>913214</v>
      </c>
      <c r="J2316" s="82" t="n">
        <v>0</v>
      </c>
      <c r="K2316" s="83" t="n">
        <f aca="false">IF(J2316=0,0,J2316/I2316)</f>
        <v>0</v>
      </c>
      <c r="L2316" s="83" t="n">
        <f aca="false">I2316/UOM</f>
        <v>91.3214</v>
      </c>
      <c r="M2316" s="83" t="n">
        <f aca="false">J2316/UOM</f>
        <v>0</v>
      </c>
      <c r="N2316" s="84" t="str">
        <f aca="false">IF(F2316="P","PHY",IF(F2316="G","G",E2316))</f>
        <v>P</v>
      </c>
      <c r="O2316" s="84" t="str">
        <f aca="false">IF(ISNA(VLOOKUP(G2316,BadCanCurves,1,FALSE())),VLOOKUP(D2316,FOLIOS,6,FALSE()),"not used")</f>
        <v>not used</v>
      </c>
      <c r="P2316" s="84" t="n">
        <f aca="false">IF($N2316="P",VLOOKUP(H2316,PrcBuckets,2,FALSE()),0)</f>
        <v>10</v>
      </c>
      <c r="Q2316" s="84" t="n">
        <f aca="false">IF($N2316="D",VLOOKUP(H2316,BasisBuckets,2,FALSE()),0)</f>
        <v>0</v>
      </c>
      <c r="R2316" s="84" t="n">
        <f aca="false">IF($N2316="PHY",VLOOKUP(H2316,PGDBuckets,2,FALSE()),0)</f>
        <v>0</v>
      </c>
      <c r="S2316" s="84" t="n">
        <f aca="false">IF($N2316="G",VLOOKUP(H2316,PGDBuckets,2,FALSE()),0)</f>
        <v>0</v>
      </c>
      <c r="T2316" s="84" t="n">
        <f aca="false">SUM(P2316:S2316)</f>
        <v>10</v>
      </c>
      <c r="U2316" s="84" t="str">
        <f aca="false">IF(O2316="not used","-",O2316&amp;N2316&amp;T2316)</f>
        <v>-</v>
      </c>
      <c r="V2316" s="84" t="str">
        <f aca="false">IF(O2316="Not Used","-",VLOOKUP(D2316,FOLIOS,7,FALSE())&amp;H2316)</f>
        <v>-</v>
      </c>
      <c r="W2316" s="84" t="str">
        <f aca="false">IF(U2316="-","-",O2316&amp;E2316&amp;H2316)</f>
        <v>-</v>
      </c>
      <c r="X2316" s="85" t="str">
        <f aca="false">D2316&amp;G2316</f>
        <v>FT-CAND-EGSC-PRCTOLL:AECO/EMP</v>
      </c>
      <c r="AF2316" s="0" t="str">
        <f aca="false">D2316&amp;V2316</f>
        <v>FT-CAND-EGSC-PRC-</v>
      </c>
    </row>
    <row r="2317" customFormat="false" ht="12.75" hidden="false" customHeight="false" outlineLevel="0" collapsed="false">
      <c r="A2317" s="81" t="n">
        <v>36682</v>
      </c>
      <c r="B2317" s="82" t="s">
        <v>55</v>
      </c>
      <c r="C2317" s="82" t="s">
        <v>56</v>
      </c>
      <c r="D2317" s="82" t="s">
        <v>103</v>
      </c>
      <c r="E2317" s="82" t="s">
        <v>24</v>
      </c>
      <c r="F2317" s="82"/>
      <c r="G2317" s="82" t="s">
        <v>104</v>
      </c>
      <c r="H2317" s="81" t="n">
        <v>37408</v>
      </c>
      <c r="I2317" s="82" t="n">
        <v>878381</v>
      </c>
      <c r="J2317" s="82" t="n">
        <v>0</v>
      </c>
      <c r="K2317" s="83" t="n">
        <f aca="false">IF(J2317=0,0,J2317/I2317)</f>
        <v>0</v>
      </c>
      <c r="L2317" s="83" t="n">
        <f aca="false">I2317/UOM</f>
        <v>87.8381</v>
      </c>
      <c r="M2317" s="83" t="n">
        <f aca="false">J2317/UOM</f>
        <v>0</v>
      </c>
      <c r="N2317" s="84" t="str">
        <f aca="false">IF(F2317="P","PHY",IF(F2317="G","G",E2317))</f>
        <v>P</v>
      </c>
      <c r="O2317" s="84" t="str">
        <f aca="false">IF(ISNA(VLOOKUP(G2317,BadCanCurves,1,FALSE())),VLOOKUP(D2317,FOLIOS,6,FALSE()),"not used")</f>
        <v>not used</v>
      </c>
      <c r="P2317" s="84" t="n">
        <f aca="false">IF($N2317="P",VLOOKUP(H2317,PrcBuckets,2,FALSE()),0)</f>
        <v>10</v>
      </c>
      <c r="Q2317" s="84" t="n">
        <f aca="false">IF($N2317="D",VLOOKUP(H2317,BasisBuckets,2,FALSE()),0)</f>
        <v>0</v>
      </c>
      <c r="R2317" s="84" t="n">
        <f aca="false">IF($N2317="PHY",VLOOKUP(H2317,PGDBuckets,2,FALSE()),0)</f>
        <v>0</v>
      </c>
      <c r="S2317" s="84" t="n">
        <f aca="false">IF($N2317="G",VLOOKUP(H2317,PGDBuckets,2,FALSE()),0)</f>
        <v>0</v>
      </c>
      <c r="T2317" s="84" t="n">
        <f aca="false">SUM(P2317:S2317)</f>
        <v>10</v>
      </c>
      <c r="U2317" s="84" t="str">
        <f aca="false">IF(O2317="not used","-",O2317&amp;N2317&amp;T2317)</f>
        <v>-</v>
      </c>
      <c r="V2317" s="84" t="str">
        <f aca="false">IF(O2317="Not Used","-",VLOOKUP(D2317,FOLIOS,7,FALSE())&amp;H2317)</f>
        <v>-</v>
      </c>
      <c r="W2317" s="84" t="str">
        <f aca="false">IF(U2317="-","-",O2317&amp;E2317&amp;H2317)</f>
        <v>-</v>
      </c>
      <c r="X2317" s="85" t="str">
        <f aca="false">D2317&amp;G2317</f>
        <v>FT-CAND-EGSC-PRCTOLL:AECO/EMP</v>
      </c>
      <c r="AF2317" s="0" t="str">
        <f aca="false">D2317&amp;V2317</f>
        <v>FT-CAND-EGSC-PRC-</v>
      </c>
    </row>
    <row r="2318" customFormat="false" ht="12.75" hidden="false" customHeight="false" outlineLevel="0" collapsed="false">
      <c r="A2318" s="81" t="n">
        <v>36682</v>
      </c>
      <c r="B2318" s="82" t="s">
        <v>55</v>
      </c>
      <c r="C2318" s="82" t="s">
        <v>56</v>
      </c>
      <c r="D2318" s="82" t="s">
        <v>103</v>
      </c>
      <c r="E2318" s="82" t="s">
        <v>24</v>
      </c>
      <c r="F2318" s="82"/>
      <c r="G2318" s="82" t="s">
        <v>104</v>
      </c>
      <c r="H2318" s="81" t="n">
        <v>37438</v>
      </c>
      <c r="I2318" s="82" t="n">
        <v>902323</v>
      </c>
      <c r="J2318" s="82" t="n">
        <v>0</v>
      </c>
      <c r="K2318" s="83" t="n">
        <f aca="false">IF(J2318=0,0,J2318/I2318)</f>
        <v>0</v>
      </c>
      <c r="L2318" s="83" t="n">
        <f aca="false">I2318/UOM</f>
        <v>90.2323</v>
      </c>
      <c r="M2318" s="83" t="n">
        <f aca="false">J2318/UOM</f>
        <v>0</v>
      </c>
      <c r="N2318" s="84" t="str">
        <f aca="false">IF(F2318="P","PHY",IF(F2318="G","G",E2318))</f>
        <v>P</v>
      </c>
      <c r="O2318" s="84" t="str">
        <f aca="false">IF(ISNA(VLOOKUP(G2318,BadCanCurves,1,FALSE())),VLOOKUP(D2318,FOLIOS,6,FALSE()),"not used")</f>
        <v>not used</v>
      </c>
      <c r="P2318" s="84" t="n">
        <f aca="false">IF($N2318="P",VLOOKUP(H2318,PrcBuckets,2,FALSE()),0)</f>
        <v>10</v>
      </c>
      <c r="Q2318" s="84" t="n">
        <f aca="false">IF($N2318="D",VLOOKUP(H2318,BasisBuckets,2,FALSE()),0)</f>
        <v>0</v>
      </c>
      <c r="R2318" s="84" t="n">
        <f aca="false">IF($N2318="PHY",VLOOKUP(H2318,PGDBuckets,2,FALSE()),0)</f>
        <v>0</v>
      </c>
      <c r="S2318" s="84" t="n">
        <f aca="false">IF($N2318="G",VLOOKUP(H2318,PGDBuckets,2,FALSE()),0)</f>
        <v>0</v>
      </c>
      <c r="T2318" s="84" t="n">
        <f aca="false">SUM(P2318:S2318)</f>
        <v>10</v>
      </c>
      <c r="U2318" s="84" t="str">
        <f aca="false">IF(O2318="not used","-",O2318&amp;N2318&amp;T2318)</f>
        <v>-</v>
      </c>
      <c r="V2318" s="84" t="str">
        <f aca="false">IF(O2318="Not Used","-",VLOOKUP(D2318,FOLIOS,7,FALSE())&amp;H2318)</f>
        <v>-</v>
      </c>
      <c r="W2318" s="84" t="str">
        <f aca="false">IF(U2318="-","-",O2318&amp;E2318&amp;H2318)</f>
        <v>-</v>
      </c>
      <c r="X2318" s="85" t="str">
        <f aca="false">D2318&amp;G2318</f>
        <v>FT-CAND-EGSC-PRCTOLL:AECO/EMP</v>
      </c>
      <c r="AF2318" s="0" t="str">
        <f aca="false">D2318&amp;V2318</f>
        <v>FT-CAND-EGSC-PRC-</v>
      </c>
    </row>
    <row r="2319" customFormat="false" ht="12.75" hidden="false" customHeight="false" outlineLevel="0" collapsed="false">
      <c r="A2319" s="81" t="n">
        <v>36682</v>
      </c>
      <c r="B2319" s="82" t="s">
        <v>55</v>
      </c>
      <c r="C2319" s="82" t="s">
        <v>56</v>
      </c>
      <c r="D2319" s="82" t="s">
        <v>103</v>
      </c>
      <c r="E2319" s="82" t="s">
        <v>24</v>
      </c>
      <c r="F2319" s="82"/>
      <c r="G2319" s="82" t="s">
        <v>104</v>
      </c>
      <c r="H2319" s="81" t="n">
        <v>37469</v>
      </c>
      <c r="I2319" s="82" t="n">
        <v>896849</v>
      </c>
      <c r="J2319" s="82" t="n">
        <v>0</v>
      </c>
      <c r="K2319" s="83" t="n">
        <f aca="false">IF(J2319=0,0,J2319/I2319)</f>
        <v>0</v>
      </c>
      <c r="L2319" s="83" t="n">
        <f aca="false">I2319/UOM</f>
        <v>89.6849</v>
      </c>
      <c r="M2319" s="83" t="n">
        <f aca="false">J2319/UOM</f>
        <v>0</v>
      </c>
      <c r="N2319" s="84" t="str">
        <f aca="false">IF(F2319="P","PHY",IF(F2319="G","G",E2319))</f>
        <v>P</v>
      </c>
      <c r="O2319" s="84" t="str">
        <f aca="false">IF(ISNA(VLOOKUP(G2319,BadCanCurves,1,FALSE())),VLOOKUP(D2319,FOLIOS,6,FALSE()),"not used")</f>
        <v>not used</v>
      </c>
      <c r="P2319" s="84" t="n">
        <f aca="false">IF($N2319="P",VLOOKUP(H2319,PrcBuckets,2,FALSE()),0)</f>
        <v>10</v>
      </c>
      <c r="Q2319" s="84" t="n">
        <f aca="false">IF($N2319="D",VLOOKUP(H2319,BasisBuckets,2,FALSE()),0)</f>
        <v>0</v>
      </c>
      <c r="R2319" s="84" t="n">
        <f aca="false">IF($N2319="PHY",VLOOKUP(H2319,PGDBuckets,2,FALSE()),0)</f>
        <v>0</v>
      </c>
      <c r="S2319" s="84" t="n">
        <f aca="false">IF($N2319="G",VLOOKUP(H2319,PGDBuckets,2,FALSE()),0)</f>
        <v>0</v>
      </c>
      <c r="T2319" s="84" t="n">
        <f aca="false">SUM(P2319:S2319)</f>
        <v>10</v>
      </c>
      <c r="U2319" s="84" t="str">
        <f aca="false">IF(O2319="not used","-",O2319&amp;N2319&amp;T2319)</f>
        <v>-</v>
      </c>
      <c r="V2319" s="84" t="str">
        <f aca="false">IF(O2319="Not Used","-",VLOOKUP(D2319,FOLIOS,7,FALSE())&amp;H2319)</f>
        <v>-</v>
      </c>
      <c r="W2319" s="84" t="str">
        <f aca="false">IF(U2319="-","-",O2319&amp;E2319&amp;H2319)</f>
        <v>-</v>
      </c>
      <c r="X2319" s="85" t="str">
        <f aca="false">D2319&amp;G2319</f>
        <v>FT-CAND-EGSC-PRCTOLL:AECO/EMP</v>
      </c>
      <c r="AF2319" s="0" t="str">
        <f aca="false">D2319&amp;V2319</f>
        <v>FT-CAND-EGSC-PRC-</v>
      </c>
    </row>
    <row r="2320" customFormat="false" ht="12.75" hidden="false" customHeight="false" outlineLevel="0" collapsed="false">
      <c r="A2320" s="81" t="n">
        <v>36682</v>
      </c>
      <c r="B2320" s="82" t="s">
        <v>55</v>
      </c>
      <c r="C2320" s="82" t="s">
        <v>56</v>
      </c>
      <c r="D2320" s="82" t="s">
        <v>103</v>
      </c>
      <c r="E2320" s="82" t="s">
        <v>24</v>
      </c>
      <c r="F2320" s="82"/>
      <c r="G2320" s="82" t="s">
        <v>104</v>
      </c>
      <c r="H2320" s="81" t="n">
        <v>37500</v>
      </c>
      <c r="I2320" s="82" t="n">
        <v>862651</v>
      </c>
      <c r="J2320" s="82" t="n">
        <v>0</v>
      </c>
      <c r="K2320" s="83" t="n">
        <f aca="false">IF(J2320=0,0,J2320/I2320)</f>
        <v>0</v>
      </c>
      <c r="L2320" s="83" t="n">
        <f aca="false">I2320/UOM</f>
        <v>86.2651</v>
      </c>
      <c r="M2320" s="83" t="n">
        <f aca="false">J2320/UOM</f>
        <v>0</v>
      </c>
      <c r="N2320" s="84" t="str">
        <f aca="false">IF(F2320="P","PHY",IF(F2320="G","G",E2320))</f>
        <v>P</v>
      </c>
      <c r="O2320" s="84" t="str">
        <f aca="false">IF(ISNA(VLOOKUP(G2320,BadCanCurves,1,FALSE())),VLOOKUP(D2320,FOLIOS,6,FALSE()),"not used")</f>
        <v>not used</v>
      </c>
      <c r="P2320" s="84" t="n">
        <f aca="false">IF($N2320="P",VLOOKUP(H2320,PrcBuckets,2,FALSE()),0)</f>
        <v>10</v>
      </c>
      <c r="Q2320" s="84" t="n">
        <f aca="false">IF($N2320="D",VLOOKUP(H2320,BasisBuckets,2,FALSE()),0)</f>
        <v>0</v>
      </c>
      <c r="R2320" s="84" t="n">
        <f aca="false">IF($N2320="PHY",VLOOKUP(H2320,PGDBuckets,2,FALSE()),0)</f>
        <v>0</v>
      </c>
      <c r="S2320" s="84" t="n">
        <f aca="false">IF($N2320="G",VLOOKUP(H2320,PGDBuckets,2,FALSE()),0)</f>
        <v>0</v>
      </c>
      <c r="T2320" s="84" t="n">
        <f aca="false">SUM(P2320:S2320)</f>
        <v>10</v>
      </c>
      <c r="U2320" s="84" t="str">
        <f aca="false">IF(O2320="not used","-",O2320&amp;N2320&amp;T2320)</f>
        <v>-</v>
      </c>
      <c r="V2320" s="84" t="str">
        <f aca="false">IF(O2320="Not Used","-",VLOOKUP(D2320,FOLIOS,7,FALSE())&amp;H2320)</f>
        <v>-</v>
      </c>
      <c r="W2320" s="84" t="str">
        <f aca="false">IF(U2320="-","-",O2320&amp;E2320&amp;H2320)</f>
        <v>-</v>
      </c>
      <c r="X2320" s="85" t="str">
        <f aca="false">D2320&amp;G2320</f>
        <v>FT-CAND-EGSC-PRCTOLL:AECO/EMP</v>
      </c>
      <c r="AF2320" s="0" t="str">
        <f aca="false">D2320&amp;V2320</f>
        <v>FT-CAND-EGSC-PRC-</v>
      </c>
    </row>
    <row r="2321" customFormat="false" ht="12.75" hidden="false" customHeight="false" outlineLevel="0" collapsed="false">
      <c r="A2321" s="81" t="n">
        <v>36682</v>
      </c>
      <c r="B2321" s="82" t="s">
        <v>55</v>
      </c>
      <c r="C2321" s="82" t="s">
        <v>56</v>
      </c>
      <c r="D2321" s="82" t="s">
        <v>103</v>
      </c>
      <c r="E2321" s="82" t="s">
        <v>24</v>
      </c>
      <c r="F2321" s="82"/>
      <c r="G2321" s="82" t="s">
        <v>104</v>
      </c>
      <c r="H2321" s="81" t="n">
        <v>37530</v>
      </c>
      <c r="I2321" s="82" t="n">
        <v>886175</v>
      </c>
      <c r="J2321" s="82" t="n">
        <v>0</v>
      </c>
      <c r="K2321" s="83" t="n">
        <f aca="false">IF(J2321=0,0,J2321/I2321)</f>
        <v>0</v>
      </c>
      <c r="L2321" s="83" t="n">
        <f aca="false">I2321/UOM</f>
        <v>88.6175</v>
      </c>
      <c r="M2321" s="83" t="n">
        <f aca="false">J2321/UOM</f>
        <v>0</v>
      </c>
      <c r="N2321" s="84" t="str">
        <f aca="false">IF(F2321="P","PHY",IF(F2321="G","G",E2321))</f>
        <v>P</v>
      </c>
      <c r="O2321" s="84" t="str">
        <f aca="false">IF(ISNA(VLOOKUP(G2321,BadCanCurves,1,FALSE())),VLOOKUP(D2321,FOLIOS,6,FALSE()),"not used")</f>
        <v>not used</v>
      </c>
      <c r="P2321" s="84" t="n">
        <f aca="false">IF($N2321="P",VLOOKUP(H2321,PrcBuckets,2,FALSE()),0)</f>
        <v>10</v>
      </c>
      <c r="Q2321" s="84" t="n">
        <f aca="false">IF($N2321="D",VLOOKUP(H2321,BasisBuckets,2,FALSE()),0)</f>
        <v>0</v>
      </c>
      <c r="R2321" s="84" t="n">
        <f aca="false">IF($N2321="PHY",VLOOKUP(H2321,PGDBuckets,2,FALSE()),0)</f>
        <v>0</v>
      </c>
      <c r="S2321" s="84" t="n">
        <f aca="false">IF($N2321="G",VLOOKUP(H2321,PGDBuckets,2,FALSE()),0)</f>
        <v>0</v>
      </c>
      <c r="T2321" s="84" t="n">
        <f aca="false">SUM(P2321:S2321)</f>
        <v>10</v>
      </c>
      <c r="U2321" s="84" t="str">
        <f aca="false">IF(O2321="not used","-",O2321&amp;N2321&amp;T2321)</f>
        <v>-</v>
      </c>
      <c r="V2321" s="84" t="str">
        <f aca="false">IF(O2321="Not Used","-",VLOOKUP(D2321,FOLIOS,7,FALSE())&amp;H2321)</f>
        <v>-</v>
      </c>
      <c r="W2321" s="84" t="str">
        <f aca="false">IF(U2321="-","-",O2321&amp;E2321&amp;H2321)</f>
        <v>-</v>
      </c>
      <c r="X2321" s="85" t="str">
        <f aca="false">D2321&amp;G2321</f>
        <v>FT-CAND-EGSC-PRCTOLL:AECO/EMP</v>
      </c>
      <c r="AF2321" s="0" t="str">
        <f aca="false">D2321&amp;V2321</f>
        <v>FT-CAND-EGSC-PRC-</v>
      </c>
    </row>
    <row r="2322" customFormat="false" ht="12.75" hidden="false" customHeight="false" outlineLevel="0" collapsed="false">
      <c r="A2322" s="81" t="n">
        <v>36682</v>
      </c>
      <c r="B2322" s="82" t="s">
        <v>55</v>
      </c>
      <c r="C2322" s="82" t="s">
        <v>56</v>
      </c>
      <c r="D2322" s="82" t="s">
        <v>103</v>
      </c>
      <c r="E2322" s="82" t="s">
        <v>24</v>
      </c>
      <c r="F2322" s="82"/>
      <c r="G2322" s="82" t="s">
        <v>104</v>
      </c>
      <c r="H2322" s="81" t="n">
        <v>37561</v>
      </c>
      <c r="I2322" s="82" t="n">
        <v>852158</v>
      </c>
      <c r="J2322" s="82" t="n">
        <v>0</v>
      </c>
      <c r="K2322" s="83" t="n">
        <f aca="false">IF(J2322=0,0,J2322/I2322)</f>
        <v>0</v>
      </c>
      <c r="L2322" s="83" t="n">
        <f aca="false">I2322/UOM</f>
        <v>85.2158</v>
      </c>
      <c r="M2322" s="83" t="n">
        <f aca="false">J2322/UOM</f>
        <v>0</v>
      </c>
      <c r="N2322" s="84" t="str">
        <f aca="false">IF(F2322="P","PHY",IF(F2322="G","G",E2322))</f>
        <v>P</v>
      </c>
      <c r="O2322" s="84" t="str">
        <f aca="false">IF(ISNA(VLOOKUP(G2322,BadCanCurves,1,FALSE())),VLOOKUP(D2322,FOLIOS,6,FALSE()),"not used")</f>
        <v>not used</v>
      </c>
      <c r="P2322" s="84" t="n">
        <f aca="false">IF($N2322="P",VLOOKUP(H2322,PrcBuckets,2,FALSE()),0)</f>
        <v>10</v>
      </c>
      <c r="Q2322" s="84" t="n">
        <f aca="false">IF($N2322="D",VLOOKUP(H2322,BasisBuckets,2,FALSE()),0)</f>
        <v>0</v>
      </c>
      <c r="R2322" s="84" t="n">
        <f aca="false">IF($N2322="PHY",VLOOKUP(H2322,PGDBuckets,2,FALSE()),0)</f>
        <v>0</v>
      </c>
      <c r="S2322" s="84" t="n">
        <f aca="false">IF($N2322="G",VLOOKUP(H2322,PGDBuckets,2,FALSE()),0)</f>
        <v>0</v>
      </c>
      <c r="T2322" s="84" t="n">
        <f aca="false">SUM(P2322:S2322)</f>
        <v>10</v>
      </c>
      <c r="U2322" s="84" t="str">
        <f aca="false">IF(O2322="not used","-",O2322&amp;N2322&amp;T2322)</f>
        <v>-</v>
      </c>
      <c r="V2322" s="84" t="str">
        <f aca="false">IF(O2322="Not Used","-",VLOOKUP(D2322,FOLIOS,7,FALSE())&amp;H2322)</f>
        <v>-</v>
      </c>
      <c r="W2322" s="84" t="str">
        <f aca="false">IF(U2322="-","-",O2322&amp;E2322&amp;H2322)</f>
        <v>-</v>
      </c>
      <c r="X2322" s="85" t="str">
        <f aca="false">D2322&amp;G2322</f>
        <v>FT-CAND-EGSC-PRCTOLL:AECO/EMP</v>
      </c>
      <c r="AF2322" s="0" t="str">
        <f aca="false">D2322&amp;V2322</f>
        <v>FT-CAND-EGSC-PRC-</v>
      </c>
    </row>
    <row r="2323" customFormat="false" ht="12.75" hidden="false" customHeight="false" outlineLevel="0" collapsed="false">
      <c r="A2323" s="81" t="n">
        <v>36682</v>
      </c>
      <c r="B2323" s="82" t="s">
        <v>55</v>
      </c>
      <c r="C2323" s="82" t="s">
        <v>56</v>
      </c>
      <c r="D2323" s="82" t="s">
        <v>103</v>
      </c>
      <c r="E2323" s="82" t="s">
        <v>24</v>
      </c>
      <c r="F2323" s="82"/>
      <c r="G2323" s="82" t="s">
        <v>104</v>
      </c>
      <c r="H2323" s="81" t="n">
        <v>37591</v>
      </c>
      <c r="I2323" s="82" t="n">
        <v>875402</v>
      </c>
      <c r="J2323" s="82" t="n">
        <v>0</v>
      </c>
      <c r="K2323" s="83" t="n">
        <f aca="false">IF(J2323=0,0,J2323/I2323)</f>
        <v>0</v>
      </c>
      <c r="L2323" s="83" t="n">
        <f aca="false">I2323/UOM</f>
        <v>87.5402</v>
      </c>
      <c r="M2323" s="83" t="n">
        <f aca="false">J2323/UOM</f>
        <v>0</v>
      </c>
      <c r="N2323" s="84" t="str">
        <f aca="false">IF(F2323="P","PHY",IF(F2323="G","G",E2323))</f>
        <v>P</v>
      </c>
      <c r="O2323" s="84" t="str">
        <f aca="false">IF(ISNA(VLOOKUP(G2323,BadCanCurves,1,FALSE())),VLOOKUP(D2323,FOLIOS,6,FALSE()),"not used")</f>
        <v>not used</v>
      </c>
      <c r="P2323" s="84" t="n">
        <f aca="false">IF($N2323="P",VLOOKUP(H2323,PrcBuckets,2,FALSE()),0)</f>
        <v>10</v>
      </c>
      <c r="Q2323" s="84" t="n">
        <f aca="false">IF($N2323="D",VLOOKUP(H2323,BasisBuckets,2,FALSE()),0)</f>
        <v>0</v>
      </c>
      <c r="R2323" s="84" t="n">
        <f aca="false">IF($N2323="PHY",VLOOKUP(H2323,PGDBuckets,2,FALSE()),0)</f>
        <v>0</v>
      </c>
      <c r="S2323" s="84" t="n">
        <f aca="false">IF($N2323="G",VLOOKUP(H2323,PGDBuckets,2,FALSE()),0)</f>
        <v>0</v>
      </c>
      <c r="T2323" s="84" t="n">
        <f aca="false">SUM(P2323:S2323)</f>
        <v>10</v>
      </c>
      <c r="U2323" s="84" t="str">
        <f aca="false">IF(O2323="not used","-",O2323&amp;N2323&amp;T2323)</f>
        <v>-</v>
      </c>
      <c r="V2323" s="84" t="str">
        <f aca="false">IF(O2323="Not Used","-",VLOOKUP(D2323,FOLIOS,7,FALSE())&amp;H2323)</f>
        <v>-</v>
      </c>
      <c r="W2323" s="84" t="str">
        <f aca="false">IF(U2323="-","-",O2323&amp;E2323&amp;H2323)</f>
        <v>-</v>
      </c>
      <c r="X2323" s="85" t="str">
        <f aca="false">D2323&amp;G2323</f>
        <v>FT-CAND-EGSC-PRCTOLL:AECO/EMP</v>
      </c>
      <c r="AF2323" s="0" t="str">
        <f aca="false">D2323&amp;V2323</f>
        <v>FT-CAND-EGSC-PRC-</v>
      </c>
    </row>
    <row r="2324" customFormat="false" ht="12.75" hidden="false" customHeight="false" outlineLevel="0" collapsed="false">
      <c r="A2324" s="81" t="n">
        <v>36682</v>
      </c>
      <c r="B2324" s="82" t="s">
        <v>55</v>
      </c>
      <c r="C2324" s="82" t="s">
        <v>56</v>
      </c>
      <c r="D2324" s="82" t="s">
        <v>103</v>
      </c>
      <c r="E2324" s="82" t="s">
        <v>24</v>
      </c>
      <c r="F2324" s="82"/>
      <c r="G2324" s="82" t="s">
        <v>104</v>
      </c>
      <c r="H2324" s="81" t="n">
        <v>37622</v>
      </c>
      <c r="I2324" s="82" t="n">
        <v>870095</v>
      </c>
      <c r="J2324" s="82" t="n">
        <v>0</v>
      </c>
      <c r="K2324" s="83" t="n">
        <f aca="false">IF(J2324=0,0,J2324/I2324)</f>
        <v>0</v>
      </c>
      <c r="L2324" s="83" t="n">
        <f aca="false">I2324/UOM</f>
        <v>87.0095</v>
      </c>
      <c r="M2324" s="83" t="n">
        <f aca="false">J2324/UOM</f>
        <v>0</v>
      </c>
      <c r="N2324" s="84" t="str">
        <f aca="false">IF(F2324="P","PHY",IF(F2324="G","G",E2324))</f>
        <v>P</v>
      </c>
      <c r="O2324" s="84" t="str">
        <f aca="false">IF(ISNA(VLOOKUP(G2324,BadCanCurves,1,FALSE())),VLOOKUP(D2324,FOLIOS,6,FALSE()),"not used")</f>
        <v>not used</v>
      </c>
      <c r="P2324" s="84" t="n">
        <f aca="false">IF($N2324="P",VLOOKUP(H2324,PrcBuckets,2,FALSE()),0)</f>
        <v>11</v>
      </c>
      <c r="Q2324" s="84" t="n">
        <f aca="false">IF($N2324="D",VLOOKUP(H2324,BasisBuckets,2,FALSE()),0)</f>
        <v>0</v>
      </c>
      <c r="R2324" s="84" t="n">
        <f aca="false">IF($N2324="PHY",VLOOKUP(H2324,PGDBuckets,2,FALSE()),0)</f>
        <v>0</v>
      </c>
      <c r="S2324" s="84" t="n">
        <f aca="false">IF($N2324="G",VLOOKUP(H2324,PGDBuckets,2,FALSE()),0)</f>
        <v>0</v>
      </c>
      <c r="T2324" s="84" t="n">
        <f aca="false">SUM(P2324:S2324)</f>
        <v>11</v>
      </c>
      <c r="U2324" s="84" t="str">
        <f aca="false">IF(O2324="not used","-",O2324&amp;N2324&amp;T2324)</f>
        <v>-</v>
      </c>
      <c r="V2324" s="84" t="str">
        <f aca="false">IF(O2324="Not Used","-",VLOOKUP(D2324,FOLIOS,7,FALSE())&amp;H2324)</f>
        <v>-</v>
      </c>
      <c r="W2324" s="84" t="str">
        <f aca="false">IF(U2324="-","-",O2324&amp;E2324&amp;H2324)</f>
        <v>-</v>
      </c>
      <c r="X2324" s="85" t="str">
        <f aca="false">D2324&amp;G2324</f>
        <v>FT-CAND-EGSC-PRCTOLL:AECO/EMP</v>
      </c>
      <c r="AF2324" s="0" t="str">
        <f aca="false">D2324&amp;V2324</f>
        <v>FT-CAND-EGSC-PRC-</v>
      </c>
    </row>
    <row r="2325" customFormat="false" ht="12.75" hidden="false" customHeight="false" outlineLevel="0" collapsed="false">
      <c r="A2325" s="81" t="n">
        <v>36682</v>
      </c>
      <c r="B2325" s="82" t="s">
        <v>55</v>
      </c>
      <c r="C2325" s="82" t="s">
        <v>56</v>
      </c>
      <c r="D2325" s="82" t="s">
        <v>103</v>
      </c>
      <c r="E2325" s="82" t="s">
        <v>24</v>
      </c>
      <c r="F2325" s="82"/>
      <c r="G2325" s="82" t="s">
        <v>104</v>
      </c>
      <c r="H2325" s="81" t="n">
        <v>37653</v>
      </c>
      <c r="I2325" s="82" t="n">
        <v>781121</v>
      </c>
      <c r="J2325" s="82" t="n">
        <v>0</v>
      </c>
      <c r="K2325" s="83" t="n">
        <f aca="false">IF(J2325=0,0,J2325/I2325)</f>
        <v>0</v>
      </c>
      <c r="L2325" s="83" t="n">
        <f aca="false">I2325/UOM</f>
        <v>78.1121</v>
      </c>
      <c r="M2325" s="83" t="n">
        <f aca="false">J2325/UOM</f>
        <v>0</v>
      </c>
      <c r="N2325" s="84" t="str">
        <f aca="false">IF(F2325="P","PHY",IF(F2325="G","G",E2325))</f>
        <v>P</v>
      </c>
      <c r="O2325" s="84" t="str">
        <f aca="false">IF(ISNA(VLOOKUP(G2325,BadCanCurves,1,FALSE())),VLOOKUP(D2325,FOLIOS,6,FALSE()),"not used")</f>
        <v>not used</v>
      </c>
      <c r="P2325" s="84" t="n">
        <f aca="false">IF($N2325="P",VLOOKUP(H2325,PrcBuckets,2,FALSE()),0)</f>
        <v>11</v>
      </c>
      <c r="Q2325" s="84" t="n">
        <f aca="false">IF($N2325="D",VLOOKUP(H2325,BasisBuckets,2,FALSE()),0)</f>
        <v>0</v>
      </c>
      <c r="R2325" s="84" t="n">
        <f aca="false">IF($N2325="PHY",VLOOKUP(H2325,PGDBuckets,2,FALSE()),0)</f>
        <v>0</v>
      </c>
      <c r="S2325" s="84" t="n">
        <f aca="false">IF($N2325="G",VLOOKUP(H2325,PGDBuckets,2,FALSE()),0)</f>
        <v>0</v>
      </c>
      <c r="T2325" s="84" t="n">
        <f aca="false">SUM(P2325:S2325)</f>
        <v>11</v>
      </c>
      <c r="U2325" s="84" t="str">
        <f aca="false">IF(O2325="not used","-",O2325&amp;N2325&amp;T2325)</f>
        <v>-</v>
      </c>
      <c r="V2325" s="84" t="str">
        <f aca="false">IF(O2325="Not Used","-",VLOOKUP(D2325,FOLIOS,7,FALSE())&amp;H2325)</f>
        <v>-</v>
      </c>
      <c r="W2325" s="84" t="str">
        <f aca="false">IF(U2325="-","-",O2325&amp;E2325&amp;H2325)</f>
        <v>-</v>
      </c>
      <c r="X2325" s="85" t="str">
        <f aca="false">D2325&amp;G2325</f>
        <v>FT-CAND-EGSC-PRCTOLL:AECO/EMP</v>
      </c>
      <c r="AF2325" s="0" t="str">
        <f aca="false">D2325&amp;V2325</f>
        <v>FT-CAND-EGSC-PRC-</v>
      </c>
    </row>
    <row r="2326" customFormat="false" ht="12.75" hidden="false" customHeight="false" outlineLevel="0" collapsed="false">
      <c r="A2326" s="81" t="n">
        <v>36682</v>
      </c>
      <c r="B2326" s="82" t="s">
        <v>55</v>
      </c>
      <c r="C2326" s="82" t="s">
        <v>56</v>
      </c>
      <c r="D2326" s="82" t="s">
        <v>103</v>
      </c>
      <c r="E2326" s="82" t="s">
        <v>24</v>
      </c>
      <c r="F2326" s="82"/>
      <c r="G2326" s="82" t="s">
        <v>104</v>
      </c>
      <c r="H2326" s="81" t="n">
        <v>37681</v>
      </c>
      <c r="I2326" s="82" t="n">
        <v>860067</v>
      </c>
      <c r="J2326" s="82" t="n">
        <v>0</v>
      </c>
      <c r="K2326" s="83" t="n">
        <f aca="false">IF(J2326=0,0,J2326/I2326)</f>
        <v>0</v>
      </c>
      <c r="L2326" s="83" t="n">
        <f aca="false">I2326/UOM</f>
        <v>86.0067</v>
      </c>
      <c r="M2326" s="83" t="n">
        <f aca="false">J2326/UOM</f>
        <v>0</v>
      </c>
      <c r="N2326" s="84" t="str">
        <f aca="false">IF(F2326="P","PHY",IF(F2326="G","G",E2326))</f>
        <v>P</v>
      </c>
      <c r="O2326" s="84" t="str">
        <f aca="false">IF(ISNA(VLOOKUP(G2326,BadCanCurves,1,FALSE())),VLOOKUP(D2326,FOLIOS,6,FALSE()),"not used")</f>
        <v>not used</v>
      </c>
      <c r="P2326" s="84" t="n">
        <f aca="false">IF($N2326="P",VLOOKUP(H2326,PrcBuckets,2,FALSE()),0)</f>
        <v>11</v>
      </c>
      <c r="Q2326" s="84" t="n">
        <f aca="false">IF($N2326="D",VLOOKUP(H2326,BasisBuckets,2,FALSE()),0)</f>
        <v>0</v>
      </c>
      <c r="R2326" s="84" t="n">
        <f aca="false">IF($N2326="PHY",VLOOKUP(H2326,PGDBuckets,2,FALSE()),0)</f>
        <v>0</v>
      </c>
      <c r="S2326" s="84" t="n">
        <f aca="false">IF($N2326="G",VLOOKUP(H2326,PGDBuckets,2,FALSE()),0)</f>
        <v>0</v>
      </c>
      <c r="T2326" s="84" t="n">
        <f aca="false">SUM(P2326:S2326)</f>
        <v>11</v>
      </c>
      <c r="U2326" s="84" t="str">
        <f aca="false">IF(O2326="not used","-",O2326&amp;N2326&amp;T2326)</f>
        <v>-</v>
      </c>
      <c r="V2326" s="84" t="str">
        <f aca="false">IF(O2326="Not Used","-",VLOOKUP(D2326,FOLIOS,7,FALSE())&amp;H2326)</f>
        <v>-</v>
      </c>
      <c r="W2326" s="84" t="str">
        <f aca="false">IF(U2326="-","-",O2326&amp;E2326&amp;H2326)</f>
        <v>-</v>
      </c>
      <c r="X2326" s="85" t="str">
        <f aca="false">D2326&amp;G2326</f>
        <v>FT-CAND-EGSC-PRCTOLL:AECO/EMP</v>
      </c>
      <c r="AF2326" s="0" t="str">
        <f aca="false">D2326&amp;V2326</f>
        <v>FT-CAND-EGSC-PRC-</v>
      </c>
    </row>
    <row r="2327" customFormat="false" ht="12.75" hidden="false" customHeight="false" outlineLevel="0" collapsed="false">
      <c r="A2327" s="81" t="n">
        <v>36682</v>
      </c>
      <c r="B2327" s="82" t="s">
        <v>55</v>
      </c>
      <c r="C2327" s="82" t="s">
        <v>56</v>
      </c>
      <c r="D2327" s="82" t="s">
        <v>103</v>
      </c>
      <c r="E2327" s="82" t="s">
        <v>24</v>
      </c>
      <c r="F2327" s="82"/>
      <c r="G2327" s="82" t="s">
        <v>104</v>
      </c>
      <c r="H2327" s="81" t="n">
        <v>37712</v>
      </c>
      <c r="I2327" s="82" t="n">
        <v>827287</v>
      </c>
      <c r="J2327" s="82" t="n">
        <v>0</v>
      </c>
      <c r="K2327" s="83" t="n">
        <f aca="false">IF(J2327=0,0,J2327/I2327)</f>
        <v>0</v>
      </c>
      <c r="L2327" s="83" t="n">
        <f aca="false">I2327/UOM</f>
        <v>82.7287</v>
      </c>
      <c r="M2327" s="83" t="n">
        <f aca="false">J2327/UOM</f>
        <v>0</v>
      </c>
      <c r="N2327" s="84" t="str">
        <f aca="false">IF(F2327="P","PHY",IF(F2327="G","G",E2327))</f>
        <v>P</v>
      </c>
      <c r="O2327" s="84" t="str">
        <f aca="false">IF(ISNA(VLOOKUP(G2327,BadCanCurves,1,FALSE())),VLOOKUP(D2327,FOLIOS,6,FALSE()),"not used")</f>
        <v>not used</v>
      </c>
      <c r="P2327" s="84" t="n">
        <f aca="false">IF($N2327="P",VLOOKUP(H2327,PrcBuckets,2,FALSE()),0)</f>
        <v>11</v>
      </c>
      <c r="Q2327" s="84" t="n">
        <f aca="false">IF($N2327="D",VLOOKUP(H2327,BasisBuckets,2,FALSE()),0)</f>
        <v>0</v>
      </c>
      <c r="R2327" s="84" t="n">
        <f aca="false">IF($N2327="PHY",VLOOKUP(H2327,PGDBuckets,2,FALSE()),0)</f>
        <v>0</v>
      </c>
      <c r="S2327" s="84" t="n">
        <f aca="false">IF($N2327="G",VLOOKUP(H2327,PGDBuckets,2,FALSE()),0)</f>
        <v>0</v>
      </c>
      <c r="T2327" s="84" t="n">
        <f aca="false">SUM(P2327:S2327)</f>
        <v>11</v>
      </c>
      <c r="U2327" s="84" t="str">
        <f aca="false">IF(O2327="not used","-",O2327&amp;N2327&amp;T2327)</f>
        <v>-</v>
      </c>
      <c r="V2327" s="84" t="str">
        <f aca="false">IF(O2327="Not Used","-",VLOOKUP(D2327,FOLIOS,7,FALSE())&amp;H2327)</f>
        <v>-</v>
      </c>
      <c r="W2327" s="84" t="str">
        <f aca="false">IF(U2327="-","-",O2327&amp;E2327&amp;H2327)</f>
        <v>-</v>
      </c>
      <c r="X2327" s="85" t="str">
        <f aca="false">D2327&amp;G2327</f>
        <v>FT-CAND-EGSC-PRCTOLL:AECO/EMP</v>
      </c>
      <c r="AF2327" s="0" t="str">
        <f aca="false">D2327&amp;V2327</f>
        <v>FT-CAND-EGSC-PRC-</v>
      </c>
    </row>
    <row r="2328" customFormat="false" ht="12.75" hidden="false" customHeight="false" outlineLevel="0" collapsed="false">
      <c r="A2328" s="81" t="n">
        <v>36682</v>
      </c>
      <c r="B2328" s="82" t="s">
        <v>55</v>
      </c>
      <c r="C2328" s="82" t="s">
        <v>56</v>
      </c>
      <c r="D2328" s="82" t="s">
        <v>103</v>
      </c>
      <c r="E2328" s="82" t="s">
        <v>24</v>
      </c>
      <c r="F2328" s="82"/>
      <c r="G2328" s="82" t="s">
        <v>104</v>
      </c>
      <c r="H2328" s="81" t="n">
        <v>37742</v>
      </c>
      <c r="I2328" s="82" t="n">
        <v>849885</v>
      </c>
      <c r="J2328" s="82" t="n">
        <v>0</v>
      </c>
      <c r="K2328" s="83" t="n">
        <f aca="false">IF(J2328=0,0,J2328/I2328)</f>
        <v>0</v>
      </c>
      <c r="L2328" s="83" t="n">
        <f aca="false">I2328/UOM</f>
        <v>84.9885</v>
      </c>
      <c r="M2328" s="83" t="n">
        <f aca="false">J2328/UOM</f>
        <v>0</v>
      </c>
      <c r="N2328" s="84" t="str">
        <f aca="false">IF(F2328="P","PHY",IF(F2328="G","G",E2328))</f>
        <v>P</v>
      </c>
      <c r="O2328" s="84" t="str">
        <f aca="false">IF(ISNA(VLOOKUP(G2328,BadCanCurves,1,FALSE())),VLOOKUP(D2328,FOLIOS,6,FALSE()),"not used")</f>
        <v>not used</v>
      </c>
      <c r="P2328" s="84" t="n">
        <f aca="false">IF($N2328="P",VLOOKUP(H2328,PrcBuckets,2,FALSE()),0)</f>
        <v>11</v>
      </c>
      <c r="Q2328" s="84" t="n">
        <f aca="false">IF($N2328="D",VLOOKUP(H2328,BasisBuckets,2,FALSE()),0)</f>
        <v>0</v>
      </c>
      <c r="R2328" s="84" t="n">
        <f aca="false">IF($N2328="PHY",VLOOKUP(H2328,PGDBuckets,2,FALSE()),0)</f>
        <v>0</v>
      </c>
      <c r="S2328" s="84" t="n">
        <f aca="false">IF($N2328="G",VLOOKUP(H2328,PGDBuckets,2,FALSE()),0)</f>
        <v>0</v>
      </c>
      <c r="T2328" s="84" t="n">
        <f aca="false">SUM(P2328:S2328)</f>
        <v>11</v>
      </c>
      <c r="U2328" s="84" t="str">
        <f aca="false">IF(O2328="not used","-",O2328&amp;N2328&amp;T2328)</f>
        <v>-</v>
      </c>
      <c r="V2328" s="84" t="str">
        <f aca="false">IF(O2328="Not Used","-",VLOOKUP(D2328,FOLIOS,7,FALSE())&amp;H2328)</f>
        <v>-</v>
      </c>
      <c r="W2328" s="84" t="str">
        <f aca="false">IF(U2328="-","-",O2328&amp;E2328&amp;H2328)</f>
        <v>-</v>
      </c>
      <c r="X2328" s="85" t="str">
        <f aca="false">D2328&amp;G2328</f>
        <v>FT-CAND-EGSC-PRCTOLL:AECO/EMP</v>
      </c>
      <c r="AF2328" s="0" t="str">
        <f aca="false">D2328&amp;V2328</f>
        <v>FT-CAND-EGSC-PRC-</v>
      </c>
    </row>
    <row r="2329" customFormat="false" ht="12.75" hidden="false" customHeight="false" outlineLevel="0" collapsed="false">
      <c r="A2329" s="81" t="n">
        <v>36682</v>
      </c>
      <c r="B2329" s="82" t="s">
        <v>55</v>
      </c>
      <c r="C2329" s="82" t="s">
        <v>56</v>
      </c>
      <c r="D2329" s="82" t="s">
        <v>103</v>
      </c>
      <c r="E2329" s="82" t="s">
        <v>24</v>
      </c>
      <c r="F2329" s="82"/>
      <c r="G2329" s="82" t="s">
        <v>104</v>
      </c>
      <c r="H2329" s="81" t="n">
        <v>37773</v>
      </c>
      <c r="I2329" s="82" t="n">
        <v>817521</v>
      </c>
      <c r="J2329" s="82" t="n">
        <v>0</v>
      </c>
      <c r="K2329" s="83" t="n">
        <f aca="false">IF(J2329=0,0,J2329/I2329)</f>
        <v>0</v>
      </c>
      <c r="L2329" s="83" t="n">
        <f aca="false">I2329/UOM</f>
        <v>81.7521</v>
      </c>
      <c r="M2329" s="83" t="n">
        <f aca="false">J2329/UOM</f>
        <v>0</v>
      </c>
      <c r="N2329" s="84" t="str">
        <f aca="false">IF(F2329="P","PHY",IF(F2329="G","G",E2329))</f>
        <v>P</v>
      </c>
      <c r="O2329" s="84" t="str">
        <f aca="false">IF(ISNA(VLOOKUP(G2329,BadCanCurves,1,FALSE())),VLOOKUP(D2329,FOLIOS,6,FALSE()),"not used")</f>
        <v>not used</v>
      </c>
      <c r="P2329" s="84" t="n">
        <f aca="false">IF($N2329="P",VLOOKUP(H2329,PrcBuckets,2,FALSE()),0)</f>
        <v>11</v>
      </c>
      <c r="Q2329" s="84" t="n">
        <f aca="false">IF($N2329="D",VLOOKUP(H2329,BasisBuckets,2,FALSE()),0)</f>
        <v>0</v>
      </c>
      <c r="R2329" s="84" t="n">
        <f aca="false">IF($N2329="PHY",VLOOKUP(H2329,PGDBuckets,2,FALSE()),0)</f>
        <v>0</v>
      </c>
      <c r="S2329" s="84" t="n">
        <f aca="false">IF($N2329="G",VLOOKUP(H2329,PGDBuckets,2,FALSE()),0)</f>
        <v>0</v>
      </c>
      <c r="T2329" s="84" t="n">
        <f aca="false">SUM(P2329:S2329)</f>
        <v>11</v>
      </c>
      <c r="U2329" s="84" t="str">
        <f aca="false">IF(O2329="not used","-",O2329&amp;N2329&amp;T2329)</f>
        <v>-</v>
      </c>
      <c r="V2329" s="84" t="str">
        <f aca="false">IF(O2329="Not Used","-",VLOOKUP(D2329,FOLIOS,7,FALSE())&amp;H2329)</f>
        <v>-</v>
      </c>
      <c r="W2329" s="84" t="str">
        <f aca="false">IF(U2329="-","-",O2329&amp;E2329&amp;H2329)</f>
        <v>-</v>
      </c>
      <c r="X2329" s="85" t="str">
        <f aca="false">D2329&amp;G2329</f>
        <v>FT-CAND-EGSC-PRCTOLL:AECO/EMP</v>
      </c>
      <c r="AF2329" s="0" t="str">
        <f aca="false">D2329&amp;V2329</f>
        <v>FT-CAND-EGSC-PRC-</v>
      </c>
    </row>
    <row r="2330" customFormat="false" ht="12.75" hidden="false" customHeight="false" outlineLevel="0" collapsed="false">
      <c r="A2330" s="81" t="n">
        <v>36682</v>
      </c>
      <c r="B2330" s="82" t="s">
        <v>55</v>
      </c>
      <c r="C2330" s="82" t="s">
        <v>56</v>
      </c>
      <c r="D2330" s="82" t="s">
        <v>103</v>
      </c>
      <c r="E2330" s="82" t="s">
        <v>24</v>
      </c>
      <c r="F2330" s="82"/>
      <c r="G2330" s="82" t="s">
        <v>104</v>
      </c>
      <c r="H2330" s="81" t="n">
        <v>37803</v>
      </c>
      <c r="I2330" s="82" t="n">
        <v>839852</v>
      </c>
      <c r="J2330" s="82" t="n">
        <v>0</v>
      </c>
      <c r="K2330" s="83" t="n">
        <f aca="false">IF(J2330=0,0,J2330/I2330)</f>
        <v>0</v>
      </c>
      <c r="L2330" s="83" t="n">
        <f aca="false">I2330/UOM</f>
        <v>83.9852</v>
      </c>
      <c r="M2330" s="83" t="n">
        <f aca="false">J2330/UOM</f>
        <v>0</v>
      </c>
      <c r="N2330" s="84" t="str">
        <f aca="false">IF(F2330="P","PHY",IF(F2330="G","G",E2330))</f>
        <v>P</v>
      </c>
      <c r="O2330" s="84" t="str">
        <f aca="false">IF(ISNA(VLOOKUP(G2330,BadCanCurves,1,FALSE())),VLOOKUP(D2330,FOLIOS,6,FALSE()),"not used")</f>
        <v>not used</v>
      </c>
      <c r="P2330" s="84" t="n">
        <f aca="false">IF($N2330="P",VLOOKUP(H2330,PrcBuckets,2,FALSE()),0)</f>
        <v>11</v>
      </c>
      <c r="Q2330" s="84" t="n">
        <f aca="false">IF($N2330="D",VLOOKUP(H2330,BasisBuckets,2,FALSE()),0)</f>
        <v>0</v>
      </c>
      <c r="R2330" s="84" t="n">
        <f aca="false">IF($N2330="PHY",VLOOKUP(H2330,PGDBuckets,2,FALSE()),0)</f>
        <v>0</v>
      </c>
      <c r="S2330" s="84" t="n">
        <f aca="false">IF($N2330="G",VLOOKUP(H2330,PGDBuckets,2,FALSE()),0)</f>
        <v>0</v>
      </c>
      <c r="T2330" s="84" t="n">
        <f aca="false">SUM(P2330:S2330)</f>
        <v>11</v>
      </c>
      <c r="U2330" s="84" t="str">
        <f aca="false">IF(O2330="not used","-",O2330&amp;N2330&amp;T2330)</f>
        <v>-</v>
      </c>
      <c r="V2330" s="84" t="str">
        <f aca="false">IF(O2330="Not Used","-",VLOOKUP(D2330,FOLIOS,7,FALSE())&amp;H2330)</f>
        <v>-</v>
      </c>
      <c r="W2330" s="84" t="str">
        <f aca="false">IF(U2330="-","-",O2330&amp;E2330&amp;H2330)</f>
        <v>-</v>
      </c>
      <c r="X2330" s="85" t="str">
        <f aca="false">D2330&amp;G2330</f>
        <v>FT-CAND-EGSC-PRCTOLL:AECO/EMP</v>
      </c>
      <c r="AF2330" s="0" t="str">
        <f aca="false">D2330&amp;V2330</f>
        <v>FT-CAND-EGSC-PRC-</v>
      </c>
    </row>
    <row r="2331" customFormat="false" ht="12.75" hidden="false" customHeight="false" outlineLevel="0" collapsed="false">
      <c r="A2331" s="81" t="n">
        <v>36682</v>
      </c>
      <c r="B2331" s="82" t="s">
        <v>55</v>
      </c>
      <c r="C2331" s="82" t="s">
        <v>56</v>
      </c>
      <c r="D2331" s="82" t="s">
        <v>103</v>
      </c>
      <c r="E2331" s="82" t="s">
        <v>24</v>
      </c>
      <c r="F2331" s="82"/>
      <c r="G2331" s="82" t="s">
        <v>104</v>
      </c>
      <c r="H2331" s="81" t="n">
        <v>37834</v>
      </c>
      <c r="I2331" s="82" t="n">
        <v>834793</v>
      </c>
      <c r="J2331" s="82" t="n">
        <v>0</v>
      </c>
      <c r="K2331" s="83" t="n">
        <f aca="false">IF(J2331=0,0,J2331/I2331)</f>
        <v>0</v>
      </c>
      <c r="L2331" s="83" t="n">
        <f aca="false">I2331/UOM</f>
        <v>83.4793</v>
      </c>
      <c r="M2331" s="83" t="n">
        <f aca="false">J2331/UOM</f>
        <v>0</v>
      </c>
      <c r="N2331" s="84" t="str">
        <f aca="false">IF(F2331="P","PHY",IF(F2331="G","G",E2331))</f>
        <v>P</v>
      </c>
      <c r="O2331" s="84" t="str">
        <f aca="false">IF(ISNA(VLOOKUP(G2331,BadCanCurves,1,FALSE())),VLOOKUP(D2331,FOLIOS,6,FALSE()),"not used")</f>
        <v>not used</v>
      </c>
      <c r="P2331" s="84" t="n">
        <f aca="false">IF($N2331="P",VLOOKUP(H2331,PrcBuckets,2,FALSE()),0)</f>
        <v>11</v>
      </c>
      <c r="Q2331" s="84" t="n">
        <f aca="false">IF($N2331="D",VLOOKUP(H2331,BasisBuckets,2,FALSE()),0)</f>
        <v>0</v>
      </c>
      <c r="R2331" s="84" t="n">
        <f aca="false">IF($N2331="PHY",VLOOKUP(H2331,PGDBuckets,2,FALSE()),0)</f>
        <v>0</v>
      </c>
      <c r="S2331" s="84" t="n">
        <f aca="false">IF($N2331="G",VLOOKUP(H2331,PGDBuckets,2,FALSE()),0)</f>
        <v>0</v>
      </c>
      <c r="T2331" s="84" t="n">
        <f aca="false">SUM(P2331:S2331)</f>
        <v>11</v>
      </c>
      <c r="U2331" s="84" t="str">
        <f aca="false">IF(O2331="not used","-",O2331&amp;N2331&amp;T2331)</f>
        <v>-</v>
      </c>
      <c r="V2331" s="84" t="str">
        <f aca="false">IF(O2331="Not Used","-",VLOOKUP(D2331,FOLIOS,7,FALSE())&amp;H2331)</f>
        <v>-</v>
      </c>
      <c r="W2331" s="84" t="str">
        <f aca="false">IF(U2331="-","-",O2331&amp;E2331&amp;H2331)</f>
        <v>-</v>
      </c>
      <c r="X2331" s="85" t="str">
        <f aca="false">D2331&amp;G2331</f>
        <v>FT-CAND-EGSC-PRCTOLL:AECO/EMP</v>
      </c>
      <c r="AF2331" s="0" t="str">
        <f aca="false">D2331&amp;V2331</f>
        <v>FT-CAND-EGSC-PRC-</v>
      </c>
    </row>
    <row r="2332" customFormat="false" ht="12.75" hidden="false" customHeight="false" outlineLevel="0" collapsed="false">
      <c r="A2332" s="81" t="n">
        <v>36682</v>
      </c>
      <c r="B2332" s="82" t="s">
        <v>55</v>
      </c>
      <c r="C2332" s="82" t="s">
        <v>56</v>
      </c>
      <c r="D2332" s="82" t="s">
        <v>103</v>
      </c>
      <c r="E2332" s="82" t="s">
        <v>24</v>
      </c>
      <c r="F2332" s="82"/>
      <c r="G2332" s="82" t="s">
        <v>104</v>
      </c>
      <c r="H2332" s="81" t="n">
        <v>37865</v>
      </c>
      <c r="I2332" s="82" t="n">
        <v>803000</v>
      </c>
      <c r="J2332" s="82" t="n">
        <v>0</v>
      </c>
      <c r="K2332" s="83" t="n">
        <f aca="false">IF(J2332=0,0,J2332/I2332)</f>
        <v>0</v>
      </c>
      <c r="L2332" s="83" t="n">
        <f aca="false">I2332/UOM</f>
        <v>80.3</v>
      </c>
      <c r="M2332" s="83" t="n">
        <f aca="false">J2332/UOM</f>
        <v>0</v>
      </c>
      <c r="N2332" s="84" t="str">
        <f aca="false">IF(F2332="P","PHY",IF(F2332="G","G",E2332))</f>
        <v>P</v>
      </c>
      <c r="O2332" s="84" t="str">
        <f aca="false">IF(ISNA(VLOOKUP(G2332,BadCanCurves,1,FALSE())),VLOOKUP(D2332,FOLIOS,6,FALSE()),"not used")</f>
        <v>not used</v>
      </c>
      <c r="P2332" s="84" t="n">
        <f aca="false">IF($N2332="P",VLOOKUP(H2332,PrcBuckets,2,FALSE()),0)</f>
        <v>11</v>
      </c>
      <c r="Q2332" s="84" t="n">
        <f aca="false">IF($N2332="D",VLOOKUP(H2332,BasisBuckets,2,FALSE()),0)</f>
        <v>0</v>
      </c>
      <c r="R2332" s="84" t="n">
        <f aca="false">IF($N2332="PHY",VLOOKUP(H2332,PGDBuckets,2,FALSE()),0)</f>
        <v>0</v>
      </c>
      <c r="S2332" s="84" t="n">
        <f aca="false">IF($N2332="G",VLOOKUP(H2332,PGDBuckets,2,FALSE()),0)</f>
        <v>0</v>
      </c>
      <c r="T2332" s="84" t="n">
        <f aca="false">SUM(P2332:S2332)</f>
        <v>11</v>
      </c>
      <c r="U2332" s="84" t="str">
        <f aca="false">IF(O2332="not used","-",O2332&amp;N2332&amp;T2332)</f>
        <v>-</v>
      </c>
      <c r="V2332" s="84" t="str">
        <f aca="false">IF(O2332="Not Used","-",VLOOKUP(D2332,FOLIOS,7,FALSE())&amp;H2332)</f>
        <v>-</v>
      </c>
      <c r="W2332" s="84" t="str">
        <f aca="false">IF(U2332="-","-",O2332&amp;E2332&amp;H2332)</f>
        <v>-</v>
      </c>
      <c r="X2332" s="85" t="str">
        <f aca="false">D2332&amp;G2332</f>
        <v>FT-CAND-EGSC-PRCTOLL:AECO/EMP</v>
      </c>
      <c r="AF2332" s="0" t="str">
        <f aca="false">D2332&amp;V2332</f>
        <v>FT-CAND-EGSC-PRC-</v>
      </c>
    </row>
    <row r="2333" customFormat="false" ht="12.75" hidden="false" customHeight="false" outlineLevel="0" collapsed="false">
      <c r="A2333" s="81" t="n">
        <v>36682</v>
      </c>
      <c r="B2333" s="82" t="s">
        <v>55</v>
      </c>
      <c r="C2333" s="82" t="s">
        <v>56</v>
      </c>
      <c r="D2333" s="82" t="s">
        <v>103</v>
      </c>
      <c r="E2333" s="82" t="s">
        <v>24</v>
      </c>
      <c r="F2333" s="82"/>
      <c r="G2333" s="82" t="s">
        <v>104</v>
      </c>
      <c r="H2333" s="81" t="n">
        <v>37895</v>
      </c>
      <c r="I2333" s="82" t="n">
        <v>824929</v>
      </c>
      <c r="J2333" s="82" t="n">
        <v>0</v>
      </c>
      <c r="K2333" s="83" t="n">
        <f aca="false">IF(J2333=0,0,J2333/I2333)</f>
        <v>0</v>
      </c>
      <c r="L2333" s="83" t="n">
        <f aca="false">I2333/UOM</f>
        <v>82.4929</v>
      </c>
      <c r="M2333" s="83" t="n">
        <f aca="false">J2333/UOM</f>
        <v>0</v>
      </c>
      <c r="N2333" s="84" t="str">
        <f aca="false">IF(F2333="P","PHY",IF(F2333="G","G",E2333))</f>
        <v>P</v>
      </c>
      <c r="O2333" s="84" t="str">
        <f aca="false">IF(ISNA(VLOOKUP(G2333,BadCanCurves,1,FALSE())),VLOOKUP(D2333,FOLIOS,6,FALSE()),"not used")</f>
        <v>not used</v>
      </c>
      <c r="P2333" s="84" t="n">
        <f aca="false">IF($N2333="P",VLOOKUP(H2333,PrcBuckets,2,FALSE()),0)</f>
        <v>11</v>
      </c>
      <c r="Q2333" s="84" t="n">
        <f aca="false">IF($N2333="D",VLOOKUP(H2333,BasisBuckets,2,FALSE()),0)</f>
        <v>0</v>
      </c>
      <c r="R2333" s="84" t="n">
        <f aca="false">IF($N2333="PHY",VLOOKUP(H2333,PGDBuckets,2,FALSE()),0)</f>
        <v>0</v>
      </c>
      <c r="S2333" s="84" t="n">
        <f aca="false">IF($N2333="G",VLOOKUP(H2333,PGDBuckets,2,FALSE()),0)</f>
        <v>0</v>
      </c>
      <c r="T2333" s="84" t="n">
        <f aca="false">SUM(P2333:S2333)</f>
        <v>11</v>
      </c>
      <c r="U2333" s="84" t="str">
        <f aca="false">IF(O2333="not used","-",O2333&amp;N2333&amp;T2333)</f>
        <v>-</v>
      </c>
      <c r="V2333" s="84" t="str">
        <f aca="false">IF(O2333="Not Used","-",VLOOKUP(D2333,FOLIOS,7,FALSE())&amp;H2333)</f>
        <v>-</v>
      </c>
      <c r="W2333" s="84" t="str">
        <f aca="false">IF(U2333="-","-",O2333&amp;E2333&amp;H2333)</f>
        <v>-</v>
      </c>
      <c r="X2333" s="85" t="str">
        <f aca="false">D2333&amp;G2333</f>
        <v>FT-CAND-EGSC-PRCTOLL:AECO/EMP</v>
      </c>
      <c r="AF2333" s="0" t="str">
        <f aca="false">D2333&amp;V2333</f>
        <v>FT-CAND-EGSC-PRC-</v>
      </c>
    </row>
    <row r="2334" customFormat="false" ht="12.75" hidden="false" customHeight="false" outlineLevel="0" collapsed="false">
      <c r="A2334" s="81" t="n">
        <v>36682</v>
      </c>
      <c r="B2334" s="82" t="s">
        <v>55</v>
      </c>
      <c r="C2334" s="82" t="s">
        <v>56</v>
      </c>
      <c r="D2334" s="82" t="s">
        <v>103</v>
      </c>
      <c r="E2334" s="82" t="s">
        <v>24</v>
      </c>
      <c r="F2334" s="82"/>
      <c r="G2334" s="82" t="s">
        <v>104</v>
      </c>
      <c r="H2334" s="81" t="n">
        <v>37926</v>
      </c>
      <c r="I2334" s="82" t="n">
        <v>487863</v>
      </c>
      <c r="J2334" s="82" t="n">
        <v>0</v>
      </c>
      <c r="K2334" s="83" t="n">
        <f aca="false">IF(J2334=0,0,J2334/I2334)</f>
        <v>0</v>
      </c>
      <c r="L2334" s="83" t="n">
        <f aca="false">I2334/UOM</f>
        <v>48.7863</v>
      </c>
      <c r="M2334" s="83" t="n">
        <f aca="false">J2334/UOM</f>
        <v>0</v>
      </c>
      <c r="N2334" s="84" t="str">
        <f aca="false">IF(F2334="P","PHY",IF(F2334="G","G",E2334))</f>
        <v>P</v>
      </c>
      <c r="O2334" s="84" t="str">
        <f aca="false">IF(ISNA(VLOOKUP(G2334,BadCanCurves,1,FALSE())),VLOOKUP(D2334,FOLIOS,6,FALSE()),"not used")</f>
        <v>not used</v>
      </c>
      <c r="P2334" s="84" t="n">
        <f aca="false">IF($N2334="P",VLOOKUP(H2334,PrcBuckets,2,FALSE()),0)</f>
        <v>11</v>
      </c>
      <c r="Q2334" s="84" t="n">
        <f aca="false">IF($N2334="D",VLOOKUP(H2334,BasisBuckets,2,FALSE()),0)</f>
        <v>0</v>
      </c>
      <c r="R2334" s="84" t="n">
        <f aca="false">IF($N2334="PHY",VLOOKUP(H2334,PGDBuckets,2,FALSE()),0)</f>
        <v>0</v>
      </c>
      <c r="S2334" s="84" t="n">
        <f aca="false">IF($N2334="G",VLOOKUP(H2334,PGDBuckets,2,FALSE()),0)</f>
        <v>0</v>
      </c>
      <c r="T2334" s="84" t="n">
        <f aca="false">SUM(P2334:S2334)</f>
        <v>11</v>
      </c>
      <c r="U2334" s="84" t="str">
        <f aca="false">IF(O2334="not used","-",O2334&amp;N2334&amp;T2334)</f>
        <v>-</v>
      </c>
      <c r="V2334" s="84" t="str">
        <f aca="false">IF(O2334="Not Used","-",VLOOKUP(D2334,FOLIOS,7,FALSE())&amp;H2334)</f>
        <v>-</v>
      </c>
      <c r="W2334" s="84" t="str">
        <f aca="false">IF(U2334="-","-",O2334&amp;E2334&amp;H2334)</f>
        <v>-</v>
      </c>
      <c r="X2334" s="85" t="str">
        <f aca="false">D2334&amp;G2334</f>
        <v>FT-CAND-EGSC-PRCTOLL:AECO/EMP</v>
      </c>
      <c r="AF2334" s="0" t="str">
        <f aca="false">D2334&amp;V2334</f>
        <v>FT-CAND-EGSC-PRC-</v>
      </c>
    </row>
    <row r="2335" customFormat="false" ht="12.75" hidden="false" customHeight="false" outlineLevel="0" collapsed="false">
      <c r="A2335" s="81" t="n">
        <v>36682</v>
      </c>
      <c r="B2335" s="82" t="s">
        <v>55</v>
      </c>
      <c r="C2335" s="82" t="s">
        <v>56</v>
      </c>
      <c r="D2335" s="82" t="s">
        <v>103</v>
      </c>
      <c r="E2335" s="82" t="s">
        <v>24</v>
      </c>
      <c r="F2335" s="82"/>
      <c r="G2335" s="82" t="s">
        <v>104</v>
      </c>
      <c r="H2335" s="81" t="n">
        <v>37956</v>
      </c>
      <c r="I2335" s="82" t="n">
        <v>501185</v>
      </c>
      <c r="J2335" s="82" t="n">
        <v>0</v>
      </c>
      <c r="K2335" s="83" t="n">
        <f aca="false">IF(J2335=0,0,J2335/I2335)</f>
        <v>0</v>
      </c>
      <c r="L2335" s="83" t="n">
        <f aca="false">I2335/UOM</f>
        <v>50.1185</v>
      </c>
      <c r="M2335" s="83" t="n">
        <f aca="false">J2335/UOM</f>
        <v>0</v>
      </c>
      <c r="N2335" s="84" t="str">
        <f aca="false">IF(F2335="P","PHY",IF(F2335="G","G",E2335))</f>
        <v>P</v>
      </c>
      <c r="O2335" s="84" t="str">
        <f aca="false">IF(ISNA(VLOOKUP(G2335,BadCanCurves,1,FALSE())),VLOOKUP(D2335,FOLIOS,6,FALSE()),"not used")</f>
        <v>not used</v>
      </c>
      <c r="P2335" s="84" t="n">
        <f aca="false">IF($N2335="P",VLOOKUP(H2335,PrcBuckets,2,FALSE()),0)</f>
        <v>11</v>
      </c>
      <c r="Q2335" s="84" t="n">
        <f aca="false">IF($N2335="D",VLOOKUP(H2335,BasisBuckets,2,FALSE()),0)</f>
        <v>0</v>
      </c>
      <c r="R2335" s="84" t="n">
        <f aca="false">IF($N2335="PHY",VLOOKUP(H2335,PGDBuckets,2,FALSE()),0)</f>
        <v>0</v>
      </c>
      <c r="S2335" s="84" t="n">
        <f aca="false">IF($N2335="G",VLOOKUP(H2335,PGDBuckets,2,FALSE()),0)</f>
        <v>0</v>
      </c>
      <c r="T2335" s="84" t="n">
        <f aca="false">SUM(P2335:S2335)</f>
        <v>11</v>
      </c>
      <c r="U2335" s="84" t="str">
        <f aca="false">IF(O2335="not used","-",O2335&amp;N2335&amp;T2335)</f>
        <v>-</v>
      </c>
      <c r="V2335" s="84" t="str">
        <f aca="false">IF(O2335="Not Used","-",VLOOKUP(D2335,FOLIOS,7,FALSE())&amp;H2335)</f>
        <v>-</v>
      </c>
      <c r="W2335" s="84" t="str">
        <f aca="false">IF(U2335="-","-",O2335&amp;E2335&amp;H2335)</f>
        <v>-</v>
      </c>
      <c r="X2335" s="85" t="str">
        <f aca="false">D2335&amp;G2335</f>
        <v>FT-CAND-EGSC-PRCTOLL:AECO/EMP</v>
      </c>
      <c r="AF2335" s="0" t="str">
        <f aca="false">D2335&amp;V2335</f>
        <v>FT-CAND-EGSC-PRC-</v>
      </c>
    </row>
    <row r="2336" customFormat="false" ht="12.75" hidden="false" customHeight="false" outlineLevel="0" collapsed="false">
      <c r="A2336" s="81" t="n">
        <v>36682</v>
      </c>
      <c r="B2336" s="82" t="s">
        <v>55</v>
      </c>
      <c r="C2336" s="82" t="s">
        <v>56</v>
      </c>
      <c r="D2336" s="82" t="s">
        <v>103</v>
      </c>
      <c r="E2336" s="82" t="s">
        <v>24</v>
      </c>
      <c r="F2336" s="82"/>
      <c r="G2336" s="82" t="s">
        <v>104</v>
      </c>
      <c r="H2336" s="81" t="n">
        <v>37987</v>
      </c>
      <c r="I2336" s="82" t="n">
        <v>498149</v>
      </c>
      <c r="J2336" s="82" t="n">
        <v>0</v>
      </c>
      <c r="K2336" s="83" t="n">
        <f aca="false">IF(J2336=0,0,J2336/I2336)</f>
        <v>0</v>
      </c>
      <c r="L2336" s="83" t="n">
        <f aca="false">I2336/UOM</f>
        <v>49.8149</v>
      </c>
      <c r="M2336" s="83" t="n">
        <f aca="false">J2336/UOM</f>
        <v>0</v>
      </c>
      <c r="N2336" s="84" t="str">
        <f aca="false">IF(F2336="P","PHY",IF(F2336="G","G",E2336))</f>
        <v>P</v>
      </c>
      <c r="O2336" s="84" t="str">
        <f aca="false">IF(ISNA(VLOOKUP(G2336,BadCanCurves,1,FALSE())),VLOOKUP(D2336,FOLIOS,6,FALSE()),"not used")</f>
        <v>not used</v>
      </c>
      <c r="P2336" s="84" t="n">
        <f aca="false">IF($N2336="P",VLOOKUP(H2336,PrcBuckets,2,FALSE()),0)</f>
        <v>12</v>
      </c>
      <c r="Q2336" s="84" t="n">
        <f aca="false">IF($N2336="D",VLOOKUP(H2336,BasisBuckets,2,FALSE()),0)</f>
        <v>0</v>
      </c>
      <c r="R2336" s="84" t="n">
        <f aca="false">IF($N2336="PHY",VLOOKUP(H2336,PGDBuckets,2,FALSE()),0)</f>
        <v>0</v>
      </c>
      <c r="S2336" s="84" t="n">
        <f aca="false">IF($N2336="G",VLOOKUP(H2336,PGDBuckets,2,FALSE()),0)</f>
        <v>0</v>
      </c>
      <c r="T2336" s="84" t="n">
        <f aca="false">SUM(P2336:S2336)</f>
        <v>12</v>
      </c>
      <c r="U2336" s="84" t="str">
        <f aca="false">IF(O2336="not used","-",O2336&amp;N2336&amp;T2336)</f>
        <v>-</v>
      </c>
      <c r="V2336" s="84" t="str">
        <f aca="false">IF(O2336="Not Used","-",VLOOKUP(D2336,FOLIOS,7,FALSE())&amp;H2336)</f>
        <v>-</v>
      </c>
      <c r="W2336" s="84" t="str">
        <f aca="false">IF(U2336="-","-",O2336&amp;E2336&amp;H2336)</f>
        <v>-</v>
      </c>
      <c r="X2336" s="85" t="str">
        <f aca="false">D2336&amp;G2336</f>
        <v>FT-CAND-EGSC-PRCTOLL:AECO/EMP</v>
      </c>
      <c r="AF2336" s="0" t="str">
        <f aca="false">D2336&amp;V2336</f>
        <v>FT-CAND-EGSC-PRC-</v>
      </c>
    </row>
    <row r="2337" customFormat="false" ht="12.75" hidden="false" customHeight="false" outlineLevel="0" collapsed="false">
      <c r="A2337" s="81" t="n">
        <v>36682</v>
      </c>
      <c r="B2337" s="82" t="s">
        <v>55</v>
      </c>
      <c r="C2337" s="82" t="s">
        <v>56</v>
      </c>
      <c r="D2337" s="82" t="s">
        <v>103</v>
      </c>
      <c r="E2337" s="82" t="s">
        <v>24</v>
      </c>
      <c r="F2337" s="82"/>
      <c r="G2337" s="82" t="s">
        <v>104</v>
      </c>
      <c r="H2337" s="81" t="n">
        <v>38018</v>
      </c>
      <c r="I2337" s="82" t="n">
        <v>463169</v>
      </c>
      <c r="J2337" s="82" t="n">
        <v>0</v>
      </c>
      <c r="K2337" s="83" t="n">
        <f aca="false">IF(J2337=0,0,J2337/I2337)</f>
        <v>0</v>
      </c>
      <c r="L2337" s="83" t="n">
        <f aca="false">I2337/UOM</f>
        <v>46.3169</v>
      </c>
      <c r="M2337" s="83" t="n">
        <f aca="false">J2337/UOM</f>
        <v>0</v>
      </c>
      <c r="N2337" s="84" t="str">
        <f aca="false">IF(F2337="P","PHY",IF(F2337="G","G",E2337))</f>
        <v>P</v>
      </c>
      <c r="O2337" s="84" t="str">
        <f aca="false">IF(ISNA(VLOOKUP(G2337,BadCanCurves,1,FALSE())),VLOOKUP(D2337,FOLIOS,6,FALSE()),"not used")</f>
        <v>not used</v>
      </c>
      <c r="P2337" s="84" t="n">
        <f aca="false">IF($N2337="P",VLOOKUP(H2337,PrcBuckets,2,FALSE()),0)</f>
        <v>12</v>
      </c>
      <c r="Q2337" s="84" t="n">
        <f aca="false">IF($N2337="D",VLOOKUP(H2337,BasisBuckets,2,FALSE()),0)</f>
        <v>0</v>
      </c>
      <c r="R2337" s="84" t="n">
        <f aca="false">IF($N2337="PHY",VLOOKUP(H2337,PGDBuckets,2,FALSE()),0)</f>
        <v>0</v>
      </c>
      <c r="S2337" s="84" t="n">
        <f aca="false">IF($N2337="G",VLOOKUP(H2337,PGDBuckets,2,FALSE()),0)</f>
        <v>0</v>
      </c>
      <c r="T2337" s="84" t="n">
        <f aca="false">SUM(P2337:S2337)</f>
        <v>12</v>
      </c>
      <c r="U2337" s="84" t="str">
        <f aca="false">IF(O2337="not used","-",O2337&amp;N2337&amp;T2337)</f>
        <v>-</v>
      </c>
      <c r="V2337" s="84" t="str">
        <f aca="false">IF(O2337="Not Used","-",VLOOKUP(D2337,FOLIOS,7,FALSE())&amp;H2337)</f>
        <v>-</v>
      </c>
      <c r="W2337" s="84" t="str">
        <f aca="false">IF(U2337="-","-",O2337&amp;E2337&amp;H2337)</f>
        <v>-</v>
      </c>
      <c r="X2337" s="85" t="str">
        <f aca="false">D2337&amp;G2337</f>
        <v>FT-CAND-EGSC-PRCTOLL:AECO/EMP</v>
      </c>
      <c r="AF2337" s="0" t="str">
        <f aca="false">D2337&amp;V2337</f>
        <v>FT-CAND-EGSC-PRC-</v>
      </c>
    </row>
    <row r="2338" customFormat="false" ht="12.75" hidden="false" customHeight="false" outlineLevel="0" collapsed="false">
      <c r="A2338" s="81" t="n">
        <v>36682</v>
      </c>
      <c r="B2338" s="82" t="s">
        <v>55</v>
      </c>
      <c r="C2338" s="82" t="s">
        <v>56</v>
      </c>
      <c r="D2338" s="82" t="s">
        <v>103</v>
      </c>
      <c r="E2338" s="82" t="s">
        <v>24</v>
      </c>
      <c r="F2338" s="82"/>
      <c r="G2338" s="82" t="s">
        <v>104</v>
      </c>
      <c r="H2338" s="81" t="n">
        <v>38047</v>
      </c>
      <c r="I2338" s="82" t="n">
        <v>492286</v>
      </c>
      <c r="J2338" s="82" t="n">
        <v>0</v>
      </c>
      <c r="K2338" s="83" t="n">
        <f aca="false">IF(J2338=0,0,J2338/I2338)</f>
        <v>0</v>
      </c>
      <c r="L2338" s="83" t="n">
        <f aca="false">I2338/UOM</f>
        <v>49.2286</v>
      </c>
      <c r="M2338" s="83" t="n">
        <f aca="false">J2338/UOM</f>
        <v>0</v>
      </c>
      <c r="N2338" s="84" t="str">
        <f aca="false">IF(F2338="P","PHY",IF(F2338="G","G",E2338))</f>
        <v>P</v>
      </c>
      <c r="O2338" s="84" t="str">
        <f aca="false">IF(ISNA(VLOOKUP(G2338,BadCanCurves,1,FALSE())),VLOOKUP(D2338,FOLIOS,6,FALSE()),"not used")</f>
        <v>not used</v>
      </c>
      <c r="P2338" s="84" t="n">
        <f aca="false">IF($N2338="P",VLOOKUP(H2338,PrcBuckets,2,FALSE()),0)</f>
        <v>12</v>
      </c>
      <c r="Q2338" s="84" t="n">
        <f aca="false">IF($N2338="D",VLOOKUP(H2338,BasisBuckets,2,FALSE()),0)</f>
        <v>0</v>
      </c>
      <c r="R2338" s="84" t="n">
        <f aca="false">IF($N2338="PHY",VLOOKUP(H2338,PGDBuckets,2,FALSE()),0)</f>
        <v>0</v>
      </c>
      <c r="S2338" s="84" t="n">
        <f aca="false">IF($N2338="G",VLOOKUP(H2338,PGDBuckets,2,FALSE()),0)</f>
        <v>0</v>
      </c>
      <c r="T2338" s="84" t="n">
        <f aca="false">SUM(P2338:S2338)</f>
        <v>12</v>
      </c>
      <c r="U2338" s="84" t="str">
        <f aca="false">IF(O2338="not used","-",O2338&amp;N2338&amp;T2338)</f>
        <v>-</v>
      </c>
      <c r="V2338" s="84" t="str">
        <f aca="false">IF(O2338="Not Used","-",VLOOKUP(D2338,FOLIOS,7,FALSE())&amp;H2338)</f>
        <v>-</v>
      </c>
      <c r="W2338" s="84" t="str">
        <f aca="false">IF(U2338="-","-",O2338&amp;E2338&amp;H2338)</f>
        <v>-</v>
      </c>
      <c r="X2338" s="85" t="str">
        <f aca="false">D2338&amp;G2338</f>
        <v>FT-CAND-EGSC-PRCTOLL:AECO/EMP</v>
      </c>
      <c r="AF2338" s="0" t="str">
        <f aca="false">D2338&amp;V2338</f>
        <v>FT-CAND-EGSC-PRC-</v>
      </c>
    </row>
    <row r="2339" customFormat="false" ht="12.75" hidden="false" customHeight="false" outlineLevel="0" collapsed="false">
      <c r="A2339" s="81" t="n">
        <v>36682</v>
      </c>
      <c r="B2339" s="82" t="s">
        <v>55</v>
      </c>
      <c r="C2339" s="82" t="s">
        <v>56</v>
      </c>
      <c r="D2339" s="82" t="s">
        <v>103</v>
      </c>
      <c r="E2339" s="82" t="s">
        <v>24</v>
      </c>
      <c r="F2339" s="82"/>
      <c r="G2339" s="82" t="s">
        <v>104</v>
      </c>
      <c r="H2339" s="81" t="n">
        <v>38078</v>
      </c>
      <c r="I2339" s="82" t="n">
        <v>473507</v>
      </c>
      <c r="J2339" s="82" t="n">
        <v>0</v>
      </c>
      <c r="K2339" s="83" t="n">
        <f aca="false">IF(J2339=0,0,J2339/I2339)</f>
        <v>0</v>
      </c>
      <c r="L2339" s="83" t="n">
        <f aca="false">I2339/UOM</f>
        <v>47.3507</v>
      </c>
      <c r="M2339" s="83" t="n">
        <f aca="false">J2339/UOM</f>
        <v>0</v>
      </c>
      <c r="N2339" s="84" t="str">
        <f aca="false">IF(F2339="P","PHY",IF(F2339="G","G",E2339))</f>
        <v>P</v>
      </c>
      <c r="O2339" s="84" t="str">
        <f aca="false">IF(ISNA(VLOOKUP(G2339,BadCanCurves,1,FALSE())),VLOOKUP(D2339,FOLIOS,6,FALSE()),"not used")</f>
        <v>not used</v>
      </c>
      <c r="P2339" s="84" t="n">
        <f aca="false">IF($N2339="P",VLOOKUP(H2339,PrcBuckets,2,FALSE()),0)</f>
        <v>12</v>
      </c>
      <c r="Q2339" s="84" t="n">
        <f aca="false">IF($N2339="D",VLOOKUP(H2339,BasisBuckets,2,FALSE()),0)</f>
        <v>0</v>
      </c>
      <c r="R2339" s="84" t="n">
        <f aca="false">IF($N2339="PHY",VLOOKUP(H2339,PGDBuckets,2,FALSE()),0)</f>
        <v>0</v>
      </c>
      <c r="S2339" s="84" t="n">
        <f aca="false">IF($N2339="G",VLOOKUP(H2339,PGDBuckets,2,FALSE()),0)</f>
        <v>0</v>
      </c>
      <c r="T2339" s="84" t="n">
        <f aca="false">SUM(P2339:S2339)</f>
        <v>12</v>
      </c>
      <c r="U2339" s="84" t="str">
        <f aca="false">IF(O2339="not used","-",O2339&amp;N2339&amp;T2339)</f>
        <v>-</v>
      </c>
      <c r="V2339" s="84" t="str">
        <f aca="false">IF(O2339="Not Used","-",VLOOKUP(D2339,FOLIOS,7,FALSE())&amp;H2339)</f>
        <v>-</v>
      </c>
      <c r="W2339" s="84" t="str">
        <f aca="false">IF(U2339="-","-",O2339&amp;E2339&amp;H2339)</f>
        <v>-</v>
      </c>
      <c r="X2339" s="85" t="str">
        <f aca="false">D2339&amp;G2339</f>
        <v>FT-CAND-EGSC-PRCTOLL:AECO/EMP</v>
      </c>
      <c r="AF2339" s="0" t="str">
        <f aca="false">D2339&amp;V2339</f>
        <v>FT-CAND-EGSC-PRC-</v>
      </c>
    </row>
    <row r="2340" customFormat="false" ht="12.75" hidden="false" customHeight="false" outlineLevel="0" collapsed="false">
      <c r="A2340" s="81" t="n">
        <v>36682</v>
      </c>
      <c r="B2340" s="82" t="s">
        <v>55</v>
      </c>
      <c r="C2340" s="82" t="s">
        <v>56</v>
      </c>
      <c r="D2340" s="82" t="s">
        <v>103</v>
      </c>
      <c r="E2340" s="82" t="s">
        <v>24</v>
      </c>
      <c r="F2340" s="82"/>
      <c r="G2340" s="82" t="s">
        <v>104</v>
      </c>
      <c r="H2340" s="81" t="n">
        <v>38108</v>
      </c>
      <c r="I2340" s="82" t="n">
        <v>486419</v>
      </c>
      <c r="J2340" s="82" t="n">
        <v>0</v>
      </c>
      <c r="K2340" s="83" t="n">
        <f aca="false">IF(J2340=0,0,J2340/I2340)</f>
        <v>0</v>
      </c>
      <c r="L2340" s="83" t="n">
        <f aca="false">I2340/UOM</f>
        <v>48.6419</v>
      </c>
      <c r="M2340" s="83" t="n">
        <f aca="false">J2340/UOM</f>
        <v>0</v>
      </c>
      <c r="N2340" s="84" t="str">
        <f aca="false">IF(F2340="P","PHY",IF(F2340="G","G",E2340))</f>
        <v>P</v>
      </c>
      <c r="O2340" s="84" t="str">
        <f aca="false">IF(ISNA(VLOOKUP(G2340,BadCanCurves,1,FALSE())),VLOOKUP(D2340,FOLIOS,6,FALSE()),"not used")</f>
        <v>not used</v>
      </c>
      <c r="P2340" s="84" t="n">
        <f aca="false">IF($N2340="P",VLOOKUP(H2340,PrcBuckets,2,FALSE()),0)</f>
        <v>12</v>
      </c>
      <c r="Q2340" s="84" t="n">
        <f aca="false">IF($N2340="D",VLOOKUP(H2340,BasisBuckets,2,FALSE()),0)</f>
        <v>0</v>
      </c>
      <c r="R2340" s="84" t="n">
        <f aca="false">IF($N2340="PHY",VLOOKUP(H2340,PGDBuckets,2,FALSE()),0)</f>
        <v>0</v>
      </c>
      <c r="S2340" s="84" t="n">
        <f aca="false">IF($N2340="G",VLOOKUP(H2340,PGDBuckets,2,FALSE()),0)</f>
        <v>0</v>
      </c>
      <c r="T2340" s="84" t="n">
        <f aca="false">SUM(P2340:S2340)</f>
        <v>12</v>
      </c>
      <c r="U2340" s="84" t="str">
        <f aca="false">IF(O2340="not used","-",O2340&amp;N2340&amp;T2340)</f>
        <v>-</v>
      </c>
      <c r="V2340" s="84" t="str">
        <f aca="false">IF(O2340="Not Used","-",VLOOKUP(D2340,FOLIOS,7,FALSE())&amp;H2340)</f>
        <v>-</v>
      </c>
      <c r="W2340" s="84" t="str">
        <f aca="false">IF(U2340="-","-",O2340&amp;E2340&amp;H2340)</f>
        <v>-</v>
      </c>
      <c r="X2340" s="85" t="str">
        <f aca="false">D2340&amp;G2340</f>
        <v>FT-CAND-EGSC-PRCTOLL:AECO/EMP</v>
      </c>
      <c r="AF2340" s="0" t="str">
        <f aca="false">D2340&amp;V2340</f>
        <v>FT-CAND-EGSC-PRC-</v>
      </c>
    </row>
    <row r="2341" customFormat="false" ht="12.75" hidden="false" customHeight="false" outlineLevel="0" collapsed="false">
      <c r="A2341" s="81" t="n">
        <v>36682</v>
      </c>
      <c r="B2341" s="82" t="s">
        <v>55</v>
      </c>
      <c r="C2341" s="82" t="s">
        <v>56</v>
      </c>
      <c r="D2341" s="82" t="s">
        <v>103</v>
      </c>
      <c r="E2341" s="82" t="s">
        <v>24</v>
      </c>
      <c r="F2341" s="82"/>
      <c r="G2341" s="82" t="s">
        <v>104</v>
      </c>
      <c r="H2341" s="81" t="n">
        <v>38139</v>
      </c>
      <c r="I2341" s="82" t="n">
        <v>467873</v>
      </c>
      <c r="J2341" s="82" t="n">
        <v>0</v>
      </c>
      <c r="K2341" s="83" t="n">
        <f aca="false">IF(J2341=0,0,J2341/I2341)</f>
        <v>0</v>
      </c>
      <c r="L2341" s="83" t="n">
        <f aca="false">I2341/UOM</f>
        <v>46.7873</v>
      </c>
      <c r="M2341" s="83" t="n">
        <f aca="false">J2341/UOM</f>
        <v>0</v>
      </c>
      <c r="N2341" s="84" t="str">
        <f aca="false">IF(F2341="P","PHY",IF(F2341="G","G",E2341))</f>
        <v>P</v>
      </c>
      <c r="O2341" s="84" t="str">
        <f aca="false">IF(ISNA(VLOOKUP(G2341,BadCanCurves,1,FALSE())),VLOOKUP(D2341,FOLIOS,6,FALSE()),"not used")</f>
        <v>not used</v>
      </c>
      <c r="P2341" s="84" t="n">
        <f aca="false">IF($N2341="P",VLOOKUP(H2341,PrcBuckets,2,FALSE()),0)</f>
        <v>12</v>
      </c>
      <c r="Q2341" s="84" t="n">
        <f aca="false">IF($N2341="D",VLOOKUP(H2341,BasisBuckets,2,FALSE()),0)</f>
        <v>0</v>
      </c>
      <c r="R2341" s="84" t="n">
        <f aca="false">IF($N2341="PHY",VLOOKUP(H2341,PGDBuckets,2,FALSE()),0)</f>
        <v>0</v>
      </c>
      <c r="S2341" s="84" t="n">
        <f aca="false">IF($N2341="G",VLOOKUP(H2341,PGDBuckets,2,FALSE()),0)</f>
        <v>0</v>
      </c>
      <c r="T2341" s="84" t="n">
        <f aca="false">SUM(P2341:S2341)</f>
        <v>12</v>
      </c>
      <c r="U2341" s="84" t="str">
        <f aca="false">IF(O2341="not used","-",O2341&amp;N2341&amp;T2341)</f>
        <v>-</v>
      </c>
      <c r="V2341" s="84" t="str">
        <f aca="false">IF(O2341="Not Used","-",VLOOKUP(D2341,FOLIOS,7,FALSE())&amp;H2341)</f>
        <v>-</v>
      </c>
      <c r="W2341" s="84" t="str">
        <f aca="false">IF(U2341="-","-",O2341&amp;E2341&amp;H2341)</f>
        <v>-</v>
      </c>
      <c r="X2341" s="85" t="str">
        <f aca="false">D2341&amp;G2341</f>
        <v>FT-CAND-EGSC-PRCTOLL:AECO/EMP</v>
      </c>
      <c r="AF2341" s="0" t="str">
        <f aca="false">D2341&amp;V2341</f>
        <v>FT-CAND-EGSC-PRC-</v>
      </c>
    </row>
    <row r="2342" customFormat="false" ht="12.75" hidden="false" customHeight="false" outlineLevel="0" collapsed="false">
      <c r="A2342" s="81" t="n">
        <v>36682</v>
      </c>
      <c r="B2342" s="82" t="s">
        <v>55</v>
      </c>
      <c r="C2342" s="82" t="s">
        <v>56</v>
      </c>
      <c r="D2342" s="82" t="s">
        <v>103</v>
      </c>
      <c r="E2342" s="82" t="s">
        <v>24</v>
      </c>
      <c r="F2342" s="82"/>
      <c r="G2342" s="82" t="s">
        <v>104</v>
      </c>
      <c r="H2342" s="81" t="n">
        <v>38169</v>
      </c>
      <c r="I2342" s="82" t="n">
        <v>480630</v>
      </c>
      <c r="J2342" s="82" t="n">
        <v>0</v>
      </c>
      <c r="K2342" s="83" t="n">
        <f aca="false">IF(J2342=0,0,J2342/I2342)</f>
        <v>0</v>
      </c>
      <c r="L2342" s="83" t="n">
        <f aca="false">I2342/UOM</f>
        <v>48.063</v>
      </c>
      <c r="M2342" s="83" t="n">
        <f aca="false">J2342/UOM</f>
        <v>0</v>
      </c>
      <c r="N2342" s="84" t="str">
        <f aca="false">IF(F2342="P","PHY",IF(F2342="G","G",E2342))</f>
        <v>P</v>
      </c>
      <c r="O2342" s="84" t="str">
        <f aca="false">IF(ISNA(VLOOKUP(G2342,BadCanCurves,1,FALSE())),VLOOKUP(D2342,FOLIOS,6,FALSE()),"not used")</f>
        <v>not used</v>
      </c>
      <c r="P2342" s="84" t="n">
        <f aca="false">IF($N2342="P",VLOOKUP(H2342,PrcBuckets,2,FALSE()),0)</f>
        <v>12</v>
      </c>
      <c r="Q2342" s="84" t="n">
        <f aca="false">IF($N2342="D",VLOOKUP(H2342,BasisBuckets,2,FALSE()),0)</f>
        <v>0</v>
      </c>
      <c r="R2342" s="84" t="n">
        <f aca="false">IF($N2342="PHY",VLOOKUP(H2342,PGDBuckets,2,FALSE()),0)</f>
        <v>0</v>
      </c>
      <c r="S2342" s="84" t="n">
        <f aca="false">IF($N2342="G",VLOOKUP(H2342,PGDBuckets,2,FALSE()),0)</f>
        <v>0</v>
      </c>
      <c r="T2342" s="84" t="n">
        <f aca="false">SUM(P2342:S2342)</f>
        <v>12</v>
      </c>
      <c r="U2342" s="84" t="str">
        <f aca="false">IF(O2342="not used","-",O2342&amp;N2342&amp;T2342)</f>
        <v>-</v>
      </c>
      <c r="V2342" s="84" t="str">
        <f aca="false">IF(O2342="Not Used","-",VLOOKUP(D2342,FOLIOS,7,FALSE())&amp;H2342)</f>
        <v>-</v>
      </c>
      <c r="W2342" s="84" t="str">
        <f aca="false">IF(U2342="-","-",O2342&amp;E2342&amp;H2342)</f>
        <v>-</v>
      </c>
      <c r="X2342" s="85" t="str">
        <f aca="false">D2342&amp;G2342</f>
        <v>FT-CAND-EGSC-PRCTOLL:AECO/EMP</v>
      </c>
      <c r="AF2342" s="0" t="str">
        <f aca="false">D2342&amp;V2342</f>
        <v>FT-CAND-EGSC-PRC-</v>
      </c>
    </row>
    <row r="2343" customFormat="false" ht="12.75" hidden="false" customHeight="false" outlineLevel="0" collapsed="false">
      <c r="A2343" s="81" t="n">
        <v>36682</v>
      </c>
      <c r="B2343" s="82" t="s">
        <v>55</v>
      </c>
      <c r="C2343" s="82" t="s">
        <v>56</v>
      </c>
      <c r="D2343" s="82" t="s">
        <v>103</v>
      </c>
      <c r="E2343" s="82" t="s">
        <v>24</v>
      </c>
      <c r="F2343" s="82"/>
      <c r="G2343" s="82" t="s">
        <v>104</v>
      </c>
      <c r="H2343" s="81" t="n">
        <v>38200</v>
      </c>
      <c r="I2343" s="82" t="n">
        <v>477714</v>
      </c>
      <c r="J2343" s="82" t="n">
        <v>0</v>
      </c>
      <c r="K2343" s="83" t="n">
        <f aca="false">IF(J2343=0,0,J2343/I2343)</f>
        <v>0</v>
      </c>
      <c r="L2343" s="83" t="n">
        <f aca="false">I2343/UOM</f>
        <v>47.7714</v>
      </c>
      <c r="M2343" s="83" t="n">
        <f aca="false">J2343/UOM</f>
        <v>0</v>
      </c>
      <c r="N2343" s="84" t="str">
        <f aca="false">IF(F2343="P","PHY",IF(F2343="G","G",E2343))</f>
        <v>P</v>
      </c>
      <c r="O2343" s="84" t="str">
        <f aca="false">IF(ISNA(VLOOKUP(G2343,BadCanCurves,1,FALSE())),VLOOKUP(D2343,FOLIOS,6,FALSE()),"not used")</f>
        <v>not used</v>
      </c>
      <c r="P2343" s="84" t="n">
        <f aca="false">IF($N2343="P",VLOOKUP(H2343,PrcBuckets,2,FALSE()),0)</f>
        <v>12</v>
      </c>
      <c r="Q2343" s="84" t="n">
        <f aca="false">IF($N2343="D",VLOOKUP(H2343,BasisBuckets,2,FALSE()),0)</f>
        <v>0</v>
      </c>
      <c r="R2343" s="84" t="n">
        <f aca="false">IF($N2343="PHY",VLOOKUP(H2343,PGDBuckets,2,FALSE()),0)</f>
        <v>0</v>
      </c>
      <c r="S2343" s="84" t="n">
        <f aca="false">IF($N2343="G",VLOOKUP(H2343,PGDBuckets,2,FALSE()),0)</f>
        <v>0</v>
      </c>
      <c r="T2343" s="84" t="n">
        <f aca="false">SUM(P2343:S2343)</f>
        <v>12</v>
      </c>
      <c r="U2343" s="84" t="str">
        <f aca="false">IF(O2343="not used","-",O2343&amp;N2343&amp;T2343)</f>
        <v>-</v>
      </c>
      <c r="V2343" s="84" t="str">
        <f aca="false">IF(O2343="Not Used","-",VLOOKUP(D2343,FOLIOS,7,FALSE())&amp;H2343)</f>
        <v>-</v>
      </c>
      <c r="W2343" s="84" t="str">
        <f aca="false">IF(U2343="-","-",O2343&amp;E2343&amp;H2343)</f>
        <v>-</v>
      </c>
      <c r="X2343" s="85" t="str">
        <f aca="false">D2343&amp;G2343</f>
        <v>FT-CAND-EGSC-PRCTOLL:AECO/EMP</v>
      </c>
      <c r="AF2343" s="0" t="str">
        <f aca="false">D2343&amp;V2343</f>
        <v>FT-CAND-EGSC-PRC-</v>
      </c>
    </row>
    <row r="2344" customFormat="false" ht="12.75" hidden="false" customHeight="false" outlineLevel="0" collapsed="false">
      <c r="A2344" s="81" t="n">
        <v>36682</v>
      </c>
      <c r="B2344" s="82" t="s">
        <v>55</v>
      </c>
      <c r="C2344" s="82" t="s">
        <v>56</v>
      </c>
      <c r="D2344" s="82" t="s">
        <v>103</v>
      </c>
      <c r="E2344" s="82" t="s">
        <v>24</v>
      </c>
      <c r="F2344" s="82"/>
      <c r="G2344" s="82" t="s">
        <v>104</v>
      </c>
      <c r="H2344" s="81" t="n">
        <v>38231</v>
      </c>
      <c r="I2344" s="82" t="n">
        <v>459498</v>
      </c>
      <c r="J2344" s="82" t="n">
        <v>0</v>
      </c>
      <c r="K2344" s="83" t="n">
        <f aca="false">IF(J2344=0,0,J2344/I2344)</f>
        <v>0</v>
      </c>
      <c r="L2344" s="83" t="n">
        <f aca="false">I2344/UOM</f>
        <v>45.9498</v>
      </c>
      <c r="M2344" s="83" t="n">
        <f aca="false">J2344/UOM</f>
        <v>0</v>
      </c>
      <c r="N2344" s="84" t="str">
        <f aca="false">IF(F2344="P","PHY",IF(F2344="G","G",E2344))</f>
        <v>P</v>
      </c>
      <c r="O2344" s="84" t="str">
        <f aca="false">IF(ISNA(VLOOKUP(G2344,BadCanCurves,1,FALSE())),VLOOKUP(D2344,FOLIOS,6,FALSE()),"not used")</f>
        <v>not used</v>
      </c>
      <c r="P2344" s="84" t="n">
        <f aca="false">IF($N2344="P",VLOOKUP(H2344,PrcBuckets,2,FALSE()),0)</f>
        <v>12</v>
      </c>
      <c r="Q2344" s="84" t="n">
        <f aca="false">IF($N2344="D",VLOOKUP(H2344,BasisBuckets,2,FALSE()),0)</f>
        <v>0</v>
      </c>
      <c r="R2344" s="84" t="n">
        <f aca="false">IF($N2344="PHY",VLOOKUP(H2344,PGDBuckets,2,FALSE()),0)</f>
        <v>0</v>
      </c>
      <c r="S2344" s="84" t="n">
        <f aca="false">IF($N2344="G",VLOOKUP(H2344,PGDBuckets,2,FALSE()),0)</f>
        <v>0</v>
      </c>
      <c r="T2344" s="84" t="n">
        <f aca="false">SUM(P2344:S2344)</f>
        <v>12</v>
      </c>
      <c r="U2344" s="84" t="str">
        <f aca="false">IF(O2344="not used","-",O2344&amp;N2344&amp;T2344)</f>
        <v>-</v>
      </c>
      <c r="V2344" s="84" t="str">
        <f aca="false">IF(O2344="Not Used","-",VLOOKUP(D2344,FOLIOS,7,FALSE())&amp;H2344)</f>
        <v>-</v>
      </c>
      <c r="W2344" s="84" t="str">
        <f aca="false">IF(U2344="-","-",O2344&amp;E2344&amp;H2344)</f>
        <v>-</v>
      </c>
      <c r="X2344" s="85" t="str">
        <f aca="false">D2344&amp;G2344</f>
        <v>FT-CAND-EGSC-PRCTOLL:AECO/EMP</v>
      </c>
      <c r="AF2344" s="0" t="str">
        <f aca="false">D2344&amp;V2344</f>
        <v>FT-CAND-EGSC-PRC-</v>
      </c>
    </row>
    <row r="2345" customFormat="false" ht="12.75" hidden="false" customHeight="false" outlineLevel="0" collapsed="false">
      <c r="A2345" s="81" t="n">
        <v>36682</v>
      </c>
      <c r="B2345" s="82" t="s">
        <v>55</v>
      </c>
      <c r="C2345" s="82" t="s">
        <v>56</v>
      </c>
      <c r="D2345" s="82" t="s">
        <v>103</v>
      </c>
      <c r="E2345" s="82" t="s">
        <v>24</v>
      </c>
      <c r="F2345" s="82"/>
      <c r="G2345" s="82" t="s">
        <v>104</v>
      </c>
      <c r="H2345" s="81" t="n">
        <v>38261</v>
      </c>
      <c r="I2345" s="82" t="n">
        <v>472026</v>
      </c>
      <c r="J2345" s="82" t="n">
        <v>0</v>
      </c>
      <c r="K2345" s="83" t="n">
        <f aca="false">IF(J2345=0,0,J2345/I2345)</f>
        <v>0</v>
      </c>
      <c r="L2345" s="83" t="n">
        <f aca="false">I2345/UOM</f>
        <v>47.2026</v>
      </c>
      <c r="M2345" s="83" t="n">
        <f aca="false">J2345/UOM</f>
        <v>0</v>
      </c>
      <c r="N2345" s="84" t="str">
        <f aca="false">IF(F2345="P","PHY",IF(F2345="G","G",E2345))</f>
        <v>P</v>
      </c>
      <c r="O2345" s="84" t="str">
        <f aca="false">IF(ISNA(VLOOKUP(G2345,BadCanCurves,1,FALSE())),VLOOKUP(D2345,FOLIOS,6,FALSE()),"not used")</f>
        <v>not used</v>
      </c>
      <c r="P2345" s="84" t="n">
        <f aca="false">IF($N2345="P",VLOOKUP(H2345,PrcBuckets,2,FALSE()),0)</f>
        <v>12</v>
      </c>
      <c r="Q2345" s="84" t="n">
        <f aca="false">IF($N2345="D",VLOOKUP(H2345,BasisBuckets,2,FALSE()),0)</f>
        <v>0</v>
      </c>
      <c r="R2345" s="84" t="n">
        <f aca="false">IF($N2345="PHY",VLOOKUP(H2345,PGDBuckets,2,FALSE()),0)</f>
        <v>0</v>
      </c>
      <c r="S2345" s="84" t="n">
        <f aca="false">IF($N2345="G",VLOOKUP(H2345,PGDBuckets,2,FALSE()),0)</f>
        <v>0</v>
      </c>
      <c r="T2345" s="84" t="n">
        <f aca="false">SUM(P2345:S2345)</f>
        <v>12</v>
      </c>
      <c r="U2345" s="84" t="str">
        <f aca="false">IF(O2345="not used","-",O2345&amp;N2345&amp;T2345)</f>
        <v>-</v>
      </c>
      <c r="V2345" s="84" t="str">
        <f aca="false">IF(O2345="Not Used","-",VLOOKUP(D2345,FOLIOS,7,FALSE())&amp;H2345)</f>
        <v>-</v>
      </c>
      <c r="W2345" s="84" t="str">
        <f aca="false">IF(U2345="-","-",O2345&amp;E2345&amp;H2345)</f>
        <v>-</v>
      </c>
      <c r="X2345" s="85" t="str">
        <f aca="false">D2345&amp;G2345</f>
        <v>FT-CAND-EGSC-PRCTOLL:AECO/EMP</v>
      </c>
      <c r="AF2345" s="0" t="str">
        <f aca="false">D2345&amp;V2345</f>
        <v>FT-CAND-EGSC-PRC-</v>
      </c>
    </row>
    <row r="2346" customFormat="false" ht="12.75" hidden="false" customHeight="false" outlineLevel="0" collapsed="false">
      <c r="A2346" s="81" t="n">
        <v>36682</v>
      </c>
      <c r="B2346" s="82" t="s">
        <v>55</v>
      </c>
      <c r="C2346" s="82" t="s">
        <v>56</v>
      </c>
      <c r="D2346" s="82" t="s">
        <v>103</v>
      </c>
      <c r="E2346" s="82" t="s">
        <v>24</v>
      </c>
      <c r="F2346" s="82"/>
      <c r="G2346" s="82" t="s">
        <v>104</v>
      </c>
      <c r="H2346" s="81" t="n">
        <v>38292</v>
      </c>
      <c r="I2346" s="82" t="n">
        <v>454027</v>
      </c>
      <c r="J2346" s="82" t="n">
        <v>0</v>
      </c>
      <c r="K2346" s="83" t="n">
        <f aca="false">IF(J2346=0,0,J2346/I2346)</f>
        <v>0</v>
      </c>
      <c r="L2346" s="83" t="n">
        <f aca="false">I2346/UOM</f>
        <v>45.4027</v>
      </c>
      <c r="M2346" s="83" t="n">
        <f aca="false">J2346/UOM</f>
        <v>0</v>
      </c>
      <c r="N2346" s="84" t="str">
        <f aca="false">IF(F2346="P","PHY",IF(F2346="G","G",E2346))</f>
        <v>P</v>
      </c>
      <c r="O2346" s="84" t="str">
        <f aca="false">IF(ISNA(VLOOKUP(G2346,BadCanCurves,1,FALSE())),VLOOKUP(D2346,FOLIOS,6,FALSE()),"not used")</f>
        <v>not used</v>
      </c>
      <c r="P2346" s="84" t="n">
        <f aca="false">IF($N2346="P",VLOOKUP(H2346,PrcBuckets,2,FALSE()),0)</f>
        <v>12</v>
      </c>
      <c r="Q2346" s="84" t="n">
        <f aca="false">IF($N2346="D",VLOOKUP(H2346,BasisBuckets,2,FALSE()),0)</f>
        <v>0</v>
      </c>
      <c r="R2346" s="84" t="n">
        <f aca="false">IF($N2346="PHY",VLOOKUP(H2346,PGDBuckets,2,FALSE()),0)</f>
        <v>0</v>
      </c>
      <c r="S2346" s="84" t="n">
        <f aca="false">IF($N2346="G",VLOOKUP(H2346,PGDBuckets,2,FALSE()),0)</f>
        <v>0</v>
      </c>
      <c r="T2346" s="84" t="n">
        <f aca="false">SUM(P2346:S2346)</f>
        <v>12</v>
      </c>
      <c r="U2346" s="84" t="str">
        <f aca="false">IF(O2346="not used","-",O2346&amp;N2346&amp;T2346)</f>
        <v>-</v>
      </c>
      <c r="V2346" s="84" t="str">
        <f aca="false">IF(O2346="Not Used","-",VLOOKUP(D2346,FOLIOS,7,FALSE())&amp;H2346)</f>
        <v>-</v>
      </c>
      <c r="W2346" s="84" t="str">
        <f aca="false">IF(U2346="-","-",O2346&amp;E2346&amp;H2346)</f>
        <v>-</v>
      </c>
      <c r="X2346" s="85" t="str">
        <f aca="false">D2346&amp;G2346</f>
        <v>FT-CAND-EGSC-PRCTOLL:AECO/EMP</v>
      </c>
      <c r="AF2346" s="0" t="str">
        <f aca="false">D2346&amp;V2346</f>
        <v>FT-CAND-EGSC-PRC-</v>
      </c>
    </row>
    <row r="2347" customFormat="false" ht="12.75" hidden="false" customHeight="false" outlineLevel="0" collapsed="false">
      <c r="A2347" s="81" t="n">
        <v>36682</v>
      </c>
      <c r="B2347" s="82" t="s">
        <v>55</v>
      </c>
      <c r="C2347" s="82" t="s">
        <v>56</v>
      </c>
      <c r="D2347" s="82" t="s">
        <v>103</v>
      </c>
      <c r="E2347" s="82" t="s">
        <v>24</v>
      </c>
      <c r="F2347" s="82"/>
      <c r="G2347" s="82" t="s">
        <v>104</v>
      </c>
      <c r="H2347" s="81" t="n">
        <v>38322</v>
      </c>
      <c r="I2347" s="82" t="n">
        <v>466405</v>
      </c>
      <c r="J2347" s="82" t="n">
        <v>0</v>
      </c>
      <c r="K2347" s="83" t="n">
        <f aca="false">IF(J2347=0,0,J2347/I2347)</f>
        <v>0</v>
      </c>
      <c r="L2347" s="83" t="n">
        <f aca="false">I2347/UOM</f>
        <v>46.6405</v>
      </c>
      <c r="M2347" s="83" t="n">
        <f aca="false">J2347/UOM</f>
        <v>0</v>
      </c>
      <c r="N2347" s="84" t="str">
        <f aca="false">IF(F2347="P","PHY",IF(F2347="G","G",E2347))</f>
        <v>P</v>
      </c>
      <c r="O2347" s="84" t="str">
        <f aca="false">IF(ISNA(VLOOKUP(G2347,BadCanCurves,1,FALSE())),VLOOKUP(D2347,FOLIOS,6,FALSE()),"not used")</f>
        <v>not used</v>
      </c>
      <c r="P2347" s="84" t="n">
        <f aca="false">IF($N2347="P",VLOOKUP(H2347,PrcBuckets,2,FALSE()),0)</f>
        <v>12</v>
      </c>
      <c r="Q2347" s="84" t="n">
        <f aca="false">IF($N2347="D",VLOOKUP(H2347,BasisBuckets,2,FALSE()),0)</f>
        <v>0</v>
      </c>
      <c r="R2347" s="84" t="n">
        <f aca="false">IF($N2347="PHY",VLOOKUP(H2347,PGDBuckets,2,FALSE()),0)</f>
        <v>0</v>
      </c>
      <c r="S2347" s="84" t="n">
        <f aca="false">IF($N2347="G",VLOOKUP(H2347,PGDBuckets,2,FALSE()),0)</f>
        <v>0</v>
      </c>
      <c r="T2347" s="84" t="n">
        <f aca="false">SUM(P2347:S2347)</f>
        <v>12</v>
      </c>
      <c r="U2347" s="84" t="str">
        <f aca="false">IF(O2347="not used","-",O2347&amp;N2347&amp;T2347)</f>
        <v>-</v>
      </c>
      <c r="V2347" s="84" t="str">
        <f aca="false">IF(O2347="Not Used","-",VLOOKUP(D2347,FOLIOS,7,FALSE())&amp;H2347)</f>
        <v>-</v>
      </c>
      <c r="W2347" s="84" t="str">
        <f aca="false">IF(U2347="-","-",O2347&amp;E2347&amp;H2347)</f>
        <v>-</v>
      </c>
      <c r="X2347" s="85" t="str">
        <f aca="false">D2347&amp;G2347</f>
        <v>FT-CAND-EGSC-PRCTOLL:AECO/EMP</v>
      </c>
      <c r="AF2347" s="0" t="str">
        <f aca="false">D2347&amp;V2347</f>
        <v>FT-CAND-EGSC-PRC-</v>
      </c>
    </row>
    <row r="2348" customFormat="false" ht="12.75" hidden="false" customHeight="false" outlineLevel="0" collapsed="false">
      <c r="A2348" s="81" t="n">
        <v>36682</v>
      </c>
      <c r="B2348" s="82" t="s">
        <v>55</v>
      </c>
      <c r="C2348" s="82" t="s">
        <v>56</v>
      </c>
      <c r="D2348" s="82" t="s">
        <v>103</v>
      </c>
      <c r="E2348" s="82" t="s">
        <v>24</v>
      </c>
      <c r="F2348" s="82"/>
      <c r="G2348" s="82" t="s">
        <v>104</v>
      </c>
      <c r="H2348" s="81" t="n">
        <v>38353</v>
      </c>
      <c r="I2348" s="82" t="n">
        <v>463573</v>
      </c>
      <c r="J2348" s="82" t="n">
        <v>0</v>
      </c>
      <c r="K2348" s="83" t="n">
        <f aca="false">IF(J2348=0,0,J2348/I2348)</f>
        <v>0</v>
      </c>
      <c r="L2348" s="83" t="n">
        <f aca="false">I2348/UOM</f>
        <v>46.3573</v>
      </c>
      <c r="M2348" s="83" t="n">
        <f aca="false">J2348/UOM</f>
        <v>0</v>
      </c>
      <c r="N2348" s="84" t="str">
        <f aca="false">IF(F2348="P","PHY",IF(F2348="G","G",E2348))</f>
        <v>P</v>
      </c>
      <c r="O2348" s="84" t="str">
        <f aca="false">IF(ISNA(VLOOKUP(G2348,BadCanCurves,1,FALSE())),VLOOKUP(D2348,FOLIOS,6,FALSE()),"not used")</f>
        <v>not used</v>
      </c>
      <c r="P2348" s="84" t="n">
        <f aca="false">IF($N2348="P",VLOOKUP(H2348,PrcBuckets,2,FALSE()),0)</f>
        <v>13</v>
      </c>
      <c r="Q2348" s="84" t="n">
        <f aca="false">IF($N2348="D",VLOOKUP(H2348,BasisBuckets,2,FALSE()),0)</f>
        <v>0</v>
      </c>
      <c r="R2348" s="84" t="n">
        <f aca="false">IF($N2348="PHY",VLOOKUP(H2348,PGDBuckets,2,FALSE()),0)</f>
        <v>0</v>
      </c>
      <c r="S2348" s="84" t="n">
        <f aca="false">IF($N2348="G",VLOOKUP(H2348,PGDBuckets,2,FALSE()),0)</f>
        <v>0</v>
      </c>
      <c r="T2348" s="84" t="n">
        <f aca="false">SUM(P2348:S2348)</f>
        <v>13</v>
      </c>
      <c r="U2348" s="84" t="str">
        <f aca="false">IF(O2348="not used","-",O2348&amp;N2348&amp;T2348)</f>
        <v>-</v>
      </c>
      <c r="V2348" s="84" t="str">
        <f aca="false">IF(O2348="Not Used","-",VLOOKUP(D2348,FOLIOS,7,FALSE())&amp;H2348)</f>
        <v>-</v>
      </c>
      <c r="W2348" s="84" t="str">
        <f aca="false">IF(U2348="-","-",O2348&amp;E2348&amp;H2348)</f>
        <v>-</v>
      </c>
      <c r="X2348" s="85" t="str">
        <f aca="false">D2348&amp;G2348</f>
        <v>FT-CAND-EGSC-PRCTOLL:AECO/EMP</v>
      </c>
      <c r="AF2348" s="0" t="str">
        <f aca="false">D2348&amp;V2348</f>
        <v>FT-CAND-EGSC-PRC-</v>
      </c>
    </row>
    <row r="2349" customFormat="false" ht="12.75" hidden="false" customHeight="false" outlineLevel="0" collapsed="false">
      <c r="A2349" s="81" t="n">
        <v>36682</v>
      </c>
      <c r="B2349" s="82" t="s">
        <v>55</v>
      </c>
      <c r="C2349" s="82" t="s">
        <v>56</v>
      </c>
      <c r="D2349" s="82" t="s">
        <v>103</v>
      </c>
      <c r="E2349" s="82" t="s">
        <v>24</v>
      </c>
      <c r="F2349" s="82"/>
      <c r="G2349" s="82" t="s">
        <v>104</v>
      </c>
      <c r="H2349" s="81" t="n">
        <v>38384</v>
      </c>
      <c r="I2349" s="82" t="n">
        <v>416169</v>
      </c>
      <c r="J2349" s="82" t="n">
        <v>0</v>
      </c>
      <c r="K2349" s="83" t="n">
        <f aca="false">IF(J2349=0,0,J2349/I2349)</f>
        <v>0</v>
      </c>
      <c r="L2349" s="83" t="n">
        <f aca="false">I2349/UOM</f>
        <v>41.6169</v>
      </c>
      <c r="M2349" s="83" t="n">
        <f aca="false">J2349/UOM</f>
        <v>0</v>
      </c>
      <c r="N2349" s="84" t="str">
        <f aca="false">IF(F2349="P","PHY",IF(F2349="G","G",E2349))</f>
        <v>P</v>
      </c>
      <c r="O2349" s="84" t="str">
        <f aca="false">IF(ISNA(VLOOKUP(G2349,BadCanCurves,1,FALSE())),VLOOKUP(D2349,FOLIOS,6,FALSE()),"not used")</f>
        <v>not used</v>
      </c>
      <c r="P2349" s="84" t="n">
        <f aca="false">IF($N2349="P",VLOOKUP(H2349,PrcBuckets,2,FALSE()),0)</f>
        <v>13</v>
      </c>
      <c r="Q2349" s="84" t="n">
        <f aca="false">IF($N2349="D",VLOOKUP(H2349,BasisBuckets,2,FALSE()),0)</f>
        <v>0</v>
      </c>
      <c r="R2349" s="84" t="n">
        <f aca="false">IF($N2349="PHY",VLOOKUP(H2349,PGDBuckets,2,FALSE()),0)</f>
        <v>0</v>
      </c>
      <c r="S2349" s="84" t="n">
        <f aca="false">IF($N2349="G",VLOOKUP(H2349,PGDBuckets,2,FALSE()),0)</f>
        <v>0</v>
      </c>
      <c r="T2349" s="84" t="n">
        <f aca="false">SUM(P2349:S2349)</f>
        <v>13</v>
      </c>
      <c r="U2349" s="84" t="str">
        <f aca="false">IF(O2349="not used","-",O2349&amp;N2349&amp;T2349)</f>
        <v>-</v>
      </c>
      <c r="V2349" s="84" t="str">
        <f aca="false">IF(O2349="Not Used","-",VLOOKUP(D2349,FOLIOS,7,FALSE())&amp;H2349)</f>
        <v>-</v>
      </c>
      <c r="W2349" s="84" t="str">
        <f aca="false">IF(U2349="-","-",O2349&amp;E2349&amp;H2349)</f>
        <v>-</v>
      </c>
      <c r="X2349" s="85" t="str">
        <f aca="false">D2349&amp;G2349</f>
        <v>FT-CAND-EGSC-PRCTOLL:AECO/EMP</v>
      </c>
      <c r="AF2349" s="0" t="str">
        <f aca="false">D2349&amp;V2349</f>
        <v>FT-CAND-EGSC-PRC-</v>
      </c>
    </row>
    <row r="2350" customFormat="false" ht="12.75" hidden="false" customHeight="false" outlineLevel="0" collapsed="false">
      <c r="A2350" s="81" t="n">
        <v>36682</v>
      </c>
      <c r="B2350" s="82" t="s">
        <v>55</v>
      </c>
      <c r="C2350" s="82" t="s">
        <v>56</v>
      </c>
      <c r="D2350" s="82" t="s">
        <v>103</v>
      </c>
      <c r="E2350" s="82" t="s">
        <v>24</v>
      </c>
      <c r="F2350" s="82"/>
      <c r="G2350" s="82" t="s">
        <v>104</v>
      </c>
      <c r="H2350" s="81" t="n">
        <v>38412</v>
      </c>
      <c r="I2350" s="82" t="n">
        <v>458231</v>
      </c>
      <c r="J2350" s="82" t="n">
        <v>0</v>
      </c>
      <c r="K2350" s="83" t="n">
        <f aca="false">IF(J2350=0,0,J2350/I2350)</f>
        <v>0</v>
      </c>
      <c r="L2350" s="83" t="n">
        <f aca="false">I2350/UOM</f>
        <v>45.8231</v>
      </c>
      <c r="M2350" s="83" t="n">
        <f aca="false">J2350/UOM</f>
        <v>0</v>
      </c>
      <c r="N2350" s="84" t="str">
        <f aca="false">IF(F2350="P","PHY",IF(F2350="G","G",E2350))</f>
        <v>P</v>
      </c>
      <c r="O2350" s="84" t="str">
        <f aca="false">IF(ISNA(VLOOKUP(G2350,BadCanCurves,1,FALSE())),VLOOKUP(D2350,FOLIOS,6,FALSE()),"not used")</f>
        <v>not used</v>
      </c>
      <c r="P2350" s="84" t="n">
        <f aca="false">IF($N2350="P",VLOOKUP(H2350,PrcBuckets,2,FALSE()),0)</f>
        <v>13</v>
      </c>
      <c r="Q2350" s="84" t="n">
        <f aca="false">IF($N2350="D",VLOOKUP(H2350,BasisBuckets,2,FALSE()),0)</f>
        <v>0</v>
      </c>
      <c r="R2350" s="84" t="n">
        <f aca="false">IF($N2350="PHY",VLOOKUP(H2350,PGDBuckets,2,FALSE()),0)</f>
        <v>0</v>
      </c>
      <c r="S2350" s="84" t="n">
        <f aca="false">IF($N2350="G",VLOOKUP(H2350,PGDBuckets,2,FALSE()),0)</f>
        <v>0</v>
      </c>
      <c r="T2350" s="84" t="n">
        <f aca="false">SUM(P2350:S2350)</f>
        <v>13</v>
      </c>
      <c r="U2350" s="84" t="str">
        <f aca="false">IF(O2350="not used","-",O2350&amp;N2350&amp;T2350)</f>
        <v>-</v>
      </c>
      <c r="V2350" s="84" t="str">
        <f aca="false">IF(O2350="Not Used","-",VLOOKUP(D2350,FOLIOS,7,FALSE())&amp;H2350)</f>
        <v>-</v>
      </c>
      <c r="W2350" s="84" t="str">
        <f aca="false">IF(U2350="-","-",O2350&amp;E2350&amp;H2350)</f>
        <v>-</v>
      </c>
      <c r="X2350" s="85" t="str">
        <f aca="false">D2350&amp;G2350</f>
        <v>FT-CAND-EGSC-PRCTOLL:AECO/EMP</v>
      </c>
      <c r="AF2350" s="0" t="str">
        <f aca="false">D2350&amp;V2350</f>
        <v>FT-CAND-EGSC-PRC-</v>
      </c>
    </row>
    <row r="2351" customFormat="false" ht="12.75" hidden="false" customHeight="false" outlineLevel="0" collapsed="false">
      <c r="A2351" s="81" t="n">
        <v>36682</v>
      </c>
      <c r="B2351" s="82" t="s">
        <v>55</v>
      </c>
      <c r="C2351" s="82" t="s">
        <v>56</v>
      </c>
      <c r="D2351" s="82" t="s">
        <v>103</v>
      </c>
      <c r="E2351" s="82" t="s">
        <v>24</v>
      </c>
      <c r="F2351" s="82"/>
      <c r="G2351" s="82" t="s">
        <v>104</v>
      </c>
      <c r="H2351" s="81" t="n">
        <v>38443</v>
      </c>
      <c r="I2351" s="82" t="n">
        <v>440756</v>
      </c>
      <c r="J2351" s="82" t="n">
        <v>0</v>
      </c>
      <c r="K2351" s="83" t="n">
        <f aca="false">IF(J2351=0,0,J2351/I2351)</f>
        <v>0</v>
      </c>
      <c r="L2351" s="83" t="n">
        <f aca="false">I2351/UOM</f>
        <v>44.0756</v>
      </c>
      <c r="M2351" s="83" t="n">
        <f aca="false">J2351/UOM</f>
        <v>0</v>
      </c>
      <c r="N2351" s="84" t="str">
        <f aca="false">IF(F2351="P","PHY",IF(F2351="G","G",E2351))</f>
        <v>P</v>
      </c>
      <c r="O2351" s="84" t="str">
        <f aca="false">IF(ISNA(VLOOKUP(G2351,BadCanCurves,1,FALSE())),VLOOKUP(D2351,FOLIOS,6,FALSE()),"not used")</f>
        <v>not used</v>
      </c>
      <c r="P2351" s="84" t="n">
        <f aca="false">IF($N2351="P",VLOOKUP(H2351,PrcBuckets,2,FALSE()),0)</f>
        <v>13</v>
      </c>
      <c r="Q2351" s="84" t="n">
        <f aca="false">IF($N2351="D",VLOOKUP(H2351,BasisBuckets,2,FALSE()),0)</f>
        <v>0</v>
      </c>
      <c r="R2351" s="84" t="n">
        <f aca="false">IF($N2351="PHY",VLOOKUP(H2351,PGDBuckets,2,FALSE()),0)</f>
        <v>0</v>
      </c>
      <c r="S2351" s="84" t="n">
        <f aca="false">IF($N2351="G",VLOOKUP(H2351,PGDBuckets,2,FALSE()),0)</f>
        <v>0</v>
      </c>
      <c r="T2351" s="84" t="n">
        <f aca="false">SUM(P2351:S2351)</f>
        <v>13</v>
      </c>
      <c r="U2351" s="84" t="str">
        <f aca="false">IF(O2351="not used","-",O2351&amp;N2351&amp;T2351)</f>
        <v>-</v>
      </c>
      <c r="V2351" s="84" t="str">
        <f aca="false">IF(O2351="Not Used","-",VLOOKUP(D2351,FOLIOS,7,FALSE())&amp;H2351)</f>
        <v>-</v>
      </c>
      <c r="W2351" s="84" t="str">
        <f aca="false">IF(U2351="-","-",O2351&amp;E2351&amp;H2351)</f>
        <v>-</v>
      </c>
      <c r="X2351" s="85" t="str">
        <f aca="false">D2351&amp;G2351</f>
        <v>FT-CAND-EGSC-PRCTOLL:AECO/EMP</v>
      </c>
      <c r="AF2351" s="0" t="str">
        <f aca="false">D2351&amp;V2351</f>
        <v>FT-CAND-EGSC-PRC-</v>
      </c>
    </row>
    <row r="2352" customFormat="false" ht="12.75" hidden="false" customHeight="false" outlineLevel="0" collapsed="false">
      <c r="A2352" s="81" t="n">
        <v>36682</v>
      </c>
      <c r="B2352" s="82" t="s">
        <v>55</v>
      </c>
      <c r="C2352" s="82" t="s">
        <v>56</v>
      </c>
      <c r="D2352" s="82" t="s">
        <v>103</v>
      </c>
      <c r="E2352" s="82" t="s">
        <v>24</v>
      </c>
      <c r="F2352" s="82"/>
      <c r="G2352" s="82" t="s">
        <v>104</v>
      </c>
      <c r="H2352" s="81" t="n">
        <v>38473</v>
      </c>
      <c r="I2352" s="82" t="n">
        <v>452771</v>
      </c>
      <c r="J2352" s="82" t="n">
        <v>0</v>
      </c>
      <c r="K2352" s="83" t="n">
        <f aca="false">IF(J2352=0,0,J2352/I2352)</f>
        <v>0</v>
      </c>
      <c r="L2352" s="83" t="n">
        <f aca="false">I2352/UOM</f>
        <v>45.2771</v>
      </c>
      <c r="M2352" s="83" t="n">
        <f aca="false">J2352/UOM</f>
        <v>0</v>
      </c>
      <c r="N2352" s="84" t="str">
        <f aca="false">IF(F2352="P","PHY",IF(F2352="G","G",E2352))</f>
        <v>P</v>
      </c>
      <c r="O2352" s="84" t="str">
        <f aca="false">IF(ISNA(VLOOKUP(G2352,BadCanCurves,1,FALSE())),VLOOKUP(D2352,FOLIOS,6,FALSE()),"not used")</f>
        <v>not used</v>
      </c>
      <c r="P2352" s="84" t="n">
        <f aca="false">IF($N2352="P",VLOOKUP(H2352,PrcBuckets,2,FALSE()),0)</f>
        <v>13</v>
      </c>
      <c r="Q2352" s="84" t="n">
        <f aca="false">IF($N2352="D",VLOOKUP(H2352,BasisBuckets,2,FALSE()),0)</f>
        <v>0</v>
      </c>
      <c r="R2352" s="84" t="n">
        <f aca="false">IF($N2352="PHY",VLOOKUP(H2352,PGDBuckets,2,FALSE()),0)</f>
        <v>0</v>
      </c>
      <c r="S2352" s="84" t="n">
        <f aca="false">IF($N2352="G",VLOOKUP(H2352,PGDBuckets,2,FALSE()),0)</f>
        <v>0</v>
      </c>
      <c r="T2352" s="84" t="n">
        <f aca="false">SUM(P2352:S2352)</f>
        <v>13</v>
      </c>
      <c r="U2352" s="84" t="str">
        <f aca="false">IF(O2352="not used","-",O2352&amp;N2352&amp;T2352)</f>
        <v>-</v>
      </c>
      <c r="V2352" s="84" t="str">
        <f aca="false">IF(O2352="Not Used","-",VLOOKUP(D2352,FOLIOS,7,FALSE())&amp;H2352)</f>
        <v>-</v>
      </c>
      <c r="W2352" s="84" t="str">
        <f aca="false">IF(U2352="-","-",O2352&amp;E2352&amp;H2352)</f>
        <v>-</v>
      </c>
      <c r="X2352" s="85" t="str">
        <f aca="false">D2352&amp;G2352</f>
        <v>FT-CAND-EGSC-PRCTOLL:AECO/EMP</v>
      </c>
      <c r="AF2352" s="0" t="str">
        <f aca="false">D2352&amp;V2352</f>
        <v>FT-CAND-EGSC-PRC-</v>
      </c>
    </row>
    <row r="2353" customFormat="false" ht="12.75" hidden="false" customHeight="false" outlineLevel="0" collapsed="false">
      <c r="A2353" s="81" t="n">
        <v>36682</v>
      </c>
      <c r="B2353" s="82" t="s">
        <v>55</v>
      </c>
      <c r="C2353" s="82" t="s">
        <v>56</v>
      </c>
      <c r="D2353" s="82" t="s">
        <v>103</v>
      </c>
      <c r="E2353" s="82" t="s">
        <v>24</v>
      </c>
      <c r="F2353" s="82"/>
      <c r="G2353" s="82" t="s">
        <v>104</v>
      </c>
      <c r="H2353" s="81" t="n">
        <v>38504</v>
      </c>
      <c r="I2353" s="82" t="n">
        <v>435504</v>
      </c>
      <c r="J2353" s="82" t="n">
        <v>0</v>
      </c>
      <c r="K2353" s="83" t="n">
        <f aca="false">IF(J2353=0,0,J2353/I2353)</f>
        <v>0</v>
      </c>
      <c r="L2353" s="83" t="n">
        <f aca="false">I2353/UOM</f>
        <v>43.5504</v>
      </c>
      <c r="M2353" s="83" t="n">
        <f aca="false">J2353/UOM</f>
        <v>0</v>
      </c>
      <c r="N2353" s="84" t="str">
        <f aca="false">IF(F2353="P","PHY",IF(F2353="G","G",E2353))</f>
        <v>P</v>
      </c>
      <c r="O2353" s="84" t="str">
        <f aca="false">IF(ISNA(VLOOKUP(G2353,BadCanCurves,1,FALSE())),VLOOKUP(D2353,FOLIOS,6,FALSE()),"not used")</f>
        <v>not used</v>
      </c>
      <c r="P2353" s="84" t="n">
        <f aca="false">IF($N2353="P",VLOOKUP(H2353,PrcBuckets,2,FALSE()),0)</f>
        <v>13</v>
      </c>
      <c r="Q2353" s="84" t="n">
        <f aca="false">IF($N2353="D",VLOOKUP(H2353,BasisBuckets,2,FALSE()),0)</f>
        <v>0</v>
      </c>
      <c r="R2353" s="84" t="n">
        <f aca="false">IF($N2353="PHY",VLOOKUP(H2353,PGDBuckets,2,FALSE()),0)</f>
        <v>0</v>
      </c>
      <c r="S2353" s="84" t="n">
        <f aca="false">IF($N2353="G",VLOOKUP(H2353,PGDBuckets,2,FALSE()),0)</f>
        <v>0</v>
      </c>
      <c r="T2353" s="84" t="n">
        <f aca="false">SUM(P2353:S2353)</f>
        <v>13</v>
      </c>
      <c r="U2353" s="84" t="str">
        <f aca="false">IF(O2353="not used","-",O2353&amp;N2353&amp;T2353)</f>
        <v>-</v>
      </c>
      <c r="V2353" s="84" t="str">
        <f aca="false">IF(O2353="Not Used","-",VLOOKUP(D2353,FOLIOS,7,FALSE())&amp;H2353)</f>
        <v>-</v>
      </c>
      <c r="W2353" s="84" t="str">
        <f aca="false">IF(U2353="-","-",O2353&amp;E2353&amp;H2353)</f>
        <v>-</v>
      </c>
      <c r="X2353" s="85" t="str">
        <f aca="false">D2353&amp;G2353</f>
        <v>FT-CAND-EGSC-PRCTOLL:AECO/EMP</v>
      </c>
      <c r="AF2353" s="0" t="str">
        <f aca="false">D2353&amp;V2353</f>
        <v>FT-CAND-EGSC-PRC-</v>
      </c>
    </row>
    <row r="2354" customFormat="false" ht="12.75" hidden="false" customHeight="false" outlineLevel="0" collapsed="false">
      <c r="A2354" s="81" t="n">
        <v>36682</v>
      </c>
      <c r="B2354" s="82" t="s">
        <v>55</v>
      </c>
      <c r="C2354" s="82" t="s">
        <v>56</v>
      </c>
      <c r="D2354" s="82" t="s">
        <v>103</v>
      </c>
      <c r="E2354" s="82" t="s">
        <v>24</v>
      </c>
      <c r="F2354" s="82"/>
      <c r="G2354" s="82" t="s">
        <v>104</v>
      </c>
      <c r="H2354" s="81" t="n">
        <v>38534</v>
      </c>
      <c r="I2354" s="82" t="n">
        <v>447352</v>
      </c>
      <c r="J2354" s="82" t="n">
        <v>0</v>
      </c>
      <c r="K2354" s="83" t="n">
        <f aca="false">IF(J2354=0,0,J2354/I2354)</f>
        <v>0</v>
      </c>
      <c r="L2354" s="83" t="n">
        <f aca="false">I2354/UOM</f>
        <v>44.7352</v>
      </c>
      <c r="M2354" s="83" t="n">
        <f aca="false">J2354/UOM</f>
        <v>0</v>
      </c>
      <c r="N2354" s="84" t="str">
        <f aca="false">IF(F2354="P","PHY",IF(F2354="G","G",E2354))</f>
        <v>P</v>
      </c>
      <c r="O2354" s="84" t="str">
        <f aca="false">IF(ISNA(VLOOKUP(G2354,BadCanCurves,1,FALSE())),VLOOKUP(D2354,FOLIOS,6,FALSE()),"not used")</f>
        <v>not used</v>
      </c>
      <c r="P2354" s="84" t="n">
        <f aca="false">IF($N2354="P",VLOOKUP(H2354,PrcBuckets,2,FALSE()),0)</f>
        <v>13</v>
      </c>
      <c r="Q2354" s="84" t="n">
        <f aca="false">IF($N2354="D",VLOOKUP(H2354,BasisBuckets,2,FALSE()),0)</f>
        <v>0</v>
      </c>
      <c r="R2354" s="84" t="n">
        <f aca="false">IF($N2354="PHY",VLOOKUP(H2354,PGDBuckets,2,FALSE()),0)</f>
        <v>0</v>
      </c>
      <c r="S2354" s="84" t="n">
        <f aca="false">IF($N2354="G",VLOOKUP(H2354,PGDBuckets,2,FALSE()),0)</f>
        <v>0</v>
      </c>
      <c r="T2354" s="84" t="n">
        <f aca="false">SUM(P2354:S2354)</f>
        <v>13</v>
      </c>
      <c r="U2354" s="84" t="str">
        <f aca="false">IF(O2354="not used","-",O2354&amp;N2354&amp;T2354)</f>
        <v>-</v>
      </c>
      <c r="V2354" s="84" t="str">
        <f aca="false">IF(O2354="Not Used","-",VLOOKUP(D2354,FOLIOS,7,FALSE())&amp;H2354)</f>
        <v>-</v>
      </c>
      <c r="W2354" s="84" t="str">
        <f aca="false">IF(U2354="-","-",O2354&amp;E2354&amp;H2354)</f>
        <v>-</v>
      </c>
      <c r="X2354" s="85" t="str">
        <f aca="false">D2354&amp;G2354</f>
        <v>FT-CAND-EGSC-PRCTOLL:AECO/EMP</v>
      </c>
      <c r="AF2354" s="0" t="str">
        <f aca="false">D2354&amp;V2354</f>
        <v>FT-CAND-EGSC-PRC-</v>
      </c>
    </row>
    <row r="2355" customFormat="false" ht="12.75" hidden="false" customHeight="false" outlineLevel="0" collapsed="false">
      <c r="A2355" s="81" t="n">
        <v>36682</v>
      </c>
      <c r="B2355" s="82" t="s">
        <v>55</v>
      </c>
      <c r="C2355" s="82" t="s">
        <v>56</v>
      </c>
      <c r="D2355" s="82" t="s">
        <v>103</v>
      </c>
      <c r="E2355" s="82" t="s">
        <v>24</v>
      </c>
      <c r="F2355" s="82"/>
      <c r="G2355" s="82" t="s">
        <v>104</v>
      </c>
      <c r="H2355" s="81" t="n">
        <v>38565</v>
      </c>
      <c r="I2355" s="82" t="n">
        <v>444605</v>
      </c>
      <c r="J2355" s="82" t="n">
        <v>0</v>
      </c>
      <c r="K2355" s="83" t="n">
        <f aca="false">IF(J2355=0,0,J2355/I2355)</f>
        <v>0</v>
      </c>
      <c r="L2355" s="83" t="n">
        <f aca="false">I2355/UOM</f>
        <v>44.4605</v>
      </c>
      <c r="M2355" s="83" t="n">
        <f aca="false">J2355/UOM</f>
        <v>0</v>
      </c>
      <c r="N2355" s="84" t="str">
        <f aca="false">IF(F2355="P","PHY",IF(F2355="G","G",E2355))</f>
        <v>P</v>
      </c>
      <c r="O2355" s="84" t="str">
        <f aca="false">IF(ISNA(VLOOKUP(G2355,BadCanCurves,1,FALSE())),VLOOKUP(D2355,FOLIOS,6,FALSE()),"not used")</f>
        <v>not used</v>
      </c>
      <c r="P2355" s="84" t="n">
        <f aca="false">IF($N2355="P",VLOOKUP(H2355,PrcBuckets,2,FALSE()),0)</f>
        <v>13</v>
      </c>
      <c r="Q2355" s="84" t="n">
        <f aca="false">IF($N2355="D",VLOOKUP(H2355,BasisBuckets,2,FALSE()),0)</f>
        <v>0</v>
      </c>
      <c r="R2355" s="84" t="n">
        <f aca="false">IF($N2355="PHY",VLOOKUP(H2355,PGDBuckets,2,FALSE()),0)</f>
        <v>0</v>
      </c>
      <c r="S2355" s="84" t="n">
        <f aca="false">IF($N2355="G",VLOOKUP(H2355,PGDBuckets,2,FALSE()),0)</f>
        <v>0</v>
      </c>
      <c r="T2355" s="84" t="n">
        <f aca="false">SUM(P2355:S2355)</f>
        <v>13</v>
      </c>
      <c r="U2355" s="84" t="str">
        <f aca="false">IF(O2355="not used","-",O2355&amp;N2355&amp;T2355)</f>
        <v>-</v>
      </c>
      <c r="V2355" s="84" t="str">
        <f aca="false">IF(O2355="Not Used","-",VLOOKUP(D2355,FOLIOS,7,FALSE())&amp;H2355)</f>
        <v>-</v>
      </c>
      <c r="W2355" s="84" t="str">
        <f aca="false">IF(U2355="-","-",O2355&amp;E2355&amp;H2355)</f>
        <v>-</v>
      </c>
      <c r="X2355" s="85" t="str">
        <f aca="false">D2355&amp;G2355</f>
        <v>FT-CAND-EGSC-PRCTOLL:AECO/EMP</v>
      </c>
      <c r="AF2355" s="0" t="str">
        <f aca="false">D2355&amp;V2355</f>
        <v>FT-CAND-EGSC-PRC-</v>
      </c>
    </row>
    <row r="2356" customFormat="false" ht="12.75" hidden="false" customHeight="false" outlineLevel="0" collapsed="false">
      <c r="A2356" s="81" t="n">
        <v>36682</v>
      </c>
      <c r="B2356" s="82" t="s">
        <v>55</v>
      </c>
      <c r="C2356" s="82" t="s">
        <v>56</v>
      </c>
      <c r="D2356" s="82" t="s">
        <v>103</v>
      </c>
      <c r="E2356" s="82" t="s">
        <v>24</v>
      </c>
      <c r="F2356" s="82"/>
      <c r="G2356" s="82" t="s">
        <v>104</v>
      </c>
      <c r="H2356" s="81" t="n">
        <v>38596</v>
      </c>
      <c r="I2356" s="82" t="n">
        <v>427620</v>
      </c>
      <c r="J2356" s="82" t="n">
        <v>0</v>
      </c>
      <c r="K2356" s="83" t="n">
        <f aca="false">IF(J2356=0,0,J2356/I2356)</f>
        <v>0</v>
      </c>
      <c r="L2356" s="83" t="n">
        <f aca="false">I2356/UOM</f>
        <v>42.762</v>
      </c>
      <c r="M2356" s="83" t="n">
        <f aca="false">J2356/UOM</f>
        <v>0</v>
      </c>
      <c r="N2356" s="84" t="str">
        <f aca="false">IF(F2356="P","PHY",IF(F2356="G","G",E2356))</f>
        <v>P</v>
      </c>
      <c r="O2356" s="84" t="str">
        <f aca="false">IF(ISNA(VLOOKUP(G2356,BadCanCurves,1,FALSE())),VLOOKUP(D2356,FOLIOS,6,FALSE()),"not used")</f>
        <v>not used</v>
      </c>
      <c r="P2356" s="84" t="n">
        <f aca="false">IF($N2356="P",VLOOKUP(H2356,PrcBuckets,2,FALSE()),0)</f>
        <v>13</v>
      </c>
      <c r="Q2356" s="84" t="n">
        <f aca="false">IF($N2356="D",VLOOKUP(H2356,BasisBuckets,2,FALSE()),0)</f>
        <v>0</v>
      </c>
      <c r="R2356" s="84" t="n">
        <f aca="false">IF($N2356="PHY",VLOOKUP(H2356,PGDBuckets,2,FALSE()),0)</f>
        <v>0</v>
      </c>
      <c r="S2356" s="84" t="n">
        <f aca="false">IF($N2356="G",VLOOKUP(H2356,PGDBuckets,2,FALSE()),0)</f>
        <v>0</v>
      </c>
      <c r="T2356" s="84" t="n">
        <f aca="false">SUM(P2356:S2356)</f>
        <v>13</v>
      </c>
      <c r="U2356" s="84" t="str">
        <f aca="false">IF(O2356="not used","-",O2356&amp;N2356&amp;T2356)</f>
        <v>-</v>
      </c>
      <c r="V2356" s="84" t="str">
        <f aca="false">IF(O2356="Not Used","-",VLOOKUP(D2356,FOLIOS,7,FALSE())&amp;H2356)</f>
        <v>-</v>
      </c>
      <c r="W2356" s="84" t="str">
        <f aca="false">IF(U2356="-","-",O2356&amp;E2356&amp;H2356)</f>
        <v>-</v>
      </c>
      <c r="X2356" s="85" t="str">
        <f aca="false">D2356&amp;G2356</f>
        <v>FT-CAND-EGSC-PRCTOLL:AECO/EMP</v>
      </c>
      <c r="AF2356" s="0" t="str">
        <f aca="false">D2356&amp;V2356</f>
        <v>FT-CAND-EGSC-PRC-</v>
      </c>
    </row>
    <row r="2357" customFormat="false" ht="12.75" hidden="false" customHeight="false" outlineLevel="0" collapsed="false">
      <c r="A2357" s="81" t="n">
        <v>36682</v>
      </c>
      <c r="B2357" s="82" t="s">
        <v>55</v>
      </c>
      <c r="C2357" s="82" t="s">
        <v>56</v>
      </c>
      <c r="D2357" s="82" t="s">
        <v>103</v>
      </c>
      <c r="E2357" s="82" t="s">
        <v>24</v>
      </c>
      <c r="F2357" s="82"/>
      <c r="G2357" s="82" t="s">
        <v>104</v>
      </c>
      <c r="H2357" s="89" t="n">
        <v>38626</v>
      </c>
      <c r="I2357" s="82" t="n">
        <v>439245</v>
      </c>
      <c r="J2357" s="82" t="n">
        <v>0</v>
      </c>
      <c r="K2357" s="83" t="n">
        <f aca="false">IF(J2357=0,0,J2357/I2357)</f>
        <v>0</v>
      </c>
      <c r="L2357" s="83" t="n">
        <f aca="false">I2357/UOM</f>
        <v>43.9245</v>
      </c>
      <c r="M2357" s="83" t="n">
        <f aca="false">J2357/UOM</f>
        <v>0</v>
      </c>
      <c r="N2357" s="84" t="str">
        <f aca="false">IF(F2357="P","PHY",IF(F2357="G","G",E2357))</f>
        <v>P</v>
      </c>
      <c r="O2357" s="84" t="str">
        <f aca="false">IF(ISNA(VLOOKUP(G2357,BadCanCurves,1,FALSE())),VLOOKUP(D2357,FOLIOS,6,FALSE()),"not used")</f>
        <v>not used</v>
      </c>
      <c r="P2357" s="84" t="n">
        <f aca="false">IF($N2357="P",VLOOKUP(H2357,PrcBuckets,2,FALSE()),0)</f>
        <v>13</v>
      </c>
      <c r="Q2357" s="84" t="n">
        <f aca="false">IF($N2357="D",VLOOKUP(H2357,BasisBuckets,2,FALSE()),0)</f>
        <v>0</v>
      </c>
      <c r="R2357" s="84" t="n">
        <f aca="false">IF($N2357="PHY",VLOOKUP(H2357,PGDBuckets,2,FALSE()),0)</f>
        <v>0</v>
      </c>
      <c r="S2357" s="84" t="n">
        <f aca="false">IF($N2357="G",VLOOKUP(H2357,PGDBuckets,2,FALSE()),0)</f>
        <v>0</v>
      </c>
      <c r="T2357" s="84" t="n">
        <f aca="false">SUM(P2357:S2357)</f>
        <v>13</v>
      </c>
      <c r="U2357" s="84" t="str">
        <f aca="false">IF(O2357="not used","-",O2357&amp;N2357&amp;T2357)</f>
        <v>-</v>
      </c>
      <c r="V2357" s="84" t="str">
        <f aca="false">IF(O2357="Not Used","-",VLOOKUP(D2357,FOLIOS,7,FALSE())&amp;H2357)</f>
        <v>-</v>
      </c>
      <c r="W2357" s="84" t="str">
        <f aca="false">IF(U2357="-","-",O2357&amp;E2357&amp;H2357)</f>
        <v>-</v>
      </c>
      <c r="X2357" s="85" t="str">
        <f aca="false">D2357&amp;G2357</f>
        <v>FT-CAND-EGSC-PRCTOLL:AECO/EMP</v>
      </c>
      <c r="AF2357" s="0" t="str">
        <f aca="false">D2357&amp;V2357</f>
        <v>FT-CAND-EGSC-PRC-</v>
      </c>
    </row>
    <row r="2358" customFormat="false" ht="12.75" hidden="false" customHeight="false" outlineLevel="0" collapsed="false">
      <c r="A2358" s="81" t="n">
        <v>36682</v>
      </c>
      <c r="B2358" s="82" t="s">
        <v>55</v>
      </c>
      <c r="C2358" s="82" t="s">
        <v>56</v>
      </c>
      <c r="D2358" s="82" t="s">
        <v>103</v>
      </c>
      <c r="E2358" s="82" t="s">
        <v>24</v>
      </c>
      <c r="F2358" s="82"/>
      <c r="G2358" s="82" t="s">
        <v>104</v>
      </c>
      <c r="H2358" s="89" t="n">
        <v>38657</v>
      </c>
      <c r="I2358" s="82" t="n">
        <v>422462</v>
      </c>
      <c r="J2358" s="82" t="n">
        <v>0</v>
      </c>
      <c r="K2358" s="83" t="n">
        <f aca="false">IF(J2358=0,0,J2358/I2358)</f>
        <v>0</v>
      </c>
      <c r="L2358" s="83" t="n">
        <f aca="false">I2358/UOM</f>
        <v>42.2462</v>
      </c>
      <c r="M2358" s="83" t="n">
        <f aca="false">J2358/UOM</f>
        <v>0</v>
      </c>
      <c r="N2358" s="84" t="str">
        <f aca="false">IF(F2358="P","PHY",IF(F2358="G","G",E2358))</f>
        <v>P</v>
      </c>
      <c r="O2358" s="84" t="str">
        <f aca="false">IF(ISNA(VLOOKUP(G2358,BadCanCurves,1,FALSE())),VLOOKUP(D2358,FOLIOS,6,FALSE()),"not used")</f>
        <v>not used</v>
      </c>
      <c r="P2358" s="84" t="n">
        <f aca="false">IF($N2358="P",VLOOKUP(H2358,PrcBuckets,2,FALSE()),0)</f>
        <v>13</v>
      </c>
      <c r="Q2358" s="84" t="n">
        <f aca="false">IF($N2358="D",VLOOKUP(H2358,BasisBuckets,2,FALSE()),0)</f>
        <v>0</v>
      </c>
      <c r="R2358" s="84" t="n">
        <f aca="false">IF($N2358="PHY",VLOOKUP(H2358,PGDBuckets,2,FALSE()),0)</f>
        <v>0</v>
      </c>
      <c r="S2358" s="84" t="n">
        <f aca="false">IF($N2358="G",VLOOKUP(H2358,PGDBuckets,2,FALSE()),0)</f>
        <v>0</v>
      </c>
      <c r="T2358" s="84" t="n">
        <f aca="false">SUM(P2358:S2358)</f>
        <v>13</v>
      </c>
      <c r="U2358" s="84" t="str">
        <f aca="false">IF(O2358="not used","-",O2358&amp;N2358&amp;T2358)</f>
        <v>-</v>
      </c>
      <c r="V2358" s="84" t="str">
        <f aca="false">IF(O2358="Not Used","-",VLOOKUP(D2358,FOLIOS,7,FALSE())&amp;H2358)</f>
        <v>-</v>
      </c>
      <c r="W2358" s="84" t="str">
        <f aca="false">IF(U2358="-","-",O2358&amp;E2358&amp;H2358)</f>
        <v>-</v>
      </c>
      <c r="X2358" s="85" t="str">
        <f aca="false">D2358&amp;G2358</f>
        <v>FT-CAND-EGSC-PRCTOLL:AECO/EMP</v>
      </c>
      <c r="AF2358" s="0" t="str">
        <f aca="false">D2358&amp;V2358</f>
        <v>FT-CAND-EGSC-PRC-</v>
      </c>
    </row>
    <row r="2359" customFormat="false" ht="12.75" hidden="false" customHeight="false" outlineLevel="0" collapsed="false">
      <c r="A2359" s="81" t="n">
        <v>36682</v>
      </c>
      <c r="B2359" s="82" t="s">
        <v>55</v>
      </c>
      <c r="C2359" s="82" t="s">
        <v>56</v>
      </c>
      <c r="D2359" s="82" t="s">
        <v>103</v>
      </c>
      <c r="E2359" s="82" t="s">
        <v>24</v>
      </c>
      <c r="F2359" s="82"/>
      <c r="G2359" s="82" t="s">
        <v>104</v>
      </c>
      <c r="H2359" s="89" t="n">
        <v>38687</v>
      </c>
      <c r="I2359" s="82" t="n">
        <v>433945</v>
      </c>
      <c r="J2359" s="82" t="n">
        <v>0</v>
      </c>
      <c r="K2359" s="83" t="n">
        <f aca="false">IF(J2359=0,0,J2359/I2359)</f>
        <v>0</v>
      </c>
      <c r="L2359" s="83" t="n">
        <f aca="false">I2359/UOM</f>
        <v>43.3945</v>
      </c>
      <c r="M2359" s="83" t="n">
        <f aca="false">J2359/UOM</f>
        <v>0</v>
      </c>
      <c r="N2359" s="84" t="str">
        <f aca="false">IF(F2359="P","PHY",IF(F2359="G","G",E2359))</f>
        <v>P</v>
      </c>
      <c r="O2359" s="84" t="str">
        <f aca="false">IF(ISNA(VLOOKUP(G2359,BadCanCurves,1,FALSE())),VLOOKUP(D2359,FOLIOS,6,FALSE()),"not used")</f>
        <v>not used</v>
      </c>
      <c r="P2359" s="84" t="n">
        <f aca="false">IF($N2359="P",VLOOKUP(H2359,PrcBuckets,2,FALSE()),0)</f>
        <v>13</v>
      </c>
      <c r="Q2359" s="84" t="n">
        <f aca="false">IF($N2359="D",VLOOKUP(H2359,BasisBuckets,2,FALSE()),0)</f>
        <v>0</v>
      </c>
      <c r="R2359" s="84" t="n">
        <f aca="false">IF($N2359="PHY",VLOOKUP(H2359,PGDBuckets,2,FALSE()),0)</f>
        <v>0</v>
      </c>
      <c r="S2359" s="84" t="n">
        <f aca="false">IF($N2359="G",VLOOKUP(H2359,PGDBuckets,2,FALSE()),0)</f>
        <v>0</v>
      </c>
      <c r="T2359" s="84" t="n">
        <f aca="false">SUM(P2359:S2359)</f>
        <v>13</v>
      </c>
      <c r="U2359" s="84" t="str">
        <f aca="false">IF(O2359="not used","-",O2359&amp;N2359&amp;T2359)</f>
        <v>-</v>
      </c>
      <c r="V2359" s="84" t="str">
        <f aca="false">IF(O2359="Not Used","-",VLOOKUP(D2359,FOLIOS,7,FALSE())&amp;H2359)</f>
        <v>-</v>
      </c>
      <c r="W2359" s="84" t="str">
        <f aca="false">IF(U2359="-","-",O2359&amp;E2359&amp;H2359)</f>
        <v>-</v>
      </c>
      <c r="X2359" s="85" t="str">
        <f aca="false">D2359&amp;G2359</f>
        <v>FT-CAND-EGSC-PRCTOLL:AECO/EMP</v>
      </c>
      <c r="AF2359" s="0" t="str">
        <f aca="false">D2359&amp;V2359</f>
        <v>FT-CAND-EGSC-PRC-</v>
      </c>
    </row>
    <row r="2360" customFormat="false" ht="12.75" hidden="false" customHeight="false" outlineLevel="0" collapsed="false">
      <c r="A2360" s="81" t="n">
        <v>36682</v>
      </c>
      <c r="B2360" s="82" t="s">
        <v>55</v>
      </c>
      <c r="C2360" s="82" t="s">
        <v>56</v>
      </c>
      <c r="D2360" s="82" t="s">
        <v>103</v>
      </c>
      <c r="E2360" s="82" t="s">
        <v>24</v>
      </c>
      <c r="F2360" s="82"/>
      <c r="G2360" s="82" t="s">
        <v>104</v>
      </c>
      <c r="H2360" s="89" t="n">
        <v>38718</v>
      </c>
      <c r="I2360" s="82" t="n">
        <v>431274</v>
      </c>
      <c r="J2360" s="82" t="n">
        <v>0</v>
      </c>
      <c r="K2360" s="83" t="n">
        <f aca="false">IF(J2360=0,0,J2360/I2360)</f>
        <v>0</v>
      </c>
      <c r="L2360" s="83" t="n">
        <f aca="false">I2360/UOM</f>
        <v>43.1274</v>
      </c>
      <c r="M2360" s="83" t="n">
        <f aca="false">J2360/UOM</f>
        <v>0</v>
      </c>
      <c r="N2360" s="84" t="str">
        <f aca="false">IF(F2360="P","PHY",IF(F2360="G","G",E2360))</f>
        <v>P</v>
      </c>
      <c r="O2360" s="84" t="str">
        <f aca="false">IF(ISNA(VLOOKUP(G2360,BadCanCurves,1,FALSE())),VLOOKUP(D2360,FOLIOS,6,FALSE()),"not used")</f>
        <v>not used</v>
      </c>
      <c r="P2360" s="84" t="n">
        <f aca="false">IF($N2360="P",VLOOKUP(H2360,PrcBuckets,2,FALSE()),0)</f>
        <v>13</v>
      </c>
      <c r="Q2360" s="84" t="n">
        <f aca="false">IF($N2360="D",VLOOKUP(H2360,BasisBuckets,2,FALSE()),0)</f>
        <v>0</v>
      </c>
      <c r="R2360" s="84" t="n">
        <f aca="false">IF($N2360="PHY",VLOOKUP(H2360,PGDBuckets,2,FALSE()),0)</f>
        <v>0</v>
      </c>
      <c r="S2360" s="84" t="n">
        <f aca="false">IF($N2360="G",VLOOKUP(H2360,PGDBuckets,2,FALSE()),0)</f>
        <v>0</v>
      </c>
      <c r="T2360" s="84" t="n">
        <f aca="false">SUM(P2360:S2360)</f>
        <v>13</v>
      </c>
      <c r="U2360" s="84" t="str">
        <f aca="false">IF(O2360="not used","-",O2360&amp;N2360&amp;T2360)</f>
        <v>-</v>
      </c>
      <c r="V2360" s="84" t="str">
        <f aca="false">IF(O2360="Not Used","-",VLOOKUP(D2360,FOLIOS,7,FALSE())&amp;H2360)</f>
        <v>-</v>
      </c>
      <c r="W2360" s="84" t="str">
        <f aca="false">IF(U2360="-","-",O2360&amp;E2360&amp;H2360)</f>
        <v>-</v>
      </c>
      <c r="X2360" s="85" t="str">
        <f aca="false">D2360&amp;G2360</f>
        <v>FT-CAND-EGSC-PRCTOLL:AECO/EMP</v>
      </c>
      <c r="AF2360" s="0" t="str">
        <f aca="false">D2360&amp;V2360</f>
        <v>FT-CAND-EGSC-PRC-</v>
      </c>
    </row>
    <row r="2361" customFormat="false" ht="12.75" hidden="false" customHeight="false" outlineLevel="0" collapsed="false">
      <c r="A2361" s="81" t="n">
        <v>36682</v>
      </c>
      <c r="B2361" s="82" t="s">
        <v>55</v>
      </c>
      <c r="C2361" s="82" t="s">
        <v>56</v>
      </c>
      <c r="D2361" s="82" t="s">
        <v>103</v>
      </c>
      <c r="E2361" s="82" t="s">
        <v>24</v>
      </c>
      <c r="F2361" s="82"/>
      <c r="G2361" s="82" t="s">
        <v>104</v>
      </c>
      <c r="H2361" s="89" t="n">
        <v>38749</v>
      </c>
      <c r="I2361" s="82" t="n">
        <v>387140</v>
      </c>
      <c r="J2361" s="82" t="n">
        <v>0</v>
      </c>
      <c r="K2361" s="83" t="n">
        <f aca="false">IF(J2361=0,0,J2361/I2361)</f>
        <v>0</v>
      </c>
      <c r="L2361" s="83" t="n">
        <f aca="false">I2361/UOM</f>
        <v>38.714</v>
      </c>
      <c r="M2361" s="83" t="n">
        <f aca="false">J2361/UOM</f>
        <v>0</v>
      </c>
      <c r="N2361" s="84" t="str">
        <f aca="false">IF(F2361="P","PHY",IF(F2361="G","G",E2361))</f>
        <v>P</v>
      </c>
      <c r="O2361" s="84" t="str">
        <f aca="false">IF(ISNA(VLOOKUP(G2361,BadCanCurves,1,FALSE())),VLOOKUP(D2361,FOLIOS,6,FALSE()),"not used")</f>
        <v>not used</v>
      </c>
      <c r="P2361" s="84" t="n">
        <f aca="false">IF($N2361="P",VLOOKUP(H2361,PrcBuckets,2,FALSE()),0)</f>
        <v>13</v>
      </c>
      <c r="Q2361" s="84" t="n">
        <f aca="false">IF($N2361="D",VLOOKUP(H2361,BasisBuckets,2,FALSE()),0)</f>
        <v>0</v>
      </c>
      <c r="R2361" s="84" t="n">
        <f aca="false">IF($N2361="PHY",VLOOKUP(H2361,PGDBuckets,2,FALSE()),0)</f>
        <v>0</v>
      </c>
      <c r="S2361" s="84" t="n">
        <f aca="false">IF($N2361="G",VLOOKUP(H2361,PGDBuckets,2,FALSE()),0)</f>
        <v>0</v>
      </c>
      <c r="T2361" s="84" t="n">
        <f aca="false">SUM(P2361:S2361)</f>
        <v>13</v>
      </c>
      <c r="U2361" s="84" t="str">
        <f aca="false">IF(O2361="not used","-",O2361&amp;N2361&amp;T2361)</f>
        <v>-</v>
      </c>
      <c r="V2361" s="84" t="str">
        <f aca="false">IF(O2361="Not Used","-",VLOOKUP(D2361,FOLIOS,7,FALSE())&amp;H2361)</f>
        <v>-</v>
      </c>
      <c r="W2361" s="84" t="str">
        <f aca="false">IF(U2361="-","-",O2361&amp;E2361&amp;H2361)</f>
        <v>-</v>
      </c>
      <c r="X2361" s="85" t="str">
        <f aca="false">D2361&amp;G2361</f>
        <v>FT-CAND-EGSC-PRCTOLL:AECO/EMP</v>
      </c>
      <c r="AF2361" s="0" t="str">
        <f aca="false">D2361&amp;V2361</f>
        <v>FT-CAND-EGSC-PRC-</v>
      </c>
    </row>
    <row r="2362" customFormat="false" ht="12.75" hidden="false" customHeight="false" outlineLevel="0" collapsed="false">
      <c r="A2362" s="81" t="n">
        <v>36682</v>
      </c>
      <c r="B2362" s="82" t="s">
        <v>55</v>
      </c>
      <c r="C2362" s="82" t="s">
        <v>56</v>
      </c>
      <c r="D2362" s="82" t="s">
        <v>103</v>
      </c>
      <c r="E2362" s="82" t="s">
        <v>24</v>
      </c>
      <c r="F2362" s="82"/>
      <c r="G2362" s="82" t="s">
        <v>104</v>
      </c>
      <c r="H2362" s="89" t="n">
        <v>38777</v>
      </c>
      <c r="I2362" s="82" t="n">
        <v>426233</v>
      </c>
      <c r="J2362" s="82" t="n">
        <v>0</v>
      </c>
      <c r="K2362" s="83" t="n">
        <f aca="false">IF(J2362=0,0,J2362/I2362)</f>
        <v>0</v>
      </c>
      <c r="L2362" s="83" t="n">
        <f aca="false">I2362/UOM</f>
        <v>42.6233</v>
      </c>
      <c r="M2362" s="83" t="n">
        <f aca="false">J2362/UOM</f>
        <v>0</v>
      </c>
      <c r="N2362" s="84" t="str">
        <f aca="false">IF(F2362="P","PHY",IF(F2362="G","G",E2362))</f>
        <v>P</v>
      </c>
      <c r="O2362" s="84" t="str">
        <f aca="false">IF(ISNA(VLOOKUP(G2362,BadCanCurves,1,FALSE())),VLOOKUP(D2362,FOLIOS,6,FALSE()),"not used")</f>
        <v>not used</v>
      </c>
      <c r="P2362" s="84" t="n">
        <f aca="false">IF($N2362="P",VLOOKUP(H2362,PrcBuckets,2,FALSE()),0)</f>
        <v>13</v>
      </c>
      <c r="Q2362" s="84" t="n">
        <f aca="false">IF($N2362="D",VLOOKUP(H2362,BasisBuckets,2,FALSE()),0)</f>
        <v>0</v>
      </c>
      <c r="R2362" s="84" t="n">
        <f aca="false">IF($N2362="PHY",VLOOKUP(H2362,PGDBuckets,2,FALSE()),0)</f>
        <v>0</v>
      </c>
      <c r="S2362" s="84" t="n">
        <f aca="false">IF($N2362="G",VLOOKUP(H2362,PGDBuckets,2,FALSE()),0)</f>
        <v>0</v>
      </c>
      <c r="T2362" s="84" t="n">
        <f aca="false">SUM(P2362:S2362)</f>
        <v>13</v>
      </c>
      <c r="U2362" s="84" t="str">
        <f aca="false">IF(O2362="not used","-",O2362&amp;N2362&amp;T2362)</f>
        <v>-</v>
      </c>
      <c r="V2362" s="84" t="str">
        <f aca="false">IF(O2362="Not Used","-",VLOOKUP(D2362,FOLIOS,7,FALSE())&amp;H2362)</f>
        <v>-</v>
      </c>
      <c r="W2362" s="84" t="str">
        <f aca="false">IF(U2362="-","-",O2362&amp;E2362&amp;H2362)</f>
        <v>-</v>
      </c>
      <c r="X2362" s="85" t="str">
        <f aca="false">D2362&amp;G2362</f>
        <v>FT-CAND-EGSC-PRCTOLL:AECO/EMP</v>
      </c>
      <c r="AF2362" s="0" t="str">
        <f aca="false">D2362&amp;V2362</f>
        <v>FT-CAND-EGSC-PRC-</v>
      </c>
    </row>
    <row r="2363" customFormat="false" ht="12.75" hidden="false" customHeight="false" outlineLevel="0" collapsed="false">
      <c r="A2363" s="81" t="n">
        <v>36682</v>
      </c>
      <c r="B2363" s="82" t="s">
        <v>55</v>
      </c>
      <c r="C2363" s="82" t="s">
        <v>56</v>
      </c>
      <c r="D2363" s="82" t="s">
        <v>103</v>
      </c>
      <c r="E2363" s="82" t="s">
        <v>24</v>
      </c>
      <c r="F2363" s="82"/>
      <c r="G2363" s="82" t="s">
        <v>104</v>
      </c>
      <c r="H2363" s="89" t="n">
        <v>38808</v>
      </c>
      <c r="I2363" s="82" t="n">
        <v>409942</v>
      </c>
      <c r="J2363" s="82" t="n">
        <v>0</v>
      </c>
      <c r="K2363" s="83" t="n">
        <f aca="false">IF(J2363=0,0,J2363/I2363)</f>
        <v>0</v>
      </c>
      <c r="L2363" s="83" t="n">
        <f aca="false">I2363/UOM</f>
        <v>40.9942</v>
      </c>
      <c r="M2363" s="83" t="n">
        <f aca="false">J2363/UOM</f>
        <v>0</v>
      </c>
      <c r="N2363" s="84" t="str">
        <f aca="false">IF(F2363="P","PHY",IF(F2363="G","G",E2363))</f>
        <v>P</v>
      </c>
      <c r="O2363" s="84" t="str">
        <f aca="false">IF(ISNA(VLOOKUP(G2363,BadCanCurves,1,FALSE())),VLOOKUP(D2363,FOLIOS,6,FALSE()),"not used")</f>
        <v>not used</v>
      </c>
      <c r="P2363" s="84" t="n">
        <f aca="false">IF($N2363="P",VLOOKUP(H2363,PrcBuckets,2,FALSE()),0)</f>
        <v>13</v>
      </c>
      <c r="Q2363" s="84" t="n">
        <f aca="false">IF($N2363="D",VLOOKUP(H2363,BasisBuckets,2,FALSE()),0)</f>
        <v>0</v>
      </c>
      <c r="R2363" s="84" t="n">
        <f aca="false">IF($N2363="PHY",VLOOKUP(H2363,PGDBuckets,2,FALSE()),0)</f>
        <v>0</v>
      </c>
      <c r="S2363" s="84" t="n">
        <f aca="false">IF($N2363="G",VLOOKUP(H2363,PGDBuckets,2,FALSE()),0)</f>
        <v>0</v>
      </c>
      <c r="T2363" s="84" t="n">
        <f aca="false">SUM(P2363:S2363)</f>
        <v>13</v>
      </c>
      <c r="U2363" s="84" t="str">
        <f aca="false">IF(O2363="not used","-",O2363&amp;N2363&amp;T2363)</f>
        <v>-</v>
      </c>
      <c r="V2363" s="84" t="str">
        <f aca="false">IF(O2363="Not Used","-",VLOOKUP(D2363,FOLIOS,7,FALSE())&amp;H2363)</f>
        <v>-</v>
      </c>
      <c r="W2363" s="84" t="str">
        <f aca="false">IF(U2363="-","-",O2363&amp;E2363&amp;H2363)</f>
        <v>-</v>
      </c>
      <c r="X2363" s="85" t="str">
        <f aca="false">D2363&amp;G2363</f>
        <v>FT-CAND-EGSC-PRCTOLL:AECO/EMP</v>
      </c>
      <c r="AF2363" s="0" t="str">
        <f aca="false">D2363&amp;V2363</f>
        <v>FT-CAND-EGSC-PRC-</v>
      </c>
    </row>
    <row r="2364" customFormat="false" ht="12.75" hidden="false" customHeight="false" outlineLevel="0" collapsed="false">
      <c r="A2364" s="81" t="n">
        <v>36682</v>
      </c>
      <c r="B2364" s="82" t="s">
        <v>55</v>
      </c>
      <c r="C2364" s="82" t="s">
        <v>56</v>
      </c>
      <c r="D2364" s="82" t="s">
        <v>103</v>
      </c>
      <c r="E2364" s="82" t="s">
        <v>24</v>
      </c>
      <c r="F2364" s="82"/>
      <c r="G2364" s="82" t="s">
        <v>104</v>
      </c>
      <c r="H2364" s="89" t="n">
        <v>38838</v>
      </c>
      <c r="I2364" s="82" t="n">
        <v>421078</v>
      </c>
      <c r="J2364" s="82" t="n">
        <v>0</v>
      </c>
      <c r="K2364" s="83" t="n">
        <f aca="false">IF(J2364=0,0,J2364/I2364)</f>
        <v>0</v>
      </c>
      <c r="L2364" s="83" t="n">
        <f aca="false">I2364/UOM</f>
        <v>42.1078</v>
      </c>
      <c r="M2364" s="83" t="n">
        <f aca="false">J2364/UOM</f>
        <v>0</v>
      </c>
      <c r="N2364" s="84" t="str">
        <f aca="false">IF(F2364="P","PHY",IF(F2364="G","G",E2364))</f>
        <v>P</v>
      </c>
      <c r="O2364" s="84" t="str">
        <f aca="false">IF(ISNA(VLOOKUP(G2364,BadCanCurves,1,FALSE())),VLOOKUP(D2364,FOLIOS,6,FALSE()),"not used")</f>
        <v>not used</v>
      </c>
      <c r="P2364" s="84" t="n">
        <f aca="false">IF($N2364="P",VLOOKUP(H2364,PrcBuckets,2,FALSE()),0)</f>
        <v>13</v>
      </c>
      <c r="Q2364" s="84" t="n">
        <f aca="false">IF($N2364="D",VLOOKUP(H2364,BasisBuckets,2,FALSE()),0)</f>
        <v>0</v>
      </c>
      <c r="R2364" s="84" t="n">
        <f aca="false">IF($N2364="PHY",VLOOKUP(H2364,PGDBuckets,2,FALSE()),0)</f>
        <v>0</v>
      </c>
      <c r="S2364" s="84" t="n">
        <f aca="false">IF($N2364="G",VLOOKUP(H2364,PGDBuckets,2,FALSE()),0)</f>
        <v>0</v>
      </c>
      <c r="T2364" s="84" t="n">
        <f aca="false">SUM(P2364:S2364)</f>
        <v>13</v>
      </c>
      <c r="U2364" s="84" t="str">
        <f aca="false">IF(O2364="not used","-",O2364&amp;N2364&amp;T2364)</f>
        <v>-</v>
      </c>
      <c r="V2364" s="84" t="str">
        <f aca="false">IF(O2364="Not Used","-",VLOOKUP(D2364,FOLIOS,7,FALSE())&amp;H2364)</f>
        <v>-</v>
      </c>
      <c r="W2364" s="84" t="str">
        <f aca="false">IF(U2364="-","-",O2364&amp;E2364&amp;H2364)</f>
        <v>-</v>
      </c>
      <c r="X2364" s="85" t="str">
        <f aca="false">D2364&amp;G2364</f>
        <v>FT-CAND-EGSC-PRCTOLL:AECO/EMP</v>
      </c>
      <c r="AF2364" s="0" t="str">
        <f aca="false">D2364&amp;V2364</f>
        <v>FT-CAND-EGSC-PRC-</v>
      </c>
    </row>
    <row r="2365" customFormat="false" ht="12.75" hidden="false" customHeight="false" outlineLevel="0" collapsed="false">
      <c r="A2365" s="81" t="n">
        <v>36682</v>
      </c>
      <c r="B2365" s="82" t="s">
        <v>55</v>
      </c>
      <c r="C2365" s="82" t="s">
        <v>56</v>
      </c>
      <c r="D2365" s="82" t="s">
        <v>103</v>
      </c>
      <c r="E2365" s="82" t="s">
        <v>24</v>
      </c>
      <c r="F2365" s="82"/>
      <c r="G2365" s="82" t="s">
        <v>104</v>
      </c>
      <c r="H2365" s="89" t="n">
        <v>38869</v>
      </c>
      <c r="I2365" s="82" t="n">
        <v>404982</v>
      </c>
      <c r="J2365" s="82" t="n">
        <v>0</v>
      </c>
      <c r="K2365" s="83" t="n">
        <f aca="false">IF(J2365=0,0,J2365/I2365)</f>
        <v>0</v>
      </c>
      <c r="L2365" s="83" t="n">
        <f aca="false">I2365/UOM</f>
        <v>40.4982</v>
      </c>
      <c r="M2365" s="83" t="n">
        <f aca="false">J2365/UOM</f>
        <v>0</v>
      </c>
      <c r="N2365" s="84" t="str">
        <f aca="false">IF(F2365="P","PHY",IF(F2365="G","G",E2365))</f>
        <v>P</v>
      </c>
      <c r="O2365" s="84" t="str">
        <f aca="false">IF(ISNA(VLOOKUP(G2365,BadCanCurves,1,FALSE())),VLOOKUP(D2365,FOLIOS,6,FALSE()),"not used")</f>
        <v>not used</v>
      </c>
      <c r="P2365" s="84" t="n">
        <f aca="false">IF($N2365="P",VLOOKUP(H2365,PrcBuckets,2,FALSE()),0)</f>
        <v>13</v>
      </c>
      <c r="Q2365" s="84" t="n">
        <f aca="false">IF($N2365="D",VLOOKUP(H2365,BasisBuckets,2,FALSE()),0)</f>
        <v>0</v>
      </c>
      <c r="R2365" s="84" t="n">
        <f aca="false">IF($N2365="PHY",VLOOKUP(H2365,PGDBuckets,2,FALSE()),0)</f>
        <v>0</v>
      </c>
      <c r="S2365" s="84" t="n">
        <f aca="false">IF($N2365="G",VLOOKUP(H2365,PGDBuckets,2,FALSE()),0)</f>
        <v>0</v>
      </c>
      <c r="T2365" s="84" t="n">
        <f aca="false">SUM(P2365:S2365)</f>
        <v>13</v>
      </c>
      <c r="U2365" s="84" t="str">
        <f aca="false">IF(O2365="not used","-",O2365&amp;N2365&amp;T2365)</f>
        <v>-</v>
      </c>
      <c r="V2365" s="84" t="str">
        <f aca="false">IF(O2365="Not Used","-",VLOOKUP(D2365,FOLIOS,7,FALSE())&amp;H2365)</f>
        <v>-</v>
      </c>
      <c r="W2365" s="84" t="str">
        <f aca="false">IF(U2365="-","-",O2365&amp;E2365&amp;H2365)</f>
        <v>-</v>
      </c>
      <c r="X2365" s="85" t="str">
        <f aca="false">D2365&amp;G2365</f>
        <v>FT-CAND-EGSC-PRCTOLL:AECO/EMP</v>
      </c>
      <c r="AF2365" s="0" t="str">
        <f aca="false">D2365&amp;V2365</f>
        <v>FT-CAND-EGSC-PRC-</v>
      </c>
    </row>
    <row r="2366" customFormat="false" ht="12.75" hidden="false" customHeight="false" outlineLevel="0" collapsed="false">
      <c r="A2366" s="81" t="n">
        <v>36682</v>
      </c>
      <c r="B2366" s="82" t="s">
        <v>55</v>
      </c>
      <c r="C2366" s="82" t="s">
        <v>56</v>
      </c>
      <c r="D2366" s="82" t="s">
        <v>103</v>
      </c>
      <c r="E2366" s="82" t="s">
        <v>24</v>
      </c>
      <c r="F2366" s="82"/>
      <c r="G2366" s="82" t="s">
        <v>104</v>
      </c>
      <c r="H2366" s="89" t="n">
        <v>38899</v>
      </c>
      <c r="I2366" s="82" t="n">
        <v>415981</v>
      </c>
      <c r="J2366" s="82" t="n">
        <v>0</v>
      </c>
      <c r="K2366" s="83" t="n">
        <f aca="false">IF(J2366=0,0,J2366/I2366)</f>
        <v>0</v>
      </c>
      <c r="L2366" s="83" t="n">
        <f aca="false">I2366/UOM</f>
        <v>41.5981</v>
      </c>
      <c r="M2366" s="83" t="n">
        <f aca="false">J2366/UOM</f>
        <v>0</v>
      </c>
      <c r="N2366" s="84" t="str">
        <f aca="false">IF(F2366="P","PHY",IF(F2366="G","G",E2366))</f>
        <v>P</v>
      </c>
      <c r="O2366" s="84" t="str">
        <f aca="false">IF(ISNA(VLOOKUP(G2366,BadCanCurves,1,FALSE())),VLOOKUP(D2366,FOLIOS,6,FALSE()),"not used")</f>
        <v>not used</v>
      </c>
      <c r="P2366" s="84" t="n">
        <f aca="false">IF($N2366="P",VLOOKUP(H2366,PrcBuckets,2,FALSE()),0)</f>
        <v>13</v>
      </c>
      <c r="Q2366" s="84" t="n">
        <f aca="false">IF($N2366="D",VLOOKUP(H2366,BasisBuckets,2,FALSE()),0)</f>
        <v>0</v>
      </c>
      <c r="R2366" s="84" t="n">
        <f aca="false">IF($N2366="PHY",VLOOKUP(H2366,PGDBuckets,2,FALSE()),0)</f>
        <v>0</v>
      </c>
      <c r="S2366" s="84" t="n">
        <f aca="false">IF($N2366="G",VLOOKUP(H2366,PGDBuckets,2,FALSE()),0)</f>
        <v>0</v>
      </c>
      <c r="T2366" s="84" t="n">
        <f aca="false">SUM(P2366:S2366)</f>
        <v>13</v>
      </c>
      <c r="U2366" s="84" t="str">
        <f aca="false">IF(O2366="not used","-",O2366&amp;N2366&amp;T2366)</f>
        <v>-</v>
      </c>
      <c r="V2366" s="84" t="str">
        <f aca="false">IF(O2366="Not Used","-",VLOOKUP(D2366,FOLIOS,7,FALSE())&amp;H2366)</f>
        <v>-</v>
      </c>
      <c r="W2366" s="84" t="str">
        <f aca="false">IF(U2366="-","-",O2366&amp;E2366&amp;H2366)</f>
        <v>-</v>
      </c>
      <c r="X2366" s="85" t="str">
        <f aca="false">D2366&amp;G2366</f>
        <v>FT-CAND-EGSC-PRCTOLL:AECO/EMP</v>
      </c>
      <c r="AF2366" s="0" t="str">
        <f aca="false">D2366&amp;V2366</f>
        <v>FT-CAND-EGSC-PRC-</v>
      </c>
    </row>
    <row r="2367" customFormat="false" ht="12.75" hidden="false" customHeight="false" outlineLevel="0" collapsed="false">
      <c r="A2367" s="81" t="n">
        <v>36682</v>
      </c>
      <c r="B2367" s="82" t="s">
        <v>55</v>
      </c>
      <c r="C2367" s="82" t="s">
        <v>56</v>
      </c>
      <c r="D2367" s="82" t="s">
        <v>103</v>
      </c>
      <c r="E2367" s="82" t="s">
        <v>24</v>
      </c>
      <c r="F2367" s="82"/>
      <c r="G2367" s="82" t="s">
        <v>104</v>
      </c>
      <c r="H2367" s="89" t="n">
        <v>38930</v>
      </c>
      <c r="I2367" s="82" t="n">
        <v>413413</v>
      </c>
      <c r="J2367" s="82" t="n">
        <v>0</v>
      </c>
      <c r="K2367" s="83" t="n">
        <f aca="false">IF(J2367=0,0,J2367/I2367)</f>
        <v>0</v>
      </c>
      <c r="L2367" s="83" t="n">
        <f aca="false">I2367/UOM</f>
        <v>41.3413</v>
      </c>
      <c r="M2367" s="83" t="n">
        <f aca="false">J2367/UOM</f>
        <v>0</v>
      </c>
      <c r="N2367" s="84" t="str">
        <f aca="false">IF(F2367="P","PHY",IF(F2367="G","G",E2367))</f>
        <v>P</v>
      </c>
      <c r="O2367" s="84" t="str">
        <f aca="false">IF(ISNA(VLOOKUP(G2367,BadCanCurves,1,FALSE())),VLOOKUP(D2367,FOLIOS,6,FALSE()),"not used")</f>
        <v>not used</v>
      </c>
      <c r="P2367" s="84" t="n">
        <f aca="false">IF($N2367="P",VLOOKUP(H2367,PrcBuckets,2,FALSE()),0)</f>
        <v>13</v>
      </c>
      <c r="Q2367" s="84" t="n">
        <f aca="false">IF($N2367="D",VLOOKUP(H2367,BasisBuckets,2,FALSE()),0)</f>
        <v>0</v>
      </c>
      <c r="R2367" s="84" t="n">
        <f aca="false">IF($N2367="PHY",VLOOKUP(H2367,PGDBuckets,2,FALSE()),0)</f>
        <v>0</v>
      </c>
      <c r="S2367" s="84" t="n">
        <f aca="false">IF($N2367="G",VLOOKUP(H2367,PGDBuckets,2,FALSE()),0)</f>
        <v>0</v>
      </c>
      <c r="T2367" s="84" t="n">
        <f aca="false">SUM(P2367:S2367)</f>
        <v>13</v>
      </c>
      <c r="U2367" s="84" t="str">
        <f aca="false">IF(O2367="not used","-",O2367&amp;N2367&amp;T2367)</f>
        <v>-</v>
      </c>
      <c r="V2367" s="84" t="str">
        <f aca="false">IF(O2367="Not Used","-",VLOOKUP(D2367,FOLIOS,7,FALSE())&amp;H2367)</f>
        <v>-</v>
      </c>
      <c r="W2367" s="84" t="str">
        <f aca="false">IF(U2367="-","-",O2367&amp;E2367&amp;H2367)</f>
        <v>-</v>
      </c>
      <c r="X2367" s="85" t="str">
        <f aca="false">D2367&amp;G2367</f>
        <v>FT-CAND-EGSC-PRCTOLL:AECO/EMP</v>
      </c>
      <c r="AF2367" s="0" t="str">
        <f aca="false">D2367&amp;V2367</f>
        <v>FT-CAND-EGSC-PRC-</v>
      </c>
    </row>
    <row r="2368" customFormat="false" ht="12.75" hidden="false" customHeight="false" outlineLevel="0" collapsed="false">
      <c r="A2368" s="81" t="n">
        <v>36682</v>
      </c>
      <c r="B2368" s="82" t="s">
        <v>55</v>
      </c>
      <c r="C2368" s="82" t="s">
        <v>56</v>
      </c>
      <c r="D2368" s="82" t="s">
        <v>103</v>
      </c>
      <c r="E2368" s="82" t="s">
        <v>24</v>
      </c>
      <c r="F2368" s="82"/>
      <c r="G2368" s="82" t="s">
        <v>104</v>
      </c>
      <c r="H2368" s="89" t="n">
        <v>38961</v>
      </c>
      <c r="I2368" s="82" t="n">
        <v>397606</v>
      </c>
      <c r="J2368" s="82" t="n">
        <v>0</v>
      </c>
      <c r="K2368" s="83" t="n">
        <f aca="false">IF(J2368=0,0,J2368/I2368)</f>
        <v>0</v>
      </c>
      <c r="L2368" s="83" t="n">
        <f aca="false">I2368/UOM</f>
        <v>39.7606</v>
      </c>
      <c r="M2368" s="83" t="n">
        <f aca="false">J2368/UOM</f>
        <v>0</v>
      </c>
      <c r="N2368" s="84" t="str">
        <f aca="false">IF(F2368="P","PHY",IF(F2368="G","G",E2368))</f>
        <v>P</v>
      </c>
      <c r="O2368" s="84" t="str">
        <f aca="false">IF(ISNA(VLOOKUP(G2368,BadCanCurves,1,FALSE())),VLOOKUP(D2368,FOLIOS,6,FALSE()),"not used")</f>
        <v>not used</v>
      </c>
      <c r="P2368" s="84" t="n">
        <f aca="false">IF($N2368="P",VLOOKUP(H2368,PrcBuckets,2,FALSE()),0)</f>
        <v>13</v>
      </c>
      <c r="Q2368" s="84" t="n">
        <f aca="false">IF($N2368="D",VLOOKUP(H2368,BasisBuckets,2,FALSE()),0)</f>
        <v>0</v>
      </c>
      <c r="R2368" s="84" t="n">
        <f aca="false">IF($N2368="PHY",VLOOKUP(H2368,PGDBuckets,2,FALSE()),0)</f>
        <v>0</v>
      </c>
      <c r="S2368" s="84" t="n">
        <f aca="false">IF($N2368="G",VLOOKUP(H2368,PGDBuckets,2,FALSE()),0)</f>
        <v>0</v>
      </c>
      <c r="T2368" s="84" t="n">
        <f aca="false">SUM(P2368:S2368)</f>
        <v>13</v>
      </c>
      <c r="U2368" s="84" t="str">
        <f aca="false">IF(O2368="not used","-",O2368&amp;N2368&amp;T2368)</f>
        <v>-</v>
      </c>
      <c r="V2368" s="84" t="str">
        <f aca="false">IF(O2368="Not Used","-",VLOOKUP(D2368,FOLIOS,7,FALSE())&amp;H2368)</f>
        <v>-</v>
      </c>
      <c r="W2368" s="84" t="str">
        <f aca="false">IF(U2368="-","-",O2368&amp;E2368&amp;H2368)</f>
        <v>-</v>
      </c>
      <c r="X2368" s="85" t="str">
        <f aca="false">D2368&amp;G2368</f>
        <v>FT-CAND-EGSC-PRCTOLL:AECO/EMP</v>
      </c>
      <c r="AF2368" s="0" t="str">
        <f aca="false">D2368&amp;V2368</f>
        <v>FT-CAND-EGSC-PRC-</v>
      </c>
    </row>
    <row r="2369" customFormat="false" ht="12.75" hidden="false" customHeight="false" outlineLevel="0" collapsed="false">
      <c r="A2369" s="81" t="n">
        <v>36682</v>
      </c>
      <c r="B2369" s="82" t="s">
        <v>55</v>
      </c>
      <c r="C2369" s="82" t="s">
        <v>56</v>
      </c>
      <c r="D2369" s="82" t="s">
        <v>103</v>
      </c>
      <c r="E2369" s="82" t="s">
        <v>24</v>
      </c>
      <c r="F2369" s="82"/>
      <c r="G2369" s="82" t="s">
        <v>104</v>
      </c>
      <c r="H2369" s="89" t="n">
        <v>38991</v>
      </c>
      <c r="I2369" s="82" t="n">
        <v>408402</v>
      </c>
      <c r="J2369" s="82" t="n">
        <v>0</v>
      </c>
      <c r="K2369" s="83" t="n">
        <f aca="false">IF(J2369=0,0,J2369/I2369)</f>
        <v>0</v>
      </c>
      <c r="L2369" s="83" t="n">
        <f aca="false">I2369/UOM</f>
        <v>40.8402</v>
      </c>
      <c r="M2369" s="83" t="n">
        <f aca="false">J2369/UOM</f>
        <v>0</v>
      </c>
      <c r="N2369" s="84" t="str">
        <f aca="false">IF(F2369="P","PHY",IF(F2369="G","G",E2369))</f>
        <v>P</v>
      </c>
      <c r="O2369" s="84" t="str">
        <f aca="false">IF(ISNA(VLOOKUP(G2369,BadCanCurves,1,FALSE())),VLOOKUP(D2369,FOLIOS,6,FALSE()),"not used")</f>
        <v>not used</v>
      </c>
      <c r="P2369" s="84" t="n">
        <f aca="false">IF($N2369="P",VLOOKUP(H2369,PrcBuckets,2,FALSE()),0)</f>
        <v>13</v>
      </c>
      <c r="Q2369" s="84" t="n">
        <f aca="false">IF($N2369="D",VLOOKUP(H2369,BasisBuckets,2,FALSE()),0)</f>
        <v>0</v>
      </c>
      <c r="R2369" s="84" t="n">
        <f aca="false">IF($N2369="PHY",VLOOKUP(H2369,PGDBuckets,2,FALSE()),0)</f>
        <v>0</v>
      </c>
      <c r="S2369" s="84" t="n">
        <f aca="false">IF($N2369="G",VLOOKUP(H2369,PGDBuckets,2,FALSE()),0)</f>
        <v>0</v>
      </c>
      <c r="T2369" s="84" t="n">
        <f aca="false">SUM(P2369:S2369)</f>
        <v>13</v>
      </c>
      <c r="U2369" s="84" t="str">
        <f aca="false">IF(O2369="not used","-",O2369&amp;N2369&amp;T2369)</f>
        <v>-</v>
      </c>
      <c r="V2369" s="84" t="str">
        <f aca="false">IF(O2369="Not Used","-",VLOOKUP(D2369,FOLIOS,7,FALSE())&amp;H2369)</f>
        <v>-</v>
      </c>
      <c r="W2369" s="84" t="str">
        <f aca="false">IF(U2369="-","-",O2369&amp;E2369&amp;H2369)</f>
        <v>-</v>
      </c>
      <c r="X2369" s="85" t="str">
        <f aca="false">D2369&amp;G2369</f>
        <v>FT-CAND-EGSC-PRCTOLL:AECO/EMP</v>
      </c>
      <c r="AF2369" s="0" t="str">
        <f aca="false">D2369&amp;V2369</f>
        <v>FT-CAND-EGSC-PRC-</v>
      </c>
    </row>
    <row r="2370" customFormat="false" ht="12.75" hidden="false" customHeight="false" outlineLevel="0" collapsed="false">
      <c r="A2370" s="81" t="n">
        <v>36682</v>
      </c>
      <c r="B2370" s="82" t="s">
        <v>55</v>
      </c>
      <c r="C2370" s="82" t="s">
        <v>56</v>
      </c>
      <c r="D2370" s="82" t="s">
        <v>103</v>
      </c>
      <c r="E2370" s="82" t="s">
        <v>24</v>
      </c>
      <c r="F2370" s="82"/>
      <c r="G2370" s="82" t="s">
        <v>104</v>
      </c>
      <c r="H2370" s="89" t="n">
        <v>39022</v>
      </c>
      <c r="I2370" s="82" t="n">
        <v>141975</v>
      </c>
      <c r="J2370" s="82" t="n">
        <v>0</v>
      </c>
      <c r="K2370" s="83" t="n">
        <f aca="false">IF(J2370=0,0,J2370/I2370)</f>
        <v>0</v>
      </c>
      <c r="L2370" s="83" t="n">
        <f aca="false">I2370/UOM</f>
        <v>14.1975</v>
      </c>
      <c r="M2370" s="83" t="n">
        <f aca="false">J2370/UOM</f>
        <v>0</v>
      </c>
      <c r="N2370" s="84" t="str">
        <f aca="false">IF(F2370="P","PHY",IF(F2370="G","G",E2370))</f>
        <v>P</v>
      </c>
      <c r="O2370" s="84" t="str">
        <f aca="false">IF(ISNA(VLOOKUP(G2370,BadCanCurves,1,FALSE())),VLOOKUP(D2370,FOLIOS,6,FALSE()),"not used")</f>
        <v>not used</v>
      </c>
      <c r="P2370" s="84" t="n">
        <f aca="false">IF($N2370="P",VLOOKUP(H2370,PrcBuckets,2,FALSE()),0)</f>
        <v>13</v>
      </c>
      <c r="Q2370" s="84" t="n">
        <f aca="false">IF($N2370="D",VLOOKUP(H2370,BasisBuckets,2,FALSE()),0)</f>
        <v>0</v>
      </c>
      <c r="R2370" s="84" t="n">
        <f aca="false">IF($N2370="PHY",VLOOKUP(H2370,PGDBuckets,2,FALSE()),0)</f>
        <v>0</v>
      </c>
      <c r="S2370" s="84" t="n">
        <f aca="false">IF($N2370="G",VLOOKUP(H2370,PGDBuckets,2,FALSE()),0)</f>
        <v>0</v>
      </c>
      <c r="T2370" s="84" t="n">
        <f aca="false">SUM(P2370:S2370)</f>
        <v>13</v>
      </c>
      <c r="U2370" s="84" t="str">
        <f aca="false">IF(O2370="not used","-",O2370&amp;N2370&amp;T2370)</f>
        <v>-</v>
      </c>
      <c r="V2370" s="84" t="str">
        <f aca="false">IF(O2370="Not Used","-",VLOOKUP(D2370,FOLIOS,7,FALSE())&amp;H2370)</f>
        <v>-</v>
      </c>
      <c r="W2370" s="84" t="str">
        <f aca="false">IF(U2370="-","-",O2370&amp;E2370&amp;H2370)</f>
        <v>-</v>
      </c>
      <c r="X2370" s="85" t="str">
        <f aca="false">D2370&amp;G2370</f>
        <v>FT-CAND-EGSC-PRCTOLL:AECO/EMP</v>
      </c>
      <c r="AF2370" s="0" t="str">
        <f aca="false">D2370&amp;V2370</f>
        <v>FT-CAND-EGSC-PRC-</v>
      </c>
    </row>
    <row r="2371" customFormat="false" ht="12.75" hidden="false" customHeight="false" outlineLevel="0" collapsed="false">
      <c r="A2371" s="81" t="n">
        <v>36682</v>
      </c>
      <c r="B2371" s="82" t="s">
        <v>55</v>
      </c>
      <c r="C2371" s="82" t="s">
        <v>56</v>
      </c>
      <c r="D2371" s="82" t="s">
        <v>103</v>
      </c>
      <c r="E2371" s="82" t="s">
        <v>24</v>
      </c>
      <c r="F2371" s="82"/>
      <c r="G2371" s="82" t="s">
        <v>104</v>
      </c>
      <c r="H2371" s="89" t="n">
        <v>39052</v>
      </c>
      <c r="I2371" s="82" t="n">
        <v>145829</v>
      </c>
      <c r="J2371" s="82" t="n">
        <v>0</v>
      </c>
      <c r="K2371" s="83" t="n">
        <f aca="false">IF(J2371=0,0,J2371/I2371)</f>
        <v>0</v>
      </c>
      <c r="L2371" s="83" t="n">
        <f aca="false">I2371/UOM</f>
        <v>14.5829</v>
      </c>
      <c r="M2371" s="83" t="n">
        <f aca="false">J2371/UOM</f>
        <v>0</v>
      </c>
      <c r="N2371" s="84" t="str">
        <f aca="false">IF(F2371="P","PHY",IF(F2371="G","G",E2371))</f>
        <v>P</v>
      </c>
      <c r="O2371" s="84" t="str">
        <f aca="false">IF(ISNA(VLOOKUP(G2371,BadCanCurves,1,FALSE())),VLOOKUP(D2371,FOLIOS,6,FALSE()),"not used")</f>
        <v>not used</v>
      </c>
      <c r="P2371" s="84" t="n">
        <f aca="false">IF($N2371="P",VLOOKUP(H2371,PrcBuckets,2,FALSE()),0)</f>
        <v>13</v>
      </c>
      <c r="Q2371" s="84" t="n">
        <f aca="false">IF($N2371="D",VLOOKUP(H2371,BasisBuckets,2,FALSE()),0)</f>
        <v>0</v>
      </c>
      <c r="R2371" s="84" t="n">
        <f aca="false">IF($N2371="PHY",VLOOKUP(H2371,PGDBuckets,2,FALSE()),0)</f>
        <v>0</v>
      </c>
      <c r="S2371" s="84" t="n">
        <f aca="false">IF($N2371="G",VLOOKUP(H2371,PGDBuckets,2,FALSE()),0)</f>
        <v>0</v>
      </c>
      <c r="T2371" s="84" t="n">
        <f aca="false">SUM(P2371:S2371)</f>
        <v>13</v>
      </c>
      <c r="U2371" s="84" t="str">
        <f aca="false">IF(O2371="not used","-",O2371&amp;N2371&amp;T2371)</f>
        <v>-</v>
      </c>
      <c r="V2371" s="84" t="str">
        <f aca="false">IF(O2371="Not Used","-",VLOOKUP(D2371,FOLIOS,7,FALSE())&amp;H2371)</f>
        <v>-</v>
      </c>
      <c r="W2371" s="84" t="str">
        <f aca="false">IF(U2371="-","-",O2371&amp;E2371&amp;H2371)</f>
        <v>-</v>
      </c>
      <c r="X2371" s="85" t="str">
        <f aca="false">D2371&amp;G2371</f>
        <v>FT-CAND-EGSC-PRCTOLL:AECO/EMP</v>
      </c>
      <c r="AF2371" s="0" t="str">
        <f aca="false">D2371&amp;V2371</f>
        <v>FT-CAND-EGSC-PRC-</v>
      </c>
    </row>
    <row r="2372" customFormat="false" ht="12.75" hidden="false" customHeight="false" outlineLevel="0" collapsed="false">
      <c r="A2372" s="81" t="n">
        <v>36682</v>
      </c>
      <c r="B2372" s="82" t="s">
        <v>55</v>
      </c>
      <c r="C2372" s="82" t="s">
        <v>56</v>
      </c>
      <c r="D2372" s="82" t="s">
        <v>103</v>
      </c>
      <c r="E2372" s="82" t="s">
        <v>24</v>
      </c>
      <c r="F2372" s="82"/>
      <c r="G2372" s="82" t="s">
        <v>104</v>
      </c>
      <c r="H2372" s="89" t="n">
        <v>39083</v>
      </c>
      <c r="I2372" s="82" t="n">
        <v>144927</v>
      </c>
      <c r="J2372" s="82" t="n">
        <v>0</v>
      </c>
      <c r="K2372" s="83" t="n">
        <f aca="false">IF(J2372=0,0,J2372/I2372)</f>
        <v>0</v>
      </c>
      <c r="L2372" s="83" t="n">
        <f aca="false">I2372/UOM</f>
        <v>14.4927</v>
      </c>
      <c r="M2372" s="83" t="n">
        <f aca="false">J2372/UOM</f>
        <v>0</v>
      </c>
      <c r="N2372" s="84" t="str">
        <f aca="false">IF(F2372="P","PHY",IF(F2372="G","G",E2372))</f>
        <v>P</v>
      </c>
      <c r="O2372" s="84" t="str">
        <f aca="false">IF(ISNA(VLOOKUP(G2372,BadCanCurves,1,FALSE())),VLOOKUP(D2372,FOLIOS,6,FALSE()),"not used")</f>
        <v>not used</v>
      </c>
      <c r="P2372" s="84" t="n">
        <f aca="false">IF($N2372="P",VLOOKUP(H2372,PrcBuckets,2,FALSE()),0)</f>
        <v>13</v>
      </c>
      <c r="Q2372" s="84" t="n">
        <f aca="false">IF($N2372="D",VLOOKUP(H2372,BasisBuckets,2,FALSE()),0)</f>
        <v>0</v>
      </c>
      <c r="R2372" s="84" t="n">
        <f aca="false">IF($N2372="PHY",VLOOKUP(H2372,PGDBuckets,2,FALSE()),0)</f>
        <v>0</v>
      </c>
      <c r="S2372" s="84" t="n">
        <f aca="false">IF($N2372="G",VLOOKUP(H2372,PGDBuckets,2,FALSE()),0)</f>
        <v>0</v>
      </c>
      <c r="T2372" s="84" t="n">
        <f aca="false">SUM(P2372:S2372)</f>
        <v>13</v>
      </c>
      <c r="U2372" s="84" t="str">
        <f aca="false">IF(O2372="not used","-",O2372&amp;N2372&amp;T2372)</f>
        <v>-</v>
      </c>
      <c r="V2372" s="84" t="str">
        <f aca="false">IF(O2372="Not Used","-",VLOOKUP(D2372,FOLIOS,7,FALSE())&amp;H2372)</f>
        <v>-</v>
      </c>
      <c r="W2372" s="84" t="str">
        <f aca="false">IF(U2372="-","-",O2372&amp;E2372&amp;H2372)</f>
        <v>-</v>
      </c>
      <c r="X2372" s="85" t="str">
        <f aca="false">D2372&amp;G2372</f>
        <v>FT-CAND-EGSC-PRCTOLL:AECO/EMP</v>
      </c>
      <c r="AF2372" s="0" t="str">
        <f aca="false">D2372&amp;V2372</f>
        <v>FT-CAND-EGSC-PRC-</v>
      </c>
    </row>
    <row r="2373" customFormat="false" ht="12.75" hidden="false" customHeight="false" outlineLevel="0" collapsed="false">
      <c r="A2373" s="81" t="n">
        <v>36682</v>
      </c>
      <c r="B2373" s="82" t="s">
        <v>55</v>
      </c>
      <c r="C2373" s="82" t="s">
        <v>56</v>
      </c>
      <c r="D2373" s="82" t="s">
        <v>103</v>
      </c>
      <c r="E2373" s="82" t="s">
        <v>24</v>
      </c>
      <c r="F2373" s="82"/>
      <c r="G2373" s="82" t="s">
        <v>104</v>
      </c>
      <c r="H2373" s="89" t="n">
        <v>39114</v>
      </c>
      <c r="I2373" s="82" t="n">
        <v>130091</v>
      </c>
      <c r="J2373" s="82" t="n">
        <v>0</v>
      </c>
      <c r="K2373" s="83" t="n">
        <f aca="false">IF(J2373=0,0,J2373/I2373)</f>
        <v>0</v>
      </c>
      <c r="L2373" s="83" t="n">
        <f aca="false">I2373/UOM</f>
        <v>13.0091</v>
      </c>
      <c r="M2373" s="83" t="n">
        <f aca="false">J2373/UOM</f>
        <v>0</v>
      </c>
      <c r="N2373" s="84" t="str">
        <f aca="false">IF(F2373="P","PHY",IF(F2373="G","G",E2373))</f>
        <v>P</v>
      </c>
      <c r="O2373" s="84" t="str">
        <f aca="false">IF(ISNA(VLOOKUP(G2373,BadCanCurves,1,FALSE())),VLOOKUP(D2373,FOLIOS,6,FALSE()),"not used")</f>
        <v>not used</v>
      </c>
      <c r="P2373" s="84" t="n">
        <f aca="false">IF($N2373="P",VLOOKUP(H2373,PrcBuckets,2,FALSE()),0)</f>
        <v>13</v>
      </c>
      <c r="Q2373" s="84" t="n">
        <f aca="false">IF($N2373="D",VLOOKUP(H2373,BasisBuckets,2,FALSE()),0)</f>
        <v>0</v>
      </c>
      <c r="R2373" s="84" t="n">
        <f aca="false">IF($N2373="PHY",VLOOKUP(H2373,PGDBuckets,2,FALSE()),0)</f>
        <v>0</v>
      </c>
      <c r="S2373" s="84" t="n">
        <f aca="false">IF($N2373="G",VLOOKUP(H2373,PGDBuckets,2,FALSE()),0)</f>
        <v>0</v>
      </c>
      <c r="T2373" s="84" t="n">
        <f aca="false">SUM(P2373:S2373)</f>
        <v>13</v>
      </c>
      <c r="U2373" s="84" t="str">
        <f aca="false">IF(O2373="not used","-",O2373&amp;N2373&amp;T2373)</f>
        <v>-</v>
      </c>
      <c r="V2373" s="84" t="str">
        <f aca="false">IF(O2373="Not Used","-",VLOOKUP(D2373,FOLIOS,7,FALSE())&amp;H2373)</f>
        <v>-</v>
      </c>
      <c r="W2373" s="84" t="str">
        <f aca="false">IF(U2373="-","-",O2373&amp;E2373&amp;H2373)</f>
        <v>-</v>
      </c>
      <c r="X2373" s="85" t="str">
        <f aca="false">D2373&amp;G2373</f>
        <v>FT-CAND-EGSC-PRCTOLL:AECO/EMP</v>
      </c>
      <c r="AF2373" s="0" t="str">
        <f aca="false">D2373&amp;V2373</f>
        <v>FT-CAND-EGSC-PRC-</v>
      </c>
    </row>
    <row r="2374" customFormat="false" ht="12.75" hidden="false" customHeight="false" outlineLevel="0" collapsed="false">
      <c r="A2374" s="81" t="n">
        <v>36682</v>
      </c>
      <c r="B2374" s="82" t="s">
        <v>55</v>
      </c>
      <c r="C2374" s="82" t="s">
        <v>56</v>
      </c>
      <c r="D2374" s="82" t="s">
        <v>103</v>
      </c>
      <c r="E2374" s="82" t="s">
        <v>24</v>
      </c>
      <c r="F2374" s="82"/>
      <c r="G2374" s="82" t="s">
        <v>104</v>
      </c>
      <c r="H2374" s="89" t="n">
        <v>39142</v>
      </c>
      <c r="I2374" s="82" t="n">
        <v>143224</v>
      </c>
      <c r="J2374" s="82" t="n">
        <v>0</v>
      </c>
      <c r="K2374" s="83" t="n">
        <f aca="false">IF(J2374=0,0,J2374/I2374)</f>
        <v>0</v>
      </c>
      <c r="L2374" s="83" t="n">
        <f aca="false">I2374/UOM</f>
        <v>14.3224</v>
      </c>
      <c r="M2374" s="83" t="n">
        <f aca="false">J2374/UOM</f>
        <v>0</v>
      </c>
      <c r="N2374" s="84" t="str">
        <f aca="false">IF(F2374="P","PHY",IF(F2374="G","G",E2374))</f>
        <v>P</v>
      </c>
      <c r="O2374" s="84" t="str">
        <f aca="false">IF(ISNA(VLOOKUP(G2374,BadCanCurves,1,FALSE())),VLOOKUP(D2374,FOLIOS,6,FALSE()),"not used")</f>
        <v>not used</v>
      </c>
      <c r="P2374" s="84" t="n">
        <f aca="false">IF($N2374="P",VLOOKUP(H2374,PrcBuckets,2,FALSE()),0)</f>
        <v>13</v>
      </c>
      <c r="Q2374" s="84" t="n">
        <f aca="false">IF($N2374="D",VLOOKUP(H2374,BasisBuckets,2,FALSE()),0)</f>
        <v>0</v>
      </c>
      <c r="R2374" s="84" t="n">
        <f aca="false">IF($N2374="PHY",VLOOKUP(H2374,PGDBuckets,2,FALSE()),0)</f>
        <v>0</v>
      </c>
      <c r="S2374" s="84" t="n">
        <f aca="false">IF($N2374="G",VLOOKUP(H2374,PGDBuckets,2,FALSE()),0)</f>
        <v>0</v>
      </c>
      <c r="T2374" s="84" t="n">
        <f aca="false">SUM(P2374:S2374)</f>
        <v>13</v>
      </c>
      <c r="U2374" s="84" t="str">
        <f aca="false">IF(O2374="not used","-",O2374&amp;N2374&amp;T2374)</f>
        <v>-</v>
      </c>
      <c r="V2374" s="84" t="str">
        <f aca="false">IF(O2374="Not Used","-",VLOOKUP(D2374,FOLIOS,7,FALSE())&amp;H2374)</f>
        <v>-</v>
      </c>
      <c r="W2374" s="84" t="str">
        <f aca="false">IF(U2374="-","-",O2374&amp;E2374&amp;H2374)</f>
        <v>-</v>
      </c>
      <c r="X2374" s="85" t="str">
        <f aca="false">D2374&amp;G2374</f>
        <v>FT-CAND-EGSC-PRCTOLL:AECO/EMP</v>
      </c>
      <c r="AF2374" s="0" t="str">
        <f aca="false">D2374&amp;V2374</f>
        <v>FT-CAND-EGSC-PRC-</v>
      </c>
    </row>
    <row r="2375" customFormat="false" ht="12.75" hidden="false" customHeight="false" outlineLevel="0" collapsed="false">
      <c r="A2375" s="81" t="n">
        <v>36682</v>
      </c>
      <c r="B2375" s="82" t="s">
        <v>55</v>
      </c>
      <c r="C2375" s="82" t="s">
        <v>56</v>
      </c>
      <c r="D2375" s="82" t="s">
        <v>103</v>
      </c>
      <c r="E2375" s="82" t="s">
        <v>24</v>
      </c>
      <c r="F2375" s="82"/>
      <c r="G2375" s="82" t="s">
        <v>104</v>
      </c>
      <c r="H2375" s="89" t="n">
        <v>39173</v>
      </c>
      <c r="I2375" s="82" t="n">
        <v>137745</v>
      </c>
      <c r="J2375" s="82" t="n">
        <v>0</v>
      </c>
      <c r="K2375" s="83" t="n">
        <f aca="false">IF(J2375=0,0,J2375/I2375)</f>
        <v>0</v>
      </c>
      <c r="L2375" s="83" t="n">
        <f aca="false">I2375/UOM</f>
        <v>13.7745</v>
      </c>
      <c r="M2375" s="83" t="n">
        <f aca="false">J2375/UOM</f>
        <v>0</v>
      </c>
      <c r="N2375" s="84" t="str">
        <f aca="false">IF(F2375="P","PHY",IF(F2375="G","G",E2375))</f>
        <v>P</v>
      </c>
      <c r="O2375" s="84" t="str">
        <f aca="false">IF(ISNA(VLOOKUP(G2375,BadCanCurves,1,FALSE())),VLOOKUP(D2375,FOLIOS,6,FALSE()),"not used")</f>
        <v>not used</v>
      </c>
      <c r="P2375" s="84" t="n">
        <f aca="false">IF($N2375="P",VLOOKUP(H2375,PrcBuckets,2,FALSE()),0)</f>
        <v>13</v>
      </c>
      <c r="Q2375" s="84" t="n">
        <f aca="false">IF($N2375="D",VLOOKUP(H2375,BasisBuckets,2,FALSE()),0)</f>
        <v>0</v>
      </c>
      <c r="R2375" s="84" t="n">
        <f aca="false">IF($N2375="PHY",VLOOKUP(H2375,PGDBuckets,2,FALSE()),0)</f>
        <v>0</v>
      </c>
      <c r="S2375" s="84" t="n">
        <f aca="false">IF($N2375="G",VLOOKUP(H2375,PGDBuckets,2,FALSE()),0)</f>
        <v>0</v>
      </c>
      <c r="T2375" s="84" t="n">
        <f aca="false">SUM(P2375:S2375)</f>
        <v>13</v>
      </c>
      <c r="U2375" s="84" t="str">
        <f aca="false">IF(O2375="not used","-",O2375&amp;N2375&amp;T2375)</f>
        <v>-</v>
      </c>
      <c r="V2375" s="84" t="str">
        <f aca="false">IF(O2375="Not Used","-",VLOOKUP(D2375,FOLIOS,7,FALSE())&amp;H2375)</f>
        <v>-</v>
      </c>
      <c r="W2375" s="84" t="str">
        <f aca="false">IF(U2375="-","-",O2375&amp;E2375&amp;H2375)</f>
        <v>-</v>
      </c>
      <c r="X2375" s="85" t="str">
        <f aca="false">D2375&amp;G2375</f>
        <v>FT-CAND-EGSC-PRCTOLL:AECO/EMP</v>
      </c>
      <c r="AF2375" s="0" t="str">
        <f aca="false">D2375&amp;V2375</f>
        <v>FT-CAND-EGSC-PRC-</v>
      </c>
    </row>
    <row r="2376" customFormat="false" ht="12.75" hidden="false" customHeight="false" outlineLevel="0" collapsed="false">
      <c r="A2376" s="81" t="n">
        <v>36682</v>
      </c>
      <c r="B2376" s="82" t="s">
        <v>55</v>
      </c>
      <c r="C2376" s="82" t="s">
        <v>56</v>
      </c>
      <c r="D2376" s="82" t="s">
        <v>103</v>
      </c>
      <c r="E2376" s="82" t="s">
        <v>24</v>
      </c>
      <c r="F2376" s="82"/>
      <c r="G2376" s="82" t="s">
        <v>104</v>
      </c>
      <c r="H2376" s="89" t="n">
        <v>39203</v>
      </c>
      <c r="I2376" s="82" t="n">
        <v>141482</v>
      </c>
      <c r="J2376" s="82" t="n">
        <v>0</v>
      </c>
      <c r="K2376" s="83" t="n">
        <f aca="false">IF(J2376=0,0,J2376/I2376)</f>
        <v>0</v>
      </c>
      <c r="L2376" s="83" t="n">
        <f aca="false">I2376/UOM</f>
        <v>14.1482</v>
      </c>
      <c r="M2376" s="83" t="n">
        <f aca="false">J2376/UOM</f>
        <v>0</v>
      </c>
      <c r="N2376" s="84" t="str">
        <f aca="false">IF(F2376="P","PHY",IF(F2376="G","G",E2376))</f>
        <v>P</v>
      </c>
      <c r="O2376" s="84" t="str">
        <f aca="false">IF(ISNA(VLOOKUP(G2376,BadCanCurves,1,FALSE())),VLOOKUP(D2376,FOLIOS,6,FALSE()),"not used")</f>
        <v>not used</v>
      </c>
      <c r="P2376" s="84" t="n">
        <f aca="false">IF($N2376="P",VLOOKUP(H2376,PrcBuckets,2,FALSE()),0)</f>
        <v>13</v>
      </c>
      <c r="Q2376" s="84" t="n">
        <f aca="false">IF($N2376="D",VLOOKUP(H2376,BasisBuckets,2,FALSE()),0)</f>
        <v>0</v>
      </c>
      <c r="R2376" s="84" t="n">
        <f aca="false">IF($N2376="PHY",VLOOKUP(H2376,PGDBuckets,2,FALSE()),0)</f>
        <v>0</v>
      </c>
      <c r="S2376" s="84" t="n">
        <f aca="false">IF($N2376="G",VLOOKUP(H2376,PGDBuckets,2,FALSE()),0)</f>
        <v>0</v>
      </c>
      <c r="T2376" s="84" t="n">
        <f aca="false">SUM(P2376:S2376)</f>
        <v>13</v>
      </c>
      <c r="U2376" s="84" t="str">
        <f aca="false">IF(O2376="not used","-",O2376&amp;N2376&amp;T2376)</f>
        <v>-</v>
      </c>
      <c r="V2376" s="84" t="str">
        <f aca="false">IF(O2376="Not Used","-",VLOOKUP(D2376,FOLIOS,7,FALSE())&amp;H2376)</f>
        <v>-</v>
      </c>
      <c r="W2376" s="84" t="str">
        <f aca="false">IF(U2376="-","-",O2376&amp;E2376&amp;H2376)</f>
        <v>-</v>
      </c>
      <c r="X2376" s="85" t="str">
        <f aca="false">D2376&amp;G2376</f>
        <v>FT-CAND-EGSC-PRCTOLL:AECO/EMP</v>
      </c>
      <c r="AF2376" s="0" t="str">
        <f aca="false">D2376&amp;V2376</f>
        <v>FT-CAND-EGSC-PRC-</v>
      </c>
    </row>
    <row r="2377" customFormat="false" ht="12.75" hidden="false" customHeight="false" outlineLevel="0" collapsed="false">
      <c r="A2377" s="81" t="n">
        <v>36682</v>
      </c>
      <c r="B2377" s="82" t="s">
        <v>55</v>
      </c>
      <c r="C2377" s="82" t="s">
        <v>56</v>
      </c>
      <c r="D2377" s="82" t="s">
        <v>103</v>
      </c>
      <c r="E2377" s="82" t="s">
        <v>24</v>
      </c>
      <c r="F2377" s="82"/>
      <c r="G2377" s="82" t="s">
        <v>104</v>
      </c>
      <c r="H2377" s="89" t="n">
        <v>39234</v>
      </c>
      <c r="I2377" s="82" t="n">
        <v>136069</v>
      </c>
      <c r="J2377" s="82" t="n">
        <v>0</v>
      </c>
      <c r="K2377" s="83" t="n">
        <f aca="false">IF(J2377=0,0,J2377/I2377)</f>
        <v>0</v>
      </c>
      <c r="L2377" s="83" t="n">
        <f aca="false">I2377/UOM</f>
        <v>13.6069</v>
      </c>
      <c r="M2377" s="83" t="n">
        <f aca="false">J2377/UOM</f>
        <v>0</v>
      </c>
      <c r="N2377" s="84" t="str">
        <f aca="false">IF(F2377="P","PHY",IF(F2377="G","G",E2377))</f>
        <v>P</v>
      </c>
      <c r="O2377" s="84" t="str">
        <f aca="false">IF(ISNA(VLOOKUP(G2377,BadCanCurves,1,FALSE())),VLOOKUP(D2377,FOLIOS,6,FALSE()),"not used")</f>
        <v>not used</v>
      </c>
      <c r="P2377" s="84" t="n">
        <f aca="false">IF($N2377="P",VLOOKUP(H2377,PrcBuckets,2,FALSE()),0)</f>
        <v>13</v>
      </c>
      <c r="Q2377" s="84" t="n">
        <f aca="false">IF($N2377="D",VLOOKUP(H2377,BasisBuckets,2,FALSE()),0)</f>
        <v>0</v>
      </c>
      <c r="R2377" s="84" t="n">
        <f aca="false">IF($N2377="PHY",VLOOKUP(H2377,PGDBuckets,2,FALSE()),0)</f>
        <v>0</v>
      </c>
      <c r="S2377" s="84" t="n">
        <f aca="false">IF($N2377="G",VLOOKUP(H2377,PGDBuckets,2,FALSE()),0)</f>
        <v>0</v>
      </c>
      <c r="T2377" s="84" t="n">
        <f aca="false">SUM(P2377:S2377)</f>
        <v>13</v>
      </c>
      <c r="U2377" s="84" t="str">
        <f aca="false">IF(O2377="not used","-",O2377&amp;N2377&amp;T2377)</f>
        <v>-</v>
      </c>
      <c r="V2377" s="84" t="str">
        <f aca="false">IF(O2377="Not Used","-",VLOOKUP(D2377,FOLIOS,7,FALSE())&amp;H2377)</f>
        <v>-</v>
      </c>
      <c r="W2377" s="84" t="str">
        <f aca="false">IF(U2377="-","-",O2377&amp;E2377&amp;H2377)</f>
        <v>-</v>
      </c>
      <c r="X2377" s="85" t="str">
        <f aca="false">D2377&amp;G2377</f>
        <v>FT-CAND-EGSC-PRCTOLL:AECO/EMP</v>
      </c>
      <c r="AF2377" s="0" t="str">
        <f aca="false">D2377&amp;V2377</f>
        <v>FT-CAND-EGSC-PRC-</v>
      </c>
    </row>
    <row r="2378" customFormat="false" ht="12.75" hidden="false" customHeight="false" outlineLevel="0" collapsed="false">
      <c r="A2378" s="81" t="n">
        <v>36682</v>
      </c>
      <c r="B2378" s="82" t="s">
        <v>55</v>
      </c>
      <c r="C2378" s="82" t="s">
        <v>56</v>
      </c>
      <c r="D2378" s="82" t="s">
        <v>103</v>
      </c>
      <c r="E2378" s="82" t="s">
        <v>24</v>
      </c>
      <c r="F2378" s="82"/>
      <c r="G2378" s="82" t="s">
        <v>104</v>
      </c>
      <c r="H2378" s="89" t="n">
        <v>39264</v>
      </c>
      <c r="I2378" s="82" t="n">
        <v>139775</v>
      </c>
      <c r="J2378" s="82" t="n">
        <v>0</v>
      </c>
      <c r="K2378" s="83" t="n">
        <f aca="false">IF(J2378=0,0,J2378/I2378)</f>
        <v>0</v>
      </c>
      <c r="L2378" s="83" t="n">
        <f aca="false">I2378/UOM</f>
        <v>13.9775</v>
      </c>
      <c r="M2378" s="83" t="n">
        <f aca="false">J2378/UOM</f>
        <v>0</v>
      </c>
      <c r="N2378" s="84" t="str">
        <f aca="false">IF(F2378="P","PHY",IF(F2378="G","G",E2378))</f>
        <v>P</v>
      </c>
      <c r="O2378" s="84" t="str">
        <f aca="false">IF(ISNA(VLOOKUP(G2378,BadCanCurves,1,FALSE())),VLOOKUP(D2378,FOLIOS,6,FALSE()),"not used")</f>
        <v>not used</v>
      </c>
      <c r="P2378" s="84" t="n">
        <f aca="false">IF($N2378="P",VLOOKUP(H2378,PrcBuckets,2,FALSE()),0)</f>
        <v>13</v>
      </c>
      <c r="Q2378" s="84" t="n">
        <f aca="false">IF($N2378="D",VLOOKUP(H2378,BasisBuckets,2,FALSE()),0)</f>
        <v>0</v>
      </c>
      <c r="R2378" s="84" t="n">
        <f aca="false">IF($N2378="PHY",VLOOKUP(H2378,PGDBuckets,2,FALSE()),0)</f>
        <v>0</v>
      </c>
      <c r="S2378" s="84" t="n">
        <f aca="false">IF($N2378="G",VLOOKUP(H2378,PGDBuckets,2,FALSE()),0)</f>
        <v>0</v>
      </c>
      <c r="T2378" s="84" t="n">
        <f aca="false">SUM(P2378:S2378)</f>
        <v>13</v>
      </c>
      <c r="U2378" s="84" t="str">
        <f aca="false">IF(O2378="not used","-",O2378&amp;N2378&amp;T2378)</f>
        <v>-</v>
      </c>
      <c r="V2378" s="84" t="str">
        <f aca="false">IF(O2378="Not Used","-",VLOOKUP(D2378,FOLIOS,7,FALSE())&amp;H2378)</f>
        <v>-</v>
      </c>
      <c r="W2378" s="84" t="str">
        <f aca="false">IF(U2378="-","-",O2378&amp;E2378&amp;H2378)</f>
        <v>-</v>
      </c>
      <c r="X2378" s="85" t="str">
        <f aca="false">D2378&amp;G2378</f>
        <v>FT-CAND-EGSC-PRCTOLL:AECO/EMP</v>
      </c>
      <c r="AF2378" s="0" t="str">
        <f aca="false">D2378&amp;V2378</f>
        <v>FT-CAND-EGSC-PRC-</v>
      </c>
    </row>
    <row r="2379" customFormat="false" ht="12.75" hidden="false" customHeight="false" outlineLevel="0" collapsed="false">
      <c r="A2379" s="81" t="n">
        <v>36682</v>
      </c>
      <c r="B2379" s="82" t="s">
        <v>55</v>
      </c>
      <c r="C2379" s="82" t="s">
        <v>56</v>
      </c>
      <c r="D2379" s="82" t="s">
        <v>103</v>
      </c>
      <c r="E2379" s="82" t="s">
        <v>24</v>
      </c>
      <c r="F2379" s="82"/>
      <c r="G2379" s="82" t="s">
        <v>104</v>
      </c>
      <c r="H2379" s="89" t="n">
        <v>39295</v>
      </c>
      <c r="I2379" s="82" t="n">
        <v>138926</v>
      </c>
      <c r="J2379" s="82" t="n">
        <v>0</v>
      </c>
      <c r="K2379" s="83" t="n">
        <f aca="false">IF(J2379=0,0,J2379/I2379)</f>
        <v>0</v>
      </c>
      <c r="L2379" s="83" t="n">
        <f aca="false">I2379/UOM</f>
        <v>13.8926</v>
      </c>
      <c r="M2379" s="83" t="n">
        <f aca="false">J2379/UOM</f>
        <v>0</v>
      </c>
      <c r="N2379" s="84" t="str">
        <f aca="false">IF(F2379="P","PHY",IF(F2379="G","G",E2379))</f>
        <v>P</v>
      </c>
      <c r="O2379" s="84" t="str">
        <f aca="false">IF(ISNA(VLOOKUP(G2379,BadCanCurves,1,FALSE())),VLOOKUP(D2379,FOLIOS,6,FALSE()),"not used")</f>
        <v>not used</v>
      </c>
      <c r="P2379" s="84" t="n">
        <f aca="false">IF($N2379="P",VLOOKUP(H2379,PrcBuckets,2,FALSE()),0)</f>
        <v>13</v>
      </c>
      <c r="Q2379" s="84" t="n">
        <f aca="false">IF($N2379="D",VLOOKUP(H2379,BasisBuckets,2,FALSE()),0)</f>
        <v>0</v>
      </c>
      <c r="R2379" s="84" t="n">
        <f aca="false">IF($N2379="PHY",VLOOKUP(H2379,PGDBuckets,2,FALSE()),0)</f>
        <v>0</v>
      </c>
      <c r="S2379" s="84" t="n">
        <f aca="false">IF($N2379="G",VLOOKUP(H2379,PGDBuckets,2,FALSE()),0)</f>
        <v>0</v>
      </c>
      <c r="T2379" s="84" t="n">
        <f aca="false">SUM(P2379:S2379)</f>
        <v>13</v>
      </c>
      <c r="U2379" s="84" t="str">
        <f aca="false">IF(O2379="not used","-",O2379&amp;N2379&amp;T2379)</f>
        <v>-</v>
      </c>
      <c r="V2379" s="84" t="str">
        <f aca="false">IF(O2379="Not Used","-",VLOOKUP(D2379,FOLIOS,7,FALSE())&amp;H2379)</f>
        <v>-</v>
      </c>
      <c r="W2379" s="84" t="str">
        <f aca="false">IF(U2379="-","-",O2379&amp;E2379&amp;H2379)</f>
        <v>-</v>
      </c>
      <c r="X2379" s="85" t="str">
        <f aca="false">D2379&amp;G2379</f>
        <v>FT-CAND-EGSC-PRCTOLL:AECO/EMP</v>
      </c>
      <c r="AF2379" s="0" t="str">
        <f aca="false">D2379&amp;V2379</f>
        <v>FT-CAND-EGSC-PRC-</v>
      </c>
    </row>
    <row r="2380" customFormat="false" ht="12.75" hidden="false" customHeight="false" outlineLevel="0" collapsed="false">
      <c r="A2380" s="81" t="n">
        <v>36682</v>
      </c>
      <c r="B2380" s="82" t="s">
        <v>55</v>
      </c>
      <c r="C2380" s="82" t="s">
        <v>56</v>
      </c>
      <c r="D2380" s="82" t="s">
        <v>103</v>
      </c>
      <c r="E2380" s="82" t="s">
        <v>24</v>
      </c>
      <c r="F2380" s="82"/>
      <c r="G2380" s="82" t="s">
        <v>104</v>
      </c>
      <c r="H2380" s="89" t="n">
        <v>39326</v>
      </c>
      <c r="I2380" s="82" t="n">
        <v>133628</v>
      </c>
      <c r="J2380" s="82" t="n">
        <v>0</v>
      </c>
      <c r="K2380" s="83" t="n">
        <f aca="false">IF(J2380=0,0,J2380/I2380)</f>
        <v>0</v>
      </c>
      <c r="L2380" s="83" t="n">
        <f aca="false">I2380/UOM</f>
        <v>13.3628</v>
      </c>
      <c r="M2380" s="83" t="n">
        <f aca="false">J2380/UOM</f>
        <v>0</v>
      </c>
      <c r="N2380" s="84" t="str">
        <f aca="false">IF(F2380="P","PHY",IF(F2380="G","G",E2380))</f>
        <v>P</v>
      </c>
      <c r="O2380" s="84" t="str">
        <f aca="false">IF(ISNA(VLOOKUP(G2380,BadCanCurves,1,FALSE())),VLOOKUP(D2380,FOLIOS,6,FALSE()),"not used")</f>
        <v>not used</v>
      </c>
      <c r="P2380" s="84" t="n">
        <f aca="false">IF($N2380="P",VLOOKUP(H2380,PrcBuckets,2,FALSE()),0)</f>
        <v>13</v>
      </c>
      <c r="Q2380" s="84" t="n">
        <f aca="false">IF($N2380="D",VLOOKUP(H2380,BasisBuckets,2,FALSE()),0)</f>
        <v>0</v>
      </c>
      <c r="R2380" s="84" t="n">
        <f aca="false">IF($N2380="PHY",VLOOKUP(H2380,PGDBuckets,2,FALSE()),0)</f>
        <v>0</v>
      </c>
      <c r="S2380" s="84" t="n">
        <f aca="false">IF($N2380="G",VLOOKUP(H2380,PGDBuckets,2,FALSE()),0)</f>
        <v>0</v>
      </c>
      <c r="T2380" s="84" t="n">
        <f aca="false">SUM(P2380:S2380)</f>
        <v>13</v>
      </c>
      <c r="U2380" s="84" t="str">
        <f aca="false">IF(O2380="not used","-",O2380&amp;N2380&amp;T2380)</f>
        <v>-</v>
      </c>
      <c r="V2380" s="84" t="str">
        <f aca="false">IF(O2380="Not Used","-",VLOOKUP(D2380,FOLIOS,7,FALSE())&amp;H2380)</f>
        <v>-</v>
      </c>
      <c r="W2380" s="84" t="str">
        <f aca="false">IF(U2380="-","-",O2380&amp;E2380&amp;H2380)</f>
        <v>-</v>
      </c>
      <c r="X2380" s="85" t="str">
        <f aca="false">D2380&amp;G2380</f>
        <v>FT-CAND-EGSC-PRCTOLL:AECO/EMP</v>
      </c>
      <c r="AF2380" s="0" t="str">
        <f aca="false">D2380&amp;V2380</f>
        <v>FT-CAND-EGSC-PRC-</v>
      </c>
    </row>
    <row r="2381" customFormat="false" ht="12.75" hidden="false" customHeight="false" outlineLevel="0" collapsed="false">
      <c r="A2381" s="81" t="n">
        <v>36682</v>
      </c>
      <c r="B2381" s="82" t="s">
        <v>55</v>
      </c>
      <c r="C2381" s="82" t="s">
        <v>56</v>
      </c>
      <c r="D2381" s="82" t="s">
        <v>103</v>
      </c>
      <c r="E2381" s="82" t="s">
        <v>24</v>
      </c>
      <c r="F2381" s="82"/>
      <c r="G2381" s="82" t="s">
        <v>104</v>
      </c>
      <c r="H2381" s="89" t="n">
        <v>39356</v>
      </c>
      <c r="I2381" s="82" t="n">
        <v>137271</v>
      </c>
      <c r="J2381" s="82" t="n">
        <v>0</v>
      </c>
      <c r="K2381" s="83" t="n">
        <f aca="false">IF(J2381=0,0,J2381/I2381)</f>
        <v>0</v>
      </c>
      <c r="L2381" s="83" t="n">
        <f aca="false">I2381/UOM</f>
        <v>13.7271</v>
      </c>
      <c r="M2381" s="83" t="n">
        <f aca="false">J2381/UOM</f>
        <v>0</v>
      </c>
      <c r="N2381" s="84" t="str">
        <f aca="false">IF(F2381="P","PHY",IF(F2381="G","G",E2381))</f>
        <v>P</v>
      </c>
      <c r="O2381" s="84" t="str">
        <f aca="false">IF(ISNA(VLOOKUP(G2381,BadCanCurves,1,FALSE())),VLOOKUP(D2381,FOLIOS,6,FALSE()),"not used")</f>
        <v>not used</v>
      </c>
      <c r="P2381" s="84" t="n">
        <f aca="false">IF($N2381="P",VLOOKUP(H2381,PrcBuckets,2,FALSE()),0)</f>
        <v>13</v>
      </c>
      <c r="Q2381" s="84" t="n">
        <f aca="false">IF($N2381="D",VLOOKUP(H2381,BasisBuckets,2,FALSE()),0)</f>
        <v>0</v>
      </c>
      <c r="R2381" s="84" t="n">
        <f aca="false">IF($N2381="PHY",VLOOKUP(H2381,PGDBuckets,2,FALSE()),0)</f>
        <v>0</v>
      </c>
      <c r="S2381" s="84" t="n">
        <f aca="false">IF($N2381="G",VLOOKUP(H2381,PGDBuckets,2,FALSE()),0)</f>
        <v>0</v>
      </c>
      <c r="T2381" s="84" t="n">
        <f aca="false">SUM(P2381:S2381)</f>
        <v>13</v>
      </c>
      <c r="U2381" s="84" t="str">
        <f aca="false">IF(O2381="not used","-",O2381&amp;N2381&amp;T2381)</f>
        <v>-</v>
      </c>
      <c r="V2381" s="84" t="str">
        <f aca="false">IF(O2381="Not Used","-",VLOOKUP(D2381,FOLIOS,7,FALSE())&amp;H2381)</f>
        <v>-</v>
      </c>
      <c r="W2381" s="84" t="str">
        <f aca="false">IF(U2381="-","-",O2381&amp;E2381&amp;H2381)</f>
        <v>-</v>
      </c>
      <c r="X2381" s="85" t="str">
        <f aca="false">D2381&amp;G2381</f>
        <v>FT-CAND-EGSC-PRCTOLL:AECO/EMP</v>
      </c>
      <c r="AF2381" s="0" t="str">
        <f aca="false">D2381&amp;V2381</f>
        <v>FT-CAND-EGSC-PRC-</v>
      </c>
    </row>
    <row r="2382" customFormat="false" ht="12.75" hidden="false" customHeight="false" outlineLevel="0" collapsed="false">
      <c r="A2382" s="81" t="n">
        <v>36682</v>
      </c>
      <c r="B2382" s="82" t="s">
        <v>55</v>
      </c>
      <c r="C2382" s="82" t="s">
        <v>56</v>
      </c>
      <c r="D2382" s="82" t="s">
        <v>103</v>
      </c>
      <c r="E2382" s="82" t="s">
        <v>24</v>
      </c>
      <c r="F2382" s="82"/>
      <c r="G2382" s="82" t="s">
        <v>104</v>
      </c>
      <c r="H2382" s="89" t="n">
        <v>39387</v>
      </c>
      <c r="I2382" s="82" t="n">
        <v>132036</v>
      </c>
      <c r="J2382" s="82" t="n">
        <v>0</v>
      </c>
      <c r="K2382" s="83" t="n">
        <f aca="false">IF(J2382=0,0,J2382/I2382)</f>
        <v>0</v>
      </c>
      <c r="L2382" s="83" t="n">
        <f aca="false">I2382/UOM</f>
        <v>13.2036</v>
      </c>
      <c r="M2382" s="83" t="n">
        <f aca="false">J2382/UOM</f>
        <v>0</v>
      </c>
      <c r="N2382" s="84" t="str">
        <f aca="false">IF(F2382="P","PHY",IF(F2382="G","G",E2382))</f>
        <v>P</v>
      </c>
      <c r="O2382" s="84" t="str">
        <f aca="false">IF(ISNA(VLOOKUP(G2382,BadCanCurves,1,FALSE())),VLOOKUP(D2382,FOLIOS,6,FALSE()),"not used")</f>
        <v>not used</v>
      </c>
      <c r="P2382" s="84" t="n">
        <f aca="false">IF($N2382="P",VLOOKUP(H2382,PrcBuckets,2,FALSE()),0)</f>
        <v>13</v>
      </c>
      <c r="Q2382" s="84" t="n">
        <f aca="false">IF($N2382="D",VLOOKUP(H2382,BasisBuckets,2,FALSE()),0)</f>
        <v>0</v>
      </c>
      <c r="R2382" s="84" t="n">
        <f aca="false">IF($N2382="PHY",VLOOKUP(H2382,PGDBuckets,2,FALSE()),0)</f>
        <v>0</v>
      </c>
      <c r="S2382" s="84" t="n">
        <f aca="false">IF($N2382="G",VLOOKUP(H2382,PGDBuckets,2,FALSE()),0)</f>
        <v>0</v>
      </c>
      <c r="T2382" s="84" t="n">
        <f aca="false">SUM(P2382:S2382)</f>
        <v>13</v>
      </c>
      <c r="U2382" s="84" t="str">
        <f aca="false">IF(O2382="not used","-",O2382&amp;N2382&amp;T2382)</f>
        <v>-</v>
      </c>
      <c r="V2382" s="84" t="str">
        <f aca="false">IF(O2382="Not Used","-",VLOOKUP(D2382,FOLIOS,7,FALSE())&amp;H2382)</f>
        <v>-</v>
      </c>
      <c r="W2382" s="84" t="str">
        <f aca="false">IF(U2382="-","-",O2382&amp;E2382&amp;H2382)</f>
        <v>-</v>
      </c>
      <c r="X2382" s="85" t="str">
        <f aca="false">D2382&amp;G2382</f>
        <v>FT-CAND-EGSC-PRCTOLL:AECO/EMP</v>
      </c>
      <c r="AF2382" s="0" t="str">
        <f aca="false">D2382&amp;V2382</f>
        <v>FT-CAND-EGSC-PRC-</v>
      </c>
    </row>
    <row r="2383" customFormat="false" ht="12.75" hidden="false" customHeight="false" outlineLevel="0" collapsed="false">
      <c r="A2383" s="81" t="n">
        <v>36682</v>
      </c>
      <c r="B2383" s="82" t="s">
        <v>55</v>
      </c>
      <c r="C2383" s="82" t="s">
        <v>56</v>
      </c>
      <c r="D2383" s="82" t="s">
        <v>103</v>
      </c>
      <c r="E2383" s="82" t="s">
        <v>24</v>
      </c>
      <c r="F2383" s="82"/>
      <c r="G2383" s="82" t="s">
        <v>104</v>
      </c>
      <c r="H2383" s="89" t="n">
        <v>39417</v>
      </c>
      <c r="I2383" s="82" t="n">
        <v>135635</v>
      </c>
      <c r="J2383" s="82" t="n">
        <v>0</v>
      </c>
      <c r="K2383" s="83" t="n">
        <f aca="false">IF(J2383=0,0,J2383/I2383)</f>
        <v>0</v>
      </c>
      <c r="L2383" s="83" t="n">
        <f aca="false">I2383/UOM</f>
        <v>13.5635</v>
      </c>
      <c r="M2383" s="83" t="n">
        <f aca="false">J2383/UOM</f>
        <v>0</v>
      </c>
      <c r="N2383" s="84" t="str">
        <f aca="false">IF(F2383="P","PHY",IF(F2383="G","G",E2383))</f>
        <v>P</v>
      </c>
      <c r="O2383" s="84" t="str">
        <f aca="false">IF(ISNA(VLOOKUP(G2383,BadCanCurves,1,FALSE())),VLOOKUP(D2383,FOLIOS,6,FALSE()),"not used")</f>
        <v>not used</v>
      </c>
      <c r="P2383" s="84" t="n">
        <f aca="false">IF($N2383="P",VLOOKUP(H2383,PrcBuckets,2,FALSE()),0)</f>
        <v>13</v>
      </c>
      <c r="Q2383" s="84" t="n">
        <f aca="false">IF($N2383="D",VLOOKUP(H2383,BasisBuckets,2,FALSE()),0)</f>
        <v>0</v>
      </c>
      <c r="R2383" s="84" t="n">
        <f aca="false">IF($N2383="PHY",VLOOKUP(H2383,PGDBuckets,2,FALSE()),0)</f>
        <v>0</v>
      </c>
      <c r="S2383" s="84" t="n">
        <f aca="false">IF($N2383="G",VLOOKUP(H2383,PGDBuckets,2,FALSE()),0)</f>
        <v>0</v>
      </c>
      <c r="T2383" s="84" t="n">
        <f aca="false">SUM(P2383:S2383)</f>
        <v>13</v>
      </c>
      <c r="U2383" s="84" t="str">
        <f aca="false">IF(O2383="not used","-",O2383&amp;N2383&amp;T2383)</f>
        <v>-</v>
      </c>
      <c r="V2383" s="84" t="str">
        <f aca="false">IF(O2383="Not Used","-",VLOOKUP(D2383,FOLIOS,7,FALSE())&amp;H2383)</f>
        <v>-</v>
      </c>
      <c r="W2383" s="84" t="str">
        <f aca="false">IF(U2383="-","-",O2383&amp;E2383&amp;H2383)</f>
        <v>-</v>
      </c>
      <c r="X2383" s="85" t="str">
        <f aca="false">D2383&amp;G2383</f>
        <v>FT-CAND-EGSC-PRCTOLL:AECO/EMP</v>
      </c>
      <c r="AF2383" s="0" t="str">
        <f aca="false">D2383&amp;V2383</f>
        <v>FT-CAND-EGSC-PRC-</v>
      </c>
    </row>
    <row r="2384" customFormat="false" ht="12.75" hidden="false" customHeight="false" outlineLevel="0" collapsed="false">
      <c r="A2384" s="81" t="n">
        <v>36682</v>
      </c>
      <c r="B2384" s="82" t="s">
        <v>55</v>
      </c>
      <c r="C2384" s="82" t="s">
        <v>56</v>
      </c>
      <c r="D2384" s="82" t="s">
        <v>103</v>
      </c>
      <c r="E2384" s="82" t="s">
        <v>24</v>
      </c>
      <c r="F2384" s="82"/>
      <c r="G2384" s="82" t="s">
        <v>104</v>
      </c>
      <c r="H2384" s="89" t="n">
        <v>39448</v>
      </c>
      <c r="I2384" s="82" t="n">
        <v>134812</v>
      </c>
      <c r="J2384" s="82" t="n">
        <v>0</v>
      </c>
      <c r="K2384" s="83" t="n">
        <f aca="false">IF(J2384=0,0,J2384/I2384)</f>
        <v>0</v>
      </c>
      <c r="L2384" s="83" t="n">
        <f aca="false">I2384/UOM</f>
        <v>13.4812</v>
      </c>
      <c r="M2384" s="83" t="n">
        <f aca="false">J2384/UOM</f>
        <v>0</v>
      </c>
      <c r="N2384" s="84" t="str">
        <f aca="false">IF(F2384="P","PHY",IF(F2384="G","G",E2384))</f>
        <v>P</v>
      </c>
      <c r="O2384" s="84" t="str">
        <f aca="false">IF(ISNA(VLOOKUP(G2384,BadCanCurves,1,FALSE())),VLOOKUP(D2384,FOLIOS,6,FALSE()),"not used")</f>
        <v>not used</v>
      </c>
      <c r="P2384" s="84" t="n">
        <f aca="false">IF($N2384="P",VLOOKUP(H2384,PrcBuckets,2,FALSE()),0)</f>
        <v>13</v>
      </c>
      <c r="Q2384" s="84" t="n">
        <f aca="false">IF($N2384="D",VLOOKUP(H2384,BasisBuckets,2,FALSE()),0)</f>
        <v>0</v>
      </c>
      <c r="R2384" s="84" t="n">
        <f aca="false">IF($N2384="PHY",VLOOKUP(H2384,PGDBuckets,2,FALSE()),0)</f>
        <v>0</v>
      </c>
      <c r="S2384" s="84" t="n">
        <f aca="false">IF($N2384="G",VLOOKUP(H2384,PGDBuckets,2,FALSE()),0)</f>
        <v>0</v>
      </c>
      <c r="T2384" s="84" t="n">
        <f aca="false">SUM(P2384:S2384)</f>
        <v>13</v>
      </c>
      <c r="U2384" s="84" t="str">
        <f aca="false">IF(O2384="not used","-",O2384&amp;N2384&amp;T2384)</f>
        <v>-</v>
      </c>
      <c r="V2384" s="84" t="str">
        <f aca="false">IF(O2384="Not Used","-",VLOOKUP(D2384,FOLIOS,7,FALSE())&amp;H2384)</f>
        <v>-</v>
      </c>
      <c r="W2384" s="84" t="str">
        <f aca="false">IF(U2384="-","-",O2384&amp;E2384&amp;H2384)</f>
        <v>-</v>
      </c>
      <c r="X2384" s="85" t="str">
        <f aca="false">D2384&amp;G2384</f>
        <v>FT-CAND-EGSC-PRCTOLL:AECO/EMP</v>
      </c>
      <c r="AF2384" s="0" t="str">
        <f aca="false">D2384&amp;V2384</f>
        <v>FT-CAND-EGSC-PRC-</v>
      </c>
    </row>
    <row r="2385" customFormat="false" ht="12.75" hidden="false" customHeight="false" outlineLevel="0" collapsed="false">
      <c r="A2385" s="81" t="n">
        <v>36682</v>
      </c>
      <c r="B2385" s="82" t="s">
        <v>55</v>
      </c>
      <c r="C2385" s="82" t="s">
        <v>56</v>
      </c>
      <c r="D2385" s="82" t="s">
        <v>103</v>
      </c>
      <c r="E2385" s="82" t="s">
        <v>24</v>
      </c>
      <c r="F2385" s="82"/>
      <c r="G2385" s="82" t="s">
        <v>104</v>
      </c>
      <c r="H2385" s="89" t="n">
        <v>39479</v>
      </c>
      <c r="I2385" s="82" t="n">
        <v>125349</v>
      </c>
      <c r="J2385" s="82" t="n">
        <v>0</v>
      </c>
      <c r="K2385" s="83" t="n">
        <f aca="false">IF(J2385=0,0,J2385/I2385)</f>
        <v>0</v>
      </c>
      <c r="L2385" s="83" t="n">
        <f aca="false">I2385/UOM</f>
        <v>12.5349</v>
      </c>
      <c r="M2385" s="83" t="n">
        <f aca="false">J2385/UOM</f>
        <v>0</v>
      </c>
      <c r="N2385" s="84" t="str">
        <f aca="false">IF(F2385="P","PHY",IF(F2385="G","G",E2385))</f>
        <v>P</v>
      </c>
      <c r="O2385" s="84" t="str">
        <f aca="false">IF(ISNA(VLOOKUP(G2385,BadCanCurves,1,FALSE())),VLOOKUP(D2385,FOLIOS,6,FALSE()),"not used")</f>
        <v>not used</v>
      </c>
      <c r="P2385" s="84" t="n">
        <f aca="false">IF($N2385="P",VLOOKUP(H2385,PrcBuckets,2,FALSE()),0)</f>
        <v>13</v>
      </c>
      <c r="Q2385" s="84" t="n">
        <f aca="false">IF($N2385="D",VLOOKUP(H2385,BasisBuckets,2,FALSE()),0)</f>
        <v>0</v>
      </c>
      <c r="R2385" s="84" t="n">
        <f aca="false">IF($N2385="PHY",VLOOKUP(H2385,PGDBuckets,2,FALSE()),0)</f>
        <v>0</v>
      </c>
      <c r="S2385" s="84" t="n">
        <f aca="false">IF($N2385="G",VLOOKUP(H2385,PGDBuckets,2,FALSE()),0)</f>
        <v>0</v>
      </c>
      <c r="T2385" s="84" t="n">
        <f aca="false">SUM(P2385:S2385)</f>
        <v>13</v>
      </c>
      <c r="U2385" s="84" t="str">
        <f aca="false">IF(O2385="not used","-",O2385&amp;N2385&amp;T2385)</f>
        <v>-</v>
      </c>
      <c r="V2385" s="84" t="str">
        <f aca="false">IF(O2385="Not Used","-",VLOOKUP(D2385,FOLIOS,7,FALSE())&amp;H2385)</f>
        <v>-</v>
      </c>
      <c r="W2385" s="84" t="str">
        <f aca="false">IF(U2385="-","-",O2385&amp;E2385&amp;H2385)</f>
        <v>-</v>
      </c>
      <c r="X2385" s="85" t="str">
        <f aca="false">D2385&amp;G2385</f>
        <v>FT-CAND-EGSC-PRCTOLL:AECO/EMP</v>
      </c>
      <c r="AF2385" s="0" t="str">
        <f aca="false">D2385&amp;V2385</f>
        <v>FT-CAND-EGSC-PRC-</v>
      </c>
    </row>
    <row r="2386" customFormat="false" ht="12.75" hidden="false" customHeight="false" outlineLevel="0" collapsed="false">
      <c r="A2386" s="81" t="n">
        <v>36682</v>
      </c>
      <c r="B2386" s="82" t="s">
        <v>55</v>
      </c>
      <c r="C2386" s="82" t="s">
        <v>56</v>
      </c>
      <c r="D2386" s="82" t="s">
        <v>103</v>
      </c>
      <c r="E2386" s="82" t="s">
        <v>24</v>
      </c>
      <c r="F2386" s="82"/>
      <c r="G2386" s="82" t="s">
        <v>104</v>
      </c>
      <c r="H2386" s="89" t="n">
        <v>39508</v>
      </c>
      <c r="I2386" s="82" t="n">
        <v>133232</v>
      </c>
      <c r="J2386" s="82" t="n">
        <v>0</v>
      </c>
      <c r="K2386" s="83" t="n">
        <f aca="false">IF(J2386=0,0,J2386/I2386)</f>
        <v>0</v>
      </c>
      <c r="L2386" s="83" t="n">
        <f aca="false">I2386/UOM</f>
        <v>13.3232</v>
      </c>
      <c r="M2386" s="83" t="n">
        <f aca="false">J2386/UOM</f>
        <v>0</v>
      </c>
      <c r="N2386" s="84" t="str">
        <f aca="false">IF(F2386="P","PHY",IF(F2386="G","G",E2386))</f>
        <v>P</v>
      </c>
      <c r="O2386" s="84" t="str">
        <f aca="false">IF(ISNA(VLOOKUP(G2386,BadCanCurves,1,FALSE())),VLOOKUP(D2386,FOLIOS,6,FALSE()),"not used")</f>
        <v>not used</v>
      </c>
      <c r="P2386" s="84" t="n">
        <f aca="false">IF($N2386="P",VLOOKUP(H2386,PrcBuckets,2,FALSE()),0)</f>
        <v>13</v>
      </c>
      <c r="Q2386" s="84" t="n">
        <f aca="false">IF($N2386="D",VLOOKUP(H2386,BasisBuckets,2,FALSE()),0)</f>
        <v>0</v>
      </c>
      <c r="R2386" s="84" t="n">
        <f aca="false">IF($N2386="PHY",VLOOKUP(H2386,PGDBuckets,2,FALSE()),0)</f>
        <v>0</v>
      </c>
      <c r="S2386" s="84" t="n">
        <f aca="false">IF($N2386="G",VLOOKUP(H2386,PGDBuckets,2,FALSE()),0)</f>
        <v>0</v>
      </c>
      <c r="T2386" s="84" t="n">
        <f aca="false">SUM(P2386:S2386)</f>
        <v>13</v>
      </c>
      <c r="U2386" s="84" t="str">
        <f aca="false">IF(O2386="not used","-",O2386&amp;N2386&amp;T2386)</f>
        <v>-</v>
      </c>
      <c r="V2386" s="84" t="str">
        <f aca="false">IF(O2386="Not Used","-",VLOOKUP(D2386,FOLIOS,7,FALSE())&amp;H2386)</f>
        <v>-</v>
      </c>
      <c r="W2386" s="84" t="str">
        <f aca="false">IF(U2386="-","-",O2386&amp;E2386&amp;H2386)</f>
        <v>-</v>
      </c>
      <c r="X2386" s="85" t="str">
        <f aca="false">D2386&amp;G2386</f>
        <v>FT-CAND-EGSC-PRCTOLL:AECO/EMP</v>
      </c>
      <c r="AF2386" s="0" t="str">
        <f aca="false">D2386&amp;V2386</f>
        <v>FT-CAND-EGSC-PRC-</v>
      </c>
    </row>
    <row r="2387" customFormat="false" ht="12.75" hidden="false" customHeight="false" outlineLevel="0" collapsed="false">
      <c r="A2387" s="81" t="n">
        <v>36682</v>
      </c>
      <c r="B2387" s="82" t="s">
        <v>55</v>
      </c>
      <c r="C2387" s="82" t="s">
        <v>56</v>
      </c>
      <c r="D2387" s="82" t="s">
        <v>103</v>
      </c>
      <c r="E2387" s="82" t="s">
        <v>24</v>
      </c>
      <c r="F2387" s="82"/>
      <c r="G2387" s="82" t="s">
        <v>104</v>
      </c>
      <c r="H2387" s="89" t="n">
        <v>39539</v>
      </c>
      <c r="I2387" s="82" t="n">
        <v>128152</v>
      </c>
      <c r="J2387" s="82" t="n">
        <v>0</v>
      </c>
      <c r="K2387" s="83" t="n">
        <f aca="false">IF(J2387=0,0,J2387/I2387)</f>
        <v>0</v>
      </c>
      <c r="L2387" s="83" t="n">
        <f aca="false">I2387/UOM</f>
        <v>12.8152</v>
      </c>
      <c r="M2387" s="83" t="n">
        <f aca="false">J2387/UOM</f>
        <v>0</v>
      </c>
      <c r="N2387" s="84" t="str">
        <f aca="false">IF(F2387="P","PHY",IF(F2387="G","G",E2387))</f>
        <v>P</v>
      </c>
      <c r="O2387" s="84" t="str">
        <f aca="false">IF(ISNA(VLOOKUP(G2387,BadCanCurves,1,FALSE())),VLOOKUP(D2387,FOLIOS,6,FALSE()),"not used")</f>
        <v>not used</v>
      </c>
      <c r="P2387" s="84" t="n">
        <f aca="false">IF($N2387="P",VLOOKUP(H2387,PrcBuckets,2,FALSE()),0)</f>
        <v>13</v>
      </c>
      <c r="Q2387" s="84" t="n">
        <f aca="false">IF($N2387="D",VLOOKUP(H2387,BasisBuckets,2,FALSE()),0)</f>
        <v>0</v>
      </c>
      <c r="R2387" s="84" t="n">
        <f aca="false">IF($N2387="PHY",VLOOKUP(H2387,PGDBuckets,2,FALSE()),0)</f>
        <v>0</v>
      </c>
      <c r="S2387" s="84" t="n">
        <f aca="false">IF($N2387="G",VLOOKUP(H2387,PGDBuckets,2,FALSE()),0)</f>
        <v>0</v>
      </c>
      <c r="T2387" s="84" t="n">
        <f aca="false">SUM(P2387:S2387)</f>
        <v>13</v>
      </c>
      <c r="U2387" s="84" t="str">
        <f aca="false">IF(O2387="not used","-",O2387&amp;N2387&amp;T2387)</f>
        <v>-</v>
      </c>
      <c r="V2387" s="84" t="str">
        <f aca="false">IF(O2387="Not Used","-",VLOOKUP(D2387,FOLIOS,7,FALSE())&amp;H2387)</f>
        <v>-</v>
      </c>
      <c r="W2387" s="84" t="str">
        <f aca="false">IF(U2387="-","-",O2387&amp;E2387&amp;H2387)</f>
        <v>-</v>
      </c>
      <c r="X2387" s="85" t="str">
        <f aca="false">D2387&amp;G2387</f>
        <v>FT-CAND-EGSC-PRCTOLL:AECO/EMP</v>
      </c>
      <c r="AF2387" s="0" t="str">
        <f aca="false">D2387&amp;V2387</f>
        <v>FT-CAND-EGSC-PRC-</v>
      </c>
    </row>
    <row r="2388" customFormat="false" ht="12.75" hidden="false" customHeight="false" outlineLevel="0" collapsed="false">
      <c r="A2388" s="81" t="n">
        <v>36682</v>
      </c>
      <c r="B2388" s="82" t="s">
        <v>55</v>
      </c>
      <c r="C2388" s="82" t="s">
        <v>56</v>
      </c>
      <c r="D2388" s="82" t="s">
        <v>103</v>
      </c>
      <c r="E2388" s="82" t="s">
        <v>24</v>
      </c>
      <c r="F2388" s="82"/>
      <c r="G2388" s="82" t="s">
        <v>104</v>
      </c>
      <c r="H2388" s="89" t="n">
        <v>39569</v>
      </c>
      <c r="I2388" s="82" t="n">
        <v>131645</v>
      </c>
      <c r="J2388" s="82" t="n">
        <v>0</v>
      </c>
      <c r="K2388" s="83" t="n">
        <f aca="false">IF(J2388=0,0,J2388/I2388)</f>
        <v>0</v>
      </c>
      <c r="L2388" s="83" t="n">
        <f aca="false">I2388/UOM</f>
        <v>13.1645</v>
      </c>
      <c r="M2388" s="83" t="n">
        <f aca="false">J2388/UOM</f>
        <v>0</v>
      </c>
      <c r="N2388" s="84" t="str">
        <f aca="false">IF(F2388="P","PHY",IF(F2388="G","G",E2388))</f>
        <v>P</v>
      </c>
      <c r="O2388" s="84" t="str">
        <f aca="false">IF(ISNA(VLOOKUP(G2388,BadCanCurves,1,FALSE())),VLOOKUP(D2388,FOLIOS,6,FALSE()),"not used")</f>
        <v>not used</v>
      </c>
      <c r="P2388" s="84" t="n">
        <f aca="false">IF($N2388="P",VLOOKUP(H2388,PrcBuckets,2,FALSE()),0)</f>
        <v>13</v>
      </c>
      <c r="Q2388" s="84" t="n">
        <f aca="false">IF($N2388="D",VLOOKUP(H2388,BasisBuckets,2,FALSE()),0)</f>
        <v>0</v>
      </c>
      <c r="R2388" s="84" t="n">
        <f aca="false">IF($N2388="PHY",VLOOKUP(H2388,PGDBuckets,2,FALSE()),0)</f>
        <v>0</v>
      </c>
      <c r="S2388" s="84" t="n">
        <f aca="false">IF($N2388="G",VLOOKUP(H2388,PGDBuckets,2,FALSE()),0)</f>
        <v>0</v>
      </c>
      <c r="T2388" s="84" t="n">
        <f aca="false">SUM(P2388:S2388)</f>
        <v>13</v>
      </c>
      <c r="U2388" s="84" t="str">
        <f aca="false">IF(O2388="not used","-",O2388&amp;N2388&amp;T2388)</f>
        <v>-</v>
      </c>
      <c r="V2388" s="84" t="str">
        <f aca="false">IF(O2388="Not Used","-",VLOOKUP(D2388,FOLIOS,7,FALSE())&amp;H2388)</f>
        <v>-</v>
      </c>
      <c r="W2388" s="84" t="str">
        <f aca="false">IF(U2388="-","-",O2388&amp;E2388&amp;H2388)</f>
        <v>-</v>
      </c>
      <c r="X2388" s="85" t="str">
        <f aca="false">D2388&amp;G2388</f>
        <v>FT-CAND-EGSC-PRCTOLL:AECO/EMP</v>
      </c>
      <c r="AF2388" s="0" t="str">
        <f aca="false">D2388&amp;V2388</f>
        <v>FT-CAND-EGSC-PRC-</v>
      </c>
    </row>
    <row r="2389" customFormat="false" ht="12.75" hidden="false" customHeight="false" outlineLevel="0" collapsed="false">
      <c r="A2389" s="81" t="n">
        <v>36682</v>
      </c>
      <c r="B2389" s="82" t="s">
        <v>55</v>
      </c>
      <c r="C2389" s="82" t="s">
        <v>56</v>
      </c>
      <c r="D2389" s="82" t="s">
        <v>103</v>
      </c>
      <c r="E2389" s="82" t="s">
        <v>24</v>
      </c>
      <c r="F2389" s="82"/>
      <c r="G2389" s="82" t="s">
        <v>104</v>
      </c>
      <c r="H2389" s="89" t="n">
        <v>39600</v>
      </c>
      <c r="I2389" s="82" t="n">
        <v>126625</v>
      </c>
      <c r="J2389" s="82" t="n">
        <v>0</v>
      </c>
      <c r="K2389" s="83" t="n">
        <f aca="false">IF(J2389=0,0,J2389/I2389)</f>
        <v>0</v>
      </c>
      <c r="L2389" s="83" t="n">
        <f aca="false">I2389/UOM</f>
        <v>12.6625</v>
      </c>
      <c r="M2389" s="83" t="n">
        <f aca="false">J2389/UOM</f>
        <v>0</v>
      </c>
      <c r="N2389" s="84" t="str">
        <f aca="false">IF(F2389="P","PHY",IF(F2389="G","G",E2389))</f>
        <v>P</v>
      </c>
      <c r="O2389" s="84" t="str">
        <f aca="false">IF(ISNA(VLOOKUP(G2389,BadCanCurves,1,FALSE())),VLOOKUP(D2389,FOLIOS,6,FALSE()),"not used")</f>
        <v>not used</v>
      </c>
      <c r="P2389" s="84" t="n">
        <f aca="false">IF($N2389="P",VLOOKUP(H2389,PrcBuckets,2,FALSE()),0)</f>
        <v>13</v>
      </c>
      <c r="Q2389" s="84" t="n">
        <f aca="false">IF($N2389="D",VLOOKUP(H2389,BasisBuckets,2,FALSE()),0)</f>
        <v>0</v>
      </c>
      <c r="R2389" s="84" t="n">
        <f aca="false">IF($N2389="PHY",VLOOKUP(H2389,PGDBuckets,2,FALSE()),0)</f>
        <v>0</v>
      </c>
      <c r="S2389" s="84" t="n">
        <f aca="false">IF($N2389="G",VLOOKUP(H2389,PGDBuckets,2,FALSE()),0)</f>
        <v>0</v>
      </c>
      <c r="T2389" s="84" t="n">
        <f aca="false">SUM(P2389:S2389)</f>
        <v>13</v>
      </c>
      <c r="U2389" s="84" t="str">
        <f aca="false">IF(O2389="not used","-",O2389&amp;N2389&amp;T2389)</f>
        <v>-</v>
      </c>
      <c r="V2389" s="84" t="str">
        <f aca="false">IF(O2389="Not Used","-",VLOOKUP(D2389,FOLIOS,7,FALSE())&amp;H2389)</f>
        <v>-</v>
      </c>
      <c r="W2389" s="84" t="str">
        <f aca="false">IF(U2389="-","-",O2389&amp;E2389&amp;H2389)</f>
        <v>-</v>
      </c>
      <c r="X2389" s="85" t="str">
        <f aca="false">D2389&amp;G2389</f>
        <v>FT-CAND-EGSC-PRCTOLL:AECO/EMP</v>
      </c>
      <c r="AF2389" s="0" t="str">
        <f aca="false">D2389&amp;V2389</f>
        <v>FT-CAND-EGSC-PRC-</v>
      </c>
    </row>
    <row r="2390" customFormat="false" ht="12.75" hidden="false" customHeight="false" outlineLevel="0" collapsed="false">
      <c r="A2390" s="81" t="n">
        <v>36682</v>
      </c>
      <c r="B2390" s="82" t="s">
        <v>55</v>
      </c>
      <c r="C2390" s="82" t="s">
        <v>56</v>
      </c>
      <c r="D2390" s="82" t="s">
        <v>103</v>
      </c>
      <c r="E2390" s="82" t="s">
        <v>24</v>
      </c>
      <c r="F2390" s="82"/>
      <c r="G2390" s="82" t="s">
        <v>104</v>
      </c>
      <c r="H2390" s="89" t="n">
        <v>39630</v>
      </c>
      <c r="I2390" s="82" t="n">
        <v>130078</v>
      </c>
      <c r="J2390" s="82" t="n">
        <v>0</v>
      </c>
      <c r="K2390" s="83" t="n">
        <f aca="false">IF(J2390=0,0,J2390/I2390)</f>
        <v>0</v>
      </c>
      <c r="L2390" s="83" t="n">
        <f aca="false">I2390/UOM</f>
        <v>13.0078</v>
      </c>
      <c r="M2390" s="83" t="n">
        <f aca="false">J2390/UOM</f>
        <v>0</v>
      </c>
      <c r="N2390" s="84" t="str">
        <f aca="false">IF(F2390="P","PHY",IF(F2390="G","G",E2390))</f>
        <v>P</v>
      </c>
      <c r="O2390" s="84" t="str">
        <f aca="false">IF(ISNA(VLOOKUP(G2390,BadCanCurves,1,FALSE())),VLOOKUP(D2390,FOLIOS,6,FALSE()),"not used")</f>
        <v>not used</v>
      </c>
      <c r="P2390" s="84" t="n">
        <f aca="false">IF($N2390="P",VLOOKUP(H2390,PrcBuckets,2,FALSE()),0)</f>
        <v>13</v>
      </c>
      <c r="Q2390" s="84" t="n">
        <f aca="false">IF($N2390="D",VLOOKUP(H2390,BasisBuckets,2,FALSE()),0)</f>
        <v>0</v>
      </c>
      <c r="R2390" s="84" t="n">
        <f aca="false">IF($N2390="PHY",VLOOKUP(H2390,PGDBuckets,2,FALSE()),0)</f>
        <v>0</v>
      </c>
      <c r="S2390" s="84" t="n">
        <f aca="false">IF($N2390="G",VLOOKUP(H2390,PGDBuckets,2,FALSE()),0)</f>
        <v>0</v>
      </c>
      <c r="T2390" s="84" t="n">
        <f aca="false">SUM(P2390:S2390)</f>
        <v>13</v>
      </c>
      <c r="U2390" s="84" t="str">
        <f aca="false">IF(O2390="not used","-",O2390&amp;N2390&amp;T2390)</f>
        <v>-</v>
      </c>
      <c r="V2390" s="84" t="str">
        <f aca="false">IF(O2390="Not Used","-",VLOOKUP(D2390,FOLIOS,7,FALSE())&amp;H2390)</f>
        <v>-</v>
      </c>
      <c r="W2390" s="84" t="str">
        <f aca="false">IF(U2390="-","-",O2390&amp;E2390&amp;H2390)</f>
        <v>-</v>
      </c>
      <c r="X2390" s="85" t="str">
        <f aca="false">D2390&amp;G2390</f>
        <v>FT-CAND-EGSC-PRCTOLL:AECO/EMP</v>
      </c>
      <c r="AF2390" s="0" t="str">
        <f aca="false">D2390&amp;V2390</f>
        <v>FT-CAND-EGSC-PRC-</v>
      </c>
    </row>
    <row r="2391" customFormat="false" ht="12.75" hidden="false" customHeight="false" outlineLevel="0" collapsed="false">
      <c r="A2391" s="81" t="n">
        <v>36682</v>
      </c>
      <c r="B2391" s="82" t="s">
        <v>55</v>
      </c>
      <c r="C2391" s="82" t="s">
        <v>56</v>
      </c>
      <c r="D2391" s="82" t="s">
        <v>103</v>
      </c>
      <c r="E2391" s="82" t="s">
        <v>24</v>
      </c>
      <c r="F2391" s="82"/>
      <c r="G2391" s="82" t="s">
        <v>104</v>
      </c>
      <c r="H2391" s="89" t="n">
        <v>39661</v>
      </c>
      <c r="I2391" s="82" t="n">
        <v>129288</v>
      </c>
      <c r="J2391" s="82" t="n">
        <v>0</v>
      </c>
      <c r="K2391" s="83" t="n">
        <f aca="false">IF(J2391=0,0,J2391/I2391)</f>
        <v>0</v>
      </c>
      <c r="L2391" s="83" t="n">
        <f aca="false">I2391/UOM</f>
        <v>12.9288</v>
      </c>
      <c r="M2391" s="83" t="n">
        <f aca="false">J2391/UOM</f>
        <v>0</v>
      </c>
      <c r="N2391" s="84" t="str">
        <f aca="false">IF(F2391="P","PHY",IF(F2391="G","G",E2391))</f>
        <v>P</v>
      </c>
      <c r="O2391" s="84" t="str">
        <f aca="false">IF(ISNA(VLOOKUP(G2391,BadCanCurves,1,FALSE())),VLOOKUP(D2391,FOLIOS,6,FALSE()),"not used")</f>
        <v>not used</v>
      </c>
      <c r="P2391" s="84" t="n">
        <f aca="false">IF($N2391="P",VLOOKUP(H2391,PrcBuckets,2,FALSE()),0)</f>
        <v>13</v>
      </c>
      <c r="Q2391" s="84" t="n">
        <f aca="false">IF($N2391="D",VLOOKUP(H2391,BasisBuckets,2,FALSE()),0)</f>
        <v>0</v>
      </c>
      <c r="R2391" s="84" t="n">
        <f aca="false">IF($N2391="PHY",VLOOKUP(H2391,PGDBuckets,2,FALSE()),0)</f>
        <v>0</v>
      </c>
      <c r="S2391" s="84" t="n">
        <f aca="false">IF($N2391="G",VLOOKUP(H2391,PGDBuckets,2,FALSE()),0)</f>
        <v>0</v>
      </c>
      <c r="T2391" s="84" t="n">
        <f aca="false">SUM(P2391:S2391)</f>
        <v>13</v>
      </c>
      <c r="U2391" s="84" t="str">
        <f aca="false">IF(O2391="not used","-",O2391&amp;N2391&amp;T2391)</f>
        <v>-</v>
      </c>
      <c r="V2391" s="84" t="str">
        <f aca="false">IF(O2391="Not Used","-",VLOOKUP(D2391,FOLIOS,7,FALSE())&amp;H2391)</f>
        <v>-</v>
      </c>
      <c r="W2391" s="84" t="str">
        <f aca="false">IF(U2391="-","-",O2391&amp;E2391&amp;H2391)</f>
        <v>-</v>
      </c>
      <c r="X2391" s="85" t="str">
        <f aca="false">D2391&amp;G2391</f>
        <v>FT-CAND-EGSC-PRCTOLL:AECO/EMP</v>
      </c>
      <c r="AF2391" s="0" t="str">
        <f aca="false">D2391&amp;V2391</f>
        <v>FT-CAND-EGSC-PRC-</v>
      </c>
    </row>
    <row r="2392" customFormat="false" ht="12.75" hidden="false" customHeight="false" outlineLevel="0" collapsed="false">
      <c r="A2392" s="81" t="n">
        <v>36682</v>
      </c>
      <c r="B2392" s="82" t="s">
        <v>55</v>
      </c>
      <c r="C2392" s="82" t="s">
        <v>56</v>
      </c>
      <c r="D2392" s="82" t="s">
        <v>103</v>
      </c>
      <c r="E2392" s="82" t="s">
        <v>24</v>
      </c>
      <c r="F2392" s="82"/>
      <c r="G2392" s="82" t="s">
        <v>104</v>
      </c>
      <c r="H2392" s="89" t="n">
        <v>39692</v>
      </c>
      <c r="I2392" s="82" t="n">
        <v>124358</v>
      </c>
      <c r="J2392" s="82" t="n">
        <v>0</v>
      </c>
      <c r="K2392" s="83" t="n">
        <f aca="false">IF(J2392=0,0,J2392/I2392)</f>
        <v>0</v>
      </c>
      <c r="L2392" s="83" t="n">
        <f aca="false">I2392/UOM</f>
        <v>12.4358</v>
      </c>
      <c r="M2392" s="83" t="n">
        <f aca="false">J2392/UOM</f>
        <v>0</v>
      </c>
      <c r="N2392" s="84" t="str">
        <f aca="false">IF(F2392="P","PHY",IF(F2392="G","G",E2392))</f>
        <v>P</v>
      </c>
      <c r="O2392" s="84" t="str">
        <f aca="false">IF(ISNA(VLOOKUP(G2392,BadCanCurves,1,FALSE())),VLOOKUP(D2392,FOLIOS,6,FALSE()),"not used")</f>
        <v>not used</v>
      </c>
      <c r="P2392" s="84" t="n">
        <f aca="false">IF($N2392="P",VLOOKUP(H2392,PrcBuckets,2,FALSE()),0)</f>
        <v>13</v>
      </c>
      <c r="Q2392" s="84" t="n">
        <f aca="false">IF($N2392="D",VLOOKUP(H2392,BasisBuckets,2,FALSE()),0)</f>
        <v>0</v>
      </c>
      <c r="R2392" s="84" t="n">
        <f aca="false">IF($N2392="PHY",VLOOKUP(H2392,PGDBuckets,2,FALSE()),0)</f>
        <v>0</v>
      </c>
      <c r="S2392" s="84" t="n">
        <f aca="false">IF($N2392="G",VLOOKUP(H2392,PGDBuckets,2,FALSE()),0)</f>
        <v>0</v>
      </c>
      <c r="T2392" s="84" t="n">
        <f aca="false">SUM(P2392:S2392)</f>
        <v>13</v>
      </c>
      <c r="U2392" s="84" t="str">
        <f aca="false">IF(O2392="not used","-",O2392&amp;N2392&amp;T2392)</f>
        <v>-</v>
      </c>
      <c r="V2392" s="84" t="str">
        <f aca="false">IF(O2392="Not Used","-",VLOOKUP(D2392,FOLIOS,7,FALSE())&amp;H2392)</f>
        <v>-</v>
      </c>
      <c r="W2392" s="84" t="str">
        <f aca="false">IF(U2392="-","-",O2392&amp;E2392&amp;H2392)</f>
        <v>-</v>
      </c>
      <c r="X2392" s="85" t="str">
        <f aca="false">D2392&amp;G2392</f>
        <v>FT-CAND-EGSC-PRCTOLL:AECO/EMP</v>
      </c>
      <c r="AF2392" s="0" t="str">
        <f aca="false">D2392&amp;V2392</f>
        <v>FT-CAND-EGSC-PRC-</v>
      </c>
    </row>
    <row r="2393" customFormat="false" ht="12.75" hidden="false" customHeight="false" outlineLevel="0" collapsed="false">
      <c r="A2393" s="81" t="n">
        <v>36682</v>
      </c>
      <c r="B2393" s="82" t="s">
        <v>55</v>
      </c>
      <c r="C2393" s="82" t="s">
        <v>56</v>
      </c>
      <c r="D2393" s="82" t="s">
        <v>103</v>
      </c>
      <c r="E2393" s="82" t="s">
        <v>24</v>
      </c>
      <c r="F2393" s="82"/>
      <c r="G2393" s="82" t="s">
        <v>104</v>
      </c>
      <c r="H2393" s="89" t="n">
        <v>39722</v>
      </c>
      <c r="I2393" s="82" t="n">
        <v>127749</v>
      </c>
      <c r="J2393" s="82" t="n">
        <v>0</v>
      </c>
      <c r="K2393" s="83" t="n">
        <f aca="false">IF(J2393=0,0,J2393/I2393)</f>
        <v>0</v>
      </c>
      <c r="L2393" s="83" t="n">
        <f aca="false">I2393/UOM</f>
        <v>12.7749</v>
      </c>
      <c r="M2393" s="83" t="n">
        <f aca="false">J2393/UOM</f>
        <v>0</v>
      </c>
      <c r="N2393" s="84" t="str">
        <f aca="false">IF(F2393="P","PHY",IF(F2393="G","G",E2393))</f>
        <v>P</v>
      </c>
      <c r="O2393" s="84" t="str">
        <f aca="false">IF(ISNA(VLOOKUP(G2393,BadCanCurves,1,FALSE())),VLOOKUP(D2393,FOLIOS,6,FALSE()),"not used")</f>
        <v>not used</v>
      </c>
      <c r="P2393" s="84" t="n">
        <f aca="false">IF($N2393="P",VLOOKUP(H2393,PrcBuckets,2,FALSE()),0)</f>
        <v>13</v>
      </c>
      <c r="Q2393" s="84" t="n">
        <f aca="false">IF($N2393="D",VLOOKUP(H2393,BasisBuckets,2,FALSE()),0)</f>
        <v>0</v>
      </c>
      <c r="R2393" s="84" t="n">
        <f aca="false">IF($N2393="PHY",VLOOKUP(H2393,PGDBuckets,2,FALSE()),0)</f>
        <v>0</v>
      </c>
      <c r="S2393" s="84" t="n">
        <f aca="false">IF($N2393="G",VLOOKUP(H2393,PGDBuckets,2,FALSE()),0)</f>
        <v>0</v>
      </c>
      <c r="T2393" s="84" t="n">
        <f aca="false">SUM(P2393:S2393)</f>
        <v>13</v>
      </c>
      <c r="U2393" s="84" t="str">
        <f aca="false">IF(O2393="not used","-",O2393&amp;N2393&amp;T2393)</f>
        <v>-</v>
      </c>
      <c r="V2393" s="84" t="str">
        <f aca="false">IF(O2393="Not Used","-",VLOOKUP(D2393,FOLIOS,7,FALSE())&amp;H2393)</f>
        <v>-</v>
      </c>
      <c r="W2393" s="84" t="str">
        <f aca="false">IF(U2393="-","-",O2393&amp;E2393&amp;H2393)</f>
        <v>-</v>
      </c>
      <c r="X2393" s="85" t="str">
        <f aca="false">D2393&amp;G2393</f>
        <v>FT-CAND-EGSC-PRCTOLL:AECO/EMP</v>
      </c>
      <c r="AF2393" s="0" t="str">
        <f aca="false">D2393&amp;V2393</f>
        <v>FT-CAND-EGSC-PRC-</v>
      </c>
    </row>
    <row r="2394" customFormat="false" ht="12.75" hidden="false" customHeight="false" outlineLevel="0" collapsed="false">
      <c r="A2394" s="81" t="n">
        <v>36682</v>
      </c>
      <c r="B2394" s="82" t="s">
        <v>55</v>
      </c>
      <c r="C2394" s="82" t="s">
        <v>56</v>
      </c>
      <c r="D2394" s="82" t="s">
        <v>103</v>
      </c>
      <c r="E2394" s="82" t="s">
        <v>24</v>
      </c>
      <c r="F2394" s="82"/>
      <c r="G2394" s="82" t="s">
        <v>104</v>
      </c>
      <c r="H2394" s="89" t="n">
        <v>39753</v>
      </c>
      <c r="I2394" s="82" t="n">
        <v>122878</v>
      </c>
      <c r="J2394" s="82" t="n">
        <v>0</v>
      </c>
      <c r="K2394" s="83" t="n">
        <f aca="false">IF(J2394=0,0,J2394/I2394)</f>
        <v>0</v>
      </c>
      <c r="L2394" s="83" t="n">
        <f aca="false">I2394/UOM</f>
        <v>12.2878</v>
      </c>
      <c r="M2394" s="83" t="n">
        <f aca="false">J2394/UOM</f>
        <v>0</v>
      </c>
      <c r="N2394" s="84" t="str">
        <f aca="false">IF(F2394="P","PHY",IF(F2394="G","G",E2394))</f>
        <v>P</v>
      </c>
      <c r="O2394" s="84" t="str">
        <f aca="false">IF(ISNA(VLOOKUP(G2394,BadCanCurves,1,FALSE())),VLOOKUP(D2394,FOLIOS,6,FALSE()),"not used")</f>
        <v>not used</v>
      </c>
      <c r="P2394" s="84" t="n">
        <f aca="false">IF($N2394="P",VLOOKUP(H2394,PrcBuckets,2,FALSE()),0)</f>
        <v>13</v>
      </c>
      <c r="Q2394" s="84" t="n">
        <f aca="false">IF($N2394="D",VLOOKUP(H2394,BasisBuckets,2,FALSE()),0)</f>
        <v>0</v>
      </c>
      <c r="R2394" s="84" t="n">
        <f aca="false">IF($N2394="PHY",VLOOKUP(H2394,PGDBuckets,2,FALSE()),0)</f>
        <v>0</v>
      </c>
      <c r="S2394" s="84" t="n">
        <f aca="false">IF($N2394="G",VLOOKUP(H2394,PGDBuckets,2,FALSE()),0)</f>
        <v>0</v>
      </c>
      <c r="T2394" s="84" t="n">
        <f aca="false">SUM(P2394:S2394)</f>
        <v>13</v>
      </c>
      <c r="U2394" s="84" t="str">
        <f aca="false">IF(O2394="not used","-",O2394&amp;N2394&amp;T2394)</f>
        <v>-</v>
      </c>
      <c r="V2394" s="84" t="str">
        <f aca="false">IF(O2394="Not Used","-",VLOOKUP(D2394,FOLIOS,7,FALSE())&amp;H2394)</f>
        <v>-</v>
      </c>
      <c r="W2394" s="84" t="str">
        <f aca="false">IF(U2394="-","-",O2394&amp;E2394&amp;H2394)</f>
        <v>-</v>
      </c>
      <c r="X2394" s="85" t="str">
        <f aca="false">D2394&amp;G2394</f>
        <v>FT-CAND-EGSC-PRCTOLL:AECO/EMP</v>
      </c>
      <c r="AF2394" s="0" t="str">
        <f aca="false">D2394&amp;V2394</f>
        <v>FT-CAND-EGSC-PRC-</v>
      </c>
    </row>
    <row r="2395" customFormat="false" ht="12.75" hidden="false" customHeight="false" outlineLevel="0" collapsed="false">
      <c r="A2395" s="81" t="n">
        <v>36682</v>
      </c>
      <c r="B2395" s="82" t="s">
        <v>55</v>
      </c>
      <c r="C2395" s="82" t="s">
        <v>56</v>
      </c>
      <c r="D2395" s="82" t="s">
        <v>103</v>
      </c>
      <c r="E2395" s="82" t="s">
        <v>24</v>
      </c>
      <c r="F2395" s="82"/>
      <c r="G2395" s="82" t="s">
        <v>104</v>
      </c>
      <c r="H2395" s="89" t="n">
        <v>39783</v>
      </c>
      <c r="I2395" s="82" t="n">
        <v>126228</v>
      </c>
      <c r="J2395" s="82" t="n">
        <v>0</v>
      </c>
      <c r="K2395" s="83" t="n">
        <f aca="false">IF(J2395=0,0,J2395/I2395)</f>
        <v>0</v>
      </c>
      <c r="L2395" s="83" t="n">
        <f aca="false">I2395/UOM</f>
        <v>12.6228</v>
      </c>
      <c r="M2395" s="83" t="n">
        <f aca="false">J2395/UOM</f>
        <v>0</v>
      </c>
      <c r="N2395" s="84" t="str">
        <f aca="false">IF(F2395="P","PHY",IF(F2395="G","G",E2395))</f>
        <v>P</v>
      </c>
      <c r="O2395" s="84" t="str">
        <f aca="false">IF(ISNA(VLOOKUP(G2395,BadCanCurves,1,FALSE())),VLOOKUP(D2395,FOLIOS,6,FALSE()),"not used")</f>
        <v>not used</v>
      </c>
      <c r="P2395" s="84" t="n">
        <f aca="false">IF($N2395="P",VLOOKUP(H2395,PrcBuckets,2,FALSE()),0)</f>
        <v>13</v>
      </c>
      <c r="Q2395" s="84" t="n">
        <f aca="false">IF($N2395="D",VLOOKUP(H2395,BasisBuckets,2,FALSE()),0)</f>
        <v>0</v>
      </c>
      <c r="R2395" s="84" t="n">
        <f aca="false">IF($N2395="PHY",VLOOKUP(H2395,PGDBuckets,2,FALSE()),0)</f>
        <v>0</v>
      </c>
      <c r="S2395" s="84" t="n">
        <f aca="false">IF($N2395="G",VLOOKUP(H2395,PGDBuckets,2,FALSE()),0)</f>
        <v>0</v>
      </c>
      <c r="T2395" s="84" t="n">
        <f aca="false">SUM(P2395:S2395)</f>
        <v>13</v>
      </c>
      <c r="U2395" s="84" t="str">
        <f aca="false">IF(O2395="not used","-",O2395&amp;N2395&amp;T2395)</f>
        <v>-</v>
      </c>
      <c r="V2395" s="84" t="str">
        <f aca="false">IF(O2395="Not Used","-",VLOOKUP(D2395,FOLIOS,7,FALSE())&amp;H2395)</f>
        <v>-</v>
      </c>
      <c r="W2395" s="84" t="str">
        <f aca="false">IF(U2395="-","-",O2395&amp;E2395&amp;H2395)</f>
        <v>-</v>
      </c>
      <c r="X2395" s="85" t="str">
        <f aca="false">D2395&amp;G2395</f>
        <v>FT-CAND-EGSC-PRCTOLL:AECO/EMP</v>
      </c>
      <c r="AF2395" s="0" t="str">
        <f aca="false">D2395&amp;V2395</f>
        <v>FT-CAND-EGSC-PRC-</v>
      </c>
    </row>
    <row r="2396" customFormat="false" ht="12.75" hidden="false" customHeight="false" outlineLevel="0" collapsed="false">
      <c r="A2396" s="81" t="n">
        <v>36682</v>
      </c>
      <c r="B2396" s="82" t="s">
        <v>55</v>
      </c>
      <c r="C2396" s="82" t="s">
        <v>56</v>
      </c>
      <c r="D2396" s="82" t="s">
        <v>103</v>
      </c>
      <c r="E2396" s="82" t="s">
        <v>24</v>
      </c>
      <c r="F2396" s="82"/>
      <c r="G2396" s="82" t="s">
        <v>104</v>
      </c>
      <c r="H2396" s="89" t="n">
        <v>39814</v>
      </c>
      <c r="I2396" s="82" t="n">
        <v>125462</v>
      </c>
      <c r="J2396" s="82" t="n">
        <v>0</v>
      </c>
      <c r="K2396" s="83" t="n">
        <f aca="false">IF(J2396=0,0,J2396/I2396)</f>
        <v>0</v>
      </c>
      <c r="L2396" s="83" t="n">
        <f aca="false">I2396/UOM</f>
        <v>12.5462</v>
      </c>
      <c r="M2396" s="83" t="n">
        <f aca="false">J2396/UOM</f>
        <v>0</v>
      </c>
      <c r="N2396" s="84" t="str">
        <f aca="false">IF(F2396="P","PHY",IF(F2396="G","G",E2396))</f>
        <v>P</v>
      </c>
      <c r="O2396" s="84" t="str">
        <f aca="false">IF(ISNA(VLOOKUP(G2396,BadCanCurves,1,FALSE())),VLOOKUP(D2396,FOLIOS,6,FALSE()),"not used")</f>
        <v>not used</v>
      </c>
      <c r="P2396" s="84" t="n">
        <f aca="false">IF($N2396="P",VLOOKUP(H2396,PrcBuckets,2,FALSE()),0)</f>
        <v>13</v>
      </c>
      <c r="Q2396" s="84" t="n">
        <f aca="false">IF($N2396="D",VLOOKUP(H2396,BasisBuckets,2,FALSE()),0)</f>
        <v>0</v>
      </c>
      <c r="R2396" s="84" t="n">
        <f aca="false">IF($N2396="PHY",VLOOKUP(H2396,PGDBuckets,2,FALSE()),0)</f>
        <v>0</v>
      </c>
      <c r="S2396" s="84" t="n">
        <f aca="false">IF($N2396="G",VLOOKUP(H2396,PGDBuckets,2,FALSE()),0)</f>
        <v>0</v>
      </c>
      <c r="T2396" s="84" t="n">
        <f aca="false">SUM(P2396:S2396)</f>
        <v>13</v>
      </c>
      <c r="U2396" s="84" t="str">
        <f aca="false">IF(O2396="not used","-",O2396&amp;N2396&amp;T2396)</f>
        <v>-</v>
      </c>
      <c r="V2396" s="84" t="str">
        <f aca="false">IF(O2396="Not Used","-",VLOOKUP(D2396,FOLIOS,7,FALSE())&amp;H2396)</f>
        <v>-</v>
      </c>
      <c r="W2396" s="84" t="str">
        <f aca="false">IF(U2396="-","-",O2396&amp;E2396&amp;H2396)</f>
        <v>-</v>
      </c>
      <c r="X2396" s="85" t="str">
        <f aca="false">D2396&amp;G2396</f>
        <v>FT-CAND-EGSC-PRCTOLL:AECO/EMP</v>
      </c>
      <c r="AF2396" s="0" t="str">
        <f aca="false">D2396&amp;V2396</f>
        <v>FT-CAND-EGSC-PRC-</v>
      </c>
    </row>
    <row r="2397" customFormat="false" ht="12.75" hidden="false" customHeight="false" outlineLevel="0" collapsed="false">
      <c r="A2397" s="81" t="n">
        <v>36682</v>
      </c>
      <c r="B2397" s="82" t="s">
        <v>55</v>
      </c>
      <c r="C2397" s="82" t="s">
        <v>56</v>
      </c>
      <c r="D2397" s="82" t="s">
        <v>103</v>
      </c>
      <c r="E2397" s="82" t="s">
        <v>24</v>
      </c>
      <c r="F2397" s="82"/>
      <c r="G2397" s="82" t="s">
        <v>104</v>
      </c>
      <c r="H2397" s="89" t="n">
        <v>39845</v>
      </c>
      <c r="I2397" s="82" t="n">
        <v>112633</v>
      </c>
      <c r="J2397" s="82" t="n">
        <v>0</v>
      </c>
      <c r="K2397" s="83" t="n">
        <f aca="false">IF(J2397=0,0,J2397/I2397)</f>
        <v>0</v>
      </c>
      <c r="L2397" s="83" t="n">
        <f aca="false">I2397/UOM</f>
        <v>11.2633</v>
      </c>
      <c r="M2397" s="83" t="n">
        <f aca="false">J2397/UOM</f>
        <v>0</v>
      </c>
      <c r="N2397" s="84" t="str">
        <f aca="false">IF(F2397="P","PHY",IF(F2397="G","G",E2397))</f>
        <v>P</v>
      </c>
      <c r="O2397" s="84" t="str">
        <f aca="false">IF(ISNA(VLOOKUP(G2397,BadCanCurves,1,FALSE())),VLOOKUP(D2397,FOLIOS,6,FALSE()),"not used")</f>
        <v>not used</v>
      </c>
      <c r="P2397" s="84" t="n">
        <f aca="false">IF($N2397="P",VLOOKUP(H2397,PrcBuckets,2,FALSE()),0)</f>
        <v>13</v>
      </c>
      <c r="Q2397" s="84" t="n">
        <f aca="false">IF($N2397="D",VLOOKUP(H2397,BasisBuckets,2,FALSE()),0)</f>
        <v>0</v>
      </c>
      <c r="R2397" s="84" t="n">
        <f aca="false">IF($N2397="PHY",VLOOKUP(H2397,PGDBuckets,2,FALSE()),0)</f>
        <v>0</v>
      </c>
      <c r="S2397" s="84" t="n">
        <f aca="false">IF($N2397="G",VLOOKUP(H2397,PGDBuckets,2,FALSE()),0)</f>
        <v>0</v>
      </c>
      <c r="T2397" s="84" t="n">
        <f aca="false">SUM(P2397:S2397)</f>
        <v>13</v>
      </c>
      <c r="U2397" s="84" t="str">
        <f aca="false">IF(O2397="not used","-",O2397&amp;N2397&amp;T2397)</f>
        <v>-</v>
      </c>
      <c r="V2397" s="84" t="str">
        <f aca="false">IF(O2397="Not Used","-",VLOOKUP(D2397,FOLIOS,7,FALSE())&amp;H2397)</f>
        <v>-</v>
      </c>
      <c r="W2397" s="84" t="str">
        <f aca="false">IF(U2397="-","-",O2397&amp;E2397&amp;H2397)</f>
        <v>-</v>
      </c>
      <c r="X2397" s="85" t="str">
        <f aca="false">D2397&amp;G2397</f>
        <v>FT-CAND-EGSC-PRCTOLL:AECO/EMP</v>
      </c>
      <c r="AF2397" s="0" t="str">
        <f aca="false">D2397&amp;V2397</f>
        <v>FT-CAND-EGSC-PRC-</v>
      </c>
    </row>
    <row r="2398" customFormat="false" ht="12.75" hidden="false" customHeight="false" outlineLevel="0" collapsed="false">
      <c r="A2398" s="81" t="n">
        <v>36682</v>
      </c>
      <c r="B2398" s="82" t="s">
        <v>55</v>
      </c>
      <c r="C2398" s="82" t="s">
        <v>56</v>
      </c>
      <c r="D2398" s="82" t="s">
        <v>103</v>
      </c>
      <c r="E2398" s="82" t="s">
        <v>24</v>
      </c>
      <c r="F2398" s="82"/>
      <c r="G2398" s="82" t="s">
        <v>104</v>
      </c>
      <c r="H2398" s="89" t="n">
        <v>39873</v>
      </c>
      <c r="I2398" s="82" t="n">
        <v>124017</v>
      </c>
      <c r="J2398" s="82" t="n">
        <v>0</v>
      </c>
      <c r="K2398" s="83" t="n">
        <f aca="false">IF(J2398=0,0,J2398/I2398)</f>
        <v>0</v>
      </c>
      <c r="L2398" s="83" t="n">
        <f aca="false">I2398/UOM</f>
        <v>12.4017</v>
      </c>
      <c r="M2398" s="83" t="n">
        <f aca="false">J2398/UOM</f>
        <v>0</v>
      </c>
      <c r="N2398" s="84" t="str">
        <f aca="false">IF(F2398="P","PHY",IF(F2398="G","G",E2398))</f>
        <v>P</v>
      </c>
      <c r="O2398" s="84" t="str">
        <f aca="false">IF(ISNA(VLOOKUP(G2398,BadCanCurves,1,FALSE())),VLOOKUP(D2398,FOLIOS,6,FALSE()),"not used")</f>
        <v>not used</v>
      </c>
      <c r="P2398" s="84" t="n">
        <f aca="false">IF($N2398="P",VLOOKUP(H2398,PrcBuckets,2,FALSE()),0)</f>
        <v>13</v>
      </c>
      <c r="Q2398" s="84" t="n">
        <f aca="false">IF($N2398="D",VLOOKUP(H2398,BasisBuckets,2,FALSE()),0)</f>
        <v>0</v>
      </c>
      <c r="R2398" s="84" t="n">
        <f aca="false">IF($N2398="PHY",VLOOKUP(H2398,PGDBuckets,2,FALSE()),0)</f>
        <v>0</v>
      </c>
      <c r="S2398" s="84" t="n">
        <f aca="false">IF($N2398="G",VLOOKUP(H2398,PGDBuckets,2,FALSE()),0)</f>
        <v>0</v>
      </c>
      <c r="T2398" s="84" t="n">
        <f aca="false">SUM(P2398:S2398)</f>
        <v>13</v>
      </c>
      <c r="U2398" s="84" t="str">
        <f aca="false">IF(O2398="not used","-",O2398&amp;N2398&amp;T2398)</f>
        <v>-</v>
      </c>
      <c r="V2398" s="84" t="str">
        <f aca="false">IF(O2398="Not Used","-",VLOOKUP(D2398,FOLIOS,7,FALSE())&amp;H2398)</f>
        <v>-</v>
      </c>
      <c r="W2398" s="84" t="str">
        <f aca="false">IF(U2398="-","-",O2398&amp;E2398&amp;H2398)</f>
        <v>-</v>
      </c>
      <c r="X2398" s="85" t="str">
        <f aca="false">D2398&amp;G2398</f>
        <v>FT-CAND-EGSC-PRCTOLL:AECO/EMP</v>
      </c>
      <c r="AF2398" s="0" t="str">
        <f aca="false">D2398&amp;V2398</f>
        <v>FT-CAND-EGSC-PRC-</v>
      </c>
    </row>
    <row r="2399" customFormat="false" ht="12.75" hidden="false" customHeight="false" outlineLevel="0" collapsed="false">
      <c r="A2399" s="81" t="n">
        <v>36682</v>
      </c>
      <c r="B2399" s="82" t="s">
        <v>55</v>
      </c>
      <c r="C2399" s="82" t="s">
        <v>56</v>
      </c>
      <c r="D2399" s="82" t="s">
        <v>103</v>
      </c>
      <c r="E2399" s="82" t="s">
        <v>24</v>
      </c>
      <c r="F2399" s="82"/>
      <c r="G2399" s="82" t="s">
        <v>104</v>
      </c>
      <c r="H2399" s="89" t="n">
        <v>39904</v>
      </c>
      <c r="I2399" s="82" t="n">
        <v>119288</v>
      </c>
      <c r="J2399" s="82" t="n">
        <v>0</v>
      </c>
      <c r="K2399" s="83" t="n">
        <f aca="false">IF(J2399=0,0,J2399/I2399)</f>
        <v>0</v>
      </c>
      <c r="L2399" s="83" t="n">
        <f aca="false">I2399/UOM</f>
        <v>11.9288</v>
      </c>
      <c r="M2399" s="83" t="n">
        <f aca="false">J2399/UOM</f>
        <v>0</v>
      </c>
      <c r="N2399" s="84" t="str">
        <f aca="false">IF(F2399="P","PHY",IF(F2399="G","G",E2399))</f>
        <v>P</v>
      </c>
      <c r="O2399" s="84" t="str">
        <f aca="false">IF(ISNA(VLOOKUP(G2399,BadCanCurves,1,FALSE())),VLOOKUP(D2399,FOLIOS,6,FALSE()),"not used")</f>
        <v>not used</v>
      </c>
      <c r="P2399" s="84" t="n">
        <f aca="false">IF($N2399="P",VLOOKUP(H2399,PrcBuckets,2,FALSE()),0)</f>
        <v>13</v>
      </c>
      <c r="Q2399" s="84" t="n">
        <f aca="false">IF($N2399="D",VLOOKUP(H2399,BasisBuckets,2,FALSE()),0)</f>
        <v>0</v>
      </c>
      <c r="R2399" s="84" t="n">
        <f aca="false">IF($N2399="PHY",VLOOKUP(H2399,PGDBuckets,2,FALSE()),0)</f>
        <v>0</v>
      </c>
      <c r="S2399" s="84" t="n">
        <f aca="false">IF($N2399="G",VLOOKUP(H2399,PGDBuckets,2,FALSE()),0)</f>
        <v>0</v>
      </c>
      <c r="T2399" s="84" t="n">
        <f aca="false">SUM(P2399:S2399)</f>
        <v>13</v>
      </c>
      <c r="U2399" s="84" t="str">
        <f aca="false">IF(O2399="not used","-",O2399&amp;N2399&amp;T2399)</f>
        <v>-</v>
      </c>
      <c r="V2399" s="84" t="str">
        <f aca="false">IF(O2399="Not Used","-",VLOOKUP(D2399,FOLIOS,7,FALSE())&amp;H2399)</f>
        <v>-</v>
      </c>
      <c r="W2399" s="84" t="str">
        <f aca="false">IF(U2399="-","-",O2399&amp;E2399&amp;H2399)</f>
        <v>-</v>
      </c>
      <c r="X2399" s="85" t="str">
        <f aca="false">D2399&amp;G2399</f>
        <v>FT-CAND-EGSC-PRCTOLL:AECO/EMP</v>
      </c>
      <c r="AF2399" s="0" t="str">
        <f aca="false">D2399&amp;V2399</f>
        <v>FT-CAND-EGSC-PRC-</v>
      </c>
    </row>
    <row r="2400" customFormat="false" ht="12.75" hidden="false" customHeight="false" outlineLevel="0" collapsed="false">
      <c r="A2400" s="81" t="n">
        <v>36682</v>
      </c>
      <c r="B2400" s="82" t="s">
        <v>55</v>
      </c>
      <c r="C2400" s="82" t="s">
        <v>56</v>
      </c>
      <c r="D2400" s="82" t="s">
        <v>103</v>
      </c>
      <c r="E2400" s="82" t="s">
        <v>24</v>
      </c>
      <c r="F2400" s="82"/>
      <c r="G2400" s="82" t="s">
        <v>104</v>
      </c>
      <c r="H2400" s="89" t="n">
        <v>39934</v>
      </c>
      <c r="I2400" s="82" t="n">
        <v>122541</v>
      </c>
      <c r="J2400" s="82" t="n">
        <v>0</v>
      </c>
      <c r="K2400" s="83" t="n">
        <f aca="false">IF(J2400=0,0,J2400/I2400)</f>
        <v>0</v>
      </c>
      <c r="L2400" s="83" t="n">
        <f aca="false">I2400/UOM</f>
        <v>12.2541</v>
      </c>
      <c r="M2400" s="83" t="n">
        <f aca="false">J2400/UOM</f>
        <v>0</v>
      </c>
      <c r="N2400" s="84" t="str">
        <f aca="false">IF(F2400="P","PHY",IF(F2400="G","G",E2400))</f>
        <v>P</v>
      </c>
      <c r="O2400" s="84" t="str">
        <f aca="false">IF(ISNA(VLOOKUP(G2400,BadCanCurves,1,FALSE())),VLOOKUP(D2400,FOLIOS,6,FALSE()),"not used")</f>
        <v>not used</v>
      </c>
      <c r="P2400" s="84" t="n">
        <f aca="false">IF($N2400="P",VLOOKUP(H2400,PrcBuckets,2,FALSE()),0)</f>
        <v>13</v>
      </c>
      <c r="Q2400" s="84" t="n">
        <f aca="false">IF($N2400="D",VLOOKUP(H2400,BasisBuckets,2,FALSE()),0)</f>
        <v>0</v>
      </c>
      <c r="R2400" s="84" t="n">
        <f aca="false">IF($N2400="PHY",VLOOKUP(H2400,PGDBuckets,2,FALSE()),0)</f>
        <v>0</v>
      </c>
      <c r="S2400" s="84" t="n">
        <f aca="false">IF($N2400="G",VLOOKUP(H2400,PGDBuckets,2,FALSE()),0)</f>
        <v>0</v>
      </c>
      <c r="T2400" s="84" t="n">
        <f aca="false">SUM(P2400:S2400)</f>
        <v>13</v>
      </c>
      <c r="U2400" s="84" t="str">
        <f aca="false">IF(O2400="not used","-",O2400&amp;N2400&amp;T2400)</f>
        <v>-</v>
      </c>
      <c r="V2400" s="84" t="str">
        <f aca="false">IF(O2400="Not Used","-",VLOOKUP(D2400,FOLIOS,7,FALSE())&amp;H2400)</f>
        <v>-</v>
      </c>
      <c r="W2400" s="84" t="str">
        <f aca="false">IF(U2400="-","-",O2400&amp;E2400&amp;H2400)</f>
        <v>-</v>
      </c>
      <c r="X2400" s="85" t="str">
        <f aca="false">D2400&amp;G2400</f>
        <v>FT-CAND-EGSC-PRCTOLL:AECO/EMP</v>
      </c>
      <c r="AF2400" s="0" t="str">
        <f aca="false">D2400&amp;V2400</f>
        <v>FT-CAND-EGSC-PRC-</v>
      </c>
    </row>
    <row r="2401" customFormat="false" ht="12.75" hidden="false" customHeight="false" outlineLevel="0" collapsed="false">
      <c r="A2401" s="81" t="n">
        <v>36682</v>
      </c>
      <c r="B2401" s="82" t="s">
        <v>55</v>
      </c>
      <c r="C2401" s="82" t="s">
        <v>56</v>
      </c>
      <c r="D2401" s="82" t="s">
        <v>103</v>
      </c>
      <c r="E2401" s="82" t="s">
        <v>24</v>
      </c>
      <c r="F2401" s="82"/>
      <c r="G2401" s="82" t="s">
        <v>104</v>
      </c>
      <c r="H2401" s="89" t="n">
        <v>39965</v>
      </c>
      <c r="I2401" s="82" t="n">
        <v>117869</v>
      </c>
      <c r="J2401" s="82" t="n">
        <v>0</v>
      </c>
      <c r="K2401" s="83" t="n">
        <f aca="false">IF(J2401=0,0,J2401/I2401)</f>
        <v>0</v>
      </c>
      <c r="L2401" s="83" t="n">
        <f aca="false">I2401/UOM</f>
        <v>11.7869</v>
      </c>
      <c r="M2401" s="83" t="n">
        <f aca="false">J2401/UOM</f>
        <v>0</v>
      </c>
      <c r="N2401" s="84" t="str">
        <f aca="false">IF(F2401="P","PHY",IF(F2401="G","G",E2401))</f>
        <v>P</v>
      </c>
      <c r="O2401" s="84" t="str">
        <f aca="false">IF(ISNA(VLOOKUP(G2401,BadCanCurves,1,FALSE())),VLOOKUP(D2401,FOLIOS,6,FALSE()),"not used")</f>
        <v>not used</v>
      </c>
      <c r="P2401" s="84" t="n">
        <f aca="false">IF($N2401="P",VLOOKUP(H2401,PrcBuckets,2,FALSE()),0)</f>
        <v>13</v>
      </c>
      <c r="Q2401" s="84" t="n">
        <f aca="false">IF($N2401="D",VLOOKUP(H2401,BasisBuckets,2,FALSE()),0)</f>
        <v>0</v>
      </c>
      <c r="R2401" s="84" t="n">
        <f aca="false">IF($N2401="PHY",VLOOKUP(H2401,PGDBuckets,2,FALSE()),0)</f>
        <v>0</v>
      </c>
      <c r="S2401" s="84" t="n">
        <f aca="false">IF($N2401="G",VLOOKUP(H2401,PGDBuckets,2,FALSE()),0)</f>
        <v>0</v>
      </c>
      <c r="T2401" s="84" t="n">
        <f aca="false">SUM(P2401:S2401)</f>
        <v>13</v>
      </c>
      <c r="U2401" s="84" t="str">
        <f aca="false">IF(O2401="not used","-",O2401&amp;N2401&amp;T2401)</f>
        <v>-</v>
      </c>
      <c r="V2401" s="84" t="str">
        <f aca="false">IF(O2401="Not Used","-",VLOOKUP(D2401,FOLIOS,7,FALSE())&amp;H2401)</f>
        <v>-</v>
      </c>
      <c r="W2401" s="84" t="str">
        <f aca="false">IF(U2401="-","-",O2401&amp;E2401&amp;H2401)</f>
        <v>-</v>
      </c>
      <c r="X2401" s="85" t="str">
        <f aca="false">D2401&amp;G2401</f>
        <v>FT-CAND-EGSC-PRCTOLL:AECO/EMP</v>
      </c>
      <c r="AF2401" s="0" t="str">
        <f aca="false">D2401&amp;V2401</f>
        <v>FT-CAND-EGSC-PRC-</v>
      </c>
    </row>
    <row r="2402" customFormat="false" ht="12.75" hidden="false" customHeight="false" outlineLevel="0" collapsed="false">
      <c r="A2402" s="81" t="n">
        <v>36682</v>
      </c>
      <c r="B2402" s="82" t="s">
        <v>55</v>
      </c>
      <c r="C2402" s="82" t="s">
        <v>56</v>
      </c>
      <c r="D2402" s="82" t="s">
        <v>103</v>
      </c>
      <c r="E2402" s="82" t="s">
        <v>24</v>
      </c>
      <c r="F2402" s="82"/>
      <c r="G2402" s="82" t="s">
        <v>104</v>
      </c>
      <c r="H2402" s="89" t="n">
        <v>39995</v>
      </c>
      <c r="I2402" s="82" t="n">
        <v>121083</v>
      </c>
      <c r="J2402" s="82" t="n">
        <v>0</v>
      </c>
      <c r="K2402" s="83" t="n">
        <f aca="false">IF(J2402=0,0,J2402/I2402)</f>
        <v>0</v>
      </c>
      <c r="L2402" s="83" t="n">
        <f aca="false">I2402/UOM</f>
        <v>12.1083</v>
      </c>
      <c r="M2402" s="83" t="n">
        <f aca="false">J2402/UOM</f>
        <v>0</v>
      </c>
      <c r="N2402" s="84" t="str">
        <f aca="false">IF(F2402="P","PHY",IF(F2402="G","G",E2402))</f>
        <v>P</v>
      </c>
      <c r="O2402" s="84" t="str">
        <f aca="false">IF(ISNA(VLOOKUP(G2402,BadCanCurves,1,FALSE())),VLOOKUP(D2402,FOLIOS,6,FALSE()),"not used")</f>
        <v>not used</v>
      </c>
      <c r="P2402" s="84" t="n">
        <f aca="false">IF($N2402="P",VLOOKUP(H2402,PrcBuckets,2,FALSE()),0)</f>
        <v>13</v>
      </c>
      <c r="Q2402" s="84" t="n">
        <f aca="false">IF($N2402="D",VLOOKUP(H2402,BasisBuckets,2,FALSE()),0)</f>
        <v>0</v>
      </c>
      <c r="R2402" s="84" t="n">
        <f aca="false">IF($N2402="PHY",VLOOKUP(H2402,PGDBuckets,2,FALSE()),0)</f>
        <v>0</v>
      </c>
      <c r="S2402" s="84" t="n">
        <f aca="false">IF($N2402="G",VLOOKUP(H2402,PGDBuckets,2,FALSE()),0)</f>
        <v>0</v>
      </c>
      <c r="T2402" s="84" t="n">
        <f aca="false">SUM(P2402:S2402)</f>
        <v>13</v>
      </c>
      <c r="U2402" s="84" t="str">
        <f aca="false">IF(O2402="not used","-",O2402&amp;N2402&amp;T2402)</f>
        <v>-</v>
      </c>
      <c r="V2402" s="84" t="str">
        <f aca="false">IF(O2402="Not Used","-",VLOOKUP(D2402,FOLIOS,7,FALSE())&amp;H2402)</f>
        <v>-</v>
      </c>
      <c r="W2402" s="84" t="str">
        <f aca="false">IF(U2402="-","-",O2402&amp;E2402&amp;H2402)</f>
        <v>-</v>
      </c>
      <c r="X2402" s="85" t="str">
        <f aca="false">D2402&amp;G2402</f>
        <v>FT-CAND-EGSC-PRCTOLL:AECO/EMP</v>
      </c>
      <c r="AF2402" s="0" t="str">
        <f aca="false">D2402&amp;V2402</f>
        <v>FT-CAND-EGSC-PRC-</v>
      </c>
    </row>
    <row r="2403" customFormat="false" ht="12.75" hidden="false" customHeight="false" outlineLevel="0" collapsed="false">
      <c r="A2403" s="81" t="n">
        <v>36682</v>
      </c>
      <c r="B2403" s="82" t="s">
        <v>55</v>
      </c>
      <c r="C2403" s="82" t="s">
        <v>56</v>
      </c>
      <c r="D2403" s="82" t="s">
        <v>103</v>
      </c>
      <c r="E2403" s="82" t="s">
        <v>24</v>
      </c>
      <c r="F2403" s="82"/>
      <c r="G2403" s="82" t="s">
        <v>104</v>
      </c>
      <c r="H2403" s="89" t="n">
        <v>40026</v>
      </c>
      <c r="I2403" s="82" t="n">
        <v>120348</v>
      </c>
      <c r="J2403" s="82" t="n">
        <v>0</v>
      </c>
      <c r="K2403" s="83" t="n">
        <f aca="false">IF(J2403=0,0,J2403/I2403)</f>
        <v>0</v>
      </c>
      <c r="L2403" s="83" t="n">
        <f aca="false">I2403/UOM</f>
        <v>12.0348</v>
      </c>
      <c r="M2403" s="83" t="n">
        <f aca="false">J2403/UOM</f>
        <v>0</v>
      </c>
      <c r="N2403" s="84" t="str">
        <f aca="false">IF(F2403="P","PHY",IF(F2403="G","G",E2403))</f>
        <v>P</v>
      </c>
      <c r="O2403" s="84" t="str">
        <f aca="false">IF(ISNA(VLOOKUP(G2403,BadCanCurves,1,FALSE())),VLOOKUP(D2403,FOLIOS,6,FALSE()),"not used")</f>
        <v>not used</v>
      </c>
      <c r="P2403" s="84" t="n">
        <f aca="false">IF($N2403="P",VLOOKUP(H2403,PrcBuckets,2,FALSE()),0)</f>
        <v>13</v>
      </c>
      <c r="Q2403" s="84" t="n">
        <f aca="false">IF($N2403="D",VLOOKUP(H2403,BasisBuckets,2,FALSE()),0)</f>
        <v>0</v>
      </c>
      <c r="R2403" s="84" t="n">
        <f aca="false">IF($N2403="PHY",VLOOKUP(H2403,PGDBuckets,2,FALSE()),0)</f>
        <v>0</v>
      </c>
      <c r="S2403" s="84" t="n">
        <f aca="false">IF($N2403="G",VLOOKUP(H2403,PGDBuckets,2,FALSE()),0)</f>
        <v>0</v>
      </c>
      <c r="T2403" s="84" t="n">
        <f aca="false">SUM(P2403:S2403)</f>
        <v>13</v>
      </c>
      <c r="U2403" s="84" t="str">
        <f aca="false">IF(O2403="not used","-",O2403&amp;N2403&amp;T2403)</f>
        <v>-</v>
      </c>
      <c r="V2403" s="84" t="str">
        <f aca="false">IF(O2403="Not Used","-",VLOOKUP(D2403,FOLIOS,7,FALSE())&amp;H2403)</f>
        <v>-</v>
      </c>
      <c r="W2403" s="84" t="str">
        <f aca="false">IF(U2403="-","-",O2403&amp;E2403&amp;H2403)</f>
        <v>-</v>
      </c>
      <c r="X2403" s="85" t="str">
        <f aca="false">D2403&amp;G2403</f>
        <v>FT-CAND-EGSC-PRCTOLL:AECO/EMP</v>
      </c>
      <c r="AF2403" s="0" t="str">
        <f aca="false">D2403&amp;V2403</f>
        <v>FT-CAND-EGSC-PRC-</v>
      </c>
    </row>
    <row r="2404" customFormat="false" ht="12.75" hidden="false" customHeight="false" outlineLevel="0" collapsed="false">
      <c r="A2404" s="81" t="n">
        <v>36682</v>
      </c>
      <c r="B2404" s="82" t="s">
        <v>55</v>
      </c>
      <c r="C2404" s="82" t="s">
        <v>56</v>
      </c>
      <c r="D2404" s="82" t="s">
        <v>103</v>
      </c>
      <c r="E2404" s="82" t="s">
        <v>24</v>
      </c>
      <c r="F2404" s="82"/>
      <c r="G2404" s="82" t="s">
        <v>104</v>
      </c>
      <c r="H2404" s="89" t="n">
        <v>40057</v>
      </c>
      <c r="I2404" s="82" t="n">
        <v>115760</v>
      </c>
      <c r="J2404" s="82" t="n">
        <v>0</v>
      </c>
      <c r="K2404" s="83" t="n">
        <f aca="false">IF(J2404=0,0,J2404/I2404)</f>
        <v>0</v>
      </c>
      <c r="L2404" s="83" t="n">
        <f aca="false">I2404/UOM</f>
        <v>11.576</v>
      </c>
      <c r="M2404" s="83" t="n">
        <f aca="false">J2404/UOM</f>
        <v>0</v>
      </c>
      <c r="N2404" s="84" t="str">
        <f aca="false">IF(F2404="P","PHY",IF(F2404="G","G",E2404))</f>
        <v>P</v>
      </c>
      <c r="O2404" s="84" t="str">
        <f aca="false">IF(ISNA(VLOOKUP(G2404,BadCanCurves,1,FALSE())),VLOOKUP(D2404,FOLIOS,6,FALSE()),"not used")</f>
        <v>not used</v>
      </c>
      <c r="P2404" s="84" t="n">
        <f aca="false">IF($N2404="P",VLOOKUP(H2404,PrcBuckets,2,FALSE()),0)</f>
        <v>13</v>
      </c>
      <c r="Q2404" s="84" t="n">
        <f aca="false">IF($N2404="D",VLOOKUP(H2404,BasisBuckets,2,FALSE()),0)</f>
        <v>0</v>
      </c>
      <c r="R2404" s="84" t="n">
        <f aca="false">IF($N2404="PHY",VLOOKUP(H2404,PGDBuckets,2,FALSE()),0)</f>
        <v>0</v>
      </c>
      <c r="S2404" s="84" t="n">
        <f aca="false">IF($N2404="G",VLOOKUP(H2404,PGDBuckets,2,FALSE()),0)</f>
        <v>0</v>
      </c>
      <c r="T2404" s="84" t="n">
        <f aca="false">SUM(P2404:S2404)</f>
        <v>13</v>
      </c>
      <c r="U2404" s="84" t="str">
        <f aca="false">IF(O2404="not used","-",O2404&amp;N2404&amp;T2404)</f>
        <v>-</v>
      </c>
      <c r="V2404" s="84" t="str">
        <f aca="false">IF(O2404="Not Used","-",VLOOKUP(D2404,FOLIOS,7,FALSE())&amp;H2404)</f>
        <v>-</v>
      </c>
      <c r="W2404" s="84" t="str">
        <f aca="false">IF(U2404="-","-",O2404&amp;E2404&amp;H2404)</f>
        <v>-</v>
      </c>
      <c r="X2404" s="85" t="str">
        <f aca="false">D2404&amp;G2404</f>
        <v>FT-CAND-EGSC-PRCTOLL:AECO/EMP</v>
      </c>
      <c r="AF2404" s="0" t="str">
        <f aca="false">D2404&amp;V2404</f>
        <v>FT-CAND-EGSC-PRC-</v>
      </c>
    </row>
    <row r="2405" customFormat="false" ht="12.75" hidden="false" customHeight="false" outlineLevel="0" collapsed="false">
      <c r="A2405" s="81" t="n">
        <v>36682</v>
      </c>
      <c r="B2405" s="82" t="s">
        <v>55</v>
      </c>
      <c r="C2405" s="82" t="s">
        <v>56</v>
      </c>
      <c r="D2405" s="82" t="s">
        <v>103</v>
      </c>
      <c r="E2405" s="82" t="s">
        <v>24</v>
      </c>
      <c r="F2405" s="82"/>
      <c r="G2405" s="82" t="s">
        <v>104</v>
      </c>
      <c r="H2405" s="89" t="n">
        <v>40087</v>
      </c>
      <c r="I2405" s="82" t="n">
        <v>118916</v>
      </c>
      <c r="J2405" s="82" t="n">
        <v>0</v>
      </c>
      <c r="K2405" s="83" t="n">
        <f aca="false">IF(J2405=0,0,J2405/I2405)</f>
        <v>0</v>
      </c>
      <c r="L2405" s="83" t="n">
        <f aca="false">I2405/UOM</f>
        <v>11.8916</v>
      </c>
      <c r="M2405" s="83" t="n">
        <f aca="false">J2405/UOM</f>
        <v>0</v>
      </c>
      <c r="N2405" s="84" t="str">
        <f aca="false">IF(F2405="P","PHY",IF(F2405="G","G",E2405))</f>
        <v>P</v>
      </c>
      <c r="O2405" s="84" t="str">
        <f aca="false">IF(ISNA(VLOOKUP(G2405,BadCanCurves,1,FALSE())),VLOOKUP(D2405,FOLIOS,6,FALSE()),"not used")</f>
        <v>not used</v>
      </c>
      <c r="P2405" s="84" t="n">
        <f aca="false">IF($N2405="P",VLOOKUP(H2405,PrcBuckets,2,FALSE()),0)</f>
        <v>13</v>
      </c>
      <c r="Q2405" s="84" t="n">
        <f aca="false">IF($N2405="D",VLOOKUP(H2405,BasisBuckets,2,FALSE()),0)</f>
        <v>0</v>
      </c>
      <c r="R2405" s="84" t="n">
        <f aca="false">IF($N2405="PHY",VLOOKUP(H2405,PGDBuckets,2,FALSE()),0)</f>
        <v>0</v>
      </c>
      <c r="S2405" s="84" t="n">
        <f aca="false">IF($N2405="G",VLOOKUP(H2405,PGDBuckets,2,FALSE()),0)</f>
        <v>0</v>
      </c>
      <c r="T2405" s="84" t="n">
        <f aca="false">SUM(P2405:S2405)</f>
        <v>13</v>
      </c>
      <c r="U2405" s="84" t="str">
        <f aca="false">IF(O2405="not used","-",O2405&amp;N2405&amp;T2405)</f>
        <v>-</v>
      </c>
      <c r="V2405" s="84" t="str">
        <f aca="false">IF(O2405="Not Used","-",VLOOKUP(D2405,FOLIOS,7,FALSE())&amp;H2405)</f>
        <v>-</v>
      </c>
      <c r="W2405" s="84" t="str">
        <f aca="false">IF(U2405="-","-",O2405&amp;E2405&amp;H2405)</f>
        <v>-</v>
      </c>
      <c r="X2405" s="85" t="str">
        <f aca="false">D2405&amp;G2405</f>
        <v>FT-CAND-EGSC-PRCTOLL:AECO/EMP</v>
      </c>
      <c r="AF2405" s="0" t="str">
        <f aca="false">D2405&amp;V2405</f>
        <v>FT-CAND-EGSC-PRC-</v>
      </c>
    </row>
    <row r="2406" customFormat="false" ht="12.75" hidden="false" customHeight="false" outlineLevel="0" collapsed="false">
      <c r="A2406" s="81" t="n">
        <v>36682</v>
      </c>
      <c r="B2406" s="82" t="s">
        <v>55</v>
      </c>
      <c r="C2406" s="82" t="s">
        <v>56</v>
      </c>
      <c r="D2406" s="82" t="s">
        <v>103</v>
      </c>
      <c r="E2406" s="82" t="s">
        <v>24</v>
      </c>
      <c r="F2406" s="82"/>
      <c r="G2406" s="82" t="s">
        <v>104</v>
      </c>
      <c r="H2406" s="89" t="n">
        <v>40118</v>
      </c>
      <c r="I2406" s="82" t="n">
        <v>114382</v>
      </c>
      <c r="J2406" s="82" t="n">
        <v>0</v>
      </c>
      <c r="K2406" s="83" t="n">
        <f aca="false">IF(J2406=0,0,J2406/I2406)</f>
        <v>0</v>
      </c>
      <c r="L2406" s="83" t="n">
        <f aca="false">I2406/UOM</f>
        <v>11.4382</v>
      </c>
      <c r="M2406" s="83" t="n">
        <f aca="false">J2406/UOM</f>
        <v>0</v>
      </c>
      <c r="N2406" s="84" t="str">
        <f aca="false">IF(F2406="P","PHY",IF(F2406="G","G",E2406))</f>
        <v>P</v>
      </c>
      <c r="O2406" s="84" t="str">
        <f aca="false">IF(ISNA(VLOOKUP(G2406,BadCanCurves,1,FALSE())),VLOOKUP(D2406,FOLIOS,6,FALSE()),"not used")</f>
        <v>not used</v>
      </c>
      <c r="P2406" s="84" t="n">
        <f aca="false">IF($N2406="P",VLOOKUP(H2406,PrcBuckets,2,FALSE()),0)</f>
        <v>13</v>
      </c>
      <c r="Q2406" s="84" t="n">
        <f aca="false">IF($N2406="D",VLOOKUP(H2406,BasisBuckets,2,FALSE()),0)</f>
        <v>0</v>
      </c>
      <c r="R2406" s="84" t="n">
        <f aca="false">IF($N2406="PHY",VLOOKUP(H2406,PGDBuckets,2,FALSE()),0)</f>
        <v>0</v>
      </c>
      <c r="S2406" s="84" t="n">
        <f aca="false">IF($N2406="G",VLOOKUP(H2406,PGDBuckets,2,FALSE()),0)</f>
        <v>0</v>
      </c>
      <c r="T2406" s="84" t="n">
        <f aca="false">SUM(P2406:S2406)</f>
        <v>13</v>
      </c>
      <c r="U2406" s="84" t="str">
        <f aca="false">IF(O2406="not used","-",O2406&amp;N2406&amp;T2406)</f>
        <v>-</v>
      </c>
      <c r="V2406" s="84" t="str">
        <f aca="false">IF(O2406="Not Used","-",VLOOKUP(D2406,FOLIOS,7,FALSE())&amp;H2406)</f>
        <v>-</v>
      </c>
      <c r="W2406" s="84" t="str">
        <f aca="false">IF(U2406="-","-",O2406&amp;E2406&amp;H2406)</f>
        <v>-</v>
      </c>
      <c r="X2406" s="85" t="str">
        <f aca="false">D2406&amp;G2406</f>
        <v>FT-CAND-EGSC-PRCTOLL:AECO/EMP</v>
      </c>
      <c r="AF2406" s="0" t="str">
        <f aca="false">D2406&amp;V2406</f>
        <v>FT-CAND-EGSC-PRC-</v>
      </c>
    </row>
    <row r="2407" customFormat="false" ht="12.75" hidden="false" customHeight="false" outlineLevel="0" collapsed="false">
      <c r="A2407" s="81" t="n">
        <v>36682</v>
      </c>
      <c r="B2407" s="82" t="s">
        <v>55</v>
      </c>
      <c r="C2407" s="82" t="s">
        <v>56</v>
      </c>
      <c r="D2407" s="82" t="s">
        <v>103</v>
      </c>
      <c r="E2407" s="82" t="s">
        <v>24</v>
      </c>
      <c r="F2407" s="82"/>
      <c r="G2407" s="82" t="s">
        <v>104</v>
      </c>
      <c r="H2407" s="89" t="n">
        <v>40148</v>
      </c>
      <c r="I2407" s="82" t="n">
        <v>117501</v>
      </c>
      <c r="J2407" s="82" t="n">
        <v>0</v>
      </c>
      <c r="K2407" s="83" t="n">
        <f aca="false">IF(J2407=0,0,J2407/I2407)</f>
        <v>0</v>
      </c>
      <c r="L2407" s="83" t="n">
        <f aca="false">I2407/UOM</f>
        <v>11.7501</v>
      </c>
      <c r="M2407" s="83" t="n">
        <f aca="false">J2407/UOM</f>
        <v>0</v>
      </c>
      <c r="N2407" s="84" t="str">
        <f aca="false">IF(F2407="P","PHY",IF(F2407="G","G",E2407))</f>
        <v>P</v>
      </c>
      <c r="O2407" s="84" t="str">
        <f aca="false">IF(ISNA(VLOOKUP(G2407,BadCanCurves,1,FALSE())),VLOOKUP(D2407,FOLIOS,6,FALSE()),"not used")</f>
        <v>not used</v>
      </c>
      <c r="P2407" s="84" t="n">
        <f aca="false">IF($N2407="P",VLOOKUP(H2407,PrcBuckets,2,FALSE()),0)</f>
        <v>13</v>
      </c>
      <c r="Q2407" s="84" t="n">
        <f aca="false">IF($N2407="D",VLOOKUP(H2407,BasisBuckets,2,FALSE()),0)</f>
        <v>0</v>
      </c>
      <c r="R2407" s="84" t="n">
        <f aca="false">IF($N2407="PHY",VLOOKUP(H2407,PGDBuckets,2,FALSE()),0)</f>
        <v>0</v>
      </c>
      <c r="S2407" s="84" t="n">
        <f aca="false">IF($N2407="G",VLOOKUP(H2407,PGDBuckets,2,FALSE()),0)</f>
        <v>0</v>
      </c>
      <c r="T2407" s="84" t="n">
        <f aca="false">SUM(P2407:S2407)</f>
        <v>13</v>
      </c>
      <c r="U2407" s="84" t="str">
        <f aca="false">IF(O2407="not used","-",O2407&amp;N2407&amp;T2407)</f>
        <v>-</v>
      </c>
      <c r="V2407" s="84" t="str">
        <f aca="false">IF(O2407="Not Used","-",VLOOKUP(D2407,FOLIOS,7,FALSE())&amp;H2407)</f>
        <v>-</v>
      </c>
      <c r="W2407" s="84" t="str">
        <f aca="false">IF(U2407="-","-",O2407&amp;E2407&amp;H2407)</f>
        <v>-</v>
      </c>
      <c r="X2407" s="85" t="str">
        <f aca="false">D2407&amp;G2407</f>
        <v>FT-CAND-EGSC-PRCTOLL:AECO/EMP</v>
      </c>
      <c r="AF2407" s="0" t="str">
        <f aca="false">D2407&amp;V2407</f>
        <v>FT-CAND-EGSC-PRC-</v>
      </c>
    </row>
    <row r="2408" customFormat="false" ht="12.75" hidden="false" customHeight="false" outlineLevel="0" collapsed="false">
      <c r="A2408" s="81" t="n">
        <v>36682</v>
      </c>
      <c r="B2408" s="82" t="s">
        <v>55</v>
      </c>
      <c r="C2408" s="82" t="s">
        <v>56</v>
      </c>
      <c r="D2408" s="82" t="s">
        <v>103</v>
      </c>
      <c r="E2408" s="82" t="s">
        <v>24</v>
      </c>
      <c r="F2408" s="82"/>
      <c r="G2408" s="82" t="s">
        <v>104</v>
      </c>
      <c r="H2408" s="89" t="n">
        <v>40179</v>
      </c>
      <c r="I2408" s="82" t="n">
        <v>116789</v>
      </c>
      <c r="J2408" s="82" t="n">
        <v>0</v>
      </c>
      <c r="K2408" s="83" t="n">
        <f aca="false">IF(J2408=0,0,J2408/I2408)</f>
        <v>0</v>
      </c>
      <c r="L2408" s="83" t="n">
        <f aca="false">I2408/UOM</f>
        <v>11.6789</v>
      </c>
      <c r="M2408" s="83" t="n">
        <f aca="false">J2408/UOM</f>
        <v>0</v>
      </c>
      <c r="N2408" s="84" t="str">
        <f aca="false">IF(F2408="P","PHY",IF(F2408="G","G",E2408))</f>
        <v>P</v>
      </c>
      <c r="O2408" s="84" t="str">
        <f aca="false">IF(ISNA(VLOOKUP(G2408,BadCanCurves,1,FALSE())),VLOOKUP(D2408,FOLIOS,6,FALSE()),"not used")</f>
        <v>not used</v>
      </c>
      <c r="P2408" s="84" t="n">
        <f aca="false">IF($N2408="P",VLOOKUP(H2408,PrcBuckets,2,FALSE()),0)</f>
        <v>13</v>
      </c>
      <c r="Q2408" s="84" t="n">
        <f aca="false">IF($N2408="D",VLOOKUP(H2408,BasisBuckets,2,FALSE()),0)</f>
        <v>0</v>
      </c>
      <c r="R2408" s="84" t="n">
        <f aca="false">IF($N2408="PHY",VLOOKUP(H2408,PGDBuckets,2,FALSE()),0)</f>
        <v>0</v>
      </c>
      <c r="S2408" s="84" t="n">
        <f aca="false">IF($N2408="G",VLOOKUP(H2408,PGDBuckets,2,FALSE()),0)</f>
        <v>0</v>
      </c>
      <c r="T2408" s="84" t="n">
        <f aca="false">SUM(P2408:S2408)</f>
        <v>13</v>
      </c>
      <c r="U2408" s="84" t="str">
        <f aca="false">IF(O2408="not used","-",O2408&amp;N2408&amp;T2408)</f>
        <v>-</v>
      </c>
      <c r="V2408" s="84" t="str">
        <f aca="false">IF(O2408="Not Used","-",VLOOKUP(D2408,FOLIOS,7,FALSE())&amp;H2408)</f>
        <v>-</v>
      </c>
      <c r="W2408" s="84" t="str">
        <f aca="false">IF(U2408="-","-",O2408&amp;E2408&amp;H2408)</f>
        <v>-</v>
      </c>
      <c r="X2408" s="85" t="str">
        <f aca="false">D2408&amp;G2408</f>
        <v>FT-CAND-EGSC-PRCTOLL:AECO/EMP</v>
      </c>
      <c r="AF2408" s="0" t="str">
        <f aca="false">D2408&amp;V2408</f>
        <v>FT-CAND-EGSC-PRC-</v>
      </c>
    </row>
    <row r="2409" customFormat="false" ht="12.75" hidden="false" customHeight="false" outlineLevel="0" collapsed="false">
      <c r="A2409" s="81" t="n">
        <v>36682</v>
      </c>
      <c r="B2409" s="82" t="s">
        <v>55</v>
      </c>
      <c r="C2409" s="82" t="s">
        <v>56</v>
      </c>
      <c r="D2409" s="82" t="s">
        <v>103</v>
      </c>
      <c r="E2409" s="82" t="s">
        <v>24</v>
      </c>
      <c r="F2409" s="82"/>
      <c r="G2409" s="82" t="s">
        <v>104</v>
      </c>
      <c r="H2409" s="89" t="n">
        <v>40210</v>
      </c>
      <c r="I2409" s="82" t="n">
        <v>104847</v>
      </c>
      <c r="J2409" s="82" t="n">
        <v>0</v>
      </c>
      <c r="K2409" s="83" t="n">
        <f aca="false">IF(J2409=0,0,J2409/I2409)</f>
        <v>0</v>
      </c>
      <c r="L2409" s="83" t="n">
        <f aca="false">I2409/UOM</f>
        <v>10.4847</v>
      </c>
      <c r="M2409" s="83" t="n">
        <f aca="false">J2409/UOM</f>
        <v>0</v>
      </c>
      <c r="N2409" s="84" t="str">
        <f aca="false">IF(F2409="P","PHY",IF(F2409="G","G",E2409))</f>
        <v>P</v>
      </c>
      <c r="O2409" s="84" t="str">
        <f aca="false">IF(ISNA(VLOOKUP(G2409,BadCanCurves,1,FALSE())),VLOOKUP(D2409,FOLIOS,6,FALSE()),"not used")</f>
        <v>not used</v>
      </c>
      <c r="P2409" s="84" t="n">
        <f aca="false">IF($N2409="P",VLOOKUP(H2409,PrcBuckets,2,FALSE()),0)</f>
        <v>13</v>
      </c>
      <c r="Q2409" s="84" t="n">
        <f aca="false">IF($N2409="D",VLOOKUP(H2409,BasisBuckets,2,FALSE()),0)</f>
        <v>0</v>
      </c>
      <c r="R2409" s="84" t="n">
        <f aca="false">IF($N2409="PHY",VLOOKUP(H2409,PGDBuckets,2,FALSE()),0)</f>
        <v>0</v>
      </c>
      <c r="S2409" s="84" t="n">
        <f aca="false">IF($N2409="G",VLOOKUP(H2409,PGDBuckets,2,FALSE()),0)</f>
        <v>0</v>
      </c>
      <c r="T2409" s="84" t="n">
        <f aca="false">SUM(P2409:S2409)</f>
        <v>13</v>
      </c>
      <c r="U2409" s="84" t="str">
        <f aca="false">IF(O2409="not used","-",O2409&amp;N2409&amp;T2409)</f>
        <v>-</v>
      </c>
      <c r="V2409" s="84" t="str">
        <f aca="false">IF(O2409="Not Used","-",VLOOKUP(D2409,FOLIOS,7,FALSE())&amp;H2409)</f>
        <v>-</v>
      </c>
      <c r="W2409" s="84" t="str">
        <f aca="false">IF(U2409="-","-",O2409&amp;E2409&amp;H2409)</f>
        <v>-</v>
      </c>
      <c r="X2409" s="85" t="str">
        <f aca="false">D2409&amp;G2409</f>
        <v>FT-CAND-EGSC-PRCTOLL:AECO/EMP</v>
      </c>
      <c r="AF2409" s="0" t="str">
        <f aca="false">D2409&amp;V2409</f>
        <v>FT-CAND-EGSC-PRC-</v>
      </c>
    </row>
    <row r="2410" customFormat="false" ht="12.75" hidden="false" customHeight="false" outlineLevel="0" collapsed="false">
      <c r="A2410" s="81" t="n">
        <v>36682</v>
      </c>
      <c r="B2410" s="82" t="s">
        <v>55</v>
      </c>
      <c r="C2410" s="82" t="s">
        <v>56</v>
      </c>
      <c r="D2410" s="82" t="s">
        <v>103</v>
      </c>
      <c r="E2410" s="82" t="s">
        <v>24</v>
      </c>
      <c r="F2410" s="82"/>
      <c r="G2410" s="82" t="s">
        <v>104</v>
      </c>
      <c r="H2410" s="89" t="n">
        <v>40238</v>
      </c>
      <c r="I2410" s="82" t="n">
        <v>115444</v>
      </c>
      <c r="J2410" s="82" t="n">
        <v>0</v>
      </c>
      <c r="K2410" s="83" t="n">
        <f aca="false">IF(J2410=0,0,J2410/I2410)</f>
        <v>0</v>
      </c>
      <c r="L2410" s="83" t="n">
        <f aca="false">I2410/UOM</f>
        <v>11.5444</v>
      </c>
      <c r="M2410" s="83" t="n">
        <f aca="false">J2410/UOM</f>
        <v>0</v>
      </c>
      <c r="N2410" s="84" t="str">
        <f aca="false">IF(F2410="P","PHY",IF(F2410="G","G",E2410))</f>
        <v>P</v>
      </c>
      <c r="O2410" s="84" t="str">
        <f aca="false">IF(ISNA(VLOOKUP(G2410,BadCanCurves,1,FALSE())),VLOOKUP(D2410,FOLIOS,6,FALSE()),"not used")</f>
        <v>not used</v>
      </c>
      <c r="P2410" s="84" t="n">
        <f aca="false">IF($N2410="P",VLOOKUP(H2410,PrcBuckets,2,FALSE()),0)</f>
        <v>13</v>
      </c>
      <c r="Q2410" s="84" t="n">
        <f aca="false">IF($N2410="D",VLOOKUP(H2410,BasisBuckets,2,FALSE()),0)</f>
        <v>0</v>
      </c>
      <c r="R2410" s="84" t="n">
        <f aca="false">IF($N2410="PHY",VLOOKUP(H2410,PGDBuckets,2,FALSE()),0)</f>
        <v>0</v>
      </c>
      <c r="S2410" s="84" t="n">
        <f aca="false">IF($N2410="G",VLOOKUP(H2410,PGDBuckets,2,FALSE()),0)</f>
        <v>0</v>
      </c>
      <c r="T2410" s="84" t="n">
        <f aca="false">SUM(P2410:S2410)</f>
        <v>13</v>
      </c>
      <c r="U2410" s="84" t="str">
        <f aca="false">IF(O2410="not used","-",O2410&amp;N2410&amp;T2410)</f>
        <v>-</v>
      </c>
      <c r="V2410" s="84" t="str">
        <f aca="false">IF(O2410="Not Used","-",VLOOKUP(D2410,FOLIOS,7,FALSE())&amp;H2410)</f>
        <v>-</v>
      </c>
      <c r="W2410" s="84" t="str">
        <f aca="false">IF(U2410="-","-",O2410&amp;E2410&amp;H2410)</f>
        <v>-</v>
      </c>
      <c r="X2410" s="85" t="str">
        <f aca="false">D2410&amp;G2410</f>
        <v>FT-CAND-EGSC-PRCTOLL:AECO/EMP</v>
      </c>
      <c r="AF2410" s="0" t="str">
        <f aca="false">D2410&amp;V2410</f>
        <v>FT-CAND-EGSC-PRC-</v>
      </c>
    </row>
    <row r="2411" customFormat="false" ht="12.75" hidden="false" customHeight="false" outlineLevel="0" collapsed="false">
      <c r="A2411" s="81" t="n">
        <v>36682</v>
      </c>
      <c r="B2411" s="82" t="s">
        <v>55</v>
      </c>
      <c r="C2411" s="82" t="s">
        <v>56</v>
      </c>
      <c r="D2411" s="82" t="s">
        <v>103</v>
      </c>
      <c r="E2411" s="82" t="s">
        <v>24</v>
      </c>
      <c r="F2411" s="82"/>
      <c r="G2411" s="82" t="s">
        <v>104</v>
      </c>
      <c r="H2411" s="89" t="n">
        <v>40269</v>
      </c>
      <c r="I2411" s="82" t="n">
        <v>111043</v>
      </c>
      <c r="J2411" s="82" t="n">
        <v>0</v>
      </c>
      <c r="K2411" s="83" t="n">
        <f aca="false">IF(J2411=0,0,J2411/I2411)</f>
        <v>0</v>
      </c>
      <c r="L2411" s="83" t="n">
        <f aca="false">I2411/UOM</f>
        <v>11.1043</v>
      </c>
      <c r="M2411" s="83" t="n">
        <f aca="false">J2411/UOM</f>
        <v>0</v>
      </c>
      <c r="N2411" s="84" t="str">
        <f aca="false">IF(F2411="P","PHY",IF(F2411="G","G",E2411))</f>
        <v>P</v>
      </c>
      <c r="O2411" s="84" t="str">
        <f aca="false">IF(ISNA(VLOOKUP(G2411,BadCanCurves,1,FALSE())),VLOOKUP(D2411,FOLIOS,6,FALSE()),"not used")</f>
        <v>not used</v>
      </c>
      <c r="P2411" s="84" t="n">
        <f aca="false">IF($N2411="P",VLOOKUP(H2411,PrcBuckets,2,FALSE()),0)</f>
        <v>13</v>
      </c>
      <c r="Q2411" s="84" t="n">
        <f aca="false">IF($N2411="D",VLOOKUP(H2411,BasisBuckets,2,FALSE()),0)</f>
        <v>0</v>
      </c>
      <c r="R2411" s="84" t="n">
        <f aca="false">IF($N2411="PHY",VLOOKUP(H2411,PGDBuckets,2,FALSE()),0)</f>
        <v>0</v>
      </c>
      <c r="S2411" s="84" t="n">
        <f aca="false">IF($N2411="G",VLOOKUP(H2411,PGDBuckets,2,FALSE()),0)</f>
        <v>0</v>
      </c>
      <c r="T2411" s="84" t="n">
        <f aca="false">SUM(P2411:S2411)</f>
        <v>13</v>
      </c>
      <c r="U2411" s="84" t="str">
        <f aca="false">IF(O2411="not used","-",O2411&amp;N2411&amp;T2411)</f>
        <v>-</v>
      </c>
      <c r="V2411" s="84" t="str">
        <f aca="false">IF(O2411="Not Used","-",VLOOKUP(D2411,FOLIOS,7,FALSE())&amp;H2411)</f>
        <v>-</v>
      </c>
      <c r="W2411" s="84" t="str">
        <f aca="false">IF(U2411="-","-",O2411&amp;E2411&amp;H2411)</f>
        <v>-</v>
      </c>
      <c r="X2411" s="85" t="str">
        <f aca="false">D2411&amp;G2411</f>
        <v>FT-CAND-EGSC-PRCTOLL:AECO/EMP</v>
      </c>
      <c r="AF2411" s="0" t="str">
        <f aca="false">D2411&amp;V2411</f>
        <v>FT-CAND-EGSC-PRC-</v>
      </c>
    </row>
    <row r="2412" customFormat="false" ht="12.75" hidden="false" customHeight="false" outlineLevel="0" collapsed="false">
      <c r="A2412" s="81" t="n">
        <v>36682</v>
      </c>
      <c r="B2412" s="82" t="s">
        <v>55</v>
      </c>
      <c r="C2412" s="82" t="s">
        <v>56</v>
      </c>
      <c r="D2412" s="82" t="s">
        <v>103</v>
      </c>
      <c r="E2412" s="82" t="s">
        <v>24</v>
      </c>
      <c r="F2412" s="82"/>
      <c r="G2412" s="82" t="s">
        <v>104</v>
      </c>
      <c r="H2412" s="89" t="n">
        <v>40299</v>
      </c>
      <c r="I2412" s="82" t="n">
        <v>114071</v>
      </c>
      <c r="J2412" s="82" t="n">
        <v>0</v>
      </c>
      <c r="K2412" s="83" t="n">
        <f aca="false">IF(J2412=0,0,J2412/I2412)</f>
        <v>0</v>
      </c>
      <c r="L2412" s="83" t="n">
        <f aca="false">I2412/UOM</f>
        <v>11.4071</v>
      </c>
      <c r="M2412" s="83" t="n">
        <f aca="false">J2412/UOM</f>
        <v>0</v>
      </c>
      <c r="N2412" s="84" t="str">
        <f aca="false">IF(F2412="P","PHY",IF(F2412="G","G",E2412))</f>
        <v>P</v>
      </c>
      <c r="O2412" s="84" t="str">
        <f aca="false">IF(ISNA(VLOOKUP(G2412,BadCanCurves,1,FALSE())),VLOOKUP(D2412,FOLIOS,6,FALSE()),"not used")</f>
        <v>not used</v>
      </c>
      <c r="P2412" s="84" t="n">
        <f aca="false">IF($N2412="P",VLOOKUP(H2412,PrcBuckets,2,FALSE()),0)</f>
        <v>13</v>
      </c>
      <c r="Q2412" s="84" t="n">
        <f aca="false">IF($N2412="D",VLOOKUP(H2412,BasisBuckets,2,FALSE()),0)</f>
        <v>0</v>
      </c>
      <c r="R2412" s="84" t="n">
        <f aca="false">IF($N2412="PHY",VLOOKUP(H2412,PGDBuckets,2,FALSE()),0)</f>
        <v>0</v>
      </c>
      <c r="S2412" s="84" t="n">
        <f aca="false">IF($N2412="G",VLOOKUP(H2412,PGDBuckets,2,FALSE()),0)</f>
        <v>0</v>
      </c>
      <c r="T2412" s="84" t="n">
        <f aca="false">SUM(P2412:S2412)</f>
        <v>13</v>
      </c>
      <c r="U2412" s="84" t="str">
        <f aca="false">IF(O2412="not used","-",O2412&amp;N2412&amp;T2412)</f>
        <v>-</v>
      </c>
      <c r="V2412" s="84" t="str">
        <f aca="false">IF(O2412="Not Used","-",VLOOKUP(D2412,FOLIOS,7,FALSE())&amp;H2412)</f>
        <v>-</v>
      </c>
      <c r="W2412" s="84" t="str">
        <f aca="false">IF(U2412="-","-",O2412&amp;E2412&amp;H2412)</f>
        <v>-</v>
      </c>
      <c r="X2412" s="85" t="str">
        <f aca="false">D2412&amp;G2412</f>
        <v>FT-CAND-EGSC-PRCTOLL:AECO/EMP</v>
      </c>
      <c r="AF2412" s="0" t="str">
        <f aca="false">D2412&amp;V2412</f>
        <v>FT-CAND-EGSC-PRC-</v>
      </c>
    </row>
    <row r="2413" customFormat="false" ht="12.75" hidden="false" customHeight="false" outlineLevel="0" collapsed="false">
      <c r="A2413" s="81" t="n">
        <v>36682</v>
      </c>
      <c r="B2413" s="82" t="s">
        <v>55</v>
      </c>
      <c r="C2413" s="82" t="s">
        <v>56</v>
      </c>
      <c r="D2413" s="82" t="s">
        <v>103</v>
      </c>
      <c r="E2413" s="82" t="s">
        <v>24</v>
      </c>
      <c r="F2413" s="82"/>
      <c r="G2413" s="82" t="s">
        <v>104</v>
      </c>
      <c r="H2413" s="89" t="n">
        <v>40330</v>
      </c>
      <c r="I2413" s="82" t="n">
        <v>109722</v>
      </c>
      <c r="J2413" s="82" t="n">
        <v>0</v>
      </c>
      <c r="K2413" s="83" t="n">
        <f aca="false">IF(J2413=0,0,J2413/I2413)</f>
        <v>0</v>
      </c>
      <c r="L2413" s="83" t="n">
        <f aca="false">I2413/UOM</f>
        <v>10.9722</v>
      </c>
      <c r="M2413" s="83" t="n">
        <f aca="false">J2413/UOM</f>
        <v>0</v>
      </c>
      <c r="N2413" s="84" t="str">
        <f aca="false">IF(F2413="P","PHY",IF(F2413="G","G",E2413))</f>
        <v>P</v>
      </c>
      <c r="O2413" s="84" t="str">
        <f aca="false">IF(ISNA(VLOOKUP(G2413,BadCanCurves,1,FALSE())),VLOOKUP(D2413,FOLIOS,6,FALSE()),"not used")</f>
        <v>not used</v>
      </c>
      <c r="P2413" s="84" t="n">
        <f aca="false">IF($N2413="P",VLOOKUP(H2413,PrcBuckets,2,FALSE()),0)</f>
        <v>13</v>
      </c>
      <c r="Q2413" s="84" t="n">
        <f aca="false">IF($N2413="D",VLOOKUP(H2413,BasisBuckets,2,FALSE()),0)</f>
        <v>0</v>
      </c>
      <c r="R2413" s="84" t="n">
        <f aca="false">IF($N2413="PHY",VLOOKUP(H2413,PGDBuckets,2,FALSE()),0)</f>
        <v>0</v>
      </c>
      <c r="S2413" s="84" t="n">
        <f aca="false">IF($N2413="G",VLOOKUP(H2413,PGDBuckets,2,FALSE()),0)</f>
        <v>0</v>
      </c>
      <c r="T2413" s="84" t="n">
        <f aca="false">SUM(P2413:S2413)</f>
        <v>13</v>
      </c>
      <c r="U2413" s="84" t="str">
        <f aca="false">IF(O2413="not used","-",O2413&amp;N2413&amp;T2413)</f>
        <v>-</v>
      </c>
      <c r="V2413" s="84" t="str">
        <f aca="false">IF(O2413="Not Used","-",VLOOKUP(D2413,FOLIOS,7,FALSE())&amp;H2413)</f>
        <v>-</v>
      </c>
      <c r="W2413" s="84" t="str">
        <f aca="false">IF(U2413="-","-",O2413&amp;E2413&amp;H2413)</f>
        <v>-</v>
      </c>
      <c r="X2413" s="85" t="str">
        <f aca="false">D2413&amp;G2413</f>
        <v>FT-CAND-EGSC-PRCTOLL:AECO/EMP</v>
      </c>
      <c r="AF2413" s="0" t="str">
        <f aca="false">D2413&amp;V2413</f>
        <v>FT-CAND-EGSC-PRC-</v>
      </c>
    </row>
    <row r="2414" customFormat="false" ht="12.75" hidden="false" customHeight="false" outlineLevel="0" collapsed="false">
      <c r="A2414" s="81" t="n">
        <v>36682</v>
      </c>
      <c r="B2414" s="82" t="s">
        <v>55</v>
      </c>
      <c r="C2414" s="82" t="s">
        <v>56</v>
      </c>
      <c r="D2414" s="82" t="s">
        <v>103</v>
      </c>
      <c r="E2414" s="82" t="s">
        <v>24</v>
      </c>
      <c r="F2414" s="82"/>
      <c r="G2414" s="82" t="s">
        <v>104</v>
      </c>
      <c r="H2414" s="89" t="n">
        <v>40360</v>
      </c>
      <c r="I2414" s="82" t="n">
        <v>112711</v>
      </c>
      <c r="J2414" s="82" t="n">
        <v>0</v>
      </c>
      <c r="K2414" s="83" t="n">
        <f aca="false">IF(J2414=0,0,J2414/I2414)</f>
        <v>0</v>
      </c>
      <c r="L2414" s="83" t="n">
        <f aca="false">I2414/UOM</f>
        <v>11.2711</v>
      </c>
      <c r="M2414" s="83" t="n">
        <f aca="false">J2414/UOM</f>
        <v>0</v>
      </c>
      <c r="N2414" s="84" t="str">
        <f aca="false">IF(F2414="P","PHY",IF(F2414="G","G",E2414))</f>
        <v>P</v>
      </c>
      <c r="O2414" s="84" t="str">
        <f aca="false">IF(ISNA(VLOOKUP(G2414,BadCanCurves,1,FALSE())),VLOOKUP(D2414,FOLIOS,6,FALSE()),"not used")</f>
        <v>not used</v>
      </c>
      <c r="P2414" s="84" t="n">
        <f aca="false">IF($N2414="P",VLOOKUP(H2414,PrcBuckets,2,FALSE()),0)</f>
        <v>13</v>
      </c>
      <c r="Q2414" s="84" t="n">
        <f aca="false">IF($N2414="D",VLOOKUP(H2414,BasisBuckets,2,FALSE()),0)</f>
        <v>0</v>
      </c>
      <c r="R2414" s="84" t="n">
        <f aca="false">IF($N2414="PHY",VLOOKUP(H2414,PGDBuckets,2,FALSE()),0)</f>
        <v>0</v>
      </c>
      <c r="S2414" s="84" t="n">
        <f aca="false">IF($N2414="G",VLOOKUP(H2414,PGDBuckets,2,FALSE()),0)</f>
        <v>0</v>
      </c>
      <c r="T2414" s="84" t="n">
        <f aca="false">SUM(P2414:S2414)</f>
        <v>13</v>
      </c>
      <c r="U2414" s="84" t="str">
        <f aca="false">IF(O2414="not used","-",O2414&amp;N2414&amp;T2414)</f>
        <v>-</v>
      </c>
      <c r="V2414" s="84" t="str">
        <f aca="false">IF(O2414="Not Used","-",VLOOKUP(D2414,FOLIOS,7,FALSE())&amp;H2414)</f>
        <v>-</v>
      </c>
      <c r="W2414" s="84" t="str">
        <f aca="false">IF(U2414="-","-",O2414&amp;E2414&amp;H2414)</f>
        <v>-</v>
      </c>
      <c r="X2414" s="85" t="str">
        <f aca="false">D2414&amp;G2414</f>
        <v>FT-CAND-EGSC-PRCTOLL:AECO/EMP</v>
      </c>
      <c r="AF2414" s="0" t="str">
        <f aca="false">D2414&amp;V2414</f>
        <v>FT-CAND-EGSC-PRC-</v>
      </c>
    </row>
    <row r="2415" customFormat="false" ht="12.75" hidden="false" customHeight="false" outlineLevel="0" collapsed="false">
      <c r="A2415" s="81" t="n">
        <v>36682</v>
      </c>
      <c r="B2415" s="82" t="s">
        <v>55</v>
      </c>
      <c r="C2415" s="82" t="s">
        <v>56</v>
      </c>
      <c r="D2415" s="82" t="s">
        <v>103</v>
      </c>
      <c r="E2415" s="82" t="s">
        <v>24</v>
      </c>
      <c r="F2415" s="82"/>
      <c r="G2415" s="82" t="s">
        <v>104</v>
      </c>
      <c r="H2415" s="89" t="n">
        <v>40391</v>
      </c>
      <c r="I2415" s="82" t="n">
        <v>112023</v>
      </c>
      <c r="J2415" s="82" t="n">
        <v>0</v>
      </c>
      <c r="K2415" s="83" t="n">
        <f aca="false">IF(J2415=0,0,J2415/I2415)</f>
        <v>0</v>
      </c>
      <c r="L2415" s="83" t="n">
        <f aca="false">I2415/UOM</f>
        <v>11.2023</v>
      </c>
      <c r="M2415" s="83" t="n">
        <f aca="false">J2415/UOM</f>
        <v>0</v>
      </c>
      <c r="N2415" s="84" t="str">
        <f aca="false">IF(F2415="P","PHY",IF(F2415="G","G",E2415))</f>
        <v>P</v>
      </c>
      <c r="O2415" s="84" t="str">
        <f aca="false">IF(ISNA(VLOOKUP(G2415,BadCanCurves,1,FALSE())),VLOOKUP(D2415,FOLIOS,6,FALSE()),"not used")</f>
        <v>not used</v>
      </c>
      <c r="P2415" s="84" t="n">
        <f aca="false">IF($N2415="P",VLOOKUP(H2415,PrcBuckets,2,FALSE()),0)</f>
        <v>13</v>
      </c>
      <c r="Q2415" s="84" t="n">
        <f aca="false">IF($N2415="D",VLOOKUP(H2415,BasisBuckets,2,FALSE()),0)</f>
        <v>0</v>
      </c>
      <c r="R2415" s="84" t="n">
        <f aca="false">IF($N2415="PHY",VLOOKUP(H2415,PGDBuckets,2,FALSE()),0)</f>
        <v>0</v>
      </c>
      <c r="S2415" s="84" t="n">
        <f aca="false">IF($N2415="G",VLOOKUP(H2415,PGDBuckets,2,FALSE()),0)</f>
        <v>0</v>
      </c>
      <c r="T2415" s="84" t="n">
        <f aca="false">SUM(P2415:S2415)</f>
        <v>13</v>
      </c>
      <c r="U2415" s="84" t="str">
        <f aca="false">IF(O2415="not used","-",O2415&amp;N2415&amp;T2415)</f>
        <v>-</v>
      </c>
      <c r="V2415" s="84" t="str">
        <f aca="false">IF(O2415="Not Used","-",VLOOKUP(D2415,FOLIOS,7,FALSE())&amp;H2415)</f>
        <v>-</v>
      </c>
      <c r="W2415" s="84" t="str">
        <f aca="false">IF(U2415="-","-",O2415&amp;E2415&amp;H2415)</f>
        <v>-</v>
      </c>
      <c r="X2415" s="85" t="str">
        <f aca="false">D2415&amp;G2415</f>
        <v>FT-CAND-EGSC-PRCTOLL:AECO/EMP</v>
      </c>
      <c r="AF2415" s="0" t="str">
        <f aca="false">D2415&amp;V2415</f>
        <v>FT-CAND-EGSC-PRC-</v>
      </c>
    </row>
    <row r="2416" customFormat="false" ht="12.75" hidden="false" customHeight="false" outlineLevel="0" collapsed="false">
      <c r="A2416" s="81" t="n">
        <v>36682</v>
      </c>
      <c r="B2416" s="82" t="s">
        <v>55</v>
      </c>
      <c r="C2416" s="82" t="s">
        <v>56</v>
      </c>
      <c r="D2416" s="82" t="s">
        <v>103</v>
      </c>
      <c r="E2416" s="82" t="s">
        <v>24</v>
      </c>
      <c r="F2416" s="82"/>
      <c r="G2416" s="82" t="s">
        <v>104</v>
      </c>
      <c r="H2416" s="89" t="n">
        <v>40422</v>
      </c>
      <c r="I2416" s="82" t="n">
        <v>107747</v>
      </c>
      <c r="J2416" s="82" t="n">
        <v>0</v>
      </c>
      <c r="K2416" s="83" t="n">
        <f aca="false">IF(J2416=0,0,J2416/I2416)</f>
        <v>0</v>
      </c>
      <c r="L2416" s="83" t="n">
        <f aca="false">I2416/UOM</f>
        <v>10.7747</v>
      </c>
      <c r="M2416" s="83" t="n">
        <f aca="false">J2416/UOM</f>
        <v>0</v>
      </c>
      <c r="N2416" s="84" t="str">
        <f aca="false">IF(F2416="P","PHY",IF(F2416="G","G",E2416))</f>
        <v>P</v>
      </c>
      <c r="O2416" s="84" t="str">
        <f aca="false">IF(ISNA(VLOOKUP(G2416,BadCanCurves,1,FALSE())),VLOOKUP(D2416,FOLIOS,6,FALSE()),"not used")</f>
        <v>not used</v>
      </c>
      <c r="P2416" s="84" t="n">
        <f aca="false">IF($N2416="P",VLOOKUP(H2416,PrcBuckets,2,FALSE()),0)</f>
        <v>13</v>
      </c>
      <c r="Q2416" s="84" t="n">
        <f aca="false">IF($N2416="D",VLOOKUP(H2416,BasisBuckets,2,FALSE()),0)</f>
        <v>0</v>
      </c>
      <c r="R2416" s="84" t="n">
        <f aca="false">IF($N2416="PHY",VLOOKUP(H2416,PGDBuckets,2,FALSE()),0)</f>
        <v>0</v>
      </c>
      <c r="S2416" s="84" t="n">
        <f aca="false">IF($N2416="G",VLOOKUP(H2416,PGDBuckets,2,FALSE()),0)</f>
        <v>0</v>
      </c>
      <c r="T2416" s="84" t="n">
        <f aca="false">SUM(P2416:S2416)</f>
        <v>13</v>
      </c>
      <c r="U2416" s="84" t="str">
        <f aca="false">IF(O2416="not used","-",O2416&amp;N2416&amp;T2416)</f>
        <v>-</v>
      </c>
      <c r="V2416" s="84" t="str">
        <f aca="false">IF(O2416="Not Used","-",VLOOKUP(D2416,FOLIOS,7,FALSE())&amp;H2416)</f>
        <v>-</v>
      </c>
      <c r="W2416" s="84" t="str">
        <f aca="false">IF(U2416="-","-",O2416&amp;E2416&amp;H2416)</f>
        <v>-</v>
      </c>
      <c r="X2416" s="85" t="str">
        <f aca="false">D2416&amp;G2416</f>
        <v>FT-CAND-EGSC-PRCTOLL:AECO/EMP</v>
      </c>
      <c r="AF2416" s="0" t="str">
        <f aca="false">D2416&amp;V2416</f>
        <v>FT-CAND-EGSC-PRC-</v>
      </c>
    </row>
    <row r="2417" customFormat="false" ht="12.75" hidden="false" customHeight="false" outlineLevel="0" collapsed="false">
      <c r="A2417" s="81" t="n">
        <v>36682</v>
      </c>
      <c r="B2417" s="82" t="s">
        <v>55</v>
      </c>
      <c r="C2417" s="82" t="s">
        <v>56</v>
      </c>
      <c r="D2417" s="82" t="s">
        <v>103</v>
      </c>
      <c r="E2417" s="82" t="s">
        <v>24</v>
      </c>
      <c r="F2417" s="82"/>
      <c r="G2417" s="82" t="s">
        <v>104</v>
      </c>
      <c r="H2417" s="89" t="n">
        <v>40452</v>
      </c>
      <c r="I2417" s="82" t="n">
        <v>110681</v>
      </c>
      <c r="J2417" s="82" t="n">
        <v>0</v>
      </c>
      <c r="K2417" s="83" t="n">
        <f aca="false">IF(J2417=0,0,J2417/I2417)</f>
        <v>0</v>
      </c>
      <c r="L2417" s="83" t="n">
        <f aca="false">I2417/UOM</f>
        <v>11.0681</v>
      </c>
      <c r="M2417" s="83" t="n">
        <f aca="false">J2417/UOM</f>
        <v>0</v>
      </c>
      <c r="N2417" s="84" t="str">
        <f aca="false">IF(F2417="P","PHY",IF(F2417="G","G",E2417))</f>
        <v>P</v>
      </c>
      <c r="O2417" s="84" t="str">
        <f aca="false">IF(ISNA(VLOOKUP(G2417,BadCanCurves,1,FALSE())),VLOOKUP(D2417,FOLIOS,6,FALSE()),"not used")</f>
        <v>not used</v>
      </c>
      <c r="P2417" s="84" t="n">
        <f aca="false">IF($N2417="P",VLOOKUP(H2417,PrcBuckets,2,FALSE()),0)</f>
        <v>13</v>
      </c>
      <c r="Q2417" s="84" t="n">
        <f aca="false">IF($N2417="D",VLOOKUP(H2417,BasisBuckets,2,FALSE()),0)</f>
        <v>0</v>
      </c>
      <c r="R2417" s="84" t="n">
        <f aca="false">IF($N2417="PHY",VLOOKUP(H2417,PGDBuckets,2,FALSE()),0)</f>
        <v>0</v>
      </c>
      <c r="S2417" s="84" t="n">
        <f aca="false">IF($N2417="G",VLOOKUP(H2417,PGDBuckets,2,FALSE()),0)</f>
        <v>0</v>
      </c>
      <c r="T2417" s="84" t="n">
        <f aca="false">SUM(P2417:S2417)</f>
        <v>13</v>
      </c>
      <c r="U2417" s="84" t="str">
        <f aca="false">IF(O2417="not used","-",O2417&amp;N2417&amp;T2417)</f>
        <v>-</v>
      </c>
      <c r="V2417" s="84" t="str">
        <f aca="false">IF(O2417="Not Used","-",VLOOKUP(D2417,FOLIOS,7,FALSE())&amp;H2417)</f>
        <v>-</v>
      </c>
      <c r="W2417" s="84" t="str">
        <f aca="false">IF(U2417="-","-",O2417&amp;E2417&amp;H2417)</f>
        <v>-</v>
      </c>
      <c r="X2417" s="85" t="str">
        <f aca="false">D2417&amp;G2417</f>
        <v>FT-CAND-EGSC-PRCTOLL:AECO/EMP</v>
      </c>
      <c r="AF2417" s="0" t="str">
        <f aca="false">D2417&amp;V2417</f>
        <v>FT-CAND-EGSC-PRC-</v>
      </c>
    </row>
    <row r="2418" customFormat="false" ht="12.75" hidden="false" customHeight="false" outlineLevel="0" collapsed="false">
      <c r="A2418" s="81" t="n">
        <v>36682</v>
      </c>
      <c r="B2418" s="82" t="s">
        <v>55</v>
      </c>
      <c r="C2418" s="82" t="s">
        <v>56</v>
      </c>
      <c r="D2418" s="82" t="s">
        <v>103</v>
      </c>
      <c r="E2418" s="82" t="s">
        <v>24</v>
      </c>
      <c r="F2418" s="82"/>
      <c r="G2418" s="82" t="s">
        <v>104</v>
      </c>
      <c r="H2418" s="89" t="n">
        <v>40483</v>
      </c>
      <c r="I2418" s="82" t="n">
        <v>106456</v>
      </c>
      <c r="J2418" s="82" t="n">
        <v>0</v>
      </c>
      <c r="K2418" s="83" t="n">
        <f aca="false">IF(J2418=0,0,J2418/I2418)</f>
        <v>0</v>
      </c>
      <c r="L2418" s="83" t="n">
        <f aca="false">I2418/UOM</f>
        <v>10.6456</v>
      </c>
      <c r="M2418" s="83" t="n">
        <f aca="false">J2418/UOM</f>
        <v>0</v>
      </c>
      <c r="N2418" s="84" t="str">
        <f aca="false">IF(F2418="P","PHY",IF(F2418="G","G",E2418))</f>
        <v>P</v>
      </c>
      <c r="O2418" s="84" t="str">
        <f aca="false">IF(ISNA(VLOOKUP(G2418,BadCanCurves,1,FALSE())),VLOOKUP(D2418,FOLIOS,6,FALSE()),"not used")</f>
        <v>not used</v>
      </c>
      <c r="P2418" s="84" t="n">
        <f aca="false">IF($N2418="P",VLOOKUP(H2418,PrcBuckets,2,FALSE()),0)</f>
        <v>13</v>
      </c>
      <c r="Q2418" s="84" t="n">
        <f aca="false">IF($N2418="D",VLOOKUP(H2418,BasisBuckets,2,FALSE()),0)</f>
        <v>0</v>
      </c>
      <c r="R2418" s="84" t="n">
        <f aca="false">IF($N2418="PHY",VLOOKUP(H2418,PGDBuckets,2,FALSE()),0)</f>
        <v>0</v>
      </c>
      <c r="S2418" s="84" t="n">
        <f aca="false">IF($N2418="G",VLOOKUP(H2418,PGDBuckets,2,FALSE()),0)</f>
        <v>0</v>
      </c>
      <c r="T2418" s="84" t="n">
        <f aca="false">SUM(P2418:S2418)</f>
        <v>13</v>
      </c>
      <c r="U2418" s="84" t="str">
        <f aca="false">IF(O2418="not used","-",O2418&amp;N2418&amp;T2418)</f>
        <v>-</v>
      </c>
      <c r="V2418" s="84" t="str">
        <f aca="false">IF(O2418="Not Used","-",VLOOKUP(D2418,FOLIOS,7,FALSE())&amp;H2418)</f>
        <v>-</v>
      </c>
      <c r="W2418" s="84" t="str">
        <f aca="false">IF(U2418="-","-",O2418&amp;E2418&amp;H2418)</f>
        <v>-</v>
      </c>
      <c r="X2418" s="85" t="str">
        <f aca="false">D2418&amp;G2418</f>
        <v>FT-CAND-EGSC-PRCTOLL:AECO/EMP</v>
      </c>
      <c r="AF2418" s="0" t="str">
        <f aca="false">D2418&amp;V2418</f>
        <v>FT-CAND-EGSC-PRC-</v>
      </c>
    </row>
    <row r="2419" customFormat="false" ht="12.75" hidden="false" customHeight="false" outlineLevel="0" collapsed="false">
      <c r="A2419" s="81" t="n">
        <v>36682</v>
      </c>
      <c r="B2419" s="82" t="s">
        <v>55</v>
      </c>
      <c r="C2419" s="82" t="s">
        <v>56</v>
      </c>
      <c r="D2419" s="82" t="s">
        <v>103</v>
      </c>
      <c r="E2419" s="82" t="s">
        <v>24</v>
      </c>
      <c r="F2419" s="82"/>
      <c r="G2419" s="82" t="s">
        <v>104</v>
      </c>
      <c r="H2419" s="89" t="n">
        <v>40513</v>
      </c>
      <c r="I2419" s="82" t="n">
        <v>109355</v>
      </c>
      <c r="J2419" s="82" t="n">
        <v>0</v>
      </c>
      <c r="K2419" s="83" t="n">
        <f aca="false">IF(J2419=0,0,J2419/I2419)</f>
        <v>0</v>
      </c>
      <c r="L2419" s="83" t="n">
        <f aca="false">I2419/UOM</f>
        <v>10.9355</v>
      </c>
      <c r="M2419" s="83" t="n">
        <f aca="false">J2419/UOM</f>
        <v>0</v>
      </c>
      <c r="N2419" s="84" t="str">
        <f aca="false">IF(F2419="P","PHY",IF(F2419="G","G",E2419))</f>
        <v>P</v>
      </c>
      <c r="O2419" s="84" t="str">
        <f aca="false">IF(ISNA(VLOOKUP(G2419,BadCanCurves,1,FALSE())),VLOOKUP(D2419,FOLIOS,6,FALSE()),"not used")</f>
        <v>not used</v>
      </c>
      <c r="P2419" s="84" t="n">
        <f aca="false">IF($N2419="P",VLOOKUP(H2419,PrcBuckets,2,FALSE()),0)</f>
        <v>13</v>
      </c>
      <c r="Q2419" s="84" t="n">
        <f aca="false">IF($N2419="D",VLOOKUP(H2419,BasisBuckets,2,FALSE()),0)</f>
        <v>0</v>
      </c>
      <c r="R2419" s="84" t="n">
        <f aca="false">IF($N2419="PHY",VLOOKUP(H2419,PGDBuckets,2,FALSE()),0)</f>
        <v>0</v>
      </c>
      <c r="S2419" s="84" t="n">
        <f aca="false">IF($N2419="G",VLOOKUP(H2419,PGDBuckets,2,FALSE()),0)</f>
        <v>0</v>
      </c>
      <c r="T2419" s="84" t="n">
        <f aca="false">SUM(P2419:S2419)</f>
        <v>13</v>
      </c>
      <c r="U2419" s="84" t="str">
        <f aca="false">IF(O2419="not used","-",O2419&amp;N2419&amp;T2419)</f>
        <v>-</v>
      </c>
      <c r="V2419" s="84" t="str">
        <f aca="false">IF(O2419="Not Used","-",VLOOKUP(D2419,FOLIOS,7,FALSE())&amp;H2419)</f>
        <v>-</v>
      </c>
      <c r="W2419" s="84" t="str">
        <f aca="false">IF(U2419="-","-",O2419&amp;E2419&amp;H2419)</f>
        <v>-</v>
      </c>
      <c r="X2419" s="85" t="str">
        <f aca="false">D2419&amp;G2419</f>
        <v>FT-CAND-EGSC-PRCTOLL:AECO/EMP</v>
      </c>
      <c r="AF2419" s="0" t="str">
        <f aca="false">D2419&amp;V2419</f>
        <v>FT-CAND-EGSC-PRC-</v>
      </c>
    </row>
    <row r="2420" customFormat="false" ht="12.75" hidden="false" customHeight="false" outlineLevel="0" collapsed="false">
      <c r="A2420" s="81" t="n">
        <v>36682</v>
      </c>
      <c r="B2420" s="82" t="s">
        <v>55</v>
      </c>
      <c r="C2420" s="82" t="s">
        <v>56</v>
      </c>
      <c r="D2420" s="82" t="s">
        <v>103</v>
      </c>
      <c r="E2420" s="82" t="s">
        <v>24</v>
      </c>
      <c r="F2420" s="82"/>
      <c r="G2420" s="82" t="s">
        <v>104</v>
      </c>
      <c r="H2420" s="89" t="n">
        <v>40544</v>
      </c>
      <c r="I2420" s="82" t="n">
        <v>108687</v>
      </c>
      <c r="J2420" s="82" t="n">
        <v>0</v>
      </c>
      <c r="K2420" s="83" t="n">
        <f aca="false">IF(J2420=0,0,J2420/I2420)</f>
        <v>0</v>
      </c>
      <c r="L2420" s="83" t="n">
        <f aca="false">I2420/UOM</f>
        <v>10.8687</v>
      </c>
      <c r="M2420" s="83" t="n">
        <f aca="false">J2420/UOM</f>
        <v>0</v>
      </c>
      <c r="N2420" s="84" t="str">
        <f aca="false">IF(F2420="P","PHY",IF(F2420="G","G",E2420))</f>
        <v>P</v>
      </c>
      <c r="O2420" s="84" t="str">
        <f aca="false">IF(ISNA(VLOOKUP(G2420,BadCanCurves,1,FALSE())),VLOOKUP(D2420,FOLIOS,6,FALSE()),"not used")</f>
        <v>not used</v>
      </c>
      <c r="P2420" s="84" t="n">
        <f aca="false">IF($N2420="P",VLOOKUP(H2420,PrcBuckets,2,FALSE()),0)</f>
        <v>14</v>
      </c>
      <c r="Q2420" s="84" t="n">
        <f aca="false">IF($N2420="D",VLOOKUP(H2420,BasisBuckets,2,FALSE()),0)</f>
        <v>0</v>
      </c>
      <c r="R2420" s="84" t="n">
        <f aca="false">IF($N2420="PHY",VLOOKUP(H2420,PGDBuckets,2,FALSE()),0)</f>
        <v>0</v>
      </c>
      <c r="S2420" s="84" t="n">
        <f aca="false">IF($N2420="G",VLOOKUP(H2420,PGDBuckets,2,FALSE()),0)</f>
        <v>0</v>
      </c>
      <c r="T2420" s="84" t="n">
        <f aca="false">SUM(P2420:S2420)</f>
        <v>14</v>
      </c>
      <c r="U2420" s="84" t="str">
        <f aca="false">IF(O2420="not used","-",O2420&amp;N2420&amp;T2420)</f>
        <v>-</v>
      </c>
      <c r="V2420" s="84" t="str">
        <f aca="false">IF(O2420="Not Used","-",VLOOKUP(D2420,FOLIOS,7,FALSE())&amp;H2420)</f>
        <v>-</v>
      </c>
      <c r="W2420" s="84" t="str">
        <f aca="false">IF(U2420="-","-",O2420&amp;E2420&amp;H2420)</f>
        <v>-</v>
      </c>
      <c r="X2420" s="85" t="str">
        <f aca="false">D2420&amp;G2420</f>
        <v>FT-CAND-EGSC-PRCTOLL:AECO/EMP</v>
      </c>
      <c r="AF2420" s="0" t="str">
        <f aca="false">D2420&amp;V2420</f>
        <v>FT-CAND-EGSC-PRC-</v>
      </c>
    </row>
    <row r="2421" customFormat="false" ht="12.75" hidden="false" customHeight="false" outlineLevel="0" collapsed="false">
      <c r="A2421" s="81" t="n">
        <v>36682</v>
      </c>
      <c r="B2421" s="82" t="s">
        <v>55</v>
      </c>
      <c r="C2421" s="82" t="s">
        <v>56</v>
      </c>
      <c r="D2421" s="82" t="s">
        <v>103</v>
      </c>
      <c r="E2421" s="82" t="s">
        <v>24</v>
      </c>
      <c r="F2421" s="82"/>
      <c r="G2421" s="82" t="s">
        <v>104</v>
      </c>
      <c r="H2421" s="89" t="n">
        <v>40575</v>
      </c>
      <c r="I2421" s="82" t="n">
        <v>97570</v>
      </c>
      <c r="J2421" s="82" t="n">
        <v>0</v>
      </c>
      <c r="K2421" s="83" t="n">
        <f aca="false">IF(J2421=0,0,J2421/I2421)</f>
        <v>0</v>
      </c>
      <c r="L2421" s="83" t="n">
        <f aca="false">I2421/UOM</f>
        <v>9.757</v>
      </c>
      <c r="M2421" s="83" t="n">
        <f aca="false">J2421/UOM</f>
        <v>0</v>
      </c>
      <c r="N2421" s="84" t="str">
        <f aca="false">IF(F2421="P","PHY",IF(F2421="G","G",E2421))</f>
        <v>P</v>
      </c>
      <c r="O2421" s="84" t="str">
        <f aca="false">IF(ISNA(VLOOKUP(G2421,BadCanCurves,1,FALSE())),VLOOKUP(D2421,FOLIOS,6,FALSE()),"not used")</f>
        <v>not used</v>
      </c>
      <c r="P2421" s="84" t="n">
        <f aca="false">IF($N2421="P",VLOOKUP(H2421,PrcBuckets,2,FALSE()),0)</f>
        <v>14</v>
      </c>
      <c r="Q2421" s="84" t="n">
        <f aca="false">IF($N2421="D",VLOOKUP(H2421,BasisBuckets,2,FALSE()),0)</f>
        <v>0</v>
      </c>
      <c r="R2421" s="84" t="n">
        <f aca="false">IF($N2421="PHY",VLOOKUP(H2421,PGDBuckets,2,FALSE()),0)</f>
        <v>0</v>
      </c>
      <c r="S2421" s="84" t="n">
        <f aca="false">IF($N2421="G",VLOOKUP(H2421,PGDBuckets,2,FALSE()),0)</f>
        <v>0</v>
      </c>
      <c r="T2421" s="84" t="n">
        <f aca="false">SUM(P2421:S2421)</f>
        <v>14</v>
      </c>
      <c r="U2421" s="84" t="str">
        <f aca="false">IF(O2421="not used","-",O2421&amp;N2421&amp;T2421)</f>
        <v>-</v>
      </c>
      <c r="V2421" s="84" t="str">
        <f aca="false">IF(O2421="Not Used","-",VLOOKUP(D2421,FOLIOS,7,FALSE())&amp;H2421)</f>
        <v>-</v>
      </c>
      <c r="W2421" s="84" t="str">
        <f aca="false">IF(U2421="-","-",O2421&amp;E2421&amp;H2421)</f>
        <v>-</v>
      </c>
      <c r="X2421" s="85" t="str">
        <f aca="false">D2421&amp;G2421</f>
        <v>FT-CAND-EGSC-PRCTOLL:AECO/EMP</v>
      </c>
      <c r="AF2421" s="0" t="str">
        <f aca="false">D2421&amp;V2421</f>
        <v>FT-CAND-EGSC-PRC-</v>
      </c>
    </row>
    <row r="2422" customFormat="false" ht="12.75" hidden="false" customHeight="false" outlineLevel="0" collapsed="false">
      <c r="A2422" s="81" t="n">
        <v>36682</v>
      </c>
      <c r="B2422" s="82" t="s">
        <v>55</v>
      </c>
      <c r="C2422" s="82" t="s">
        <v>56</v>
      </c>
      <c r="D2422" s="82" t="s">
        <v>103</v>
      </c>
      <c r="E2422" s="82" t="s">
        <v>24</v>
      </c>
      <c r="F2422" s="82"/>
      <c r="G2422" s="82" t="s">
        <v>104</v>
      </c>
      <c r="H2422" s="89" t="n">
        <v>40603</v>
      </c>
      <c r="I2422" s="82" t="n">
        <v>107427</v>
      </c>
      <c r="J2422" s="82" t="n">
        <v>0</v>
      </c>
      <c r="K2422" s="83" t="n">
        <f aca="false">IF(J2422=0,0,J2422/I2422)</f>
        <v>0</v>
      </c>
      <c r="L2422" s="83" t="n">
        <f aca="false">I2422/UOM</f>
        <v>10.7427</v>
      </c>
      <c r="M2422" s="83" t="n">
        <f aca="false">J2422/UOM</f>
        <v>0</v>
      </c>
      <c r="N2422" s="84" t="str">
        <f aca="false">IF(F2422="P","PHY",IF(F2422="G","G",E2422))</f>
        <v>P</v>
      </c>
      <c r="O2422" s="84" t="str">
        <f aca="false">IF(ISNA(VLOOKUP(G2422,BadCanCurves,1,FALSE())),VLOOKUP(D2422,FOLIOS,6,FALSE()),"not used")</f>
        <v>not used</v>
      </c>
      <c r="P2422" s="84" t="n">
        <f aca="false">IF($N2422="P",VLOOKUP(H2422,PrcBuckets,2,FALSE()),0)</f>
        <v>14</v>
      </c>
      <c r="Q2422" s="84" t="n">
        <f aca="false">IF($N2422="D",VLOOKUP(H2422,BasisBuckets,2,FALSE()),0)</f>
        <v>0</v>
      </c>
      <c r="R2422" s="84" t="n">
        <f aca="false">IF($N2422="PHY",VLOOKUP(H2422,PGDBuckets,2,FALSE()),0)</f>
        <v>0</v>
      </c>
      <c r="S2422" s="84" t="n">
        <f aca="false">IF($N2422="G",VLOOKUP(H2422,PGDBuckets,2,FALSE()),0)</f>
        <v>0</v>
      </c>
      <c r="T2422" s="84" t="n">
        <f aca="false">SUM(P2422:S2422)</f>
        <v>14</v>
      </c>
      <c r="U2422" s="84" t="str">
        <f aca="false">IF(O2422="not used","-",O2422&amp;N2422&amp;T2422)</f>
        <v>-</v>
      </c>
      <c r="V2422" s="84" t="str">
        <f aca="false">IF(O2422="Not Used","-",VLOOKUP(D2422,FOLIOS,7,FALSE())&amp;H2422)</f>
        <v>-</v>
      </c>
      <c r="W2422" s="84" t="str">
        <f aca="false">IF(U2422="-","-",O2422&amp;E2422&amp;H2422)</f>
        <v>-</v>
      </c>
      <c r="X2422" s="85" t="str">
        <f aca="false">D2422&amp;G2422</f>
        <v>FT-CAND-EGSC-PRCTOLL:AECO/EMP</v>
      </c>
      <c r="AF2422" s="0" t="str">
        <f aca="false">D2422&amp;V2422</f>
        <v>FT-CAND-EGSC-PRC-</v>
      </c>
    </row>
    <row r="2423" customFormat="false" ht="12.75" hidden="false" customHeight="false" outlineLevel="0" collapsed="false">
      <c r="A2423" s="81" t="n">
        <v>36682</v>
      </c>
      <c r="B2423" s="82" t="s">
        <v>55</v>
      </c>
      <c r="C2423" s="82" t="s">
        <v>56</v>
      </c>
      <c r="D2423" s="82" t="s">
        <v>103</v>
      </c>
      <c r="E2423" s="82" t="s">
        <v>24</v>
      </c>
      <c r="F2423" s="82"/>
      <c r="G2423" s="82" t="s">
        <v>104</v>
      </c>
      <c r="H2423" s="89" t="n">
        <v>40634</v>
      </c>
      <c r="I2423" s="82" t="n">
        <v>103327</v>
      </c>
      <c r="J2423" s="82" t="n">
        <v>0</v>
      </c>
      <c r="K2423" s="83" t="n">
        <f aca="false">IF(J2423=0,0,J2423/I2423)</f>
        <v>0</v>
      </c>
      <c r="L2423" s="83" t="n">
        <f aca="false">I2423/UOM</f>
        <v>10.3327</v>
      </c>
      <c r="M2423" s="83" t="n">
        <f aca="false">J2423/UOM</f>
        <v>0</v>
      </c>
      <c r="N2423" s="84" t="str">
        <f aca="false">IF(F2423="P","PHY",IF(F2423="G","G",E2423))</f>
        <v>P</v>
      </c>
      <c r="O2423" s="84" t="str">
        <f aca="false">IF(ISNA(VLOOKUP(G2423,BadCanCurves,1,FALSE())),VLOOKUP(D2423,FOLIOS,6,FALSE()),"not used")</f>
        <v>not used</v>
      </c>
      <c r="P2423" s="84" t="n">
        <f aca="false">IF($N2423="P",VLOOKUP(H2423,PrcBuckets,2,FALSE()),0)</f>
        <v>14</v>
      </c>
      <c r="Q2423" s="84" t="n">
        <f aca="false">IF($N2423="D",VLOOKUP(H2423,BasisBuckets,2,FALSE()),0)</f>
        <v>0</v>
      </c>
      <c r="R2423" s="84" t="n">
        <f aca="false">IF($N2423="PHY",VLOOKUP(H2423,PGDBuckets,2,FALSE()),0)</f>
        <v>0</v>
      </c>
      <c r="S2423" s="84" t="n">
        <f aca="false">IF($N2423="G",VLOOKUP(H2423,PGDBuckets,2,FALSE()),0)</f>
        <v>0</v>
      </c>
      <c r="T2423" s="84" t="n">
        <f aca="false">SUM(P2423:S2423)</f>
        <v>14</v>
      </c>
      <c r="U2423" s="84" t="str">
        <f aca="false">IF(O2423="not used","-",O2423&amp;N2423&amp;T2423)</f>
        <v>-</v>
      </c>
      <c r="V2423" s="84" t="str">
        <f aca="false">IF(O2423="Not Used","-",VLOOKUP(D2423,FOLIOS,7,FALSE())&amp;H2423)</f>
        <v>-</v>
      </c>
      <c r="W2423" s="84" t="str">
        <f aca="false">IF(U2423="-","-",O2423&amp;E2423&amp;H2423)</f>
        <v>-</v>
      </c>
      <c r="X2423" s="85" t="str">
        <f aca="false">D2423&amp;G2423</f>
        <v>FT-CAND-EGSC-PRCTOLL:AECO/EMP</v>
      </c>
      <c r="AF2423" s="0" t="str">
        <f aca="false">D2423&amp;V2423</f>
        <v>FT-CAND-EGSC-PRC-</v>
      </c>
    </row>
    <row r="2424" customFormat="false" ht="12.75" hidden="false" customHeight="false" outlineLevel="0" collapsed="false">
      <c r="A2424" s="81" t="n">
        <v>36682</v>
      </c>
      <c r="B2424" s="82" t="s">
        <v>55</v>
      </c>
      <c r="C2424" s="82" t="s">
        <v>56</v>
      </c>
      <c r="D2424" s="82" t="s">
        <v>103</v>
      </c>
      <c r="E2424" s="82" t="s">
        <v>24</v>
      </c>
      <c r="F2424" s="82"/>
      <c r="G2424" s="82" t="s">
        <v>104</v>
      </c>
      <c r="H2424" s="89" t="n">
        <v>40664</v>
      </c>
      <c r="I2424" s="82" t="n">
        <v>106140</v>
      </c>
      <c r="J2424" s="82" t="n">
        <v>0</v>
      </c>
      <c r="K2424" s="83" t="n">
        <f aca="false">IF(J2424=0,0,J2424/I2424)</f>
        <v>0</v>
      </c>
      <c r="L2424" s="83" t="n">
        <f aca="false">I2424/UOM</f>
        <v>10.614</v>
      </c>
      <c r="M2424" s="83" t="n">
        <f aca="false">J2424/UOM</f>
        <v>0</v>
      </c>
      <c r="N2424" s="84" t="str">
        <f aca="false">IF(F2424="P","PHY",IF(F2424="G","G",E2424))</f>
        <v>P</v>
      </c>
      <c r="O2424" s="84" t="str">
        <f aca="false">IF(ISNA(VLOOKUP(G2424,BadCanCurves,1,FALSE())),VLOOKUP(D2424,FOLIOS,6,FALSE()),"not used")</f>
        <v>not used</v>
      </c>
      <c r="P2424" s="84" t="n">
        <f aca="false">IF($N2424="P",VLOOKUP(H2424,PrcBuckets,2,FALSE()),0)</f>
        <v>14</v>
      </c>
      <c r="Q2424" s="84" t="n">
        <f aca="false">IF($N2424="D",VLOOKUP(H2424,BasisBuckets,2,FALSE()),0)</f>
        <v>0</v>
      </c>
      <c r="R2424" s="84" t="n">
        <f aca="false">IF($N2424="PHY",VLOOKUP(H2424,PGDBuckets,2,FALSE()),0)</f>
        <v>0</v>
      </c>
      <c r="S2424" s="84" t="n">
        <f aca="false">IF($N2424="G",VLOOKUP(H2424,PGDBuckets,2,FALSE()),0)</f>
        <v>0</v>
      </c>
      <c r="T2424" s="84" t="n">
        <f aca="false">SUM(P2424:S2424)</f>
        <v>14</v>
      </c>
      <c r="U2424" s="84" t="str">
        <f aca="false">IF(O2424="not used","-",O2424&amp;N2424&amp;T2424)</f>
        <v>-</v>
      </c>
      <c r="V2424" s="84" t="str">
        <f aca="false">IF(O2424="Not Used","-",VLOOKUP(D2424,FOLIOS,7,FALSE())&amp;H2424)</f>
        <v>-</v>
      </c>
      <c r="W2424" s="84" t="str">
        <f aca="false">IF(U2424="-","-",O2424&amp;E2424&amp;H2424)</f>
        <v>-</v>
      </c>
      <c r="X2424" s="85" t="str">
        <f aca="false">D2424&amp;G2424</f>
        <v>FT-CAND-EGSC-PRCTOLL:AECO/EMP</v>
      </c>
      <c r="AF2424" s="0" t="str">
        <f aca="false">D2424&amp;V2424</f>
        <v>FT-CAND-EGSC-PRC-</v>
      </c>
    </row>
    <row r="2425" customFormat="false" ht="12.75" hidden="false" customHeight="false" outlineLevel="0" collapsed="false">
      <c r="A2425" s="81" t="n">
        <v>36682</v>
      </c>
      <c r="B2425" s="82" t="s">
        <v>55</v>
      </c>
      <c r="C2425" s="82" t="s">
        <v>56</v>
      </c>
      <c r="D2425" s="82" t="s">
        <v>103</v>
      </c>
      <c r="E2425" s="82" t="s">
        <v>24</v>
      </c>
      <c r="F2425" s="82"/>
      <c r="G2425" s="82" t="s">
        <v>104</v>
      </c>
      <c r="H2425" s="89" t="n">
        <v>40695</v>
      </c>
      <c r="I2425" s="82" t="n">
        <v>102089</v>
      </c>
      <c r="J2425" s="82" t="n">
        <v>0</v>
      </c>
      <c r="K2425" s="83" t="n">
        <f aca="false">IF(J2425=0,0,J2425/I2425)</f>
        <v>0</v>
      </c>
      <c r="L2425" s="83" t="n">
        <f aca="false">I2425/UOM</f>
        <v>10.2089</v>
      </c>
      <c r="M2425" s="83" t="n">
        <f aca="false">J2425/UOM</f>
        <v>0</v>
      </c>
      <c r="N2425" s="84" t="str">
        <f aca="false">IF(F2425="P","PHY",IF(F2425="G","G",E2425))</f>
        <v>P</v>
      </c>
      <c r="O2425" s="84" t="str">
        <f aca="false">IF(ISNA(VLOOKUP(G2425,BadCanCurves,1,FALSE())),VLOOKUP(D2425,FOLIOS,6,FALSE()),"not used")</f>
        <v>not used</v>
      </c>
      <c r="P2425" s="84" t="n">
        <f aca="false">IF($N2425="P",VLOOKUP(H2425,PrcBuckets,2,FALSE()),0)</f>
        <v>14</v>
      </c>
      <c r="Q2425" s="84" t="n">
        <f aca="false">IF($N2425="D",VLOOKUP(H2425,BasisBuckets,2,FALSE()),0)</f>
        <v>0</v>
      </c>
      <c r="R2425" s="84" t="n">
        <f aca="false">IF($N2425="PHY",VLOOKUP(H2425,PGDBuckets,2,FALSE()),0)</f>
        <v>0</v>
      </c>
      <c r="S2425" s="84" t="n">
        <f aca="false">IF($N2425="G",VLOOKUP(H2425,PGDBuckets,2,FALSE()),0)</f>
        <v>0</v>
      </c>
      <c r="T2425" s="84" t="n">
        <f aca="false">SUM(P2425:S2425)</f>
        <v>14</v>
      </c>
      <c r="U2425" s="84" t="str">
        <f aca="false">IF(O2425="not used","-",O2425&amp;N2425&amp;T2425)</f>
        <v>-</v>
      </c>
      <c r="V2425" s="84" t="str">
        <f aca="false">IF(O2425="Not Used","-",VLOOKUP(D2425,FOLIOS,7,FALSE())&amp;H2425)</f>
        <v>-</v>
      </c>
      <c r="W2425" s="84" t="str">
        <f aca="false">IF(U2425="-","-",O2425&amp;E2425&amp;H2425)</f>
        <v>-</v>
      </c>
      <c r="X2425" s="85" t="str">
        <f aca="false">D2425&amp;G2425</f>
        <v>FT-CAND-EGSC-PRCTOLL:AECO/EMP</v>
      </c>
      <c r="AF2425" s="0" t="str">
        <f aca="false">D2425&amp;V2425</f>
        <v>FT-CAND-EGSC-PRC-</v>
      </c>
    </row>
    <row r="2426" customFormat="false" ht="12.75" hidden="false" customHeight="false" outlineLevel="0" collapsed="false">
      <c r="A2426" s="81" t="n">
        <v>36682</v>
      </c>
      <c r="B2426" s="82" t="s">
        <v>55</v>
      </c>
      <c r="C2426" s="82" t="s">
        <v>56</v>
      </c>
      <c r="D2426" s="82" t="s">
        <v>103</v>
      </c>
      <c r="E2426" s="82" t="s">
        <v>24</v>
      </c>
      <c r="F2426" s="82"/>
      <c r="G2426" s="82" t="s">
        <v>104</v>
      </c>
      <c r="H2426" s="89" t="n">
        <v>40725</v>
      </c>
      <c r="I2426" s="82" t="n">
        <v>104868</v>
      </c>
      <c r="J2426" s="82" t="n">
        <v>0</v>
      </c>
      <c r="K2426" s="83" t="n">
        <f aca="false">IF(J2426=0,0,J2426/I2426)</f>
        <v>0</v>
      </c>
      <c r="L2426" s="83" t="n">
        <f aca="false">I2426/UOM</f>
        <v>10.4868</v>
      </c>
      <c r="M2426" s="83" t="n">
        <f aca="false">J2426/UOM</f>
        <v>0</v>
      </c>
      <c r="N2426" s="84" t="str">
        <f aca="false">IF(F2426="P","PHY",IF(F2426="G","G",E2426))</f>
        <v>P</v>
      </c>
      <c r="O2426" s="84" t="str">
        <f aca="false">IF(ISNA(VLOOKUP(G2426,BadCanCurves,1,FALSE())),VLOOKUP(D2426,FOLIOS,6,FALSE()),"not used")</f>
        <v>not used</v>
      </c>
      <c r="P2426" s="84" t="n">
        <f aca="false">IF($N2426="P",VLOOKUP(H2426,PrcBuckets,2,FALSE()),0)</f>
        <v>14</v>
      </c>
      <c r="Q2426" s="84" t="n">
        <f aca="false">IF($N2426="D",VLOOKUP(H2426,BasisBuckets,2,FALSE()),0)</f>
        <v>0</v>
      </c>
      <c r="R2426" s="84" t="n">
        <f aca="false">IF($N2426="PHY",VLOOKUP(H2426,PGDBuckets,2,FALSE()),0)</f>
        <v>0</v>
      </c>
      <c r="S2426" s="84" t="n">
        <f aca="false">IF($N2426="G",VLOOKUP(H2426,PGDBuckets,2,FALSE()),0)</f>
        <v>0</v>
      </c>
      <c r="T2426" s="84" t="n">
        <f aca="false">SUM(P2426:S2426)</f>
        <v>14</v>
      </c>
      <c r="U2426" s="84" t="str">
        <f aca="false">IF(O2426="not used","-",O2426&amp;N2426&amp;T2426)</f>
        <v>-</v>
      </c>
      <c r="V2426" s="84" t="str">
        <f aca="false">IF(O2426="Not Used","-",VLOOKUP(D2426,FOLIOS,7,FALSE())&amp;H2426)</f>
        <v>-</v>
      </c>
      <c r="W2426" s="84" t="str">
        <f aca="false">IF(U2426="-","-",O2426&amp;E2426&amp;H2426)</f>
        <v>-</v>
      </c>
      <c r="X2426" s="85" t="str">
        <f aca="false">D2426&amp;G2426</f>
        <v>FT-CAND-EGSC-PRCTOLL:AECO/EMP</v>
      </c>
      <c r="AF2426" s="0" t="str">
        <f aca="false">D2426&amp;V2426</f>
        <v>FT-CAND-EGSC-PRC-</v>
      </c>
    </row>
    <row r="2427" customFormat="false" ht="12.75" hidden="false" customHeight="false" outlineLevel="0" collapsed="false">
      <c r="A2427" s="81" t="n">
        <v>36682</v>
      </c>
      <c r="B2427" s="82" t="s">
        <v>55</v>
      </c>
      <c r="C2427" s="82" t="s">
        <v>56</v>
      </c>
      <c r="D2427" s="82" t="s">
        <v>103</v>
      </c>
      <c r="E2427" s="82" t="s">
        <v>24</v>
      </c>
      <c r="F2427" s="82"/>
      <c r="G2427" s="82" t="s">
        <v>104</v>
      </c>
      <c r="H2427" s="89" t="n">
        <v>40756</v>
      </c>
      <c r="I2427" s="82" t="n">
        <v>104227</v>
      </c>
      <c r="J2427" s="82" t="n">
        <v>0</v>
      </c>
      <c r="K2427" s="83" t="n">
        <f aca="false">IF(J2427=0,0,J2427/I2427)</f>
        <v>0</v>
      </c>
      <c r="L2427" s="83" t="n">
        <f aca="false">I2427/UOM</f>
        <v>10.4227</v>
      </c>
      <c r="M2427" s="83" t="n">
        <f aca="false">J2427/UOM</f>
        <v>0</v>
      </c>
      <c r="N2427" s="84" t="str">
        <f aca="false">IF(F2427="P","PHY",IF(F2427="G","G",E2427))</f>
        <v>P</v>
      </c>
      <c r="O2427" s="84" t="str">
        <f aca="false">IF(ISNA(VLOOKUP(G2427,BadCanCurves,1,FALSE())),VLOOKUP(D2427,FOLIOS,6,FALSE()),"not used")</f>
        <v>not used</v>
      </c>
      <c r="P2427" s="84" t="n">
        <f aca="false">IF($N2427="P",VLOOKUP(H2427,PrcBuckets,2,FALSE()),0)</f>
        <v>14</v>
      </c>
      <c r="Q2427" s="84" t="n">
        <f aca="false">IF($N2427="D",VLOOKUP(H2427,BasisBuckets,2,FALSE()),0)</f>
        <v>0</v>
      </c>
      <c r="R2427" s="84" t="n">
        <f aca="false">IF($N2427="PHY",VLOOKUP(H2427,PGDBuckets,2,FALSE()),0)</f>
        <v>0</v>
      </c>
      <c r="S2427" s="84" t="n">
        <f aca="false">IF($N2427="G",VLOOKUP(H2427,PGDBuckets,2,FALSE()),0)</f>
        <v>0</v>
      </c>
      <c r="T2427" s="84" t="n">
        <f aca="false">SUM(P2427:S2427)</f>
        <v>14</v>
      </c>
      <c r="U2427" s="84" t="str">
        <f aca="false">IF(O2427="not used","-",O2427&amp;N2427&amp;T2427)</f>
        <v>-</v>
      </c>
      <c r="V2427" s="84" t="str">
        <f aca="false">IF(O2427="Not Used","-",VLOOKUP(D2427,FOLIOS,7,FALSE())&amp;H2427)</f>
        <v>-</v>
      </c>
      <c r="W2427" s="84" t="str">
        <f aca="false">IF(U2427="-","-",O2427&amp;E2427&amp;H2427)</f>
        <v>-</v>
      </c>
      <c r="X2427" s="85" t="str">
        <f aca="false">D2427&amp;G2427</f>
        <v>FT-CAND-EGSC-PRCTOLL:AECO/EMP</v>
      </c>
      <c r="AF2427" s="0" t="str">
        <f aca="false">D2427&amp;V2427</f>
        <v>FT-CAND-EGSC-PRC-</v>
      </c>
    </row>
    <row r="2428" customFormat="false" ht="12.75" hidden="false" customHeight="false" outlineLevel="0" collapsed="false">
      <c r="A2428" s="81" t="n">
        <v>36682</v>
      </c>
      <c r="B2428" s="82" t="s">
        <v>55</v>
      </c>
      <c r="C2428" s="82" t="s">
        <v>56</v>
      </c>
      <c r="D2428" s="82" t="s">
        <v>103</v>
      </c>
      <c r="E2428" s="82" t="s">
        <v>24</v>
      </c>
      <c r="F2428" s="82"/>
      <c r="G2428" s="82" t="s">
        <v>104</v>
      </c>
      <c r="H2428" s="89" t="n">
        <v>40787</v>
      </c>
      <c r="I2428" s="82" t="n">
        <v>100249</v>
      </c>
      <c r="J2428" s="82" t="n">
        <v>0</v>
      </c>
      <c r="K2428" s="83" t="n">
        <f aca="false">IF(J2428=0,0,J2428/I2428)</f>
        <v>0</v>
      </c>
      <c r="L2428" s="83" t="n">
        <f aca="false">I2428/UOM</f>
        <v>10.0249</v>
      </c>
      <c r="M2428" s="83" t="n">
        <f aca="false">J2428/UOM</f>
        <v>0</v>
      </c>
      <c r="N2428" s="84" t="str">
        <f aca="false">IF(F2428="P","PHY",IF(F2428="G","G",E2428))</f>
        <v>P</v>
      </c>
      <c r="O2428" s="84" t="str">
        <f aca="false">IF(ISNA(VLOOKUP(G2428,BadCanCurves,1,FALSE())),VLOOKUP(D2428,FOLIOS,6,FALSE()),"not used")</f>
        <v>not used</v>
      </c>
      <c r="P2428" s="84" t="n">
        <f aca="false">IF($N2428="P",VLOOKUP(H2428,PrcBuckets,2,FALSE()),0)</f>
        <v>14</v>
      </c>
      <c r="Q2428" s="84" t="n">
        <f aca="false">IF($N2428="D",VLOOKUP(H2428,BasisBuckets,2,FALSE()),0)</f>
        <v>0</v>
      </c>
      <c r="R2428" s="84" t="n">
        <f aca="false">IF($N2428="PHY",VLOOKUP(H2428,PGDBuckets,2,FALSE()),0)</f>
        <v>0</v>
      </c>
      <c r="S2428" s="84" t="n">
        <f aca="false">IF($N2428="G",VLOOKUP(H2428,PGDBuckets,2,FALSE()),0)</f>
        <v>0</v>
      </c>
      <c r="T2428" s="84" t="n">
        <f aca="false">SUM(P2428:S2428)</f>
        <v>14</v>
      </c>
      <c r="U2428" s="84" t="str">
        <f aca="false">IF(O2428="not used","-",O2428&amp;N2428&amp;T2428)</f>
        <v>-</v>
      </c>
      <c r="V2428" s="84" t="str">
        <f aca="false">IF(O2428="Not Used","-",VLOOKUP(D2428,FOLIOS,7,FALSE())&amp;H2428)</f>
        <v>-</v>
      </c>
      <c r="W2428" s="84" t="str">
        <f aca="false">IF(U2428="-","-",O2428&amp;E2428&amp;H2428)</f>
        <v>-</v>
      </c>
      <c r="X2428" s="85" t="str">
        <f aca="false">D2428&amp;G2428</f>
        <v>FT-CAND-EGSC-PRCTOLL:AECO/EMP</v>
      </c>
      <c r="AF2428" s="0" t="str">
        <f aca="false">D2428&amp;V2428</f>
        <v>FT-CAND-EGSC-PRC-</v>
      </c>
    </row>
    <row r="2429" customFormat="false" ht="12.75" hidden="false" customHeight="false" outlineLevel="0" collapsed="false">
      <c r="A2429" s="81" t="n">
        <v>36682</v>
      </c>
      <c r="B2429" s="82" t="s">
        <v>55</v>
      </c>
      <c r="C2429" s="82" t="s">
        <v>56</v>
      </c>
      <c r="D2429" s="82" t="s">
        <v>103</v>
      </c>
      <c r="E2429" s="82" t="s">
        <v>24</v>
      </c>
      <c r="F2429" s="82"/>
      <c r="G2429" s="82" t="s">
        <v>104</v>
      </c>
      <c r="H2429" s="89" t="n">
        <v>40817</v>
      </c>
      <c r="I2429" s="82" t="n">
        <v>102978</v>
      </c>
      <c r="J2429" s="82" t="n">
        <v>0</v>
      </c>
      <c r="K2429" s="83" t="n">
        <f aca="false">IF(J2429=0,0,J2429/I2429)</f>
        <v>0</v>
      </c>
      <c r="L2429" s="83" t="n">
        <f aca="false">I2429/UOM</f>
        <v>10.2978</v>
      </c>
      <c r="M2429" s="83" t="n">
        <f aca="false">J2429/UOM</f>
        <v>0</v>
      </c>
      <c r="N2429" s="84" t="str">
        <f aca="false">IF(F2429="P","PHY",IF(F2429="G","G",E2429))</f>
        <v>P</v>
      </c>
      <c r="O2429" s="84" t="str">
        <f aca="false">IF(ISNA(VLOOKUP(G2429,BadCanCurves,1,FALSE())),VLOOKUP(D2429,FOLIOS,6,FALSE()),"not used")</f>
        <v>not used</v>
      </c>
      <c r="P2429" s="84" t="n">
        <f aca="false">IF($N2429="P",VLOOKUP(H2429,PrcBuckets,2,FALSE()),0)</f>
        <v>14</v>
      </c>
      <c r="Q2429" s="84" t="n">
        <f aca="false">IF($N2429="D",VLOOKUP(H2429,BasisBuckets,2,FALSE()),0)</f>
        <v>0</v>
      </c>
      <c r="R2429" s="84" t="n">
        <f aca="false">IF($N2429="PHY",VLOOKUP(H2429,PGDBuckets,2,FALSE()),0)</f>
        <v>0</v>
      </c>
      <c r="S2429" s="84" t="n">
        <f aca="false">IF($N2429="G",VLOOKUP(H2429,PGDBuckets,2,FALSE()),0)</f>
        <v>0</v>
      </c>
      <c r="T2429" s="84" t="n">
        <f aca="false">SUM(P2429:S2429)</f>
        <v>14</v>
      </c>
      <c r="U2429" s="84" t="str">
        <f aca="false">IF(O2429="not used","-",O2429&amp;N2429&amp;T2429)</f>
        <v>-</v>
      </c>
      <c r="V2429" s="84" t="str">
        <f aca="false">IF(O2429="Not Used","-",VLOOKUP(D2429,FOLIOS,7,FALSE())&amp;H2429)</f>
        <v>-</v>
      </c>
      <c r="W2429" s="84" t="str">
        <f aca="false">IF(U2429="-","-",O2429&amp;E2429&amp;H2429)</f>
        <v>-</v>
      </c>
      <c r="X2429" s="85" t="str">
        <f aca="false">D2429&amp;G2429</f>
        <v>FT-CAND-EGSC-PRCTOLL:AECO/EMP</v>
      </c>
      <c r="AF2429" s="0" t="str">
        <f aca="false">D2429&amp;V2429</f>
        <v>FT-CAND-EGSC-PRC-</v>
      </c>
    </row>
    <row r="2430" customFormat="false" ht="12.75" hidden="false" customHeight="false" outlineLevel="0" collapsed="false">
      <c r="A2430" s="81" t="n">
        <v>36682</v>
      </c>
      <c r="B2430" s="82" t="s">
        <v>55</v>
      </c>
      <c r="C2430" s="82" t="s">
        <v>56</v>
      </c>
      <c r="D2430" s="82" t="s">
        <v>103</v>
      </c>
      <c r="E2430" s="82" t="s">
        <v>24</v>
      </c>
      <c r="F2430" s="82"/>
      <c r="G2430" s="82" t="s">
        <v>104</v>
      </c>
      <c r="H2430" s="89" t="n">
        <v>40848</v>
      </c>
      <c r="I2430" s="82" t="n">
        <v>99047</v>
      </c>
      <c r="J2430" s="82" t="n">
        <v>0</v>
      </c>
      <c r="K2430" s="83" t="n">
        <f aca="false">IF(J2430=0,0,J2430/I2430)</f>
        <v>0</v>
      </c>
      <c r="L2430" s="83" t="n">
        <f aca="false">I2430/UOM</f>
        <v>9.9047</v>
      </c>
      <c r="M2430" s="83" t="n">
        <f aca="false">J2430/UOM</f>
        <v>0</v>
      </c>
      <c r="N2430" s="84" t="str">
        <f aca="false">IF(F2430="P","PHY",IF(F2430="G","G",E2430))</f>
        <v>P</v>
      </c>
      <c r="O2430" s="84" t="str">
        <f aca="false">IF(ISNA(VLOOKUP(G2430,BadCanCurves,1,FALSE())),VLOOKUP(D2430,FOLIOS,6,FALSE()),"not used")</f>
        <v>not used</v>
      </c>
      <c r="P2430" s="84" t="n">
        <f aca="false">IF($N2430="P",VLOOKUP(H2430,PrcBuckets,2,FALSE()),0)</f>
        <v>14</v>
      </c>
      <c r="Q2430" s="84" t="n">
        <f aca="false">IF($N2430="D",VLOOKUP(H2430,BasisBuckets,2,FALSE()),0)</f>
        <v>0</v>
      </c>
      <c r="R2430" s="84" t="n">
        <f aca="false">IF($N2430="PHY",VLOOKUP(H2430,PGDBuckets,2,FALSE()),0)</f>
        <v>0</v>
      </c>
      <c r="S2430" s="84" t="n">
        <f aca="false">IF($N2430="G",VLOOKUP(H2430,PGDBuckets,2,FALSE()),0)</f>
        <v>0</v>
      </c>
      <c r="T2430" s="84" t="n">
        <f aca="false">SUM(P2430:S2430)</f>
        <v>14</v>
      </c>
      <c r="U2430" s="84" t="str">
        <f aca="false">IF(O2430="not used","-",O2430&amp;N2430&amp;T2430)</f>
        <v>-</v>
      </c>
      <c r="V2430" s="84" t="str">
        <f aca="false">IF(O2430="Not Used","-",VLOOKUP(D2430,FOLIOS,7,FALSE())&amp;H2430)</f>
        <v>-</v>
      </c>
      <c r="W2430" s="84" t="str">
        <f aca="false">IF(U2430="-","-",O2430&amp;E2430&amp;H2430)</f>
        <v>-</v>
      </c>
      <c r="X2430" s="85" t="str">
        <f aca="false">D2430&amp;G2430</f>
        <v>FT-CAND-EGSC-PRCTOLL:AECO/EMP</v>
      </c>
      <c r="AF2430" s="0" t="str">
        <f aca="false">D2430&amp;V2430</f>
        <v>FT-CAND-EGSC-PRC-</v>
      </c>
    </row>
    <row r="2431" customFormat="false" ht="12.75" hidden="false" customHeight="false" outlineLevel="0" collapsed="false">
      <c r="A2431" s="81" t="n">
        <v>36682</v>
      </c>
      <c r="B2431" s="82" t="s">
        <v>55</v>
      </c>
      <c r="C2431" s="82" t="s">
        <v>56</v>
      </c>
      <c r="D2431" s="82" t="s">
        <v>103</v>
      </c>
      <c r="E2431" s="82" t="s">
        <v>24</v>
      </c>
      <c r="F2431" s="82"/>
      <c r="G2431" s="82" t="s">
        <v>104</v>
      </c>
      <c r="H2431" s="89" t="n">
        <v>40878</v>
      </c>
      <c r="I2431" s="82" t="n">
        <v>101743</v>
      </c>
      <c r="J2431" s="82" t="n">
        <v>0</v>
      </c>
      <c r="K2431" s="83" t="n">
        <f aca="false">IF(J2431=0,0,J2431/I2431)</f>
        <v>0</v>
      </c>
      <c r="L2431" s="83" t="n">
        <f aca="false">I2431/UOM</f>
        <v>10.1743</v>
      </c>
      <c r="M2431" s="83" t="n">
        <f aca="false">J2431/UOM</f>
        <v>0</v>
      </c>
      <c r="N2431" s="84" t="str">
        <f aca="false">IF(F2431="P","PHY",IF(F2431="G","G",E2431))</f>
        <v>P</v>
      </c>
      <c r="O2431" s="84" t="str">
        <f aca="false">IF(ISNA(VLOOKUP(G2431,BadCanCurves,1,FALSE())),VLOOKUP(D2431,FOLIOS,6,FALSE()),"not used")</f>
        <v>not used</v>
      </c>
      <c r="P2431" s="84" t="n">
        <f aca="false">IF($N2431="P",VLOOKUP(H2431,PrcBuckets,2,FALSE()),0)</f>
        <v>14</v>
      </c>
      <c r="Q2431" s="84" t="n">
        <f aca="false">IF($N2431="D",VLOOKUP(H2431,BasisBuckets,2,FALSE()),0)</f>
        <v>0</v>
      </c>
      <c r="R2431" s="84" t="n">
        <f aca="false">IF($N2431="PHY",VLOOKUP(H2431,PGDBuckets,2,FALSE()),0)</f>
        <v>0</v>
      </c>
      <c r="S2431" s="84" t="n">
        <f aca="false">IF($N2431="G",VLOOKUP(H2431,PGDBuckets,2,FALSE()),0)</f>
        <v>0</v>
      </c>
      <c r="T2431" s="84" t="n">
        <f aca="false">SUM(P2431:S2431)</f>
        <v>14</v>
      </c>
      <c r="U2431" s="84" t="str">
        <f aca="false">IF(O2431="not used","-",O2431&amp;N2431&amp;T2431)</f>
        <v>-</v>
      </c>
      <c r="V2431" s="84" t="str">
        <f aca="false">IF(O2431="Not Used","-",VLOOKUP(D2431,FOLIOS,7,FALSE())&amp;H2431)</f>
        <v>-</v>
      </c>
      <c r="W2431" s="84" t="str">
        <f aca="false">IF(U2431="-","-",O2431&amp;E2431&amp;H2431)</f>
        <v>-</v>
      </c>
      <c r="X2431" s="85" t="str">
        <f aca="false">D2431&amp;G2431</f>
        <v>FT-CAND-EGSC-PRCTOLL:AECO/EMP</v>
      </c>
      <c r="AF2431" s="0" t="str">
        <f aca="false">D2431&amp;V2431</f>
        <v>FT-CAND-EGSC-PRC-</v>
      </c>
    </row>
    <row r="2432" customFormat="false" ht="12.75" hidden="false" customHeight="false" outlineLevel="0" collapsed="false">
      <c r="A2432" s="81" t="n">
        <v>36682</v>
      </c>
      <c r="B2432" s="82" t="s">
        <v>55</v>
      </c>
      <c r="C2432" s="82" t="s">
        <v>56</v>
      </c>
      <c r="D2432" s="82" t="s">
        <v>103</v>
      </c>
      <c r="E2432" s="82" t="s">
        <v>24</v>
      </c>
      <c r="F2432" s="82"/>
      <c r="G2432" s="82" t="s">
        <v>104</v>
      </c>
      <c r="H2432" s="89" t="n">
        <v>40909</v>
      </c>
      <c r="I2432" s="82" t="n">
        <v>101121</v>
      </c>
      <c r="J2432" s="82" t="n">
        <v>0</v>
      </c>
      <c r="K2432" s="83" t="n">
        <f aca="false">IF(J2432=0,0,J2432/I2432)</f>
        <v>0</v>
      </c>
      <c r="L2432" s="83" t="n">
        <f aca="false">I2432/UOM</f>
        <v>10.1121</v>
      </c>
      <c r="M2432" s="83" t="n">
        <f aca="false">J2432/UOM</f>
        <v>0</v>
      </c>
      <c r="N2432" s="84" t="str">
        <f aca="false">IF(F2432="P","PHY",IF(F2432="G","G",E2432))</f>
        <v>P</v>
      </c>
      <c r="O2432" s="84" t="str">
        <f aca="false">IF(ISNA(VLOOKUP(G2432,BadCanCurves,1,FALSE())),VLOOKUP(D2432,FOLIOS,6,FALSE()),"not used")</f>
        <v>not used</v>
      </c>
      <c r="P2432" s="84" t="n">
        <f aca="false">IF($N2432="P",VLOOKUP(H2432,PrcBuckets,2,FALSE()),0)</f>
        <v>14</v>
      </c>
      <c r="Q2432" s="84" t="n">
        <f aca="false">IF($N2432="D",VLOOKUP(H2432,BasisBuckets,2,FALSE()),0)</f>
        <v>0</v>
      </c>
      <c r="R2432" s="84" t="n">
        <f aca="false">IF($N2432="PHY",VLOOKUP(H2432,PGDBuckets,2,FALSE()),0)</f>
        <v>0</v>
      </c>
      <c r="S2432" s="84" t="n">
        <f aca="false">IF($N2432="G",VLOOKUP(H2432,PGDBuckets,2,FALSE()),0)</f>
        <v>0</v>
      </c>
      <c r="T2432" s="84" t="n">
        <f aca="false">SUM(P2432:S2432)</f>
        <v>14</v>
      </c>
      <c r="U2432" s="84" t="str">
        <f aca="false">IF(O2432="not used","-",O2432&amp;N2432&amp;T2432)</f>
        <v>-</v>
      </c>
      <c r="V2432" s="84" t="str">
        <f aca="false">IF(O2432="Not Used","-",VLOOKUP(D2432,FOLIOS,7,FALSE())&amp;H2432)</f>
        <v>-</v>
      </c>
      <c r="W2432" s="84" t="str">
        <f aca="false">IF(U2432="-","-",O2432&amp;E2432&amp;H2432)</f>
        <v>-</v>
      </c>
      <c r="X2432" s="85" t="str">
        <f aca="false">D2432&amp;G2432</f>
        <v>FT-CAND-EGSC-PRCTOLL:AECO/EMP</v>
      </c>
      <c r="AF2432" s="0" t="str">
        <f aca="false">D2432&amp;V2432</f>
        <v>FT-CAND-EGSC-PRC-</v>
      </c>
    </row>
    <row r="2433" customFormat="false" ht="12.75" hidden="false" customHeight="false" outlineLevel="0" collapsed="false">
      <c r="A2433" s="81" t="n">
        <v>36682</v>
      </c>
      <c r="B2433" s="82" t="s">
        <v>55</v>
      </c>
      <c r="C2433" s="82" t="s">
        <v>56</v>
      </c>
      <c r="D2433" s="82" t="s">
        <v>103</v>
      </c>
      <c r="E2433" s="82" t="s">
        <v>24</v>
      </c>
      <c r="F2433" s="82"/>
      <c r="G2433" s="82" t="s">
        <v>104</v>
      </c>
      <c r="H2433" s="89" t="n">
        <v>40940</v>
      </c>
      <c r="I2433" s="82" t="n">
        <v>94019</v>
      </c>
      <c r="J2433" s="82" t="n">
        <v>0</v>
      </c>
      <c r="K2433" s="83" t="n">
        <f aca="false">IF(J2433=0,0,J2433/I2433)</f>
        <v>0</v>
      </c>
      <c r="L2433" s="83" t="n">
        <f aca="false">I2433/UOM</f>
        <v>9.4019</v>
      </c>
      <c r="M2433" s="83" t="n">
        <f aca="false">J2433/UOM</f>
        <v>0</v>
      </c>
      <c r="N2433" s="84" t="str">
        <f aca="false">IF(F2433="P","PHY",IF(F2433="G","G",E2433))</f>
        <v>P</v>
      </c>
      <c r="O2433" s="84" t="str">
        <f aca="false">IF(ISNA(VLOOKUP(G2433,BadCanCurves,1,FALSE())),VLOOKUP(D2433,FOLIOS,6,FALSE()),"not used")</f>
        <v>not used</v>
      </c>
      <c r="P2433" s="84" t="n">
        <f aca="false">IF($N2433="P",VLOOKUP(H2433,PrcBuckets,2,FALSE()),0)</f>
        <v>14</v>
      </c>
      <c r="Q2433" s="84" t="n">
        <f aca="false">IF($N2433="D",VLOOKUP(H2433,BasisBuckets,2,FALSE()),0)</f>
        <v>0</v>
      </c>
      <c r="R2433" s="84" t="n">
        <f aca="false">IF($N2433="PHY",VLOOKUP(H2433,PGDBuckets,2,FALSE()),0)</f>
        <v>0</v>
      </c>
      <c r="S2433" s="84" t="n">
        <f aca="false">IF($N2433="G",VLOOKUP(H2433,PGDBuckets,2,FALSE()),0)</f>
        <v>0</v>
      </c>
      <c r="T2433" s="84" t="n">
        <f aca="false">SUM(P2433:S2433)</f>
        <v>14</v>
      </c>
      <c r="U2433" s="84" t="str">
        <f aca="false">IF(O2433="not used","-",O2433&amp;N2433&amp;T2433)</f>
        <v>-</v>
      </c>
      <c r="V2433" s="84" t="str">
        <f aca="false">IF(O2433="Not Used","-",VLOOKUP(D2433,FOLIOS,7,FALSE())&amp;H2433)</f>
        <v>-</v>
      </c>
      <c r="W2433" s="84" t="str">
        <f aca="false">IF(U2433="-","-",O2433&amp;E2433&amp;H2433)</f>
        <v>-</v>
      </c>
      <c r="X2433" s="85" t="str">
        <f aca="false">D2433&amp;G2433</f>
        <v>FT-CAND-EGSC-PRCTOLL:AECO/EMP</v>
      </c>
      <c r="AF2433" s="0" t="str">
        <f aca="false">D2433&amp;V2433</f>
        <v>FT-CAND-EGSC-PRC-</v>
      </c>
    </row>
    <row r="2434" customFormat="false" ht="12.75" hidden="false" customHeight="false" outlineLevel="0" collapsed="false">
      <c r="A2434" s="81" t="n">
        <v>36682</v>
      </c>
      <c r="B2434" s="82" t="s">
        <v>55</v>
      </c>
      <c r="C2434" s="82" t="s">
        <v>56</v>
      </c>
      <c r="D2434" s="82" t="s">
        <v>103</v>
      </c>
      <c r="E2434" s="82" t="s">
        <v>24</v>
      </c>
      <c r="F2434" s="82"/>
      <c r="G2434" s="82" t="s">
        <v>104</v>
      </c>
      <c r="H2434" s="89" t="n">
        <v>40969</v>
      </c>
      <c r="I2434" s="82" t="n">
        <v>99929</v>
      </c>
      <c r="J2434" s="82" t="n">
        <v>0</v>
      </c>
      <c r="K2434" s="83" t="n">
        <f aca="false">IF(J2434=0,0,J2434/I2434)</f>
        <v>0</v>
      </c>
      <c r="L2434" s="83" t="n">
        <f aca="false">I2434/UOM</f>
        <v>9.9929</v>
      </c>
      <c r="M2434" s="83" t="n">
        <f aca="false">J2434/UOM</f>
        <v>0</v>
      </c>
      <c r="N2434" s="84" t="str">
        <f aca="false">IF(F2434="P","PHY",IF(F2434="G","G",E2434))</f>
        <v>P</v>
      </c>
      <c r="O2434" s="84" t="str">
        <f aca="false">IF(ISNA(VLOOKUP(G2434,BadCanCurves,1,FALSE())),VLOOKUP(D2434,FOLIOS,6,FALSE()),"not used")</f>
        <v>not used</v>
      </c>
      <c r="P2434" s="84" t="n">
        <f aca="false">IF($N2434="P",VLOOKUP(H2434,PrcBuckets,2,FALSE()),0)</f>
        <v>14</v>
      </c>
      <c r="Q2434" s="84" t="n">
        <f aca="false">IF($N2434="D",VLOOKUP(H2434,BasisBuckets,2,FALSE()),0)</f>
        <v>0</v>
      </c>
      <c r="R2434" s="84" t="n">
        <f aca="false">IF($N2434="PHY",VLOOKUP(H2434,PGDBuckets,2,FALSE()),0)</f>
        <v>0</v>
      </c>
      <c r="S2434" s="84" t="n">
        <f aca="false">IF($N2434="G",VLOOKUP(H2434,PGDBuckets,2,FALSE()),0)</f>
        <v>0</v>
      </c>
      <c r="T2434" s="84" t="n">
        <f aca="false">SUM(P2434:S2434)</f>
        <v>14</v>
      </c>
      <c r="U2434" s="84" t="str">
        <f aca="false">IF(O2434="not used","-",O2434&amp;N2434&amp;T2434)</f>
        <v>-</v>
      </c>
      <c r="V2434" s="84" t="str">
        <f aca="false">IF(O2434="Not Used","-",VLOOKUP(D2434,FOLIOS,7,FALSE())&amp;H2434)</f>
        <v>-</v>
      </c>
      <c r="W2434" s="84" t="str">
        <f aca="false">IF(U2434="-","-",O2434&amp;E2434&amp;H2434)</f>
        <v>-</v>
      </c>
      <c r="X2434" s="85" t="str">
        <f aca="false">D2434&amp;G2434</f>
        <v>FT-CAND-EGSC-PRCTOLL:AECO/EMP</v>
      </c>
      <c r="AF2434" s="0" t="str">
        <f aca="false">D2434&amp;V2434</f>
        <v>FT-CAND-EGSC-PRC-</v>
      </c>
    </row>
    <row r="2435" customFormat="false" ht="12.75" hidden="false" customHeight="false" outlineLevel="0" collapsed="false">
      <c r="A2435" s="81" t="n">
        <v>36682</v>
      </c>
      <c r="B2435" s="82" t="s">
        <v>55</v>
      </c>
      <c r="C2435" s="82" t="s">
        <v>56</v>
      </c>
      <c r="D2435" s="82" t="s">
        <v>103</v>
      </c>
      <c r="E2435" s="82" t="s">
        <v>24</v>
      </c>
      <c r="F2435" s="82"/>
      <c r="G2435" s="82" t="s">
        <v>104</v>
      </c>
      <c r="H2435" s="89" t="n">
        <v>41000</v>
      </c>
      <c r="I2435" s="82" t="n">
        <v>96114</v>
      </c>
      <c r="J2435" s="82" t="n">
        <v>0</v>
      </c>
      <c r="K2435" s="83" t="n">
        <f aca="false">IF(J2435=0,0,J2435/I2435)</f>
        <v>0</v>
      </c>
      <c r="L2435" s="83" t="n">
        <f aca="false">I2435/UOM</f>
        <v>9.6114</v>
      </c>
      <c r="M2435" s="83" t="n">
        <f aca="false">J2435/UOM</f>
        <v>0</v>
      </c>
      <c r="N2435" s="84" t="str">
        <f aca="false">IF(F2435="P","PHY",IF(F2435="G","G",E2435))</f>
        <v>P</v>
      </c>
      <c r="O2435" s="84" t="str">
        <f aca="false">IF(ISNA(VLOOKUP(G2435,BadCanCurves,1,FALSE())),VLOOKUP(D2435,FOLIOS,6,FALSE()),"not used")</f>
        <v>not used</v>
      </c>
      <c r="P2435" s="84" t="n">
        <f aca="false">IF($N2435="P",VLOOKUP(H2435,PrcBuckets,2,FALSE()),0)</f>
        <v>14</v>
      </c>
      <c r="Q2435" s="84" t="n">
        <f aca="false">IF($N2435="D",VLOOKUP(H2435,BasisBuckets,2,FALSE()),0)</f>
        <v>0</v>
      </c>
      <c r="R2435" s="84" t="n">
        <f aca="false">IF($N2435="PHY",VLOOKUP(H2435,PGDBuckets,2,FALSE()),0)</f>
        <v>0</v>
      </c>
      <c r="S2435" s="84" t="n">
        <f aca="false">IF($N2435="G",VLOOKUP(H2435,PGDBuckets,2,FALSE()),0)</f>
        <v>0</v>
      </c>
      <c r="T2435" s="84" t="n">
        <f aca="false">SUM(P2435:S2435)</f>
        <v>14</v>
      </c>
      <c r="U2435" s="84" t="str">
        <f aca="false">IF(O2435="not used","-",O2435&amp;N2435&amp;T2435)</f>
        <v>-</v>
      </c>
      <c r="V2435" s="84" t="str">
        <f aca="false">IF(O2435="Not Used","-",VLOOKUP(D2435,FOLIOS,7,FALSE())&amp;H2435)</f>
        <v>-</v>
      </c>
      <c r="W2435" s="84" t="str">
        <f aca="false">IF(U2435="-","-",O2435&amp;E2435&amp;H2435)</f>
        <v>-</v>
      </c>
      <c r="X2435" s="85" t="str">
        <f aca="false">D2435&amp;G2435</f>
        <v>FT-CAND-EGSC-PRCTOLL:AECO/EMP</v>
      </c>
      <c r="AF2435" s="0" t="str">
        <f aca="false">D2435&amp;V2435</f>
        <v>FT-CAND-EGSC-PRC-</v>
      </c>
    </row>
    <row r="2436" customFormat="false" ht="12.75" hidden="false" customHeight="false" outlineLevel="0" collapsed="false">
      <c r="A2436" s="81" t="n">
        <v>36682</v>
      </c>
      <c r="B2436" s="82" t="s">
        <v>55</v>
      </c>
      <c r="C2436" s="82" t="s">
        <v>56</v>
      </c>
      <c r="D2436" s="82" t="s">
        <v>103</v>
      </c>
      <c r="E2436" s="82" t="s">
        <v>24</v>
      </c>
      <c r="F2436" s="82"/>
      <c r="G2436" s="82" t="s">
        <v>104</v>
      </c>
      <c r="H2436" s="89" t="n">
        <v>41030</v>
      </c>
      <c r="I2436" s="82" t="n">
        <v>98730</v>
      </c>
      <c r="J2436" s="82" t="n">
        <v>0</v>
      </c>
      <c r="K2436" s="83" t="n">
        <f aca="false">IF(J2436=0,0,J2436/I2436)</f>
        <v>0</v>
      </c>
      <c r="L2436" s="83" t="n">
        <f aca="false">I2436/UOM</f>
        <v>9.873</v>
      </c>
      <c r="M2436" s="83" t="n">
        <f aca="false">J2436/UOM</f>
        <v>0</v>
      </c>
      <c r="N2436" s="84" t="str">
        <f aca="false">IF(F2436="P","PHY",IF(F2436="G","G",E2436))</f>
        <v>P</v>
      </c>
      <c r="O2436" s="84" t="str">
        <f aca="false">IF(ISNA(VLOOKUP(G2436,BadCanCurves,1,FALSE())),VLOOKUP(D2436,FOLIOS,6,FALSE()),"not used")</f>
        <v>not used</v>
      </c>
      <c r="P2436" s="84" t="n">
        <f aca="false">IF($N2436="P",VLOOKUP(H2436,PrcBuckets,2,FALSE()),0)</f>
        <v>14</v>
      </c>
      <c r="Q2436" s="84" t="n">
        <f aca="false">IF($N2436="D",VLOOKUP(H2436,BasisBuckets,2,FALSE()),0)</f>
        <v>0</v>
      </c>
      <c r="R2436" s="84" t="n">
        <f aca="false">IF($N2436="PHY",VLOOKUP(H2436,PGDBuckets,2,FALSE()),0)</f>
        <v>0</v>
      </c>
      <c r="S2436" s="84" t="n">
        <f aca="false">IF($N2436="G",VLOOKUP(H2436,PGDBuckets,2,FALSE()),0)</f>
        <v>0</v>
      </c>
      <c r="T2436" s="84" t="n">
        <f aca="false">SUM(P2436:S2436)</f>
        <v>14</v>
      </c>
      <c r="U2436" s="84" t="str">
        <f aca="false">IF(O2436="not used","-",O2436&amp;N2436&amp;T2436)</f>
        <v>-</v>
      </c>
      <c r="V2436" s="84" t="str">
        <f aca="false">IF(O2436="Not Used","-",VLOOKUP(D2436,FOLIOS,7,FALSE())&amp;H2436)</f>
        <v>-</v>
      </c>
      <c r="W2436" s="84" t="str">
        <f aca="false">IF(U2436="-","-",O2436&amp;E2436&amp;H2436)</f>
        <v>-</v>
      </c>
      <c r="X2436" s="85" t="str">
        <f aca="false">D2436&amp;G2436</f>
        <v>FT-CAND-EGSC-PRCTOLL:AECO/EMP</v>
      </c>
      <c r="AF2436" s="0" t="str">
        <f aca="false">D2436&amp;V2436</f>
        <v>FT-CAND-EGSC-PRC-</v>
      </c>
    </row>
    <row r="2437" customFormat="false" ht="12.75" hidden="false" customHeight="false" outlineLevel="0" collapsed="false">
      <c r="A2437" s="81" t="n">
        <v>36682</v>
      </c>
      <c r="B2437" s="82" t="s">
        <v>55</v>
      </c>
      <c r="C2437" s="82" t="s">
        <v>56</v>
      </c>
      <c r="D2437" s="82" t="s">
        <v>103</v>
      </c>
      <c r="E2437" s="82" t="s">
        <v>24</v>
      </c>
      <c r="F2437" s="82"/>
      <c r="G2437" s="82" t="s">
        <v>104</v>
      </c>
      <c r="H2437" s="89" t="n">
        <v>41061</v>
      </c>
      <c r="I2437" s="82" t="n">
        <v>94961</v>
      </c>
      <c r="J2437" s="82" t="n">
        <v>0</v>
      </c>
      <c r="K2437" s="83" t="n">
        <f aca="false">IF(J2437=0,0,J2437/I2437)</f>
        <v>0</v>
      </c>
      <c r="L2437" s="83" t="n">
        <f aca="false">I2437/UOM</f>
        <v>9.4961</v>
      </c>
      <c r="M2437" s="83" t="n">
        <f aca="false">J2437/UOM</f>
        <v>0</v>
      </c>
      <c r="N2437" s="84" t="str">
        <f aca="false">IF(F2437="P","PHY",IF(F2437="G","G",E2437))</f>
        <v>P</v>
      </c>
      <c r="O2437" s="84" t="str">
        <f aca="false">IF(ISNA(VLOOKUP(G2437,BadCanCurves,1,FALSE())),VLOOKUP(D2437,FOLIOS,6,FALSE()),"not used")</f>
        <v>not used</v>
      </c>
      <c r="P2437" s="84" t="n">
        <f aca="false">IF($N2437="P",VLOOKUP(H2437,PrcBuckets,2,FALSE()),0)</f>
        <v>14</v>
      </c>
      <c r="Q2437" s="84" t="n">
        <f aca="false">IF($N2437="D",VLOOKUP(H2437,BasisBuckets,2,FALSE()),0)</f>
        <v>0</v>
      </c>
      <c r="R2437" s="84" t="n">
        <f aca="false">IF($N2437="PHY",VLOOKUP(H2437,PGDBuckets,2,FALSE()),0)</f>
        <v>0</v>
      </c>
      <c r="S2437" s="84" t="n">
        <f aca="false">IF($N2437="G",VLOOKUP(H2437,PGDBuckets,2,FALSE()),0)</f>
        <v>0</v>
      </c>
      <c r="T2437" s="84" t="n">
        <f aca="false">SUM(P2437:S2437)</f>
        <v>14</v>
      </c>
      <c r="U2437" s="84" t="str">
        <f aca="false">IF(O2437="not used","-",O2437&amp;N2437&amp;T2437)</f>
        <v>-</v>
      </c>
      <c r="V2437" s="84" t="str">
        <f aca="false">IF(O2437="Not Used","-",VLOOKUP(D2437,FOLIOS,7,FALSE())&amp;H2437)</f>
        <v>-</v>
      </c>
      <c r="W2437" s="84" t="str">
        <f aca="false">IF(U2437="-","-",O2437&amp;E2437&amp;H2437)</f>
        <v>-</v>
      </c>
      <c r="X2437" s="85" t="str">
        <f aca="false">D2437&amp;G2437</f>
        <v>FT-CAND-EGSC-PRCTOLL:AECO/EMP</v>
      </c>
      <c r="AF2437" s="0" t="str">
        <f aca="false">D2437&amp;V2437</f>
        <v>FT-CAND-EGSC-PRC-</v>
      </c>
    </row>
    <row r="2438" customFormat="false" ht="12.75" hidden="false" customHeight="false" outlineLevel="0" collapsed="false">
      <c r="A2438" s="81" t="n">
        <v>36682</v>
      </c>
      <c r="B2438" s="82" t="s">
        <v>55</v>
      </c>
      <c r="C2438" s="82" t="s">
        <v>56</v>
      </c>
      <c r="D2438" s="82" t="s">
        <v>103</v>
      </c>
      <c r="E2438" s="82" t="s">
        <v>24</v>
      </c>
      <c r="F2438" s="82"/>
      <c r="G2438" s="82" t="s">
        <v>104</v>
      </c>
      <c r="H2438" s="89" t="n">
        <v>41091</v>
      </c>
      <c r="I2438" s="82" t="n">
        <v>97546</v>
      </c>
      <c r="J2438" s="82" t="n">
        <v>0</v>
      </c>
      <c r="K2438" s="83" t="n">
        <f aca="false">IF(J2438=0,0,J2438/I2438)</f>
        <v>0</v>
      </c>
      <c r="L2438" s="83" t="n">
        <f aca="false">I2438/UOM</f>
        <v>9.7546</v>
      </c>
      <c r="M2438" s="83" t="n">
        <f aca="false">J2438/UOM</f>
        <v>0</v>
      </c>
      <c r="N2438" s="84" t="str">
        <f aca="false">IF(F2438="P","PHY",IF(F2438="G","G",E2438))</f>
        <v>P</v>
      </c>
      <c r="O2438" s="84" t="str">
        <f aca="false">IF(ISNA(VLOOKUP(G2438,BadCanCurves,1,FALSE())),VLOOKUP(D2438,FOLIOS,6,FALSE()),"not used")</f>
        <v>not used</v>
      </c>
      <c r="P2438" s="84" t="n">
        <f aca="false">IF($N2438="P",VLOOKUP(H2438,PrcBuckets,2,FALSE()),0)</f>
        <v>14</v>
      </c>
      <c r="Q2438" s="84" t="n">
        <f aca="false">IF($N2438="D",VLOOKUP(H2438,BasisBuckets,2,FALSE()),0)</f>
        <v>0</v>
      </c>
      <c r="R2438" s="84" t="n">
        <f aca="false">IF($N2438="PHY",VLOOKUP(H2438,PGDBuckets,2,FALSE()),0)</f>
        <v>0</v>
      </c>
      <c r="S2438" s="84" t="n">
        <f aca="false">IF($N2438="G",VLOOKUP(H2438,PGDBuckets,2,FALSE()),0)</f>
        <v>0</v>
      </c>
      <c r="T2438" s="84" t="n">
        <f aca="false">SUM(P2438:S2438)</f>
        <v>14</v>
      </c>
      <c r="U2438" s="84" t="str">
        <f aca="false">IF(O2438="not used","-",O2438&amp;N2438&amp;T2438)</f>
        <v>-</v>
      </c>
      <c r="V2438" s="84" t="str">
        <f aca="false">IF(O2438="Not Used","-",VLOOKUP(D2438,FOLIOS,7,FALSE())&amp;H2438)</f>
        <v>-</v>
      </c>
      <c r="W2438" s="84" t="str">
        <f aca="false">IF(U2438="-","-",O2438&amp;E2438&amp;H2438)</f>
        <v>-</v>
      </c>
      <c r="X2438" s="85" t="str">
        <f aca="false">D2438&amp;G2438</f>
        <v>FT-CAND-EGSC-PRCTOLL:AECO/EMP</v>
      </c>
      <c r="AF2438" s="0" t="str">
        <f aca="false">D2438&amp;V2438</f>
        <v>FT-CAND-EGSC-PRC-</v>
      </c>
    </row>
    <row r="2439" customFormat="false" ht="12.75" hidden="false" customHeight="false" outlineLevel="0" collapsed="false">
      <c r="A2439" s="81" t="n">
        <v>36682</v>
      </c>
      <c r="B2439" s="82" t="s">
        <v>55</v>
      </c>
      <c r="C2439" s="82" t="s">
        <v>56</v>
      </c>
      <c r="D2439" s="82" t="s">
        <v>103</v>
      </c>
      <c r="E2439" s="82" t="s">
        <v>24</v>
      </c>
      <c r="F2439" s="82"/>
      <c r="G2439" s="82" t="s">
        <v>104</v>
      </c>
      <c r="H2439" s="89" t="n">
        <v>41122</v>
      </c>
      <c r="I2439" s="82" t="n">
        <v>96950</v>
      </c>
      <c r="J2439" s="82" t="n">
        <v>0</v>
      </c>
      <c r="K2439" s="83" t="n">
        <f aca="false">IF(J2439=0,0,J2439/I2439)</f>
        <v>0</v>
      </c>
      <c r="L2439" s="83" t="n">
        <f aca="false">I2439/UOM</f>
        <v>9.695</v>
      </c>
      <c r="M2439" s="83" t="n">
        <f aca="false">J2439/UOM</f>
        <v>0</v>
      </c>
      <c r="N2439" s="84" t="str">
        <f aca="false">IF(F2439="P","PHY",IF(F2439="G","G",E2439))</f>
        <v>P</v>
      </c>
      <c r="O2439" s="84" t="str">
        <f aca="false">IF(ISNA(VLOOKUP(G2439,BadCanCurves,1,FALSE())),VLOOKUP(D2439,FOLIOS,6,FALSE()),"not used")</f>
        <v>not used</v>
      </c>
      <c r="P2439" s="84" t="n">
        <f aca="false">IF($N2439="P",VLOOKUP(H2439,PrcBuckets,2,FALSE()),0)</f>
        <v>14</v>
      </c>
      <c r="Q2439" s="84" t="n">
        <f aca="false">IF($N2439="D",VLOOKUP(H2439,BasisBuckets,2,FALSE()),0)</f>
        <v>0</v>
      </c>
      <c r="R2439" s="84" t="n">
        <f aca="false">IF($N2439="PHY",VLOOKUP(H2439,PGDBuckets,2,FALSE()),0)</f>
        <v>0</v>
      </c>
      <c r="S2439" s="84" t="n">
        <f aca="false">IF($N2439="G",VLOOKUP(H2439,PGDBuckets,2,FALSE()),0)</f>
        <v>0</v>
      </c>
      <c r="T2439" s="84" t="n">
        <f aca="false">SUM(P2439:S2439)</f>
        <v>14</v>
      </c>
      <c r="U2439" s="84" t="str">
        <f aca="false">IF(O2439="not used","-",O2439&amp;N2439&amp;T2439)</f>
        <v>-</v>
      </c>
      <c r="V2439" s="84" t="str">
        <f aca="false">IF(O2439="Not Used","-",VLOOKUP(D2439,FOLIOS,7,FALSE())&amp;H2439)</f>
        <v>-</v>
      </c>
      <c r="W2439" s="84" t="str">
        <f aca="false">IF(U2439="-","-",O2439&amp;E2439&amp;H2439)</f>
        <v>-</v>
      </c>
      <c r="X2439" s="85" t="str">
        <f aca="false">D2439&amp;G2439</f>
        <v>FT-CAND-EGSC-PRCTOLL:AECO/EMP</v>
      </c>
      <c r="AF2439" s="0" t="str">
        <f aca="false">D2439&amp;V2439</f>
        <v>FT-CAND-EGSC-PRC-</v>
      </c>
    </row>
    <row r="2440" customFormat="false" ht="12.75" hidden="false" customHeight="false" outlineLevel="0" collapsed="false">
      <c r="A2440" s="81" t="n">
        <v>36682</v>
      </c>
      <c r="B2440" s="82" t="s">
        <v>55</v>
      </c>
      <c r="C2440" s="82" t="s">
        <v>56</v>
      </c>
      <c r="D2440" s="82" t="s">
        <v>103</v>
      </c>
      <c r="E2440" s="82" t="s">
        <v>24</v>
      </c>
      <c r="F2440" s="82"/>
      <c r="G2440" s="82" t="s">
        <v>104</v>
      </c>
      <c r="H2440" s="89" t="n">
        <v>41153</v>
      </c>
      <c r="I2440" s="82" t="n">
        <v>93249</v>
      </c>
      <c r="J2440" s="82" t="n">
        <v>0</v>
      </c>
      <c r="K2440" s="83" t="n">
        <f aca="false">IF(J2440=0,0,J2440/I2440)</f>
        <v>0</v>
      </c>
      <c r="L2440" s="83" t="n">
        <f aca="false">I2440/UOM</f>
        <v>9.3249</v>
      </c>
      <c r="M2440" s="83" t="n">
        <f aca="false">J2440/UOM</f>
        <v>0</v>
      </c>
      <c r="N2440" s="84" t="str">
        <f aca="false">IF(F2440="P","PHY",IF(F2440="G","G",E2440))</f>
        <v>P</v>
      </c>
      <c r="O2440" s="84" t="str">
        <f aca="false">IF(ISNA(VLOOKUP(G2440,BadCanCurves,1,FALSE())),VLOOKUP(D2440,FOLIOS,6,FALSE()),"not used")</f>
        <v>not used</v>
      </c>
      <c r="P2440" s="84" t="n">
        <f aca="false">IF($N2440="P",VLOOKUP(H2440,PrcBuckets,2,FALSE()),0)</f>
        <v>14</v>
      </c>
      <c r="Q2440" s="84" t="n">
        <f aca="false">IF($N2440="D",VLOOKUP(H2440,BasisBuckets,2,FALSE()),0)</f>
        <v>0</v>
      </c>
      <c r="R2440" s="84" t="n">
        <f aca="false">IF($N2440="PHY",VLOOKUP(H2440,PGDBuckets,2,FALSE()),0)</f>
        <v>0</v>
      </c>
      <c r="S2440" s="84" t="n">
        <f aca="false">IF($N2440="G",VLOOKUP(H2440,PGDBuckets,2,FALSE()),0)</f>
        <v>0</v>
      </c>
      <c r="T2440" s="84" t="n">
        <f aca="false">SUM(P2440:S2440)</f>
        <v>14</v>
      </c>
      <c r="U2440" s="84" t="str">
        <f aca="false">IF(O2440="not used","-",O2440&amp;N2440&amp;T2440)</f>
        <v>-</v>
      </c>
      <c r="V2440" s="84" t="str">
        <f aca="false">IF(O2440="Not Used","-",VLOOKUP(D2440,FOLIOS,7,FALSE())&amp;H2440)</f>
        <v>-</v>
      </c>
      <c r="W2440" s="84" t="str">
        <f aca="false">IF(U2440="-","-",O2440&amp;E2440&amp;H2440)</f>
        <v>-</v>
      </c>
      <c r="X2440" s="85" t="str">
        <f aca="false">D2440&amp;G2440</f>
        <v>FT-CAND-EGSC-PRCTOLL:AECO/EMP</v>
      </c>
      <c r="AF2440" s="0" t="str">
        <f aca="false">D2440&amp;V2440</f>
        <v>FT-CAND-EGSC-PRC-</v>
      </c>
    </row>
    <row r="2441" customFormat="false" ht="12.75" hidden="false" customHeight="false" outlineLevel="0" collapsed="false">
      <c r="A2441" s="81" t="n">
        <v>36682</v>
      </c>
      <c r="B2441" s="82" t="s">
        <v>55</v>
      </c>
      <c r="C2441" s="82" t="s">
        <v>56</v>
      </c>
      <c r="D2441" s="82" t="s">
        <v>103</v>
      </c>
      <c r="E2441" s="82" t="s">
        <v>24</v>
      </c>
      <c r="F2441" s="82"/>
      <c r="G2441" s="82" t="s">
        <v>104</v>
      </c>
      <c r="H2441" s="89" t="n">
        <v>41183</v>
      </c>
      <c r="I2441" s="82" t="n">
        <v>95787</v>
      </c>
      <c r="J2441" s="82" t="n">
        <v>0</v>
      </c>
      <c r="K2441" s="83" t="n">
        <f aca="false">IF(J2441=0,0,J2441/I2441)</f>
        <v>0</v>
      </c>
      <c r="L2441" s="83" t="n">
        <f aca="false">I2441/UOM</f>
        <v>9.5787</v>
      </c>
      <c r="M2441" s="83" t="n">
        <f aca="false">J2441/UOM</f>
        <v>0</v>
      </c>
      <c r="N2441" s="84" t="str">
        <f aca="false">IF(F2441="P","PHY",IF(F2441="G","G",E2441))</f>
        <v>P</v>
      </c>
      <c r="O2441" s="84" t="str">
        <f aca="false">IF(ISNA(VLOOKUP(G2441,BadCanCurves,1,FALSE())),VLOOKUP(D2441,FOLIOS,6,FALSE()),"not used")</f>
        <v>not used</v>
      </c>
      <c r="P2441" s="84" t="n">
        <f aca="false">IF($N2441="P",VLOOKUP(H2441,PrcBuckets,2,FALSE()),0)</f>
        <v>14</v>
      </c>
      <c r="Q2441" s="84" t="n">
        <f aca="false">IF($N2441="D",VLOOKUP(H2441,BasisBuckets,2,FALSE()),0)</f>
        <v>0</v>
      </c>
      <c r="R2441" s="84" t="n">
        <f aca="false">IF($N2441="PHY",VLOOKUP(H2441,PGDBuckets,2,FALSE()),0)</f>
        <v>0</v>
      </c>
      <c r="S2441" s="84" t="n">
        <f aca="false">IF($N2441="G",VLOOKUP(H2441,PGDBuckets,2,FALSE()),0)</f>
        <v>0</v>
      </c>
      <c r="T2441" s="84" t="n">
        <f aca="false">SUM(P2441:S2441)</f>
        <v>14</v>
      </c>
      <c r="U2441" s="84" t="str">
        <f aca="false">IF(O2441="not used","-",O2441&amp;N2441&amp;T2441)</f>
        <v>-</v>
      </c>
      <c r="V2441" s="84" t="str">
        <f aca="false">IF(O2441="Not Used","-",VLOOKUP(D2441,FOLIOS,7,FALSE())&amp;H2441)</f>
        <v>-</v>
      </c>
      <c r="W2441" s="84" t="str">
        <f aca="false">IF(U2441="-","-",O2441&amp;E2441&amp;H2441)</f>
        <v>-</v>
      </c>
      <c r="X2441" s="85" t="str">
        <f aca="false">D2441&amp;G2441</f>
        <v>FT-CAND-EGSC-PRCTOLL:AECO/EMP</v>
      </c>
      <c r="AF2441" s="0" t="str">
        <f aca="false">D2441&amp;V2441</f>
        <v>FT-CAND-EGSC-PRC-</v>
      </c>
    </row>
    <row r="2442" customFormat="false" ht="12.75" hidden="false" customHeight="false" outlineLevel="0" collapsed="false">
      <c r="A2442" s="81" t="n">
        <v>36682</v>
      </c>
      <c r="B2442" s="82" t="s">
        <v>55</v>
      </c>
      <c r="C2442" s="82" t="s">
        <v>56</v>
      </c>
      <c r="D2442" s="82" t="s">
        <v>103</v>
      </c>
      <c r="E2442" s="82" t="s">
        <v>24</v>
      </c>
      <c r="F2442" s="82"/>
      <c r="G2442" s="82" t="s">
        <v>104</v>
      </c>
      <c r="H2442" s="89" t="n">
        <v>41214</v>
      </c>
      <c r="I2442" s="82" t="n">
        <v>92130</v>
      </c>
      <c r="J2442" s="82" t="n">
        <v>0</v>
      </c>
      <c r="K2442" s="83" t="n">
        <f aca="false">IF(J2442=0,0,J2442/I2442)</f>
        <v>0</v>
      </c>
      <c r="L2442" s="83" t="n">
        <f aca="false">I2442/UOM</f>
        <v>9.213</v>
      </c>
      <c r="M2442" s="83" t="n">
        <f aca="false">J2442/UOM</f>
        <v>0</v>
      </c>
      <c r="N2442" s="84" t="str">
        <f aca="false">IF(F2442="P","PHY",IF(F2442="G","G",E2442))</f>
        <v>P</v>
      </c>
      <c r="O2442" s="84" t="str">
        <f aca="false">IF(ISNA(VLOOKUP(G2442,BadCanCurves,1,FALSE())),VLOOKUP(D2442,FOLIOS,6,FALSE()),"not used")</f>
        <v>not used</v>
      </c>
      <c r="P2442" s="84" t="n">
        <f aca="false">IF($N2442="P",VLOOKUP(H2442,PrcBuckets,2,FALSE()),0)</f>
        <v>14</v>
      </c>
      <c r="Q2442" s="84" t="n">
        <f aca="false">IF($N2442="D",VLOOKUP(H2442,BasisBuckets,2,FALSE()),0)</f>
        <v>0</v>
      </c>
      <c r="R2442" s="84" t="n">
        <f aca="false">IF($N2442="PHY",VLOOKUP(H2442,PGDBuckets,2,FALSE()),0)</f>
        <v>0</v>
      </c>
      <c r="S2442" s="84" t="n">
        <f aca="false">IF($N2442="G",VLOOKUP(H2442,PGDBuckets,2,FALSE()),0)</f>
        <v>0</v>
      </c>
      <c r="T2442" s="84" t="n">
        <f aca="false">SUM(P2442:S2442)</f>
        <v>14</v>
      </c>
      <c r="U2442" s="84" t="str">
        <f aca="false">IF(O2442="not used","-",O2442&amp;N2442&amp;T2442)</f>
        <v>-</v>
      </c>
      <c r="V2442" s="84" t="str">
        <f aca="false">IF(O2442="Not Used","-",VLOOKUP(D2442,FOLIOS,7,FALSE())&amp;H2442)</f>
        <v>-</v>
      </c>
      <c r="W2442" s="84" t="str">
        <f aca="false">IF(U2442="-","-",O2442&amp;E2442&amp;H2442)</f>
        <v>-</v>
      </c>
      <c r="X2442" s="85" t="str">
        <f aca="false">D2442&amp;G2442</f>
        <v>FT-CAND-EGSC-PRCTOLL:AECO/EMP</v>
      </c>
      <c r="AF2442" s="0" t="str">
        <f aca="false">D2442&amp;V2442</f>
        <v>FT-CAND-EGSC-PRC-</v>
      </c>
    </row>
    <row r="2443" customFormat="false" ht="12.75" hidden="false" customHeight="false" outlineLevel="0" collapsed="false">
      <c r="A2443" s="81" t="n">
        <v>36682</v>
      </c>
      <c r="B2443" s="82" t="s">
        <v>55</v>
      </c>
      <c r="C2443" s="82" t="s">
        <v>56</v>
      </c>
      <c r="D2443" s="82" t="s">
        <v>103</v>
      </c>
      <c r="E2443" s="82" t="s">
        <v>24</v>
      </c>
      <c r="F2443" s="82"/>
      <c r="G2443" s="82" t="s">
        <v>104</v>
      </c>
      <c r="H2443" s="89" t="n">
        <v>41244</v>
      </c>
      <c r="I2443" s="82" t="n">
        <v>94637</v>
      </c>
      <c r="J2443" s="82" t="n">
        <v>0</v>
      </c>
      <c r="K2443" s="83" t="n">
        <f aca="false">IF(J2443=0,0,J2443/I2443)</f>
        <v>0</v>
      </c>
      <c r="L2443" s="83" t="n">
        <f aca="false">I2443/UOM</f>
        <v>9.4637</v>
      </c>
      <c r="M2443" s="83" t="n">
        <f aca="false">J2443/UOM</f>
        <v>0</v>
      </c>
      <c r="N2443" s="84" t="str">
        <f aca="false">IF(F2443="P","PHY",IF(F2443="G","G",E2443))</f>
        <v>P</v>
      </c>
      <c r="O2443" s="84" t="str">
        <f aca="false">IF(ISNA(VLOOKUP(G2443,BadCanCurves,1,FALSE())),VLOOKUP(D2443,FOLIOS,6,FALSE()),"not used")</f>
        <v>not used</v>
      </c>
      <c r="P2443" s="84" t="n">
        <f aca="false">IF($N2443="P",VLOOKUP(H2443,PrcBuckets,2,FALSE()),0)</f>
        <v>14</v>
      </c>
      <c r="Q2443" s="84" t="n">
        <f aca="false">IF($N2443="D",VLOOKUP(H2443,BasisBuckets,2,FALSE()),0)</f>
        <v>0</v>
      </c>
      <c r="R2443" s="84" t="n">
        <f aca="false">IF($N2443="PHY",VLOOKUP(H2443,PGDBuckets,2,FALSE()),0)</f>
        <v>0</v>
      </c>
      <c r="S2443" s="84" t="n">
        <f aca="false">IF($N2443="G",VLOOKUP(H2443,PGDBuckets,2,FALSE()),0)</f>
        <v>0</v>
      </c>
      <c r="T2443" s="84" t="n">
        <f aca="false">SUM(P2443:S2443)</f>
        <v>14</v>
      </c>
      <c r="U2443" s="84" t="str">
        <f aca="false">IF(O2443="not used","-",O2443&amp;N2443&amp;T2443)</f>
        <v>-</v>
      </c>
      <c r="V2443" s="84" t="str">
        <f aca="false">IF(O2443="Not Used","-",VLOOKUP(D2443,FOLIOS,7,FALSE())&amp;H2443)</f>
        <v>-</v>
      </c>
      <c r="W2443" s="84" t="str">
        <f aca="false">IF(U2443="-","-",O2443&amp;E2443&amp;H2443)</f>
        <v>-</v>
      </c>
      <c r="X2443" s="85" t="str">
        <f aca="false">D2443&amp;G2443</f>
        <v>FT-CAND-EGSC-PRCTOLL:AECO/EMP</v>
      </c>
      <c r="AF2443" s="0" t="str">
        <f aca="false">D2443&amp;V2443</f>
        <v>FT-CAND-EGSC-PRC-</v>
      </c>
    </row>
    <row r="2444" customFormat="false" ht="12.75" hidden="false" customHeight="false" outlineLevel="0" collapsed="false">
      <c r="A2444" s="81" t="n">
        <v>36682</v>
      </c>
      <c r="B2444" s="82" t="s">
        <v>55</v>
      </c>
      <c r="C2444" s="82" t="s">
        <v>56</v>
      </c>
      <c r="D2444" s="82" t="s">
        <v>103</v>
      </c>
      <c r="E2444" s="82" t="s">
        <v>24</v>
      </c>
      <c r="F2444" s="82"/>
      <c r="G2444" s="82" t="s">
        <v>104</v>
      </c>
      <c r="H2444" s="89" t="n">
        <v>41275</v>
      </c>
      <c r="I2444" s="82" t="n">
        <v>94059</v>
      </c>
      <c r="J2444" s="82" t="n">
        <v>0</v>
      </c>
      <c r="K2444" s="83" t="n">
        <f aca="false">IF(J2444=0,0,J2444/I2444)</f>
        <v>0</v>
      </c>
      <c r="L2444" s="83" t="n">
        <f aca="false">I2444/UOM</f>
        <v>9.4059</v>
      </c>
      <c r="M2444" s="83" t="n">
        <f aca="false">J2444/UOM</f>
        <v>0</v>
      </c>
      <c r="N2444" s="84" t="str">
        <f aca="false">IF(F2444="P","PHY",IF(F2444="G","G",E2444))</f>
        <v>P</v>
      </c>
      <c r="O2444" s="84" t="str">
        <f aca="false">IF(ISNA(VLOOKUP(G2444,BadCanCurves,1,FALSE())),VLOOKUP(D2444,FOLIOS,6,FALSE()),"not used")</f>
        <v>not used</v>
      </c>
      <c r="P2444" s="84" t="n">
        <f aca="false">IF($N2444="P",VLOOKUP(H2444,PrcBuckets,2,FALSE()),0)</f>
        <v>14</v>
      </c>
      <c r="Q2444" s="84" t="n">
        <f aca="false">IF($N2444="D",VLOOKUP(H2444,BasisBuckets,2,FALSE()),0)</f>
        <v>0</v>
      </c>
      <c r="R2444" s="84" t="n">
        <f aca="false">IF($N2444="PHY",VLOOKUP(H2444,PGDBuckets,2,FALSE()),0)</f>
        <v>0</v>
      </c>
      <c r="S2444" s="84" t="n">
        <f aca="false">IF($N2444="G",VLOOKUP(H2444,PGDBuckets,2,FALSE()),0)</f>
        <v>0</v>
      </c>
      <c r="T2444" s="84" t="n">
        <f aca="false">SUM(P2444:S2444)</f>
        <v>14</v>
      </c>
      <c r="U2444" s="84" t="str">
        <f aca="false">IF(O2444="not used","-",O2444&amp;N2444&amp;T2444)</f>
        <v>-</v>
      </c>
      <c r="V2444" s="84" t="str">
        <f aca="false">IF(O2444="Not Used","-",VLOOKUP(D2444,FOLIOS,7,FALSE())&amp;H2444)</f>
        <v>-</v>
      </c>
      <c r="W2444" s="84" t="str">
        <f aca="false">IF(U2444="-","-",O2444&amp;E2444&amp;H2444)</f>
        <v>-</v>
      </c>
      <c r="X2444" s="85" t="str">
        <f aca="false">D2444&amp;G2444</f>
        <v>FT-CAND-EGSC-PRCTOLL:AECO/EMP</v>
      </c>
      <c r="AF2444" s="0" t="str">
        <f aca="false">D2444&amp;V2444</f>
        <v>FT-CAND-EGSC-PRC-</v>
      </c>
    </row>
    <row r="2445" customFormat="false" ht="12.75" hidden="false" customHeight="false" outlineLevel="0" collapsed="false">
      <c r="A2445" s="81" t="n">
        <v>36682</v>
      </c>
      <c r="B2445" s="82" t="s">
        <v>55</v>
      </c>
      <c r="C2445" s="82" t="s">
        <v>56</v>
      </c>
      <c r="D2445" s="82" t="s">
        <v>103</v>
      </c>
      <c r="E2445" s="82" t="s">
        <v>24</v>
      </c>
      <c r="F2445" s="82"/>
      <c r="G2445" s="82" t="s">
        <v>104</v>
      </c>
      <c r="H2445" s="89" t="n">
        <v>41306</v>
      </c>
      <c r="I2445" s="82" t="n">
        <v>84437</v>
      </c>
      <c r="J2445" s="82" t="n">
        <v>0</v>
      </c>
      <c r="K2445" s="83" t="n">
        <f aca="false">IF(J2445=0,0,J2445/I2445)</f>
        <v>0</v>
      </c>
      <c r="L2445" s="83" t="n">
        <f aca="false">I2445/UOM</f>
        <v>8.4437</v>
      </c>
      <c r="M2445" s="83" t="n">
        <f aca="false">J2445/UOM</f>
        <v>0</v>
      </c>
      <c r="N2445" s="84" t="str">
        <f aca="false">IF(F2445="P","PHY",IF(F2445="G","G",E2445))</f>
        <v>P</v>
      </c>
      <c r="O2445" s="84" t="str">
        <f aca="false">IF(ISNA(VLOOKUP(G2445,BadCanCurves,1,FALSE())),VLOOKUP(D2445,FOLIOS,6,FALSE()),"not used")</f>
        <v>not used</v>
      </c>
      <c r="P2445" s="84" t="n">
        <f aca="false">IF($N2445="P",VLOOKUP(H2445,PrcBuckets,2,FALSE()),0)</f>
        <v>14</v>
      </c>
      <c r="Q2445" s="84" t="n">
        <f aca="false">IF($N2445="D",VLOOKUP(H2445,BasisBuckets,2,FALSE()),0)</f>
        <v>0</v>
      </c>
      <c r="R2445" s="84" t="n">
        <f aca="false">IF($N2445="PHY",VLOOKUP(H2445,PGDBuckets,2,FALSE()),0)</f>
        <v>0</v>
      </c>
      <c r="S2445" s="84" t="n">
        <f aca="false">IF($N2445="G",VLOOKUP(H2445,PGDBuckets,2,FALSE()),0)</f>
        <v>0</v>
      </c>
      <c r="T2445" s="84" t="n">
        <f aca="false">SUM(P2445:S2445)</f>
        <v>14</v>
      </c>
      <c r="U2445" s="84" t="str">
        <f aca="false">IF(O2445="not used","-",O2445&amp;N2445&amp;T2445)</f>
        <v>-</v>
      </c>
      <c r="V2445" s="84" t="str">
        <f aca="false">IF(O2445="Not Used","-",VLOOKUP(D2445,FOLIOS,7,FALSE())&amp;H2445)</f>
        <v>-</v>
      </c>
      <c r="W2445" s="84" t="str">
        <f aca="false">IF(U2445="-","-",O2445&amp;E2445&amp;H2445)</f>
        <v>-</v>
      </c>
      <c r="X2445" s="85" t="str">
        <f aca="false">D2445&amp;G2445</f>
        <v>FT-CAND-EGSC-PRCTOLL:AECO/EMP</v>
      </c>
      <c r="AF2445" s="0" t="str">
        <f aca="false">D2445&amp;V2445</f>
        <v>FT-CAND-EGSC-PRC-</v>
      </c>
    </row>
    <row r="2446" customFormat="false" ht="12.75" hidden="false" customHeight="false" outlineLevel="0" collapsed="false">
      <c r="A2446" s="81" t="n">
        <v>36682</v>
      </c>
      <c r="B2446" s="82" t="s">
        <v>55</v>
      </c>
      <c r="C2446" s="82" t="s">
        <v>56</v>
      </c>
      <c r="D2446" s="82" t="s">
        <v>103</v>
      </c>
      <c r="E2446" s="82" t="s">
        <v>24</v>
      </c>
      <c r="F2446" s="82"/>
      <c r="G2446" s="82" t="s">
        <v>104</v>
      </c>
      <c r="H2446" s="89" t="n">
        <v>41334</v>
      </c>
      <c r="I2446" s="82" t="n">
        <v>92967</v>
      </c>
      <c r="J2446" s="82" t="n">
        <v>0</v>
      </c>
      <c r="K2446" s="83" t="n">
        <f aca="false">IF(J2446=0,0,J2446/I2446)</f>
        <v>0</v>
      </c>
      <c r="L2446" s="83" t="n">
        <f aca="false">I2446/UOM</f>
        <v>9.2967</v>
      </c>
      <c r="M2446" s="83" t="n">
        <f aca="false">J2446/UOM</f>
        <v>0</v>
      </c>
      <c r="N2446" s="84" t="str">
        <f aca="false">IF(F2446="P","PHY",IF(F2446="G","G",E2446))</f>
        <v>P</v>
      </c>
      <c r="O2446" s="84" t="str">
        <f aca="false">IF(ISNA(VLOOKUP(G2446,BadCanCurves,1,FALSE())),VLOOKUP(D2446,FOLIOS,6,FALSE()),"not used")</f>
        <v>not used</v>
      </c>
      <c r="P2446" s="84" t="n">
        <f aca="false">IF($N2446="P",VLOOKUP(H2446,PrcBuckets,2,FALSE()),0)</f>
        <v>14</v>
      </c>
      <c r="Q2446" s="84" t="n">
        <f aca="false">IF($N2446="D",VLOOKUP(H2446,BasisBuckets,2,FALSE()),0)</f>
        <v>0</v>
      </c>
      <c r="R2446" s="84" t="n">
        <f aca="false">IF($N2446="PHY",VLOOKUP(H2446,PGDBuckets,2,FALSE()),0)</f>
        <v>0</v>
      </c>
      <c r="S2446" s="84" t="n">
        <f aca="false">IF($N2446="G",VLOOKUP(H2446,PGDBuckets,2,FALSE()),0)</f>
        <v>0</v>
      </c>
      <c r="T2446" s="84" t="n">
        <f aca="false">SUM(P2446:S2446)</f>
        <v>14</v>
      </c>
      <c r="U2446" s="84" t="str">
        <f aca="false">IF(O2446="not used","-",O2446&amp;N2446&amp;T2446)</f>
        <v>-</v>
      </c>
      <c r="V2446" s="84" t="str">
        <f aca="false">IF(O2446="Not Used","-",VLOOKUP(D2446,FOLIOS,7,FALSE())&amp;H2446)</f>
        <v>-</v>
      </c>
      <c r="W2446" s="84" t="str">
        <f aca="false">IF(U2446="-","-",O2446&amp;E2446&amp;H2446)</f>
        <v>-</v>
      </c>
      <c r="X2446" s="85" t="str">
        <f aca="false">D2446&amp;G2446</f>
        <v>FT-CAND-EGSC-PRCTOLL:AECO/EMP</v>
      </c>
      <c r="AF2446" s="0" t="str">
        <f aca="false">D2446&amp;V2446</f>
        <v>FT-CAND-EGSC-PRC-</v>
      </c>
    </row>
    <row r="2447" customFormat="false" ht="12.75" hidden="false" customHeight="false" outlineLevel="0" collapsed="false">
      <c r="A2447" s="81" t="n">
        <v>36682</v>
      </c>
      <c r="B2447" s="82" t="s">
        <v>55</v>
      </c>
      <c r="C2447" s="82" t="s">
        <v>56</v>
      </c>
      <c r="D2447" s="82" t="s">
        <v>103</v>
      </c>
      <c r="E2447" s="82" t="s">
        <v>24</v>
      </c>
      <c r="F2447" s="82"/>
      <c r="G2447" s="82" t="s">
        <v>104</v>
      </c>
      <c r="H2447" s="89" t="n">
        <v>41365</v>
      </c>
      <c r="I2447" s="82" t="n">
        <v>89417</v>
      </c>
      <c r="J2447" s="82" t="n">
        <v>0</v>
      </c>
      <c r="K2447" s="83" t="n">
        <f aca="false">IF(J2447=0,0,J2447/I2447)</f>
        <v>0</v>
      </c>
      <c r="L2447" s="83" t="n">
        <f aca="false">I2447/UOM</f>
        <v>8.9417</v>
      </c>
      <c r="M2447" s="83" t="n">
        <f aca="false">J2447/UOM</f>
        <v>0</v>
      </c>
      <c r="N2447" s="84" t="str">
        <f aca="false">IF(F2447="P","PHY",IF(F2447="G","G",E2447))</f>
        <v>P</v>
      </c>
      <c r="O2447" s="84" t="str">
        <f aca="false">IF(ISNA(VLOOKUP(G2447,BadCanCurves,1,FALSE())),VLOOKUP(D2447,FOLIOS,6,FALSE()),"not used")</f>
        <v>not used</v>
      </c>
      <c r="P2447" s="84" t="n">
        <f aca="false">IF($N2447="P",VLOOKUP(H2447,PrcBuckets,2,FALSE()),0)</f>
        <v>14</v>
      </c>
      <c r="Q2447" s="84" t="n">
        <f aca="false">IF($N2447="D",VLOOKUP(H2447,BasisBuckets,2,FALSE()),0)</f>
        <v>0</v>
      </c>
      <c r="R2447" s="84" t="n">
        <f aca="false">IF($N2447="PHY",VLOOKUP(H2447,PGDBuckets,2,FALSE()),0)</f>
        <v>0</v>
      </c>
      <c r="S2447" s="84" t="n">
        <f aca="false">IF($N2447="G",VLOOKUP(H2447,PGDBuckets,2,FALSE()),0)</f>
        <v>0</v>
      </c>
      <c r="T2447" s="84" t="n">
        <f aca="false">SUM(P2447:S2447)</f>
        <v>14</v>
      </c>
      <c r="U2447" s="84" t="str">
        <f aca="false">IF(O2447="not used","-",O2447&amp;N2447&amp;T2447)</f>
        <v>-</v>
      </c>
      <c r="V2447" s="84" t="str">
        <f aca="false">IF(O2447="Not Used","-",VLOOKUP(D2447,FOLIOS,7,FALSE())&amp;H2447)</f>
        <v>-</v>
      </c>
      <c r="W2447" s="84" t="str">
        <f aca="false">IF(U2447="-","-",O2447&amp;E2447&amp;H2447)</f>
        <v>-</v>
      </c>
      <c r="X2447" s="85" t="str">
        <f aca="false">D2447&amp;G2447</f>
        <v>FT-CAND-EGSC-PRCTOLL:AECO/EMP</v>
      </c>
      <c r="AF2447" s="0" t="str">
        <f aca="false">D2447&amp;V2447</f>
        <v>FT-CAND-EGSC-PRC-</v>
      </c>
    </row>
    <row r="2448" customFormat="false" ht="12.75" hidden="false" customHeight="false" outlineLevel="0" collapsed="false">
      <c r="A2448" s="81" t="n">
        <v>36682</v>
      </c>
      <c r="B2448" s="82" t="s">
        <v>55</v>
      </c>
      <c r="C2448" s="82" t="s">
        <v>56</v>
      </c>
      <c r="D2448" s="82" t="s">
        <v>103</v>
      </c>
      <c r="E2448" s="82" t="s">
        <v>24</v>
      </c>
      <c r="F2448" s="82"/>
      <c r="G2448" s="82" t="s">
        <v>104</v>
      </c>
      <c r="H2448" s="89" t="n">
        <v>41395</v>
      </c>
      <c r="I2448" s="82" t="n">
        <v>91851</v>
      </c>
      <c r="J2448" s="82" t="n">
        <v>0</v>
      </c>
      <c r="K2448" s="83" t="n">
        <f aca="false">IF(J2448=0,0,J2448/I2448)</f>
        <v>0</v>
      </c>
      <c r="L2448" s="83" t="n">
        <f aca="false">I2448/UOM</f>
        <v>9.1851</v>
      </c>
      <c r="M2448" s="83" t="n">
        <f aca="false">J2448/UOM</f>
        <v>0</v>
      </c>
      <c r="N2448" s="84" t="str">
        <f aca="false">IF(F2448="P","PHY",IF(F2448="G","G",E2448))</f>
        <v>P</v>
      </c>
      <c r="O2448" s="84" t="str">
        <f aca="false">IF(ISNA(VLOOKUP(G2448,BadCanCurves,1,FALSE())),VLOOKUP(D2448,FOLIOS,6,FALSE()),"not used")</f>
        <v>not used</v>
      </c>
      <c r="P2448" s="84" t="n">
        <f aca="false">IF($N2448="P",VLOOKUP(H2448,PrcBuckets,2,FALSE()),0)</f>
        <v>14</v>
      </c>
      <c r="Q2448" s="84" t="n">
        <f aca="false">IF($N2448="D",VLOOKUP(H2448,BasisBuckets,2,FALSE()),0)</f>
        <v>0</v>
      </c>
      <c r="R2448" s="84" t="n">
        <f aca="false">IF($N2448="PHY",VLOOKUP(H2448,PGDBuckets,2,FALSE()),0)</f>
        <v>0</v>
      </c>
      <c r="S2448" s="84" t="n">
        <f aca="false">IF($N2448="G",VLOOKUP(H2448,PGDBuckets,2,FALSE()),0)</f>
        <v>0</v>
      </c>
      <c r="T2448" s="84" t="n">
        <f aca="false">SUM(P2448:S2448)</f>
        <v>14</v>
      </c>
      <c r="U2448" s="84" t="str">
        <f aca="false">IF(O2448="not used","-",O2448&amp;N2448&amp;T2448)</f>
        <v>-</v>
      </c>
      <c r="V2448" s="84" t="str">
        <f aca="false">IF(O2448="Not Used","-",VLOOKUP(D2448,FOLIOS,7,FALSE())&amp;H2448)</f>
        <v>-</v>
      </c>
      <c r="W2448" s="84" t="str">
        <f aca="false">IF(U2448="-","-",O2448&amp;E2448&amp;H2448)</f>
        <v>-</v>
      </c>
      <c r="X2448" s="85" t="str">
        <f aca="false">D2448&amp;G2448</f>
        <v>FT-CAND-EGSC-PRCTOLL:AECO/EMP</v>
      </c>
      <c r="AF2448" s="0" t="str">
        <f aca="false">D2448&amp;V2448</f>
        <v>FT-CAND-EGSC-PRC-</v>
      </c>
    </row>
    <row r="2449" customFormat="false" ht="12.75" hidden="false" customHeight="false" outlineLevel="0" collapsed="false">
      <c r="A2449" s="81" t="n">
        <v>36682</v>
      </c>
      <c r="B2449" s="82" t="s">
        <v>55</v>
      </c>
      <c r="C2449" s="82" t="s">
        <v>56</v>
      </c>
      <c r="D2449" s="82" t="s">
        <v>103</v>
      </c>
      <c r="E2449" s="82" t="s">
        <v>24</v>
      </c>
      <c r="F2449" s="82"/>
      <c r="G2449" s="82" t="s">
        <v>104</v>
      </c>
      <c r="H2449" s="89" t="n">
        <v>41426</v>
      </c>
      <c r="I2449" s="82" t="n">
        <v>88344</v>
      </c>
      <c r="J2449" s="82" t="n">
        <v>0</v>
      </c>
      <c r="K2449" s="83" t="n">
        <f aca="false">IF(J2449=0,0,J2449/I2449)</f>
        <v>0</v>
      </c>
      <c r="L2449" s="83" t="n">
        <f aca="false">I2449/UOM</f>
        <v>8.8344</v>
      </c>
      <c r="M2449" s="83" t="n">
        <f aca="false">J2449/UOM</f>
        <v>0</v>
      </c>
      <c r="N2449" s="84" t="str">
        <f aca="false">IF(F2449="P","PHY",IF(F2449="G","G",E2449))</f>
        <v>P</v>
      </c>
      <c r="O2449" s="84" t="str">
        <f aca="false">IF(ISNA(VLOOKUP(G2449,BadCanCurves,1,FALSE())),VLOOKUP(D2449,FOLIOS,6,FALSE()),"not used")</f>
        <v>not used</v>
      </c>
      <c r="P2449" s="84" t="n">
        <f aca="false">IF($N2449="P",VLOOKUP(H2449,PrcBuckets,2,FALSE()),0)</f>
        <v>14</v>
      </c>
      <c r="Q2449" s="84" t="n">
        <f aca="false">IF($N2449="D",VLOOKUP(H2449,BasisBuckets,2,FALSE()),0)</f>
        <v>0</v>
      </c>
      <c r="R2449" s="84" t="n">
        <f aca="false">IF($N2449="PHY",VLOOKUP(H2449,PGDBuckets,2,FALSE()),0)</f>
        <v>0</v>
      </c>
      <c r="S2449" s="84" t="n">
        <f aca="false">IF($N2449="G",VLOOKUP(H2449,PGDBuckets,2,FALSE()),0)</f>
        <v>0</v>
      </c>
      <c r="T2449" s="84" t="n">
        <f aca="false">SUM(P2449:S2449)</f>
        <v>14</v>
      </c>
      <c r="U2449" s="84" t="str">
        <f aca="false">IF(O2449="not used","-",O2449&amp;N2449&amp;T2449)</f>
        <v>-</v>
      </c>
      <c r="V2449" s="84" t="str">
        <f aca="false">IF(O2449="Not Used","-",VLOOKUP(D2449,FOLIOS,7,FALSE())&amp;H2449)</f>
        <v>-</v>
      </c>
      <c r="W2449" s="84" t="str">
        <f aca="false">IF(U2449="-","-",O2449&amp;E2449&amp;H2449)</f>
        <v>-</v>
      </c>
      <c r="X2449" s="85" t="str">
        <f aca="false">D2449&amp;G2449</f>
        <v>FT-CAND-EGSC-PRCTOLL:AECO/EMP</v>
      </c>
      <c r="AF2449" s="0" t="str">
        <f aca="false">D2449&amp;V2449</f>
        <v>FT-CAND-EGSC-PRC-</v>
      </c>
    </row>
    <row r="2450" customFormat="false" ht="12.75" hidden="false" customHeight="false" outlineLevel="0" collapsed="false">
      <c r="A2450" s="81" t="n">
        <v>36682</v>
      </c>
      <c r="B2450" s="82" t="s">
        <v>55</v>
      </c>
      <c r="C2450" s="82" t="s">
        <v>56</v>
      </c>
      <c r="D2450" s="82" t="s">
        <v>103</v>
      </c>
      <c r="E2450" s="82" t="s">
        <v>24</v>
      </c>
      <c r="F2450" s="82"/>
      <c r="G2450" s="82" t="s">
        <v>104</v>
      </c>
      <c r="H2450" s="89" t="n">
        <v>41456</v>
      </c>
      <c r="I2450" s="82" t="n">
        <v>90748</v>
      </c>
      <c r="J2450" s="82" t="n">
        <v>0</v>
      </c>
      <c r="K2450" s="83" t="n">
        <f aca="false">IF(J2450=0,0,J2450/I2450)</f>
        <v>0</v>
      </c>
      <c r="L2450" s="83" t="n">
        <f aca="false">I2450/UOM</f>
        <v>9.0748</v>
      </c>
      <c r="M2450" s="83" t="n">
        <f aca="false">J2450/UOM</f>
        <v>0</v>
      </c>
      <c r="N2450" s="84" t="str">
        <f aca="false">IF(F2450="P","PHY",IF(F2450="G","G",E2450))</f>
        <v>P</v>
      </c>
      <c r="O2450" s="84" t="str">
        <f aca="false">IF(ISNA(VLOOKUP(G2450,BadCanCurves,1,FALSE())),VLOOKUP(D2450,FOLIOS,6,FALSE()),"not used")</f>
        <v>not used</v>
      </c>
      <c r="P2450" s="84" t="n">
        <f aca="false">IF($N2450="P",VLOOKUP(H2450,PrcBuckets,2,FALSE()),0)</f>
        <v>14</v>
      </c>
      <c r="Q2450" s="84" t="n">
        <f aca="false">IF($N2450="D",VLOOKUP(H2450,BasisBuckets,2,FALSE()),0)</f>
        <v>0</v>
      </c>
      <c r="R2450" s="84" t="n">
        <f aca="false">IF($N2450="PHY",VLOOKUP(H2450,PGDBuckets,2,FALSE()),0)</f>
        <v>0</v>
      </c>
      <c r="S2450" s="84" t="n">
        <f aca="false">IF($N2450="G",VLOOKUP(H2450,PGDBuckets,2,FALSE()),0)</f>
        <v>0</v>
      </c>
      <c r="T2450" s="84" t="n">
        <f aca="false">SUM(P2450:S2450)</f>
        <v>14</v>
      </c>
      <c r="U2450" s="84" t="str">
        <f aca="false">IF(O2450="not used","-",O2450&amp;N2450&amp;T2450)</f>
        <v>-</v>
      </c>
      <c r="V2450" s="84" t="str">
        <f aca="false">IF(O2450="Not Used","-",VLOOKUP(D2450,FOLIOS,7,FALSE())&amp;H2450)</f>
        <v>-</v>
      </c>
      <c r="W2450" s="84" t="str">
        <f aca="false">IF(U2450="-","-",O2450&amp;E2450&amp;H2450)</f>
        <v>-</v>
      </c>
      <c r="X2450" s="85" t="str">
        <f aca="false">D2450&amp;G2450</f>
        <v>FT-CAND-EGSC-PRCTOLL:AECO/EMP</v>
      </c>
      <c r="AF2450" s="0" t="str">
        <f aca="false">D2450&amp;V2450</f>
        <v>FT-CAND-EGSC-PRC-</v>
      </c>
    </row>
    <row r="2451" customFormat="false" ht="12.75" hidden="false" customHeight="false" outlineLevel="0" collapsed="false">
      <c r="A2451" s="81" t="n">
        <v>36682</v>
      </c>
      <c r="B2451" s="82" t="s">
        <v>55</v>
      </c>
      <c r="C2451" s="82" t="s">
        <v>56</v>
      </c>
      <c r="D2451" s="82" t="s">
        <v>103</v>
      </c>
      <c r="E2451" s="82" t="s">
        <v>24</v>
      </c>
      <c r="F2451" s="82"/>
      <c r="G2451" s="82" t="s">
        <v>104</v>
      </c>
      <c r="H2451" s="89" t="n">
        <v>41487</v>
      </c>
      <c r="I2451" s="82" t="n">
        <v>90193</v>
      </c>
      <c r="J2451" s="82" t="n">
        <v>0</v>
      </c>
      <c r="K2451" s="83" t="n">
        <f aca="false">IF(J2451=0,0,J2451/I2451)</f>
        <v>0</v>
      </c>
      <c r="L2451" s="83" t="n">
        <f aca="false">I2451/UOM</f>
        <v>9.0193</v>
      </c>
      <c r="M2451" s="83" t="n">
        <f aca="false">J2451/UOM</f>
        <v>0</v>
      </c>
      <c r="N2451" s="84" t="str">
        <f aca="false">IF(F2451="P","PHY",IF(F2451="G","G",E2451))</f>
        <v>P</v>
      </c>
      <c r="O2451" s="84" t="str">
        <f aca="false">IF(ISNA(VLOOKUP(G2451,BadCanCurves,1,FALSE())),VLOOKUP(D2451,FOLIOS,6,FALSE()),"not used")</f>
        <v>not used</v>
      </c>
      <c r="P2451" s="84" t="n">
        <f aca="false">IF($N2451="P",VLOOKUP(H2451,PrcBuckets,2,FALSE()),0)</f>
        <v>14</v>
      </c>
      <c r="Q2451" s="84" t="n">
        <f aca="false">IF($N2451="D",VLOOKUP(H2451,BasisBuckets,2,FALSE()),0)</f>
        <v>0</v>
      </c>
      <c r="R2451" s="84" t="n">
        <f aca="false">IF($N2451="PHY",VLOOKUP(H2451,PGDBuckets,2,FALSE()),0)</f>
        <v>0</v>
      </c>
      <c r="S2451" s="84" t="n">
        <f aca="false">IF($N2451="G",VLOOKUP(H2451,PGDBuckets,2,FALSE()),0)</f>
        <v>0</v>
      </c>
      <c r="T2451" s="84" t="n">
        <f aca="false">SUM(P2451:S2451)</f>
        <v>14</v>
      </c>
      <c r="U2451" s="84" t="str">
        <f aca="false">IF(O2451="not used","-",O2451&amp;N2451&amp;T2451)</f>
        <v>-</v>
      </c>
      <c r="V2451" s="84" t="str">
        <f aca="false">IF(O2451="Not Used","-",VLOOKUP(D2451,FOLIOS,7,FALSE())&amp;H2451)</f>
        <v>-</v>
      </c>
      <c r="W2451" s="84" t="str">
        <f aca="false">IF(U2451="-","-",O2451&amp;E2451&amp;H2451)</f>
        <v>-</v>
      </c>
      <c r="X2451" s="85" t="str">
        <f aca="false">D2451&amp;G2451</f>
        <v>FT-CAND-EGSC-PRCTOLL:AECO/EMP</v>
      </c>
      <c r="AF2451" s="0" t="str">
        <f aca="false">D2451&amp;V2451</f>
        <v>FT-CAND-EGSC-PRC-</v>
      </c>
    </row>
    <row r="2452" customFormat="false" ht="12.75" hidden="false" customHeight="false" outlineLevel="0" collapsed="false">
      <c r="A2452" s="81" t="n">
        <v>36682</v>
      </c>
      <c r="B2452" s="82" t="s">
        <v>55</v>
      </c>
      <c r="C2452" s="82" t="s">
        <v>56</v>
      </c>
      <c r="D2452" s="82" t="s">
        <v>103</v>
      </c>
      <c r="E2452" s="82" t="s">
        <v>24</v>
      </c>
      <c r="F2452" s="82"/>
      <c r="G2452" s="82" t="s">
        <v>104</v>
      </c>
      <c r="H2452" s="89" t="n">
        <v>41518</v>
      </c>
      <c r="I2452" s="82" t="n">
        <v>86750</v>
      </c>
      <c r="J2452" s="82" t="n">
        <v>0</v>
      </c>
      <c r="K2452" s="83" t="n">
        <f aca="false">IF(J2452=0,0,J2452/I2452)</f>
        <v>0</v>
      </c>
      <c r="L2452" s="83" t="n">
        <f aca="false">I2452/UOM</f>
        <v>8.675</v>
      </c>
      <c r="M2452" s="83" t="n">
        <f aca="false">J2452/UOM</f>
        <v>0</v>
      </c>
      <c r="N2452" s="84" t="str">
        <f aca="false">IF(F2452="P","PHY",IF(F2452="G","G",E2452))</f>
        <v>P</v>
      </c>
      <c r="O2452" s="84" t="str">
        <f aca="false">IF(ISNA(VLOOKUP(G2452,BadCanCurves,1,FALSE())),VLOOKUP(D2452,FOLIOS,6,FALSE()),"not used")</f>
        <v>not used</v>
      </c>
      <c r="P2452" s="84" t="n">
        <f aca="false">IF($N2452="P",VLOOKUP(H2452,PrcBuckets,2,FALSE()),0)</f>
        <v>14</v>
      </c>
      <c r="Q2452" s="84" t="n">
        <f aca="false">IF($N2452="D",VLOOKUP(H2452,BasisBuckets,2,FALSE()),0)</f>
        <v>0</v>
      </c>
      <c r="R2452" s="84" t="n">
        <f aca="false">IF($N2452="PHY",VLOOKUP(H2452,PGDBuckets,2,FALSE()),0)</f>
        <v>0</v>
      </c>
      <c r="S2452" s="84" t="n">
        <f aca="false">IF($N2452="G",VLOOKUP(H2452,PGDBuckets,2,FALSE()),0)</f>
        <v>0</v>
      </c>
      <c r="T2452" s="84" t="n">
        <f aca="false">SUM(P2452:S2452)</f>
        <v>14</v>
      </c>
      <c r="U2452" s="84" t="str">
        <f aca="false">IF(O2452="not used","-",O2452&amp;N2452&amp;T2452)</f>
        <v>-</v>
      </c>
      <c r="V2452" s="84" t="str">
        <f aca="false">IF(O2452="Not Used","-",VLOOKUP(D2452,FOLIOS,7,FALSE())&amp;H2452)</f>
        <v>-</v>
      </c>
      <c r="W2452" s="84" t="str">
        <f aca="false">IF(U2452="-","-",O2452&amp;E2452&amp;H2452)</f>
        <v>-</v>
      </c>
      <c r="X2452" s="85" t="str">
        <f aca="false">D2452&amp;G2452</f>
        <v>FT-CAND-EGSC-PRCTOLL:AECO/EMP</v>
      </c>
      <c r="AF2452" s="0" t="str">
        <f aca="false">D2452&amp;V2452</f>
        <v>FT-CAND-EGSC-PRC-</v>
      </c>
    </row>
    <row r="2453" customFormat="false" ht="12.75" hidden="false" customHeight="false" outlineLevel="0" collapsed="false">
      <c r="A2453" s="81" t="n">
        <v>36682</v>
      </c>
      <c r="B2453" s="82" t="s">
        <v>55</v>
      </c>
      <c r="C2453" s="82" t="s">
        <v>56</v>
      </c>
      <c r="D2453" s="82" t="s">
        <v>103</v>
      </c>
      <c r="E2453" s="82" t="s">
        <v>24</v>
      </c>
      <c r="F2453" s="82"/>
      <c r="G2453" s="82" t="s">
        <v>104</v>
      </c>
      <c r="H2453" s="89" t="n">
        <v>41548</v>
      </c>
      <c r="I2453" s="82" t="n">
        <v>89110</v>
      </c>
      <c r="J2453" s="82" t="n">
        <v>0</v>
      </c>
      <c r="K2453" s="83" t="n">
        <f aca="false">IF(J2453=0,0,J2453/I2453)</f>
        <v>0</v>
      </c>
      <c r="L2453" s="83" t="n">
        <f aca="false">I2453/UOM</f>
        <v>8.911</v>
      </c>
      <c r="M2453" s="83" t="n">
        <f aca="false">J2453/UOM</f>
        <v>0</v>
      </c>
      <c r="N2453" s="84" t="str">
        <f aca="false">IF(F2453="P","PHY",IF(F2453="G","G",E2453))</f>
        <v>P</v>
      </c>
      <c r="O2453" s="84" t="str">
        <f aca="false">IF(ISNA(VLOOKUP(G2453,BadCanCurves,1,FALSE())),VLOOKUP(D2453,FOLIOS,6,FALSE()),"not used")</f>
        <v>not used</v>
      </c>
      <c r="P2453" s="84" t="n">
        <f aca="false">IF($N2453="P",VLOOKUP(H2453,PrcBuckets,2,FALSE()),0)</f>
        <v>14</v>
      </c>
      <c r="Q2453" s="84" t="n">
        <f aca="false">IF($N2453="D",VLOOKUP(H2453,BasisBuckets,2,FALSE()),0)</f>
        <v>0</v>
      </c>
      <c r="R2453" s="84" t="n">
        <f aca="false">IF($N2453="PHY",VLOOKUP(H2453,PGDBuckets,2,FALSE()),0)</f>
        <v>0</v>
      </c>
      <c r="S2453" s="84" t="n">
        <f aca="false">IF($N2453="G",VLOOKUP(H2453,PGDBuckets,2,FALSE()),0)</f>
        <v>0</v>
      </c>
      <c r="T2453" s="84" t="n">
        <f aca="false">SUM(P2453:S2453)</f>
        <v>14</v>
      </c>
      <c r="U2453" s="84" t="str">
        <f aca="false">IF(O2453="not used","-",O2453&amp;N2453&amp;T2453)</f>
        <v>-</v>
      </c>
      <c r="V2453" s="84" t="str">
        <f aca="false">IF(O2453="Not Used","-",VLOOKUP(D2453,FOLIOS,7,FALSE())&amp;H2453)</f>
        <v>-</v>
      </c>
      <c r="W2453" s="84" t="str">
        <f aca="false">IF(U2453="-","-",O2453&amp;E2453&amp;H2453)</f>
        <v>-</v>
      </c>
      <c r="X2453" s="85" t="str">
        <f aca="false">D2453&amp;G2453</f>
        <v>FT-CAND-EGSC-PRCTOLL:AECO/EMP</v>
      </c>
      <c r="AF2453" s="0" t="str">
        <f aca="false">D2453&amp;V2453</f>
        <v>FT-CAND-EGSC-PRC-</v>
      </c>
    </row>
    <row r="2454" customFormat="false" ht="12.75" hidden="false" customHeight="false" outlineLevel="0" collapsed="false">
      <c r="A2454" s="81" t="n">
        <v>36682</v>
      </c>
      <c r="B2454" s="82" t="s">
        <v>55</v>
      </c>
      <c r="C2454" s="82" t="s">
        <v>56</v>
      </c>
      <c r="D2454" s="82" t="s">
        <v>103</v>
      </c>
      <c r="E2454" s="82" t="s">
        <v>24</v>
      </c>
      <c r="F2454" s="82"/>
      <c r="G2454" s="82" t="s">
        <v>104</v>
      </c>
      <c r="H2454" s="89" t="n">
        <v>41579</v>
      </c>
      <c r="I2454" s="82" t="n">
        <v>85708</v>
      </c>
      <c r="J2454" s="82" t="n">
        <v>0</v>
      </c>
      <c r="K2454" s="83" t="n">
        <f aca="false">IF(J2454=0,0,J2454/I2454)</f>
        <v>0</v>
      </c>
      <c r="L2454" s="83" t="n">
        <f aca="false">I2454/UOM</f>
        <v>8.5708</v>
      </c>
      <c r="M2454" s="83" t="n">
        <f aca="false">J2454/UOM</f>
        <v>0</v>
      </c>
      <c r="N2454" s="84" t="str">
        <f aca="false">IF(F2454="P","PHY",IF(F2454="G","G",E2454))</f>
        <v>P</v>
      </c>
      <c r="O2454" s="84" t="str">
        <f aca="false">IF(ISNA(VLOOKUP(G2454,BadCanCurves,1,FALSE())),VLOOKUP(D2454,FOLIOS,6,FALSE()),"not used")</f>
        <v>not used</v>
      </c>
      <c r="P2454" s="84" t="n">
        <f aca="false">IF($N2454="P",VLOOKUP(H2454,PrcBuckets,2,FALSE()),0)</f>
        <v>14</v>
      </c>
      <c r="Q2454" s="84" t="n">
        <f aca="false">IF($N2454="D",VLOOKUP(H2454,BasisBuckets,2,FALSE()),0)</f>
        <v>0</v>
      </c>
      <c r="R2454" s="84" t="n">
        <f aca="false">IF($N2454="PHY",VLOOKUP(H2454,PGDBuckets,2,FALSE()),0)</f>
        <v>0</v>
      </c>
      <c r="S2454" s="84" t="n">
        <f aca="false">IF($N2454="G",VLOOKUP(H2454,PGDBuckets,2,FALSE()),0)</f>
        <v>0</v>
      </c>
      <c r="T2454" s="84" t="n">
        <f aca="false">SUM(P2454:S2454)</f>
        <v>14</v>
      </c>
      <c r="U2454" s="84" t="str">
        <f aca="false">IF(O2454="not used","-",O2454&amp;N2454&amp;T2454)</f>
        <v>-</v>
      </c>
      <c r="V2454" s="84" t="str">
        <f aca="false">IF(O2454="Not Used","-",VLOOKUP(D2454,FOLIOS,7,FALSE())&amp;H2454)</f>
        <v>-</v>
      </c>
      <c r="W2454" s="84" t="str">
        <f aca="false">IF(U2454="-","-",O2454&amp;E2454&amp;H2454)</f>
        <v>-</v>
      </c>
      <c r="X2454" s="85" t="str">
        <f aca="false">D2454&amp;G2454</f>
        <v>FT-CAND-EGSC-PRCTOLL:AECO/EMP</v>
      </c>
      <c r="AF2454" s="0" t="str">
        <f aca="false">D2454&amp;V2454</f>
        <v>FT-CAND-EGSC-PRC-</v>
      </c>
    </row>
    <row r="2455" customFormat="false" ht="12.75" hidden="false" customHeight="false" outlineLevel="0" collapsed="false">
      <c r="A2455" s="81" t="n">
        <v>36682</v>
      </c>
      <c r="B2455" s="82" t="s">
        <v>55</v>
      </c>
      <c r="C2455" s="82" t="s">
        <v>56</v>
      </c>
      <c r="D2455" s="82" t="s">
        <v>103</v>
      </c>
      <c r="E2455" s="82" t="s">
        <v>24</v>
      </c>
      <c r="F2455" s="82"/>
      <c r="G2455" s="82" t="s">
        <v>104</v>
      </c>
      <c r="H2455" s="89" t="n">
        <v>41609</v>
      </c>
      <c r="I2455" s="82" t="n">
        <v>88040</v>
      </c>
      <c r="J2455" s="82" t="n">
        <v>0</v>
      </c>
      <c r="K2455" s="83" t="n">
        <f aca="false">IF(J2455=0,0,J2455/I2455)</f>
        <v>0</v>
      </c>
      <c r="L2455" s="83" t="n">
        <f aca="false">I2455/UOM</f>
        <v>8.804</v>
      </c>
      <c r="M2455" s="83" t="n">
        <f aca="false">J2455/UOM</f>
        <v>0</v>
      </c>
      <c r="N2455" s="84" t="str">
        <f aca="false">IF(F2455="P","PHY",IF(F2455="G","G",E2455))</f>
        <v>P</v>
      </c>
      <c r="O2455" s="84" t="str">
        <f aca="false">IF(ISNA(VLOOKUP(G2455,BadCanCurves,1,FALSE())),VLOOKUP(D2455,FOLIOS,6,FALSE()),"not used")</f>
        <v>not used</v>
      </c>
      <c r="P2455" s="84" t="n">
        <f aca="false">IF($N2455="P",VLOOKUP(H2455,PrcBuckets,2,FALSE()),0)</f>
        <v>14</v>
      </c>
      <c r="Q2455" s="84" t="n">
        <f aca="false">IF($N2455="D",VLOOKUP(H2455,BasisBuckets,2,FALSE()),0)</f>
        <v>0</v>
      </c>
      <c r="R2455" s="84" t="n">
        <f aca="false">IF($N2455="PHY",VLOOKUP(H2455,PGDBuckets,2,FALSE()),0)</f>
        <v>0</v>
      </c>
      <c r="S2455" s="84" t="n">
        <f aca="false">IF($N2455="G",VLOOKUP(H2455,PGDBuckets,2,FALSE()),0)</f>
        <v>0</v>
      </c>
      <c r="T2455" s="84" t="n">
        <f aca="false">SUM(P2455:S2455)</f>
        <v>14</v>
      </c>
      <c r="U2455" s="84" t="str">
        <f aca="false">IF(O2455="not used","-",O2455&amp;N2455&amp;T2455)</f>
        <v>-</v>
      </c>
      <c r="V2455" s="84" t="str">
        <f aca="false">IF(O2455="Not Used","-",VLOOKUP(D2455,FOLIOS,7,FALSE())&amp;H2455)</f>
        <v>-</v>
      </c>
      <c r="W2455" s="84" t="str">
        <f aca="false">IF(U2455="-","-",O2455&amp;E2455&amp;H2455)</f>
        <v>-</v>
      </c>
      <c r="X2455" s="85" t="str">
        <f aca="false">D2455&amp;G2455</f>
        <v>FT-CAND-EGSC-PRCTOLL:AECO/EMP</v>
      </c>
      <c r="AF2455" s="0" t="str">
        <f aca="false">D2455&amp;V2455</f>
        <v>FT-CAND-EGSC-PRC-</v>
      </c>
    </row>
    <row r="2456" customFormat="false" ht="12.75" hidden="false" customHeight="false" outlineLevel="0" collapsed="false">
      <c r="A2456" s="81" t="n">
        <v>36682</v>
      </c>
      <c r="B2456" s="82" t="s">
        <v>55</v>
      </c>
      <c r="C2456" s="82" t="s">
        <v>56</v>
      </c>
      <c r="D2456" s="82" t="s">
        <v>103</v>
      </c>
      <c r="E2456" s="82" t="s">
        <v>24</v>
      </c>
      <c r="F2456" s="82"/>
      <c r="G2456" s="82" t="s">
        <v>104</v>
      </c>
      <c r="H2456" s="89" t="n">
        <v>41640</v>
      </c>
      <c r="I2456" s="82" t="n">
        <v>87502</v>
      </c>
      <c r="J2456" s="82" t="n">
        <v>0</v>
      </c>
      <c r="K2456" s="83" t="n">
        <f aca="false">IF(J2456=0,0,J2456/I2456)</f>
        <v>0</v>
      </c>
      <c r="L2456" s="83" t="n">
        <f aca="false">I2456/UOM</f>
        <v>8.7502</v>
      </c>
      <c r="M2456" s="83" t="n">
        <f aca="false">J2456/UOM</f>
        <v>0</v>
      </c>
      <c r="N2456" s="84" t="str">
        <f aca="false">IF(F2456="P","PHY",IF(F2456="G","G",E2456))</f>
        <v>P</v>
      </c>
      <c r="O2456" s="84" t="str">
        <f aca="false">IF(ISNA(VLOOKUP(G2456,BadCanCurves,1,FALSE())),VLOOKUP(D2456,FOLIOS,6,FALSE()),"not used")</f>
        <v>not used</v>
      </c>
      <c r="P2456" s="84" t="n">
        <f aca="false">IF($N2456="P",VLOOKUP(H2456,PrcBuckets,2,FALSE()),0)</f>
        <v>14</v>
      </c>
      <c r="Q2456" s="84" t="n">
        <f aca="false">IF($N2456="D",VLOOKUP(H2456,BasisBuckets,2,FALSE()),0)</f>
        <v>0</v>
      </c>
      <c r="R2456" s="84" t="n">
        <f aca="false">IF($N2456="PHY",VLOOKUP(H2456,PGDBuckets,2,FALSE()),0)</f>
        <v>0</v>
      </c>
      <c r="S2456" s="84" t="n">
        <f aca="false">IF($N2456="G",VLOOKUP(H2456,PGDBuckets,2,FALSE()),0)</f>
        <v>0</v>
      </c>
      <c r="T2456" s="84" t="n">
        <f aca="false">SUM(P2456:S2456)</f>
        <v>14</v>
      </c>
      <c r="U2456" s="84" t="str">
        <f aca="false">IF(O2456="not used","-",O2456&amp;N2456&amp;T2456)</f>
        <v>-</v>
      </c>
      <c r="V2456" s="84" t="str">
        <f aca="false">IF(O2456="Not Used","-",VLOOKUP(D2456,FOLIOS,7,FALSE())&amp;H2456)</f>
        <v>-</v>
      </c>
      <c r="W2456" s="84" t="str">
        <f aca="false">IF(U2456="-","-",O2456&amp;E2456&amp;H2456)</f>
        <v>-</v>
      </c>
      <c r="X2456" s="85" t="str">
        <f aca="false">D2456&amp;G2456</f>
        <v>FT-CAND-EGSC-PRCTOLL:AECO/EMP</v>
      </c>
      <c r="AF2456" s="0" t="str">
        <f aca="false">D2456&amp;V2456</f>
        <v>FT-CAND-EGSC-PRC-</v>
      </c>
    </row>
    <row r="2457" customFormat="false" ht="12.75" hidden="false" customHeight="false" outlineLevel="0" collapsed="false">
      <c r="A2457" s="81" t="n">
        <v>36682</v>
      </c>
      <c r="B2457" s="82" t="s">
        <v>55</v>
      </c>
      <c r="C2457" s="82" t="s">
        <v>56</v>
      </c>
      <c r="D2457" s="82" t="s">
        <v>103</v>
      </c>
      <c r="E2457" s="82" t="s">
        <v>24</v>
      </c>
      <c r="F2457" s="82"/>
      <c r="G2457" s="82" t="s">
        <v>104</v>
      </c>
      <c r="H2457" s="89" t="n">
        <v>41671</v>
      </c>
      <c r="I2457" s="82" t="n">
        <v>78550</v>
      </c>
      <c r="J2457" s="82" t="n">
        <v>0</v>
      </c>
      <c r="K2457" s="83" t="n">
        <f aca="false">IF(J2457=0,0,J2457/I2457)</f>
        <v>0</v>
      </c>
      <c r="L2457" s="83" t="n">
        <f aca="false">I2457/UOM</f>
        <v>7.855</v>
      </c>
      <c r="M2457" s="83" t="n">
        <f aca="false">J2457/UOM</f>
        <v>0</v>
      </c>
      <c r="N2457" s="84" t="str">
        <f aca="false">IF(F2457="P","PHY",IF(F2457="G","G",E2457))</f>
        <v>P</v>
      </c>
      <c r="O2457" s="84" t="str">
        <f aca="false">IF(ISNA(VLOOKUP(G2457,BadCanCurves,1,FALSE())),VLOOKUP(D2457,FOLIOS,6,FALSE()),"not used")</f>
        <v>not used</v>
      </c>
      <c r="P2457" s="84" t="n">
        <f aca="false">IF($N2457="P",VLOOKUP(H2457,PrcBuckets,2,FALSE()),0)</f>
        <v>14</v>
      </c>
      <c r="Q2457" s="84" t="n">
        <f aca="false">IF($N2457="D",VLOOKUP(H2457,BasisBuckets,2,FALSE()),0)</f>
        <v>0</v>
      </c>
      <c r="R2457" s="84" t="n">
        <f aca="false">IF($N2457="PHY",VLOOKUP(H2457,PGDBuckets,2,FALSE()),0)</f>
        <v>0</v>
      </c>
      <c r="S2457" s="84" t="n">
        <f aca="false">IF($N2457="G",VLOOKUP(H2457,PGDBuckets,2,FALSE()),0)</f>
        <v>0</v>
      </c>
      <c r="T2457" s="84" t="n">
        <f aca="false">SUM(P2457:S2457)</f>
        <v>14</v>
      </c>
      <c r="U2457" s="84" t="str">
        <f aca="false">IF(O2457="not used","-",O2457&amp;N2457&amp;T2457)</f>
        <v>-</v>
      </c>
      <c r="V2457" s="84" t="str">
        <f aca="false">IF(O2457="Not Used","-",VLOOKUP(D2457,FOLIOS,7,FALSE())&amp;H2457)</f>
        <v>-</v>
      </c>
      <c r="W2457" s="84" t="str">
        <f aca="false">IF(U2457="-","-",O2457&amp;E2457&amp;H2457)</f>
        <v>-</v>
      </c>
      <c r="X2457" s="85" t="str">
        <f aca="false">D2457&amp;G2457</f>
        <v>FT-CAND-EGSC-PRCTOLL:AECO/EMP</v>
      </c>
      <c r="AF2457" s="0" t="str">
        <f aca="false">D2457&amp;V2457</f>
        <v>FT-CAND-EGSC-PRC-</v>
      </c>
    </row>
    <row r="2458" customFormat="false" ht="12.75" hidden="false" customHeight="false" outlineLevel="0" collapsed="false">
      <c r="A2458" s="81" t="n">
        <v>36682</v>
      </c>
      <c r="B2458" s="82" t="s">
        <v>55</v>
      </c>
      <c r="C2458" s="82" t="s">
        <v>56</v>
      </c>
      <c r="D2458" s="82" t="s">
        <v>103</v>
      </c>
      <c r="E2458" s="82" t="s">
        <v>24</v>
      </c>
      <c r="F2458" s="82"/>
      <c r="G2458" s="82" t="s">
        <v>104</v>
      </c>
      <c r="H2458" s="89" t="n">
        <v>41699</v>
      </c>
      <c r="I2458" s="82" t="n">
        <v>86485</v>
      </c>
      <c r="J2458" s="82" t="n">
        <v>0</v>
      </c>
      <c r="K2458" s="83" t="n">
        <f aca="false">IF(J2458=0,0,J2458/I2458)</f>
        <v>0</v>
      </c>
      <c r="L2458" s="83" t="n">
        <f aca="false">I2458/UOM</f>
        <v>8.6485</v>
      </c>
      <c r="M2458" s="83" t="n">
        <f aca="false">J2458/UOM</f>
        <v>0</v>
      </c>
      <c r="N2458" s="84" t="str">
        <f aca="false">IF(F2458="P","PHY",IF(F2458="G","G",E2458))</f>
        <v>P</v>
      </c>
      <c r="O2458" s="84" t="str">
        <f aca="false">IF(ISNA(VLOOKUP(G2458,BadCanCurves,1,FALSE())),VLOOKUP(D2458,FOLIOS,6,FALSE()),"not used")</f>
        <v>not used</v>
      </c>
      <c r="P2458" s="84" t="n">
        <f aca="false">IF($N2458="P",VLOOKUP(H2458,PrcBuckets,2,FALSE()),0)</f>
        <v>14</v>
      </c>
      <c r="Q2458" s="84" t="n">
        <f aca="false">IF($N2458="D",VLOOKUP(H2458,BasisBuckets,2,FALSE()),0)</f>
        <v>0</v>
      </c>
      <c r="R2458" s="84" t="n">
        <f aca="false">IF($N2458="PHY",VLOOKUP(H2458,PGDBuckets,2,FALSE()),0)</f>
        <v>0</v>
      </c>
      <c r="S2458" s="84" t="n">
        <f aca="false">IF($N2458="G",VLOOKUP(H2458,PGDBuckets,2,FALSE()),0)</f>
        <v>0</v>
      </c>
      <c r="T2458" s="84" t="n">
        <f aca="false">SUM(P2458:S2458)</f>
        <v>14</v>
      </c>
      <c r="U2458" s="84" t="str">
        <f aca="false">IF(O2458="not used","-",O2458&amp;N2458&amp;T2458)</f>
        <v>-</v>
      </c>
      <c r="V2458" s="84" t="str">
        <f aca="false">IF(O2458="Not Used","-",VLOOKUP(D2458,FOLIOS,7,FALSE())&amp;H2458)</f>
        <v>-</v>
      </c>
      <c r="W2458" s="84" t="str">
        <f aca="false">IF(U2458="-","-",O2458&amp;E2458&amp;H2458)</f>
        <v>-</v>
      </c>
      <c r="X2458" s="85" t="str">
        <f aca="false">D2458&amp;G2458</f>
        <v>FT-CAND-EGSC-PRCTOLL:AECO/EMP</v>
      </c>
      <c r="AF2458" s="0" t="str">
        <f aca="false">D2458&amp;V2458</f>
        <v>FT-CAND-EGSC-PRC-</v>
      </c>
    </row>
    <row r="2459" customFormat="false" ht="12.75" hidden="false" customHeight="false" outlineLevel="0" collapsed="false">
      <c r="A2459" s="81" t="n">
        <v>36682</v>
      </c>
      <c r="B2459" s="82" t="s">
        <v>55</v>
      </c>
      <c r="C2459" s="82" t="s">
        <v>56</v>
      </c>
      <c r="D2459" s="82" t="s">
        <v>103</v>
      </c>
      <c r="E2459" s="82" t="s">
        <v>24</v>
      </c>
      <c r="F2459" s="82"/>
      <c r="G2459" s="82" t="s">
        <v>104</v>
      </c>
      <c r="H2459" s="89" t="n">
        <v>41730</v>
      </c>
      <c r="I2459" s="82" t="n">
        <v>83183</v>
      </c>
      <c r="J2459" s="82" t="n">
        <v>0</v>
      </c>
      <c r="K2459" s="83" t="n">
        <f aca="false">IF(J2459=0,0,J2459/I2459)</f>
        <v>0</v>
      </c>
      <c r="L2459" s="83" t="n">
        <f aca="false">I2459/UOM</f>
        <v>8.3183</v>
      </c>
      <c r="M2459" s="83" t="n">
        <f aca="false">J2459/UOM</f>
        <v>0</v>
      </c>
      <c r="N2459" s="84" t="str">
        <f aca="false">IF(F2459="P","PHY",IF(F2459="G","G",E2459))</f>
        <v>P</v>
      </c>
      <c r="O2459" s="84" t="str">
        <f aca="false">IF(ISNA(VLOOKUP(G2459,BadCanCurves,1,FALSE())),VLOOKUP(D2459,FOLIOS,6,FALSE()),"not used")</f>
        <v>not used</v>
      </c>
      <c r="P2459" s="84" t="n">
        <f aca="false">IF($N2459="P",VLOOKUP(H2459,PrcBuckets,2,FALSE()),0)</f>
        <v>14</v>
      </c>
      <c r="Q2459" s="84" t="n">
        <f aca="false">IF($N2459="D",VLOOKUP(H2459,BasisBuckets,2,FALSE()),0)</f>
        <v>0</v>
      </c>
      <c r="R2459" s="84" t="n">
        <f aca="false">IF($N2459="PHY",VLOOKUP(H2459,PGDBuckets,2,FALSE()),0)</f>
        <v>0</v>
      </c>
      <c r="S2459" s="84" t="n">
        <f aca="false">IF($N2459="G",VLOOKUP(H2459,PGDBuckets,2,FALSE()),0)</f>
        <v>0</v>
      </c>
      <c r="T2459" s="84" t="n">
        <f aca="false">SUM(P2459:S2459)</f>
        <v>14</v>
      </c>
      <c r="U2459" s="84" t="str">
        <f aca="false">IF(O2459="not used","-",O2459&amp;N2459&amp;T2459)</f>
        <v>-</v>
      </c>
      <c r="V2459" s="84" t="str">
        <f aca="false">IF(O2459="Not Used","-",VLOOKUP(D2459,FOLIOS,7,FALSE())&amp;H2459)</f>
        <v>-</v>
      </c>
      <c r="W2459" s="84" t="str">
        <f aca="false">IF(U2459="-","-",O2459&amp;E2459&amp;H2459)</f>
        <v>-</v>
      </c>
      <c r="X2459" s="85" t="str">
        <f aca="false">D2459&amp;G2459</f>
        <v>FT-CAND-EGSC-PRCTOLL:AECO/EMP</v>
      </c>
      <c r="AF2459" s="0" t="str">
        <f aca="false">D2459&amp;V2459</f>
        <v>FT-CAND-EGSC-PRC-</v>
      </c>
    </row>
    <row r="2460" customFormat="false" ht="12.75" hidden="false" customHeight="false" outlineLevel="0" collapsed="false">
      <c r="A2460" s="81" t="n">
        <v>36682</v>
      </c>
      <c r="B2460" s="82" t="s">
        <v>55</v>
      </c>
      <c r="C2460" s="82" t="s">
        <v>56</v>
      </c>
      <c r="D2460" s="82" t="s">
        <v>103</v>
      </c>
      <c r="E2460" s="82" t="s">
        <v>24</v>
      </c>
      <c r="F2460" s="82"/>
      <c r="G2460" s="82" t="s">
        <v>104</v>
      </c>
      <c r="H2460" s="89" t="n">
        <v>41760</v>
      </c>
      <c r="I2460" s="82" t="n">
        <v>85446</v>
      </c>
      <c r="J2460" s="82" t="n">
        <v>0</v>
      </c>
      <c r="K2460" s="83" t="n">
        <f aca="false">IF(J2460=0,0,J2460/I2460)</f>
        <v>0</v>
      </c>
      <c r="L2460" s="83" t="n">
        <f aca="false">I2460/UOM</f>
        <v>8.5446</v>
      </c>
      <c r="M2460" s="83" t="n">
        <f aca="false">J2460/UOM</f>
        <v>0</v>
      </c>
      <c r="N2460" s="84" t="str">
        <f aca="false">IF(F2460="P","PHY",IF(F2460="G","G",E2460))</f>
        <v>P</v>
      </c>
      <c r="O2460" s="84" t="str">
        <f aca="false">IF(ISNA(VLOOKUP(G2460,BadCanCurves,1,FALSE())),VLOOKUP(D2460,FOLIOS,6,FALSE()),"not used")</f>
        <v>not used</v>
      </c>
      <c r="P2460" s="84" t="n">
        <f aca="false">IF($N2460="P",VLOOKUP(H2460,PrcBuckets,2,FALSE()),0)</f>
        <v>14</v>
      </c>
      <c r="Q2460" s="84" t="n">
        <f aca="false">IF($N2460="D",VLOOKUP(H2460,BasisBuckets,2,FALSE()),0)</f>
        <v>0</v>
      </c>
      <c r="R2460" s="84" t="n">
        <f aca="false">IF($N2460="PHY",VLOOKUP(H2460,PGDBuckets,2,FALSE()),0)</f>
        <v>0</v>
      </c>
      <c r="S2460" s="84" t="n">
        <f aca="false">IF($N2460="G",VLOOKUP(H2460,PGDBuckets,2,FALSE()),0)</f>
        <v>0</v>
      </c>
      <c r="T2460" s="84" t="n">
        <f aca="false">SUM(P2460:S2460)</f>
        <v>14</v>
      </c>
      <c r="U2460" s="84" t="str">
        <f aca="false">IF(O2460="not used","-",O2460&amp;N2460&amp;T2460)</f>
        <v>-</v>
      </c>
      <c r="V2460" s="84" t="str">
        <f aca="false">IF(O2460="Not Used","-",VLOOKUP(D2460,FOLIOS,7,FALSE())&amp;H2460)</f>
        <v>-</v>
      </c>
      <c r="W2460" s="84" t="str">
        <f aca="false">IF(U2460="-","-",O2460&amp;E2460&amp;H2460)</f>
        <v>-</v>
      </c>
      <c r="X2460" s="85" t="str">
        <f aca="false">D2460&amp;G2460</f>
        <v>FT-CAND-EGSC-PRCTOLL:AECO/EMP</v>
      </c>
      <c r="AF2460" s="0" t="str">
        <f aca="false">D2460&amp;V2460</f>
        <v>FT-CAND-EGSC-PRC-</v>
      </c>
    </row>
    <row r="2461" customFormat="false" ht="12.75" hidden="false" customHeight="false" outlineLevel="0" collapsed="false">
      <c r="A2461" s="81" t="n">
        <v>36682</v>
      </c>
      <c r="B2461" s="82" t="s">
        <v>55</v>
      </c>
      <c r="C2461" s="82" t="s">
        <v>56</v>
      </c>
      <c r="D2461" s="82" t="s">
        <v>103</v>
      </c>
      <c r="E2461" s="82" t="s">
        <v>24</v>
      </c>
      <c r="F2461" s="82"/>
      <c r="G2461" s="82" t="s">
        <v>104</v>
      </c>
      <c r="H2461" s="89" t="n">
        <v>41791</v>
      </c>
      <c r="I2461" s="82" t="n">
        <v>82184</v>
      </c>
      <c r="J2461" s="82" t="n">
        <v>0</v>
      </c>
      <c r="K2461" s="83" t="n">
        <f aca="false">IF(J2461=0,0,J2461/I2461)</f>
        <v>0</v>
      </c>
      <c r="L2461" s="83" t="n">
        <f aca="false">I2461/UOM</f>
        <v>8.2184</v>
      </c>
      <c r="M2461" s="83" t="n">
        <f aca="false">J2461/UOM</f>
        <v>0</v>
      </c>
      <c r="N2461" s="84" t="str">
        <f aca="false">IF(F2461="P","PHY",IF(F2461="G","G",E2461))</f>
        <v>P</v>
      </c>
      <c r="O2461" s="84" t="str">
        <f aca="false">IF(ISNA(VLOOKUP(G2461,BadCanCurves,1,FALSE())),VLOOKUP(D2461,FOLIOS,6,FALSE()),"not used")</f>
        <v>not used</v>
      </c>
      <c r="P2461" s="84" t="n">
        <f aca="false">IF($N2461="P",VLOOKUP(H2461,PrcBuckets,2,FALSE()),0)</f>
        <v>14</v>
      </c>
      <c r="Q2461" s="84" t="n">
        <f aca="false">IF($N2461="D",VLOOKUP(H2461,BasisBuckets,2,FALSE()),0)</f>
        <v>0</v>
      </c>
      <c r="R2461" s="84" t="n">
        <f aca="false">IF($N2461="PHY",VLOOKUP(H2461,PGDBuckets,2,FALSE()),0)</f>
        <v>0</v>
      </c>
      <c r="S2461" s="84" t="n">
        <f aca="false">IF($N2461="G",VLOOKUP(H2461,PGDBuckets,2,FALSE()),0)</f>
        <v>0</v>
      </c>
      <c r="T2461" s="84" t="n">
        <f aca="false">SUM(P2461:S2461)</f>
        <v>14</v>
      </c>
      <c r="U2461" s="84" t="str">
        <f aca="false">IF(O2461="not used","-",O2461&amp;N2461&amp;T2461)</f>
        <v>-</v>
      </c>
      <c r="V2461" s="84" t="str">
        <f aca="false">IF(O2461="Not Used","-",VLOOKUP(D2461,FOLIOS,7,FALSE())&amp;H2461)</f>
        <v>-</v>
      </c>
      <c r="W2461" s="84" t="str">
        <f aca="false">IF(U2461="-","-",O2461&amp;E2461&amp;H2461)</f>
        <v>-</v>
      </c>
      <c r="X2461" s="85" t="str">
        <f aca="false">D2461&amp;G2461</f>
        <v>FT-CAND-EGSC-PRCTOLL:AECO/EMP</v>
      </c>
      <c r="AF2461" s="0" t="str">
        <f aca="false">D2461&amp;V2461</f>
        <v>FT-CAND-EGSC-PRC-</v>
      </c>
    </row>
    <row r="2462" customFormat="false" ht="12.75" hidden="false" customHeight="false" outlineLevel="0" collapsed="false">
      <c r="A2462" s="81" t="n">
        <v>36682</v>
      </c>
      <c r="B2462" s="82" t="s">
        <v>55</v>
      </c>
      <c r="C2462" s="82" t="s">
        <v>56</v>
      </c>
      <c r="D2462" s="82" t="s">
        <v>103</v>
      </c>
      <c r="E2462" s="82" t="s">
        <v>24</v>
      </c>
      <c r="F2462" s="82"/>
      <c r="G2462" s="82" t="s">
        <v>104</v>
      </c>
      <c r="H2462" s="89" t="n">
        <v>41821</v>
      </c>
      <c r="I2462" s="82" t="n">
        <v>84420</v>
      </c>
      <c r="J2462" s="82" t="n">
        <v>0</v>
      </c>
      <c r="K2462" s="83" t="n">
        <f aca="false">IF(J2462=0,0,J2462/I2462)</f>
        <v>0</v>
      </c>
      <c r="L2462" s="83" t="n">
        <f aca="false">I2462/UOM</f>
        <v>8.442</v>
      </c>
      <c r="M2462" s="83" t="n">
        <f aca="false">J2462/UOM</f>
        <v>0</v>
      </c>
      <c r="N2462" s="84" t="str">
        <f aca="false">IF(F2462="P","PHY",IF(F2462="G","G",E2462))</f>
        <v>P</v>
      </c>
      <c r="O2462" s="84" t="str">
        <f aca="false">IF(ISNA(VLOOKUP(G2462,BadCanCurves,1,FALSE())),VLOOKUP(D2462,FOLIOS,6,FALSE()),"not used")</f>
        <v>not used</v>
      </c>
      <c r="P2462" s="84" t="n">
        <f aca="false">IF($N2462="P",VLOOKUP(H2462,PrcBuckets,2,FALSE()),0)</f>
        <v>14</v>
      </c>
      <c r="Q2462" s="84" t="n">
        <f aca="false">IF($N2462="D",VLOOKUP(H2462,BasisBuckets,2,FALSE()),0)</f>
        <v>0</v>
      </c>
      <c r="R2462" s="84" t="n">
        <f aca="false">IF($N2462="PHY",VLOOKUP(H2462,PGDBuckets,2,FALSE()),0)</f>
        <v>0</v>
      </c>
      <c r="S2462" s="84" t="n">
        <f aca="false">IF($N2462="G",VLOOKUP(H2462,PGDBuckets,2,FALSE()),0)</f>
        <v>0</v>
      </c>
      <c r="T2462" s="84" t="n">
        <f aca="false">SUM(P2462:S2462)</f>
        <v>14</v>
      </c>
      <c r="U2462" s="84" t="str">
        <f aca="false">IF(O2462="not used","-",O2462&amp;N2462&amp;T2462)</f>
        <v>-</v>
      </c>
      <c r="V2462" s="84" t="str">
        <f aca="false">IF(O2462="Not Used","-",VLOOKUP(D2462,FOLIOS,7,FALSE())&amp;H2462)</f>
        <v>-</v>
      </c>
      <c r="W2462" s="84" t="str">
        <f aca="false">IF(U2462="-","-",O2462&amp;E2462&amp;H2462)</f>
        <v>-</v>
      </c>
      <c r="X2462" s="85" t="str">
        <f aca="false">D2462&amp;G2462</f>
        <v>FT-CAND-EGSC-PRCTOLL:AECO/EMP</v>
      </c>
      <c r="AF2462" s="0" t="str">
        <f aca="false">D2462&amp;V2462</f>
        <v>FT-CAND-EGSC-PRC-</v>
      </c>
    </row>
    <row r="2463" customFormat="false" ht="12.75" hidden="false" customHeight="false" outlineLevel="0" collapsed="false">
      <c r="A2463" s="81" t="n">
        <v>36682</v>
      </c>
      <c r="B2463" s="82" t="s">
        <v>55</v>
      </c>
      <c r="C2463" s="82" t="s">
        <v>56</v>
      </c>
      <c r="D2463" s="82" t="s">
        <v>103</v>
      </c>
      <c r="E2463" s="82" t="s">
        <v>24</v>
      </c>
      <c r="F2463" s="82"/>
      <c r="G2463" s="82" t="s">
        <v>104</v>
      </c>
      <c r="H2463" s="89" t="n">
        <v>41852</v>
      </c>
      <c r="I2463" s="82" t="n">
        <v>83903</v>
      </c>
      <c r="J2463" s="82" t="n">
        <v>0</v>
      </c>
      <c r="K2463" s="83" t="n">
        <f aca="false">IF(J2463=0,0,J2463/I2463)</f>
        <v>0</v>
      </c>
      <c r="L2463" s="83" t="n">
        <f aca="false">I2463/UOM</f>
        <v>8.3903</v>
      </c>
      <c r="M2463" s="83" t="n">
        <f aca="false">J2463/UOM</f>
        <v>0</v>
      </c>
      <c r="N2463" s="84" t="str">
        <f aca="false">IF(F2463="P","PHY",IF(F2463="G","G",E2463))</f>
        <v>P</v>
      </c>
      <c r="O2463" s="84" t="str">
        <f aca="false">IF(ISNA(VLOOKUP(G2463,BadCanCurves,1,FALSE())),VLOOKUP(D2463,FOLIOS,6,FALSE()),"not used")</f>
        <v>not used</v>
      </c>
      <c r="P2463" s="84" t="n">
        <f aca="false">IF($N2463="P",VLOOKUP(H2463,PrcBuckets,2,FALSE()),0)</f>
        <v>14</v>
      </c>
      <c r="Q2463" s="84" t="n">
        <f aca="false">IF($N2463="D",VLOOKUP(H2463,BasisBuckets,2,FALSE()),0)</f>
        <v>0</v>
      </c>
      <c r="R2463" s="84" t="n">
        <f aca="false">IF($N2463="PHY",VLOOKUP(H2463,PGDBuckets,2,FALSE()),0)</f>
        <v>0</v>
      </c>
      <c r="S2463" s="84" t="n">
        <f aca="false">IF($N2463="G",VLOOKUP(H2463,PGDBuckets,2,FALSE()),0)</f>
        <v>0</v>
      </c>
      <c r="T2463" s="84" t="n">
        <f aca="false">SUM(P2463:S2463)</f>
        <v>14</v>
      </c>
      <c r="U2463" s="84" t="str">
        <f aca="false">IF(O2463="not used","-",O2463&amp;N2463&amp;T2463)</f>
        <v>-</v>
      </c>
      <c r="V2463" s="84" t="str">
        <f aca="false">IF(O2463="Not Used","-",VLOOKUP(D2463,FOLIOS,7,FALSE())&amp;H2463)</f>
        <v>-</v>
      </c>
      <c r="W2463" s="84" t="str">
        <f aca="false">IF(U2463="-","-",O2463&amp;E2463&amp;H2463)</f>
        <v>-</v>
      </c>
      <c r="X2463" s="85" t="str">
        <f aca="false">D2463&amp;G2463</f>
        <v>FT-CAND-EGSC-PRCTOLL:AECO/EMP</v>
      </c>
      <c r="AF2463" s="0" t="str">
        <f aca="false">D2463&amp;V2463</f>
        <v>FT-CAND-EGSC-PRC-</v>
      </c>
    </row>
    <row r="2464" customFormat="false" ht="12.75" hidden="false" customHeight="false" outlineLevel="0" collapsed="false">
      <c r="A2464" s="81" t="n">
        <v>36682</v>
      </c>
      <c r="B2464" s="82" t="s">
        <v>55</v>
      </c>
      <c r="C2464" s="82" t="s">
        <v>56</v>
      </c>
      <c r="D2464" s="82" t="s">
        <v>103</v>
      </c>
      <c r="E2464" s="82" t="s">
        <v>24</v>
      </c>
      <c r="F2464" s="82"/>
      <c r="G2464" s="82" t="s">
        <v>104</v>
      </c>
      <c r="H2464" s="89" t="n">
        <v>41883</v>
      </c>
      <c r="I2464" s="82" t="n">
        <v>80699</v>
      </c>
      <c r="J2464" s="82" t="n">
        <v>0</v>
      </c>
      <c r="K2464" s="83" t="n">
        <f aca="false">IF(J2464=0,0,J2464/I2464)</f>
        <v>0</v>
      </c>
      <c r="L2464" s="83" t="n">
        <f aca="false">I2464/UOM</f>
        <v>8.0699</v>
      </c>
      <c r="M2464" s="83" t="n">
        <f aca="false">J2464/UOM</f>
        <v>0</v>
      </c>
      <c r="N2464" s="84" t="str">
        <f aca="false">IF(F2464="P","PHY",IF(F2464="G","G",E2464))</f>
        <v>P</v>
      </c>
      <c r="O2464" s="84" t="str">
        <f aca="false">IF(ISNA(VLOOKUP(G2464,BadCanCurves,1,FALSE())),VLOOKUP(D2464,FOLIOS,6,FALSE()),"not used")</f>
        <v>not used</v>
      </c>
      <c r="P2464" s="84" t="n">
        <f aca="false">IF($N2464="P",VLOOKUP(H2464,PrcBuckets,2,FALSE()),0)</f>
        <v>14</v>
      </c>
      <c r="Q2464" s="84" t="n">
        <f aca="false">IF($N2464="D",VLOOKUP(H2464,BasisBuckets,2,FALSE()),0)</f>
        <v>0</v>
      </c>
      <c r="R2464" s="84" t="n">
        <f aca="false">IF($N2464="PHY",VLOOKUP(H2464,PGDBuckets,2,FALSE()),0)</f>
        <v>0</v>
      </c>
      <c r="S2464" s="84" t="n">
        <f aca="false">IF($N2464="G",VLOOKUP(H2464,PGDBuckets,2,FALSE()),0)</f>
        <v>0</v>
      </c>
      <c r="T2464" s="84" t="n">
        <f aca="false">SUM(P2464:S2464)</f>
        <v>14</v>
      </c>
      <c r="U2464" s="84" t="str">
        <f aca="false">IF(O2464="not used","-",O2464&amp;N2464&amp;T2464)</f>
        <v>-</v>
      </c>
      <c r="V2464" s="84" t="str">
        <f aca="false">IF(O2464="Not Used","-",VLOOKUP(D2464,FOLIOS,7,FALSE())&amp;H2464)</f>
        <v>-</v>
      </c>
      <c r="W2464" s="84" t="str">
        <f aca="false">IF(U2464="-","-",O2464&amp;E2464&amp;H2464)</f>
        <v>-</v>
      </c>
      <c r="X2464" s="85" t="str">
        <f aca="false">D2464&amp;G2464</f>
        <v>FT-CAND-EGSC-PRCTOLL:AECO/EMP</v>
      </c>
      <c r="AF2464" s="0" t="str">
        <f aca="false">D2464&amp;V2464</f>
        <v>FT-CAND-EGSC-PRC-</v>
      </c>
    </row>
    <row r="2465" customFormat="false" ht="12.75" hidden="false" customHeight="false" outlineLevel="0" collapsed="false">
      <c r="A2465" s="81" t="n">
        <v>36682</v>
      </c>
      <c r="B2465" s="82" t="s">
        <v>55</v>
      </c>
      <c r="C2465" s="82" t="s">
        <v>56</v>
      </c>
      <c r="D2465" s="82" t="s">
        <v>103</v>
      </c>
      <c r="E2465" s="82" t="s">
        <v>24</v>
      </c>
      <c r="F2465" s="82"/>
      <c r="G2465" s="82" t="s">
        <v>104</v>
      </c>
      <c r="H2465" s="89" t="n">
        <v>41913</v>
      </c>
      <c r="I2465" s="82" t="n">
        <v>82895</v>
      </c>
      <c r="J2465" s="82" t="n">
        <v>0</v>
      </c>
      <c r="K2465" s="83" t="n">
        <f aca="false">IF(J2465=0,0,J2465/I2465)</f>
        <v>0</v>
      </c>
      <c r="L2465" s="83" t="n">
        <f aca="false">I2465/UOM</f>
        <v>8.2895</v>
      </c>
      <c r="M2465" s="83" t="n">
        <f aca="false">J2465/UOM</f>
        <v>0</v>
      </c>
      <c r="N2465" s="84" t="str">
        <f aca="false">IF(F2465="P","PHY",IF(F2465="G","G",E2465))</f>
        <v>P</v>
      </c>
      <c r="O2465" s="84" t="str">
        <f aca="false">IF(ISNA(VLOOKUP(G2465,BadCanCurves,1,FALSE())),VLOOKUP(D2465,FOLIOS,6,FALSE()),"not used")</f>
        <v>not used</v>
      </c>
      <c r="P2465" s="84" t="n">
        <f aca="false">IF($N2465="P",VLOOKUP(H2465,PrcBuckets,2,FALSE()),0)</f>
        <v>14</v>
      </c>
      <c r="Q2465" s="84" t="n">
        <f aca="false">IF($N2465="D",VLOOKUP(H2465,BasisBuckets,2,FALSE()),0)</f>
        <v>0</v>
      </c>
      <c r="R2465" s="84" t="n">
        <f aca="false">IF($N2465="PHY",VLOOKUP(H2465,PGDBuckets,2,FALSE()),0)</f>
        <v>0</v>
      </c>
      <c r="S2465" s="84" t="n">
        <f aca="false">IF($N2465="G",VLOOKUP(H2465,PGDBuckets,2,FALSE()),0)</f>
        <v>0</v>
      </c>
      <c r="T2465" s="84" t="n">
        <f aca="false">SUM(P2465:S2465)</f>
        <v>14</v>
      </c>
      <c r="U2465" s="84" t="str">
        <f aca="false">IF(O2465="not used","-",O2465&amp;N2465&amp;T2465)</f>
        <v>-</v>
      </c>
      <c r="V2465" s="84" t="str">
        <f aca="false">IF(O2465="Not Used","-",VLOOKUP(D2465,FOLIOS,7,FALSE())&amp;H2465)</f>
        <v>-</v>
      </c>
      <c r="W2465" s="84" t="str">
        <f aca="false">IF(U2465="-","-",O2465&amp;E2465&amp;H2465)</f>
        <v>-</v>
      </c>
      <c r="X2465" s="85" t="str">
        <f aca="false">D2465&amp;G2465</f>
        <v>FT-CAND-EGSC-PRCTOLL:AECO/EMP</v>
      </c>
      <c r="AF2465" s="0" t="str">
        <f aca="false">D2465&amp;V2465</f>
        <v>FT-CAND-EGSC-PRC-</v>
      </c>
    </row>
    <row r="2466" customFormat="false" ht="12.75" hidden="false" customHeight="false" outlineLevel="0" collapsed="false">
      <c r="A2466" s="81" t="n">
        <v>36682</v>
      </c>
      <c r="B2466" s="82" t="s">
        <v>55</v>
      </c>
      <c r="C2466" s="82" t="s">
        <v>56</v>
      </c>
      <c r="D2466" s="82" t="s">
        <v>103</v>
      </c>
      <c r="E2466" s="82" t="s">
        <v>24</v>
      </c>
      <c r="F2466" s="82"/>
      <c r="G2466" s="82" t="s">
        <v>61</v>
      </c>
      <c r="H2466" s="89" t="n">
        <v>36708</v>
      </c>
      <c r="I2466" s="82" t="n">
        <v>-31</v>
      </c>
      <c r="J2466" s="82" t="n">
        <v>0</v>
      </c>
      <c r="K2466" s="83" t="n">
        <f aca="false">IF(J2466=0,0,J2466/I2466)</f>
        <v>0</v>
      </c>
      <c r="L2466" s="83" t="n">
        <f aca="false">I2466/UOM</f>
        <v>-0.0031</v>
      </c>
      <c r="M2466" s="83" t="n">
        <f aca="false">J2466/UOM</f>
        <v>0</v>
      </c>
      <c r="N2466" s="84" t="str">
        <f aca="false">IF(F2466="P","PHY",IF(F2466="G","G",E2466))</f>
        <v>P</v>
      </c>
      <c r="O2466" s="84" t="str">
        <f aca="false">IF(ISNA(VLOOKUP(G2466,BadCanCurves,1,FALSE())),VLOOKUP(D2466,FOLIOS,6,FALSE()),"not used")</f>
        <v>not used</v>
      </c>
      <c r="P2466" s="84" t="n">
        <f aca="false">IF($N2466="P",VLOOKUP(H2466,PrcBuckets,2,FALSE()),0)</f>
        <v>4</v>
      </c>
      <c r="Q2466" s="84" t="n">
        <f aca="false">IF($N2466="D",VLOOKUP(H2466,BasisBuckets,2,FALSE()),0)</f>
        <v>0</v>
      </c>
      <c r="R2466" s="84" t="n">
        <f aca="false">IF($N2466="PHY",VLOOKUP(H2466,PGDBuckets,2,FALSE()),0)</f>
        <v>0</v>
      </c>
      <c r="S2466" s="84" t="n">
        <f aca="false">IF($N2466="G",VLOOKUP(H2466,PGDBuckets,2,FALSE()),0)</f>
        <v>0</v>
      </c>
      <c r="T2466" s="84" t="n">
        <f aca="false">SUM(P2466:S2466)</f>
        <v>4</v>
      </c>
      <c r="U2466" s="84" t="str">
        <f aca="false">IF(O2466="not used","-",O2466&amp;N2466&amp;T2466)</f>
        <v>-</v>
      </c>
      <c r="V2466" s="84" t="str">
        <f aca="false">IF(O2466="Not Used","-",VLOOKUP(D2466,FOLIOS,7,FALSE())&amp;H2466)</f>
        <v>-</v>
      </c>
      <c r="W2466" s="84" t="str">
        <f aca="false">IF(U2466="-","-",O2466&amp;E2466&amp;H2466)</f>
        <v>-</v>
      </c>
      <c r="X2466" s="85" t="str">
        <f aca="false">D2466&amp;G2466</f>
        <v>FT-CAND-EGSC-PRCTOLL:AECO/EXP</v>
      </c>
      <c r="AF2466" s="0" t="str">
        <f aca="false">D2466&amp;V2466</f>
        <v>FT-CAND-EGSC-PRC-</v>
      </c>
    </row>
    <row r="2467" customFormat="false" ht="12.75" hidden="false" customHeight="false" outlineLevel="0" collapsed="false">
      <c r="A2467" s="81" t="n">
        <v>36682</v>
      </c>
      <c r="B2467" s="82" t="s">
        <v>55</v>
      </c>
      <c r="C2467" s="82" t="s">
        <v>56</v>
      </c>
      <c r="D2467" s="82" t="s">
        <v>103</v>
      </c>
      <c r="E2467" s="82" t="s">
        <v>24</v>
      </c>
      <c r="F2467" s="82"/>
      <c r="G2467" s="82" t="s">
        <v>61</v>
      </c>
      <c r="H2467" s="89" t="n">
        <v>36739</v>
      </c>
      <c r="I2467" s="82" t="n">
        <v>-31</v>
      </c>
      <c r="J2467" s="82" t="n">
        <v>0</v>
      </c>
      <c r="K2467" s="83" t="n">
        <f aca="false">IF(J2467=0,0,J2467/I2467)</f>
        <v>0</v>
      </c>
      <c r="L2467" s="83" t="n">
        <f aca="false">I2467/UOM</f>
        <v>-0.0031</v>
      </c>
      <c r="M2467" s="83" t="n">
        <f aca="false">J2467/UOM</f>
        <v>0</v>
      </c>
      <c r="N2467" s="84" t="str">
        <f aca="false">IF(F2467="P","PHY",IF(F2467="G","G",E2467))</f>
        <v>P</v>
      </c>
      <c r="O2467" s="84" t="str">
        <f aca="false">IF(ISNA(VLOOKUP(G2467,BadCanCurves,1,FALSE())),VLOOKUP(D2467,FOLIOS,6,FALSE()),"not used")</f>
        <v>not used</v>
      </c>
      <c r="P2467" s="84" t="n">
        <f aca="false">IF($N2467="P",VLOOKUP(H2467,PrcBuckets,2,FALSE()),0)</f>
        <v>5</v>
      </c>
      <c r="Q2467" s="84" t="n">
        <f aca="false">IF($N2467="D",VLOOKUP(H2467,BasisBuckets,2,FALSE()),0)</f>
        <v>0</v>
      </c>
      <c r="R2467" s="84" t="n">
        <f aca="false">IF($N2467="PHY",VLOOKUP(H2467,PGDBuckets,2,FALSE()),0)</f>
        <v>0</v>
      </c>
      <c r="S2467" s="84" t="n">
        <f aca="false">IF($N2467="G",VLOOKUP(H2467,PGDBuckets,2,FALSE()),0)</f>
        <v>0</v>
      </c>
      <c r="T2467" s="84" t="n">
        <f aca="false">SUM(P2467:S2467)</f>
        <v>5</v>
      </c>
      <c r="U2467" s="84" t="str">
        <f aca="false">IF(O2467="not used","-",O2467&amp;N2467&amp;T2467)</f>
        <v>-</v>
      </c>
      <c r="V2467" s="84" t="str">
        <f aca="false">IF(O2467="Not Used","-",VLOOKUP(D2467,FOLIOS,7,FALSE())&amp;H2467)</f>
        <v>-</v>
      </c>
      <c r="W2467" s="84" t="str">
        <f aca="false">IF(U2467="-","-",O2467&amp;E2467&amp;H2467)</f>
        <v>-</v>
      </c>
      <c r="X2467" s="85" t="str">
        <f aca="false">D2467&amp;G2467</f>
        <v>FT-CAND-EGSC-PRCTOLL:AECO/EXP</v>
      </c>
      <c r="AF2467" s="0" t="str">
        <f aca="false">D2467&amp;V2467</f>
        <v>FT-CAND-EGSC-PRC-</v>
      </c>
    </row>
    <row r="2468" customFormat="false" ht="12.75" hidden="false" customHeight="false" outlineLevel="0" collapsed="false">
      <c r="A2468" s="81" t="n">
        <v>36682</v>
      </c>
      <c r="B2468" s="82" t="s">
        <v>55</v>
      </c>
      <c r="C2468" s="82" t="s">
        <v>56</v>
      </c>
      <c r="D2468" s="82" t="s">
        <v>103</v>
      </c>
      <c r="E2468" s="82" t="s">
        <v>24</v>
      </c>
      <c r="F2468" s="82"/>
      <c r="G2468" s="82" t="s">
        <v>61</v>
      </c>
      <c r="H2468" s="89" t="n">
        <v>36770</v>
      </c>
      <c r="I2468" s="82" t="n">
        <v>-30</v>
      </c>
      <c r="J2468" s="82" t="n">
        <v>0</v>
      </c>
      <c r="K2468" s="83" t="n">
        <f aca="false">IF(J2468=0,0,J2468/I2468)</f>
        <v>0</v>
      </c>
      <c r="L2468" s="83" t="n">
        <f aca="false">I2468/UOM</f>
        <v>-0.003</v>
      </c>
      <c r="M2468" s="83" t="n">
        <f aca="false">J2468/UOM</f>
        <v>0</v>
      </c>
      <c r="N2468" s="84" t="str">
        <f aca="false">IF(F2468="P","PHY",IF(F2468="G","G",E2468))</f>
        <v>P</v>
      </c>
      <c r="O2468" s="84" t="str">
        <f aca="false">IF(ISNA(VLOOKUP(G2468,BadCanCurves,1,FALSE())),VLOOKUP(D2468,FOLIOS,6,FALSE()),"not used")</f>
        <v>not used</v>
      </c>
      <c r="P2468" s="84" t="n">
        <f aca="false">IF($N2468="P",VLOOKUP(H2468,PrcBuckets,2,FALSE()),0)</f>
        <v>6</v>
      </c>
      <c r="Q2468" s="84" t="n">
        <f aca="false">IF($N2468="D",VLOOKUP(H2468,BasisBuckets,2,FALSE()),0)</f>
        <v>0</v>
      </c>
      <c r="R2468" s="84" t="n">
        <f aca="false">IF($N2468="PHY",VLOOKUP(H2468,PGDBuckets,2,FALSE()),0)</f>
        <v>0</v>
      </c>
      <c r="S2468" s="84" t="n">
        <f aca="false">IF($N2468="G",VLOOKUP(H2468,PGDBuckets,2,FALSE()),0)</f>
        <v>0</v>
      </c>
      <c r="T2468" s="84" t="n">
        <f aca="false">SUM(P2468:S2468)</f>
        <v>6</v>
      </c>
      <c r="U2468" s="84" t="str">
        <f aca="false">IF(O2468="not used","-",O2468&amp;N2468&amp;T2468)</f>
        <v>-</v>
      </c>
      <c r="V2468" s="84" t="str">
        <f aca="false">IF(O2468="Not Used","-",VLOOKUP(D2468,FOLIOS,7,FALSE())&amp;H2468)</f>
        <v>-</v>
      </c>
      <c r="W2468" s="84" t="str">
        <f aca="false">IF(U2468="-","-",O2468&amp;E2468&amp;H2468)</f>
        <v>-</v>
      </c>
      <c r="X2468" s="85" t="str">
        <f aca="false">D2468&amp;G2468</f>
        <v>FT-CAND-EGSC-PRCTOLL:AECO/EXP</v>
      </c>
      <c r="AF2468" s="0" t="str">
        <f aca="false">D2468&amp;V2468</f>
        <v>FT-CAND-EGSC-PRC-</v>
      </c>
    </row>
    <row r="2469" customFormat="false" ht="12.75" hidden="false" customHeight="false" outlineLevel="0" collapsed="false">
      <c r="A2469" s="81" t="n">
        <v>36682</v>
      </c>
      <c r="B2469" s="82" t="s">
        <v>55</v>
      </c>
      <c r="C2469" s="82" t="s">
        <v>56</v>
      </c>
      <c r="D2469" s="82" t="s">
        <v>103</v>
      </c>
      <c r="E2469" s="82" t="s">
        <v>24</v>
      </c>
      <c r="F2469" s="82"/>
      <c r="G2469" s="82" t="s">
        <v>61</v>
      </c>
      <c r="H2469" s="89" t="n">
        <v>36800</v>
      </c>
      <c r="I2469" s="82" t="n">
        <v>-30</v>
      </c>
      <c r="J2469" s="82" t="n">
        <v>0</v>
      </c>
      <c r="K2469" s="83" t="n">
        <f aca="false">IF(J2469=0,0,J2469/I2469)</f>
        <v>0</v>
      </c>
      <c r="L2469" s="83" t="n">
        <f aca="false">I2469/UOM</f>
        <v>-0.003</v>
      </c>
      <c r="M2469" s="83" t="n">
        <f aca="false">J2469/UOM</f>
        <v>0</v>
      </c>
      <c r="N2469" s="84" t="str">
        <f aca="false">IF(F2469="P","PHY",IF(F2469="G","G",E2469))</f>
        <v>P</v>
      </c>
      <c r="O2469" s="84" t="str">
        <f aca="false">IF(ISNA(VLOOKUP(G2469,BadCanCurves,1,FALSE())),VLOOKUP(D2469,FOLIOS,6,FALSE()),"not used")</f>
        <v>not used</v>
      </c>
      <c r="P2469" s="84" t="n">
        <f aca="false">IF($N2469="P",VLOOKUP(H2469,PrcBuckets,2,FALSE()),0)</f>
        <v>7</v>
      </c>
      <c r="Q2469" s="84" t="n">
        <f aca="false">IF($N2469="D",VLOOKUP(H2469,BasisBuckets,2,FALSE()),0)</f>
        <v>0</v>
      </c>
      <c r="R2469" s="84" t="n">
        <f aca="false">IF($N2469="PHY",VLOOKUP(H2469,PGDBuckets,2,FALSE()),0)</f>
        <v>0</v>
      </c>
      <c r="S2469" s="84" t="n">
        <f aca="false">IF($N2469="G",VLOOKUP(H2469,PGDBuckets,2,FALSE()),0)</f>
        <v>0</v>
      </c>
      <c r="T2469" s="84" t="n">
        <f aca="false">SUM(P2469:S2469)</f>
        <v>7</v>
      </c>
      <c r="U2469" s="84" t="str">
        <f aca="false">IF(O2469="not used","-",O2469&amp;N2469&amp;T2469)</f>
        <v>-</v>
      </c>
      <c r="V2469" s="84" t="str">
        <f aca="false">IF(O2469="Not Used","-",VLOOKUP(D2469,FOLIOS,7,FALSE())&amp;H2469)</f>
        <v>-</v>
      </c>
      <c r="W2469" s="84" t="str">
        <f aca="false">IF(U2469="-","-",O2469&amp;E2469&amp;H2469)</f>
        <v>-</v>
      </c>
      <c r="X2469" s="85" t="str">
        <f aca="false">D2469&amp;G2469</f>
        <v>FT-CAND-EGSC-PRCTOLL:AECO/EXP</v>
      </c>
      <c r="AF2469" s="0" t="str">
        <f aca="false">D2469&amp;V2469</f>
        <v>FT-CAND-EGSC-PRC-</v>
      </c>
    </row>
    <row r="2470" customFormat="false" ht="12.75" hidden="false" customHeight="false" outlineLevel="0" collapsed="false">
      <c r="A2470" s="81" t="n">
        <v>36682</v>
      </c>
      <c r="B2470" s="82" t="s">
        <v>55</v>
      </c>
      <c r="C2470" s="82" t="s">
        <v>56</v>
      </c>
      <c r="D2470" s="82" t="s">
        <v>103</v>
      </c>
      <c r="E2470" s="82" t="s">
        <v>24</v>
      </c>
      <c r="F2470" s="82"/>
      <c r="G2470" s="82" t="s">
        <v>61</v>
      </c>
      <c r="H2470" s="89" t="n">
        <v>36831</v>
      </c>
      <c r="I2470" s="82" t="n">
        <v>-29</v>
      </c>
      <c r="J2470" s="82" t="n">
        <v>0</v>
      </c>
      <c r="K2470" s="83" t="n">
        <f aca="false">IF(J2470=0,0,J2470/I2470)</f>
        <v>0</v>
      </c>
      <c r="L2470" s="83" t="n">
        <f aca="false">I2470/UOM</f>
        <v>-0.0029</v>
      </c>
      <c r="M2470" s="83" t="n">
        <f aca="false">J2470/UOM</f>
        <v>0</v>
      </c>
      <c r="N2470" s="84" t="str">
        <f aca="false">IF(F2470="P","PHY",IF(F2470="G","G",E2470))</f>
        <v>P</v>
      </c>
      <c r="O2470" s="84" t="str">
        <f aca="false">IF(ISNA(VLOOKUP(G2470,BadCanCurves,1,FALSE())),VLOOKUP(D2470,FOLIOS,6,FALSE()),"not used")</f>
        <v>not used</v>
      </c>
      <c r="P2470" s="84" t="n">
        <f aca="false">IF($N2470="P",VLOOKUP(H2470,PrcBuckets,2,FALSE()),0)</f>
        <v>8</v>
      </c>
      <c r="Q2470" s="84" t="n">
        <f aca="false">IF($N2470="D",VLOOKUP(H2470,BasisBuckets,2,FALSE()),0)</f>
        <v>0</v>
      </c>
      <c r="R2470" s="84" t="n">
        <f aca="false">IF($N2470="PHY",VLOOKUP(H2470,PGDBuckets,2,FALSE()),0)</f>
        <v>0</v>
      </c>
      <c r="S2470" s="84" t="n">
        <f aca="false">IF($N2470="G",VLOOKUP(H2470,PGDBuckets,2,FALSE()),0)</f>
        <v>0</v>
      </c>
      <c r="T2470" s="84" t="n">
        <f aca="false">SUM(P2470:S2470)</f>
        <v>8</v>
      </c>
      <c r="U2470" s="84" t="str">
        <f aca="false">IF(O2470="not used","-",O2470&amp;N2470&amp;T2470)</f>
        <v>-</v>
      </c>
      <c r="V2470" s="84" t="str">
        <f aca="false">IF(O2470="Not Used","-",VLOOKUP(D2470,FOLIOS,7,FALSE())&amp;H2470)</f>
        <v>-</v>
      </c>
      <c r="W2470" s="84" t="str">
        <f aca="false">IF(U2470="-","-",O2470&amp;E2470&amp;H2470)</f>
        <v>-</v>
      </c>
      <c r="X2470" s="85" t="str">
        <f aca="false">D2470&amp;G2470</f>
        <v>FT-CAND-EGSC-PRCTOLL:AECO/EXP</v>
      </c>
      <c r="AF2470" s="0" t="str">
        <f aca="false">D2470&amp;V2470</f>
        <v>FT-CAND-EGSC-PRC-</v>
      </c>
    </row>
    <row r="2471" customFormat="false" ht="12.75" hidden="false" customHeight="false" outlineLevel="0" collapsed="false">
      <c r="A2471" s="81" t="n">
        <v>36682</v>
      </c>
      <c r="B2471" s="82" t="s">
        <v>55</v>
      </c>
      <c r="C2471" s="82" t="s">
        <v>56</v>
      </c>
      <c r="D2471" s="82" t="s">
        <v>103</v>
      </c>
      <c r="E2471" s="82" t="s">
        <v>24</v>
      </c>
      <c r="F2471" s="82"/>
      <c r="G2471" s="82" t="s">
        <v>61</v>
      </c>
      <c r="H2471" s="89" t="n">
        <v>36861</v>
      </c>
      <c r="I2471" s="82" t="n">
        <v>-30</v>
      </c>
      <c r="J2471" s="82" t="n">
        <v>0</v>
      </c>
      <c r="K2471" s="83" t="n">
        <f aca="false">IF(J2471=0,0,J2471/I2471)</f>
        <v>0</v>
      </c>
      <c r="L2471" s="83" t="n">
        <f aca="false">I2471/UOM</f>
        <v>-0.003</v>
      </c>
      <c r="M2471" s="83" t="n">
        <f aca="false">J2471/UOM</f>
        <v>0</v>
      </c>
      <c r="N2471" s="84" t="str">
        <f aca="false">IF(F2471="P","PHY",IF(F2471="G","G",E2471))</f>
        <v>P</v>
      </c>
      <c r="O2471" s="84" t="str">
        <f aca="false">IF(ISNA(VLOOKUP(G2471,BadCanCurves,1,FALSE())),VLOOKUP(D2471,FOLIOS,6,FALSE()),"not used")</f>
        <v>not used</v>
      </c>
      <c r="P2471" s="84" t="n">
        <f aca="false">IF($N2471="P",VLOOKUP(H2471,PrcBuckets,2,FALSE()),0)</f>
        <v>8</v>
      </c>
      <c r="Q2471" s="84" t="n">
        <f aca="false">IF($N2471="D",VLOOKUP(H2471,BasisBuckets,2,FALSE()),0)</f>
        <v>0</v>
      </c>
      <c r="R2471" s="84" t="n">
        <f aca="false">IF($N2471="PHY",VLOOKUP(H2471,PGDBuckets,2,FALSE()),0)</f>
        <v>0</v>
      </c>
      <c r="S2471" s="84" t="n">
        <f aca="false">IF($N2471="G",VLOOKUP(H2471,PGDBuckets,2,FALSE()),0)</f>
        <v>0</v>
      </c>
      <c r="T2471" s="84" t="n">
        <f aca="false">SUM(P2471:S2471)</f>
        <v>8</v>
      </c>
      <c r="U2471" s="84" t="str">
        <f aca="false">IF(O2471="not used","-",O2471&amp;N2471&amp;T2471)</f>
        <v>-</v>
      </c>
      <c r="V2471" s="84" t="str">
        <f aca="false">IF(O2471="Not Used","-",VLOOKUP(D2471,FOLIOS,7,FALSE())&amp;H2471)</f>
        <v>-</v>
      </c>
      <c r="W2471" s="84" t="str">
        <f aca="false">IF(U2471="-","-",O2471&amp;E2471&amp;H2471)</f>
        <v>-</v>
      </c>
      <c r="X2471" s="85" t="str">
        <f aca="false">D2471&amp;G2471</f>
        <v>FT-CAND-EGSC-PRCTOLL:AECO/EXP</v>
      </c>
      <c r="AF2471" s="0" t="str">
        <f aca="false">D2471&amp;V2471</f>
        <v>FT-CAND-EGSC-PRC-</v>
      </c>
    </row>
    <row r="2472" customFormat="false" ht="12.75" hidden="false" customHeight="false" outlineLevel="0" collapsed="false">
      <c r="A2472" s="81" t="n">
        <v>36682</v>
      </c>
      <c r="B2472" s="82" t="s">
        <v>55</v>
      </c>
      <c r="C2472" s="82" t="s">
        <v>56</v>
      </c>
      <c r="D2472" s="82" t="s">
        <v>103</v>
      </c>
      <c r="E2472" s="82" t="s">
        <v>24</v>
      </c>
      <c r="F2472" s="82"/>
      <c r="G2472" s="82" t="s">
        <v>61</v>
      </c>
      <c r="H2472" s="89" t="n">
        <v>36892</v>
      </c>
      <c r="I2472" s="82" t="n">
        <v>-30</v>
      </c>
      <c r="J2472" s="82" t="n">
        <v>0</v>
      </c>
      <c r="K2472" s="83" t="n">
        <f aca="false">IF(J2472=0,0,J2472/I2472)</f>
        <v>0</v>
      </c>
      <c r="L2472" s="83" t="n">
        <f aca="false">I2472/UOM</f>
        <v>-0.003</v>
      </c>
      <c r="M2472" s="83" t="n">
        <f aca="false">J2472/UOM</f>
        <v>0</v>
      </c>
      <c r="N2472" s="84" t="str">
        <f aca="false">IF(F2472="P","PHY",IF(F2472="G","G",E2472))</f>
        <v>P</v>
      </c>
      <c r="O2472" s="84" t="str">
        <f aca="false">IF(ISNA(VLOOKUP(G2472,BadCanCurves,1,FALSE())),VLOOKUP(D2472,FOLIOS,6,FALSE()),"not used")</f>
        <v>not used</v>
      </c>
      <c r="P2472" s="84" t="n">
        <f aca="false">IF($N2472="P",VLOOKUP(H2472,PrcBuckets,2,FALSE()),0)</f>
        <v>9</v>
      </c>
      <c r="Q2472" s="84" t="n">
        <f aca="false">IF($N2472="D",VLOOKUP(H2472,BasisBuckets,2,FALSE()),0)</f>
        <v>0</v>
      </c>
      <c r="R2472" s="84" t="n">
        <f aca="false">IF($N2472="PHY",VLOOKUP(H2472,PGDBuckets,2,FALSE()),0)</f>
        <v>0</v>
      </c>
      <c r="S2472" s="84" t="n">
        <f aca="false">IF($N2472="G",VLOOKUP(H2472,PGDBuckets,2,FALSE()),0)</f>
        <v>0</v>
      </c>
      <c r="T2472" s="84" t="n">
        <f aca="false">SUM(P2472:S2472)</f>
        <v>9</v>
      </c>
      <c r="U2472" s="84" t="str">
        <f aca="false">IF(O2472="not used","-",O2472&amp;N2472&amp;T2472)</f>
        <v>-</v>
      </c>
      <c r="V2472" s="84" t="str">
        <f aca="false">IF(O2472="Not Used","-",VLOOKUP(D2472,FOLIOS,7,FALSE())&amp;H2472)</f>
        <v>-</v>
      </c>
      <c r="W2472" s="84" t="str">
        <f aca="false">IF(U2472="-","-",O2472&amp;E2472&amp;H2472)</f>
        <v>-</v>
      </c>
      <c r="X2472" s="85" t="str">
        <f aca="false">D2472&amp;G2472</f>
        <v>FT-CAND-EGSC-PRCTOLL:AECO/EXP</v>
      </c>
      <c r="AF2472" s="0" t="str">
        <f aca="false">D2472&amp;V2472</f>
        <v>FT-CAND-EGSC-PRC-</v>
      </c>
    </row>
    <row r="2473" customFormat="false" ht="12.75" hidden="false" customHeight="false" outlineLevel="0" collapsed="false">
      <c r="A2473" s="81" t="n">
        <v>36682</v>
      </c>
      <c r="B2473" s="82" t="s">
        <v>55</v>
      </c>
      <c r="C2473" s="82" t="s">
        <v>56</v>
      </c>
      <c r="D2473" s="82" t="s">
        <v>103</v>
      </c>
      <c r="E2473" s="82" t="s">
        <v>24</v>
      </c>
      <c r="F2473" s="82"/>
      <c r="G2473" s="82" t="s">
        <v>61</v>
      </c>
      <c r="H2473" s="89" t="n">
        <v>36923</v>
      </c>
      <c r="I2473" s="82" t="n">
        <v>-27</v>
      </c>
      <c r="J2473" s="82" t="n">
        <v>0</v>
      </c>
      <c r="K2473" s="83" t="n">
        <f aca="false">IF(J2473=0,0,J2473/I2473)</f>
        <v>0</v>
      </c>
      <c r="L2473" s="83" t="n">
        <f aca="false">I2473/UOM</f>
        <v>-0.0027</v>
      </c>
      <c r="M2473" s="83" t="n">
        <f aca="false">J2473/UOM</f>
        <v>0</v>
      </c>
      <c r="N2473" s="84" t="str">
        <f aca="false">IF(F2473="P","PHY",IF(F2473="G","G",E2473))</f>
        <v>P</v>
      </c>
      <c r="O2473" s="84" t="str">
        <f aca="false">IF(ISNA(VLOOKUP(G2473,BadCanCurves,1,FALSE())),VLOOKUP(D2473,FOLIOS,6,FALSE()),"not used")</f>
        <v>not used</v>
      </c>
      <c r="P2473" s="84" t="n">
        <f aca="false">IF($N2473="P",VLOOKUP(H2473,PrcBuckets,2,FALSE()),0)</f>
        <v>9</v>
      </c>
      <c r="Q2473" s="84" t="n">
        <f aca="false">IF($N2473="D",VLOOKUP(H2473,BasisBuckets,2,FALSE()),0)</f>
        <v>0</v>
      </c>
      <c r="R2473" s="84" t="n">
        <f aca="false">IF($N2473="PHY",VLOOKUP(H2473,PGDBuckets,2,FALSE()),0)</f>
        <v>0</v>
      </c>
      <c r="S2473" s="84" t="n">
        <f aca="false">IF($N2473="G",VLOOKUP(H2473,PGDBuckets,2,FALSE()),0)</f>
        <v>0</v>
      </c>
      <c r="T2473" s="84" t="n">
        <f aca="false">SUM(P2473:S2473)</f>
        <v>9</v>
      </c>
      <c r="U2473" s="84" t="str">
        <f aca="false">IF(O2473="not used","-",O2473&amp;N2473&amp;T2473)</f>
        <v>-</v>
      </c>
      <c r="V2473" s="84" t="str">
        <f aca="false">IF(O2473="Not Used","-",VLOOKUP(D2473,FOLIOS,7,FALSE())&amp;H2473)</f>
        <v>-</v>
      </c>
      <c r="W2473" s="84" t="str">
        <f aca="false">IF(U2473="-","-",O2473&amp;E2473&amp;H2473)</f>
        <v>-</v>
      </c>
      <c r="X2473" s="85" t="str">
        <f aca="false">D2473&amp;G2473</f>
        <v>FT-CAND-EGSC-PRCTOLL:AECO/EXP</v>
      </c>
      <c r="AF2473" s="0" t="str">
        <f aca="false">D2473&amp;V2473</f>
        <v>FT-CAND-EGSC-PRC-</v>
      </c>
    </row>
    <row r="2474" customFormat="false" ht="12.75" hidden="false" customHeight="false" outlineLevel="0" collapsed="false">
      <c r="A2474" s="81" t="n">
        <v>36682</v>
      </c>
      <c r="B2474" s="82" t="s">
        <v>55</v>
      </c>
      <c r="C2474" s="82" t="s">
        <v>56</v>
      </c>
      <c r="D2474" s="82" t="s">
        <v>103</v>
      </c>
      <c r="E2474" s="82" t="s">
        <v>24</v>
      </c>
      <c r="F2474" s="82"/>
      <c r="G2474" s="82" t="s">
        <v>61</v>
      </c>
      <c r="H2474" s="89" t="n">
        <v>36951</v>
      </c>
      <c r="I2474" s="82" t="n">
        <v>-29</v>
      </c>
      <c r="J2474" s="82" t="n">
        <v>0</v>
      </c>
      <c r="K2474" s="83" t="n">
        <f aca="false">IF(J2474=0,0,J2474/I2474)</f>
        <v>0</v>
      </c>
      <c r="L2474" s="83" t="n">
        <f aca="false">I2474/UOM</f>
        <v>-0.0029</v>
      </c>
      <c r="M2474" s="83" t="n">
        <f aca="false">J2474/UOM</f>
        <v>0</v>
      </c>
      <c r="N2474" s="84" t="str">
        <f aca="false">IF(F2474="P","PHY",IF(F2474="G","G",E2474))</f>
        <v>P</v>
      </c>
      <c r="O2474" s="84" t="str">
        <f aca="false">IF(ISNA(VLOOKUP(G2474,BadCanCurves,1,FALSE())),VLOOKUP(D2474,FOLIOS,6,FALSE()),"not used")</f>
        <v>not used</v>
      </c>
      <c r="P2474" s="84" t="n">
        <f aca="false">IF($N2474="P",VLOOKUP(H2474,PrcBuckets,2,FALSE()),0)</f>
        <v>9</v>
      </c>
      <c r="Q2474" s="84" t="n">
        <f aca="false">IF($N2474="D",VLOOKUP(H2474,BasisBuckets,2,FALSE()),0)</f>
        <v>0</v>
      </c>
      <c r="R2474" s="84" t="n">
        <f aca="false">IF($N2474="PHY",VLOOKUP(H2474,PGDBuckets,2,FALSE()),0)</f>
        <v>0</v>
      </c>
      <c r="S2474" s="84" t="n">
        <f aca="false">IF($N2474="G",VLOOKUP(H2474,PGDBuckets,2,FALSE()),0)</f>
        <v>0</v>
      </c>
      <c r="T2474" s="84" t="n">
        <f aca="false">SUM(P2474:S2474)</f>
        <v>9</v>
      </c>
      <c r="U2474" s="84" t="str">
        <f aca="false">IF(O2474="not used","-",O2474&amp;N2474&amp;T2474)</f>
        <v>-</v>
      </c>
      <c r="V2474" s="84" t="str">
        <f aca="false">IF(O2474="Not Used","-",VLOOKUP(D2474,FOLIOS,7,FALSE())&amp;H2474)</f>
        <v>-</v>
      </c>
      <c r="W2474" s="84" t="str">
        <f aca="false">IF(U2474="-","-",O2474&amp;E2474&amp;H2474)</f>
        <v>-</v>
      </c>
      <c r="X2474" s="85" t="str">
        <f aca="false">D2474&amp;G2474</f>
        <v>FT-CAND-EGSC-PRCTOLL:AECO/EXP</v>
      </c>
      <c r="AF2474" s="0" t="str">
        <f aca="false">D2474&amp;V2474</f>
        <v>FT-CAND-EGSC-PRC-</v>
      </c>
    </row>
    <row r="2475" customFormat="false" ht="12.75" hidden="false" customHeight="false" outlineLevel="0" collapsed="false">
      <c r="A2475" s="81" t="n">
        <v>36682</v>
      </c>
      <c r="B2475" s="82" t="s">
        <v>55</v>
      </c>
      <c r="C2475" s="82" t="s">
        <v>56</v>
      </c>
      <c r="D2475" s="82" t="s">
        <v>103</v>
      </c>
      <c r="E2475" s="82" t="s">
        <v>24</v>
      </c>
      <c r="F2475" s="82"/>
      <c r="G2475" s="82" t="s">
        <v>61</v>
      </c>
      <c r="H2475" s="89" t="n">
        <v>36982</v>
      </c>
      <c r="I2475" s="82" t="n">
        <v>-28</v>
      </c>
      <c r="J2475" s="82" t="n">
        <v>0</v>
      </c>
      <c r="K2475" s="83" t="n">
        <f aca="false">IF(J2475=0,0,J2475/I2475)</f>
        <v>0</v>
      </c>
      <c r="L2475" s="83" t="n">
        <f aca="false">I2475/UOM</f>
        <v>-0.0028</v>
      </c>
      <c r="M2475" s="83" t="n">
        <f aca="false">J2475/UOM</f>
        <v>0</v>
      </c>
      <c r="N2475" s="84" t="str">
        <f aca="false">IF(F2475="P","PHY",IF(F2475="G","G",E2475))</f>
        <v>P</v>
      </c>
      <c r="O2475" s="84" t="str">
        <f aca="false">IF(ISNA(VLOOKUP(G2475,BadCanCurves,1,FALSE())),VLOOKUP(D2475,FOLIOS,6,FALSE()),"not used")</f>
        <v>not used</v>
      </c>
      <c r="P2475" s="84" t="n">
        <f aca="false">IF($N2475="P",VLOOKUP(H2475,PrcBuckets,2,FALSE()),0)</f>
        <v>9</v>
      </c>
      <c r="Q2475" s="84" t="n">
        <f aca="false">IF($N2475="D",VLOOKUP(H2475,BasisBuckets,2,FALSE()),0)</f>
        <v>0</v>
      </c>
      <c r="R2475" s="84" t="n">
        <f aca="false">IF($N2475="PHY",VLOOKUP(H2475,PGDBuckets,2,FALSE()),0)</f>
        <v>0</v>
      </c>
      <c r="S2475" s="84" t="n">
        <f aca="false">IF($N2475="G",VLOOKUP(H2475,PGDBuckets,2,FALSE()),0)</f>
        <v>0</v>
      </c>
      <c r="T2475" s="84" t="n">
        <f aca="false">SUM(P2475:S2475)</f>
        <v>9</v>
      </c>
      <c r="U2475" s="84" t="str">
        <f aca="false">IF(O2475="not used","-",O2475&amp;N2475&amp;T2475)</f>
        <v>-</v>
      </c>
      <c r="V2475" s="84" t="str">
        <f aca="false">IF(O2475="Not Used","-",VLOOKUP(D2475,FOLIOS,7,FALSE())&amp;H2475)</f>
        <v>-</v>
      </c>
      <c r="W2475" s="84" t="str">
        <f aca="false">IF(U2475="-","-",O2475&amp;E2475&amp;H2475)</f>
        <v>-</v>
      </c>
      <c r="X2475" s="85" t="str">
        <f aca="false">D2475&amp;G2475</f>
        <v>FT-CAND-EGSC-PRCTOLL:AECO/EXP</v>
      </c>
      <c r="AF2475" s="0" t="str">
        <f aca="false">D2475&amp;V2475</f>
        <v>FT-CAND-EGSC-PRC-</v>
      </c>
    </row>
    <row r="2476" customFormat="false" ht="12.75" hidden="false" customHeight="false" outlineLevel="0" collapsed="false">
      <c r="A2476" s="81" t="n">
        <v>36682</v>
      </c>
      <c r="B2476" s="82" t="s">
        <v>55</v>
      </c>
      <c r="C2476" s="82" t="s">
        <v>56</v>
      </c>
      <c r="D2476" s="82" t="s">
        <v>103</v>
      </c>
      <c r="E2476" s="82" t="s">
        <v>24</v>
      </c>
      <c r="F2476" s="82"/>
      <c r="G2476" s="82" t="s">
        <v>61</v>
      </c>
      <c r="H2476" s="89" t="n">
        <v>37012</v>
      </c>
      <c r="I2476" s="82" t="n">
        <v>-29</v>
      </c>
      <c r="J2476" s="82" t="n">
        <v>0</v>
      </c>
      <c r="K2476" s="83" t="n">
        <f aca="false">IF(J2476=0,0,J2476/I2476)</f>
        <v>0</v>
      </c>
      <c r="L2476" s="83" t="n">
        <f aca="false">I2476/UOM</f>
        <v>-0.0029</v>
      </c>
      <c r="M2476" s="83" t="n">
        <f aca="false">J2476/UOM</f>
        <v>0</v>
      </c>
      <c r="N2476" s="84" t="str">
        <f aca="false">IF(F2476="P","PHY",IF(F2476="G","G",E2476))</f>
        <v>P</v>
      </c>
      <c r="O2476" s="84" t="str">
        <f aca="false">IF(ISNA(VLOOKUP(G2476,BadCanCurves,1,FALSE())),VLOOKUP(D2476,FOLIOS,6,FALSE()),"not used")</f>
        <v>not used</v>
      </c>
      <c r="P2476" s="84" t="n">
        <f aca="false">IF($N2476="P",VLOOKUP(H2476,PrcBuckets,2,FALSE()),0)</f>
        <v>9</v>
      </c>
      <c r="Q2476" s="84" t="n">
        <f aca="false">IF($N2476="D",VLOOKUP(H2476,BasisBuckets,2,FALSE()),0)</f>
        <v>0</v>
      </c>
      <c r="R2476" s="84" t="n">
        <f aca="false">IF($N2476="PHY",VLOOKUP(H2476,PGDBuckets,2,FALSE()),0)</f>
        <v>0</v>
      </c>
      <c r="S2476" s="84" t="n">
        <f aca="false">IF($N2476="G",VLOOKUP(H2476,PGDBuckets,2,FALSE()),0)</f>
        <v>0</v>
      </c>
      <c r="T2476" s="84" t="n">
        <f aca="false">SUM(P2476:S2476)</f>
        <v>9</v>
      </c>
      <c r="U2476" s="84" t="str">
        <f aca="false">IF(O2476="not used","-",O2476&amp;N2476&amp;T2476)</f>
        <v>-</v>
      </c>
      <c r="V2476" s="84" t="str">
        <f aca="false">IF(O2476="Not Used","-",VLOOKUP(D2476,FOLIOS,7,FALSE())&amp;H2476)</f>
        <v>-</v>
      </c>
      <c r="W2476" s="84" t="str">
        <f aca="false">IF(U2476="-","-",O2476&amp;E2476&amp;H2476)</f>
        <v>-</v>
      </c>
      <c r="X2476" s="85" t="str">
        <f aca="false">D2476&amp;G2476</f>
        <v>FT-CAND-EGSC-PRCTOLL:AECO/EXP</v>
      </c>
      <c r="AF2476" s="0" t="str">
        <f aca="false">D2476&amp;V2476</f>
        <v>FT-CAND-EGSC-PRC-</v>
      </c>
    </row>
    <row r="2477" customFormat="false" ht="12.75" hidden="false" customHeight="false" outlineLevel="0" collapsed="false">
      <c r="A2477" s="81" t="n">
        <v>36682</v>
      </c>
      <c r="B2477" s="82" t="s">
        <v>55</v>
      </c>
      <c r="C2477" s="82" t="s">
        <v>56</v>
      </c>
      <c r="D2477" s="82" t="s">
        <v>103</v>
      </c>
      <c r="E2477" s="82" t="s">
        <v>24</v>
      </c>
      <c r="F2477" s="82"/>
      <c r="G2477" s="82" t="s">
        <v>61</v>
      </c>
      <c r="H2477" s="89" t="n">
        <v>37043</v>
      </c>
      <c r="I2477" s="82" t="n">
        <v>-28</v>
      </c>
      <c r="J2477" s="82" t="n">
        <v>0</v>
      </c>
      <c r="K2477" s="83" t="n">
        <f aca="false">IF(J2477=0,0,J2477/I2477)</f>
        <v>0</v>
      </c>
      <c r="L2477" s="83" t="n">
        <f aca="false">I2477/UOM</f>
        <v>-0.0028</v>
      </c>
      <c r="M2477" s="83" t="n">
        <f aca="false">J2477/UOM</f>
        <v>0</v>
      </c>
      <c r="N2477" s="84" t="str">
        <f aca="false">IF(F2477="P","PHY",IF(F2477="G","G",E2477))</f>
        <v>P</v>
      </c>
      <c r="O2477" s="84" t="str">
        <f aca="false">IF(ISNA(VLOOKUP(G2477,BadCanCurves,1,FALSE())),VLOOKUP(D2477,FOLIOS,6,FALSE()),"not used")</f>
        <v>not used</v>
      </c>
      <c r="P2477" s="84" t="n">
        <f aca="false">IF($N2477="P",VLOOKUP(H2477,PrcBuckets,2,FALSE()),0)</f>
        <v>9</v>
      </c>
      <c r="Q2477" s="84" t="n">
        <f aca="false">IF($N2477="D",VLOOKUP(H2477,BasisBuckets,2,FALSE()),0)</f>
        <v>0</v>
      </c>
      <c r="R2477" s="84" t="n">
        <f aca="false">IF($N2477="PHY",VLOOKUP(H2477,PGDBuckets,2,FALSE()),0)</f>
        <v>0</v>
      </c>
      <c r="S2477" s="84" t="n">
        <f aca="false">IF($N2477="G",VLOOKUP(H2477,PGDBuckets,2,FALSE()),0)</f>
        <v>0</v>
      </c>
      <c r="T2477" s="84" t="n">
        <f aca="false">SUM(P2477:S2477)</f>
        <v>9</v>
      </c>
      <c r="U2477" s="84" t="str">
        <f aca="false">IF(O2477="not used","-",O2477&amp;N2477&amp;T2477)</f>
        <v>-</v>
      </c>
      <c r="V2477" s="84" t="str">
        <f aca="false">IF(O2477="Not Used","-",VLOOKUP(D2477,FOLIOS,7,FALSE())&amp;H2477)</f>
        <v>-</v>
      </c>
      <c r="W2477" s="84" t="str">
        <f aca="false">IF(U2477="-","-",O2477&amp;E2477&amp;H2477)</f>
        <v>-</v>
      </c>
      <c r="X2477" s="85" t="str">
        <f aca="false">D2477&amp;G2477</f>
        <v>FT-CAND-EGSC-PRCTOLL:AECO/EXP</v>
      </c>
      <c r="AF2477" s="0" t="str">
        <f aca="false">D2477&amp;V2477</f>
        <v>FT-CAND-EGSC-PRC-</v>
      </c>
    </row>
    <row r="2478" customFormat="false" ht="12.75" hidden="false" customHeight="false" outlineLevel="0" collapsed="false">
      <c r="A2478" s="81" t="n">
        <v>36682</v>
      </c>
      <c r="B2478" s="82" t="s">
        <v>55</v>
      </c>
      <c r="C2478" s="82" t="s">
        <v>56</v>
      </c>
      <c r="D2478" s="82" t="s">
        <v>103</v>
      </c>
      <c r="E2478" s="82" t="s">
        <v>24</v>
      </c>
      <c r="F2478" s="82"/>
      <c r="G2478" s="82" t="s">
        <v>61</v>
      </c>
      <c r="H2478" s="89" t="n">
        <v>37073</v>
      </c>
      <c r="I2478" s="82" t="n">
        <v>-29</v>
      </c>
      <c r="J2478" s="82" t="n">
        <v>0</v>
      </c>
      <c r="K2478" s="83" t="n">
        <f aca="false">IF(J2478=0,0,J2478/I2478)</f>
        <v>0</v>
      </c>
      <c r="L2478" s="83" t="n">
        <f aca="false">I2478/UOM</f>
        <v>-0.0029</v>
      </c>
      <c r="M2478" s="83" t="n">
        <f aca="false">J2478/UOM</f>
        <v>0</v>
      </c>
      <c r="N2478" s="84" t="str">
        <f aca="false">IF(F2478="P","PHY",IF(F2478="G","G",E2478))</f>
        <v>P</v>
      </c>
      <c r="O2478" s="84" t="str">
        <f aca="false">IF(ISNA(VLOOKUP(G2478,BadCanCurves,1,FALSE())),VLOOKUP(D2478,FOLIOS,6,FALSE()),"not used")</f>
        <v>not used</v>
      </c>
      <c r="P2478" s="84" t="n">
        <f aca="false">IF($N2478="P",VLOOKUP(H2478,PrcBuckets,2,FALSE()),0)</f>
        <v>9</v>
      </c>
      <c r="Q2478" s="84" t="n">
        <f aca="false">IF($N2478="D",VLOOKUP(H2478,BasisBuckets,2,FALSE()),0)</f>
        <v>0</v>
      </c>
      <c r="R2478" s="84" t="n">
        <f aca="false">IF($N2478="PHY",VLOOKUP(H2478,PGDBuckets,2,FALSE()),0)</f>
        <v>0</v>
      </c>
      <c r="S2478" s="84" t="n">
        <f aca="false">IF($N2478="G",VLOOKUP(H2478,PGDBuckets,2,FALSE()),0)</f>
        <v>0</v>
      </c>
      <c r="T2478" s="84" t="n">
        <f aca="false">SUM(P2478:S2478)</f>
        <v>9</v>
      </c>
      <c r="U2478" s="84" t="str">
        <f aca="false">IF(O2478="not used","-",O2478&amp;N2478&amp;T2478)</f>
        <v>-</v>
      </c>
      <c r="V2478" s="84" t="str">
        <f aca="false">IF(O2478="Not Used","-",VLOOKUP(D2478,FOLIOS,7,FALSE())&amp;H2478)</f>
        <v>-</v>
      </c>
      <c r="W2478" s="84" t="str">
        <f aca="false">IF(U2478="-","-",O2478&amp;E2478&amp;H2478)</f>
        <v>-</v>
      </c>
      <c r="X2478" s="85" t="str">
        <f aca="false">D2478&amp;G2478</f>
        <v>FT-CAND-EGSC-PRCTOLL:AECO/EXP</v>
      </c>
      <c r="AF2478" s="0" t="str">
        <f aca="false">D2478&amp;V2478</f>
        <v>FT-CAND-EGSC-PRC-</v>
      </c>
    </row>
    <row r="2479" customFormat="false" ht="12.75" hidden="false" customHeight="false" outlineLevel="0" collapsed="false">
      <c r="A2479" s="81" t="n">
        <v>36682</v>
      </c>
      <c r="B2479" s="82" t="s">
        <v>55</v>
      </c>
      <c r="C2479" s="82" t="s">
        <v>56</v>
      </c>
      <c r="D2479" s="82" t="s">
        <v>103</v>
      </c>
      <c r="E2479" s="82" t="s">
        <v>24</v>
      </c>
      <c r="F2479" s="82"/>
      <c r="G2479" s="82" t="s">
        <v>61</v>
      </c>
      <c r="H2479" s="89" t="n">
        <v>37104</v>
      </c>
      <c r="I2479" s="82" t="n">
        <v>-29</v>
      </c>
      <c r="J2479" s="82" t="n">
        <v>0</v>
      </c>
      <c r="K2479" s="83" t="n">
        <f aca="false">IF(J2479=0,0,J2479/I2479)</f>
        <v>0</v>
      </c>
      <c r="L2479" s="83" t="n">
        <f aca="false">I2479/UOM</f>
        <v>-0.0029</v>
      </c>
      <c r="M2479" s="83" t="n">
        <f aca="false">J2479/UOM</f>
        <v>0</v>
      </c>
      <c r="N2479" s="84" t="str">
        <f aca="false">IF(F2479="P","PHY",IF(F2479="G","G",E2479))</f>
        <v>P</v>
      </c>
      <c r="O2479" s="84" t="str">
        <f aca="false">IF(ISNA(VLOOKUP(G2479,BadCanCurves,1,FALSE())),VLOOKUP(D2479,FOLIOS,6,FALSE()),"not used")</f>
        <v>not used</v>
      </c>
      <c r="P2479" s="84" t="n">
        <f aca="false">IF($N2479="P",VLOOKUP(H2479,PrcBuckets,2,FALSE()),0)</f>
        <v>9</v>
      </c>
      <c r="Q2479" s="84" t="n">
        <f aca="false">IF($N2479="D",VLOOKUP(H2479,BasisBuckets,2,FALSE()),0)</f>
        <v>0</v>
      </c>
      <c r="R2479" s="84" t="n">
        <f aca="false">IF($N2479="PHY",VLOOKUP(H2479,PGDBuckets,2,FALSE()),0)</f>
        <v>0</v>
      </c>
      <c r="S2479" s="84" t="n">
        <f aca="false">IF($N2479="G",VLOOKUP(H2479,PGDBuckets,2,FALSE()),0)</f>
        <v>0</v>
      </c>
      <c r="T2479" s="84" t="n">
        <f aca="false">SUM(P2479:S2479)</f>
        <v>9</v>
      </c>
      <c r="U2479" s="84" t="str">
        <f aca="false">IF(O2479="not used","-",O2479&amp;N2479&amp;T2479)</f>
        <v>-</v>
      </c>
      <c r="V2479" s="84" t="str">
        <f aca="false">IF(O2479="Not Used","-",VLOOKUP(D2479,FOLIOS,7,FALSE())&amp;H2479)</f>
        <v>-</v>
      </c>
      <c r="W2479" s="84" t="str">
        <f aca="false">IF(U2479="-","-",O2479&amp;E2479&amp;H2479)</f>
        <v>-</v>
      </c>
      <c r="X2479" s="85" t="str">
        <f aca="false">D2479&amp;G2479</f>
        <v>FT-CAND-EGSC-PRCTOLL:AECO/EXP</v>
      </c>
      <c r="AF2479" s="0" t="str">
        <f aca="false">D2479&amp;V2479</f>
        <v>FT-CAND-EGSC-PRC-</v>
      </c>
    </row>
    <row r="2480" customFormat="false" ht="12.75" hidden="false" customHeight="false" outlineLevel="0" collapsed="false">
      <c r="A2480" s="81" t="n">
        <v>36682</v>
      </c>
      <c r="B2480" s="82" t="s">
        <v>55</v>
      </c>
      <c r="C2480" s="82" t="s">
        <v>56</v>
      </c>
      <c r="D2480" s="82" t="s">
        <v>103</v>
      </c>
      <c r="E2480" s="82" t="s">
        <v>24</v>
      </c>
      <c r="F2480" s="82"/>
      <c r="G2480" s="82" t="s">
        <v>61</v>
      </c>
      <c r="H2480" s="89" t="n">
        <v>37135</v>
      </c>
      <c r="I2480" s="82" t="n">
        <v>-27</v>
      </c>
      <c r="J2480" s="82" t="n">
        <v>0</v>
      </c>
      <c r="K2480" s="83" t="n">
        <f aca="false">IF(J2480=0,0,J2480/I2480)</f>
        <v>0</v>
      </c>
      <c r="L2480" s="83" t="n">
        <f aca="false">I2480/UOM</f>
        <v>-0.0027</v>
      </c>
      <c r="M2480" s="83" t="n">
        <f aca="false">J2480/UOM</f>
        <v>0</v>
      </c>
      <c r="N2480" s="84" t="str">
        <f aca="false">IF(F2480="P","PHY",IF(F2480="G","G",E2480))</f>
        <v>P</v>
      </c>
      <c r="O2480" s="84" t="str">
        <f aca="false">IF(ISNA(VLOOKUP(G2480,BadCanCurves,1,FALSE())),VLOOKUP(D2480,FOLIOS,6,FALSE()),"not used")</f>
        <v>not used</v>
      </c>
      <c r="P2480" s="84" t="n">
        <f aca="false">IF($N2480="P",VLOOKUP(H2480,PrcBuckets,2,FALSE()),0)</f>
        <v>9</v>
      </c>
      <c r="Q2480" s="84" t="n">
        <f aca="false">IF($N2480="D",VLOOKUP(H2480,BasisBuckets,2,FALSE()),0)</f>
        <v>0</v>
      </c>
      <c r="R2480" s="84" t="n">
        <f aca="false">IF($N2480="PHY",VLOOKUP(H2480,PGDBuckets,2,FALSE()),0)</f>
        <v>0</v>
      </c>
      <c r="S2480" s="84" t="n">
        <f aca="false">IF($N2480="G",VLOOKUP(H2480,PGDBuckets,2,FALSE()),0)</f>
        <v>0</v>
      </c>
      <c r="T2480" s="84" t="n">
        <f aca="false">SUM(P2480:S2480)</f>
        <v>9</v>
      </c>
      <c r="U2480" s="84" t="str">
        <f aca="false">IF(O2480="not used","-",O2480&amp;N2480&amp;T2480)</f>
        <v>-</v>
      </c>
      <c r="V2480" s="84" t="str">
        <f aca="false">IF(O2480="Not Used","-",VLOOKUP(D2480,FOLIOS,7,FALSE())&amp;H2480)</f>
        <v>-</v>
      </c>
      <c r="W2480" s="84" t="str">
        <f aca="false">IF(U2480="-","-",O2480&amp;E2480&amp;H2480)</f>
        <v>-</v>
      </c>
      <c r="X2480" s="85" t="str">
        <f aca="false">D2480&amp;G2480</f>
        <v>FT-CAND-EGSC-PRCTOLL:AECO/EXP</v>
      </c>
      <c r="AF2480" s="0" t="str">
        <f aca="false">D2480&amp;V2480</f>
        <v>FT-CAND-EGSC-PRC-</v>
      </c>
    </row>
    <row r="2481" customFormat="false" ht="12.75" hidden="false" customHeight="false" outlineLevel="0" collapsed="false">
      <c r="A2481" s="81" t="n">
        <v>36682</v>
      </c>
      <c r="B2481" s="82" t="s">
        <v>55</v>
      </c>
      <c r="C2481" s="82" t="s">
        <v>56</v>
      </c>
      <c r="D2481" s="82" t="s">
        <v>103</v>
      </c>
      <c r="E2481" s="82" t="s">
        <v>24</v>
      </c>
      <c r="F2481" s="82"/>
      <c r="G2481" s="82" t="s">
        <v>61</v>
      </c>
      <c r="H2481" s="89" t="n">
        <v>37165</v>
      </c>
      <c r="I2481" s="82" t="n">
        <v>-28</v>
      </c>
      <c r="J2481" s="82" t="n">
        <v>0</v>
      </c>
      <c r="K2481" s="83" t="n">
        <f aca="false">IF(J2481=0,0,J2481/I2481)</f>
        <v>0</v>
      </c>
      <c r="L2481" s="83" t="n">
        <f aca="false">I2481/UOM</f>
        <v>-0.0028</v>
      </c>
      <c r="M2481" s="83" t="n">
        <f aca="false">J2481/UOM</f>
        <v>0</v>
      </c>
      <c r="N2481" s="84" t="str">
        <f aca="false">IF(F2481="P","PHY",IF(F2481="G","G",E2481))</f>
        <v>P</v>
      </c>
      <c r="O2481" s="84" t="str">
        <f aca="false">IF(ISNA(VLOOKUP(G2481,BadCanCurves,1,FALSE())),VLOOKUP(D2481,FOLIOS,6,FALSE()),"not used")</f>
        <v>not used</v>
      </c>
      <c r="P2481" s="84" t="n">
        <f aca="false">IF($N2481="P",VLOOKUP(H2481,PrcBuckets,2,FALSE()),0)</f>
        <v>9</v>
      </c>
      <c r="Q2481" s="84" t="n">
        <f aca="false">IF($N2481="D",VLOOKUP(H2481,BasisBuckets,2,FALSE()),0)</f>
        <v>0</v>
      </c>
      <c r="R2481" s="84" t="n">
        <f aca="false">IF($N2481="PHY",VLOOKUP(H2481,PGDBuckets,2,FALSE()),0)</f>
        <v>0</v>
      </c>
      <c r="S2481" s="84" t="n">
        <f aca="false">IF($N2481="G",VLOOKUP(H2481,PGDBuckets,2,FALSE()),0)</f>
        <v>0</v>
      </c>
      <c r="T2481" s="84" t="n">
        <f aca="false">SUM(P2481:S2481)</f>
        <v>9</v>
      </c>
      <c r="U2481" s="84" t="str">
        <f aca="false">IF(O2481="not used","-",O2481&amp;N2481&amp;T2481)</f>
        <v>-</v>
      </c>
      <c r="V2481" s="84" t="str">
        <f aca="false">IF(O2481="Not Used","-",VLOOKUP(D2481,FOLIOS,7,FALSE())&amp;H2481)</f>
        <v>-</v>
      </c>
      <c r="W2481" s="84" t="str">
        <f aca="false">IF(U2481="-","-",O2481&amp;E2481&amp;H2481)</f>
        <v>-</v>
      </c>
      <c r="X2481" s="85" t="str">
        <f aca="false">D2481&amp;G2481</f>
        <v>FT-CAND-EGSC-PRCTOLL:AECO/EXP</v>
      </c>
      <c r="AF2481" s="0" t="str">
        <f aca="false">D2481&amp;V2481</f>
        <v>FT-CAND-EGSC-PRC-</v>
      </c>
    </row>
    <row r="2482" customFormat="false" ht="12.75" hidden="false" customHeight="false" outlineLevel="0" collapsed="false">
      <c r="A2482" s="81" t="n">
        <v>36682</v>
      </c>
      <c r="B2482" s="82" t="s">
        <v>55</v>
      </c>
      <c r="C2482" s="82" t="s">
        <v>56</v>
      </c>
      <c r="D2482" s="82" t="s">
        <v>103</v>
      </c>
      <c r="E2482" s="82" t="s">
        <v>24</v>
      </c>
      <c r="F2482" s="82"/>
      <c r="G2482" s="82" t="s">
        <v>61</v>
      </c>
      <c r="H2482" s="89" t="n">
        <v>37196</v>
      </c>
      <c r="I2482" s="82" t="n">
        <v>-27</v>
      </c>
      <c r="J2482" s="82" t="n">
        <v>0</v>
      </c>
      <c r="K2482" s="83" t="n">
        <f aca="false">IF(J2482=0,0,J2482/I2482)</f>
        <v>0</v>
      </c>
      <c r="L2482" s="83" t="n">
        <f aca="false">I2482/UOM</f>
        <v>-0.0027</v>
      </c>
      <c r="M2482" s="83" t="n">
        <f aca="false">J2482/UOM</f>
        <v>0</v>
      </c>
      <c r="N2482" s="84" t="str">
        <f aca="false">IF(F2482="P","PHY",IF(F2482="G","G",E2482))</f>
        <v>P</v>
      </c>
      <c r="O2482" s="84" t="str">
        <f aca="false">IF(ISNA(VLOOKUP(G2482,BadCanCurves,1,FALSE())),VLOOKUP(D2482,FOLIOS,6,FALSE()),"not used")</f>
        <v>not used</v>
      </c>
      <c r="P2482" s="84" t="n">
        <f aca="false">IF($N2482="P",VLOOKUP(H2482,PrcBuckets,2,FALSE()),0)</f>
        <v>9</v>
      </c>
      <c r="Q2482" s="84" t="n">
        <f aca="false">IF($N2482="D",VLOOKUP(H2482,BasisBuckets,2,FALSE()),0)</f>
        <v>0</v>
      </c>
      <c r="R2482" s="84" t="n">
        <f aca="false">IF($N2482="PHY",VLOOKUP(H2482,PGDBuckets,2,FALSE()),0)</f>
        <v>0</v>
      </c>
      <c r="S2482" s="84" t="n">
        <f aca="false">IF($N2482="G",VLOOKUP(H2482,PGDBuckets,2,FALSE()),0)</f>
        <v>0</v>
      </c>
      <c r="T2482" s="84" t="n">
        <f aca="false">SUM(P2482:S2482)</f>
        <v>9</v>
      </c>
      <c r="U2482" s="84" t="str">
        <f aca="false">IF(O2482="not used","-",O2482&amp;N2482&amp;T2482)</f>
        <v>-</v>
      </c>
      <c r="V2482" s="84" t="str">
        <f aca="false">IF(O2482="Not Used","-",VLOOKUP(D2482,FOLIOS,7,FALSE())&amp;H2482)</f>
        <v>-</v>
      </c>
      <c r="W2482" s="84" t="str">
        <f aca="false">IF(U2482="-","-",O2482&amp;E2482&amp;H2482)</f>
        <v>-</v>
      </c>
      <c r="X2482" s="85" t="str">
        <f aca="false">D2482&amp;G2482</f>
        <v>FT-CAND-EGSC-PRCTOLL:AECO/EXP</v>
      </c>
      <c r="AF2482" s="0" t="str">
        <f aca="false">D2482&amp;V2482</f>
        <v>FT-CAND-EGSC-PRC-</v>
      </c>
    </row>
    <row r="2483" customFormat="false" ht="12.75" hidden="false" customHeight="false" outlineLevel="0" collapsed="false">
      <c r="A2483" s="81" t="n">
        <v>36682</v>
      </c>
      <c r="B2483" s="82" t="s">
        <v>55</v>
      </c>
      <c r="C2483" s="82" t="s">
        <v>56</v>
      </c>
      <c r="D2483" s="82" t="s">
        <v>103</v>
      </c>
      <c r="E2483" s="82" t="s">
        <v>24</v>
      </c>
      <c r="F2483" s="82"/>
      <c r="G2483" s="82" t="s">
        <v>61</v>
      </c>
      <c r="H2483" s="89" t="n">
        <v>37226</v>
      </c>
      <c r="I2483" s="82" t="n">
        <v>-28</v>
      </c>
      <c r="J2483" s="82" t="n">
        <v>0</v>
      </c>
      <c r="K2483" s="83" t="n">
        <f aca="false">IF(J2483=0,0,J2483/I2483)</f>
        <v>0</v>
      </c>
      <c r="L2483" s="83" t="n">
        <f aca="false">I2483/UOM</f>
        <v>-0.0028</v>
      </c>
      <c r="M2483" s="83" t="n">
        <f aca="false">J2483/UOM</f>
        <v>0</v>
      </c>
      <c r="N2483" s="84" t="str">
        <f aca="false">IF(F2483="P","PHY",IF(F2483="G","G",E2483))</f>
        <v>P</v>
      </c>
      <c r="O2483" s="84" t="str">
        <f aca="false">IF(ISNA(VLOOKUP(G2483,BadCanCurves,1,FALSE())),VLOOKUP(D2483,FOLIOS,6,FALSE()),"not used")</f>
        <v>not used</v>
      </c>
      <c r="P2483" s="84" t="n">
        <f aca="false">IF($N2483="P",VLOOKUP(H2483,PrcBuckets,2,FALSE()),0)</f>
        <v>9</v>
      </c>
      <c r="Q2483" s="84" t="n">
        <f aca="false">IF($N2483="D",VLOOKUP(H2483,BasisBuckets,2,FALSE()),0)</f>
        <v>0</v>
      </c>
      <c r="R2483" s="84" t="n">
        <f aca="false">IF($N2483="PHY",VLOOKUP(H2483,PGDBuckets,2,FALSE()),0)</f>
        <v>0</v>
      </c>
      <c r="S2483" s="84" t="n">
        <f aca="false">IF($N2483="G",VLOOKUP(H2483,PGDBuckets,2,FALSE()),0)</f>
        <v>0</v>
      </c>
      <c r="T2483" s="84" t="n">
        <f aca="false">SUM(P2483:S2483)</f>
        <v>9</v>
      </c>
      <c r="U2483" s="84" t="str">
        <f aca="false">IF(O2483="not used","-",O2483&amp;N2483&amp;T2483)</f>
        <v>-</v>
      </c>
      <c r="V2483" s="84" t="str">
        <f aca="false">IF(O2483="Not Used","-",VLOOKUP(D2483,FOLIOS,7,FALSE())&amp;H2483)</f>
        <v>-</v>
      </c>
      <c r="W2483" s="84" t="str">
        <f aca="false">IF(U2483="-","-",O2483&amp;E2483&amp;H2483)</f>
        <v>-</v>
      </c>
      <c r="X2483" s="85" t="str">
        <f aca="false">D2483&amp;G2483</f>
        <v>FT-CAND-EGSC-PRCTOLL:AECO/EXP</v>
      </c>
      <c r="AF2483" s="0" t="str">
        <f aca="false">D2483&amp;V2483</f>
        <v>FT-CAND-EGSC-PRC-</v>
      </c>
    </row>
    <row r="2484" customFormat="false" ht="12.75" hidden="false" customHeight="false" outlineLevel="0" collapsed="false">
      <c r="A2484" s="81" t="n">
        <v>36682</v>
      </c>
      <c r="B2484" s="82" t="s">
        <v>55</v>
      </c>
      <c r="C2484" s="82" t="s">
        <v>56</v>
      </c>
      <c r="D2484" s="82" t="s">
        <v>103</v>
      </c>
      <c r="E2484" s="82" t="s">
        <v>24</v>
      </c>
      <c r="F2484" s="82"/>
      <c r="G2484" s="82" t="s">
        <v>61</v>
      </c>
      <c r="H2484" s="89" t="n">
        <v>37257</v>
      </c>
      <c r="I2484" s="82" t="n">
        <v>-28</v>
      </c>
      <c r="J2484" s="82" t="n">
        <v>0</v>
      </c>
      <c r="K2484" s="83" t="n">
        <f aca="false">IF(J2484=0,0,J2484/I2484)</f>
        <v>0</v>
      </c>
      <c r="L2484" s="83" t="n">
        <f aca="false">I2484/UOM</f>
        <v>-0.0028</v>
      </c>
      <c r="M2484" s="83" t="n">
        <f aca="false">J2484/UOM</f>
        <v>0</v>
      </c>
      <c r="N2484" s="84" t="str">
        <f aca="false">IF(F2484="P","PHY",IF(F2484="G","G",E2484))</f>
        <v>P</v>
      </c>
      <c r="O2484" s="84" t="str">
        <f aca="false">IF(ISNA(VLOOKUP(G2484,BadCanCurves,1,FALSE())),VLOOKUP(D2484,FOLIOS,6,FALSE()),"not used")</f>
        <v>not used</v>
      </c>
      <c r="P2484" s="84" t="n">
        <f aca="false">IF($N2484="P",VLOOKUP(H2484,PrcBuckets,2,FALSE()),0)</f>
        <v>10</v>
      </c>
      <c r="Q2484" s="84" t="n">
        <f aca="false">IF($N2484="D",VLOOKUP(H2484,BasisBuckets,2,FALSE()),0)</f>
        <v>0</v>
      </c>
      <c r="R2484" s="84" t="n">
        <f aca="false">IF($N2484="PHY",VLOOKUP(H2484,PGDBuckets,2,FALSE()),0)</f>
        <v>0</v>
      </c>
      <c r="S2484" s="84" t="n">
        <f aca="false">IF($N2484="G",VLOOKUP(H2484,PGDBuckets,2,FALSE()),0)</f>
        <v>0</v>
      </c>
      <c r="T2484" s="84" t="n">
        <f aca="false">SUM(P2484:S2484)</f>
        <v>10</v>
      </c>
      <c r="U2484" s="84" t="str">
        <f aca="false">IF(O2484="not used","-",O2484&amp;N2484&amp;T2484)</f>
        <v>-</v>
      </c>
      <c r="V2484" s="84" t="str">
        <f aca="false">IF(O2484="Not Used","-",VLOOKUP(D2484,FOLIOS,7,FALSE())&amp;H2484)</f>
        <v>-</v>
      </c>
      <c r="W2484" s="84" t="str">
        <f aca="false">IF(U2484="-","-",O2484&amp;E2484&amp;H2484)</f>
        <v>-</v>
      </c>
      <c r="X2484" s="85" t="str">
        <f aca="false">D2484&amp;G2484</f>
        <v>FT-CAND-EGSC-PRCTOLL:AECO/EXP</v>
      </c>
      <c r="AF2484" s="0" t="str">
        <f aca="false">D2484&amp;V2484</f>
        <v>FT-CAND-EGSC-PRC-</v>
      </c>
    </row>
    <row r="2485" customFormat="false" ht="12.75" hidden="false" customHeight="false" outlineLevel="0" collapsed="false">
      <c r="A2485" s="81" t="n">
        <v>36682</v>
      </c>
      <c r="B2485" s="82" t="s">
        <v>55</v>
      </c>
      <c r="C2485" s="82" t="s">
        <v>56</v>
      </c>
      <c r="D2485" s="82" t="s">
        <v>103</v>
      </c>
      <c r="E2485" s="82" t="s">
        <v>24</v>
      </c>
      <c r="F2485" s="82"/>
      <c r="G2485" s="82" t="s">
        <v>61</v>
      </c>
      <c r="H2485" s="89" t="n">
        <v>37288</v>
      </c>
      <c r="I2485" s="82" t="n">
        <v>-25</v>
      </c>
      <c r="J2485" s="82" t="n">
        <v>0</v>
      </c>
      <c r="K2485" s="83" t="n">
        <f aca="false">IF(J2485=0,0,J2485/I2485)</f>
        <v>0</v>
      </c>
      <c r="L2485" s="83" t="n">
        <f aca="false">I2485/UOM</f>
        <v>-0.0025</v>
      </c>
      <c r="M2485" s="83" t="n">
        <f aca="false">J2485/UOM</f>
        <v>0</v>
      </c>
      <c r="N2485" s="84" t="str">
        <f aca="false">IF(F2485="P","PHY",IF(F2485="G","G",E2485))</f>
        <v>P</v>
      </c>
      <c r="O2485" s="84" t="str">
        <f aca="false">IF(ISNA(VLOOKUP(G2485,BadCanCurves,1,FALSE())),VLOOKUP(D2485,FOLIOS,6,FALSE()),"not used")</f>
        <v>not used</v>
      </c>
      <c r="P2485" s="84" t="n">
        <f aca="false">IF($N2485="P",VLOOKUP(H2485,PrcBuckets,2,FALSE()),0)</f>
        <v>10</v>
      </c>
      <c r="Q2485" s="84" t="n">
        <f aca="false">IF($N2485="D",VLOOKUP(H2485,BasisBuckets,2,FALSE()),0)</f>
        <v>0</v>
      </c>
      <c r="R2485" s="84" t="n">
        <f aca="false">IF($N2485="PHY",VLOOKUP(H2485,PGDBuckets,2,FALSE()),0)</f>
        <v>0</v>
      </c>
      <c r="S2485" s="84" t="n">
        <f aca="false">IF($N2485="G",VLOOKUP(H2485,PGDBuckets,2,FALSE()),0)</f>
        <v>0</v>
      </c>
      <c r="T2485" s="84" t="n">
        <f aca="false">SUM(P2485:S2485)</f>
        <v>10</v>
      </c>
      <c r="U2485" s="84" t="str">
        <f aca="false">IF(O2485="not used","-",O2485&amp;N2485&amp;T2485)</f>
        <v>-</v>
      </c>
      <c r="V2485" s="84" t="str">
        <f aca="false">IF(O2485="Not Used","-",VLOOKUP(D2485,FOLIOS,7,FALSE())&amp;H2485)</f>
        <v>-</v>
      </c>
      <c r="W2485" s="84" t="str">
        <f aca="false">IF(U2485="-","-",O2485&amp;E2485&amp;H2485)</f>
        <v>-</v>
      </c>
      <c r="X2485" s="85" t="str">
        <f aca="false">D2485&amp;G2485</f>
        <v>FT-CAND-EGSC-PRCTOLL:AECO/EXP</v>
      </c>
      <c r="AF2485" s="0" t="str">
        <f aca="false">D2485&amp;V2485</f>
        <v>FT-CAND-EGSC-PRC-</v>
      </c>
    </row>
    <row r="2486" customFormat="false" ht="12.75" hidden="false" customHeight="false" outlineLevel="0" collapsed="false">
      <c r="A2486" s="81" t="n">
        <v>36682</v>
      </c>
      <c r="B2486" s="82" t="s">
        <v>55</v>
      </c>
      <c r="C2486" s="82" t="s">
        <v>56</v>
      </c>
      <c r="D2486" s="82" t="s">
        <v>103</v>
      </c>
      <c r="E2486" s="82" t="s">
        <v>24</v>
      </c>
      <c r="F2486" s="82"/>
      <c r="G2486" s="82" t="s">
        <v>61</v>
      </c>
      <c r="H2486" s="89" t="n">
        <v>37316</v>
      </c>
      <c r="I2486" s="82" t="n">
        <v>-27</v>
      </c>
      <c r="J2486" s="82" t="n">
        <v>0</v>
      </c>
      <c r="K2486" s="83" t="n">
        <f aca="false">IF(J2486=0,0,J2486/I2486)</f>
        <v>0</v>
      </c>
      <c r="L2486" s="83" t="n">
        <f aca="false">I2486/UOM</f>
        <v>-0.0027</v>
      </c>
      <c r="M2486" s="83" t="n">
        <f aca="false">J2486/UOM</f>
        <v>0</v>
      </c>
      <c r="N2486" s="84" t="str">
        <f aca="false">IF(F2486="P","PHY",IF(F2486="G","G",E2486))</f>
        <v>P</v>
      </c>
      <c r="O2486" s="84" t="str">
        <f aca="false">IF(ISNA(VLOOKUP(G2486,BadCanCurves,1,FALSE())),VLOOKUP(D2486,FOLIOS,6,FALSE()),"not used")</f>
        <v>not used</v>
      </c>
      <c r="P2486" s="84" t="n">
        <f aca="false">IF($N2486="P",VLOOKUP(H2486,PrcBuckets,2,FALSE()),0)</f>
        <v>10</v>
      </c>
      <c r="Q2486" s="84" t="n">
        <f aca="false">IF($N2486="D",VLOOKUP(H2486,BasisBuckets,2,FALSE()),0)</f>
        <v>0</v>
      </c>
      <c r="R2486" s="84" t="n">
        <f aca="false">IF($N2486="PHY",VLOOKUP(H2486,PGDBuckets,2,FALSE()),0)</f>
        <v>0</v>
      </c>
      <c r="S2486" s="84" t="n">
        <f aca="false">IF($N2486="G",VLOOKUP(H2486,PGDBuckets,2,FALSE()),0)</f>
        <v>0</v>
      </c>
      <c r="T2486" s="84" t="n">
        <f aca="false">SUM(P2486:S2486)</f>
        <v>10</v>
      </c>
      <c r="U2486" s="84" t="str">
        <f aca="false">IF(O2486="not used","-",O2486&amp;N2486&amp;T2486)</f>
        <v>-</v>
      </c>
      <c r="V2486" s="84" t="str">
        <f aca="false">IF(O2486="Not Used","-",VLOOKUP(D2486,FOLIOS,7,FALSE())&amp;H2486)</f>
        <v>-</v>
      </c>
      <c r="W2486" s="84" t="str">
        <f aca="false">IF(U2486="-","-",O2486&amp;E2486&amp;H2486)</f>
        <v>-</v>
      </c>
      <c r="X2486" s="85" t="str">
        <f aca="false">D2486&amp;G2486</f>
        <v>FT-CAND-EGSC-PRCTOLL:AECO/EXP</v>
      </c>
      <c r="AF2486" s="0" t="str">
        <f aca="false">D2486&amp;V2486</f>
        <v>FT-CAND-EGSC-PRC-</v>
      </c>
    </row>
    <row r="2487" customFormat="false" ht="12.75" hidden="false" customHeight="false" outlineLevel="0" collapsed="false">
      <c r="A2487" s="81" t="n">
        <v>36682</v>
      </c>
      <c r="B2487" s="82" t="s">
        <v>55</v>
      </c>
      <c r="C2487" s="82" t="s">
        <v>56</v>
      </c>
      <c r="D2487" s="82" t="s">
        <v>103</v>
      </c>
      <c r="E2487" s="82" t="s">
        <v>24</v>
      </c>
      <c r="F2487" s="82"/>
      <c r="G2487" s="82" t="s">
        <v>61</v>
      </c>
      <c r="H2487" s="89" t="n">
        <v>37347</v>
      </c>
      <c r="I2487" s="82" t="n">
        <v>-26</v>
      </c>
      <c r="J2487" s="82" t="n">
        <v>0</v>
      </c>
      <c r="K2487" s="83" t="n">
        <f aca="false">IF(J2487=0,0,J2487/I2487)</f>
        <v>0</v>
      </c>
      <c r="L2487" s="83" t="n">
        <f aca="false">I2487/UOM</f>
        <v>-0.0026</v>
      </c>
      <c r="M2487" s="83" t="n">
        <f aca="false">J2487/UOM</f>
        <v>0</v>
      </c>
      <c r="N2487" s="84" t="str">
        <f aca="false">IF(F2487="P","PHY",IF(F2487="G","G",E2487))</f>
        <v>P</v>
      </c>
      <c r="O2487" s="84" t="str">
        <f aca="false">IF(ISNA(VLOOKUP(G2487,BadCanCurves,1,FALSE())),VLOOKUP(D2487,FOLIOS,6,FALSE()),"not used")</f>
        <v>not used</v>
      </c>
      <c r="P2487" s="84" t="n">
        <f aca="false">IF($N2487="P",VLOOKUP(H2487,PrcBuckets,2,FALSE()),0)</f>
        <v>10</v>
      </c>
      <c r="Q2487" s="84" t="n">
        <f aca="false">IF($N2487="D",VLOOKUP(H2487,BasisBuckets,2,FALSE()),0)</f>
        <v>0</v>
      </c>
      <c r="R2487" s="84" t="n">
        <f aca="false">IF($N2487="PHY",VLOOKUP(H2487,PGDBuckets,2,FALSE()),0)</f>
        <v>0</v>
      </c>
      <c r="S2487" s="84" t="n">
        <f aca="false">IF($N2487="G",VLOOKUP(H2487,PGDBuckets,2,FALSE()),0)</f>
        <v>0</v>
      </c>
      <c r="T2487" s="84" t="n">
        <f aca="false">SUM(P2487:S2487)</f>
        <v>10</v>
      </c>
      <c r="U2487" s="84" t="str">
        <f aca="false">IF(O2487="not used","-",O2487&amp;N2487&amp;T2487)</f>
        <v>-</v>
      </c>
      <c r="V2487" s="84" t="str">
        <f aca="false">IF(O2487="Not Used","-",VLOOKUP(D2487,FOLIOS,7,FALSE())&amp;H2487)</f>
        <v>-</v>
      </c>
      <c r="W2487" s="84" t="str">
        <f aca="false">IF(U2487="-","-",O2487&amp;E2487&amp;H2487)</f>
        <v>-</v>
      </c>
      <c r="X2487" s="85" t="str">
        <f aca="false">D2487&amp;G2487</f>
        <v>FT-CAND-EGSC-PRCTOLL:AECO/EXP</v>
      </c>
      <c r="AF2487" s="0" t="str">
        <f aca="false">D2487&amp;V2487</f>
        <v>FT-CAND-EGSC-PRC-</v>
      </c>
    </row>
    <row r="2488" customFormat="false" ht="12.75" hidden="false" customHeight="false" outlineLevel="0" collapsed="false">
      <c r="A2488" s="81" t="n">
        <v>36682</v>
      </c>
      <c r="B2488" s="82" t="s">
        <v>55</v>
      </c>
      <c r="C2488" s="82" t="s">
        <v>56</v>
      </c>
      <c r="D2488" s="82" t="s">
        <v>103</v>
      </c>
      <c r="E2488" s="82" t="s">
        <v>24</v>
      </c>
      <c r="F2488" s="82"/>
      <c r="G2488" s="82" t="s">
        <v>61</v>
      </c>
      <c r="H2488" s="89" t="n">
        <v>37377</v>
      </c>
      <c r="I2488" s="82" t="n">
        <v>-27</v>
      </c>
      <c r="J2488" s="82" t="n">
        <v>0</v>
      </c>
      <c r="K2488" s="83" t="n">
        <f aca="false">IF(J2488=0,0,J2488/I2488)</f>
        <v>0</v>
      </c>
      <c r="L2488" s="83" t="n">
        <f aca="false">I2488/UOM</f>
        <v>-0.0027</v>
      </c>
      <c r="M2488" s="83" t="n">
        <f aca="false">J2488/UOM</f>
        <v>0</v>
      </c>
      <c r="N2488" s="84" t="str">
        <f aca="false">IF(F2488="P","PHY",IF(F2488="G","G",E2488))</f>
        <v>P</v>
      </c>
      <c r="O2488" s="84" t="str">
        <f aca="false">IF(ISNA(VLOOKUP(G2488,BadCanCurves,1,FALSE())),VLOOKUP(D2488,FOLIOS,6,FALSE()),"not used")</f>
        <v>not used</v>
      </c>
      <c r="P2488" s="84" t="n">
        <f aca="false">IF($N2488="P",VLOOKUP(H2488,PrcBuckets,2,FALSE()),0)</f>
        <v>10</v>
      </c>
      <c r="Q2488" s="84" t="n">
        <f aca="false">IF($N2488="D",VLOOKUP(H2488,BasisBuckets,2,FALSE()),0)</f>
        <v>0</v>
      </c>
      <c r="R2488" s="84" t="n">
        <f aca="false">IF($N2488="PHY",VLOOKUP(H2488,PGDBuckets,2,FALSE()),0)</f>
        <v>0</v>
      </c>
      <c r="S2488" s="84" t="n">
        <f aca="false">IF($N2488="G",VLOOKUP(H2488,PGDBuckets,2,FALSE()),0)</f>
        <v>0</v>
      </c>
      <c r="T2488" s="84" t="n">
        <f aca="false">SUM(P2488:S2488)</f>
        <v>10</v>
      </c>
      <c r="U2488" s="84" t="str">
        <f aca="false">IF(O2488="not used","-",O2488&amp;N2488&amp;T2488)</f>
        <v>-</v>
      </c>
      <c r="V2488" s="84" t="str">
        <f aca="false">IF(O2488="Not Used","-",VLOOKUP(D2488,FOLIOS,7,FALSE())&amp;H2488)</f>
        <v>-</v>
      </c>
      <c r="W2488" s="84" t="str">
        <f aca="false">IF(U2488="-","-",O2488&amp;E2488&amp;H2488)</f>
        <v>-</v>
      </c>
      <c r="X2488" s="85" t="str">
        <f aca="false">D2488&amp;G2488</f>
        <v>FT-CAND-EGSC-PRCTOLL:AECO/EXP</v>
      </c>
      <c r="AF2488" s="0" t="str">
        <f aca="false">D2488&amp;V2488</f>
        <v>FT-CAND-EGSC-PRC-</v>
      </c>
    </row>
    <row r="2489" customFormat="false" ht="12.75" hidden="false" customHeight="false" outlineLevel="0" collapsed="false">
      <c r="A2489" s="81" t="n">
        <v>36682</v>
      </c>
      <c r="B2489" s="82" t="s">
        <v>55</v>
      </c>
      <c r="C2489" s="82" t="s">
        <v>56</v>
      </c>
      <c r="D2489" s="82" t="s">
        <v>103</v>
      </c>
      <c r="E2489" s="82" t="s">
        <v>24</v>
      </c>
      <c r="F2489" s="82"/>
      <c r="G2489" s="82" t="s">
        <v>61</v>
      </c>
      <c r="H2489" s="89" t="n">
        <v>37408</v>
      </c>
      <c r="I2489" s="82" t="n">
        <v>-26</v>
      </c>
      <c r="J2489" s="82" t="n">
        <v>0</v>
      </c>
      <c r="K2489" s="83" t="n">
        <f aca="false">IF(J2489=0,0,J2489/I2489)</f>
        <v>0</v>
      </c>
      <c r="L2489" s="83" t="n">
        <f aca="false">I2489/UOM</f>
        <v>-0.0026</v>
      </c>
      <c r="M2489" s="83" t="n">
        <f aca="false">J2489/UOM</f>
        <v>0</v>
      </c>
      <c r="N2489" s="84" t="str">
        <f aca="false">IF(F2489="P","PHY",IF(F2489="G","G",E2489))</f>
        <v>P</v>
      </c>
      <c r="O2489" s="84" t="str">
        <f aca="false">IF(ISNA(VLOOKUP(G2489,BadCanCurves,1,FALSE())),VLOOKUP(D2489,FOLIOS,6,FALSE()),"not used")</f>
        <v>not used</v>
      </c>
      <c r="P2489" s="84" t="n">
        <f aca="false">IF($N2489="P",VLOOKUP(H2489,PrcBuckets,2,FALSE()),0)</f>
        <v>10</v>
      </c>
      <c r="Q2489" s="84" t="n">
        <f aca="false">IF($N2489="D",VLOOKUP(H2489,BasisBuckets,2,FALSE()),0)</f>
        <v>0</v>
      </c>
      <c r="R2489" s="84" t="n">
        <f aca="false">IF($N2489="PHY",VLOOKUP(H2489,PGDBuckets,2,FALSE()),0)</f>
        <v>0</v>
      </c>
      <c r="S2489" s="84" t="n">
        <f aca="false">IF($N2489="G",VLOOKUP(H2489,PGDBuckets,2,FALSE()),0)</f>
        <v>0</v>
      </c>
      <c r="T2489" s="84" t="n">
        <f aca="false">SUM(P2489:S2489)</f>
        <v>10</v>
      </c>
      <c r="U2489" s="84" t="str">
        <f aca="false">IF(O2489="not used","-",O2489&amp;N2489&amp;T2489)</f>
        <v>-</v>
      </c>
      <c r="V2489" s="84" t="str">
        <f aca="false">IF(O2489="Not Used","-",VLOOKUP(D2489,FOLIOS,7,FALSE())&amp;H2489)</f>
        <v>-</v>
      </c>
      <c r="W2489" s="84" t="str">
        <f aca="false">IF(U2489="-","-",O2489&amp;E2489&amp;H2489)</f>
        <v>-</v>
      </c>
      <c r="X2489" s="85" t="str">
        <f aca="false">D2489&amp;G2489</f>
        <v>FT-CAND-EGSC-PRCTOLL:AECO/EXP</v>
      </c>
      <c r="AF2489" s="0" t="str">
        <f aca="false">D2489&amp;V2489</f>
        <v>FT-CAND-EGSC-PRC-</v>
      </c>
    </row>
    <row r="2490" customFormat="false" ht="12.75" hidden="false" customHeight="false" outlineLevel="0" collapsed="false">
      <c r="A2490" s="81" t="n">
        <v>36682</v>
      </c>
      <c r="B2490" s="82" t="s">
        <v>55</v>
      </c>
      <c r="C2490" s="82" t="s">
        <v>56</v>
      </c>
      <c r="D2490" s="82" t="s">
        <v>103</v>
      </c>
      <c r="E2490" s="82" t="s">
        <v>24</v>
      </c>
      <c r="F2490" s="82"/>
      <c r="G2490" s="82" t="s">
        <v>61</v>
      </c>
      <c r="H2490" s="89" t="n">
        <v>37438</v>
      </c>
      <c r="I2490" s="82" t="n">
        <v>-27</v>
      </c>
      <c r="J2490" s="82" t="n">
        <v>0</v>
      </c>
      <c r="K2490" s="83" t="n">
        <f aca="false">IF(J2490=0,0,J2490/I2490)</f>
        <v>0</v>
      </c>
      <c r="L2490" s="83" t="n">
        <f aca="false">I2490/UOM</f>
        <v>-0.0027</v>
      </c>
      <c r="M2490" s="83" t="n">
        <f aca="false">J2490/UOM</f>
        <v>0</v>
      </c>
      <c r="N2490" s="84" t="str">
        <f aca="false">IF(F2490="P","PHY",IF(F2490="G","G",E2490))</f>
        <v>P</v>
      </c>
      <c r="O2490" s="84" t="str">
        <f aca="false">IF(ISNA(VLOOKUP(G2490,BadCanCurves,1,FALSE())),VLOOKUP(D2490,FOLIOS,6,FALSE()),"not used")</f>
        <v>not used</v>
      </c>
      <c r="P2490" s="84" t="n">
        <f aca="false">IF($N2490="P",VLOOKUP(H2490,PrcBuckets,2,FALSE()),0)</f>
        <v>10</v>
      </c>
      <c r="Q2490" s="84" t="n">
        <f aca="false">IF($N2490="D",VLOOKUP(H2490,BasisBuckets,2,FALSE()),0)</f>
        <v>0</v>
      </c>
      <c r="R2490" s="84" t="n">
        <f aca="false">IF($N2490="PHY",VLOOKUP(H2490,PGDBuckets,2,FALSE()),0)</f>
        <v>0</v>
      </c>
      <c r="S2490" s="84" t="n">
        <f aca="false">IF($N2490="G",VLOOKUP(H2490,PGDBuckets,2,FALSE()),0)</f>
        <v>0</v>
      </c>
      <c r="T2490" s="84" t="n">
        <f aca="false">SUM(P2490:S2490)</f>
        <v>10</v>
      </c>
      <c r="U2490" s="84" t="str">
        <f aca="false">IF(O2490="not used","-",O2490&amp;N2490&amp;T2490)</f>
        <v>-</v>
      </c>
      <c r="V2490" s="84" t="str">
        <f aca="false">IF(O2490="Not Used","-",VLOOKUP(D2490,FOLIOS,7,FALSE())&amp;H2490)</f>
        <v>-</v>
      </c>
      <c r="W2490" s="84" t="str">
        <f aca="false">IF(U2490="-","-",O2490&amp;E2490&amp;H2490)</f>
        <v>-</v>
      </c>
      <c r="X2490" s="85" t="str">
        <f aca="false">D2490&amp;G2490</f>
        <v>FT-CAND-EGSC-PRCTOLL:AECO/EXP</v>
      </c>
      <c r="AF2490" s="0" t="str">
        <f aca="false">D2490&amp;V2490</f>
        <v>FT-CAND-EGSC-PRC-</v>
      </c>
    </row>
    <row r="2491" customFormat="false" ht="12.75" hidden="false" customHeight="false" outlineLevel="0" collapsed="false">
      <c r="A2491" s="81" t="n">
        <v>36682</v>
      </c>
      <c r="B2491" s="82" t="s">
        <v>55</v>
      </c>
      <c r="C2491" s="82" t="s">
        <v>56</v>
      </c>
      <c r="D2491" s="82" t="s">
        <v>103</v>
      </c>
      <c r="E2491" s="82" t="s">
        <v>24</v>
      </c>
      <c r="F2491" s="82"/>
      <c r="G2491" s="82" t="s">
        <v>61</v>
      </c>
      <c r="H2491" s="89" t="n">
        <v>37469</v>
      </c>
      <c r="I2491" s="82" t="n">
        <v>-27</v>
      </c>
      <c r="J2491" s="82" t="n">
        <v>0</v>
      </c>
      <c r="K2491" s="83" t="n">
        <f aca="false">IF(J2491=0,0,J2491/I2491)</f>
        <v>0</v>
      </c>
      <c r="L2491" s="83" t="n">
        <f aca="false">I2491/UOM</f>
        <v>-0.0027</v>
      </c>
      <c r="M2491" s="83" t="n">
        <f aca="false">J2491/UOM</f>
        <v>0</v>
      </c>
      <c r="N2491" s="84" t="str">
        <f aca="false">IF(F2491="P","PHY",IF(F2491="G","G",E2491))</f>
        <v>P</v>
      </c>
      <c r="O2491" s="84" t="str">
        <f aca="false">IF(ISNA(VLOOKUP(G2491,BadCanCurves,1,FALSE())),VLOOKUP(D2491,FOLIOS,6,FALSE()),"not used")</f>
        <v>not used</v>
      </c>
      <c r="P2491" s="84" t="n">
        <f aca="false">IF($N2491="P",VLOOKUP(H2491,PrcBuckets,2,FALSE()),0)</f>
        <v>10</v>
      </c>
      <c r="Q2491" s="84" t="n">
        <f aca="false">IF($N2491="D",VLOOKUP(H2491,BasisBuckets,2,FALSE()),0)</f>
        <v>0</v>
      </c>
      <c r="R2491" s="84" t="n">
        <f aca="false">IF($N2491="PHY",VLOOKUP(H2491,PGDBuckets,2,FALSE()),0)</f>
        <v>0</v>
      </c>
      <c r="S2491" s="84" t="n">
        <f aca="false">IF($N2491="G",VLOOKUP(H2491,PGDBuckets,2,FALSE()),0)</f>
        <v>0</v>
      </c>
      <c r="T2491" s="84" t="n">
        <f aca="false">SUM(P2491:S2491)</f>
        <v>10</v>
      </c>
      <c r="U2491" s="84" t="str">
        <f aca="false">IF(O2491="not used","-",O2491&amp;N2491&amp;T2491)</f>
        <v>-</v>
      </c>
      <c r="V2491" s="84" t="str">
        <f aca="false">IF(O2491="Not Used","-",VLOOKUP(D2491,FOLIOS,7,FALSE())&amp;H2491)</f>
        <v>-</v>
      </c>
      <c r="W2491" s="84" t="str">
        <f aca="false">IF(U2491="-","-",O2491&amp;E2491&amp;H2491)</f>
        <v>-</v>
      </c>
      <c r="X2491" s="85" t="str">
        <f aca="false">D2491&amp;G2491</f>
        <v>FT-CAND-EGSC-PRCTOLL:AECO/EXP</v>
      </c>
      <c r="AF2491" s="0" t="str">
        <f aca="false">D2491&amp;V2491</f>
        <v>FT-CAND-EGSC-PRC-</v>
      </c>
    </row>
    <row r="2492" customFormat="false" ht="12.75" hidden="false" customHeight="false" outlineLevel="0" collapsed="false">
      <c r="A2492" s="81" t="n">
        <v>36682</v>
      </c>
      <c r="B2492" s="82" t="s">
        <v>55</v>
      </c>
      <c r="C2492" s="82" t="s">
        <v>56</v>
      </c>
      <c r="D2492" s="82" t="s">
        <v>103</v>
      </c>
      <c r="E2492" s="82" t="s">
        <v>24</v>
      </c>
      <c r="F2492" s="82"/>
      <c r="G2492" s="82" t="s">
        <v>61</v>
      </c>
      <c r="H2492" s="89" t="n">
        <v>37500</v>
      </c>
      <c r="I2492" s="82" t="n">
        <v>-26</v>
      </c>
      <c r="J2492" s="82" t="n">
        <v>0</v>
      </c>
      <c r="K2492" s="83" t="n">
        <f aca="false">IF(J2492=0,0,J2492/I2492)</f>
        <v>0</v>
      </c>
      <c r="L2492" s="83" t="n">
        <f aca="false">I2492/UOM</f>
        <v>-0.0026</v>
      </c>
      <c r="M2492" s="83" t="n">
        <f aca="false">J2492/UOM</f>
        <v>0</v>
      </c>
      <c r="N2492" s="84" t="str">
        <f aca="false">IF(F2492="P","PHY",IF(F2492="G","G",E2492))</f>
        <v>P</v>
      </c>
      <c r="O2492" s="84" t="str">
        <f aca="false">IF(ISNA(VLOOKUP(G2492,BadCanCurves,1,FALSE())),VLOOKUP(D2492,FOLIOS,6,FALSE()),"not used")</f>
        <v>not used</v>
      </c>
      <c r="P2492" s="84" t="n">
        <f aca="false">IF($N2492="P",VLOOKUP(H2492,PrcBuckets,2,FALSE()),0)</f>
        <v>10</v>
      </c>
      <c r="Q2492" s="84" t="n">
        <f aca="false">IF($N2492="D",VLOOKUP(H2492,BasisBuckets,2,FALSE()),0)</f>
        <v>0</v>
      </c>
      <c r="R2492" s="84" t="n">
        <f aca="false">IF($N2492="PHY",VLOOKUP(H2492,PGDBuckets,2,FALSE()),0)</f>
        <v>0</v>
      </c>
      <c r="S2492" s="84" t="n">
        <f aca="false">IF($N2492="G",VLOOKUP(H2492,PGDBuckets,2,FALSE()),0)</f>
        <v>0</v>
      </c>
      <c r="T2492" s="84" t="n">
        <f aca="false">SUM(P2492:S2492)</f>
        <v>10</v>
      </c>
      <c r="U2492" s="84" t="str">
        <f aca="false">IF(O2492="not used","-",O2492&amp;N2492&amp;T2492)</f>
        <v>-</v>
      </c>
      <c r="V2492" s="84" t="str">
        <f aca="false">IF(O2492="Not Used","-",VLOOKUP(D2492,FOLIOS,7,FALSE())&amp;H2492)</f>
        <v>-</v>
      </c>
      <c r="W2492" s="84" t="str">
        <f aca="false">IF(U2492="-","-",O2492&amp;E2492&amp;H2492)</f>
        <v>-</v>
      </c>
      <c r="X2492" s="85" t="str">
        <f aca="false">D2492&amp;G2492</f>
        <v>FT-CAND-EGSC-PRCTOLL:AECO/EXP</v>
      </c>
      <c r="AF2492" s="0" t="str">
        <f aca="false">D2492&amp;V2492</f>
        <v>FT-CAND-EGSC-PRC-</v>
      </c>
    </row>
    <row r="2493" customFormat="false" ht="12.75" hidden="false" customHeight="false" outlineLevel="0" collapsed="false">
      <c r="A2493" s="81" t="n">
        <v>36682</v>
      </c>
      <c r="B2493" s="82" t="s">
        <v>55</v>
      </c>
      <c r="C2493" s="82" t="s">
        <v>56</v>
      </c>
      <c r="D2493" s="82" t="s">
        <v>103</v>
      </c>
      <c r="E2493" s="82" t="s">
        <v>24</v>
      </c>
      <c r="F2493" s="82"/>
      <c r="G2493" s="82" t="s">
        <v>61</v>
      </c>
      <c r="H2493" s="89" t="n">
        <v>37530</v>
      </c>
      <c r="I2493" s="82" t="n">
        <v>-26</v>
      </c>
      <c r="J2493" s="82" t="n">
        <v>0</v>
      </c>
      <c r="K2493" s="83" t="n">
        <f aca="false">IF(J2493=0,0,J2493/I2493)</f>
        <v>0</v>
      </c>
      <c r="L2493" s="83" t="n">
        <f aca="false">I2493/UOM</f>
        <v>-0.0026</v>
      </c>
      <c r="M2493" s="83" t="n">
        <f aca="false">J2493/UOM</f>
        <v>0</v>
      </c>
      <c r="N2493" s="84" t="str">
        <f aca="false">IF(F2493="P","PHY",IF(F2493="G","G",E2493))</f>
        <v>P</v>
      </c>
      <c r="O2493" s="84" t="str">
        <f aca="false">IF(ISNA(VLOOKUP(G2493,BadCanCurves,1,FALSE())),VLOOKUP(D2493,FOLIOS,6,FALSE()),"not used")</f>
        <v>not used</v>
      </c>
      <c r="P2493" s="84" t="n">
        <f aca="false">IF($N2493="P",VLOOKUP(H2493,PrcBuckets,2,FALSE()),0)</f>
        <v>10</v>
      </c>
      <c r="Q2493" s="84" t="n">
        <f aca="false">IF($N2493="D",VLOOKUP(H2493,BasisBuckets,2,FALSE()),0)</f>
        <v>0</v>
      </c>
      <c r="R2493" s="84" t="n">
        <f aca="false">IF($N2493="PHY",VLOOKUP(H2493,PGDBuckets,2,FALSE()),0)</f>
        <v>0</v>
      </c>
      <c r="S2493" s="84" t="n">
        <f aca="false">IF($N2493="G",VLOOKUP(H2493,PGDBuckets,2,FALSE()),0)</f>
        <v>0</v>
      </c>
      <c r="T2493" s="84" t="n">
        <f aca="false">SUM(P2493:S2493)</f>
        <v>10</v>
      </c>
      <c r="U2493" s="84" t="str">
        <f aca="false">IF(O2493="not used","-",O2493&amp;N2493&amp;T2493)</f>
        <v>-</v>
      </c>
      <c r="V2493" s="84" t="str">
        <f aca="false">IF(O2493="Not Used","-",VLOOKUP(D2493,FOLIOS,7,FALSE())&amp;H2493)</f>
        <v>-</v>
      </c>
      <c r="W2493" s="84" t="str">
        <f aca="false">IF(U2493="-","-",O2493&amp;E2493&amp;H2493)</f>
        <v>-</v>
      </c>
      <c r="X2493" s="85" t="str">
        <f aca="false">D2493&amp;G2493</f>
        <v>FT-CAND-EGSC-PRCTOLL:AECO/EXP</v>
      </c>
      <c r="AF2493" s="0" t="str">
        <f aca="false">D2493&amp;V2493</f>
        <v>FT-CAND-EGSC-PRC-</v>
      </c>
    </row>
    <row r="2494" customFormat="false" ht="12.75" hidden="false" customHeight="false" outlineLevel="0" collapsed="false">
      <c r="A2494" s="81" t="n">
        <v>36682</v>
      </c>
      <c r="B2494" s="82" t="s">
        <v>55</v>
      </c>
      <c r="C2494" s="82" t="s">
        <v>56</v>
      </c>
      <c r="D2494" s="82" t="s">
        <v>103</v>
      </c>
      <c r="E2494" s="82" t="s">
        <v>24</v>
      </c>
      <c r="F2494" s="82"/>
      <c r="G2494" s="82" t="s">
        <v>61</v>
      </c>
      <c r="H2494" s="89" t="n">
        <v>37561</v>
      </c>
      <c r="I2494" s="82" t="n">
        <v>-25</v>
      </c>
      <c r="J2494" s="82" t="n">
        <v>0</v>
      </c>
      <c r="K2494" s="83" t="n">
        <f aca="false">IF(J2494=0,0,J2494/I2494)</f>
        <v>0</v>
      </c>
      <c r="L2494" s="83" t="n">
        <f aca="false">I2494/UOM</f>
        <v>-0.0025</v>
      </c>
      <c r="M2494" s="83" t="n">
        <f aca="false">J2494/UOM</f>
        <v>0</v>
      </c>
      <c r="N2494" s="84" t="str">
        <f aca="false">IF(F2494="P","PHY",IF(F2494="G","G",E2494))</f>
        <v>P</v>
      </c>
      <c r="O2494" s="84" t="str">
        <f aca="false">IF(ISNA(VLOOKUP(G2494,BadCanCurves,1,FALSE())),VLOOKUP(D2494,FOLIOS,6,FALSE()),"not used")</f>
        <v>not used</v>
      </c>
      <c r="P2494" s="84" t="n">
        <f aca="false">IF($N2494="P",VLOOKUP(H2494,PrcBuckets,2,FALSE()),0)</f>
        <v>10</v>
      </c>
      <c r="Q2494" s="84" t="n">
        <f aca="false">IF($N2494="D",VLOOKUP(H2494,BasisBuckets,2,FALSE()),0)</f>
        <v>0</v>
      </c>
      <c r="R2494" s="84" t="n">
        <f aca="false">IF($N2494="PHY",VLOOKUP(H2494,PGDBuckets,2,FALSE()),0)</f>
        <v>0</v>
      </c>
      <c r="S2494" s="84" t="n">
        <f aca="false">IF($N2494="G",VLOOKUP(H2494,PGDBuckets,2,FALSE()),0)</f>
        <v>0</v>
      </c>
      <c r="T2494" s="84" t="n">
        <f aca="false">SUM(P2494:S2494)</f>
        <v>10</v>
      </c>
      <c r="U2494" s="84" t="str">
        <f aca="false">IF(O2494="not used","-",O2494&amp;N2494&amp;T2494)</f>
        <v>-</v>
      </c>
      <c r="V2494" s="84" t="str">
        <f aca="false">IF(O2494="Not Used","-",VLOOKUP(D2494,FOLIOS,7,FALSE())&amp;H2494)</f>
        <v>-</v>
      </c>
      <c r="W2494" s="84" t="str">
        <f aca="false">IF(U2494="-","-",O2494&amp;E2494&amp;H2494)</f>
        <v>-</v>
      </c>
      <c r="X2494" s="85" t="str">
        <f aca="false">D2494&amp;G2494</f>
        <v>FT-CAND-EGSC-PRCTOLL:AECO/EXP</v>
      </c>
      <c r="AF2494" s="0" t="str">
        <f aca="false">D2494&amp;V2494</f>
        <v>FT-CAND-EGSC-PRC-</v>
      </c>
    </row>
    <row r="2495" customFormat="false" ht="12.75" hidden="false" customHeight="false" outlineLevel="0" collapsed="false">
      <c r="A2495" s="81" t="n">
        <v>36682</v>
      </c>
      <c r="B2495" s="82" t="s">
        <v>55</v>
      </c>
      <c r="C2495" s="82" t="s">
        <v>56</v>
      </c>
      <c r="D2495" s="82" t="s">
        <v>103</v>
      </c>
      <c r="E2495" s="82" t="s">
        <v>24</v>
      </c>
      <c r="F2495" s="82"/>
      <c r="G2495" s="82" t="s">
        <v>61</v>
      </c>
      <c r="H2495" s="89" t="n">
        <v>37591</v>
      </c>
      <c r="I2495" s="82" t="n">
        <v>-26</v>
      </c>
      <c r="J2495" s="82" t="n">
        <v>0</v>
      </c>
      <c r="K2495" s="83" t="n">
        <f aca="false">IF(J2495=0,0,J2495/I2495)</f>
        <v>0</v>
      </c>
      <c r="L2495" s="83" t="n">
        <f aca="false">I2495/UOM</f>
        <v>-0.0026</v>
      </c>
      <c r="M2495" s="83" t="n">
        <f aca="false">J2495/UOM</f>
        <v>0</v>
      </c>
      <c r="N2495" s="84" t="str">
        <f aca="false">IF(F2495="P","PHY",IF(F2495="G","G",E2495))</f>
        <v>P</v>
      </c>
      <c r="O2495" s="84" t="str">
        <f aca="false">IF(ISNA(VLOOKUP(G2495,BadCanCurves,1,FALSE())),VLOOKUP(D2495,FOLIOS,6,FALSE()),"not used")</f>
        <v>not used</v>
      </c>
      <c r="P2495" s="84" t="n">
        <f aca="false">IF($N2495="P",VLOOKUP(H2495,PrcBuckets,2,FALSE()),0)</f>
        <v>10</v>
      </c>
      <c r="Q2495" s="84" t="n">
        <f aca="false">IF($N2495="D",VLOOKUP(H2495,BasisBuckets,2,FALSE()),0)</f>
        <v>0</v>
      </c>
      <c r="R2495" s="84" t="n">
        <f aca="false">IF($N2495="PHY",VLOOKUP(H2495,PGDBuckets,2,FALSE()),0)</f>
        <v>0</v>
      </c>
      <c r="S2495" s="84" t="n">
        <f aca="false">IF($N2495="G",VLOOKUP(H2495,PGDBuckets,2,FALSE()),0)</f>
        <v>0</v>
      </c>
      <c r="T2495" s="84" t="n">
        <f aca="false">SUM(P2495:S2495)</f>
        <v>10</v>
      </c>
      <c r="U2495" s="84" t="str">
        <f aca="false">IF(O2495="not used","-",O2495&amp;N2495&amp;T2495)</f>
        <v>-</v>
      </c>
      <c r="V2495" s="84" t="str">
        <f aca="false">IF(O2495="Not Used","-",VLOOKUP(D2495,FOLIOS,7,FALSE())&amp;H2495)</f>
        <v>-</v>
      </c>
      <c r="W2495" s="84" t="str">
        <f aca="false">IF(U2495="-","-",O2495&amp;E2495&amp;H2495)</f>
        <v>-</v>
      </c>
      <c r="X2495" s="85" t="str">
        <f aca="false">D2495&amp;G2495</f>
        <v>FT-CAND-EGSC-PRCTOLL:AECO/EXP</v>
      </c>
      <c r="AF2495" s="0" t="str">
        <f aca="false">D2495&amp;V2495</f>
        <v>FT-CAND-EGSC-PRC-</v>
      </c>
    </row>
    <row r="2496" customFormat="false" ht="12.75" hidden="false" customHeight="false" outlineLevel="0" collapsed="false">
      <c r="A2496" s="81" t="n">
        <v>36682</v>
      </c>
      <c r="B2496" s="82" t="s">
        <v>55</v>
      </c>
      <c r="C2496" s="82" t="s">
        <v>56</v>
      </c>
      <c r="D2496" s="82" t="s">
        <v>103</v>
      </c>
      <c r="E2496" s="82" t="s">
        <v>24</v>
      </c>
      <c r="F2496" s="82"/>
      <c r="G2496" s="82" t="s">
        <v>61</v>
      </c>
      <c r="H2496" s="89" t="n">
        <v>37622</v>
      </c>
      <c r="I2496" s="82" t="n">
        <v>-26</v>
      </c>
      <c r="J2496" s="82" t="n">
        <v>0</v>
      </c>
      <c r="K2496" s="83" t="n">
        <f aca="false">IF(J2496=0,0,J2496/I2496)</f>
        <v>0</v>
      </c>
      <c r="L2496" s="83" t="n">
        <f aca="false">I2496/UOM</f>
        <v>-0.0026</v>
      </c>
      <c r="M2496" s="83" t="n">
        <f aca="false">J2496/UOM</f>
        <v>0</v>
      </c>
      <c r="N2496" s="84" t="str">
        <f aca="false">IF(F2496="P","PHY",IF(F2496="G","G",E2496))</f>
        <v>P</v>
      </c>
      <c r="O2496" s="84" t="str">
        <f aca="false">IF(ISNA(VLOOKUP(G2496,BadCanCurves,1,FALSE())),VLOOKUP(D2496,FOLIOS,6,FALSE()),"not used")</f>
        <v>not used</v>
      </c>
      <c r="P2496" s="84" t="n">
        <f aca="false">IF($N2496="P",VLOOKUP(H2496,PrcBuckets,2,FALSE()),0)</f>
        <v>11</v>
      </c>
      <c r="Q2496" s="84" t="n">
        <f aca="false">IF($N2496="D",VLOOKUP(H2496,BasisBuckets,2,FALSE()),0)</f>
        <v>0</v>
      </c>
      <c r="R2496" s="84" t="n">
        <f aca="false">IF($N2496="PHY",VLOOKUP(H2496,PGDBuckets,2,FALSE()),0)</f>
        <v>0</v>
      </c>
      <c r="S2496" s="84" t="n">
        <f aca="false">IF($N2496="G",VLOOKUP(H2496,PGDBuckets,2,FALSE()),0)</f>
        <v>0</v>
      </c>
      <c r="T2496" s="84" t="n">
        <f aca="false">SUM(P2496:S2496)</f>
        <v>11</v>
      </c>
      <c r="U2496" s="84" t="str">
        <f aca="false">IF(O2496="not used","-",O2496&amp;N2496&amp;T2496)</f>
        <v>-</v>
      </c>
      <c r="V2496" s="84" t="str">
        <f aca="false">IF(O2496="Not Used","-",VLOOKUP(D2496,FOLIOS,7,FALSE())&amp;H2496)</f>
        <v>-</v>
      </c>
      <c r="W2496" s="84" t="str">
        <f aca="false">IF(U2496="-","-",O2496&amp;E2496&amp;H2496)</f>
        <v>-</v>
      </c>
      <c r="X2496" s="85" t="str">
        <f aca="false">D2496&amp;G2496</f>
        <v>FT-CAND-EGSC-PRCTOLL:AECO/EXP</v>
      </c>
      <c r="AF2496" s="0" t="str">
        <f aca="false">D2496&amp;V2496</f>
        <v>FT-CAND-EGSC-PRC-</v>
      </c>
    </row>
    <row r="2497" customFormat="false" ht="12.75" hidden="false" customHeight="false" outlineLevel="0" collapsed="false">
      <c r="A2497" s="81" t="n">
        <v>36682</v>
      </c>
      <c r="B2497" s="82" t="s">
        <v>55</v>
      </c>
      <c r="C2497" s="82" t="s">
        <v>56</v>
      </c>
      <c r="D2497" s="82" t="s">
        <v>103</v>
      </c>
      <c r="E2497" s="82" t="s">
        <v>24</v>
      </c>
      <c r="F2497" s="82"/>
      <c r="G2497" s="82" t="s">
        <v>61</v>
      </c>
      <c r="H2497" s="89" t="n">
        <v>37653</v>
      </c>
      <c r="I2497" s="82" t="n">
        <v>-23</v>
      </c>
      <c r="J2497" s="82" t="n">
        <v>0</v>
      </c>
      <c r="K2497" s="83" t="n">
        <f aca="false">IF(J2497=0,0,J2497/I2497)</f>
        <v>0</v>
      </c>
      <c r="L2497" s="83" t="n">
        <f aca="false">I2497/UOM</f>
        <v>-0.0023</v>
      </c>
      <c r="M2497" s="83" t="n">
        <f aca="false">J2497/UOM</f>
        <v>0</v>
      </c>
      <c r="N2497" s="84" t="str">
        <f aca="false">IF(F2497="P","PHY",IF(F2497="G","G",E2497))</f>
        <v>P</v>
      </c>
      <c r="O2497" s="84" t="str">
        <f aca="false">IF(ISNA(VLOOKUP(G2497,BadCanCurves,1,FALSE())),VLOOKUP(D2497,FOLIOS,6,FALSE()),"not used")</f>
        <v>not used</v>
      </c>
      <c r="P2497" s="84" t="n">
        <f aca="false">IF($N2497="P",VLOOKUP(H2497,PrcBuckets,2,FALSE()),0)</f>
        <v>11</v>
      </c>
      <c r="Q2497" s="84" t="n">
        <f aca="false">IF($N2497="D",VLOOKUP(H2497,BasisBuckets,2,FALSE()),0)</f>
        <v>0</v>
      </c>
      <c r="R2497" s="84" t="n">
        <f aca="false">IF($N2497="PHY",VLOOKUP(H2497,PGDBuckets,2,FALSE()),0)</f>
        <v>0</v>
      </c>
      <c r="S2497" s="84" t="n">
        <f aca="false">IF($N2497="G",VLOOKUP(H2497,PGDBuckets,2,FALSE()),0)</f>
        <v>0</v>
      </c>
      <c r="T2497" s="84" t="n">
        <f aca="false">SUM(P2497:S2497)</f>
        <v>11</v>
      </c>
      <c r="U2497" s="84" t="str">
        <f aca="false">IF(O2497="not used","-",O2497&amp;N2497&amp;T2497)</f>
        <v>-</v>
      </c>
      <c r="V2497" s="84" t="str">
        <f aca="false">IF(O2497="Not Used","-",VLOOKUP(D2497,FOLIOS,7,FALSE())&amp;H2497)</f>
        <v>-</v>
      </c>
      <c r="W2497" s="84" t="str">
        <f aca="false">IF(U2497="-","-",O2497&amp;E2497&amp;H2497)</f>
        <v>-</v>
      </c>
      <c r="X2497" s="85" t="str">
        <f aca="false">D2497&amp;G2497</f>
        <v>FT-CAND-EGSC-PRCTOLL:AECO/EXP</v>
      </c>
      <c r="AF2497" s="0" t="str">
        <f aca="false">D2497&amp;V2497</f>
        <v>FT-CAND-EGSC-PRC-</v>
      </c>
    </row>
    <row r="2498" customFormat="false" ht="12.75" hidden="false" customHeight="false" outlineLevel="0" collapsed="false">
      <c r="A2498" s="81" t="n">
        <v>36682</v>
      </c>
      <c r="B2498" s="82" t="s">
        <v>55</v>
      </c>
      <c r="C2498" s="82" t="s">
        <v>56</v>
      </c>
      <c r="D2498" s="82" t="s">
        <v>103</v>
      </c>
      <c r="E2498" s="82" t="s">
        <v>24</v>
      </c>
      <c r="F2498" s="82"/>
      <c r="G2498" s="82" t="s">
        <v>61</v>
      </c>
      <c r="H2498" s="89" t="n">
        <v>37681</v>
      </c>
      <c r="I2498" s="82" t="n">
        <v>-25</v>
      </c>
      <c r="J2498" s="82" t="n">
        <v>0</v>
      </c>
      <c r="K2498" s="83" t="n">
        <f aca="false">IF(J2498=0,0,J2498/I2498)</f>
        <v>0</v>
      </c>
      <c r="L2498" s="83" t="n">
        <f aca="false">I2498/UOM</f>
        <v>-0.0025</v>
      </c>
      <c r="M2498" s="83" t="n">
        <f aca="false">J2498/UOM</f>
        <v>0</v>
      </c>
      <c r="N2498" s="84" t="str">
        <f aca="false">IF(F2498="P","PHY",IF(F2498="G","G",E2498))</f>
        <v>P</v>
      </c>
      <c r="O2498" s="84" t="str">
        <f aca="false">IF(ISNA(VLOOKUP(G2498,BadCanCurves,1,FALSE())),VLOOKUP(D2498,FOLIOS,6,FALSE()),"not used")</f>
        <v>not used</v>
      </c>
      <c r="P2498" s="84" t="n">
        <f aca="false">IF($N2498="P",VLOOKUP(H2498,PrcBuckets,2,FALSE()),0)</f>
        <v>11</v>
      </c>
      <c r="Q2498" s="84" t="n">
        <f aca="false">IF($N2498="D",VLOOKUP(H2498,BasisBuckets,2,FALSE()),0)</f>
        <v>0</v>
      </c>
      <c r="R2498" s="84" t="n">
        <f aca="false">IF($N2498="PHY",VLOOKUP(H2498,PGDBuckets,2,FALSE()),0)</f>
        <v>0</v>
      </c>
      <c r="S2498" s="84" t="n">
        <f aca="false">IF($N2498="G",VLOOKUP(H2498,PGDBuckets,2,FALSE()),0)</f>
        <v>0</v>
      </c>
      <c r="T2498" s="84" t="n">
        <f aca="false">SUM(P2498:S2498)</f>
        <v>11</v>
      </c>
      <c r="U2498" s="84" t="str">
        <f aca="false">IF(O2498="not used","-",O2498&amp;N2498&amp;T2498)</f>
        <v>-</v>
      </c>
      <c r="V2498" s="84" t="str">
        <f aca="false">IF(O2498="Not Used","-",VLOOKUP(D2498,FOLIOS,7,FALSE())&amp;H2498)</f>
        <v>-</v>
      </c>
      <c r="W2498" s="84" t="str">
        <f aca="false">IF(U2498="-","-",O2498&amp;E2498&amp;H2498)</f>
        <v>-</v>
      </c>
      <c r="X2498" s="85" t="str">
        <f aca="false">D2498&amp;G2498</f>
        <v>FT-CAND-EGSC-PRCTOLL:AECO/EXP</v>
      </c>
      <c r="AF2498" s="0" t="str">
        <f aca="false">D2498&amp;V2498</f>
        <v>FT-CAND-EGSC-PRC-</v>
      </c>
    </row>
    <row r="2499" customFormat="false" ht="12.75" hidden="false" customHeight="false" outlineLevel="0" collapsed="false">
      <c r="A2499" s="81" t="n">
        <v>36682</v>
      </c>
      <c r="B2499" s="82" t="s">
        <v>55</v>
      </c>
      <c r="C2499" s="82" t="s">
        <v>56</v>
      </c>
      <c r="D2499" s="82" t="s">
        <v>103</v>
      </c>
      <c r="E2499" s="82" t="s">
        <v>24</v>
      </c>
      <c r="F2499" s="82"/>
      <c r="G2499" s="82" t="s">
        <v>61</v>
      </c>
      <c r="H2499" s="89" t="n">
        <v>37712</v>
      </c>
      <c r="I2499" s="82" t="n">
        <v>-25</v>
      </c>
      <c r="J2499" s="82" t="n">
        <v>0</v>
      </c>
      <c r="K2499" s="83" t="n">
        <f aca="false">IF(J2499=0,0,J2499/I2499)</f>
        <v>0</v>
      </c>
      <c r="L2499" s="83" t="n">
        <f aca="false">I2499/UOM</f>
        <v>-0.0025</v>
      </c>
      <c r="M2499" s="83" t="n">
        <f aca="false">J2499/UOM</f>
        <v>0</v>
      </c>
      <c r="N2499" s="84" t="str">
        <f aca="false">IF(F2499="P","PHY",IF(F2499="G","G",E2499))</f>
        <v>P</v>
      </c>
      <c r="O2499" s="84" t="str">
        <f aca="false">IF(ISNA(VLOOKUP(G2499,BadCanCurves,1,FALSE())),VLOOKUP(D2499,FOLIOS,6,FALSE()),"not used")</f>
        <v>not used</v>
      </c>
      <c r="P2499" s="84" t="n">
        <f aca="false">IF($N2499="P",VLOOKUP(H2499,PrcBuckets,2,FALSE()),0)</f>
        <v>11</v>
      </c>
      <c r="Q2499" s="84" t="n">
        <f aca="false">IF($N2499="D",VLOOKUP(H2499,BasisBuckets,2,FALSE()),0)</f>
        <v>0</v>
      </c>
      <c r="R2499" s="84" t="n">
        <f aca="false">IF($N2499="PHY",VLOOKUP(H2499,PGDBuckets,2,FALSE()),0)</f>
        <v>0</v>
      </c>
      <c r="S2499" s="84" t="n">
        <f aca="false">IF($N2499="G",VLOOKUP(H2499,PGDBuckets,2,FALSE()),0)</f>
        <v>0</v>
      </c>
      <c r="T2499" s="84" t="n">
        <f aca="false">SUM(P2499:S2499)</f>
        <v>11</v>
      </c>
      <c r="U2499" s="84" t="str">
        <f aca="false">IF(O2499="not used","-",O2499&amp;N2499&amp;T2499)</f>
        <v>-</v>
      </c>
      <c r="V2499" s="84" t="str">
        <f aca="false">IF(O2499="Not Used","-",VLOOKUP(D2499,FOLIOS,7,FALSE())&amp;H2499)</f>
        <v>-</v>
      </c>
      <c r="W2499" s="84" t="str">
        <f aca="false">IF(U2499="-","-",O2499&amp;E2499&amp;H2499)</f>
        <v>-</v>
      </c>
      <c r="X2499" s="85" t="str">
        <f aca="false">D2499&amp;G2499</f>
        <v>FT-CAND-EGSC-PRCTOLL:AECO/EXP</v>
      </c>
      <c r="AF2499" s="0" t="str">
        <f aca="false">D2499&amp;V2499</f>
        <v>FT-CAND-EGSC-PRC-</v>
      </c>
    </row>
    <row r="2500" customFormat="false" ht="12.75" hidden="false" customHeight="false" outlineLevel="0" collapsed="false">
      <c r="A2500" s="81" t="n">
        <v>36682</v>
      </c>
      <c r="B2500" s="82" t="s">
        <v>55</v>
      </c>
      <c r="C2500" s="82" t="s">
        <v>56</v>
      </c>
      <c r="D2500" s="82" t="s">
        <v>103</v>
      </c>
      <c r="E2500" s="82" t="s">
        <v>24</v>
      </c>
      <c r="F2500" s="82"/>
      <c r="G2500" s="82" t="s">
        <v>61</v>
      </c>
      <c r="H2500" s="89" t="n">
        <v>37742</v>
      </c>
      <c r="I2500" s="82" t="n">
        <v>-25</v>
      </c>
      <c r="J2500" s="82" t="n">
        <v>0</v>
      </c>
      <c r="K2500" s="83" t="n">
        <f aca="false">IF(J2500=0,0,J2500/I2500)</f>
        <v>0</v>
      </c>
      <c r="L2500" s="83" t="n">
        <f aca="false">I2500/UOM</f>
        <v>-0.0025</v>
      </c>
      <c r="M2500" s="83" t="n">
        <f aca="false">J2500/UOM</f>
        <v>0</v>
      </c>
      <c r="N2500" s="84" t="str">
        <f aca="false">IF(F2500="P","PHY",IF(F2500="G","G",E2500))</f>
        <v>P</v>
      </c>
      <c r="O2500" s="84" t="str">
        <f aca="false">IF(ISNA(VLOOKUP(G2500,BadCanCurves,1,FALSE())),VLOOKUP(D2500,FOLIOS,6,FALSE()),"not used")</f>
        <v>not used</v>
      </c>
      <c r="P2500" s="84" t="n">
        <f aca="false">IF($N2500="P",VLOOKUP(H2500,PrcBuckets,2,FALSE()),0)</f>
        <v>11</v>
      </c>
      <c r="Q2500" s="84" t="n">
        <f aca="false">IF($N2500="D",VLOOKUP(H2500,BasisBuckets,2,FALSE()),0)</f>
        <v>0</v>
      </c>
      <c r="R2500" s="84" t="n">
        <f aca="false">IF($N2500="PHY",VLOOKUP(H2500,PGDBuckets,2,FALSE()),0)</f>
        <v>0</v>
      </c>
      <c r="S2500" s="84" t="n">
        <f aca="false">IF($N2500="G",VLOOKUP(H2500,PGDBuckets,2,FALSE()),0)</f>
        <v>0</v>
      </c>
      <c r="T2500" s="84" t="n">
        <f aca="false">SUM(P2500:S2500)</f>
        <v>11</v>
      </c>
      <c r="U2500" s="84" t="str">
        <f aca="false">IF(O2500="not used","-",O2500&amp;N2500&amp;T2500)</f>
        <v>-</v>
      </c>
      <c r="V2500" s="84" t="str">
        <f aca="false">IF(O2500="Not Used","-",VLOOKUP(D2500,FOLIOS,7,FALSE())&amp;H2500)</f>
        <v>-</v>
      </c>
      <c r="W2500" s="84" t="str">
        <f aca="false">IF(U2500="-","-",O2500&amp;E2500&amp;H2500)</f>
        <v>-</v>
      </c>
      <c r="X2500" s="85" t="str">
        <f aca="false">D2500&amp;G2500</f>
        <v>FT-CAND-EGSC-PRCTOLL:AECO/EXP</v>
      </c>
      <c r="AF2500" s="0" t="str">
        <f aca="false">D2500&amp;V2500</f>
        <v>FT-CAND-EGSC-PRC-</v>
      </c>
    </row>
    <row r="2501" customFormat="false" ht="12.75" hidden="false" customHeight="false" outlineLevel="0" collapsed="false">
      <c r="A2501" s="81" t="n">
        <v>36682</v>
      </c>
      <c r="B2501" s="82" t="s">
        <v>55</v>
      </c>
      <c r="C2501" s="82" t="s">
        <v>56</v>
      </c>
      <c r="D2501" s="82" t="s">
        <v>103</v>
      </c>
      <c r="E2501" s="82" t="s">
        <v>24</v>
      </c>
      <c r="F2501" s="82"/>
      <c r="G2501" s="82" t="s">
        <v>61</v>
      </c>
      <c r="H2501" s="89" t="n">
        <v>37773</v>
      </c>
      <c r="I2501" s="82" t="n">
        <v>-24</v>
      </c>
      <c r="J2501" s="82" t="n">
        <v>0</v>
      </c>
      <c r="K2501" s="83" t="n">
        <f aca="false">IF(J2501=0,0,J2501/I2501)</f>
        <v>0</v>
      </c>
      <c r="L2501" s="83" t="n">
        <f aca="false">I2501/UOM</f>
        <v>-0.0024</v>
      </c>
      <c r="M2501" s="83" t="n">
        <f aca="false">J2501/UOM</f>
        <v>0</v>
      </c>
      <c r="N2501" s="84" t="str">
        <f aca="false">IF(F2501="P","PHY",IF(F2501="G","G",E2501))</f>
        <v>P</v>
      </c>
      <c r="O2501" s="84" t="str">
        <f aca="false">IF(ISNA(VLOOKUP(G2501,BadCanCurves,1,FALSE())),VLOOKUP(D2501,FOLIOS,6,FALSE()),"not used")</f>
        <v>not used</v>
      </c>
      <c r="P2501" s="84" t="n">
        <f aca="false">IF($N2501="P",VLOOKUP(H2501,PrcBuckets,2,FALSE()),0)</f>
        <v>11</v>
      </c>
      <c r="Q2501" s="84" t="n">
        <f aca="false">IF($N2501="D",VLOOKUP(H2501,BasisBuckets,2,FALSE()),0)</f>
        <v>0</v>
      </c>
      <c r="R2501" s="84" t="n">
        <f aca="false">IF($N2501="PHY",VLOOKUP(H2501,PGDBuckets,2,FALSE()),0)</f>
        <v>0</v>
      </c>
      <c r="S2501" s="84" t="n">
        <f aca="false">IF($N2501="G",VLOOKUP(H2501,PGDBuckets,2,FALSE()),0)</f>
        <v>0</v>
      </c>
      <c r="T2501" s="84" t="n">
        <f aca="false">SUM(P2501:S2501)</f>
        <v>11</v>
      </c>
      <c r="U2501" s="84" t="str">
        <f aca="false">IF(O2501="not used","-",O2501&amp;N2501&amp;T2501)</f>
        <v>-</v>
      </c>
      <c r="V2501" s="84" t="str">
        <f aca="false">IF(O2501="Not Used","-",VLOOKUP(D2501,FOLIOS,7,FALSE())&amp;H2501)</f>
        <v>-</v>
      </c>
      <c r="W2501" s="84" t="str">
        <f aca="false">IF(U2501="-","-",O2501&amp;E2501&amp;H2501)</f>
        <v>-</v>
      </c>
      <c r="X2501" s="85" t="str">
        <f aca="false">D2501&amp;G2501</f>
        <v>FT-CAND-EGSC-PRCTOLL:AECO/EXP</v>
      </c>
      <c r="AF2501" s="0" t="str">
        <f aca="false">D2501&amp;V2501</f>
        <v>FT-CAND-EGSC-PRC-</v>
      </c>
    </row>
    <row r="2502" customFormat="false" ht="12.75" hidden="false" customHeight="false" outlineLevel="0" collapsed="false">
      <c r="A2502" s="81" t="n">
        <v>36682</v>
      </c>
      <c r="B2502" s="82" t="s">
        <v>55</v>
      </c>
      <c r="C2502" s="82" t="s">
        <v>56</v>
      </c>
      <c r="D2502" s="82" t="s">
        <v>103</v>
      </c>
      <c r="E2502" s="82" t="s">
        <v>24</v>
      </c>
      <c r="F2502" s="82"/>
      <c r="G2502" s="82" t="s">
        <v>61</v>
      </c>
      <c r="H2502" s="89" t="n">
        <v>37803</v>
      </c>
      <c r="I2502" s="82" t="n">
        <v>-25</v>
      </c>
      <c r="J2502" s="82" t="n">
        <v>0</v>
      </c>
      <c r="K2502" s="83" t="n">
        <f aca="false">IF(J2502=0,0,J2502/I2502)</f>
        <v>0</v>
      </c>
      <c r="L2502" s="83" t="n">
        <f aca="false">I2502/UOM</f>
        <v>-0.0025</v>
      </c>
      <c r="M2502" s="83" t="n">
        <f aca="false">J2502/UOM</f>
        <v>0</v>
      </c>
      <c r="N2502" s="84" t="str">
        <f aca="false">IF(F2502="P","PHY",IF(F2502="G","G",E2502))</f>
        <v>P</v>
      </c>
      <c r="O2502" s="84" t="str">
        <f aca="false">IF(ISNA(VLOOKUP(G2502,BadCanCurves,1,FALSE())),VLOOKUP(D2502,FOLIOS,6,FALSE()),"not used")</f>
        <v>not used</v>
      </c>
      <c r="P2502" s="84" t="n">
        <f aca="false">IF($N2502="P",VLOOKUP(H2502,PrcBuckets,2,FALSE()),0)</f>
        <v>11</v>
      </c>
      <c r="Q2502" s="84" t="n">
        <f aca="false">IF($N2502="D",VLOOKUP(H2502,BasisBuckets,2,FALSE()),0)</f>
        <v>0</v>
      </c>
      <c r="R2502" s="84" t="n">
        <f aca="false">IF($N2502="PHY",VLOOKUP(H2502,PGDBuckets,2,FALSE()),0)</f>
        <v>0</v>
      </c>
      <c r="S2502" s="84" t="n">
        <f aca="false">IF($N2502="G",VLOOKUP(H2502,PGDBuckets,2,FALSE()),0)</f>
        <v>0</v>
      </c>
      <c r="T2502" s="84" t="n">
        <f aca="false">SUM(P2502:S2502)</f>
        <v>11</v>
      </c>
      <c r="U2502" s="84" t="str">
        <f aca="false">IF(O2502="not used","-",O2502&amp;N2502&amp;T2502)</f>
        <v>-</v>
      </c>
      <c r="V2502" s="84" t="str">
        <f aca="false">IF(O2502="Not Used","-",VLOOKUP(D2502,FOLIOS,7,FALSE())&amp;H2502)</f>
        <v>-</v>
      </c>
      <c r="W2502" s="84" t="str">
        <f aca="false">IF(U2502="-","-",O2502&amp;E2502&amp;H2502)</f>
        <v>-</v>
      </c>
      <c r="X2502" s="85" t="str">
        <f aca="false">D2502&amp;G2502</f>
        <v>FT-CAND-EGSC-PRCTOLL:AECO/EXP</v>
      </c>
      <c r="AF2502" s="0" t="str">
        <f aca="false">D2502&amp;V2502</f>
        <v>FT-CAND-EGSC-PRC-</v>
      </c>
    </row>
    <row r="2503" customFormat="false" ht="12.75" hidden="false" customHeight="false" outlineLevel="0" collapsed="false">
      <c r="A2503" s="81" t="n">
        <v>36682</v>
      </c>
      <c r="B2503" s="82" t="s">
        <v>55</v>
      </c>
      <c r="C2503" s="82" t="s">
        <v>56</v>
      </c>
      <c r="D2503" s="82" t="s">
        <v>103</v>
      </c>
      <c r="E2503" s="82" t="s">
        <v>24</v>
      </c>
      <c r="F2503" s="82"/>
      <c r="G2503" s="82" t="s">
        <v>61</v>
      </c>
      <c r="H2503" s="89" t="n">
        <v>37834</v>
      </c>
      <c r="I2503" s="82" t="n">
        <v>-25</v>
      </c>
      <c r="J2503" s="82" t="n">
        <v>0</v>
      </c>
      <c r="K2503" s="83" t="n">
        <f aca="false">IF(J2503=0,0,J2503/I2503)</f>
        <v>0</v>
      </c>
      <c r="L2503" s="83" t="n">
        <f aca="false">I2503/UOM</f>
        <v>-0.0025</v>
      </c>
      <c r="M2503" s="83" t="n">
        <f aca="false">J2503/UOM</f>
        <v>0</v>
      </c>
      <c r="N2503" s="84" t="str">
        <f aca="false">IF(F2503="P","PHY",IF(F2503="G","G",E2503))</f>
        <v>P</v>
      </c>
      <c r="O2503" s="84" t="str">
        <f aca="false">IF(ISNA(VLOOKUP(G2503,BadCanCurves,1,FALSE())),VLOOKUP(D2503,FOLIOS,6,FALSE()),"not used")</f>
        <v>not used</v>
      </c>
      <c r="P2503" s="84" t="n">
        <f aca="false">IF($N2503="P",VLOOKUP(H2503,PrcBuckets,2,FALSE()),0)</f>
        <v>11</v>
      </c>
      <c r="Q2503" s="84" t="n">
        <f aca="false">IF($N2503="D",VLOOKUP(H2503,BasisBuckets,2,FALSE()),0)</f>
        <v>0</v>
      </c>
      <c r="R2503" s="84" t="n">
        <f aca="false">IF($N2503="PHY",VLOOKUP(H2503,PGDBuckets,2,FALSE()),0)</f>
        <v>0</v>
      </c>
      <c r="S2503" s="84" t="n">
        <f aca="false">IF($N2503="G",VLOOKUP(H2503,PGDBuckets,2,FALSE()),0)</f>
        <v>0</v>
      </c>
      <c r="T2503" s="84" t="n">
        <f aca="false">SUM(P2503:S2503)</f>
        <v>11</v>
      </c>
      <c r="U2503" s="84" t="str">
        <f aca="false">IF(O2503="not used","-",O2503&amp;N2503&amp;T2503)</f>
        <v>-</v>
      </c>
      <c r="V2503" s="84" t="str">
        <f aca="false">IF(O2503="Not Used","-",VLOOKUP(D2503,FOLIOS,7,FALSE())&amp;H2503)</f>
        <v>-</v>
      </c>
      <c r="W2503" s="84" t="str">
        <f aca="false">IF(U2503="-","-",O2503&amp;E2503&amp;H2503)</f>
        <v>-</v>
      </c>
      <c r="X2503" s="85" t="str">
        <f aca="false">D2503&amp;G2503</f>
        <v>FT-CAND-EGSC-PRCTOLL:AECO/EXP</v>
      </c>
      <c r="AF2503" s="0" t="str">
        <f aca="false">D2503&amp;V2503</f>
        <v>FT-CAND-EGSC-PRC-</v>
      </c>
    </row>
    <row r="2504" customFormat="false" ht="12.75" hidden="false" customHeight="false" outlineLevel="0" collapsed="false">
      <c r="A2504" s="81" t="n">
        <v>36682</v>
      </c>
      <c r="B2504" s="82" t="s">
        <v>55</v>
      </c>
      <c r="C2504" s="82" t="s">
        <v>56</v>
      </c>
      <c r="D2504" s="82" t="s">
        <v>103</v>
      </c>
      <c r="E2504" s="82" t="s">
        <v>24</v>
      </c>
      <c r="F2504" s="82"/>
      <c r="G2504" s="82" t="s">
        <v>61</v>
      </c>
      <c r="H2504" s="89" t="n">
        <v>37865</v>
      </c>
      <c r="I2504" s="82" t="n">
        <v>-24</v>
      </c>
      <c r="J2504" s="82" t="n">
        <v>0</v>
      </c>
      <c r="K2504" s="83" t="n">
        <f aca="false">IF(J2504=0,0,J2504/I2504)</f>
        <v>0</v>
      </c>
      <c r="L2504" s="83" t="n">
        <f aca="false">I2504/UOM</f>
        <v>-0.0024</v>
      </c>
      <c r="M2504" s="83" t="n">
        <f aca="false">J2504/UOM</f>
        <v>0</v>
      </c>
      <c r="N2504" s="84" t="str">
        <f aca="false">IF(F2504="P","PHY",IF(F2504="G","G",E2504))</f>
        <v>P</v>
      </c>
      <c r="O2504" s="84" t="str">
        <f aca="false">IF(ISNA(VLOOKUP(G2504,BadCanCurves,1,FALSE())),VLOOKUP(D2504,FOLIOS,6,FALSE()),"not used")</f>
        <v>not used</v>
      </c>
      <c r="P2504" s="84" t="n">
        <f aca="false">IF($N2504="P",VLOOKUP(H2504,PrcBuckets,2,FALSE()),0)</f>
        <v>11</v>
      </c>
      <c r="Q2504" s="84" t="n">
        <f aca="false">IF($N2504="D",VLOOKUP(H2504,BasisBuckets,2,FALSE()),0)</f>
        <v>0</v>
      </c>
      <c r="R2504" s="84" t="n">
        <f aca="false">IF($N2504="PHY",VLOOKUP(H2504,PGDBuckets,2,FALSE()),0)</f>
        <v>0</v>
      </c>
      <c r="S2504" s="84" t="n">
        <f aca="false">IF($N2504="G",VLOOKUP(H2504,PGDBuckets,2,FALSE()),0)</f>
        <v>0</v>
      </c>
      <c r="T2504" s="84" t="n">
        <f aca="false">SUM(P2504:S2504)</f>
        <v>11</v>
      </c>
      <c r="U2504" s="84" t="str">
        <f aca="false">IF(O2504="not used","-",O2504&amp;N2504&amp;T2504)</f>
        <v>-</v>
      </c>
      <c r="V2504" s="84" t="str">
        <f aca="false">IF(O2504="Not Used","-",VLOOKUP(D2504,FOLIOS,7,FALSE())&amp;H2504)</f>
        <v>-</v>
      </c>
      <c r="W2504" s="84" t="str">
        <f aca="false">IF(U2504="-","-",O2504&amp;E2504&amp;H2504)</f>
        <v>-</v>
      </c>
      <c r="X2504" s="85" t="str">
        <f aca="false">D2504&amp;G2504</f>
        <v>FT-CAND-EGSC-PRCTOLL:AECO/EXP</v>
      </c>
      <c r="AF2504" s="0" t="str">
        <f aca="false">D2504&amp;V2504</f>
        <v>FT-CAND-EGSC-PRC-</v>
      </c>
    </row>
    <row r="2505" customFormat="false" ht="12.75" hidden="false" customHeight="false" outlineLevel="0" collapsed="false">
      <c r="A2505" s="81" t="n">
        <v>36682</v>
      </c>
      <c r="B2505" s="82" t="s">
        <v>55</v>
      </c>
      <c r="C2505" s="82" t="s">
        <v>56</v>
      </c>
      <c r="D2505" s="82" t="s">
        <v>103</v>
      </c>
      <c r="E2505" s="82" t="s">
        <v>24</v>
      </c>
      <c r="F2505" s="82"/>
      <c r="G2505" s="82" t="s">
        <v>61</v>
      </c>
      <c r="H2505" s="89" t="n">
        <v>37895</v>
      </c>
      <c r="I2505" s="82" t="n">
        <v>-24</v>
      </c>
      <c r="J2505" s="82" t="n">
        <v>0</v>
      </c>
      <c r="K2505" s="83" t="n">
        <f aca="false">IF(J2505=0,0,J2505/I2505)</f>
        <v>0</v>
      </c>
      <c r="L2505" s="83" t="n">
        <f aca="false">I2505/UOM</f>
        <v>-0.0024</v>
      </c>
      <c r="M2505" s="83" t="n">
        <f aca="false">J2505/UOM</f>
        <v>0</v>
      </c>
      <c r="N2505" s="84" t="str">
        <f aca="false">IF(F2505="P","PHY",IF(F2505="G","G",E2505))</f>
        <v>P</v>
      </c>
      <c r="O2505" s="84" t="str">
        <f aca="false">IF(ISNA(VLOOKUP(G2505,BadCanCurves,1,FALSE())),VLOOKUP(D2505,FOLIOS,6,FALSE()),"not used")</f>
        <v>not used</v>
      </c>
      <c r="P2505" s="84" t="n">
        <f aca="false">IF($N2505="P",VLOOKUP(H2505,PrcBuckets,2,FALSE()),0)</f>
        <v>11</v>
      </c>
      <c r="Q2505" s="84" t="n">
        <f aca="false">IF($N2505="D",VLOOKUP(H2505,BasisBuckets,2,FALSE()),0)</f>
        <v>0</v>
      </c>
      <c r="R2505" s="84" t="n">
        <f aca="false">IF($N2505="PHY",VLOOKUP(H2505,PGDBuckets,2,FALSE()),0)</f>
        <v>0</v>
      </c>
      <c r="S2505" s="84" t="n">
        <f aca="false">IF($N2505="G",VLOOKUP(H2505,PGDBuckets,2,FALSE()),0)</f>
        <v>0</v>
      </c>
      <c r="T2505" s="84" t="n">
        <f aca="false">SUM(P2505:S2505)</f>
        <v>11</v>
      </c>
      <c r="U2505" s="84" t="str">
        <f aca="false">IF(O2505="not used","-",O2505&amp;N2505&amp;T2505)</f>
        <v>-</v>
      </c>
      <c r="V2505" s="84" t="str">
        <f aca="false">IF(O2505="Not Used","-",VLOOKUP(D2505,FOLIOS,7,FALSE())&amp;H2505)</f>
        <v>-</v>
      </c>
      <c r="W2505" s="84" t="str">
        <f aca="false">IF(U2505="-","-",O2505&amp;E2505&amp;H2505)</f>
        <v>-</v>
      </c>
      <c r="X2505" s="85" t="str">
        <f aca="false">D2505&amp;G2505</f>
        <v>FT-CAND-EGSC-PRCTOLL:AECO/EXP</v>
      </c>
      <c r="AF2505" s="0" t="str">
        <f aca="false">D2505&amp;V2505</f>
        <v>FT-CAND-EGSC-PRC-</v>
      </c>
    </row>
    <row r="2506" customFormat="false" ht="12.75" hidden="false" customHeight="false" outlineLevel="0" collapsed="false">
      <c r="A2506" s="81" t="n">
        <v>36682</v>
      </c>
      <c r="B2506" s="82" t="s">
        <v>55</v>
      </c>
      <c r="C2506" s="82" t="s">
        <v>56</v>
      </c>
      <c r="D2506" s="82" t="s">
        <v>103</v>
      </c>
      <c r="E2506" s="82" t="s">
        <v>24</v>
      </c>
      <c r="F2506" s="82"/>
      <c r="G2506" s="82" t="s">
        <v>61</v>
      </c>
      <c r="H2506" s="89" t="n">
        <v>37926</v>
      </c>
      <c r="I2506" s="82" t="n">
        <v>-24</v>
      </c>
      <c r="J2506" s="82" t="n">
        <v>0</v>
      </c>
      <c r="K2506" s="83" t="n">
        <f aca="false">IF(J2506=0,0,J2506/I2506)</f>
        <v>0</v>
      </c>
      <c r="L2506" s="83" t="n">
        <f aca="false">I2506/UOM</f>
        <v>-0.0024</v>
      </c>
      <c r="M2506" s="83" t="n">
        <f aca="false">J2506/UOM</f>
        <v>0</v>
      </c>
      <c r="N2506" s="84" t="str">
        <f aca="false">IF(F2506="P","PHY",IF(F2506="G","G",E2506))</f>
        <v>P</v>
      </c>
      <c r="O2506" s="84" t="str">
        <f aca="false">IF(ISNA(VLOOKUP(G2506,BadCanCurves,1,FALSE())),VLOOKUP(D2506,FOLIOS,6,FALSE()),"not used")</f>
        <v>not used</v>
      </c>
      <c r="P2506" s="84" t="n">
        <f aca="false">IF($N2506="P",VLOOKUP(H2506,PrcBuckets,2,FALSE()),0)</f>
        <v>11</v>
      </c>
      <c r="Q2506" s="84" t="n">
        <f aca="false">IF($N2506="D",VLOOKUP(H2506,BasisBuckets,2,FALSE()),0)</f>
        <v>0</v>
      </c>
      <c r="R2506" s="84" t="n">
        <f aca="false">IF($N2506="PHY",VLOOKUP(H2506,PGDBuckets,2,FALSE()),0)</f>
        <v>0</v>
      </c>
      <c r="S2506" s="84" t="n">
        <f aca="false">IF($N2506="G",VLOOKUP(H2506,PGDBuckets,2,FALSE()),0)</f>
        <v>0</v>
      </c>
      <c r="T2506" s="84" t="n">
        <f aca="false">SUM(P2506:S2506)</f>
        <v>11</v>
      </c>
      <c r="U2506" s="84" t="str">
        <f aca="false">IF(O2506="not used","-",O2506&amp;N2506&amp;T2506)</f>
        <v>-</v>
      </c>
      <c r="V2506" s="84" t="str">
        <f aca="false">IF(O2506="Not Used","-",VLOOKUP(D2506,FOLIOS,7,FALSE())&amp;H2506)</f>
        <v>-</v>
      </c>
      <c r="W2506" s="84" t="str">
        <f aca="false">IF(U2506="-","-",O2506&amp;E2506&amp;H2506)</f>
        <v>-</v>
      </c>
      <c r="X2506" s="85" t="str">
        <f aca="false">D2506&amp;G2506</f>
        <v>FT-CAND-EGSC-PRCTOLL:AECO/EXP</v>
      </c>
      <c r="AF2506" s="0" t="str">
        <f aca="false">D2506&amp;V2506</f>
        <v>FT-CAND-EGSC-PRC-</v>
      </c>
    </row>
    <row r="2507" customFormat="false" ht="12.75" hidden="false" customHeight="false" outlineLevel="0" collapsed="false">
      <c r="A2507" s="81" t="n">
        <v>36682</v>
      </c>
      <c r="B2507" s="82" t="s">
        <v>55</v>
      </c>
      <c r="C2507" s="82" t="s">
        <v>56</v>
      </c>
      <c r="D2507" s="82" t="s">
        <v>103</v>
      </c>
      <c r="E2507" s="82" t="s">
        <v>24</v>
      </c>
      <c r="F2507" s="82"/>
      <c r="G2507" s="82" t="s">
        <v>61</v>
      </c>
      <c r="H2507" s="89" t="n">
        <v>37956</v>
      </c>
      <c r="I2507" s="82" t="n">
        <v>-24</v>
      </c>
      <c r="J2507" s="82" t="n">
        <v>0</v>
      </c>
      <c r="K2507" s="83" t="n">
        <f aca="false">IF(J2507=0,0,J2507/I2507)</f>
        <v>0</v>
      </c>
      <c r="L2507" s="83" t="n">
        <f aca="false">I2507/UOM</f>
        <v>-0.0024</v>
      </c>
      <c r="M2507" s="83" t="n">
        <f aca="false">J2507/UOM</f>
        <v>0</v>
      </c>
      <c r="N2507" s="84" t="str">
        <f aca="false">IF(F2507="P","PHY",IF(F2507="G","G",E2507))</f>
        <v>P</v>
      </c>
      <c r="O2507" s="84" t="str">
        <f aca="false">IF(ISNA(VLOOKUP(G2507,BadCanCurves,1,FALSE())),VLOOKUP(D2507,FOLIOS,6,FALSE()),"not used")</f>
        <v>not used</v>
      </c>
      <c r="P2507" s="84" t="n">
        <f aca="false">IF($N2507="P",VLOOKUP(H2507,PrcBuckets,2,FALSE()),0)</f>
        <v>11</v>
      </c>
      <c r="Q2507" s="84" t="n">
        <f aca="false">IF($N2507="D",VLOOKUP(H2507,BasisBuckets,2,FALSE()),0)</f>
        <v>0</v>
      </c>
      <c r="R2507" s="84" t="n">
        <f aca="false">IF($N2507="PHY",VLOOKUP(H2507,PGDBuckets,2,FALSE()),0)</f>
        <v>0</v>
      </c>
      <c r="S2507" s="84" t="n">
        <f aca="false">IF($N2507="G",VLOOKUP(H2507,PGDBuckets,2,FALSE()),0)</f>
        <v>0</v>
      </c>
      <c r="T2507" s="84" t="n">
        <f aca="false">SUM(P2507:S2507)</f>
        <v>11</v>
      </c>
      <c r="U2507" s="84" t="str">
        <f aca="false">IF(O2507="not used","-",O2507&amp;N2507&amp;T2507)</f>
        <v>-</v>
      </c>
      <c r="V2507" s="84" t="str">
        <f aca="false">IF(O2507="Not Used","-",VLOOKUP(D2507,FOLIOS,7,FALSE())&amp;H2507)</f>
        <v>-</v>
      </c>
      <c r="W2507" s="84" t="str">
        <f aca="false">IF(U2507="-","-",O2507&amp;E2507&amp;H2507)</f>
        <v>-</v>
      </c>
      <c r="X2507" s="85" t="str">
        <f aca="false">D2507&amp;G2507</f>
        <v>FT-CAND-EGSC-PRCTOLL:AECO/EXP</v>
      </c>
      <c r="AF2507" s="0" t="str">
        <f aca="false">D2507&amp;V2507</f>
        <v>FT-CAND-EGSC-PRC-</v>
      </c>
    </row>
    <row r="2508" customFormat="false" ht="12.75" hidden="false" customHeight="false" outlineLevel="0" collapsed="false">
      <c r="A2508" s="81" t="n">
        <v>36682</v>
      </c>
      <c r="B2508" s="82" t="s">
        <v>55</v>
      </c>
      <c r="C2508" s="82" t="s">
        <v>56</v>
      </c>
      <c r="D2508" s="82" t="s">
        <v>103</v>
      </c>
      <c r="E2508" s="82" t="s">
        <v>24</v>
      </c>
      <c r="F2508" s="82"/>
      <c r="G2508" s="82" t="s">
        <v>61</v>
      </c>
      <c r="H2508" s="89" t="n">
        <v>37987</v>
      </c>
      <c r="I2508" s="82" t="n">
        <v>-24</v>
      </c>
      <c r="J2508" s="82" t="n">
        <v>0</v>
      </c>
      <c r="K2508" s="83" t="n">
        <f aca="false">IF(J2508=0,0,J2508/I2508)</f>
        <v>0</v>
      </c>
      <c r="L2508" s="83" t="n">
        <f aca="false">I2508/UOM</f>
        <v>-0.0024</v>
      </c>
      <c r="M2508" s="83" t="n">
        <f aca="false">J2508/UOM</f>
        <v>0</v>
      </c>
      <c r="N2508" s="84" t="str">
        <f aca="false">IF(F2508="P","PHY",IF(F2508="G","G",E2508))</f>
        <v>P</v>
      </c>
      <c r="O2508" s="84" t="str">
        <f aca="false">IF(ISNA(VLOOKUP(G2508,BadCanCurves,1,FALSE())),VLOOKUP(D2508,FOLIOS,6,FALSE()),"not used")</f>
        <v>not used</v>
      </c>
      <c r="P2508" s="84" t="n">
        <f aca="false">IF($N2508="P",VLOOKUP(H2508,PrcBuckets,2,FALSE()),0)</f>
        <v>12</v>
      </c>
      <c r="Q2508" s="84" t="n">
        <f aca="false">IF($N2508="D",VLOOKUP(H2508,BasisBuckets,2,FALSE()),0)</f>
        <v>0</v>
      </c>
      <c r="R2508" s="84" t="n">
        <f aca="false">IF($N2508="PHY",VLOOKUP(H2508,PGDBuckets,2,FALSE()),0)</f>
        <v>0</v>
      </c>
      <c r="S2508" s="84" t="n">
        <f aca="false">IF($N2508="G",VLOOKUP(H2508,PGDBuckets,2,FALSE()),0)</f>
        <v>0</v>
      </c>
      <c r="T2508" s="84" t="n">
        <f aca="false">SUM(P2508:S2508)</f>
        <v>12</v>
      </c>
      <c r="U2508" s="84" t="str">
        <f aca="false">IF(O2508="not used","-",O2508&amp;N2508&amp;T2508)</f>
        <v>-</v>
      </c>
      <c r="V2508" s="84" t="str">
        <f aca="false">IF(O2508="Not Used","-",VLOOKUP(D2508,FOLIOS,7,FALSE())&amp;H2508)</f>
        <v>-</v>
      </c>
      <c r="W2508" s="84" t="str">
        <f aca="false">IF(U2508="-","-",O2508&amp;E2508&amp;H2508)</f>
        <v>-</v>
      </c>
      <c r="X2508" s="85" t="str">
        <f aca="false">D2508&amp;G2508</f>
        <v>FT-CAND-EGSC-PRCTOLL:AECO/EXP</v>
      </c>
      <c r="AF2508" s="0" t="str">
        <f aca="false">D2508&amp;V2508</f>
        <v>FT-CAND-EGSC-PRC-</v>
      </c>
    </row>
    <row r="2509" customFormat="false" ht="12.75" hidden="false" customHeight="false" outlineLevel="0" collapsed="false">
      <c r="A2509" s="81" t="n">
        <v>36682</v>
      </c>
      <c r="B2509" s="82" t="s">
        <v>55</v>
      </c>
      <c r="C2509" s="82" t="s">
        <v>56</v>
      </c>
      <c r="D2509" s="82" t="s">
        <v>103</v>
      </c>
      <c r="E2509" s="82" t="s">
        <v>24</v>
      </c>
      <c r="F2509" s="82"/>
      <c r="G2509" s="82" t="s">
        <v>61</v>
      </c>
      <c r="H2509" s="89" t="n">
        <v>38018</v>
      </c>
      <c r="I2509" s="82" t="n">
        <v>-22</v>
      </c>
      <c r="J2509" s="82" t="n">
        <v>0</v>
      </c>
      <c r="K2509" s="83" t="n">
        <f aca="false">IF(J2509=0,0,J2509/I2509)</f>
        <v>0</v>
      </c>
      <c r="L2509" s="83" t="n">
        <f aca="false">I2509/UOM</f>
        <v>-0.0022</v>
      </c>
      <c r="M2509" s="83" t="n">
        <f aca="false">J2509/UOM</f>
        <v>0</v>
      </c>
      <c r="N2509" s="84" t="str">
        <f aca="false">IF(F2509="P","PHY",IF(F2509="G","G",E2509))</f>
        <v>P</v>
      </c>
      <c r="O2509" s="84" t="str">
        <f aca="false">IF(ISNA(VLOOKUP(G2509,BadCanCurves,1,FALSE())),VLOOKUP(D2509,FOLIOS,6,FALSE()),"not used")</f>
        <v>not used</v>
      </c>
      <c r="P2509" s="84" t="n">
        <f aca="false">IF($N2509="P",VLOOKUP(H2509,PrcBuckets,2,FALSE()),0)</f>
        <v>12</v>
      </c>
      <c r="Q2509" s="84" t="n">
        <f aca="false">IF($N2509="D",VLOOKUP(H2509,BasisBuckets,2,FALSE()),0)</f>
        <v>0</v>
      </c>
      <c r="R2509" s="84" t="n">
        <f aca="false">IF($N2509="PHY",VLOOKUP(H2509,PGDBuckets,2,FALSE()),0)</f>
        <v>0</v>
      </c>
      <c r="S2509" s="84" t="n">
        <f aca="false">IF($N2509="G",VLOOKUP(H2509,PGDBuckets,2,FALSE()),0)</f>
        <v>0</v>
      </c>
      <c r="T2509" s="84" t="n">
        <f aca="false">SUM(P2509:S2509)</f>
        <v>12</v>
      </c>
      <c r="U2509" s="84" t="str">
        <f aca="false">IF(O2509="not used","-",O2509&amp;N2509&amp;T2509)</f>
        <v>-</v>
      </c>
      <c r="V2509" s="84" t="str">
        <f aca="false">IF(O2509="Not Used","-",VLOOKUP(D2509,FOLIOS,7,FALSE())&amp;H2509)</f>
        <v>-</v>
      </c>
      <c r="W2509" s="84" t="str">
        <f aca="false">IF(U2509="-","-",O2509&amp;E2509&amp;H2509)</f>
        <v>-</v>
      </c>
      <c r="X2509" s="85" t="str">
        <f aca="false">D2509&amp;G2509</f>
        <v>FT-CAND-EGSC-PRCTOLL:AECO/EXP</v>
      </c>
      <c r="AF2509" s="0" t="str">
        <f aca="false">D2509&amp;V2509</f>
        <v>FT-CAND-EGSC-PRC-</v>
      </c>
    </row>
    <row r="2510" customFormat="false" ht="12.75" hidden="false" customHeight="false" outlineLevel="0" collapsed="false">
      <c r="A2510" s="81" t="n">
        <v>36682</v>
      </c>
      <c r="B2510" s="82" t="s">
        <v>55</v>
      </c>
      <c r="C2510" s="82" t="s">
        <v>56</v>
      </c>
      <c r="D2510" s="82" t="s">
        <v>103</v>
      </c>
      <c r="E2510" s="82" t="s">
        <v>24</v>
      </c>
      <c r="F2510" s="82"/>
      <c r="G2510" s="82" t="s">
        <v>61</v>
      </c>
      <c r="H2510" s="89" t="n">
        <v>38047</v>
      </c>
      <c r="I2510" s="82" t="n">
        <v>-24</v>
      </c>
      <c r="J2510" s="82" t="n">
        <v>0</v>
      </c>
      <c r="K2510" s="83" t="n">
        <f aca="false">IF(J2510=0,0,J2510/I2510)</f>
        <v>0</v>
      </c>
      <c r="L2510" s="83" t="n">
        <f aca="false">I2510/UOM</f>
        <v>-0.0024</v>
      </c>
      <c r="M2510" s="83" t="n">
        <f aca="false">J2510/UOM</f>
        <v>0</v>
      </c>
      <c r="N2510" s="84" t="str">
        <f aca="false">IF(F2510="P","PHY",IF(F2510="G","G",E2510))</f>
        <v>P</v>
      </c>
      <c r="O2510" s="84" t="str">
        <f aca="false">IF(ISNA(VLOOKUP(G2510,BadCanCurves,1,FALSE())),VLOOKUP(D2510,FOLIOS,6,FALSE()),"not used")</f>
        <v>not used</v>
      </c>
      <c r="P2510" s="84" t="n">
        <f aca="false">IF($N2510="P",VLOOKUP(H2510,PrcBuckets,2,FALSE()),0)</f>
        <v>12</v>
      </c>
      <c r="Q2510" s="84" t="n">
        <f aca="false">IF($N2510="D",VLOOKUP(H2510,BasisBuckets,2,FALSE()),0)</f>
        <v>0</v>
      </c>
      <c r="R2510" s="84" t="n">
        <f aca="false">IF($N2510="PHY",VLOOKUP(H2510,PGDBuckets,2,FALSE()),0)</f>
        <v>0</v>
      </c>
      <c r="S2510" s="84" t="n">
        <f aca="false">IF($N2510="G",VLOOKUP(H2510,PGDBuckets,2,FALSE()),0)</f>
        <v>0</v>
      </c>
      <c r="T2510" s="84" t="n">
        <f aca="false">SUM(P2510:S2510)</f>
        <v>12</v>
      </c>
      <c r="U2510" s="84" t="str">
        <f aca="false">IF(O2510="not used","-",O2510&amp;N2510&amp;T2510)</f>
        <v>-</v>
      </c>
      <c r="V2510" s="84" t="str">
        <f aca="false">IF(O2510="Not Used","-",VLOOKUP(D2510,FOLIOS,7,FALSE())&amp;H2510)</f>
        <v>-</v>
      </c>
      <c r="W2510" s="84" t="str">
        <f aca="false">IF(U2510="-","-",O2510&amp;E2510&amp;H2510)</f>
        <v>-</v>
      </c>
      <c r="X2510" s="85" t="str">
        <f aca="false">D2510&amp;G2510</f>
        <v>FT-CAND-EGSC-PRCTOLL:AECO/EXP</v>
      </c>
      <c r="AF2510" s="0" t="str">
        <f aca="false">D2510&amp;V2510</f>
        <v>FT-CAND-EGSC-PRC-</v>
      </c>
    </row>
    <row r="2511" customFormat="false" ht="12.75" hidden="false" customHeight="false" outlineLevel="0" collapsed="false">
      <c r="A2511" s="81" t="n">
        <v>36682</v>
      </c>
      <c r="B2511" s="82" t="s">
        <v>55</v>
      </c>
      <c r="C2511" s="82" t="s">
        <v>56</v>
      </c>
      <c r="D2511" s="82" t="s">
        <v>103</v>
      </c>
      <c r="E2511" s="82" t="s">
        <v>24</v>
      </c>
      <c r="F2511" s="82"/>
      <c r="G2511" s="82" t="s">
        <v>61</v>
      </c>
      <c r="H2511" s="89" t="n">
        <v>38078</v>
      </c>
      <c r="I2511" s="82" t="n">
        <v>-23</v>
      </c>
      <c r="J2511" s="82" t="n">
        <v>0</v>
      </c>
      <c r="K2511" s="83" t="n">
        <f aca="false">IF(J2511=0,0,J2511/I2511)</f>
        <v>0</v>
      </c>
      <c r="L2511" s="83" t="n">
        <f aca="false">I2511/UOM</f>
        <v>-0.0023</v>
      </c>
      <c r="M2511" s="83" t="n">
        <f aca="false">J2511/UOM</f>
        <v>0</v>
      </c>
      <c r="N2511" s="84" t="str">
        <f aca="false">IF(F2511="P","PHY",IF(F2511="G","G",E2511))</f>
        <v>P</v>
      </c>
      <c r="O2511" s="84" t="str">
        <f aca="false">IF(ISNA(VLOOKUP(G2511,BadCanCurves,1,FALSE())),VLOOKUP(D2511,FOLIOS,6,FALSE()),"not used")</f>
        <v>not used</v>
      </c>
      <c r="P2511" s="84" t="n">
        <f aca="false">IF($N2511="P",VLOOKUP(H2511,PrcBuckets,2,FALSE()),0)</f>
        <v>12</v>
      </c>
      <c r="Q2511" s="84" t="n">
        <f aca="false">IF($N2511="D",VLOOKUP(H2511,BasisBuckets,2,FALSE()),0)</f>
        <v>0</v>
      </c>
      <c r="R2511" s="84" t="n">
        <f aca="false">IF($N2511="PHY",VLOOKUP(H2511,PGDBuckets,2,FALSE()),0)</f>
        <v>0</v>
      </c>
      <c r="S2511" s="84" t="n">
        <f aca="false">IF($N2511="G",VLOOKUP(H2511,PGDBuckets,2,FALSE()),0)</f>
        <v>0</v>
      </c>
      <c r="T2511" s="84" t="n">
        <f aca="false">SUM(P2511:S2511)</f>
        <v>12</v>
      </c>
      <c r="U2511" s="84" t="str">
        <f aca="false">IF(O2511="not used","-",O2511&amp;N2511&amp;T2511)</f>
        <v>-</v>
      </c>
      <c r="V2511" s="84" t="str">
        <f aca="false">IF(O2511="Not Used","-",VLOOKUP(D2511,FOLIOS,7,FALSE())&amp;H2511)</f>
        <v>-</v>
      </c>
      <c r="W2511" s="84" t="str">
        <f aca="false">IF(U2511="-","-",O2511&amp;E2511&amp;H2511)</f>
        <v>-</v>
      </c>
      <c r="X2511" s="85" t="str">
        <f aca="false">D2511&amp;G2511</f>
        <v>FT-CAND-EGSC-PRCTOLL:AECO/EXP</v>
      </c>
      <c r="AF2511" s="0" t="str">
        <f aca="false">D2511&amp;V2511</f>
        <v>FT-CAND-EGSC-PRC-</v>
      </c>
    </row>
    <row r="2512" customFormat="false" ht="12.75" hidden="false" customHeight="false" outlineLevel="0" collapsed="false">
      <c r="A2512" s="81" t="n">
        <v>36682</v>
      </c>
      <c r="B2512" s="82" t="s">
        <v>55</v>
      </c>
      <c r="C2512" s="82" t="s">
        <v>56</v>
      </c>
      <c r="D2512" s="82" t="s">
        <v>103</v>
      </c>
      <c r="E2512" s="82" t="s">
        <v>24</v>
      </c>
      <c r="F2512" s="82"/>
      <c r="G2512" s="82" t="s">
        <v>61</v>
      </c>
      <c r="H2512" s="89" t="n">
        <v>38108</v>
      </c>
      <c r="I2512" s="82" t="n">
        <v>-23</v>
      </c>
      <c r="J2512" s="82" t="n">
        <v>0</v>
      </c>
      <c r="K2512" s="83" t="n">
        <f aca="false">IF(J2512=0,0,J2512/I2512)</f>
        <v>0</v>
      </c>
      <c r="L2512" s="83" t="n">
        <f aca="false">I2512/UOM</f>
        <v>-0.0023</v>
      </c>
      <c r="M2512" s="83" t="n">
        <f aca="false">J2512/UOM</f>
        <v>0</v>
      </c>
      <c r="N2512" s="84" t="str">
        <f aca="false">IF(F2512="P","PHY",IF(F2512="G","G",E2512))</f>
        <v>P</v>
      </c>
      <c r="O2512" s="84" t="str">
        <f aca="false">IF(ISNA(VLOOKUP(G2512,BadCanCurves,1,FALSE())),VLOOKUP(D2512,FOLIOS,6,FALSE()),"not used")</f>
        <v>not used</v>
      </c>
      <c r="P2512" s="84" t="n">
        <f aca="false">IF($N2512="P",VLOOKUP(H2512,PrcBuckets,2,FALSE()),0)</f>
        <v>12</v>
      </c>
      <c r="Q2512" s="84" t="n">
        <f aca="false">IF($N2512="D",VLOOKUP(H2512,BasisBuckets,2,FALSE()),0)</f>
        <v>0</v>
      </c>
      <c r="R2512" s="84" t="n">
        <f aca="false">IF($N2512="PHY",VLOOKUP(H2512,PGDBuckets,2,FALSE()),0)</f>
        <v>0</v>
      </c>
      <c r="S2512" s="84" t="n">
        <f aca="false">IF($N2512="G",VLOOKUP(H2512,PGDBuckets,2,FALSE()),0)</f>
        <v>0</v>
      </c>
      <c r="T2512" s="84" t="n">
        <f aca="false">SUM(P2512:S2512)</f>
        <v>12</v>
      </c>
      <c r="U2512" s="84" t="str">
        <f aca="false">IF(O2512="not used","-",O2512&amp;N2512&amp;T2512)</f>
        <v>-</v>
      </c>
      <c r="V2512" s="84" t="str">
        <f aca="false">IF(O2512="Not Used","-",VLOOKUP(D2512,FOLIOS,7,FALSE())&amp;H2512)</f>
        <v>-</v>
      </c>
      <c r="W2512" s="84" t="str">
        <f aca="false">IF(U2512="-","-",O2512&amp;E2512&amp;H2512)</f>
        <v>-</v>
      </c>
      <c r="X2512" s="85" t="str">
        <f aca="false">D2512&amp;G2512</f>
        <v>FT-CAND-EGSC-PRCTOLL:AECO/EXP</v>
      </c>
      <c r="AF2512" s="0" t="str">
        <f aca="false">D2512&amp;V2512</f>
        <v>FT-CAND-EGSC-PRC-</v>
      </c>
    </row>
    <row r="2513" customFormat="false" ht="12.75" hidden="false" customHeight="false" outlineLevel="0" collapsed="false">
      <c r="A2513" s="81" t="n">
        <v>36682</v>
      </c>
      <c r="B2513" s="82" t="s">
        <v>55</v>
      </c>
      <c r="C2513" s="82" t="s">
        <v>56</v>
      </c>
      <c r="D2513" s="82" t="s">
        <v>103</v>
      </c>
      <c r="E2513" s="82" t="s">
        <v>24</v>
      </c>
      <c r="F2513" s="82"/>
      <c r="G2513" s="82" t="s">
        <v>61</v>
      </c>
      <c r="H2513" s="89" t="n">
        <v>38139</v>
      </c>
      <c r="I2513" s="82" t="n">
        <v>-23</v>
      </c>
      <c r="J2513" s="82" t="n">
        <v>0</v>
      </c>
      <c r="K2513" s="83" t="n">
        <f aca="false">IF(J2513=0,0,J2513/I2513)</f>
        <v>0</v>
      </c>
      <c r="L2513" s="83" t="n">
        <f aca="false">I2513/UOM</f>
        <v>-0.0023</v>
      </c>
      <c r="M2513" s="83" t="n">
        <f aca="false">J2513/UOM</f>
        <v>0</v>
      </c>
      <c r="N2513" s="84" t="str">
        <f aca="false">IF(F2513="P","PHY",IF(F2513="G","G",E2513))</f>
        <v>P</v>
      </c>
      <c r="O2513" s="84" t="str">
        <f aca="false">IF(ISNA(VLOOKUP(G2513,BadCanCurves,1,FALSE())),VLOOKUP(D2513,FOLIOS,6,FALSE()),"not used")</f>
        <v>not used</v>
      </c>
      <c r="P2513" s="84" t="n">
        <f aca="false">IF($N2513="P",VLOOKUP(H2513,PrcBuckets,2,FALSE()),0)</f>
        <v>12</v>
      </c>
      <c r="Q2513" s="84" t="n">
        <f aca="false">IF($N2513="D",VLOOKUP(H2513,BasisBuckets,2,FALSE()),0)</f>
        <v>0</v>
      </c>
      <c r="R2513" s="84" t="n">
        <f aca="false">IF($N2513="PHY",VLOOKUP(H2513,PGDBuckets,2,FALSE()),0)</f>
        <v>0</v>
      </c>
      <c r="S2513" s="84" t="n">
        <f aca="false">IF($N2513="G",VLOOKUP(H2513,PGDBuckets,2,FALSE()),0)</f>
        <v>0</v>
      </c>
      <c r="T2513" s="84" t="n">
        <f aca="false">SUM(P2513:S2513)</f>
        <v>12</v>
      </c>
      <c r="U2513" s="84" t="str">
        <f aca="false">IF(O2513="not used","-",O2513&amp;N2513&amp;T2513)</f>
        <v>-</v>
      </c>
      <c r="V2513" s="84" t="str">
        <f aca="false">IF(O2513="Not Used","-",VLOOKUP(D2513,FOLIOS,7,FALSE())&amp;H2513)</f>
        <v>-</v>
      </c>
      <c r="W2513" s="84" t="str">
        <f aca="false">IF(U2513="-","-",O2513&amp;E2513&amp;H2513)</f>
        <v>-</v>
      </c>
      <c r="X2513" s="85" t="str">
        <f aca="false">D2513&amp;G2513</f>
        <v>FT-CAND-EGSC-PRCTOLL:AECO/EXP</v>
      </c>
      <c r="AF2513" s="0" t="str">
        <f aca="false">D2513&amp;V2513</f>
        <v>FT-CAND-EGSC-PRC-</v>
      </c>
    </row>
    <row r="2514" customFormat="false" ht="12.75" hidden="false" customHeight="false" outlineLevel="0" collapsed="false">
      <c r="A2514" s="81" t="n">
        <v>36682</v>
      </c>
      <c r="B2514" s="82" t="s">
        <v>55</v>
      </c>
      <c r="C2514" s="82" t="s">
        <v>56</v>
      </c>
      <c r="D2514" s="82" t="s">
        <v>103</v>
      </c>
      <c r="E2514" s="82" t="s">
        <v>24</v>
      </c>
      <c r="F2514" s="82"/>
      <c r="G2514" s="82" t="s">
        <v>61</v>
      </c>
      <c r="H2514" s="89" t="n">
        <v>38169</v>
      </c>
      <c r="I2514" s="82" t="n">
        <v>-23</v>
      </c>
      <c r="J2514" s="82" t="n">
        <v>0</v>
      </c>
      <c r="K2514" s="83" t="n">
        <f aca="false">IF(J2514=0,0,J2514/I2514)</f>
        <v>0</v>
      </c>
      <c r="L2514" s="83" t="n">
        <f aca="false">I2514/UOM</f>
        <v>-0.0023</v>
      </c>
      <c r="M2514" s="83" t="n">
        <f aca="false">J2514/UOM</f>
        <v>0</v>
      </c>
      <c r="N2514" s="84" t="str">
        <f aca="false">IF(F2514="P","PHY",IF(F2514="G","G",E2514))</f>
        <v>P</v>
      </c>
      <c r="O2514" s="84" t="str">
        <f aca="false">IF(ISNA(VLOOKUP(G2514,BadCanCurves,1,FALSE())),VLOOKUP(D2514,FOLIOS,6,FALSE()),"not used")</f>
        <v>not used</v>
      </c>
      <c r="P2514" s="84" t="n">
        <f aca="false">IF($N2514="P",VLOOKUP(H2514,PrcBuckets,2,FALSE()),0)</f>
        <v>12</v>
      </c>
      <c r="Q2514" s="84" t="n">
        <f aca="false">IF($N2514="D",VLOOKUP(H2514,BasisBuckets,2,FALSE()),0)</f>
        <v>0</v>
      </c>
      <c r="R2514" s="84" t="n">
        <f aca="false">IF($N2514="PHY",VLOOKUP(H2514,PGDBuckets,2,FALSE()),0)</f>
        <v>0</v>
      </c>
      <c r="S2514" s="84" t="n">
        <f aca="false">IF($N2514="G",VLOOKUP(H2514,PGDBuckets,2,FALSE()),0)</f>
        <v>0</v>
      </c>
      <c r="T2514" s="84" t="n">
        <f aca="false">SUM(P2514:S2514)</f>
        <v>12</v>
      </c>
      <c r="U2514" s="84" t="str">
        <f aca="false">IF(O2514="not used","-",O2514&amp;N2514&amp;T2514)</f>
        <v>-</v>
      </c>
      <c r="V2514" s="84" t="str">
        <f aca="false">IF(O2514="Not Used","-",VLOOKUP(D2514,FOLIOS,7,FALSE())&amp;H2514)</f>
        <v>-</v>
      </c>
      <c r="W2514" s="84" t="str">
        <f aca="false">IF(U2514="-","-",O2514&amp;E2514&amp;H2514)</f>
        <v>-</v>
      </c>
      <c r="X2514" s="85" t="str">
        <f aca="false">D2514&amp;G2514</f>
        <v>FT-CAND-EGSC-PRCTOLL:AECO/EXP</v>
      </c>
      <c r="AF2514" s="0" t="str">
        <f aca="false">D2514&amp;V2514</f>
        <v>FT-CAND-EGSC-PRC-</v>
      </c>
    </row>
    <row r="2515" customFormat="false" ht="12.75" hidden="false" customHeight="false" outlineLevel="0" collapsed="false">
      <c r="A2515" s="81" t="n">
        <v>36682</v>
      </c>
      <c r="B2515" s="82" t="s">
        <v>55</v>
      </c>
      <c r="C2515" s="82" t="s">
        <v>56</v>
      </c>
      <c r="D2515" s="82" t="s">
        <v>103</v>
      </c>
      <c r="E2515" s="82" t="s">
        <v>24</v>
      </c>
      <c r="F2515" s="82"/>
      <c r="G2515" s="82" t="s">
        <v>61</v>
      </c>
      <c r="H2515" s="89" t="n">
        <v>38200</v>
      </c>
      <c r="I2515" s="82" t="n">
        <v>-23</v>
      </c>
      <c r="J2515" s="82" t="n">
        <v>0</v>
      </c>
      <c r="K2515" s="83" t="n">
        <f aca="false">IF(J2515=0,0,J2515/I2515)</f>
        <v>0</v>
      </c>
      <c r="L2515" s="83" t="n">
        <f aca="false">I2515/UOM</f>
        <v>-0.0023</v>
      </c>
      <c r="M2515" s="83" t="n">
        <f aca="false">J2515/UOM</f>
        <v>0</v>
      </c>
      <c r="N2515" s="84" t="str">
        <f aca="false">IF(F2515="P","PHY",IF(F2515="G","G",E2515))</f>
        <v>P</v>
      </c>
      <c r="O2515" s="84" t="str">
        <f aca="false">IF(ISNA(VLOOKUP(G2515,BadCanCurves,1,FALSE())),VLOOKUP(D2515,FOLIOS,6,FALSE()),"not used")</f>
        <v>not used</v>
      </c>
      <c r="P2515" s="84" t="n">
        <f aca="false">IF($N2515="P",VLOOKUP(H2515,PrcBuckets,2,FALSE()),0)</f>
        <v>12</v>
      </c>
      <c r="Q2515" s="84" t="n">
        <f aca="false">IF($N2515="D",VLOOKUP(H2515,BasisBuckets,2,FALSE()),0)</f>
        <v>0</v>
      </c>
      <c r="R2515" s="84" t="n">
        <f aca="false">IF($N2515="PHY",VLOOKUP(H2515,PGDBuckets,2,FALSE()),0)</f>
        <v>0</v>
      </c>
      <c r="S2515" s="84" t="n">
        <f aca="false">IF($N2515="G",VLOOKUP(H2515,PGDBuckets,2,FALSE()),0)</f>
        <v>0</v>
      </c>
      <c r="T2515" s="84" t="n">
        <f aca="false">SUM(P2515:S2515)</f>
        <v>12</v>
      </c>
      <c r="U2515" s="84" t="str">
        <f aca="false">IF(O2515="not used","-",O2515&amp;N2515&amp;T2515)</f>
        <v>-</v>
      </c>
      <c r="V2515" s="84" t="str">
        <f aca="false">IF(O2515="Not Used","-",VLOOKUP(D2515,FOLIOS,7,FALSE())&amp;H2515)</f>
        <v>-</v>
      </c>
      <c r="W2515" s="84" t="str">
        <f aca="false">IF(U2515="-","-",O2515&amp;E2515&amp;H2515)</f>
        <v>-</v>
      </c>
      <c r="X2515" s="85" t="str">
        <f aca="false">D2515&amp;G2515</f>
        <v>FT-CAND-EGSC-PRCTOLL:AECO/EXP</v>
      </c>
      <c r="AF2515" s="0" t="str">
        <f aca="false">D2515&amp;V2515</f>
        <v>FT-CAND-EGSC-PRC-</v>
      </c>
    </row>
    <row r="2516" customFormat="false" ht="12.75" hidden="false" customHeight="false" outlineLevel="0" collapsed="false">
      <c r="A2516" s="81" t="n">
        <v>36682</v>
      </c>
      <c r="B2516" s="82" t="s">
        <v>55</v>
      </c>
      <c r="C2516" s="82" t="s">
        <v>56</v>
      </c>
      <c r="D2516" s="82" t="s">
        <v>103</v>
      </c>
      <c r="E2516" s="82" t="s">
        <v>24</v>
      </c>
      <c r="F2516" s="82"/>
      <c r="G2516" s="82" t="s">
        <v>61</v>
      </c>
      <c r="H2516" s="89" t="n">
        <v>38231</v>
      </c>
      <c r="I2516" s="82" t="n">
        <v>-22</v>
      </c>
      <c r="J2516" s="82" t="n">
        <v>0</v>
      </c>
      <c r="K2516" s="83" t="n">
        <f aca="false">IF(J2516=0,0,J2516/I2516)</f>
        <v>0</v>
      </c>
      <c r="L2516" s="83" t="n">
        <f aca="false">I2516/UOM</f>
        <v>-0.0022</v>
      </c>
      <c r="M2516" s="83" t="n">
        <f aca="false">J2516/UOM</f>
        <v>0</v>
      </c>
      <c r="N2516" s="84" t="str">
        <f aca="false">IF(F2516="P","PHY",IF(F2516="G","G",E2516))</f>
        <v>P</v>
      </c>
      <c r="O2516" s="84" t="str">
        <f aca="false">IF(ISNA(VLOOKUP(G2516,BadCanCurves,1,FALSE())),VLOOKUP(D2516,FOLIOS,6,FALSE()),"not used")</f>
        <v>not used</v>
      </c>
      <c r="P2516" s="84" t="n">
        <f aca="false">IF($N2516="P",VLOOKUP(H2516,PrcBuckets,2,FALSE()),0)</f>
        <v>12</v>
      </c>
      <c r="Q2516" s="84" t="n">
        <f aca="false">IF($N2516="D",VLOOKUP(H2516,BasisBuckets,2,FALSE()),0)</f>
        <v>0</v>
      </c>
      <c r="R2516" s="84" t="n">
        <f aca="false">IF($N2516="PHY",VLOOKUP(H2516,PGDBuckets,2,FALSE()),0)</f>
        <v>0</v>
      </c>
      <c r="S2516" s="84" t="n">
        <f aca="false">IF($N2516="G",VLOOKUP(H2516,PGDBuckets,2,FALSE()),0)</f>
        <v>0</v>
      </c>
      <c r="T2516" s="84" t="n">
        <f aca="false">SUM(P2516:S2516)</f>
        <v>12</v>
      </c>
      <c r="U2516" s="84" t="str">
        <f aca="false">IF(O2516="not used","-",O2516&amp;N2516&amp;T2516)</f>
        <v>-</v>
      </c>
      <c r="V2516" s="84" t="str">
        <f aca="false">IF(O2516="Not Used","-",VLOOKUP(D2516,FOLIOS,7,FALSE())&amp;H2516)</f>
        <v>-</v>
      </c>
      <c r="W2516" s="84" t="str">
        <f aca="false">IF(U2516="-","-",O2516&amp;E2516&amp;H2516)</f>
        <v>-</v>
      </c>
      <c r="X2516" s="85" t="str">
        <f aca="false">D2516&amp;G2516</f>
        <v>FT-CAND-EGSC-PRCTOLL:AECO/EXP</v>
      </c>
      <c r="AF2516" s="0" t="str">
        <f aca="false">D2516&amp;V2516</f>
        <v>FT-CAND-EGSC-PRC-</v>
      </c>
    </row>
    <row r="2517" customFormat="false" ht="12.75" hidden="false" customHeight="false" outlineLevel="0" collapsed="false">
      <c r="A2517" s="81" t="n">
        <v>36682</v>
      </c>
      <c r="B2517" s="82" t="s">
        <v>55</v>
      </c>
      <c r="C2517" s="82" t="s">
        <v>56</v>
      </c>
      <c r="D2517" s="82" t="s">
        <v>103</v>
      </c>
      <c r="E2517" s="82" t="s">
        <v>24</v>
      </c>
      <c r="F2517" s="82"/>
      <c r="G2517" s="82" t="s">
        <v>61</v>
      </c>
      <c r="H2517" s="89" t="n">
        <v>38261</v>
      </c>
      <c r="I2517" s="82" t="n">
        <v>-23</v>
      </c>
      <c r="J2517" s="82" t="n">
        <v>0</v>
      </c>
      <c r="K2517" s="83" t="n">
        <f aca="false">IF(J2517=0,0,J2517/I2517)</f>
        <v>0</v>
      </c>
      <c r="L2517" s="83" t="n">
        <f aca="false">I2517/UOM</f>
        <v>-0.0023</v>
      </c>
      <c r="M2517" s="83" t="n">
        <f aca="false">J2517/UOM</f>
        <v>0</v>
      </c>
      <c r="N2517" s="84" t="str">
        <f aca="false">IF(F2517="P","PHY",IF(F2517="G","G",E2517))</f>
        <v>P</v>
      </c>
      <c r="O2517" s="84" t="str">
        <f aca="false">IF(ISNA(VLOOKUP(G2517,BadCanCurves,1,FALSE())),VLOOKUP(D2517,FOLIOS,6,FALSE()),"not used")</f>
        <v>not used</v>
      </c>
      <c r="P2517" s="84" t="n">
        <f aca="false">IF($N2517="P",VLOOKUP(H2517,PrcBuckets,2,FALSE()),0)</f>
        <v>12</v>
      </c>
      <c r="Q2517" s="84" t="n">
        <f aca="false">IF($N2517="D",VLOOKUP(H2517,BasisBuckets,2,FALSE()),0)</f>
        <v>0</v>
      </c>
      <c r="R2517" s="84" t="n">
        <f aca="false">IF($N2517="PHY",VLOOKUP(H2517,PGDBuckets,2,FALSE()),0)</f>
        <v>0</v>
      </c>
      <c r="S2517" s="84" t="n">
        <f aca="false">IF($N2517="G",VLOOKUP(H2517,PGDBuckets,2,FALSE()),0)</f>
        <v>0</v>
      </c>
      <c r="T2517" s="84" t="n">
        <f aca="false">SUM(P2517:S2517)</f>
        <v>12</v>
      </c>
      <c r="U2517" s="84" t="str">
        <f aca="false">IF(O2517="not used","-",O2517&amp;N2517&amp;T2517)</f>
        <v>-</v>
      </c>
      <c r="V2517" s="84" t="str">
        <f aca="false">IF(O2517="Not Used","-",VLOOKUP(D2517,FOLIOS,7,FALSE())&amp;H2517)</f>
        <v>-</v>
      </c>
      <c r="W2517" s="84" t="str">
        <f aca="false">IF(U2517="-","-",O2517&amp;E2517&amp;H2517)</f>
        <v>-</v>
      </c>
      <c r="X2517" s="85" t="str">
        <f aca="false">D2517&amp;G2517</f>
        <v>FT-CAND-EGSC-PRCTOLL:AECO/EXP</v>
      </c>
      <c r="AF2517" s="0" t="str">
        <f aca="false">D2517&amp;V2517</f>
        <v>FT-CAND-EGSC-PRC-</v>
      </c>
    </row>
    <row r="2518" customFormat="false" ht="12.75" hidden="false" customHeight="false" outlineLevel="0" collapsed="false">
      <c r="A2518" s="81" t="n">
        <v>36682</v>
      </c>
      <c r="B2518" s="82" t="s">
        <v>55</v>
      </c>
      <c r="C2518" s="82" t="s">
        <v>56</v>
      </c>
      <c r="D2518" s="82" t="s">
        <v>103</v>
      </c>
      <c r="E2518" s="82" t="s">
        <v>24</v>
      </c>
      <c r="F2518" s="82"/>
      <c r="G2518" s="82" t="s">
        <v>61</v>
      </c>
      <c r="H2518" s="89" t="n">
        <v>38292</v>
      </c>
      <c r="I2518" s="82" t="n">
        <v>-22</v>
      </c>
      <c r="J2518" s="82" t="n">
        <v>0</v>
      </c>
      <c r="K2518" s="83" t="n">
        <f aca="false">IF(J2518=0,0,J2518/I2518)</f>
        <v>0</v>
      </c>
      <c r="L2518" s="83" t="n">
        <f aca="false">I2518/UOM</f>
        <v>-0.0022</v>
      </c>
      <c r="M2518" s="83" t="n">
        <f aca="false">J2518/UOM</f>
        <v>0</v>
      </c>
      <c r="N2518" s="84" t="str">
        <f aca="false">IF(F2518="P","PHY",IF(F2518="G","G",E2518))</f>
        <v>P</v>
      </c>
      <c r="O2518" s="84" t="str">
        <f aca="false">IF(ISNA(VLOOKUP(G2518,BadCanCurves,1,FALSE())),VLOOKUP(D2518,FOLIOS,6,FALSE()),"not used")</f>
        <v>not used</v>
      </c>
      <c r="P2518" s="84" t="n">
        <f aca="false">IF($N2518="P",VLOOKUP(H2518,PrcBuckets,2,FALSE()),0)</f>
        <v>12</v>
      </c>
      <c r="Q2518" s="84" t="n">
        <f aca="false">IF($N2518="D",VLOOKUP(H2518,BasisBuckets,2,FALSE()),0)</f>
        <v>0</v>
      </c>
      <c r="R2518" s="84" t="n">
        <f aca="false">IF($N2518="PHY",VLOOKUP(H2518,PGDBuckets,2,FALSE()),0)</f>
        <v>0</v>
      </c>
      <c r="S2518" s="84" t="n">
        <f aca="false">IF($N2518="G",VLOOKUP(H2518,PGDBuckets,2,FALSE()),0)</f>
        <v>0</v>
      </c>
      <c r="T2518" s="84" t="n">
        <f aca="false">SUM(P2518:S2518)</f>
        <v>12</v>
      </c>
      <c r="U2518" s="84" t="str">
        <f aca="false">IF(O2518="not used","-",O2518&amp;N2518&amp;T2518)</f>
        <v>-</v>
      </c>
      <c r="V2518" s="84" t="str">
        <f aca="false">IF(O2518="Not Used","-",VLOOKUP(D2518,FOLIOS,7,FALSE())&amp;H2518)</f>
        <v>-</v>
      </c>
      <c r="W2518" s="84" t="str">
        <f aca="false">IF(U2518="-","-",O2518&amp;E2518&amp;H2518)</f>
        <v>-</v>
      </c>
      <c r="X2518" s="85" t="str">
        <f aca="false">D2518&amp;G2518</f>
        <v>FT-CAND-EGSC-PRCTOLL:AECO/EXP</v>
      </c>
      <c r="AF2518" s="0" t="str">
        <f aca="false">D2518&amp;V2518</f>
        <v>FT-CAND-EGSC-PRC-</v>
      </c>
    </row>
    <row r="2519" customFormat="false" ht="12.75" hidden="false" customHeight="false" outlineLevel="0" collapsed="false">
      <c r="A2519" s="81" t="n">
        <v>36682</v>
      </c>
      <c r="B2519" s="82" t="s">
        <v>55</v>
      </c>
      <c r="C2519" s="82" t="s">
        <v>56</v>
      </c>
      <c r="D2519" s="82" t="s">
        <v>103</v>
      </c>
      <c r="E2519" s="82" t="s">
        <v>24</v>
      </c>
      <c r="F2519" s="82"/>
      <c r="G2519" s="82" t="s">
        <v>61</v>
      </c>
      <c r="H2519" s="89" t="n">
        <v>38322</v>
      </c>
      <c r="I2519" s="82" t="n">
        <v>-22</v>
      </c>
      <c r="J2519" s="82" t="n">
        <v>0</v>
      </c>
      <c r="K2519" s="83" t="n">
        <f aca="false">IF(J2519=0,0,J2519/I2519)</f>
        <v>0</v>
      </c>
      <c r="L2519" s="83" t="n">
        <f aca="false">I2519/UOM</f>
        <v>-0.0022</v>
      </c>
      <c r="M2519" s="83" t="n">
        <f aca="false">J2519/UOM</f>
        <v>0</v>
      </c>
      <c r="N2519" s="84" t="str">
        <f aca="false">IF(F2519="P","PHY",IF(F2519="G","G",E2519))</f>
        <v>P</v>
      </c>
      <c r="O2519" s="84" t="str">
        <f aca="false">IF(ISNA(VLOOKUP(G2519,BadCanCurves,1,FALSE())),VLOOKUP(D2519,FOLIOS,6,FALSE()),"not used")</f>
        <v>not used</v>
      </c>
      <c r="P2519" s="84" t="n">
        <f aca="false">IF($N2519="P",VLOOKUP(H2519,PrcBuckets,2,FALSE()),0)</f>
        <v>12</v>
      </c>
      <c r="Q2519" s="84" t="n">
        <f aca="false">IF($N2519="D",VLOOKUP(H2519,BasisBuckets,2,FALSE()),0)</f>
        <v>0</v>
      </c>
      <c r="R2519" s="84" t="n">
        <f aca="false">IF($N2519="PHY",VLOOKUP(H2519,PGDBuckets,2,FALSE()),0)</f>
        <v>0</v>
      </c>
      <c r="S2519" s="84" t="n">
        <f aca="false">IF($N2519="G",VLOOKUP(H2519,PGDBuckets,2,FALSE()),0)</f>
        <v>0</v>
      </c>
      <c r="T2519" s="84" t="n">
        <f aca="false">SUM(P2519:S2519)</f>
        <v>12</v>
      </c>
      <c r="U2519" s="84" t="str">
        <f aca="false">IF(O2519="not used","-",O2519&amp;N2519&amp;T2519)</f>
        <v>-</v>
      </c>
      <c r="V2519" s="84" t="str">
        <f aca="false">IF(O2519="Not Used","-",VLOOKUP(D2519,FOLIOS,7,FALSE())&amp;H2519)</f>
        <v>-</v>
      </c>
      <c r="W2519" s="84" t="str">
        <f aca="false">IF(U2519="-","-",O2519&amp;E2519&amp;H2519)</f>
        <v>-</v>
      </c>
      <c r="X2519" s="85" t="str">
        <f aca="false">D2519&amp;G2519</f>
        <v>FT-CAND-EGSC-PRCTOLL:AECO/EXP</v>
      </c>
      <c r="AF2519" s="0" t="str">
        <f aca="false">D2519&amp;V2519</f>
        <v>FT-CAND-EGSC-PRC-</v>
      </c>
    </row>
    <row r="2520" customFormat="false" ht="12.75" hidden="false" customHeight="false" outlineLevel="0" collapsed="false">
      <c r="A2520" s="81" t="n">
        <v>36682</v>
      </c>
      <c r="B2520" s="82" t="s">
        <v>55</v>
      </c>
      <c r="C2520" s="82" t="s">
        <v>56</v>
      </c>
      <c r="D2520" s="82" t="s">
        <v>103</v>
      </c>
      <c r="E2520" s="82" t="s">
        <v>24</v>
      </c>
      <c r="F2520" s="82"/>
      <c r="G2520" s="82" t="s">
        <v>61</v>
      </c>
      <c r="H2520" s="89" t="n">
        <v>38353</v>
      </c>
      <c r="I2520" s="82" t="n">
        <v>-22</v>
      </c>
      <c r="J2520" s="82" t="n">
        <v>0</v>
      </c>
      <c r="K2520" s="83" t="n">
        <f aca="false">IF(J2520=0,0,J2520/I2520)</f>
        <v>0</v>
      </c>
      <c r="L2520" s="83" t="n">
        <f aca="false">I2520/UOM</f>
        <v>-0.0022</v>
      </c>
      <c r="M2520" s="83" t="n">
        <f aca="false">J2520/UOM</f>
        <v>0</v>
      </c>
      <c r="N2520" s="84" t="str">
        <f aca="false">IF(F2520="P","PHY",IF(F2520="G","G",E2520))</f>
        <v>P</v>
      </c>
      <c r="O2520" s="84" t="str">
        <f aca="false">IF(ISNA(VLOOKUP(G2520,BadCanCurves,1,FALSE())),VLOOKUP(D2520,FOLIOS,6,FALSE()),"not used")</f>
        <v>not used</v>
      </c>
      <c r="P2520" s="84" t="n">
        <f aca="false">IF($N2520="P",VLOOKUP(H2520,PrcBuckets,2,FALSE()),0)</f>
        <v>13</v>
      </c>
      <c r="Q2520" s="84" t="n">
        <f aca="false">IF($N2520="D",VLOOKUP(H2520,BasisBuckets,2,FALSE()),0)</f>
        <v>0</v>
      </c>
      <c r="R2520" s="84" t="n">
        <f aca="false">IF($N2520="PHY",VLOOKUP(H2520,PGDBuckets,2,FALSE()),0)</f>
        <v>0</v>
      </c>
      <c r="S2520" s="84" t="n">
        <f aca="false">IF($N2520="G",VLOOKUP(H2520,PGDBuckets,2,FALSE()),0)</f>
        <v>0</v>
      </c>
      <c r="T2520" s="84" t="n">
        <f aca="false">SUM(P2520:S2520)</f>
        <v>13</v>
      </c>
      <c r="U2520" s="84" t="str">
        <f aca="false">IF(O2520="not used","-",O2520&amp;N2520&amp;T2520)</f>
        <v>-</v>
      </c>
      <c r="V2520" s="84" t="str">
        <f aca="false">IF(O2520="Not Used","-",VLOOKUP(D2520,FOLIOS,7,FALSE())&amp;H2520)</f>
        <v>-</v>
      </c>
      <c r="W2520" s="84" t="str">
        <f aca="false">IF(U2520="-","-",O2520&amp;E2520&amp;H2520)</f>
        <v>-</v>
      </c>
      <c r="X2520" s="85" t="str">
        <f aca="false">D2520&amp;G2520</f>
        <v>FT-CAND-EGSC-PRCTOLL:AECO/EXP</v>
      </c>
      <c r="AF2520" s="0" t="str">
        <f aca="false">D2520&amp;V2520</f>
        <v>FT-CAND-EGSC-PRC-</v>
      </c>
    </row>
    <row r="2521" customFormat="false" ht="12.75" hidden="false" customHeight="false" outlineLevel="0" collapsed="false">
      <c r="A2521" s="81" t="n">
        <v>36682</v>
      </c>
      <c r="B2521" s="82" t="s">
        <v>55</v>
      </c>
      <c r="C2521" s="82" t="s">
        <v>56</v>
      </c>
      <c r="D2521" s="82" t="s">
        <v>103</v>
      </c>
      <c r="E2521" s="82" t="s">
        <v>24</v>
      </c>
      <c r="F2521" s="82"/>
      <c r="G2521" s="82" t="s">
        <v>61</v>
      </c>
      <c r="H2521" s="89" t="n">
        <v>38384</v>
      </c>
      <c r="I2521" s="82" t="n">
        <v>-20</v>
      </c>
      <c r="J2521" s="82" t="n">
        <v>0</v>
      </c>
      <c r="K2521" s="83" t="n">
        <f aca="false">IF(J2521=0,0,J2521/I2521)</f>
        <v>0</v>
      </c>
      <c r="L2521" s="83" t="n">
        <f aca="false">I2521/UOM</f>
        <v>-0.002</v>
      </c>
      <c r="M2521" s="83" t="n">
        <f aca="false">J2521/UOM</f>
        <v>0</v>
      </c>
      <c r="N2521" s="84" t="str">
        <f aca="false">IF(F2521="P","PHY",IF(F2521="G","G",E2521))</f>
        <v>P</v>
      </c>
      <c r="O2521" s="84" t="str">
        <f aca="false">IF(ISNA(VLOOKUP(G2521,BadCanCurves,1,FALSE())),VLOOKUP(D2521,FOLIOS,6,FALSE()),"not used")</f>
        <v>not used</v>
      </c>
      <c r="P2521" s="84" t="n">
        <f aca="false">IF($N2521="P",VLOOKUP(H2521,PrcBuckets,2,FALSE()),0)</f>
        <v>13</v>
      </c>
      <c r="Q2521" s="84" t="n">
        <f aca="false">IF($N2521="D",VLOOKUP(H2521,BasisBuckets,2,FALSE()),0)</f>
        <v>0</v>
      </c>
      <c r="R2521" s="84" t="n">
        <f aca="false">IF($N2521="PHY",VLOOKUP(H2521,PGDBuckets,2,FALSE()),0)</f>
        <v>0</v>
      </c>
      <c r="S2521" s="84" t="n">
        <f aca="false">IF($N2521="G",VLOOKUP(H2521,PGDBuckets,2,FALSE()),0)</f>
        <v>0</v>
      </c>
      <c r="T2521" s="84" t="n">
        <f aca="false">SUM(P2521:S2521)</f>
        <v>13</v>
      </c>
      <c r="U2521" s="84" t="str">
        <f aca="false">IF(O2521="not used","-",O2521&amp;N2521&amp;T2521)</f>
        <v>-</v>
      </c>
      <c r="V2521" s="84" t="str">
        <f aca="false">IF(O2521="Not Used","-",VLOOKUP(D2521,FOLIOS,7,FALSE())&amp;H2521)</f>
        <v>-</v>
      </c>
      <c r="W2521" s="84" t="str">
        <f aca="false">IF(U2521="-","-",O2521&amp;E2521&amp;H2521)</f>
        <v>-</v>
      </c>
      <c r="X2521" s="85" t="str">
        <f aca="false">D2521&amp;G2521</f>
        <v>FT-CAND-EGSC-PRCTOLL:AECO/EXP</v>
      </c>
      <c r="AF2521" s="0" t="str">
        <f aca="false">D2521&amp;V2521</f>
        <v>FT-CAND-EGSC-PRC-</v>
      </c>
    </row>
    <row r="2522" customFormat="false" ht="12.75" hidden="false" customHeight="false" outlineLevel="0" collapsed="false">
      <c r="A2522" s="81" t="n">
        <v>36682</v>
      </c>
      <c r="B2522" s="82" t="s">
        <v>55</v>
      </c>
      <c r="C2522" s="82" t="s">
        <v>56</v>
      </c>
      <c r="D2522" s="82" t="s">
        <v>103</v>
      </c>
      <c r="E2522" s="82" t="s">
        <v>24</v>
      </c>
      <c r="F2522" s="82"/>
      <c r="G2522" s="82" t="s">
        <v>61</v>
      </c>
      <c r="H2522" s="89" t="n">
        <v>38412</v>
      </c>
      <c r="I2522" s="82" t="n">
        <v>-22</v>
      </c>
      <c r="J2522" s="82" t="n">
        <v>0</v>
      </c>
      <c r="K2522" s="83" t="n">
        <f aca="false">IF(J2522=0,0,J2522/I2522)</f>
        <v>0</v>
      </c>
      <c r="L2522" s="83" t="n">
        <f aca="false">I2522/UOM</f>
        <v>-0.0022</v>
      </c>
      <c r="M2522" s="83" t="n">
        <f aca="false">J2522/UOM</f>
        <v>0</v>
      </c>
      <c r="N2522" s="84" t="str">
        <f aca="false">IF(F2522="P","PHY",IF(F2522="G","G",E2522))</f>
        <v>P</v>
      </c>
      <c r="O2522" s="84" t="str">
        <f aca="false">IF(ISNA(VLOOKUP(G2522,BadCanCurves,1,FALSE())),VLOOKUP(D2522,FOLIOS,6,FALSE()),"not used")</f>
        <v>not used</v>
      </c>
      <c r="P2522" s="84" t="n">
        <f aca="false">IF($N2522="P",VLOOKUP(H2522,PrcBuckets,2,FALSE()),0)</f>
        <v>13</v>
      </c>
      <c r="Q2522" s="84" t="n">
        <f aca="false">IF($N2522="D",VLOOKUP(H2522,BasisBuckets,2,FALSE()),0)</f>
        <v>0</v>
      </c>
      <c r="R2522" s="84" t="n">
        <f aca="false">IF($N2522="PHY",VLOOKUP(H2522,PGDBuckets,2,FALSE()),0)</f>
        <v>0</v>
      </c>
      <c r="S2522" s="84" t="n">
        <f aca="false">IF($N2522="G",VLOOKUP(H2522,PGDBuckets,2,FALSE()),0)</f>
        <v>0</v>
      </c>
      <c r="T2522" s="84" t="n">
        <f aca="false">SUM(P2522:S2522)</f>
        <v>13</v>
      </c>
      <c r="U2522" s="84" t="str">
        <f aca="false">IF(O2522="not used","-",O2522&amp;N2522&amp;T2522)</f>
        <v>-</v>
      </c>
      <c r="V2522" s="84" t="str">
        <f aca="false">IF(O2522="Not Used","-",VLOOKUP(D2522,FOLIOS,7,FALSE())&amp;H2522)</f>
        <v>-</v>
      </c>
      <c r="W2522" s="84" t="str">
        <f aca="false">IF(U2522="-","-",O2522&amp;E2522&amp;H2522)</f>
        <v>-</v>
      </c>
      <c r="X2522" s="85" t="str">
        <f aca="false">D2522&amp;G2522</f>
        <v>FT-CAND-EGSC-PRCTOLL:AECO/EXP</v>
      </c>
      <c r="AF2522" s="0" t="str">
        <f aca="false">D2522&amp;V2522</f>
        <v>FT-CAND-EGSC-PRC-</v>
      </c>
    </row>
    <row r="2523" customFormat="false" ht="12.75" hidden="false" customHeight="false" outlineLevel="0" collapsed="false">
      <c r="A2523" s="81" t="n">
        <v>36682</v>
      </c>
      <c r="B2523" s="82" t="s">
        <v>55</v>
      </c>
      <c r="C2523" s="82" t="s">
        <v>56</v>
      </c>
      <c r="D2523" s="82" t="s">
        <v>103</v>
      </c>
      <c r="E2523" s="82" t="s">
        <v>24</v>
      </c>
      <c r="F2523" s="82"/>
      <c r="G2523" s="82" t="s">
        <v>61</v>
      </c>
      <c r="H2523" s="89" t="n">
        <v>38443</v>
      </c>
      <c r="I2523" s="82" t="n">
        <v>-21</v>
      </c>
      <c r="J2523" s="82" t="n">
        <v>0</v>
      </c>
      <c r="K2523" s="83" t="n">
        <f aca="false">IF(J2523=0,0,J2523/I2523)</f>
        <v>0</v>
      </c>
      <c r="L2523" s="83" t="n">
        <f aca="false">I2523/UOM</f>
        <v>-0.0021</v>
      </c>
      <c r="M2523" s="83" t="n">
        <f aca="false">J2523/UOM</f>
        <v>0</v>
      </c>
      <c r="N2523" s="84" t="str">
        <f aca="false">IF(F2523="P","PHY",IF(F2523="G","G",E2523))</f>
        <v>P</v>
      </c>
      <c r="O2523" s="84" t="str">
        <f aca="false">IF(ISNA(VLOOKUP(G2523,BadCanCurves,1,FALSE())),VLOOKUP(D2523,FOLIOS,6,FALSE()),"not used")</f>
        <v>not used</v>
      </c>
      <c r="P2523" s="84" t="n">
        <f aca="false">IF($N2523="P",VLOOKUP(H2523,PrcBuckets,2,FALSE()),0)</f>
        <v>13</v>
      </c>
      <c r="Q2523" s="84" t="n">
        <f aca="false">IF($N2523="D",VLOOKUP(H2523,BasisBuckets,2,FALSE()),0)</f>
        <v>0</v>
      </c>
      <c r="R2523" s="84" t="n">
        <f aca="false">IF($N2523="PHY",VLOOKUP(H2523,PGDBuckets,2,FALSE()),0)</f>
        <v>0</v>
      </c>
      <c r="S2523" s="84" t="n">
        <f aca="false">IF($N2523="G",VLOOKUP(H2523,PGDBuckets,2,FALSE()),0)</f>
        <v>0</v>
      </c>
      <c r="T2523" s="84" t="n">
        <f aca="false">SUM(P2523:S2523)</f>
        <v>13</v>
      </c>
      <c r="U2523" s="84" t="str">
        <f aca="false">IF(O2523="not used","-",O2523&amp;N2523&amp;T2523)</f>
        <v>-</v>
      </c>
      <c r="V2523" s="84" t="str">
        <f aca="false">IF(O2523="Not Used","-",VLOOKUP(D2523,FOLIOS,7,FALSE())&amp;H2523)</f>
        <v>-</v>
      </c>
      <c r="W2523" s="84" t="str">
        <f aca="false">IF(U2523="-","-",O2523&amp;E2523&amp;H2523)</f>
        <v>-</v>
      </c>
      <c r="X2523" s="85" t="str">
        <f aca="false">D2523&amp;G2523</f>
        <v>FT-CAND-EGSC-PRCTOLL:AECO/EXP</v>
      </c>
      <c r="AF2523" s="0" t="str">
        <f aca="false">D2523&amp;V2523</f>
        <v>FT-CAND-EGSC-PRC-</v>
      </c>
    </row>
    <row r="2524" customFormat="false" ht="12.75" hidden="false" customHeight="false" outlineLevel="0" collapsed="false">
      <c r="A2524" s="81" t="n">
        <v>36682</v>
      </c>
      <c r="B2524" s="82" t="s">
        <v>55</v>
      </c>
      <c r="C2524" s="82" t="s">
        <v>56</v>
      </c>
      <c r="D2524" s="82" t="s">
        <v>103</v>
      </c>
      <c r="E2524" s="82" t="s">
        <v>24</v>
      </c>
      <c r="F2524" s="82"/>
      <c r="G2524" s="82" t="s">
        <v>61</v>
      </c>
      <c r="H2524" s="89" t="n">
        <v>38473</v>
      </c>
      <c r="I2524" s="82" t="n">
        <v>-22</v>
      </c>
      <c r="J2524" s="82" t="n">
        <v>0</v>
      </c>
      <c r="K2524" s="83" t="n">
        <f aca="false">IF(J2524=0,0,J2524/I2524)</f>
        <v>0</v>
      </c>
      <c r="L2524" s="83" t="n">
        <f aca="false">I2524/UOM</f>
        <v>-0.0022</v>
      </c>
      <c r="M2524" s="83" t="n">
        <f aca="false">J2524/UOM</f>
        <v>0</v>
      </c>
      <c r="N2524" s="84" t="str">
        <f aca="false">IF(F2524="P","PHY",IF(F2524="G","G",E2524))</f>
        <v>P</v>
      </c>
      <c r="O2524" s="84" t="str">
        <f aca="false">IF(ISNA(VLOOKUP(G2524,BadCanCurves,1,FALSE())),VLOOKUP(D2524,FOLIOS,6,FALSE()),"not used")</f>
        <v>not used</v>
      </c>
      <c r="P2524" s="84" t="n">
        <f aca="false">IF($N2524="P",VLOOKUP(H2524,PrcBuckets,2,FALSE()),0)</f>
        <v>13</v>
      </c>
      <c r="Q2524" s="84" t="n">
        <f aca="false">IF($N2524="D",VLOOKUP(H2524,BasisBuckets,2,FALSE()),0)</f>
        <v>0</v>
      </c>
      <c r="R2524" s="84" t="n">
        <f aca="false">IF($N2524="PHY",VLOOKUP(H2524,PGDBuckets,2,FALSE()),0)</f>
        <v>0</v>
      </c>
      <c r="S2524" s="84" t="n">
        <f aca="false">IF($N2524="G",VLOOKUP(H2524,PGDBuckets,2,FALSE()),0)</f>
        <v>0</v>
      </c>
      <c r="T2524" s="84" t="n">
        <f aca="false">SUM(P2524:S2524)</f>
        <v>13</v>
      </c>
      <c r="U2524" s="84" t="str">
        <f aca="false">IF(O2524="not used","-",O2524&amp;N2524&amp;T2524)</f>
        <v>-</v>
      </c>
      <c r="V2524" s="84" t="str">
        <f aca="false">IF(O2524="Not Used","-",VLOOKUP(D2524,FOLIOS,7,FALSE())&amp;H2524)</f>
        <v>-</v>
      </c>
      <c r="W2524" s="84" t="str">
        <f aca="false">IF(U2524="-","-",O2524&amp;E2524&amp;H2524)</f>
        <v>-</v>
      </c>
      <c r="X2524" s="85" t="str">
        <f aca="false">D2524&amp;G2524</f>
        <v>FT-CAND-EGSC-PRCTOLL:AECO/EXP</v>
      </c>
      <c r="AF2524" s="0" t="str">
        <f aca="false">D2524&amp;V2524</f>
        <v>FT-CAND-EGSC-PRC-</v>
      </c>
    </row>
    <row r="2525" customFormat="false" ht="12.75" hidden="false" customHeight="false" outlineLevel="0" collapsed="false">
      <c r="A2525" s="81" t="n">
        <v>36682</v>
      </c>
      <c r="B2525" s="82" t="s">
        <v>55</v>
      </c>
      <c r="C2525" s="82" t="s">
        <v>56</v>
      </c>
      <c r="D2525" s="82" t="s">
        <v>103</v>
      </c>
      <c r="E2525" s="82" t="s">
        <v>24</v>
      </c>
      <c r="F2525" s="82"/>
      <c r="G2525" s="82" t="s">
        <v>61</v>
      </c>
      <c r="H2525" s="89" t="n">
        <v>38504</v>
      </c>
      <c r="I2525" s="82" t="n">
        <v>-21</v>
      </c>
      <c r="J2525" s="82" t="n">
        <v>0</v>
      </c>
      <c r="K2525" s="83" t="n">
        <f aca="false">IF(J2525=0,0,J2525/I2525)</f>
        <v>0</v>
      </c>
      <c r="L2525" s="83" t="n">
        <f aca="false">I2525/UOM</f>
        <v>-0.0021</v>
      </c>
      <c r="M2525" s="83" t="n">
        <f aca="false">J2525/UOM</f>
        <v>0</v>
      </c>
      <c r="N2525" s="84" t="str">
        <f aca="false">IF(F2525="P","PHY",IF(F2525="G","G",E2525))</f>
        <v>P</v>
      </c>
      <c r="O2525" s="84" t="str">
        <f aca="false">IF(ISNA(VLOOKUP(G2525,BadCanCurves,1,FALSE())),VLOOKUP(D2525,FOLIOS,6,FALSE()),"not used")</f>
        <v>not used</v>
      </c>
      <c r="P2525" s="84" t="n">
        <f aca="false">IF($N2525="P",VLOOKUP(H2525,PrcBuckets,2,FALSE()),0)</f>
        <v>13</v>
      </c>
      <c r="Q2525" s="84" t="n">
        <f aca="false">IF($N2525="D",VLOOKUP(H2525,BasisBuckets,2,FALSE()),0)</f>
        <v>0</v>
      </c>
      <c r="R2525" s="84" t="n">
        <f aca="false">IF($N2525="PHY",VLOOKUP(H2525,PGDBuckets,2,FALSE()),0)</f>
        <v>0</v>
      </c>
      <c r="S2525" s="84" t="n">
        <f aca="false">IF($N2525="G",VLOOKUP(H2525,PGDBuckets,2,FALSE()),0)</f>
        <v>0</v>
      </c>
      <c r="T2525" s="84" t="n">
        <f aca="false">SUM(P2525:S2525)</f>
        <v>13</v>
      </c>
      <c r="U2525" s="84" t="str">
        <f aca="false">IF(O2525="not used","-",O2525&amp;N2525&amp;T2525)</f>
        <v>-</v>
      </c>
      <c r="V2525" s="84" t="str">
        <f aca="false">IF(O2525="Not Used","-",VLOOKUP(D2525,FOLIOS,7,FALSE())&amp;H2525)</f>
        <v>-</v>
      </c>
      <c r="W2525" s="84" t="str">
        <f aca="false">IF(U2525="-","-",O2525&amp;E2525&amp;H2525)</f>
        <v>-</v>
      </c>
      <c r="X2525" s="85" t="str">
        <f aca="false">D2525&amp;G2525</f>
        <v>FT-CAND-EGSC-PRCTOLL:AECO/EXP</v>
      </c>
      <c r="AF2525" s="0" t="str">
        <f aca="false">D2525&amp;V2525</f>
        <v>FT-CAND-EGSC-PRC-</v>
      </c>
    </row>
    <row r="2526" customFormat="false" ht="12.75" hidden="false" customHeight="false" outlineLevel="0" collapsed="false">
      <c r="A2526" s="81" t="n">
        <v>36682</v>
      </c>
      <c r="B2526" s="82" t="s">
        <v>55</v>
      </c>
      <c r="C2526" s="82" t="s">
        <v>56</v>
      </c>
      <c r="D2526" s="82" t="s">
        <v>103</v>
      </c>
      <c r="E2526" s="82" t="s">
        <v>24</v>
      </c>
      <c r="F2526" s="82"/>
      <c r="G2526" s="82" t="s">
        <v>61</v>
      </c>
      <c r="H2526" s="89" t="n">
        <v>38534</v>
      </c>
      <c r="I2526" s="82" t="n">
        <v>-22</v>
      </c>
      <c r="J2526" s="82" t="n">
        <v>0</v>
      </c>
      <c r="K2526" s="83" t="n">
        <f aca="false">IF(J2526=0,0,J2526/I2526)</f>
        <v>0</v>
      </c>
      <c r="L2526" s="83" t="n">
        <f aca="false">I2526/UOM</f>
        <v>-0.0022</v>
      </c>
      <c r="M2526" s="83" t="n">
        <f aca="false">J2526/UOM</f>
        <v>0</v>
      </c>
      <c r="N2526" s="84" t="str">
        <f aca="false">IF(F2526="P","PHY",IF(F2526="G","G",E2526))</f>
        <v>P</v>
      </c>
      <c r="O2526" s="84" t="str">
        <f aca="false">IF(ISNA(VLOOKUP(G2526,BadCanCurves,1,FALSE())),VLOOKUP(D2526,FOLIOS,6,FALSE()),"not used")</f>
        <v>not used</v>
      </c>
      <c r="P2526" s="84" t="n">
        <f aca="false">IF($N2526="P",VLOOKUP(H2526,PrcBuckets,2,FALSE()),0)</f>
        <v>13</v>
      </c>
      <c r="Q2526" s="84" t="n">
        <f aca="false">IF($N2526="D",VLOOKUP(H2526,BasisBuckets,2,FALSE()),0)</f>
        <v>0</v>
      </c>
      <c r="R2526" s="84" t="n">
        <f aca="false">IF($N2526="PHY",VLOOKUP(H2526,PGDBuckets,2,FALSE()),0)</f>
        <v>0</v>
      </c>
      <c r="S2526" s="84" t="n">
        <f aca="false">IF($N2526="G",VLOOKUP(H2526,PGDBuckets,2,FALSE()),0)</f>
        <v>0</v>
      </c>
      <c r="T2526" s="84" t="n">
        <f aca="false">SUM(P2526:S2526)</f>
        <v>13</v>
      </c>
      <c r="U2526" s="84" t="str">
        <f aca="false">IF(O2526="not used","-",O2526&amp;N2526&amp;T2526)</f>
        <v>-</v>
      </c>
      <c r="V2526" s="84" t="str">
        <f aca="false">IF(O2526="Not Used","-",VLOOKUP(D2526,FOLIOS,7,FALSE())&amp;H2526)</f>
        <v>-</v>
      </c>
      <c r="W2526" s="84" t="str">
        <f aca="false">IF(U2526="-","-",O2526&amp;E2526&amp;H2526)</f>
        <v>-</v>
      </c>
      <c r="X2526" s="85" t="str">
        <f aca="false">D2526&amp;G2526</f>
        <v>FT-CAND-EGSC-PRCTOLL:AECO/EXP</v>
      </c>
      <c r="AF2526" s="0" t="str">
        <f aca="false">D2526&amp;V2526</f>
        <v>FT-CAND-EGSC-PRC-</v>
      </c>
    </row>
    <row r="2527" customFormat="false" ht="12.75" hidden="false" customHeight="false" outlineLevel="0" collapsed="false">
      <c r="A2527" s="81" t="n">
        <v>36682</v>
      </c>
      <c r="B2527" s="82" t="s">
        <v>55</v>
      </c>
      <c r="C2527" s="82" t="s">
        <v>56</v>
      </c>
      <c r="D2527" s="82" t="s">
        <v>103</v>
      </c>
      <c r="E2527" s="82" t="s">
        <v>24</v>
      </c>
      <c r="F2527" s="82"/>
      <c r="G2527" s="82" t="s">
        <v>61</v>
      </c>
      <c r="H2527" s="89" t="n">
        <v>38565</v>
      </c>
      <c r="I2527" s="82" t="n">
        <v>-21</v>
      </c>
      <c r="J2527" s="82" t="n">
        <v>0</v>
      </c>
      <c r="K2527" s="83" t="n">
        <f aca="false">IF(J2527=0,0,J2527/I2527)</f>
        <v>0</v>
      </c>
      <c r="L2527" s="83" t="n">
        <f aca="false">I2527/UOM</f>
        <v>-0.0021</v>
      </c>
      <c r="M2527" s="83" t="n">
        <f aca="false">J2527/UOM</f>
        <v>0</v>
      </c>
      <c r="N2527" s="84" t="str">
        <f aca="false">IF(F2527="P","PHY",IF(F2527="G","G",E2527))</f>
        <v>P</v>
      </c>
      <c r="O2527" s="84" t="str">
        <f aca="false">IF(ISNA(VLOOKUP(G2527,BadCanCurves,1,FALSE())),VLOOKUP(D2527,FOLIOS,6,FALSE()),"not used")</f>
        <v>not used</v>
      </c>
      <c r="P2527" s="84" t="n">
        <f aca="false">IF($N2527="P",VLOOKUP(H2527,PrcBuckets,2,FALSE()),0)</f>
        <v>13</v>
      </c>
      <c r="Q2527" s="84" t="n">
        <f aca="false">IF($N2527="D",VLOOKUP(H2527,BasisBuckets,2,FALSE()),0)</f>
        <v>0</v>
      </c>
      <c r="R2527" s="84" t="n">
        <f aca="false">IF($N2527="PHY",VLOOKUP(H2527,PGDBuckets,2,FALSE()),0)</f>
        <v>0</v>
      </c>
      <c r="S2527" s="84" t="n">
        <f aca="false">IF($N2527="G",VLOOKUP(H2527,PGDBuckets,2,FALSE()),0)</f>
        <v>0</v>
      </c>
      <c r="T2527" s="84" t="n">
        <f aca="false">SUM(P2527:S2527)</f>
        <v>13</v>
      </c>
      <c r="U2527" s="84" t="str">
        <f aca="false">IF(O2527="not used","-",O2527&amp;N2527&amp;T2527)</f>
        <v>-</v>
      </c>
      <c r="V2527" s="84" t="str">
        <f aca="false">IF(O2527="Not Used","-",VLOOKUP(D2527,FOLIOS,7,FALSE())&amp;H2527)</f>
        <v>-</v>
      </c>
      <c r="W2527" s="84" t="str">
        <f aca="false">IF(U2527="-","-",O2527&amp;E2527&amp;H2527)</f>
        <v>-</v>
      </c>
      <c r="X2527" s="85" t="str">
        <f aca="false">D2527&amp;G2527</f>
        <v>FT-CAND-EGSC-PRCTOLL:AECO/EXP</v>
      </c>
      <c r="AF2527" s="0" t="str">
        <f aca="false">D2527&amp;V2527</f>
        <v>FT-CAND-EGSC-PRC-</v>
      </c>
    </row>
    <row r="2528" customFormat="false" ht="12.75" hidden="false" customHeight="false" outlineLevel="0" collapsed="false">
      <c r="A2528" s="81" t="n">
        <v>36682</v>
      </c>
      <c r="B2528" s="82" t="s">
        <v>55</v>
      </c>
      <c r="C2528" s="82" t="s">
        <v>56</v>
      </c>
      <c r="D2528" s="82" t="s">
        <v>103</v>
      </c>
      <c r="E2528" s="82" t="s">
        <v>24</v>
      </c>
      <c r="F2528" s="82"/>
      <c r="G2528" s="82" t="s">
        <v>61</v>
      </c>
      <c r="H2528" s="89" t="n">
        <v>38596</v>
      </c>
      <c r="I2528" s="82" t="n">
        <v>-21</v>
      </c>
      <c r="J2528" s="82" t="n">
        <v>0</v>
      </c>
      <c r="K2528" s="83" t="n">
        <f aca="false">IF(J2528=0,0,J2528/I2528)</f>
        <v>0</v>
      </c>
      <c r="L2528" s="83" t="n">
        <f aca="false">I2528/UOM</f>
        <v>-0.0021</v>
      </c>
      <c r="M2528" s="83" t="n">
        <f aca="false">J2528/UOM</f>
        <v>0</v>
      </c>
      <c r="N2528" s="84" t="str">
        <f aca="false">IF(F2528="P","PHY",IF(F2528="G","G",E2528))</f>
        <v>P</v>
      </c>
      <c r="O2528" s="84" t="str">
        <f aca="false">IF(ISNA(VLOOKUP(G2528,BadCanCurves,1,FALSE())),VLOOKUP(D2528,FOLIOS,6,FALSE()),"not used")</f>
        <v>not used</v>
      </c>
      <c r="P2528" s="84" t="n">
        <f aca="false">IF($N2528="P",VLOOKUP(H2528,PrcBuckets,2,FALSE()),0)</f>
        <v>13</v>
      </c>
      <c r="Q2528" s="84" t="n">
        <f aca="false">IF($N2528="D",VLOOKUP(H2528,BasisBuckets,2,FALSE()),0)</f>
        <v>0</v>
      </c>
      <c r="R2528" s="84" t="n">
        <f aca="false">IF($N2528="PHY",VLOOKUP(H2528,PGDBuckets,2,FALSE()),0)</f>
        <v>0</v>
      </c>
      <c r="S2528" s="84" t="n">
        <f aca="false">IF($N2528="G",VLOOKUP(H2528,PGDBuckets,2,FALSE()),0)</f>
        <v>0</v>
      </c>
      <c r="T2528" s="84" t="n">
        <f aca="false">SUM(P2528:S2528)</f>
        <v>13</v>
      </c>
      <c r="U2528" s="84" t="str">
        <f aca="false">IF(O2528="not used","-",O2528&amp;N2528&amp;T2528)</f>
        <v>-</v>
      </c>
      <c r="V2528" s="84" t="str">
        <f aca="false">IF(O2528="Not Used","-",VLOOKUP(D2528,FOLIOS,7,FALSE())&amp;H2528)</f>
        <v>-</v>
      </c>
      <c r="W2528" s="84" t="str">
        <f aca="false">IF(U2528="-","-",O2528&amp;E2528&amp;H2528)</f>
        <v>-</v>
      </c>
      <c r="X2528" s="85" t="str">
        <f aca="false">D2528&amp;G2528</f>
        <v>FT-CAND-EGSC-PRCTOLL:AECO/EXP</v>
      </c>
      <c r="AF2528" s="0" t="str">
        <f aca="false">D2528&amp;V2528</f>
        <v>FT-CAND-EGSC-PRC-</v>
      </c>
    </row>
    <row r="2529" customFormat="false" ht="12.75" hidden="false" customHeight="false" outlineLevel="0" collapsed="false">
      <c r="A2529" s="81" t="n">
        <v>36682</v>
      </c>
      <c r="B2529" s="82" t="s">
        <v>55</v>
      </c>
      <c r="C2529" s="82" t="s">
        <v>56</v>
      </c>
      <c r="D2529" s="82" t="s">
        <v>103</v>
      </c>
      <c r="E2529" s="82" t="s">
        <v>24</v>
      </c>
      <c r="F2529" s="82"/>
      <c r="G2529" s="82" t="s">
        <v>61</v>
      </c>
      <c r="H2529" s="89" t="n">
        <v>38626</v>
      </c>
      <c r="I2529" s="82" t="n">
        <v>-21</v>
      </c>
      <c r="J2529" s="82" t="n">
        <v>0</v>
      </c>
      <c r="K2529" s="83" t="n">
        <f aca="false">IF(J2529=0,0,J2529/I2529)</f>
        <v>0</v>
      </c>
      <c r="L2529" s="83" t="n">
        <f aca="false">I2529/UOM</f>
        <v>-0.0021</v>
      </c>
      <c r="M2529" s="83" t="n">
        <f aca="false">J2529/UOM</f>
        <v>0</v>
      </c>
      <c r="N2529" s="84" t="str">
        <f aca="false">IF(F2529="P","PHY",IF(F2529="G","G",E2529))</f>
        <v>P</v>
      </c>
      <c r="O2529" s="84" t="str">
        <f aca="false">IF(ISNA(VLOOKUP(G2529,BadCanCurves,1,FALSE())),VLOOKUP(D2529,FOLIOS,6,FALSE()),"not used")</f>
        <v>not used</v>
      </c>
      <c r="P2529" s="84" t="n">
        <f aca="false">IF($N2529="P",VLOOKUP(H2529,PrcBuckets,2,FALSE()),0)</f>
        <v>13</v>
      </c>
      <c r="Q2529" s="84" t="n">
        <f aca="false">IF($N2529="D",VLOOKUP(H2529,BasisBuckets,2,FALSE()),0)</f>
        <v>0</v>
      </c>
      <c r="R2529" s="84" t="n">
        <f aca="false">IF($N2529="PHY",VLOOKUP(H2529,PGDBuckets,2,FALSE()),0)</f>
        <v>0</v>
      </c>
      <c r="S2529" s="84" t="n">
        <f aca="false">IF($N2529="G",VLOOKUP(H2529,PGDBuckets,2,FALSE()),0)</f>
        <v>0</v>
      </c>
      <c r="T2529" s="84" t="n">
        <f aca="false">SUM(P2529:S2529)</f>
        <v>13</v>
      </c>
      <c r="U2529" s="84" t="str">
        <f aca="false">IF(O2529="not used","-",O2529&amp;N2529&amp;T2529)</f>
        <v>-</v>
      </c>
      <c r="V2529" s="84" t="str">
        <f aca="false">IF(O2529="Not Used","-",VLOOKUP(D2529,FOLIOS,7,FALSE())&amp;H2529)</f>
        <v>-</v>
      </c>
      <c r="W2529" s="84" t="str">
        <f aca="false">IF(U2529="-","-",O2529&amp;E2529&amp;H2529)</f>
        <v>-</v>
      </c>
      <c r="X2529" s="85" t="str">
        <f aca="false">D2529&amp;G2529</f>
        <v>FT-CAND-EGSC-PRCTOLL:AECO/EXP</v>
      </c>
      <c r="AF2529" s="0" t="str">
        <f aca="false">D2529&amp;V2529</f>
        <v>FT-CAND-EGSC-PRC-</v>
      </c>
    </row>
    <row r="2530" customFormat="false" ht="12.75" hidden="false" customHeight="false" outlineLevel="0" collapsed="false">
      <c r="A2530" s="81" t="n">
        <v>36682</v>
      </c>
      <c r="B2530" s="82" t="s">
        <v>55</v>
      </c>
      <c r="C2530" s="82" t="s">
        <v>56</v>
      </c>
      <c r="D2530" s="82" t="s">
        <v>103</v>
      </c>
      <c r="E2530" s="82" t="s">
        <v>24</v>
      </c>
      <c r="F2530" s="82"/>
      <c r="G2530" s="82" t="s">
        <v>61</v>
      </c>
      <c r="H2530" s="89" t="n">
        <v>38657</v>
      </c>
      <c r="I2530" s="82" t="n">
        <v>-20</v>
      </c>
      <c r="J2530" s="82" t="n">
        <v>0</v>
      </c>
      <c r="K2530" s="83" t="n">
        <f aca="false">IF(J2530=0,0,J2530/I2530)</f>
        <v>0</v>
      </c>
      <c r="L2530" s="83" t="n">
        <f aca="false">I2530/UOM</f>
        <v>-0.002</v>
      </c>
      <c r="M2530" s="83" t="n">
        <f aca="false">J2530/UOM</f>
        <v>0</v>
      </c>
      <c r="N2530" s="84" t="str">
        <f aca="false">IF(F2530="P","PHY",IF(F2530="G","G",E2530))</f>
        <v>P</v>
      </c>
      <c r="O2530" s="84" t="str">
        <f aca="false">IF(ISNA(VLOOKUP(G2530,BadCanCurves,1,FALSE())),VLOOKUP(D2530,FOLIOS,6,FALSE()),"not used")</f>
        <v>not used</v>
      </c>
      <c r="P2530" s="84" t="n">
        <f aca="false">IF($N2530="P",VLOOKUP(H2530,PrcBuckets,2,FALSE()),0)</f>
        <v>13</v>
      </c>
      <c r="Q2530" s="84" t="n">
        <f aca="false">IF($N2530="D",VLOOKUP(H2530,BasisBuckets,2,FALSE()),0)</f>
        <v>0</v>
      </c>
      <c r="R2530" s="84" t="n">
        <f aca="false">IF($N2530="PHY",VLOOKUP(H2530,PGDBuckets,2,FALSE()),0)</f>
        <v>0</v>
      </c>
      <c r="S2530" s="84" t="n">
        <f aca="false">IF($N2530="G",VLOOKUP(H2530,PGDBuckets,2,FALSE()),0)</f>
        <v>0</v>
      </c>
      <c r="T2530" s="84" t="n">
        <f aca="false">SUM(P2530:S2530)</f>
        <v>13</v>
      </c>
      <c r="U2530" s="84" t="str">
        <f aca="false">IF(O2530="not used","-",O2530&amp;N2530&amp;T2530)</f>
        <v>-</v>
      </c>
      <c r="V2530" s="84" t="str">
        <f aca="false">IF(O2530="Not Used","-",VLOOKUP(D2530,FOLIOS,7,FALSE())&amp;H2530)</f>
        <v>-</v>
      </c>
      <c r="W2530" s="84" t="str">
        <f aca="false">IF(U2530="-","-",O2530&amp;E2530&amp;H2530)</f>
        <v>-</v>
      </c>
      <c r="X2530" s="85" t="str">
        <f aca="false">D2530&amp;G2530</f>
        <v>FT-CAND-EGSC-PRCTOLL:AECO/EXP</v>
      </c>
      <c r="AF2530" s="0" t="str">
        <f aca="false">D2530&amp;V2530</f>
        <v>FT-CAND-EGSC-PRC-</v>
      </c>
    </row>
    <row r="2531" customFormat="false" ht="12.75" hidden="false" customHeight="false" outlineLevel="0" collapsed="false">
      <c r="A2531" s="81" t="n">
        <v>36682</v>
      </c>
      <c r="B2531" s="82" t="s">
        <v>55</v>
      </c>
      <c r="C2531" s="82" t="s">
        <v>56</v>
      </c>
      <c r="D2531" s="82" t="s">
        <v>103</v>
      </c>
      <c r="E2531" s="82" t="s">
        <v>24</v>
      </c>
      <c r="F2531" s="82"/>
      <c r="G2531" s="82" t="s">
        <v>61</v>
      </c>
      <c r="H2531" s="89" t="n">
        <v>38687</v>
      </c>
      <c r="I2531" s="82" t="n">
        <v>-21</v>
      </c>
      <c r="J2531" s="82" t="n">
        <v>0</v>
      </c>
      <c r="K2531" s="83" t="n">
        <f aca="false">IF(J2531=0,0,J2531/I2531)</f>
        <v>0</v>
      </c>
      <c r="L2531" s="83" t="n">
        <f aca="false">I2531/UOM</f>
        <v>-0.0021</v>
      </c>
      <c r="M2531" s="83" t="n">
        <f aca="false">J2531/UOM</f>
        <v>0</v>
      </c>
      <c r="N2531" s="84" t="str">
        <f aca="false">IF(F2531="P","PHY",IF(F2531="G","G",E2531))</f>
        <v>P</v>
      </c>
      <c r="O2531" s="84" t="str">
        <f aca="false">IF(ISNA(VLOOKUP(G2531,BadCanCurves,1,FALSE())),VLOOKUP(D2531,FOLIOS,6,FALSE()),"not used")</f>
        <v>not used</v>
      </c>
      <c r="P2531" s="84" t="n">
        <f aca="false">IF($N2531="P",VLOOKUP(H2531,PrcBuckets,2,FALSE()),0)</f>
        <v>13</v>
      </c>
      <c r="Q2531" s="84" t="n">
        <f aca="false">IF($N2531="D",VLOOKUP(H2531,BasisBuckets,2,FALSE()),0)</f>
        <v>0</v>
      </c>
      <c r="R2531" s="84" t="n">
        <f aca="false">IF($N2531="PHY",VLOOKUP(H2531,PGDBuckets,2,FALSE()),0)</f>
        <v>0</v>
      </c>
      <c r="S2531" s="84" t="n">
        <f aca="false">IF($N2531="G",VLOOKUP(H2531,PGDBuckets,2,FALSE()),0)</f>
        <v>0</v>
      </c>
      <c r="T2531" s="84" t="n">
        <f aca="false">SUM(P2531:S2531)</f>
        <v>13</v>
      </c>
      <c r="U2531" s="84" t="str">
        <f aca="false">IF(O2531="not used","-",O2531&amp;N2531&amp;T2531)</f>
        <v>-</v>
      </c>
      <c r="V2531" s="84" t="str">
        <f aca="false">IF(O2531="Not Used","-",VLOOKUP(D2531,FOLIOS,7,FALSE())&amp;H2531)</f>
        <v>-</v>
      </c>
      <c r="W2531" s="84" t="str">
        <f aca="false">IF(U2531="-","-",O2531&amp;E2531&amp;H2531)</f>
        <v>-</v>
      </c>
      <c r="X2531" s="85" t="str">
        <f aca="false">D2531&amp;G2531</f>
        <v>FT-CAND-EGSC-PRCTOLL:AECO/EXP</v>
      </c>
      <c r="AF2531" s="0" t="str">
        <f aca="false">D2531&amp;V2531</f>
        <v>FT-CAND-EGSC-PRC-</v>
      </c>
    </row>
    <row r="2532" customFormat="false" ht="12.75" hidden="false" customHeight="false" outlineLevel="0" collapsed="false">
      <c r="A2532" s="81" t="n">
        <v>36682</v>
      </c>
      <c r="B2532" s="82" t="s">
        <v>55</v>
      </c>
      <c r="C2532" s="82" t="s">
        <v>56</v>
      </c>
      <c r="D2532" s="82" t="s">
        <v>103</v>
      </c>
      <c r="E2532" s="82" t="s">
        <v>24</v>
      </c>
      <c r="F2532" s="82"/>
      <c r="G2532" s="82" t="s">
        <v>61</v>
      </c>
      <c r="H2532" s="89" t="n">
        <v>38718</v>
      </c>
      <c r="I2532" s="82" t="n">
        <v>-21</v>
      </c>
      <c r="J2532" s="82" t="n">
        <v>0</v>
      </c>
      <c r="K2532" s="83" t="n">
        <f aca="false">IF(J2532=0,0,J2532/I2532)</f>
        <v>0</v>
      </c>
      <c r="L2532" s="83" t="n">
        <f aca="false">I2532/UOM</f>
        <v>-0.0021</v>
      </c>
      <c r="M2532" s="83" t="n">
        <f aca="false">J2532/UOM</f>
        <v>0</v>
      </c>
      <c r="N2532" s="84" t="str">
        <f aca="false">IF(F2532="P","PHY",IF(F2532="G","G",E2532))</f>
        <v>P</v>
      </c>
      <c r="O2532" s="84" t="str">
        <f aca="false">IF(ISNA(VLOOKUP(G2532,BadCanCurves,1,FALSE())),VLOOKUP(D2532,FOLIOS,6,FALSE()),"not used")</f>
        <v>not used</v>
      </c>
      <c r="P2532" s="84" t="n">
        <f aca="false">IF($N2532="P",VLOOKUP(H2532,PrcBuckets,2,FALSE()),0)</f>
        <v>13</v>
      </c>
      <c r="Q2532" s="84" t="n">
        <f aca="false">IF($N2532="D",VLOOKUP(H2532,BasisBuckets,2,FALSE()),0)</f>
        <v>0</v>
      </c>
      <c r="R2532" s="84" t="n">
        <f aca="false">IF($N2532="PHY",VLOOKUP(H2532,PGDBuckets,2,FALSE()),0)</f>
        <v>0</v>
      </c>
      <c r="S2532" s="84" t="n">
        <f aca="false">IF($N2532="G",VLOOKUP(H2532,PGDBuckets,2,FALSE()),0)</f>
        <v>0</v>
      </c>
      <c r="T2532" s="84" t="n">
        <f aca="false">SUM(P2532:S2532)</f>
        <v>13</v>
      </c>
      <c r="U2532" s="84" t="str">
        <f aca="false">IF(O2532="not used","-",O2532&amp;N2532&amp;T2532)</f>
        <v>-</v>
      </c>
      <c r="V2532" s="84" t="str">
        <f aca="false">IF(O2532="Not Used","-",VLOOKUP(D2532,FOLIOS,7,FALSE())&amp;H2532)</f>
        <v>-</v>
      </c>
      <c r="W2532" s="84" t="str">
        <f aca="false">IF(U2532="-","-",O2532&amp;E2532&amp;H2532)</f>
        <v>-</v>
      </c>
      <c r="X2532" s="85" t="str">
        <f aca="false">D2532&amp;G2532</f>
        <v>FT-CAND-EGSC-PRCTOLL:AECO/EXP</v>
      </c>
      <c r="AF2532" s="0" t="str">
        <f aca="false">D2532&amp;V2532</f>
        <v>FT-CAND-EGSC-PRC-</v>
      </c>
    </row>
    <row r="2533" customFormat="false" ht="12.75" hidden="false" customHeight="false" outlineLevel="0" collapsed="false">
      <c r="A2533" s="81" t="n">
        <v>36682</v>
      </c>
      <c r="B2533" s="82" t="s">
        <v>55</v>
      </c>
      <c r="C2533" s="82" t="s">
        <v>56</v>
      </c>
      <c r="D2533" s="82" t="s">
        <v>103</v>
      </c>
      <c r="E2533" s="82" t="s">
        <v>24</v>
      </c>
      <c r="F2533" s="82"/>
      <c r="G2533" s="82" t="s">
        <v>61</v>
      </c>
      <c r="H2533" s="89" t="n">
        <v>38749</v>
      </c>
      <c r="I2533" s="82" t="n">
        <v>-19</v>
      </c>
      <c r="J2533" s="82" t="n">
        <v>0</v>
      </c>
      <c r="K2533" s="83" t="n">
        <f aca="false">IF(J2533=0,0,J2533/I2533)</f>
        <v>0</v>
      </c>
      <c r="L2533" s="83" t="n">
        <f aca="false">I2533/UOM</f>
        <v>-0.0019</v>
      </c>
      <c r="M2533" s="83" t="n">
        <f aca="false">J2533/UOM</f>
        <v>0</v>
      </c>
      <c r="N2533" s="84" t="str">
        <f aca="false">IF(F2533="P","PHY",IF(F2533="G","G",E2533))</f>
        <v>P</v>
      </c>
      <c r="O2533" s="84" t="str">
        <f aca="false">IF(ISNA(VLOOKUP(G2533,BadCanCurves,1,FALSE())),VLOOKUP(D2533,FOLIOS,6,FALSE()),"not used")</f>
        <v>not used</v>
      </c>
      <c r="P2533" s="84" t="n">
        <f aca="false">IF($N2533="P",VLOOKUP(H2533,PrcBuckets,2,FALSE()),0)</f>
        <v>13</v>
      </c>
      <c r="Q2533" s="84" t="n">
        <f aca="false">IF($N2533="D",VLOOKUP(H2533,BasisBuckets,2,FALSE()),0)</f>
        <v>0</v>
      </c>
      <c r="R2533" s="84" t="n">
        <f aca="false">IF($N2533="PHY",VLOOKUP(H2533,PGDBuckets,2,FALSE()),0)</f>
        <v>0</v>
      </c>
      <c r="S2533" s="84" t="n">
        <f aca="false">IF($N2533="G",VLOOKUP(H2533,PGDBuckets,2,FALSE()),0)</f>
        <v>0</v>
      </c>
      <c r="T2533" s="84" t="n">
        <f aca="false">SUM(P2533:S2533)</f>
        <v>13</v>
      </c>
      <c r="U2533" s="84" t="str">
        <f aca="false">IF(O2533="not used","-",O2533&amp;N2533&amp;T2533)</f>
        <v>-</v>
      </c>
      <c r="V2533" s="84" t="str">
        <f aca="false">IF(O2533="Not Used","-",VLOOKUP(D2533,FOLIOS,7,FALSE())&amp;H2533)</f>
        <v>-</v>
      </c>
      <c r="W2533" s="84" t="str">
        <f aca="false">IF(U2533="-","-",O2533&amp;E2533&amp;H2533)</f>
        <v>-</v>
      </c>
      <c r="X2533" s="85" t="str">
        <f aca="false">D2533&amp;G2533</f>
        <v>FT-CAND-EGSC-PRCTOLL:AECO/EXP</v>
      </c>
      <c r="AF2533" s="0" t="str">
        <f aca="false">D2533&amp;V2533</f>
        <v>FT-CAND-EGSC-PRC-</v>
      </c>
    </row>
    <row r="2534" customFormat="false" ht="12.75" hidden="false" customHeight="false" outlineLevel="0" collapsed="false">
      <c r="A2534" s="81" t="n">
        <v>36682</v>
      </c>
      <c r="B2534" s="82" t="s">
        <v>55</v>
      </c>
      <c r="C2534" s="82" t="s">
        <v>56</v>
      </c>
      <c r="D2534" s="82" t="s">
        <v>103</v>
      </c>
      <c r="E2534" s="82" t="s">
        <v>24</v>
      </c>
      <c r="F2534" s="82"/>
      <c r="G2534" s="82" t="s">
        <v>61</v>
      </c>
      <c r="H2534" s="89" t="n">
        <v>38777</v>
      </c>
      <c r="I2534" s="82" t="n">
        <v>-21</v>
      </c>
      <c r="J2534" s="82" t="n">
        <v>0</v>
      </c>
      <c r="K2534" s="83" t="n">
        <f aca="false">IF(J2534=0,0,J2534/I2534)</f>
        <v>0</v>
      </c>
      <c r="L2534" s="83" t="n">
        <f aca="false">I2534/UOM</f>
        <v>-0.0021</v>
      </c>
      <c r="M2534" s="83" t="n">
        <f aca="false">J2534/UOM</f>
        <v>0</v>
      </c>
      <c r="N2534" s="84" t="str">
        <f aca="false">IF(F2534="P","PHY",IF(F2534="G","G",E2534))</f>
        <v>P</v>
      </c>
      <c r="O2534" s="84" t="str">
        <f aca="false">IF(ISNA(VLOOKUP(G2534,BadCanCurves,1,FALSE())),VLOOKUP(D2534,FOLIOS,6,FALSE()),"not used")</f>
        <v>not used</v>
      </c>
      <c r="P2534" s="84" t="n">
        <f aca="false">IF($N2534="P",VLOOKUP(H2534,PrcBuckets,2,FALSE()),0)</f>
        <v>13</v>
      </c>
      <c r="Q2534" s="84" t="n">
        <f aca="false">IF($N2534="D",VLOOKUP(H2534,BasisBuckets,2,FALSE()),0)</f>
        <v>0</v>
      </c>
      <c r="R2534" s="84" t="n">
        <f aca="false">IF($N2534="PHY",VLOOKUP(H2534,PGDBuckets,2,FALSE()),0)</f>
        <v>0</v>
      </c>
      <c r="S2534" s="84" t="n">
        <f aca="false">IF($N2534="G",VLOOKUP(H2534,PGDBuckets,2,FALSE()),0)</f>
        <v>0</v>
      </c>
      <c r="T2534" s="84" t="n">
        <f aca="false">SUM(P2534:S2534)</f>
        <v>13</v>
      </c>
      <c r="U2534" s="84" t="str">
        <f aca="false">IF(O2534="not used","-",O2534&amp;N2534&amp;T2534)</f>
        <v>-</v>
      </c>
      <c r="V2534" s="84" t="str">
        <f aca="false">IF(O2534="Not Used","-",VLOOKUP(D2534,FOLIOS,7,FALSE())&amp;H2534)</f>
        <v>-</v>
      </c>
      <c r="W2534" s="84" t="str">
        <f aca="false">IF(U2534="-","-",O2534&amp;E2534&amp;H2534)</f>
        <v>-</v>
      </c>
      <c r="X2534" s="85" t="str">
        <f aca="false">D2534&amp;G2534</f>
        <v>FT-CAND-EGSC-PRCTOLL:AECO/EXP</v>
      </c>
      <c r="AF2534" s="0" t="str">
        <f aca="false">D2534&amp;V2534</f>
        <v>FT-CAND-EGSC-PRC-</v>
      </c>
    </row>
    <row r="2535" customFormat="false" ht="12.75" hidden="false" customHeight="false" outlineLevel="0" collapsed="false">
      <c r="A2535" s="81" t="n">
        <v>36682</v>
      </c>
      <c r="B2535" s="82" t="s">
        <v>55</v>
      </c>
      <c r="C2535" s="82" t="s">
        <v>56</v>
      </c>
      <c r="D2535" s="82" t="s">
        <v>103</v>
      </c>
      <c r="E2535" s="82" t="s">
        <v>24</v>
      </c>
      <c r="F2535" s="82"/>
      <c r="G2535" s="82" t="s">
        <v>61</v>
      </c>
      <c r="H2535" s="89" t="n">
        <v>38808</v>
      </c>
      <c r="I2535" s="82" t="n">
        <v>-20</v>
      </c>
      <c r="J2535" s="82" t="n">
        <v>0</v>
      </c>
      <c r="K2535" s="83" t="n">
        <f aca="false">IF(J2535=0,0,J2535/I2535)</f>
        <v>0</v>
      </c>
      <c r="L2535" s="83" t="n">
        <f aca="false">I2535/UOM</f>
        <v>-0.002</v>
      </c>
      <c r="M2535" s="83" t="n">
        <f aca="false">J2535/UOM</f>
        <v>0</v>
      </c>
      <c r="N2535" s="84" t="str">
        <f aca="false">IF(F2535="P","PHY",IF(F2535="G","G",E2535))</f>
        <v>P</v>
      </c>
      <c r="O2535" s="84" t="str">
        <f aca="false">IF(ISNA(VLOOKUP(G2535,BadCanCurves,1,FALSE())),VLOOKUP(D2535,FOLIOS,6,FALSE()),"not used")</f>
        <v>not used</v>
      </c>
      <c r="P2535" s="84" t="n">
        <f aca="false">IF($N2535="P",VLOOKUP(H2535,PrcBuckets,2,FALSE()),0)</f>
        <v>13</v>
      </c>
      <c r="Q2535" s="84" t="n">
        <f aca="false">IF($N2535="D",VLOOKUP(H2535,BasisBuckets,2,FALSE()),0)</f>
        <v>0</v>
      </c>
      <c r="R2535" s="84" t="n">
        <f aca="false">IF($N2535="PHY",VLOOKUP(H2535,PGDBuckets,2,FALSE()),0)</f>
        <v>0</v>
      </c>
      <c r="S2535" s="84" t="n">
        <f aca="false">IF($N2535="G",VLOOKUP(H2535,PGDBuckets,2,FALSE()),0)</f>
        <v>0</v>
      </c>
      <c r="T2535" s="84" t="n">
        <f aca="false">SUM(P2535:S2535)</f>
        <v>13</v>
      </c>
      <c r="U2535" s="84" t="str">
        <f aca="false">IF(O2535="not used","-",O2535&amp;N2535&amp;T2535)</f>
        <v>-</v>
      </c>
      <c r="V2535" s="84" t="str">
        <f aca="false">IF(O2535="Not Used","-",VLOOKUP(D2535,FOLIOS,7,FALSE())&amp;H2535)</f>
        <v>-</v>
      </c>
      <c r="W2535" s="84" t="str">
        <f aca="false">IF(U2535="-","-",O2535&amp;E2535&amp;H2535)</f>
        <v>-</v>
      </c>
      <c r="X2535" s="85" t="str">
        <f aca="false">D2535&amp;G2535</f>
        <v>FT-CAND-EGSC-PRCTOLL:AECO/EXP</v>
      </c>
      <c r="AF2535" s="0" t="str">
        <f aca="false">D2535&amp;V2535</f>
        <v>FT-CAND-EGSC-PRC-</v>
      </c>
    </row>
    <row r="2536" customFormat="false" ht="12.75" hidden="false" customHeight="false" outlineLevel="0" collapsed="false">
      <c r="A2536" s="81" t="n">
        <v>36682</v>
      </c>
      <c r="B2536" s="82" t="s">
        <v>55</v>
      </c>
      <c r="C2536" s="82" t="s">
        <v>56</v>
      </c>
      <c r="D2536" s="82" t="s">
        <v>103</v>
      </c>
      <c r="E2536" s="82" t="s">
        <v>24</v>
      </c>
      <c r="F2536" s="82"/>
      <c r="G2536" s="82" t="s">
        <v>61</v>
      </c>
      <c r="H2536" s="89" t="n">
        <v>38838</v>
      </c>
      <c r="I2536" s="82" t="n">
        <v>-20</v>
      </c>
      <c r="J2536" s="82" t="n">
        <v>0</v>
      </c>
      <c r="K2536" s="83" t="n">
        <f aca="false">IF(J2536=0,0,J2536/I2536)</f>
        <v>0</v>
      </c>
      <c r="L2536" s="83" t="n">
        <f aca="false">I2536/UOM</f>
        <v>-0.002</v>
      </c>
      <c r="M2536" s="83" t="n">
        <f aca="false">J2536/UOM</f>
        <v>0</v>
      </c>
      <c r="N2536" s="84" t="str">
        <f aca="false">IF(F2536="P","PHY",IF(F2536="G","G",E2536))</f>
        <v>P</v>
      </c>
      <c r="O2536" s="84" t="str">
        <f aca="false">IF(ISNA(VLOOKUP(G2536,BadCanCurves,1,FALSE())),VLOOKUP(D2536,FOLIOS,6,FALSE()),"not used")</f>
        <v>not used</v>
      </c>
      <c r="P2536" s="84" t="n">
        <f aca="false">IF($N2536="P",VLOOKUP(H2536,PrcBuckets,2,FALSE()),0)</f>
        <v>13</v>
      </c>
      <c r="Q2536" s="84" t="n">
        <f aca="false">IF($N2536="D",VLOOKUP(H2536,BasisBuckets,2,FALSE()),0)</f>
        <v>0</v>
      </c>
      <c r="R2536" s="84" t="n">
        <f aca="false">IF($N2536="PHY",VLOOKUP(H2536,PGDBuckets,2,FALSE()),0)</f>
        <v>0</v>
      </c>
      <c r="S2536" s="84" t="n">
        <f aca="false">IF($N2536="G",VLOOKUP(H2536,PGDBuckets,2,FALSE()),0)</f>
        <v>0</v>
      </c>
      <c r="T2536" s="84" t="n">
        <f aca="false">SUM(P2536:S2536)</f>
        <v>13</v>
      </c>
      <c r="U2536" s="84" t="str">
        <f aca="false">IF(O2536="not used","-",O2536&amp;N2536&amp;T2536)</f>
        <v>-</v>
      </c>
      <c r="V2536" s="84" t="str">
        <f aca="false">IF(O2536="Not Used","-",VLOOKUP(D2536,FOLIOS,7,FALSE())&amp;H2536)</f>
        <v>-</v>
      </c>
      <c r="W2536" s="84" t="str">
        <f aca="false">IF(U2536="-","-",O2536&amp;E2536&amp;H2536)</f>
        <v>-</v>
      </c>
      <c r="X2536" s="85" t="str">
        <f aca="false">D2536&amp;G2536</f>
        <v>FT-CAND-EGSC-PRCTOLL:AECO/EXP</v>
      </c>
      <c r="AF2536" s="0" t="str">
        <f aca="false">D2536&amp;V2536</f>
        <v>FT-CAND-EGSC-PRC-</v>
      </c>
    </row>
    <row r="2537" customFormat="false" ht="12.75" hidden="false" customHeight="false" outlineLevel="0" collapsed="false">
      <c r="A2537" s="81" t="n">
        <v>36682</v>
      </c>
      <c r="B2537" s="82" t="s">
        <v>55</v>
      </c>
      <c r="C2537" s="82" t="s">
        <v>56</v>
      </c>
      <c r="D2537" s="82" t="s">
        <v>103</v>
      </c>
      <c r="E2537" s="82" t="s">
        <v>24</v>
      </c>
      <c r="F2537" s="82"/>
      <c r="G2537" s="82" t="s">
        <v>61</v>
      </c>
      <c r="H2537" s="89" t="n">
        <v>38869</v>
      </c>
      <c r="I2537" s="82" t="n">
        <v>-20</v>
      </c>
      <c r="J2537" s="82" t="n">
        <v>0</v>
      </c>
      <c r="K2537" s="83" t="n">
        <f aca="false">IF(J2537=0,0,J2537/I2537)</f>
        <v>0</v>
      </c>
      <c r="L2537" s="83" t="n">
        <f aca="false">I2537/UOM</f>
        <v>-0.002</v>
      </c>
      <c r="M2537" s="83" t="n">
        <f aca="false">J2537/UOM</f>
        <v>0</v>
      </c>
      <c r="N2537" s="84" t="str">
        <f aca="false">IF(F2537="P","PHY",IF(F2537="G","G",E2537))</f>
        <v>P</v>
      </c>
      <c r="O2537" s="84" t="str">
        <f aca="false">IF(ISNA(VLOOKUP(G2537,BadCanCurves,1,FALSE())),VLOOKUP(D2537,FOLIOS,6,FALSE()),"not used")</f>
        <v>not used</v>
      </c>
      <c r="P2537" s="84" t="n">
        <f aca="false">IF($N2537="P",VLOOKUP(H2537,PrcBuckets,2,FALSE()),0)</f>
        <v>13</v>
      </c>
      <c r="Q2537" s="84" t="n">
        <f aca="false">IF($N2537="D",VLOOKUP(H2537,BasisBuckets,2,FALSE()),0)</f>
        <v>0</v>
      </c>
      <c r="R2537" s="84" t="n">
        <f aca="false">IF($N2537="PHY",VLOOKUP(H2537,PGDBuckets,2,FALSE()),0)</f>
        <v>0</v>
      </c>
      <c r="S2537" s="84" t="n">
        <f aca="false">IF($N2537="G",VLOOKUP(H2537,PGDBuckets,2,FALSE()),0)</f>
        <v>0</v>
      </c>
      <c r="T2537" s="84" t="n">
        <f aca="false">SUM(P2537:S2537)</f>
        <v>13</v>
      </c>
      <c r="U2537" s="84" t="str">
        <f aca="false">IF(O2537="not used","-",O2537&amp;N2537&amp;T2537)</f>
        <v>-</v>
      </c>
      <c r="V2537" s="84" t="str">
        <f aca="false">IF(O2537="Not Used","-",VLOOKUP(D2537,FOLIOS,7,FALSE())&amp;H2537)</f>
        <v>-</v>
      </c>
      <c r="W2537" s="84" t="str">
        <f aca="false">IF(U2537="-","-",O2537&amp;E2537&amp;H2537)</f>
        <v>-</v>
      </c>
      <c r="X2537" s="85" t="str">
        <f aca="false">D2537&amp;G2537</f>
        <v>FT-CAND-EGSC-PRCTOLL:AECO/EXP</v>
      </c>
      <c r="AF2537" s="0" t="str">
        <f aca="false">D2537&amp;V2537</f>
        <v>FT-CAND-EGSC-PRC-</v>
      </c>
    </row>
    <row r="2538" customFormat="false" ht="12.75" hidden="false" customHeight="false" outlineLevel="0" collapsed="false">
      <c r="A2538" s="81" t="n">
        <v>36682</v>
      </c>
      <c r="B2538" s="82" t="s">
        <v>55</v>
      </c>
      <c r="C2538" s="82" t="s">
        <v>56</v>
      </c>
      <c r="D2538" s="82" t="s">
        <v>103</v>
      </c>
      <c r="E2538" s="82" t="s">
        <v>24</v>
      </c>
      <c r="F2538" s="82"/>
      <c r="G2538" s="82" t="s">
        <v>61</v>
      </c>
      <c r="H2538" s="89" t="n">
        <v>38899</v>
      </c>
      <c r="I2538" s="82" t="n">
        <v>-20</v>
      </c>
      <c r="J2538" s="82" t="n">
        <v>0</v>
      </c>
      <c r="K2538" s="83" t="n">
        <f aca="false">IF(J2538=0,0,J2538/I2538)</f>
        <v>0</v>
      </c>
      <c r="L2538" s="83" t="n">
        <f aca="false">I2538/UOM</f>
        <v>-0.002</v>
      </c>
      <c r="M2538" s="83" t="n">
        <f aca="false">J2538/UOM</f>
        <v>0</v>
      </c>
      <c r="N2538" s="84" t="str">
        <f aca="false">IF(F2538="P","PHY",IF(F2538="G","G",E2538))</f>
        <v>P</v>
      </c>
      <c r="O2538" s="84" t="str">
        <f aca="false">IF(ISNA(VLOOKUP(G2538,BadCanCurves,1,FALSE())),VLOOKUP(D2538,FOLIOS,6,FALSE()),"not used")</f>
        <v>not used</v>
      </c>
      <c r="P2538" s="84" t="n">
        <f aca="false">IF($N2538="P",VLOOKUP(H2538,PrcBuckets,2,FALSE()),0)</f>
        <v>13</v>
      </c>
      <c r="Q2538" s="84" t="n">
        <f aca="false">IF($N2538="D",VLOOKUP(H2538,BasisBuckets,2,FALSE()),0)</f>
        <v>0</v>
      </c>
      <c r="R2538" s="84" t="n">
        <f aca="false">IF($N2538="PHY",VLOOKUP(H2538,PGDBuckets,2,FALSE()),0)</f>
        <v>0</v>
      </c>
      <c r="S2538" s="84" t="n">
        <f aca="false">IF($N2538="G",VLOOKUP(H2538,PGDBuckets,2,FALSE()),0)</f>
        <v>0</v>
      </c>
      <c r="T2538" s="84" t="n">
        <f aca="false">SUM(P2538:S2538)</f>
        <v>13</v>
      </c>
      <c r="U2538" s="84" t="str">
        <f aca="false">IF(O2538="not used","-",O2538&amp;N2538&amp;T2538)</f>
        <v>-</v>
      </c>
      <c r="V2538" s="84" t="str">
        <f aca="false">IF(O2538="Not Used","-",VLOOKUP(D2538,FOLIOS,7,FALSE())&amp;H2538)</f>
        <v>-</v>
      </c>
      <c r="W2538" s="84" t="str">
        <f aca="false">IF(U2538="-","-",O2538&amp;E2538&amp;H2538)</f>
        <v>-</v>
      </c>
      <c r="X2538" s="85" t="str">
        <f aca="false">D2538&amp;G2538</f>
        <v>FT-CAND-EGSC-PRCTOLL:AECO/EXP</v>
      </c>
      <c r="AF2538" s="0" t="str">
        <f aca="false">D2538&amp;V2538</f>
        <v>FT-CAND-EGSC-PRC-</v>
      </c>
    </row>
    <row r="2539" customFormat="false" ht="12.75" hidden="false" customHeight="false" outlineLevel="0" collapsed="false">
      <c r="A2539" s="81" t="n">
        <v>36682</v>
      </c>
      <c r="B2539" s="82" t="s">
        <v>55</v>
      </c>
      <c r="C2539" s="82" t="s">
        <v>56</v>
      </c>
      <c r="D2539" s="82" t="s">
        <v>103</v>
      </c>
      <c r="E2539" s="82" t="s">
        <v>24</v>
      </c>
      <c r="F2539" s="82"/>
      <c r="G2539" s="82" t="s">
        <v>61</v>
      </c>
      <c r="H2539" s="89" t="n">
        <v>38930</v>
      </c>
      <c r="I2539" s="82" t="n">
        <v>-20</v>
      </c>
      <c r="J2539" s="82" t="n">
        <v>0</v>
      </c>
      <c r="K2539" s="83" t="n">
        <f aca="false">IF(J2539=0,0,J2539/I2539)</f>
        <v>0</v>
      </c>
      <c r="L2539" s="83" t="n">
        <f aca="false">I2539/UOM</f>
        <v>-0.002</v>
      </c>
      <c r="M2539" s="83" t="n">
        <f aca="false">J2539/UOM</f>
        <v>0</v>
      </c>
      <c r="N2539" s="84" t="str">
        <f aca="false">IF(F2539="P","PHY",IF(F2539="G","G",E2539))</f>
        <v>P</v>
      </c>
      <c r="O2539" s="84" t="str">
        <f aca="false">IF(ISNA(VLOOKUP(G2539,BadCanCurves,1,FALSE())),VLOOKUP(D2539,FOLIOS,6,FALSE()),"not used")</f>
        <v>not used</v>
      </c>
      <c r="P2539" s="84" t="n">
        <f aca="false">IF($N2539="P",VLOOKUP(H2539,PrcBuckets,2,FALSE()),0)</f>
        <v>13</v>
      </c>
      <c r="Q2539" s="84" t="n">
        <f aca="false">IF($N2539="D",VLOOKUP(H2539,BasisBuckets,2,FALSE()),0)</f>
        <v>0</v>
      </c>
      <c r="R2539" s="84" t="n">
        <f aca="false">IF($N2539="PHY",VLOOKUP(H2539,PGDBuckets,2,FALSE()),0)</f>
        <v>0</v>
      </c>
      <c r="S2539" s="84" t="n">
        <f aca="false">IF($N2539="G",VLOOKUP(H2539,PGDBuckets,2,FALSE()),0)</f>
        <v>0</v>
      </c>
      <c r="T2539" s="84" t="n">
        <f aca="false">SUM(P2539:S2539)</f>
        <v>13</v>
      </c>
      <c r="U2539" s="84" t="str">
        <f aca="false">IF(O2539="not used","-",O2539&amp;N2539&amp;T2539)</f>
        <v>-</v>
      </c>
      <c r="V2539" s="84" t="str">
        <f aca="false">IF(O2539="Not Used","-",VLOOKUP(D2539,FOLIOS,7,FALSE())&amp;H2539)</f>
        <v>-</v>
      </c>
      <c r="W2539" s="84" t="str">
        <f aca="false">IF(U2539="-","-",O2539&amp;E2539&amp;H2539)</f>
        <v>-</v>
      </c>
      <c r="X2539" s="85" t="str">
        <f aca="false">D2539&amp;G2539</f>
        <v>FT-CAND-EGSC-PRCTOLL:AECO/EXP</v>
      </c>
      <c r="AF2539" s="0" t="str">
        <f aca="false">D2539&amp;V2539</f>
        <v>FT-CAND-EGSC-PRC-</v>
      </c>
    </row>
    <row r="2540" customFormat="false" ht="12.75" hidden="false" customHeight="false" outlineLevel="0" collapsed="false">
      <c r="A2540" s="81" t="n">
        <v>36682</v>
      </c>
      <c r="B2540" s="82" t="s">
        <v>55</v>
      </c>
      <c r="C2540" s="82" t="s">
        <v>56</v>
      </c>
      <c r="D2540" s="82" t="s">
        <v>103</v>
      </c>
      <c r="E2540" s="82" t="s">
        <v>24</v>
      </c>
      <c r="F2540" s="82"/>
      <c r="G2540" s="82" t="s">
        <v>61</v>
      </c>
      <c r="H2540" s="89" t="n">
        <v>38961</v>
      </c>
      <c r="I2540" s="82" t="n">
        <v>-19</v>
      </c>
      <c r="J2540" s="82" t="n">
        <v>0</v>
      </c>
      <c r="K2540" s="83" t="n">
        <f aca="false">IF(J2540=0,0,J2540/I2540)</f>
        <v>0</v>
      </c>
      <c r="L2540" s="83" t="n">
        <f aca="false">I2540/UOM</f>
        <v>-0.0019</v>
      </c>
      <c r="M2540" s="83" t="n">
        <f aca="false">J2540/UOM</f>
        <v>0</v>
      </c>
      <c r="N2540" s="84" t="str">
        <f aca="false">IF(F2540="P","PHY",IF(F2540="G","G",E2540))</f>
        <v>P</v>
      </c>
      <c r="O2540" s="84" t="str">
        <f aca="false">IF(ISNA(VLOOKUP(G2540,BadCanCurves,1,FALSE())),VLOOKUP(D2540,FOLIOS,6,FALSE()),"not used")</f>
        <v>not used</v>
      </c>
      <c r="P2540" s="84" t="n">
        <f aca="false">IF($N2540="P",VLOOKUP(H2540,PrcBuckets,2,FALSE()),0)</f>
        <v>13</v>
      </c>
      <c r="Q2540" s="84" t="n">
        <f aca="false">IF($N2540="D",VLOOKUP(H2540,BasisBuckets,2,FALSE()),0)</f>
        <v>0</v>
      </c>
      <c r="R2540" s="84" t="n">
        <f aca="false">IF($N2540="PHY",VLOOKUP(H2540,PGDBuckets,2,FALSE()),0)</f>
        <v>0</v>
      </c>
      <c r="S2540" s="84" t="n">
        <f aca="false">IF($N2540="G",VLOOKUP(H2540,PGDBuckets,2,FALSE()),0)</f>
        <v>0</v>
      </c>
      <c r="T2540" s="84" t="n">
        <f aca="false">SUM(P2540:S2540)</f>
        <v>13</v>
      </c>
      <c r="U2540" s="84" t="str">
        <f aca="false">IF(O2540="not used","-",O2540&amp;N2540&amp;T2540)</f>
        <v>-</v>
      </c>
      <c r="V2540" s="84" t="str">
        <f aca="false">IF(O2540="Not Used","-",VLOOKUP(D2540,FOLIOS,7,FALSE())&amp;H2540)</f>
        <v>-</v>
      </c>
      <c r="W2540" s="84" t="str">
        <f aca="false">IF(U2540="-","-",O2540&amp;E2540&amp;H2540)</f>
        <v>-</v>
      </c>
      <c r="X2540" s="85" t="str">
        <f aca="false">D2540&amp;G2540</f>
        <v>FT-CAND-EGSC-PRCTOLL:AECO/EXP</v>
      </c>
      <c r="AF2540" s="0" t="str">
        <f aca="false">D2540&amp;V2540</f>
        <v>FT-CAND-EGSC-PRC-</v>
      </c>
    </row>
    <row r="2541" customFormat="false" ht="12.75" hidden="false" customHeight="false" outlineLevel="0" collapsed="false">
      <c r="A2541" s="81" t="n">
        <v>36682</v>
      </c>
      <c r="B2541" s="82" t="s">
        <v>55</v>
      </c>
      <c r="C2541" s="82" t="s">
        <v>56</v>
      </c>
      <c r="D2541" s="82" t="s">
        <v>103</v>
      </c>
      <c r="E2541" s="82" t="s">
        <v>24</v>
      </c>
      <c r="F2541" s="82"/>
      <c r="G2541" s="82" t="s">
        <v>61</v>
      </c>
      <c r="H2541" s="89" t="n">
        <v>38991</v>
      </c>
      <c r="I2541" s="82" t="n">
        <v>-20</v>
      </c>
      <c r="J2541" s="82" t="n">
        <v>0</v>
      </c>
      <c r="K2541" s="83" t="n">
        <f aca="false">IF(J2541=0,0,J2541/I2541)</f>
        <v>0</v>
      </c>
      <c r="L2541" s="83" t="n">
        <f aca="false">I2541/UOM</f>
        <v>-0.002</v>
      </c>
      <c r="M2541" s="83" t="n">
        <f aca="false">J2541/UOM</f>
        <v>0</v>
      </c>
      <c r="N2541" s="84" t="str">
        <f aca="false">IF(F2541="P","PHY",IF(F2541="G","G",E2541))</f>
        <v>P</v>
      </c>
      <c r="O2541" s="84" t="str">
        <f aca="false">IF(ISNA(VLOOKUP(G2541,BadCanCurves,1,FALSE())),VLOOKUP(D2541,FOLIOS,6,FALSE()),"not used")</f>
        <v>not used</v>
      </c>
      <c r="P2541" s="84" t="n">
        <f aca="false">IF($N2541="P",VLOOKUP(H2541,PrcBuckets,2,FALSE()),0)</f>
        <v>13</v>
      </c>
      <c r="Q2541" s="84" t="n">
        <f aca="false">IF($N2541="D",VLOOKUP(H2541,BasisBuckets,2,FALSE()),0)</f>
        <v>0</v>
      </c>
      <c r="R2541" s="84" t="n">
        <f aca="false">IF($N2541="PHY",VLOOKUP(H2541,PGDBuckets,2,FALSE()),0)</f>
        <v>0</v>
      </c>
      <c r="S2541" s="84" t="n">
        <f aca="false">IF($N2541="G",VLOOKUP(H2541,PGDBuckets,2,FALSE()),0)</f>
        <v>0</v>
      </c>
      <c r="T2541" s="84" t="n">
        <f aca="false">SUM(P2541:S2541)</f>
        <v>13</v>
      </c>
      <c r="U2541" s="84" t="str">
        <f aca="false">IF(O2541="not used","-",O2541&amp;N2541&amp;T2541)</f>
        <v>-</v>
      </c>
      <c r="V2541" s="84" t="str">
        <f aca="false">IF(O2541="Not Used","-",VLOOKUP(D2541,FOLIOS,7,FALSE())&amp;H2541)</f>
        <v>-</v>
      </c>
      <c r="W2541" s="84" t="str">
        <f aca="false">IF(U2541="-","-",O2541&amp;E2541&amp;H2541)</f>
        <v>-</v>
      </c>
      <c r="X2541" s="85" t="str">
        <f aca="false">D2541&amp;G2541</f>
        <v>FT-CAND-EGSC-PRCTOLL:AECO/EXP</v>
      </c>
      <c r="AF2541" s="0" t="str">
        <f aca="false">D2541&amp;V2541</f>
        <v>FT-CAND-EGSC-PRC-</v>
      </c>
    </row>
    <row r="2542" customFormat="false" ht="12.75" hidden="false" customHeight="false" outlineLevel="0" collapsed="false">
      <c r="A2542" s="81" t="n">
        <v>36682</v>
      </c>
      <c r="B2542" s="82" t="s">
        <v>55</v>
      </c>
      <c r="C2542" s="82" t="s">
        <v>56</v>
      </c>
      <c r="D2542" s="82" t="s">
        <v>103</v>
      </c>
      <c r="E2542" s="82" t="s">
        <v>24</v>
      </c>
      <c r="F2542" s="82"/>
      <c r="G2542" s="82" t="s">
        <v>61</v>
      </c>
      <c r="H2542" s="89" t="n">
        <v>39022</v>
      </c>
      <c r="I2542" s="82" t="n">
        <v>-19</v>
      </c>
      <c r="J2542" s="82" t="n">
        <v>0</v>
      </c>
      <c r="K2542" s="83" t="n">
        <f aca="false">IF(J2542=0,0,J2542/I2542)</f>
        <v>0</v>
      </c>
      <c r="L2542" s="83" t="n">
        <f aca="false">I2542/UOM</f>
        <v>-0.0019</v>
      </c>
      <c r="M2542" s="83" t="n">
        <f aca="false">J2542/UOM</f>
        <v>0</v>
      </c>
      <c r="N2542" s="84" t="str">
        <f aca="false">IF(F2542="P","PHY",IF(F2542="G","G",E2542))</f>
        <v>P</v>
      </c>
      <c r="O2542" s="84" t="str">
        <f aca="false">IF(ISNA(VLOOKUP(G2542,BadCanCurves,1,FALSE())),VLOOKUP(D2542,FOLIOS,6,FALSE()),"not used")</f>
        <v>not used</v>
      </c>
      <c r="P2542" s="84" t="n">
        <f aca="false">IF($N2542="P",VLOOKUP(H2542,PrcBuckets,2,FALSE()),0)</f>
        <v>13</v>
      </c>
      <c r="Q2542" s="84" t="n">
        <f aca="false">IF($N2542="D",VLOOKUP(H2542,BasisBuckets,2,FALSE()),0)</f>
        <v>0</v>
      </c>
      <c r="R2542" s="84" t="n">
        <f aca="false">IF($N2542="PHY",VLOOKUP(H2542,PGDBuckets,2,FALSE()),0)</f>
        <v>0</v>
      </c>
      <c r="S2542" s="84" t="n">
        <f aca="false">IF($N2542="G",VLOOKUP(H2542,PGDBuckets,2,FALSE()),0)</f>
        <v>0</v>
      </c>
      <c r="T2542" s="84" t="n">
        <f aca="false">SUM(P2542:S2542)</f>
        <v>13</v>
      </c>
      <c r="U2542" s="84" t="str">
        <f aca="false">IF(O2542="not used","-",O2542&amp;N2542&amp;T2542)</f>
        <v>-</v>
      </c>
      <c r="V2542" s="84" t="str">
        <f aca="false">IF(O2542="Not Used","-",VLOOKUP(D2542,FOLIOS,7,FALSE())&amp;H2542)</f>
        <v>-</v>
      </c>
      <c r="W2542" s="84" t="str">
        <f aca="false">IF(U2542="-","-",O2542&amp;E2542&amp;H2542)</f>
        <v>-</v>
      </c>
      <c r="X2542" s="85" t="str">
        <f aca="false">D2542&amp;G2542</f>
        <v>FT-CAND-EGSC-PRCTOLL:AECO/EXP</v>
      </c>
      <c r="AF2542" s="0" t="str">
        <f aca="false">D2542&amp;V2542</f>
        <v>FT-CAND-EGSC-PRC-</v>
      </c>
    </row>
    <row r="2543" customFormat="false" ht="12.75" hidden="false" customHeight="false" outlineLevel="0" collapsed="false">
      <c r="A2543" s="81" t="n">
        <v>36682</v>
      </c>
      <c r="B2543" s="82" t="s">
        <v>55</v>
      </c>
      <c r="C2543" s="82" t="s">
        <v>56</v>
      </c>
      <c r="D2543" s="82" t="s">
        <v>103</v>
      </c>
      <c r="E2543" s="82" t="s">
        <v>24</v>
      </c>
      <c r="F2543" s="82"/>
      <c r="G2543" s="82" t="s">
        <v>61</v>
      </c>
      <c r="H2543" s="89" t="n">
        <v>39052</v>
      </c>
      <c r="I2543" s="82" t="n">
        <v>-19</v>
      </c>
      <c r="J2543" s="82" t="n">
        <v>0</v>
      </c>
      <c r="K2543" s="83" t="n">
        <f aca="false">IF(J2543=0,0,J2543/I2543)</f>
        <v>0</v>
      </c>
      <c r="L2543" s="83" t="n">
        <f aca="false">I2543/UOM</f>
        <v>-0.0019</v>
      </c>
      <c r="M2543" s="83" t="n">
        <f aca="false">J2543/UOM</f>
        <v>0</v>
      </c>
      <c r="N2543" s="84" t="str">
        <f aca="false">IF(F2543="P","PHY",IF(F2543="G","G",E2543))</f>
        <v>P</v>
      </c>
      <c r="O2543" s="84" t="str">
        <f aca="false">IF(ISNA(VLOOKUP(G2543,BadCanCurves,1,FALSE())),VLOOKUP(D2543,FOLIOS,6,FALSE()),"not used")</f>
        <v>not used</v>
      </c>
      <c r="P2543" s="84" t="n">
        <f aca="false">IF($N2543="P",VLOOKUP(H2543,PrcBuckets,2,FALSE()),0)</f>
        <v>13</v>
      </c>
      <c r="Q2543" s="84" t="n">
        <f aca="false">IF($N2543="D",VLOOKUP(H2543,BasisBuckets,2,FALSE()),0)</f>
        <v>0</v>
      </c>
      <c r="R2543" s="84" t="n">
        <f aca="false">IF($N2543="PHY",VLOOKUP(H2543,PGDBuckets,2,FALSE()),0)</f>
        <v>0</v>
      </c>
      <c r="S2543" s="84" t="n">
        <f aca="false">IF($N2543="G",VLOOKUP(H2543,PGDBuckets,2,FALSE()),0)</f>
        <v>0</v>
      </c>
      <c r="T2543" s="84" t="n">
        <f aca="false">SUM(P2543:S2543)</f>
        <v>13</v>
      </c>
      <c r="U2543" s="84" t="str">
        <f aca="false">IF(O2543="not used","-",O2543&amp;N2543&amp;T2543)</f>
        <v>-</v>
      </c>
      <c r="V2543" s="84" t="str">
        <f aca="false">IF(O2543="Not Used","-",VLOOKUP(D2543,FOLIOS,7,FALSE())&amp;H2543)</f>
        <v>-</v>
      </c>
      <c r="W2543" s="84" t="str">
        <f aca="false">IF(U2543="-","-",O2543&amp;E2543&amp;H2543)</f>
        <v>-</v>
      </c>
      <c r="X2543" s="85" t="str">
        <f aca="false">D2543&amp;G2543</f>
        <v>FT-CAND-EGSC-PRCTOLL:AECO/EXP</v>
      </c>
      <c r="AF2543" s="0" t="str">
        <f aca="false">D2543&amp;V2543</f>
        <v>FT-CAND-EGSC-PRC-</v>
      </c>
    </row>
    <row r="2544" customFormat="false" ht="12.75" hidden="false" customHeight="false" outlineLevel="0" collapsed="false">
      <c r="A2544" s="81" t="n">
        <v>36682</v>
      </c>
      <c r="B2544" s="82" t="s">
        <v>55</v>
      </c>
      <c r="C2544" s="82" t="s">
        <v>56</v>
      </c>
      <c r="D2544" s="82" t="s">
        <v>103</v>
      </c>
      <c r="E2544" s="82" t="s">
        <v>24</v>
      </c>
      <c r="F2544" s="82"/>
      <c r="G2544" s="82" t="s">
        <v>61</v>
      </c>
      <c r="H2544" s="89" t="n">
        <v>39083</v>
      </c>
      <c r="I2544" s="82" t="n">
        <v>-19</v>
      </c>
      <c r="J2544" s="82" t="n">
        <v>0</v>
      </c>
      <c r="K2544" s="83" t="n">
        <f aca="false">IF(J2544=0,0,J2544/I2544)</f>
        <v>0</v>
      </c>
      <c r="L2544" s="83" t="n">
        <f aca="false">I2544/UOM</f>
        <v>-0.0019</v>
      </c>
      <c r="M2544" s="83" t="n">
        <f aca="false">J2544/UOM</f>
        <v>0</v>
      </c>
      <c r="N2544" s="84" t="str">
        <f aca="false">IF(F2544="P","PHY",IF(F2544="G","G",E2544))</f>
        <v>P</v>
      </c>
      <c r="O2544" s="84" t="str">
        <f aca="false">IF(ISNA(VLOOKUP(G2544,BadCanCurves,1,FALSE())),VLOOKUP(D2544,FOLIOS,6,FALSE()),"not used")</f>
        <v>not used</v>
      </c>
      <c r="P2544" s="84" t="n">
        <f aca="false">IF($N2544="P",VLOOKUP(H2544,PrcBuckets,2,FALSE()),0)</f>
        <v>13</v>
      </c>
      <c r="Q2544" s="84" t="n">
        <f aca="false">IF($N2544="D",VLOOKUP(H2544,BasisBuckets,2,FALSE()),0)</f>
        <v>0</v>
      </c>
      <c r="R2544" s="84" t="n">
        <f aca="false">IF($N2544="PHY",VLOOKUP(H2544,PGDBuckets,2,FALSE()),0)</f>
        <v>0</v>
      </c>
      <c r="S2544" s="84" t="n">
        <f aca="false">IF($N2544="G",VLOOKUP(H2544,PGDBuckets,2,FALSE()),0)</f>
        <v>0</v>
      </c>
      <c r="T2544" s="84" t="n">
        <f aca="false">SUM(P2544:S2544)</f>
        <v>13</v>
      </c>
      <c r="U2544" s="84" t="str">
        <f aca="false">IF(O2544="not used","-",O2544&amp;N2544&amp;T2544)</f>
        <v>-</v>
      </c>
      <c r="V2544" s="84" t="str">
        <f aca="false">IF(O2544="Not Used","-",VLOOKUP(D2544,FOLIOS,7,FALSE())&amp;H2544)</f>
        <v>-</v>
      </c>
      <c r="W2544" s="84" t="str">
        <f aca="false">IF(U2544="-","-",O2544&amp;E2544&amp;H2544)</f>
        <v>-</v>
      </c>
      <c r="X2544" s="85" t="str">
        <f aca="false">D2544&amp;G2544</f>
        <v>FT-CAND-EGSC-PRCTOLL:AECO/EXP</v>
      </c>
      <c r="AF2544" s="0" t="str">
        <f aca="false">D2544&amp;V2544</f>
        <v>FT-CAND-EGSC-PRC-</v>
      </c>
    </row>
    <row r="2545" customFormat="false" ht="12.75" hidden="false" customHeight="false" outlineLevel="0" collapsed="false">
      <c r="A2545" s="81" t="n">
        <v>36682</v>
      </c>
      <c r="B2545" s="82" t="s">
        <v>55</v>
      </c>
      <c r="C2545" s="82" t="s">
        <v>56</v>
      </c>
      <c r="D2545" s="82" t="s">
        <v>103</v>
      </c>
      <c r="E2545" s="82" t="s">
        <v>24</v>
      </c>
      <c r="F2545" s="82"/>
      <c r="G2545" s="82" t="s">
        <v>61</v>
      </c>
      <c r="H2545" s="89" t="n">
        <v>39114</v>
      </c>
      <c r="I2545" s="82" t="n">
        <v>-17</v>
      </c>
      <c r="J2545" s="82" t="n">
        <v>0</v>
      </c>
      <c r="K2545" s="83" t="n">
        <f aca="false">IF(J2545=0,0,J2545/I2545)</f>
        <v>0</v>
      </c>
      <c r="L2545" s="83" t="n">
        <f aca="false">I2545/UOM</f>
        <v>-0.0017</v>
      </c>
      <c r="M2545" s="83" t="n">
        <f aca="false">J2545/UOM</f>
        <v>0</v>
      </c>
      <c r="N2545" s="84" t="str">
        <f aca="false">IF(F2545="P","PHY",IF(F2545="G","G",E2545))</f>
        <v>P</v>
      </c>
      <c r="O2545" s="84" t="str">
        <f aca="false">IF(ISNA(VLOOKUP(G2545,BadCanCurves,1,FALSE())),VLOOKUP(D2545,FOLIOS,6,FALSE()),"not used")</f>
        <v>not used</v>
      </c>
      <c r="P2545" s="84" t="n">
        <f aca="false">IF($N2545="P",VLOOKUP(H2545,PrcBuckets,2,FALSE()),0)</f>
        <v>13</v>
      </c>
      <c r="Q2545" s="84" t="n">
        <f aca="false">IF($N2545="D",VLOOKUP(H2545,BasisBuckets,2,FALSE()),0)</f>
        <v>0</v>
      </c>
      <c r="R2545" s="84" t="n">
        <f aca="false">IF($N2545="PHY",VLOOKUP(H2545,PGDBuckets,2,FALSE()),0)</f>
        <v>0</v>
      </c>
      <c r="S2545" s="84" t="n">
        <f aca="false">IF($N2545="G",VLOOKUP(H2545,PGDBuckets,2,FALSE()),0)</f>
        <v>0</v>
      </c>
      <c r="T2545" s="84" t="n">
        <f aca="false">SUM(P2545:S2545)</f>
        <v>13</v>
      </c>
      <c r="U2545" s="84" t="str">
        <f aca="false">IF(O2545="not used","-",O2545&amp;N2545&amp;T2545)</f>
        <v>-</v>
      </c>
      <c r="V2545" s="84" t="str">
        <f aca="false">IF(O2545="Not Used","-",VLOOKUP(D2545,FOLIOS,7,FALSE())&amp;H2545)</f>
        <v>-</v>
      </c>
      <c r="W2545" s="84" t="str">
        <f aca="false">IF(U2545="-","-",O2545&amp;E2545&amp;H2545)</f>
        <v>-</v>
      </c>
      <c r="X2545" s="85" t="str">
        <f aca="false">D2545&amp;G2545</f>
        <v>FT-CAND-EGSC-PRCTOLL:AECO/EXP</v>
      </c>
      <c r="AF2545" s="0" t="str">
        <f aca="false">D2545&amp;V2545</f>
        <v>FT-CAND-EGSC-PRC-</v>
      </c>
    </row>
    <row r="2546" customFormat="false" ht="12.75" hidden="false" customHeight="false" outlineLevel="0" collapsed="false">
      <c r="A2546" s="81" t="n">
        <v>36682</v>
      </c>
      <c r="B2546" s="82" t="s">
        <v>55</v>
      </c>
      <c r="C2546" s="82" t="s">
        <v>56</v>
      </c>
      <c r="D2546" s="82" t="s">
        <v>103</v>
      </c>
      <c r="E2546" s="82" t="s">
        <v>24</v>
      </c>
      <c r="F2546" s="82"/>
      <c r="G2546" s="82" t="s">
        <v>61</v>
      </c>
      <c r="H2546" s="89" t="n">
        <v>39142</v>
      </c>
      <c r="I2546" s="82" t="n">
        <v>-19</v>
      </c>
      <c r="J2546" s="82" t="n">
        <v>0</v>
      </c>
      <c r="K2546" s="83" t="n">
        <f aca="false">IF(J2546=0,0,J2546/I2546)</f>
        <v>0</v>
      </c>
      <c r="L2546" s="83" t="n">
        <f aca="false">I2546/UOM</f>
        <v>-0.0019</v>
      </c>
      <c r="M2546" s="83" t="n">
        <f aca="false">J2546/UOM</f>
        <v>0</v>
      </c>
      <c r="N2546" s="84" t="str">
        <f aca="false">IF(F2546="P","PHY",IF(F2546="G","G",E2546))</f>
        <v>P</v>
      </c>
      <c r="O2546" s="84" t="str">
        <f aca="false">IF(ISNA(VLOOKUP(G2546,BadCanCurves,1,FALSE())),VLOOKUP(D2546,FOLIOS,6,FALSE()),"not used")</f>
        <v>not used</v>
      </c>
      <c r="P2546" s="84" t="n">
        <f aca="false">IF($N2546="P",VLOOKUP(H2546,PrcBuckets,2,FALSE()),0)</f>
        <v>13</v>
      </c>
      <c r="Q2546" s="84" t="n">
        <f aca="false">IF($N2546="D",VLOOKUP(H2546,BasisBuckets,2,FALSE()),0)</f>
        <v>0</v>
      </c>
      <c r="R2546" s="84" t="n">
        <f aca="false">IF($N2546="PHY",VLOOKUP(H2546,PGDBuckets,2,FALSE()),0)</f>
        <v>0</v>
      </c>
      <c r="S2546" s="84" t="n">
        <f aca="false">IF($N2546="G",VLOOKUP(H2546,PGDBuckets,2,FALSE()),0)</f>
        <v>0</v>
      </c>
      <c r="T2546" s="84" t="n">
        <f aca="false">SUM(P2546:S2546)</f>
        <v>13</v>
      </c>
      <c r="U2546" s="84" t="str">
        <f aca="false">IF(O2546="not used","-",O2546&amp;N2546&amp;T2546)</f>
        <v>-</v>
      </c>
      <c r="V2546" s="84" t="str">
        <f aca="false">IF(O2546="Not Used","-",VLOOKUP(D2546,FOLIOS,7,FALSE())&amp;H2546)</f>
        <v>-</v>
      </c>
      <c r="W2546" s="84" t="str">
        <f aca="false">IF(U2546="-","-",O2546&amp;E2546&amp;H2546)</f>
        <v>-</v>
      </c>
      <c r="X2546" s="85" t="str">
        <f aca="false">D2546&amp;G2546</f>
        <v>FT-CAND-EGSC-PRCTOLL:AECO/EXP</v>
      </c>
      <c r="AF2546" s="0" t="str">
        <f aca="false">D2546&amp;V2546</f>
        <v>FT-CAND-EGSC-PRC-</v>
      </c>
    </row>
    <row r="2547" customFormat="false" ht="12.75" hidden="false" customHeight="false" outlineLevel="0" collapsed="false">
      <c r="A2547" s="81" t="n">
        <v>36682</v>
      </c>
      <c r="B2547" s="82" t="s">
        <v>55</v>
      </c>
      <c r="C2547" s="82" t="s">
        <v>56</v>
      </c>
      <c r="D2547" s="82" t="s">
        <v>103</v>
      </c>
      <c r="E2547" s="82" t="s">
        <v>24</v>
      </c>
      <c r="F2547" s="82"/>
      <c r="G2547" s="82" t="s">
        <v>61</v>
      </c>
      <c r="H2547" s="89" t="n">
        <v>39173</v>
      </c>
      <c r="I2547" s="82" t="n">
        <v>-18</v>
      </c>
      <c r="J2547" s="82" t="n">
        <v>0</v>
      </c>
      <c r="K2547" s="83" t="n">
        <f aca="false">IF(J2547=0,0,J2547/I2547)</f>
        <v>0</v>
      </c>
      <c r="L2547" s="83" t="n">
        <f aca="false">I2547/UOM</f>
        <v>-0.0018</v>
      </c>
      <c r="M2547" s="83" t="n">
        <f aca="false">J2547/UOM</f>
        <v>0</v>
      </c>
      <c r="N2547" s="84" t="str">
        <f aca="false">IF(F2547="P","PHY",IF(F2547="G","G",E2547))</f>
        <v>P</v>
      </c>
      <c r="O2547" s="84" t="str">
        <f aca="false">IF(ISNA(VLOOKUP(G2547,BadCanCurves,1,FALSE())),VLOOKUP(D2547,FOLIOS,6,FALSE()),"not used")</f>
        <v>not used</v>
      </c>
      <c r="P2547" s="84" t="n">
        <f aca="false">IF($N2547="P",VLOOKUP(H2547,PrcBuckets,2,FALSE()),0)</f>
        <v>13</v>
      </c>
      <c r="Q2547" s="84" t="n">
        <f aca="false">IF($N2547="D",VLOOKUP(H2547,BasisBuckets,2,FALSE()),0)</f>
        <v>0</v>
      </c>
      <c r="R2547" s="84" t="n">
        <f aca="false">IF($N2547="PHY",VLOOKUP(H2547,PGDBuckets,2,FALSE()),0)</f>
        <v>0</v>
      </c>
      <c r="S2547" s="84" t="n">
        <f aca="false">IF($N2547="G",VLOOKUP(H2547,PGDBuckets,2,FALSE()),0)</f>
        <v>0</v>
      </c>
      <c r="T2547" s="84" t="n">
        <f aca="false">SUM(P2547:S2547)</f>
        <v>13</v>
      </c>
      <c r="U2547" s="84" t="str">
        <f aca="false">IF(O2547="not used","-",O2547&amp;N2547&amp;T2547)</f>
        <v>-</v>
      </c>
      <c r="V2547" s="84" t="str">
        <f aca="false">IF(O2547="Not Used","-",VLOOKUP(D2547,FOLIOS,7,FALSE())&amp;H2547)</f>
        <v>-</v>
      </c>
      <c r="W2547" s="84" t="str">
        <f aca="false">IF(U2547="-","-",O2547&amp;E2547&amp;H2547)</f>
        <v>-</v>
      </c>
      <c r="X2547" s="85" t="str">
        <f aca="false">D2547&amp;G2547</f>
        <v>FT-CAND-EGSC-PRCTOLL:AECO/EXP</v>
      </c>
      <c r="AF2547" s="0" t="str">
        <f aca="false">D2547&amp;V2547</f>
        <v>FT-CAND-EGSC-PRC-</v>
      </c>
    </row>
    <row r="2548" customFormat="false" ht="12.75" hidden="false" customHeight="false" outlineLevel="0" collapsed="false">
      <c r="A2548" s="81" t="n">
        <v>36682</v>
      </c>
      <c r="B2548" s="82" t="s">
        <v>55</v>
      </c>
      <c r="C2548" s="82" t="s">
        <v>56</v>
      </c>
      <c r="D2548" s="82" t="s">
        <v>103</v>
      </c>
      <c r="E2548" s="82" t="s">
        <v>24</v>
      </c>
      <c r="F2548" s="82"/>
      <c r="G2548" s="82" t="s">
        <v>61</v>
      </c>
      <c r="H2548" s="89" t="n">
        <v>39203</v>
      </c>
      <c r="I2548" s="82" t="n">
        <v>-19</v>
      </c>
      <c r="J2548" s="82" t="n">
        <v>0</v>
      </c>
      <c r="K2548" s="83" t="n">
        <f aca="false">IF(J2548=0,0,J2548/I2548)</f>
        <v>0</v>
      </c>
      <c r="L2548" s="83" t="n">
        <f aca="false">I2548/UOM</f>
        <v>-0.0019</v>
      </c>
      <c r="M2548" s="83" t="n">
        <f aca="false">J2548/UOM</f>
        <v>0</v>
      </c>
      <c r="N2548" s="84" t="str">
        <f aca="false">IF(F2548="P","PHY",IF(F2548="G","G",E2548))</f>
        <v>P</v>
      </c>
      <c r="O2548" s="84" t="str">
        <f aca="false">IF(ISNA(VLOOKUP(G2548,BadCanCurves,1,FALSE())),VLOOKUP(D2548,FOLIOS,6,FALSE()),"not used")</f>
        <v>not used</v>
      </c>
      <c r="P2548" s="84" t="n">
        <f aca="false">IF($N2548="P",VLOOKUP(H2548,PrcBuckets,2,FALSE()),0)</f>
        <v>13</v>
      </c>
      <c r="Q2548" s="84" t="n">
        <f aca="false">IF($N2548="D",VLOOKUP(H2548,BasisBuckets,2,FALSE()),0)</f>
        <v>0</v>
      </c>
      <c r="R2548" s="84" t="n">
        <f aca="false">IF($N2548="PHY",VLOOKUP(H2548,PGDBuckets,2,FALSE()),0)</f>
        <v>0</v>
      </c>
      <c r="S2548" s="84" t="n">
        <f aca="false">IF($N2548="G",VLOOKUP(H2548,PGDBuckets,2,FALSE()),0)</f>
        <v>0</v>
      </c>
      <c r="T2548" s="84" t="n">
        <f aca="false">SUM(P2548:S2548)</f>
        <v>13</v>
      </c>
      <c r="U2548" s="84" t="str">
        <f aca="false">IF(O2548="not used","-",O2548&amp;N2548&amp;T2548)</f>
        <v>-</v>
      </c>
      <c r="V2548" s="84" t="str">
        <f aca="false">IF(O2548="Not Used","-",VLOOKUP(D2548,FOLIOS,7,FALSE())&amp;H2548)</f>
        <v>-</v>
      </c>
      <c r="W2548" s="84" t="str">
        <f aca="false">IF(U2548="-","-",O2548&amp;E2548&amp;H2548)</f>
        <v>-</v>
      </c>
      <c r="X2548" s="85" t="str">
        <f aca="false">D2548&amp;G2548</f>
        <v>FT-CAND-EGSC-PRCTOLL:AECO/EXP</v>
      </c>
      <c r="AF2548" s="0" t="str">
        <f aca="false">D2548&amp;V2548</f>
        <v>FT-CAND-EGSC-PRC-</v>
      </c>
    </row>
    <row r="2549" customFormat="false" ht="12.75" hidden="false" customHeight="false" outlineLevel="0" collapsed="false">
      <c r="A2549" s="81" t="n">
        <v>36682</v>
      </c>
      <c r="B2549" s="82" t="s">
        <v>55</v>
      </c>
      <c r="C2549" s="82" t="s">
        <v>56</v>
      </c>
      <c r="D2549" s="82" t="s">
        <v>103</v>
      </c>
      <c r="E2549" s="82" t="s">
        <v>24</v>
      </c>
      <c r="F2549" s="82"/>
      <c r="G2549" s="82" t="s">
        <v>61</v>
      </c>
      <c r="H2549" s="89" t="n">
        <v>39234</v>
      </c>
      <c r="I2549" s="82" t="n">
        <v>-18</v>
      </c>
      <c r="J2549" s="82" t="n">
        <v>0</v>
      </c>
      <c r="K2549" s="83" t="n">
        <f aca="false">IF(J2549=0,0,J2549/I2549)</f>
        <v>0</v>
      </c>
      <c r="L2549" s="83" t="n">
        <f aca="false">I2549/UOM</f>
        <v>-0.0018</v>
      </c>
      <c r="M2549" s="83" t="n">
        <f aca="false">J2549/UOM</f>
        <v>0</v>
      </c>
      <c r="N2549" s="84" t="str">
        <f aca="false">IF(F2549="P","PHY",IF(F2549="G","G",E2549))</f>
        <v>P</v>
      </c>
      <c r="O2549" s="84" t="str">
        <f aca="false">IF(ISNA(VLOOKUP(G2549,BadCanCurves,1,FALSE())),VLOOKUP(D2549,FOLIOS,6,FALSE()),"not used")</f>
        <v>not used</v>
      </c>
      <c r="P2549" s="84" t="n">
        <f aca="false">IF($N2549="P",VLOOKUP(H2549,PrcBuckets,2,FALSE()),0)</f>
        <v>13</v>
      </c>
      <c r="Q2549" s="84" t="n">
        <f aca="false">IF($N2549="D",VLOOKUP(H2549,BasisBuckets,2,FALSE()),0)</f>
        <v>0</v>
      </c>
      <c r="R2549" s="84" t="n">
        <f aca="false">IF($N2549="PHY",VLOOKUP(H2549,PGDBuckets,2,FALSE()),0)</f>
        <v>0</v>
      </c>
      <c r="S2549" s="84" t="n">
        <f aca="false">IF($N2549="G",VLOOKUP(H2549,PGDBuckets,2,FALSE()),0)</f>
        <v>0</v>
      </c>
      <c r="T2549" s="84" t="n">
        <f aca="false">SUM(P2549:S2549)</f>
        <v>13</v>
      </c>
      <c r="U2549" s="84" t="str">
        <f aca="false">IF(O2549="not used","-",O2549&amp;N2549&amp;T2549)</f>
        <v>-</v>
      </c>
      <c r="V2549" s="84" t="str">
        <f aca="false">IF(O2549="Not Used","-",VLOOKUP(D2549,FOLIOS,7,FALSE())&amp;H2549)</f>
        <v>-</v>
      </c>
      <c r="W2549" s="84" t="str">
        <f aca="false">IF(U2549="-","-",O2549&amp;E2549&amp;H2549)</f>
        <v>-</v>
      </c>
      <c r="X2549" s="85" t="str">
        <f aca="false">D2549&amp;G2549</f>
        <v>FT-CAND-EGSC-PRCTOLL:AECO/EXP</v>
      </c>
      <c r="AF2549" s="0" t="str">
        <f aca="false">D2549&amp;V2549</f>
        <v>FT-CAND-EGSC-PRC-</v>
      </c>
    </row>
    <row r="2550" customFormat="false" ht="12.75" hidden="false" customHeight="false" outlineLevel="0" collapsed="false">
      <c r="A2550" s="81" t="n">
        <v>36682</v>
      </c>
      <c r="B2550" s="82" t="s">
        <v>55</v>
      </c>
      <c r="C2550" s="82" t="s">
        <v>56</v>
      </c>
      <c r="D2550" s="82" t="s">
        <v>103</v>
      </c>
      <c r="E2550" s="82" t="s">
        <v>24</v>
      </c>
      <c r="F2550" s="82"/>
      <c r="G2550" s="82" t="s">
        <v>61</v>
      </c>
      <c r="H2550" s="89" t="n">
        <v>39264</v>
      </c>
      <c r="I2550" s="82" t="n">
        <v>-19</v>
      </c>
      <c r="J2550" s="82" t="n">
        <v>0</v>
      </c>
      <c r="K2550" s="83" t="n">
        <f aca="false">IF(J2550=0,0,J2550/I2550)</f>
        <v>0</v>
      </c>
      <c r="L2550" s="83" t="n">
        <f aca="false">I2550/UOM</f>
        <v>-0.0019</v>
      </c>
      <c r="M2550" s="83" t="n">
        <f aca="false">J2550/UOM</f>
        <v>0</v>
      </c>
      <c r="N2550" s="84" t="str">
        <f aca="false">IF(F2550="P","PHY",IF(F2550="G","G",E2550))</f>
        <v>P</v>
      </c>
      <c r="O2550" s="84" t="str">
        <f aca="false">IF(ISNA(VLOOKUP(G2550,BadCanCurves,1,FALSE())),VLOOKUP(D2550,FOLIOS,6,FALSE()),"not used")</f>
        <v>not used</v>
      </c>
      <c r="P2550" s="84" t="n">
        <f aca="false">IF($N2550="P",VLOOKUP(H2550,PrcBuckets,2,FALSE()),0)</f>
        <v>13</v>
      </c>
      <c r="Q2550" s="84" t="n">
        <f aca="false">IF($N2550="D",VLOOKUP(H2550,BasisBuckets,2,FALSE()),0)</f>
        <v>0</v>
      </c>
      <c r="R2550" s="84" t="n">
        <f aca="false">IF($N2550="PHY",VLOOKUP(H2550,PGDBuckets,2,FALSE()),0)</f>
        <v>0</v>
      </c>
      <c r="S2550" s="84" t="n">
        <f aca="false">IF($N2550="G",VLOOKUP(H2550,PGDBuckets,2,FALSE()),0)</f>
        <v>0</v>
      </c>
      <c r="T2550" s="84" t="n">
        <f aca="false">SUM(P2550:S2550)</f>
        <v>13</v>
      </c>
      <c r="U2550" s="84" t="str">
        <f aca="false">IF(O2550="not used","-",O2550&amp;N2550&amp;T2550)</f>
        <v>-</v>
      </c>
      <c r="V2550" s="84" t="str">
        <f aca="false">IF(O2550="Not Used","-",VLOOKUP(D2550,FOLIOS,7,FALSE())&amp;H2550)</f>
        <v>-</v>
      </c>
      <c r="W2550" s="84" t="str">
        <f aca="false">IF(U2550="-","-",O2550&amp;E2550&amp;H2550)</f>
        <v>-</v>
      </c>
      <c r="X2550" s="85" t="str">
        <f aca="false">D2550&amp;G2550</f>
        <v>FT-CAND-EGSC-PRCTOLL:AECO/EXP</v>
      </c>
      <c r="AF2550" s="0" t="str">
        <f aca="false">D2550&amp;V2550</f>
        <v>FT-CAND-EGSC-PRC-</v>
      </c>
    </row>
    <row r="2551" customFormat="false" ht="12.75" hidden="false" customHeight="false" outlineLevel="0" collapsed="false">
      <c r="A2551" s="81" t="n">
        <v>36682</v>
      </c>
      <c r="B2551" s="82" t="s">
        <v>55</v>
      </c>
      <c r="C2551" s="82" t="s">
        <v>56</v>
      </c>
      <c r="D2551" s="82" t="s">
        <v>103</v>
      </c>
      <c r="E2551" s="82" t="s">
        <v>24</v>
      </c>
      <c r="F2551" s="82"/>
      <c r="G2551" s="82" t="s">
        <v>61</v>
      </c>
      <c r="H2551" s="89" t="n">
        <v>39295</v>
      </c>
      <c r="I2551" s="82" t="n">
        <v>-19</v>
      </c>
      <c r="J2551" s="82" t="n">
        <v>0</v>
      </c>
      <c r="K2551" s="83" t="n">
        <f aca="false">IF(J2551=0,0,J2551/I2551)</f>
        <v>0</v>
      </c>
      <c r="L2551" s="83" t="n">
        <f aca="false">I2551/UOM</f>
        <v>-0.0019</v>
      </c>
      <c r="M2551" s="83" t="n">
        <f aca="false">J2551/UOM</f>
        <v>0</v>
      </c>
      <c r="N2551" s="84" t="str">
        <f aca="false">IF(F2551="P","PHY",IF(F2551="G","G",E2551))</f>
        <v>P</v>
      </c>
      <c r="O2551" s="84" t="str">
        <f aca="false">IF(ISNA(VLOOKUP(G2551,BadCanCurves,1,FALSE())),VLOOKUP(D2551,FOLIOS,6,FALSE()),"not used")</f>
        <v>not used</v>
      </c>
      <c r="P2551" s="84" t="n">
        <f aca="false">IF($N2551="P",VLOOKUP(H2551,PrcBuckets,2,FALSE()),0)</f>
        <v>13</v>
      </c>
      <c r="Q2551" s="84" t="n">
        <f aca="false">IF($N2551="D",VLOOKUP(H2551,BasisBuckets,2,FALSE()),0)</f>
        <v>0</v>
      </c>
      <c r="R2551" s="84" t="n">
        <f aca="false">IF($N2551="PHY",VLOOKUP(H2551,PGDBuckets,2,FALSE()),0)</f>
        <v>0</v>
      </c>
      <c r="S2551" s="84" t="n">
        <f aca="false">IF($N2551="G",VLOOKUP(H2551,PGDBuckets,2,FALSE()),0)</f>
        <v>0</v>
      </c>
      <c r="T2551" s="84" t="n">
        <f aca="false">SUM(P2551:S2551)</f>
        <v>13</v>
      </c>
      <c r="U2551" s="84" t="str">
        <f aca="false">IF(O2551="not used","-",O2551&amp;N2551&amp;T2551)</f>
        <v>-</v>
      </c>
      <c r="V2551" s="84" t="str">
        <f aca="false">IF(O2551="Not Used","-",VLOOKUP(D2551,FOLIOS,7,FALSE())&amp;H2551)</f>
        <v>-</v>
      </c>
      <c r="W2551" s="84" t="str">
        <f aca="false">IF(U2551="-","-",O2551&amp;E2551&amp;H2551)</f>
        <v>-</v>
      </c>
      <c r="X2551" s="85" t="str">
        <f aca="false">D2551&amp;G2551</f>
        <v>FT-CAND-EGSC-PRCTOLL:AECO/EXP</v>
      </c>
      <c r="AF2551" s="0" t="str">
        <f aca="false">D2551&amp;V2551</f>
        <v>FT-CAND-EGSC-PRC-</v>
      </c>
    </row>
    <row r="2552" customFormat="false" ht="12.75" hidden="false" customHeight="false" outlineLevel="0" collapsed="false">
      <c r="A2552" s="81" t="n">
        <v>36682</v>
      </c>
      <c r="B2552" s="82" t="s">
        <v>55</v>
      </c>
      <c r="C2552" s="82" t="s">
        <v>56</v>
      </c>
      <c r="D2552" s="82" t="s">
        <v>103</v>
      </c>
      <c r="E2552" s="82" t="s">
        <v>24</v>
      </c>
      <c r="F2552" s="82"/>
      <c r="G2552" s="82" t="s">
        <v>61</v>
      </c>
      <c r="H2552" s="89" t="n">
        <v>39326</v>
      </c>
      <c r="I2552" s="82" t="n">
        <v>-18</v>
      </c>
      <c r="J2552" s="82" t="n">
        <v>0</v>
      </c>
      <c r="K2552" s="83" t="n">
        <f aca="false">IF(J2552=0,0,J2552/I2552)</f>
        <v>0</v>
      </c>
      <c r="L2552" s="83" t="n">
        <f aca="false">I2552/UOM</f>
        <v>-0.0018</v>
      </c>
      <c r="M2552" s="83" t="n">
        <f aca="false">J2552/UOM</f>
        <v>0</v>
      </c>
      <c r="N2552" s="84" t="str">
        <f aca="false">IF(F2552="P","PHY",IF(F2552="G","G",E2552))</f>
        <v>P</v>
      </c>
      <c r="O2552" s="84" t="str">
        <f aca="false">IF(ISNA(VLOOKUP(G2552,BadCanCurves,1,FALSE())),VLOOKUP(D2552,FOLIOS,6,FALSE()),"not used")</f>
        <v>not used</v>
      </c>
      <c r="P2552" s="84" t="n">
        <f aca="false">IF($N2552="P",VLOOKUP(H2552,PrcBuckets,2,FALSE()),0)</f>
        <v>13</v>
      </c>
      <c r="Q2552" s="84" t="n">
        <f aca="false">IF($N2552="D",VLOOKUP(H2552,BasisBuckets,2,FALSE()),0)</f>
        <v>0</v>
      </c>
      <c r="R2552" s="84" t="n">
        <f aca="false">IF($N2552="PHY",VLOOKUP(H2552,PGDBuckets,2,FALSE()),0)</f>
        <v>0</v>
      </c>
      <c r="S2552" s="84" t="n">
        <f aca="false">IF($N2552="G",VLOOKUP(H2552,PGDBuckets,2,FALSE()),0)</f>
        <v>0</v>
      </c>
      <c r="T2552" s="84" t="n">
        <f aca="false">SUM(P2552:S2552)</f>
        <v>13</v>
      </c>
      <c r="U2552" s="84" t="str">
        <f aca="false">IF(O2552="not used","-",O2552&amp;N2552&amp;T2552)</f>
        <v>-</v>
      </c>
      <c r="V2552" s="84" t="str">
        <f aca="false">IF(O2552="Not Used","-",VLOOKUP(D2552,FOLIOS,7,FALSE())&amp;H2552)</f>
        <v>-</v>
      </c>
      <c r="W2552" s="84" t="str">
        <f aca="false">IF(U2552="-","-",O2552&amp;E2552&amp;H2552)</f>
        <v>-</v>
      </c>
      <c r="X2552" s="85" t="str">
        <f aca="false">D2552&amp;G2552</f>
        <v>FT-CAND-EGSC-PRCTOLL:AECO/EXP</v>
      </c>
      <c r="AF2552" s="0" t="str">
        <f aca="false">D2552&amp;V2552</f>
        <v>FT-CAND-EGSC-PRC-</v>
      </c>
    </row>
    <row r="2553" customFormat="false" ht="12.75" hidden="false" customHeight="false" outlineLevel="0" collapsed="false">
      <c r="A2553" s="81" t="n">
        <v>36682</v>
      </c>
      <c r="B2553" s="82" t="s">
        <v>55</v>
      </c>
      <c r="C2553" s="82" t="s">
        <v>56</v>
      </c>
      <c r="D2553" s="82" t="s">
        <v>103</v>
      </c>
      <c r="E2553" s="82" t="s">
        <v>24</v>
      </c>
      <c r="F2553" s="82"/>
      <c r="G2553" s="82" t="s">
        <v>61</v>
      </c>
      <c r="H2553" s="89" t="n">
        <v>39356</v>
      </c>
      <c r="I2553" s="82" t="n">
        <v>-18</v>
      </c>
      <c r="J2553" s="82" t="n">
        <v>0</v>
      </c>
      <c r="K2553" s="83" t="n">
        <f aca="false">IF(J2553=0,0,J2553/I2553)</f>
        <v>0</v>
      </c>
      <c r="L2553" s="83" t="n">
        <f aca="false">I2553/UOM</f>
        <v>-0.0018</v>
      </c>
      <c r="M2553" s="83" t="n">
        <f aca="false">J2553/UOM</f>
        <v>0</v>
      </c>
      <c r="N2553" s="84" t="str">
        <f aca="false">IF(F2553="P","PHY",IF(F2553="G","G",E2553))</f>
        <v>P</v>
      </c>
      <c r="O2553" s="84" t="str">
        <f aca="false">IF(ISNA(VLOOKUP(G2553,BadCanCurves,1,FALSE())),VLOOKUP(D2553,FOLIOS,6,FALSE()),"not used")</f>
        <v>not used</v>
      </c>
      <c r="P2553" s="84" t="n">
        <f aca="false">IF($N2553="P",VLOOKUP(H2553,PrcBuckets,2,FALSE()),0)</f>
        <v>13</v>
      </c>
      <c r="Q2553" s="84" t="n">
        <f aca="false">IF($N2553="D",VLOOKUP(H2553,BasisBuckets,2,FALSE()),0)</f>
        <v>0</v>
      </c>
      <c r="R2553" s="84" t="n">
        <f aca="false">IF($N2553="PHY",VLOOKUP(H2553,PGDBuckets,2,FALSE()),0)</f>
        <v>0</v>
      </c>
      <c r="S2553" s="84" t="n">
        <f aca="false">IF($N2553="G",VLOOKUP(H2553,PGDBuckets,2,FALSE()),0)</f>
        <v>0</v>
      </c>
      <c r="T2553" s="84" t="n">
        <f aca="false">SUM(P2553:S2553)</f>
        <v>13</v>
      </c>
      <c r="U2553" s="84" t="str">
        <f aca="false">IF(O2553="not used","-",O2553&amp;N2553&amp;T2553)</f>
        <v>-</v>
      </c>
      <c r="V2553" s="84" t="str">
        <f aca="false">IF(O2553="Not Used","-",VLOOKUP(D2553,FOLIOS,7,FALSE())&amp;H2553)</f>
        <v>-</v>
      </c>
      <c r="W2553" s="84" t="str">
        <f aca="false">IF(U2553="-","-",O2553&amp;E2553&amp;H2553)</f>
        <v>-</v>
      </c>
      <c r="X2553" s="85" t="str">
        <f aca="false">D2553&amp;G2553</f>
        <v>FT-CAND-EGSC-PRCTOLL:AECO/EXP</v>
      </c>
      <c r="AF2553" s="0" t="str">
        <f aca="false">D2553&amp;V2553</f>
        <v>FT-CAND-EGSC-PRC-</v>
      </c>
    </row>
    <row r="2554" customFormat="false" ht="12.75" hidden="false" customHeight="false" outlineLevel="0" collapsed="false">
      <c r="A2554" s="81" t="n">
        <v>36682</v>
      </c>
      <c r="B2554" s="82" t="s">
        <v>55</v>
      </c>
      <c r="C2554" s="82" t="s">
        <v>56</v>
      </c>
      <c r="D2554" s="82" t="s">
        <v>103</v>
      </c>
      <c r="E2554" s="82" t="s">
        <v>24</v>
      </c>
      <c r="F2554" s="82"/>
      <c r="G2554" s="82" t="s">
        <v>61</v>
      </c>
      <c r="H2554" s="89" t="n">
        <v>39387</v>
      </c>
      <c r="I2554" s="82" t="n">
        <v>-18</v>
      </c>
      <c r="J2554" s="82" t="n">
        <v>0</v>
      </c>
      <c r="K2554" s="83" t="n">
        <f aca="false">IF(J2554=0,0,J2554/I2554)</f>
        <v>0</v>
      </c>
      <c r="L2554" s="83" t="n">
        <f aca="false">I2554/UOM</f>
        <v>-0.0018</v>
      </c>
      <c r="M2554" s="83" t="n">
        <f aca="false">J2554/UOM</f>
        <v>0</v>
      </c>
      <c r="N2554" s="84" t="str">
        <f aca="false">IF(F2554="P","PHY",IF(F2554="G","G",E2554))</f>
        <v>P</v>
      </c>
      <c r="O2554" s="84" t="str">
        <f aca="false">IF(ISNA(VLOOKUP(G2554,BadCanCurves,1,FALSE())),VLOOKUP(D2554,FOLIOS,6,FALSE()),"not used")</f>
        <v>not used</v>
      </c>
      <c r="P2554" s="84" t="n">
        <f aca="false">IF($N2554="P",VLOOKUP(H2554,PrcBuckets,2,FALSE()),0)</f>
        <v>13</v>
      </c>
      <c r="Q2554" s="84" t="n">
        <f aca="false">IF($N2554="D",VLOOKUP(H2554,BasisBuckets,2,FALSE()),0)</f>
        <v>0</v>
      </c>
      <c r="R2554" s="84" t="n">
        <f aca="false">IF($N2554="PHY",VLOOKUP(H2554,PGDBuckets,2,FALSE()),0)</f>
        <v>0</v>
      </c>
      <c r="S2554" s="84" t="n">
        <f aca="false">IF($N2554="G",VLOOKUP(H2554,PGDBuckets,2,FALSE()),0)</f>
        <v>0</v>
      </c>
      <c r="T2554" s="84" t="n">
        <f aca="false">SUM(P2554:S2554)</f>
        <v>13</v>
      </c>
      <c r="U2554" s="84" t="str">
        <f aca="false">IF(O2554="not used","-",O2554&amp;N2554&amp;T2554)</f>
        <v>-</v>
      </c>
      <c r="V2554" s="84" t="str">
        <f aca="false">IF(O2554="Not Used","-",VLOOKUP(D2554,FOLIOS,7,FALSE())&amp;H2554)</f>
        <v>-</v>
      </c>
      <c r="W2554" s="84" t="str">
        <f aca="false">IF(U2554="-","-",O2554&amp;E2554&amp;H2554)</f>
        <v>-</v>
      </c>
      <c r="X2554" s="85" t="str">
        <f aca="false">D2554&amp;G2554</f>
        <v>FT-CAND-EGSC-PRCTOLL:AECO/EXP</v>
      </c>
      <c r="AF2554" s="0" t="str">
        <f aca="false">D2554&amp;V2554</f>
        <v>FT-CAND-EGSC-PRC-</v>
      </c>
    </row>
    <row r="2555" customFormat="false" ht="12.75" hidden="false" customHeight="false" outlineLevel="0" collapsed="false">
      <c r="A2555" s="81" t="n">
        <v>36682</v>
      </c>
      <c r="B2555" s="82" t="s">
        <v>55</v>
      </c>
      <c r="C2555" s="82" t="s">
        <v>56</v>
      </c>
      <c r="D2555" s="82" t="s">
        <v>103</v>
      </c>
      <c r="E2555" s="82" t="s">
        <v>24</v>
      </c>
      <c r="F2555" s="82"/>
      <c r="G2555" s="82" t="s">
        <v>61</v>
      </c>
      <c r="H2555" s="89" t="n">
        <v>39417</v>
      </c>
      <c r="I2555" s="82" t="n">
        <v>-18</v>
      </c>
      <c r="J2555" s="82" t="n">
        <v>0</v>
      </c>
      <c r="K2555" s="83" t="n">
        <f aca="false">IF(J2555=0,0,J2555/I2555)</f>
        <v>0</v>
      </c>
      <c r="L2555" s="83" t="n">
        <f aca="false">I2555/UOM</f>
        <v>-0.0018</v>
      </c>
      <c r="M2555" s="83" t="n">
        <f aca="false">J2555/UOM</f>
        <v>0</v>
      </c>
      <c r="N2555" s="84" t="str">
        <f aca="false">IF(F2555="P","PHY",IF(F2555="G","G",E2555))</f>
        <v>P</v>
      </c>
      <c r="O2555" s="84" t="str">
        <f aca="false">IF(ISNA(VLOOKUP(G2555,BadCanCurves,1,FALSE())),VLOOKUP(D2555,FOLIOS,6,FALSE()),"not used")</f>
        <v>not used</v>
      </c>
      <c r="P2555" s="84" t="n">
        <f aca="false">IF($N2555="P",VLOOKUP(H2555,PrcBuckets,2,FALSE()),0)</f>
        <v>13</v>
      </c>
      <c r="Q2555" s="84" t="n">
        <f aca="false">IF($N2555="D",VLOOKUP(H2555,BasisBuckets,2,FALSE()),0)</f>
        <v>0</v>
      </c>
      <c r="R2555" s="84" t="n">
        <f aca="false">IF($N2555="PHY",VLOOKUP(H2555,PGDBuckets,2,FALSE()),0)</f>
        <v>0</v>
      </c>
      <c r="S2555" s="84" t="n">
        <f aca="false">IF($N2555="G",VLOOKUP(H2555,PGDBuckets,2,FALSE()),0)</f>
        <v>0</v>
      </c>
      <c r="T2555" s="84" t="n">
        <f aca="false">SUM(P2555:S2555)</f>
        <v>13</v>
      </c>
      <c r="U2555" s="84" t="str">
        <f aca="false">IF(O2555="not used","-",O2555&amp;N2555&amp;T2555)</f>
        <v>-</v>
      </c>
      <c r="V2555" s="84" t="str">
        <f aca="false">IF(O2555="Not Used","-",VLOOKUP(D2555,FOLIOS,7,FALSE())&amp;H2555)</f>
        <v>-</v>
      </c>
      <c r="W2555" s="84" t="str">
        <f aca="false">IF(U2555="-","-",O2555&amp;E2555&amp;H2555)</f>
        <v>-</v>
      </c>
      <c r="X2555" s="85" t="str">
        <f aca="false">D2555&amp;G2555</f>
        <v>FT-CAND-EGSC-PRCTOLL:AECO/EXP</v>
      </c>
      <c r="AF2555" s="0" t="str">
        <f aca="false">D2555&amp;V2555</f>
        <v>FT-CAND-EGSC-PRC-</v>
      </c>
    </row>
    <row r="2556" customFormat="false" ht="12.75" hidden="false" customHeight="false" outlineLevel="0" collapsed="false">
      <c r="A2556" s="81" t="n">
        <v>36682</v>
      </c>
      <c r="B2556" s="82" t="s">
        <v>55</v>
      </c>
      <c r="C2556" s="82" t="s">
        <v>56</v>
      </c>
      <c r="D2556" s="82" t="s">
        <v>103</v>
      </c>
      <c r="E2556" s="82" t="s">
        <v>24</v>
      </c>
      <c r="F2556" s="82"/>
      <c r="G2556" s="82" t="s">
        <v>61</v>
      </c>
      <c r="H2556" s="89" t="n">
        <v>39448</v>
      </c>
      <c r="I2556" s="82" t="n">
        <v>-18</v>
      </c>
      <c r="J2556" s="82" t="n">
        <v>0</v>
      </c>
      <c r="K2556" s="83" t="n">
        <f aca="false">IF(J2556=0,0,J2556/I2556)</f>
        <v>0</v>
      </c>
      <c r="L2556" s="83" t="n">
        <f aca="false">I2556/UOM</f>
        <v>-0.0018</v>
      </c>
      <c r="M2556" s="83" t="n">
        <f aca="false">J2556/UOM</f>
        <v>0</v>
      </c>
      <c r="N2556" s="84" t="str">
        <f aca="false">IF(F2556="P","PHY",IF(F2556="G","G",E2556))</f>
        <v>P</v>
      </c>
      <c r="O2556" s="84" t="str">
        <f aca="false">IF(ISNA(VLOOKUP(G2556,BadCanCurves,1,FALSE())),VLOOKUP(D2556,FOLIOS,6,FALSE()),"not used")</f>
        <v>not used</v>
      </c>
      <c r="P2556" s="84" t="n">
        <f aca="false">IF($N2556="P",VLOOKUP(H2556,PrcBuckets,2,FALSE()),0)</f>
        <v>13</v>
      </c>
      <c r="Q2556" s="84" t="n">
        <f aca="false">IF($N2556="D",VLOOKUP(H2556,BasisBuckets,2,FALSE()),0)</f>
        <v>0</v>
      </c>
      <c r="R2556" s="84" t="n">
        <f aca="false">IF($N2556="PHY",VLOOKUP(H2556,PGDBuckets,2,FALSE()),0)</f>
        <v>0</v>
      </c>
      <c r="S2556" s="84" t="n">
        <f aca="false">IF($N2556="G",VLOOKUP(H2556,PGDBuckets,2,FALSE()),0)</f>
        <v>0</v>
      </c>
      <c r="T2556" s="84" t="n">
        <f aca="false">SUM(P2556:S2556)</f>
        <v>13</v>
      </c>
      <c r="U2556" s="84" t="str">
        <f aca="false">IF(O2556="not used","-",O2556&amp;N2556&amp;T2556)</f>
        <v>-</v>
      </c>
      <c r="V2556" s="84" t="str">
        <f aca="false">IF(O2556="Not Used","-",VLOOKUP(D2556,FOLIOS,7,FALSE())&amp;H2556)</f>
        <v>-</v>
      </c>
      <c r="W2556" s="84" t="str">
        <f aca="false">IF(U2556="-","-",O2556&amp;E2556&amp;H2556)</f>
        <v>-</v>
      </c>
      <c r="X2556" s="85" t="str">
        <f aca="false">D2556&amp;G2556</f>
        <v>FT-CAND-EGSC-PRCTOLL:AECO/EXP</v>
      </c>
      <c r="AF2556" s="0" t="str">
        <f aca="false">D2556&amp;V2556</f>
        <v>FT-CAND-EGSC-PRC-</v>
      </c>
    </row>
    <row r="2557" customFormat="false" ht="12.75" hidden="false" customHeight="false" outlineLevel="0" collapsed="false">
      <c r="A2557" s="81" t="n">
        <v>36682</v>
      </c>
      <c r="B2557" s="82" t="s">
        <v>55</v>
      </c>
      <c r="C2557" s="82" t="s">
        <v>56</v>
      </c>
      <c r="D2557" s="82" t="s">
        <v>103</v>
      </c>
      <c r="E2557" s="82" t="s">
        <v>24</v>
      </c>
      <c r="F2557" s="82"/>
      <c r="G2557" s="82" t="s">
        <v>61</v>
      </c>
      <c r="H2557" s="89" t="n">
        <v>39479</v>
      </c>
      <c r="I2557" s="82" t="n">
        <v>-17</v>
      </c>
      <c r="J2557" s="82" t="n">
        <v>0</v>
      </c>
      <c r="K2557" s="83" t="n">
        <f aca="false">IF(J2557=0,0,J2557/I2557)</f>
        <v>0</v>
      </c>
      <c r="L2557" s="83" t="n">
        <f aca="false">I2557/UOM</f>
        <v>-0.0017</v>
      </c>
      <c r="M2557" s="83" t="n">
        <f aca="false">J2557/UOM</f>
        <v>0</v>
      </c>
      <c r="N2557" s="84" t="str">
        <f aca="false">IF(F2557="P","PHY",IF(F2557="G","G",E2557))</f>
        <v>P</v>
      </c>
      <c r="O2557" s="84" t="str">
        <f aca="false">IF(ISNA(VLOOKUP(G2557,BadCanCurves,1,FALSE())),VLOOKUP(D2557,FOLIOS,6,FALSE()),"not used")</f>
        <v>not used</v>
      </c>
      <c r="P2557" s="84" t="n">
        <f aca="false">IF($N2557="P",VLOOKUP(H2557,PrcBuckets,2,FALSE()),0)</f>
        <v>13</v>
      </c>
      <c r="Q2557" s="84" t="n">
        <f aca="false">IF($N2557="D",VLOOKUP(H2557,BasisBuckets,2,FALSE()),0)</f>
        <v>0</v>
      </c>
      <c r="R2557" s="84" t="n">
        <f aca="false">IF($N2557="PHY",VLOOKUP(H2557,PGDBuckets,2,FALSE()),0)</f>
        <v>0</v>
      </c>
      <c r="S2557" s="84" t="n">
        <f aca="false">IF($N2557="G",VLOOKUP(H2557,PGDBuckets,2,FALSE()),0)</f>
        <v>0</v>
      </c>
      <c r="T2557" s="84" t="n">
        <f aca="false">SUM(P2557:S2557)</f>
        <v>13</v>
      </c>
      <c r="U2557" s="84" t="str">
        <f aca="false">IF(O2557="not used","-",O2557&amp;N2557&amp;T2557)</f>
        <v>-</v>
      </c>
      <c r="V2557" s="84" t="str">
        <f aca="false">IF(O2557="Not Used","-",VLOOKUP(D2557,FOLIOS,7,FALSE())&amp;H2557)</f>
        <v>-</v>
      </c>
      <c r="W2557" s="84" t="str">
        <f aca="false">IF(U2557="-","-",O2557&amp;E2557&amp;H2557)</f>
        <v>-</v>
      </c>
      <c r="X2557" s="85" t="str">
        <f aca="false">D2557&amp;G2557</f>
        <v>FT-CAND-EGSC-PRCTOLL:AECO/EXP</v>
      </c>
      <c r="AF2557" s="0" t="str">
        <f aca="false">D2557&amp;V2557</f>
        <v>FT-CAND-EGSC-PRC-</v>
      </c>
    </row>
    <row r="2558" customFormat="false" ht="12.75" hidden="false" customHeight="false" outlineLevel="0" collapsed="false">
      <c r="A2558" s="81" t="n">
        <v>36682</v>
      </c>
      <c r="B2558" s="82" t="s">
        <v>55</v>
      </c>
      <c r="C2558" s="82" t="s">
        <v>56</v>
      </c>
      <c r="D2558" s="82" t="s">
        <v>103</v>
      </c>
      <c r="E2558" s="82" t="s">
        <v>24</v>
      </c>
      <c r="F2558" s="82"/>
      <c r="G2558" s="82" t="s">
        <v>61</v>
      </c>
      <c r="H2558" s="89" t="n">
        <v>39508</v>
      </c>
      <c r="I2558" s="82" t="n">
        <v>-18</v>
      </c>
      <c r="J2558" s="82" t="n">
        <v>0</v>
      </c>
      <c r="K2558" s="83" t="n">
        <f aca="false">IF(J2558=0,0,J2558/I2558)</f>
        <v>0</v>
      </c>
      <c r="L2558" s="83" t="n">
        <f aca="false">I2558/UOM</f>
        <v>-0.0018</v>
      </c>
      <c r="M2558" s="83" t="n">
        <f aca="false">J2558/UOM</f>
        <v>0</v>
      </c>
      <c r="N2558" s="84" t="str">
        <f aca="false">IF(F2558="P","PHY",IF(F2558="G","G",E2558))</f>
        <v>P</v>
      </c>
      <c r="O2558" s="84" t="str">
        <f aca="false">IF(ISNA(VLOOKUP(G2558,BadCanCurves,1,FALSE())),VLOOKUP(D2558,FOLIOS,6,FALSE()),"not used")</f>
        <v>not used</v>
      </c>
      <c r="P2558" s="84" t="n">
        <f aca="false">IF($N2558="P",VLOOKUP(H2558,PrcBuckets,2,FALSE()),0)</f>
        <v>13</v>
      </c>
      <c r="Q2558" s="84" t="n">
        <f aca="false">IF($N2558="D",VLOOKUP(H2558,BasisBuckets,2,FALSE()),0)</f>
        <v>0</v>
      </c>
      <c r="R2558" s="84" t="n">
        <f aca="false">IF($N2558="PHY",VLOOKUP(H2558,PGDBuckets,2,FALSE()),0)</f>
        <v>0</v>
      </c>
      <c r="S2558" s="84" t="n">
        <f aca="false">IF($N2558="G",VLOOKUP(H2558,PGDBuckets,2,FALSE()),0)</f>
        <v>0</v>
      </c>
      <c r="T2558" s="84" t="n">
        <f aca="false">SUM(P2558:S2558)</f>
        <v>13</v>
      </c>
      <c r="U2558" s="84" t="str">
        <f aca="false">IF(O2558="not used","-",O2558&amp;N2558&amp;T2558)</f>
        <v>-</v>
      </c>
      <c r="V2558" s="84" t="str">
        <f aca="false">IF(O2558="Not Used","-",VLOOKUP(D2558,FOLIOS,7,FALSE())&amp;H2558)</f>
        <v>-</v>
      </c>
      <c r="W2558" s="84" t="str">
        <f aca="false">IF(U2558="-","-",O2558&amp;E2558&amp;H2558)</f>
        <v>-</v>
      </c>
      <c r="X2558" s="85" t="str">
        <f aca="false">D2558&amp;G2558</f>
        <v>FT-CAND-EGSC-PRCTOLL:AECO/EXP</v>
      </c>
      <c r="AF2558" s="0" t="str">
        <f aca="false">D2558&amp;V2558</f>
        <v>FT-CAND-EGSC-PRC-</v>
      </c>
    </row>
    <row r="2559" customFormat="false" ht="12.75" hidden="false" customHeight="false" outlineLevel="0" collapsed="false">
      <c r="A2559" s="81" t="n">
        <v>36682</v>
      </c>
      <c r="B2559" s="82" t="s">
        <v>55</v>
      </c>
      <c r="C2559" s="82" t="s">
        <v>56</v>
      </c>
      <c r="D2559" s="82" t="s">
        <v>103</v>
      </c>
      <c r="E2559" s="82" t="s">
        <v>24</v>
      </c>
      <c r="F2559" s="82"/>
      <c r="G2559" s="82" t="s">
        <v>61</v>
      </c>
      <c r="H2559" s="89" t="n">
        <v>39539</v>
      </c>
      <c r="I2559" s="82" t="n">
        <v>-17</v>
      </c>
      <c r="J2559" s="82" t="n">
        <v>0</v>
      </c>
      <c r="K2559" s="83" t="n">
        <f aca="false">IF(J2559=0,0,J2559/I2559)</f>
        <v>0</v>
      </c>
      <c r="L2559" s="83" t="n">
        <f aca="false">I2559/UOM</f>
        <v>-0.0017</v>
      </c>
      <c r="M2559" s="83" t="n">
        <f aca="false">J2559/UOM</f>
        <v>0</v>
      </c>
      <c r="N2559" s="84" t="str">
        <f aca="false">IF(F2559="P","PHY",IF(F2559="G","G",E2559))</f>
        <v>P</v>
      </c>
      <c r="O2559" s="84" t="str">
        <f aca="false">IF(ISNA(VLOOKUP(G2559,BadCanCurves,1,FALSE())),VLOOKUP(D2559,FOLIOS,6,FALSE()),"not used")</f>
        <v>not used</v>
      </c>
      <c r="P2559" s="84" t="n">
        <f aca="false">IF($N2559="P",VLOOKUP(H2559,PrcBuckets,2,FALSE()),0)</f>
        <v>13</v>
      </c>
      <c r="Q2559" s="84" t="n">
        <f aca="false">IF($N2559="D",VLOOKUP(H2559,BasisBuckets,2,FALSE()),0)</f>
        <v>0</v>
      </c>
      <c r="R2559" s="84" t="n">
        <f aca="false">IF($N2559="PHY",VLOOKUP(H2559,PGDBuckets,2,FALSE()),0)</f>
        <v>0</v>
      </c>
      <c r="S2559" s="84" t="n">
        <f aca="false">IF($N2559="G",VLOOKUP(H2559,PGDBuckets,2,FALSE()),0)</f>
        <v>0</v>
      </c>
      <c r="T2559" s="84" t="n">
        <f aca="false">SUM(P2559:S2559)</f>
        <v>13</v>
      </c>
      <c r="U2559" s="84" t="str">
        <f aca="false">IF(O2559="not used","-",O2559&amp;N2559&amp;T2559)</f>
        <v>-</v>
      </c>
      <c r="V2559" s="84" t="str">
        <f aca="false">IF(O2559="Not Used","-",VLOOKUP(D2559,FOLIOS,7,FALSE())&amp;H2559)</f>
        <v>-</v>
      </c>
      <c r="W2559" s="84" t="str">
        <f aca="false">IF(U2559="-","-",O2559&amp;E2559&amp;H2559)</f>
        <v>-</v>
      </c>
      <c r="X2559" s="85" t="str">
        <f aca="false">D2559&amp;G2559</f>
        <v>FT-CAND-EGSC-PRCTOLL:AECO/EXP</v>
      </c>
      <c r="AF2559" s="0" t="str">
        <f aca="false">D2559&amp;V2559</f>
        <v>FT-CAND-EGSC-PRC-</v>
      </c>
    </row>
    <row r="2560" customFormat="false" ht="12.75" hidden="false" customHeight="false" outlineLevel="0" collapsed="false">
      <c r="A2560" s="81" t="n">
        <v>36682</v>
      </c>
      <c r="B2560" s="82" t="s">
        <v>55</v>
      </c>
      <c r="C2560" s="82" t="s">
        <v>56</v>
      </c>
      <c r="D2560" s="82" t="s">
        <v>103</v>
      </c>
      <c r="E2560" s="82" t="s">
        <v>24</v>
      </c>
      <c r="F2560" s="82"/>
      <c r="G2560" s="82" t="s">
        <v>61</v>
      </c>
      <c r="H2560" s="89" t="n">
        <v>39569</v>
      </c>
      <c r="I2560" s="82" t="n">
        <v>-18</v>
      </c>
      <c r="J2560" s="82" t="n">
        <v>0</v>
      </c>
      <c r="K2560" s="83" t="n">
        <f aca="false">IF(J2560=0,0,J2560/I2560)</f>
        <v>0</v>
      </c>
      <c r="L2560" s="83" t="n">
        <f aca="false">I2560/UOM</f>
        <v>-0.0018</v>
      </c>
      <c r="M2560" s="83" t="n">
        <f aca="false">J2560/UOM</f>
        <v>0</v>
      </c>
      <c r="N2560" s="84" t="str">
        <f aca="false">IF(F2560="P","PHY",IF(F2560="G","G",E2560))</f>
        <v>P</v>
      </c>
      <c r="O2560" s="84" t="str">
        <f aca="false">IF(ISNA(VLOOKUP(G2560,BadCanCurves,1,FALSE())),VLOOKUP(D2560,FOLIOS,6,FALSE()),"not used")</f>
        <v>not used</v>
      </c>
      <c r="P2560" s="84" t="n">
        <f aca="false">IF($N2560="P",VLOOKUP(H2560,PrcBuckets,2,FALSE()),0)</f>
        <v>13</v>
      </c>
      <c r="Q2560" s="84" t="n">
        <f aca="false">IF($N2560="D",VLOOKUP(H2560,BasisBuckets,2,FALSE()),0)</f>
        <v>0</v>
      </c>
      <c r="R2560" s="84" t="n">
        <f aca="false">IF($N2560="PHY",VLOOKUP(H2560,PGDBuckets,2,FALSE()),0)</f>
        <v>0</v>
      </c>
      <c r="S2560" s="84" t="n">
        <f aca="false">IF($N2560="G",VLOOKUP(H2560,PGDBuckets,2,FALSE()),0)</f>
        <v>0</v>
      </c>
      <c r="T2560" s="84" t="n">
        <f aca="false">SUM(P2560:S2560)</f>
        <v>13</v>
      </c>
      <c r="U2560" s="84" t="str">
        <f aca="false">IF(O2560="not used","-",O2560&amp;N2560&amp;T2560)</f>
        <v>-</v>
      </c>
      <c r="V2560" s="84" t="str">
        <f aca="false">IF(O2560="Not Used","-",VLOOKUP(D2560,FOLIOS,7,FALSE())&amp;H2560)</f>
        <v>-</v>
      </c>
      <c r="W2560" s="84" t="str">
        <f aca="false">IF(U2560="-","-",O2560&amp;E2560&amp;H2560)</f>
        <v>-</v>
      </c>
      <c r="X2560" s="85" t="str">
        <f aca="false">D2560&amp;G2560</f>
        <v>FT-CAND-EGSC-PRCTOLL:AECO/EXP</v>
      </c>
      <c r="AF2560" s="0" t="str">
        <f aca="false">D2560&amp;V2560</f>
        <v>FT-CAND-EGSC-PRC-</v>
      </c>
    </row>
    <row r="2561" customFormat="false" ht="12.75" hidden="false" customHeight="false" outlineLevel="0" collapsed="false">
      <c r="A2561" s="81" t="n">
        <v>36682</v>
      </c>
      <c r="B2561" s="82" t="s">
        <v>55</v>
      </c>
      <c r="C2561" s="82" t="s">
        <v>56</v>
      </c>
      <c r="D2561" s="82" t="s">
        <v>103</v>
      </c>
      <c r="E2561" s="82" t="s">
        <v>24</v>
      </c>
      <c r="F2561" s="82"/>
      <c r="G2561" s="82" t="s">
        <v>61</v>
      </c>
      <c r="H2561" s="89" t="n">
        <v>39600</v>
      </c>
      <c r="I2561" s="82" t="n">
        <v>-17</v>
      </c>
      <c r="J2561" s="82" t="n">
        <v>0</v>
      </c>
      <c r="K2561" s="83" t="n">
        <f aca="false">IF(J2561=0,0,J2561/I2561)</f>
        <v>0</v>
      </c>
      <c r="L2561" s="83" t="n">
        <f aca="false">I2561/UOM</f>
        <v>-0.0017</v>
      </c>
      <c r="M2561" s="83" t="n">
        <f aca="false">J2561/UOM</f>
        <v>0</v>
      </c>
      <c r="N2561" s="84" t="str">
        <f aca="false">IF(F2561="P","PHY",IF(F2561="G","G",E2561))</f>
        <v>P</v>
      </c>
      <c r="O2561" s="84" t="str">
        <f aca="false">IF(ISNA(VLOOKUP(G2561,BadCanCurves,1,FALSE())),VLOOKUP(D2561,FOLIOS,6,FALSE()),"not used")</f>
        <v>not used</v>
      </c>
      <c r="P2561" s="84" t="n">
        <f aca="false">IF($N2561="P",VLOOKUP(H2561,PrcBuckets,2,FALSE()),0)</f>
        <v>13</v>
      </c>
      <c r="Q2561" s="84" t="n">
        <f aca="false">IF($N2561="D",VLOOKUP(H2561,BasisBuckets,2,FALSE()),0)</f>
        <v>0</v>
      </c>
      <c r="R2561" s="84" t="n">
        <f aca="false">IF($N2561="PHY",VLOOKUP(H2561,PGDBuckets,2,FALSE()),0)</f>
        <v>0</v>
      </c>
      <c r="S2561" s="84" t="n">
        <f aca="false">IF($N2561="G",VLOOKUP(H2561,PGDBuckets,2,FALSE()),0)</f>
        <v>0</v>
      </c>
      <c r="T2561" s="84" t="n">
        <f aca="false">SUM(P2561:S2561)</f>
        <v>13</v>
      </c>
      <c r="U2561" s="84" t="str">
        <f aca="false">IF(O2561="not used","-",O2561&amp;N2561&amp;T2561)</f>
        <v>-</v>
      </c>
      <c r="V2561" s="84" t="str">
        <f aca="false">IF(O2561="Not Used","-",VLOOKUP(D2561,FOLIOS,7,FALSE())&amp;H2561)</f>
        <v>-</v>
      </c>
      <c r="W2561" s="84" t="str">
        <f aca="false">IF(U2561="-","-",O2561&amp;E2561&amp;H2561)</f>
        <v>-</v>
      </c>
      <c r="X2561" s="85" t="str">
        <f aca="false">D2561&amp;G2561</f>
        <v>FT-CAND-EGSC-PRCTOLL:AECO/EXP</v>
      </c>
      <c r="AF2561" s="0" t="str">
        <f aca="false">D2561&amp;V2561</f>
        <v>FT-CAND-EGSC-PRC-</v>
      </c>
    </row>
    <row r="2562" customFormat="false" ht="12.75" hidden="false" customHeight="false" outlineLevel="0" collapsed="false">
      <c r="A2562" s="81" t="n">
        <v>36682</v>
      </c>
      <c r="B2562" s="82" t="s">
        <v>55</v>
      </c>
      <c r="C2562" s="82" t="s">
        <v>56</v>
      </c>
      <c r="D2562" s="82" t="s">
        <v>103</v>
      </c>
      <c r="E2562" s="82" t="s">
        <v>24</v>
      </c>
      <c r="F2562" s="82"/>
      <c r="G2562" s="82" t="s">
        <v>61</v>
      </c>
      <c r="H2562" s="89" t="n">
        <v>39630</v>
      </c>
      <c r="I2562" s="82" t="n">
        <v>-17</v>
      </c>
      <c r="J2562" s="82" t="n">
        <v>0</v>
      </c>
      <c r="K2562" s="83" t="n">
        <f aca="false">IF(J2562=0,0,J2562/I2562)</f>
        <v>0</v>
      </c>
      <c r="L2562" s="83" t="n">
        <f aca="false">I2562/UOM</f>
        <v>-0.0017</v>
      </c>
      <c r="M2562" s="83" t="n">
        <f aca="false">J2562/UOM</f>
        <v>0</v>
      </c>
      <c r="N2562" s="84" t="str">
        <f aca="false">IF(F2562="P","PHY",IF(F2562="G","G",E2562))</f>
        <v>P</v>
      </c>
      <c r="O2562" s="84" t="str">
        <f aca="false">IF(ISNA(VLOOKUP(G2562,BadCanCurves,1,FALSE())),VLOOKUP(D2562,FOLIOS,6,FALSE()),"not used")</f>
        <v>not used</v>
      </c>
      <c r="P2562" s="84" t="n">
        <f aca="false">IF($N2562="P",VLOOKUP(H2562,PrcBuckets,2,FALSE()),0)</f>
        <v>13</v>
      </c>
      <c r="Q2562" s="84" t="n">
        <f aca="false">IF($N2562="D",VLOOKUP(H2562,BasisBuckets,2,FALSE()),0)</f>
        <v>0</v>
      </c>
      <c r="R2562" s="84" t="n">
        <f aca="false">IF($N2562="PHY",VLOOKUP(H2562,PGDBuckets,2,FALSE()),0)</f>
        <v>0</v>
      </c>
      <c r="S2562" s="84" t="n">
        <f aca="false">IF($N2562="G",VLOOKUP(H2562,PGDBuckets,2,FALSE()),0)</f>
        <v>0</v>
      </c>
      <c r="T2562" s="84" t="n">
        <f aca="false">SUM(P2562:S2562)</f>
        <v>13</v>
      </c>
      <c r="U2562" s="84" t="str">
        <f aca="false">IF(O2562="not used","-",O2562&amp;N2562&amp;T2562)</f>
        <v>-</v>
      </c>
      <c r="V2562" s="84" t="str">
        <f aca="false">IF(O2562="Not Used","-",VLOOKUP(D2562,FOLIOS,7,FALSE())&amp;H2562)</f>
        <v>-</v>
      </c>
      <c r="W2562" s="84" t="str">
        <f aca="false">IF(U2562="-","-",O2562&amp;E2562&amp;H2562)</f>
        <v>-</v>
      </c>
      <c r="X2562" s="85" t="str">
        <f aca="false">D2562&amp;G2562</f>
        <v>FT-CAND-EGSC-PRCTOLL:AECO/EXP</v>
      </c>
      <c r="AF2562" s="0" t="str">
        <f aca="false">D2562&amp;V2562</f>
        <v>FT-CAND-EGSC-PRC-</v>
      </c>
    </row>
    <row r="2563" customFormat="false" ht="12.75" hidden="false" customHeight="false" outlineLevel="0" collapsed="false">
      <c r="A2563" s="81" t="n">
        <v>36682</v>
      </c>
      <c r="B2563" s="82" t="s">
        <v>55</v>
      </c>
      <c r="C2563" s="82" t="s">
        <v>56</v>
      </c>
      <c r="D2563" s="82" t="s">
        <v>103</v>
      </c>
      <c r="E2563" s="82" t="s">
        <v>24</v>
      </c>
      <c r="F2563" s="82"/>
      <c r="G2563" s="82" t="s">
        <v>61</v>
      </c>
      <c r="H2563" s="89" t="n">
        <v>39661</v>
      </c>
      <c r="I2563" s="82" t="n">
        <v>-17</v>
      </c>
      <c r="J2563" s="82" t="n">
        <v>0</v>
      </c>
      <c r="K2563" s="83" t="n">
        <f aca="false">IF(J2563=0,0,J2563/I2563)</f>
        <v>0</v>
      </c>
      <c r="L2563" s="83" t="n">
        <f aca="false">I2563/UOM</f>
        <v>-0.0017</v>
      </c>
      <c r="M2563" s="83" t="n">
        <f aca="false">J2563/UOM</f>
        <v>0</v>
      </c>
      <c r="N2563" s="84" t="str">
        <f aca="false">IF(F2563="P","PHY",IF(F2563="G","G",E2563))</f>
        <v>P</v>
      </c>
      <c r="O2563" s="84" t="str">
        <f aca="false">IF(ISNA(VLOOKUP(G2563,BadCanCurves,1,FALSE())),VLOOKUP(D2563,FOLIOS,6,FALSE()),"not used")</f>
        <v>not used</v>
      </c>
      <c r="P2563" s="84" t="n">
        <f aca="false">IF($N2563="P",VLOOKUP(H2563,PrcBuckets,2,FALSE()),0)</f>
        <v>13</v>
      </c>
      <c r="Q2563" s="84" t="n">
        <f aca="false">IF($N2563="D",VLOOKUP(H2563,BasisBuckets,2,FALSE()),0)</f>
        <v>0</v>
      </c>
      <c r="R2563" s="84" t="n">
        <f aca="false">IF($N2563="PHY",VLOOKUP(H2563,PGDBuckets,2,FALSE()),0)</f>
        <v>0</v>
      </c>
      <c r="S2563" s="84" t="n">
        <f aca="false">IF($N2563="G",VLOOKUP(H2563,PGDBuckets,2,FALSE()),0)</f>
        <v>0</v>
      </c>
      <c r="T2563" s="84" t="n">
        <f aca="false">SUM(P2563:S2563)</f>
        <v>13</v>
      </c>
      <c r="U2563" s="84" t="str">
        <f aca="false">IF(O2563="not used","-",O2563&amp;N2563&amp;T2563)</f>
        <v>-</v>
      </c>
      <c r="V2563" s="84" t="str">
        <f aca="false">IF(O2563="Not Used","-",VLOOKUP(D2563,FOLIOS,7,FALSE())&amp;H2563)</f>
        <v>-</v>
      </c>
      <c r="W2563" s="84" t="str">
        <f aca="false">IF(U2563="-","-",O2563&amp;E2563&amp;H2563)</f>
        <v>-</v>
      </c>
      <c r="X2563" s="85" t="str">
        <f aca="false">D2563&amp;G2563</f>
        <v>FT-CAND-EGSC-PRCTOLL:AECO/EXP</v>
      </c>
      <c r="AF2563" s="0" t="str">
        <f aca="false">D2563&amp;V2563</f>
        <v>FT-CAND-EGSC-PRC-</v>
      </c>
    </row>
    <row r="2564" customFormat="false" ht="12.75" hidden="false" customHeight="false" outlineLevel="0" collapsed="false">
      <c r="A2564" s="81" t="n">
        <v>36682</v>
      </c>
      <c r="B2564" s="82" t="s">
        <v>55</v>
      </c>
      <c r="C2564" s="82" t="s">
        <v>56</v>
      </c>
      <c r="D2564" s="82" t="s">
        <v>103</v>
      </c>
      <c r="E2564" s="82" t="s">
        <v>24</v>
      </c>
      <c r="F2564" s="82"/>
      <c r="G2564" s="82" t="s">
        <v>61</v>
      </c>
      <c r="H2564" s="89" t="n">
        <v>39692</v>
      </c>
      <c r="I2564" s="82" t="n">
        <v>-17</v>
      </c>
      <c r="J2564" s="82" t="n">
        <v>0</v>
      </c>
      <c r="K2564" s="83" t="n">
        <f aca="false">IF(J2564=0,0,J2564/I2564)</f>
        <v>0</v>
      </c>
      <c r="L2564" s="83" t="n">
        <f aca="false">I2564/UOM</f>
        <v>-0.0017</v>
      </c>
      <c r="M2564" s="83" t="n">
        <f aca="false">J2564/UOM</f>
        <v>0</v>
      </c>
      <c r="N2564" s="84" t="str">
        <f aca="false">IF(F2564="P","PHY",IF(F2564="G","G",E2564))</f>
        <v>P</v>
      </c>
      <c r="O2564" s="84" t="str">
        <f aca="false">IF(ISNA(VLOOKUP(G2564,BadCanCurves,1,FALSE())),VLOOKUP(D2564,FOLIOS,6,FALSE()),"not used")</f>
        <v>not used</v>
      </c>
      <c r="P2564" s="84" t="n">
        <f aca="false">IF($N2564="P",VLOOKUP(H2564,PrcBuckets,2,FALSE()),0)</f>
        <v>13</v>
      </c>
      <c r="Q2564" s="84" t="n">
        <f aca="false">IF($N2564="D",VLOOKUP(H2564,BasisBuckets,2,FALSE()),0)</f>
        <v>0</v>
      </c>
      <c r="R2564" s="84" t="n">
        <f aca="false">IF($N2564="PHY",VLOOKUP(H2564,PGDBuckets,2,FALSE()),0)</f>
        <v>0</v>
      </c>
      <c r="S2564" s="84" t="n">
        <f aca="false">IF($N2564="G",VLOOKUP(H2564,PGDBuckets,2,FALSE()),0)</f>
        <v>0</v>
      </c>
      <c r="T2564" s="84" t="n">
        <f aca="false">SUM(P2564:S2564)</f>
        <v>13</v>
      </c>
      <c r="U2564" s="84" t="str">
        <f aca="false">IF(O2564="not used","-",O2564&amp;N2564&amp;T2564)</f>
        <v>-</v>
      </c>
      <c r="V2564" s="84" t="str">
        <f aca="false">IF(O2564="Not Used","-",VLOOKUP(D2564,FOLIOS,7,FALSE())&amp;H2564)</f>
        <v>-</v>
      </c>
      <c r="W2564" s="84" t="str">
        <f aca="false">IF(U2564="-","-",O2564&amp;E2564&amp;H2564)</f>
        <v>-</v>
      </c>
      <c r="X2564" s="85" t="str">
        <f aca="false">D2564&amp;G2564</f>
        <v>FT-CAND-EGSC-PRCTOLL:AECO/EXP</v>
      </c>
      <c r="AF2564" s="0" t="str">
        <f aca="false">D2564&amp;V2564</f>
        <v>FT-CAND-EGSC-PRC-</v>
      </c>
    </row>
    <row r="2565" customFormat="false" ht="12.75" hidden="false" customHeight="false" outlineLevel="0" collapsed="false">
      <c r="A2565" s="81" t="n">
        <v>36682</v>
      </c>
      <c r="B2565" s="82" t="s">
        <v>55</v>
      </c>
      <c r="C2565" s="82" t="s">
        <v>56</v>
      </c>
      <c r="D2565" s="82" t="s">
        <v>103</v>
      </c>
      <c r="E2565" s="82" t="s">
        <v>24</v>
      </c>
      <c r="F2565" s="82"/>
      <c r="G2565" s="82" t="s">
        <v>61</v>
      </c>
      <c r="H2565" s="89" t="n">
        <v>39722</v>
      </c>
      <c r="I2565" s="82" t="n">
        <v>-17</v>
      </c>
      <c r="J2565" s="82" t="n">
        <v>0</v>
      </c>
      <c r="K2565" s="83" t="n">
        <f aca="false">IF(J2565=0,0,J2565/I2565)</f>
        <v>0</v>
      </c>
      <c r="L2565" s="83" t="n">
        <f aca="false">I2565/UOM</f>
        <v>-0.0017</v>
      </c>
      <c r="M2565" s="83" t="n">
        <f aca="false">J2565/UOM</f>
        <v>0</v>
      </c>
      <c r="N2565" s="84" t="str">
        <f aca="false">IF(F2565="P","PHY",IF(F2565="G","G",E2565))</f>
        <v>P</v>
      </c>
      <c r="O2565" s="84" t="str">
        <f aca="false">IF(ISNA(VLOOKUP(G2565,BadCanCurves,1,FALSE())),VLOOKUP(D2565,FOLIOS,6,FALSE()),"not used")</f>
        <v>not used</v>
      </c>
      <c r="P2565" s="84" t="n">
        <f aca="false">IF($N2565="P",VLOOKUP(H2565,PrcBuckets,2,FALSE()),0)</f>
        <v>13</v>
      </c>
      <c r="Q2565" s="84" t="n">
        <f aca="false">IF($N2565="D",VLOOKUP(H2565,BasisBuckets,2,FALSE()),0)</f>
        <v>0</v>
      </c>
      <c r="R2565" s="84" t="n">
        <f aca="false">IF($N2565="PHY",VLOOKUP(H2565,PGDBuckets,2,FALSE()),0)</f>
        <v>0</v>
      </c>
      <c r="S2565" s="84" t="n">
        <f aca="false">IF($N2565="G",VLOOKUP(H2565,PGDBuckets,2,FALSE()),0)</f>
        <v>0</v>
      </c>
      <c r="T2565" s="84" t="n">
        <f aca="false">SUM(P2565:S2565)</f>
        <v>13</v>
      </c>
      <c r="U2565" s="84" t="str">
        <f aca="false">IF(O2565="not used","-",O2565&amp;N2565&amp;T2565)</f>
        <v>-</v>
      </c>
      <c r="V2565" s="84" t="str">
        <f aca="false">IF(O2565="Not Used","-",VLOOKUP(D2565,FOLIOS,7,FALSE())&amp;H2565)</f>
        <v>-</v>
      </c>
      <c r="W2565" s="84" t="str">
        <f aca="false">IF(U2565="-","-",O2565&amp;E2565&amp;H2565)</f>
        <v>-</v>
      </c>
      <c r="X2565" s="85" t="str">
        <f aca="false">D2565&amp;G2565</f>
        <v>FT-CAND-EGSC-PRCTOLL:AECO/EXP</v>
      </c>
      <c r="AF2565" s="0" t="str">
        <f aca="false">D2565&amp;V2565</f>
        <v>FT-CAND-EGSC-PRC-</v>
      </c>
    </row>
    <row r="2566" customFormat="false" ht="12.75" hidden="false" customHeight="false" outlineLevel="0" collapsed="false">
      <c r="A2566" s="81" t="n">
        <v>36682</v>
      </c>
      <c r="B2566" s="82" t="s">
        <v>55</v>
      </c>
      <c r="C2566" s="82" t="s">
        <v>56</v>
      </c>
      <c r="D2566" s="82" t="s">
        <v>103</v>
      </c>
      <c r="E2566" s="82" t="s">
        <v>24</v>
      </c>
      <c r="F2566" s="82"/>
      <c r="G2566" s="82" t="s">
        <v>61</v>
      </c>
      <c r="H2566" s="89" t="n">
        <v>39753</v>
      </c>
      <c r="I2566" s="82" t="n">
        <v>-16</v>
      </c>
      <c r="J2566" s="82" t="n">
        <v>0</v>
      </c>
      <c r="K2566" s="83" t="n">
        <f aca="false">IF(J2566=0,0,J2566/I2566)</f>
        <v>0</v>
      </c>
      <c r="L2566" s="83" t="n">
        <f aca="false">I2566/UOM</f>
        <v>-0.0016</v>
      </c>
      <c r="M2566" s="83" t="n">
        <f aca="false">J2566/UOM</f>
        <v>0</v>
      </c>
      <c r="N2566" s="84" t="str">
        <f aca="false">IF(F2566="P","PHY",IF(F2566="G","G",E2566))</f>
        <v>P</v>
      </c>
      <c r="O2566" s="84" t="str">
        <f aca="false">IF(ISNA(VLOOKUP(G2566,BadCanCurves,1,FALSE())),VLOOKUP(D2566,FOLIOS,6,FALSE()),"not used")</f>
        <v>not used</v>
      </c>
      <c r="P2566" s="84" t="n">
        <f aca="false">IF($N2566="P",VLOOKUP(H2566,PrcBuckets,2,FALSE()),0)</f>
        <v>13</v>
      </c>
      <c r="Q2566" s="84" t="n">
        <f aca="false">IF($N2566="D",VLOOKUP(H2566,BasisBuckets,2,FALSE()),0)</f>
        <v>0</v>
      </c>
      <c r="R2566" s="84" t="n">
        <f aca="false">IF($N2566="PHY",VLOOKUP(H2566,PGDBuckets,2,FALSE()),0)</f>
        <v>0</v>
      </c>
      <c r="S2566" s="84" t="n">
        <f aca="false">IF($N2566="G",VLOOKUP(H2566,PGDBuckets,2,FALSE()),0)</f>
        <v>0</v>
      </c>
      <c r="T2566" s="84" t="n">
        <f aca="false">SUM(P2566:S2566)</f>
        <v>13</v>
      </c>
      <c r="U2566" s="84" t="str">
        <f aca="false">IF(O2566="not used","-",O2566&amp;N2566&amp;T2566)</f>
        <v>-</v>
      </c>
      <c r="V2566" s="84" t="str">
        <f aca="false">IF(O2566="Not Used","-",VLOOKUP(D2566,FOLIOS,7,FALSE())&amp;H2566)</f>
        <v>-</v>
      </c>
      <c r="W2566" s="84" t="str">
        <f aca="false">IF(U2566="-","-",O2566&amp;E2566&amp;H2566)</f>
        <v>-</v>
      </c>
      <c r="X2566" s="85" t="str">
        <f aca="false">D2566&amp;G2566</f>
        <v>FT-CAND-EGSC-PRCTOLL:AECO/EXP</v>
      </c>
      <c r="AF2566" s="0" t="str">
        <f aca="false">D2566&amp;V2566</f>
        <v>FT-CAND-EGSC-PRC-</v>
      </c>
    </row>
    <row r="2567" customFormat="false" ht="12.75" hidden="false" customHeight="false" outlineLevel="0" collapsed="false">
      <c r="A2567" s="81" t="n">
        <v>36682</v>
      </c>
      <c r="B2567" s="82" t="s">
        <v>55</v>
      </c>
      <c r="C2567" s="82" t="s">
        <v>56</v>
      </c>
      <c r="D2567" s="82" t="s">
        <v>103</v>
      </c>
      <c r="E2567" s="82" t="s">
        <v>24</v>
      </c>
      <c r="F2567" s="82"/>
      <c r="G2567" s="82" t="s">
        <v>61</v>
      </c>
      <c r="H2567" s="89" t="n">
        <v>39783</v>
      </c>
      <c r="I2567" s="82" t="n">
        <v>-17</v>
      </c>
      <c r="J2567" s="82" t="n">
        <v>0</v>
      </c>
      <c r="K2567" s="83" t="n">
        <f aca="false">IF(J2567=0,0,J2567/I2567)</f>
        <v>0</v>
      </c>
      <c r="L2567" s="83" t="n">
        <f aca="false">I2567/UOM</f>
        <v>-0.0017</v>
      </c>
      <c r="M2567" s="83" t="n">
        <f aca="false">J2567/UOM</f>
        <v>0</v>
      </c>
      <c r="N2567" s="84" t="str">
        <f aca="false">IF(F2567="P","PHY",IF(F2567="G","G",E2567))</f>
        <v>P</v>
      </c>
      <c r="O2567" s="84" t="str">
        <f aca="false">IF(ISNA(VLOOKUP(G2567,BadCanCurves,1,FALSE())),VLOOKUP(D2567,FOLIOS,6,FALSE()),"not used")</f>
        <v>not used</v>
      </c>
      <c r="P2567" s="84" t="n">
        <f aca="false">IF($N2567="P",VLOOKUP(H2567,PrcBuckets,2,FALSE()),0)</f>
        <v>13</v>
      </c>
      <c r="Q2567" s="84" t="n">
        <f aca="false">IF($N2567="D",VLOOKUP(H2567,BasisBuckets,2,FALSE()),0)</f>
        <v>0</v>
      </c>
      <c r="R2567" s="84" t="n">
        <f aca="false">IF($N2567="PHY",VLOOKUP(H2567,PGDBuckets,2,FALSE()),0)</f>
        <v>0</v>
      </c>
      <c r="S2567" s="84" t="n">
        <f aca="false">IF($N2567="G",VLOOKUP(H2567,PGDBuckets,2,FALSE()),0)</f>
        <v>0</v>
      </c>
      <c r="T2567" s="84" t="n">
        <f aca="false">SUM(P2567:S2567)</f>
        <v>13</v>
      </c>
      <c r="U2567" s="84" t="str">
        <f aca="false">IF(O2567="not used","-",O2567&amp;N2567&amp;T2567)</f>
        <v>-</v>
      </c>
      <c r="V2567" s="84" t="str">
        <f aca="false">IF(O2567="Not Used","-",VLOOKUP(D2567,FOLIOS,7,FALSE())&amp;H2567)</f>
        <v>-</v>
      </c>
      <c r="W2567" s="84" t="str">
        <f aca="false">IF(U2567="-","-",O2567&amp;E2567&amp;H2567)</f>
        <v>-</v>
      </c>
      <c r="X2567" s="85" t="str">
        <f aca="false">D2567&amp;G2567</f>
        <v>FT-CAND-EGSC-PRCTOLL:AECO/EXP</v>
      </c>
      <c r="AF2567" s="0" t="str">
        <f aca="false">D2567&amp;V2567</f>
        <v>FT-CAND-EGSC-PRC-</v>
      </c>
    </row>
    <row r="2568" customFormat="false" ht="12.75" hidden="false" customHeight="false" outlineLevel="0" collapsed="false">
      <c r="A2568" s="81" t="n">
        <v>36682</v>
      </c>
      <c r="B2568" s="82" t="s">
        <v>55</v>
      </c>
      <c r="C2568" s="82" t="s">
        <v>56</v>
      </c>
      <c r="D2568" s="82" t="s">
        <v>103</v>
      </c>
      <c r="E2568" s="82" t="s">
        <v>24</v>
      </c>
      <c r="F2568" s="82"/>
      <c r="G2568" s="82" t="s">
        <v>69</v>
      </c>
      <c r="H2568" s="89" t="n">
        <v>36708</v>
      </c>
      <c r="I2568" s="82" t="n">
        <v>-485843</v>
      </c>
      <c r="J2568" s="82" t="n">
        <v>0</v>
      </c>
      <c r="K2568" s="83" t="n">
        <f aca="false">IF(J2568=0,0,J2568/I2568)</f>
        <v>0</v>
      </c>
      <c r="L2568" s="83" t="n">
        <f aca="false">I2568/UOM</f>
        <v>-48.5843</v>
      </c>
      <c r="M2568" s="83" t="n">
        <f aca="false">J2568/UOM</f>
        <v>0</v>
      </c>
      <c r="N2568" s="84" t="str">
        <f aca="false">IF(F2568="P","PHY",IF(F2568="G","G",E2568))</f>
        <v>P</v>
      </c>
      <c r="O2568" s="84" t="str">
        <f aca="false">IF(ISNA(VLOOKUP(G2568,BadCanCurves,1,FALSE())),VLOOKUP(D2568,FOLIOS,6,FALSE()),"not used")</f>
        <v>not used</v>
      </c>
      <c r="P2568" s="84" t="n">
        <f aca="false">IF($N2568="P",VLOOKUP(H2568,PrcBuckets,2,FALSE()),0)</f>
        <v>4</v>
      </c>
      <c r="Q2568" s="84" t="n">
        <f aca="false">IF($N2568="D",VLOOKUP(H2568,BasisBuckets,2,FALSE()),0)</f>
        <v>0</v>
      </c>
      <c r="R2568" s="84" t="n">
        <f aca="false">IF($N2568="PHY",VLOOKUP(H2568,PGDBuckets,2,FALSE()),0)</f>
        <v>0</v>
      </c>
      <c r="S2568" s="84" t="n">
        <f aca="false">IF($N2568="G",VLOOKUP(H2568,PGDBuckets,2,FALSE()),0)</f>
        <v>0</v>
      </c>
      <c r="T2568" s="84" t="n">
        <f aca="false">SUM(P2568:S2568)</f>
        <v>4</v>
      </c>
      <c r="U2568" s="84" t="str">
        <f aca="false">IF(O2568="not used","-",O2568&amp;N2568&amp;T2568)</f>
        <v>-</v>
      </c>
      <c r="V2568" s="84" t="str">
        <f aca="false">IF(O2568="Not Used","-",VLOOKUP(D2568,FOLIOS,7,FALSE())&amp;H2568)</f>
        <v>-</v>
      </c>
      <c r="W2568" s="84" t="str">
        <f aca="false">IF(U2568="-","-",O2568&amp;E2568&amp;H2568)</f>
        <v>-</v>
      </c>
      <c r="X2568" s="85" t="str">
        <f aca="false">D2568&amp;G2568</f>
        <v>FT-CAND-EGSC-PRCTOLL:AECO/MCNL</v>
      </c>
      <c r="AF2568" s="0" t="str">
        <f aca="false">D2568&amp;V2568</f>
        <v>FT-CAND-EGSC-PRC-</v>
      </c>
    </row>
    <row r="2569" customFormat="false" ht="12.75" hidden="false" customHeight="false" outlineLevel="0" collapsed="false">
      <c r="A2569" s="81" t="n">
        <v>36682</v>
      </c>
      <c r="B2569" s="82" t="s">
        <v>55</v>
      </c>
      <c r="C2569" s="82" t="s">
        <v>56</v>
      </c>
      <c r="D2569" s="82" t="s">
        <v>103</v>
      </c>
      <c r="E2569" s="82" t="s">
        <v>24</v>
      </c>
      <c r="F2569" s="82"/>
      <c r="G2569" s="82" t="s">
        <v>69</v>
      </c>
      <c r="H2569" s="89" t="n">
        <v>36739</v>
      </c>
      <c r="I2569" s="82" t="n">
        <v>-483040</v>
      </c>
      <c r="J2569" s="82" t="n">
        <v>0</v>
      </c>
      <c r="K2569" s="83" t="n">
        <f aca="false">IF(J2569=0,0,J2569/I2569)</f>
        <v>0</v>
      </c>
      <c r="L2569" s="83" t="n">
        <f aca="false">I2569/UOM</f>
        <v>-48.304</v>
      </c>
      <c r="M2569" s="83" t="n">
        <f aca="false">J2569/UOM</f>
        <v>0</v>
      </c>
      <c r="N2569" s="84" t="str">
        <f aca="false">IF(F2569="P","PHY",IF(F2569="G","G",E2569))</f>
        <v>P</v>
      </c>
      <c r="O2569" s="84" t="str">
        <f aca="false">IF(ISNA(VLOOKUP(G2569,BadCanCurves,1,FALSE())),VLOOKUP(D2569,FOLIOS,6,FALSE()),"not used")</f>
        <v>not used</v>
      </c>
      <c r="P2569" s="84" t="n">
        <f aca="false">IF($N2569="P",VLOOKUP(H2569,PrcBuckets,2,FALSE()),0)</f>
        <v>5</v>
      </c>
      <c r="Q2569" s="84" t="n">
        <f aca="false">IF($N2569="D",VLOOKUP(H2569,BasisBuckets,2,FALSE()),0)</f>
        <v>0</v>
      </c>
      <c r="R2569" s="84" t="n">
        <f aca="false">IF($N2569="PHY",VLOOKUP(H2569,PGDBuckets,2,FALSE()),0)</f>
        <v>0</v>
      </c>
      <c r="S2569" s="84" t="n">
        <f aca="false">IF($N2569="G",VLOOKUP(H2569,PGDBuckets,2,FALSE()),0)</f>
        <v>0</v>
      </c>
      <c r="T2569" s="84" t="n">
        <f aca="false">SUM(P2569:S2569)</f>
        <v>5</v>
      </c>
      <c r="U2569" s="84" t="str">
        <f aca="false">IF(O2569="not used","-",O2569&amp;N2569&amp;T2569)</f>
        <v>-</v>
      </c>
      <c r="V2569" s="84" t="str">
        <f aca="false">IF(O2569="Not Used","-",VLOOKUP(D2569,FOLIOS,7,FALSE())&amp;H2569)</f>
        <v>-</v>
      </c>
      <c r="W2569" s="84" t="str">
        <f aca="false">IF(U2569="-","-",O2569&amp;E2569&amp;H2569)</f>
        <v>-</v>
      </c>
      <c r="X2569" s="85" t="str">
        <f aca="false">D2569&amp;G2569</f>
        <v>FT-CAND-EGSC-PRCTOLL:AECO/MCNL</v>
      </c>
      <c r="AF2569" s="0" t="str">
        <f aca="false">D2569&amp;V2569</f>
        <v>FT-CAND-EGSC-PRC-</v>
      </c>
    </row>
    <row r="2570" customFormat="false" ht="12.75" hidden="false" customHeight="false" outlineLevel="0" collapsed="false">
      <c r="A2570" s="81" t="n">
        <v>36682</v>
      </c>
      <c r="B2570" s="82" t="s">
        <v>55</v>
      </c>
      <c r="C2570" s="82" t="s">
        <v>56</v>
      </c>
      <c r="D2570" s="82" t="s">
        <v>103</v>
      </c>
      <c r="E2570" s="82" t="s">
        <v>24</v>
      </c>
      <c r="F2570" s="82"/>
      <c r="G2570" s="82" t="s">
        <v>69</v>
      </c>
      <c r="H2570" s="89" t="n">
        <v>36770</v>
      </c>
      <c r="I2570" s="82" t="n">
        <v>-464716</v>
      </c>
      <c r="J2570" s="82" t="n">
        <v>0</v>
      </c>
      <c r="K2570" s="83" t="n">
        <f aca="false">IF(J2570=0,0,J2570/I2570)</f>
        <v>0</v>
      </c>
      <c r="L2570" s="83" t="n">
        <f aca="false">I2570/UOM</f>
        <v>-46.4716</v>
      </c>
      <c r="M2570" s="83" t="n">
        <f aca="false">J2570/UOM</f>
        <v>0</v>
      </c>
      <c r="N2570" s="84" t="str">
        <f aca="false">IF(F2570="P","PHY",IF(F2570="G","G",E2570))</f>
        <v>P</v>
      </c>
      <c r="O2570" s="84" t="str">
        <f aca="false">IF(ISNA(VLOOKUP(G2570,BadCanCurves,1,FALSE())),VLOOKUP(D2570,FOLIOS,6,FALSE()),"not used")</f>
        <v>not used</v>
      </c>
      <c r="P2570" s="84" t="n">
        <f aca="false">IF($N2570="P",VLOOKUP(H2570,PrcBuckets,2,FALSE()),0)</f>
        <v>6</v>
      </c>
      <c r="Q2570" s="84" t="n">
        <f aca="false">IF($N2570="D",VLOOKUP(H2570,BasisBuckets,2,FALSE()),0)</f>
        <v>0</v>
      </c>
      <c r="R2570" s="84" t="n">
        <f aca="false">IF($N2570="PHY",VLOOKUP(H2570,PGDBuckets,2,FALSE()),0)</f>
        <v>0</v>
      </c>
      <c r="S2570" s="84" t="n">
        <f aca="false">IF($N2570="G",VLOOKUP(H2570,PGDBuckets,2,FALSE()),0)</f>
        <v>0</v>
      </c>
      <c r="T2570" s="84" t="n">
        <f aca="false">SUM(P2570:S2570)</f>
        <v>6</v>
      </c>
      <c r="U2570" s="84" t="str">
        <f aca="false">IF(O2570="not used","-",O2570&amp;N2570&amp;T2570)</f>
        <v>-</v>
      </c>
      <c r="V2570" s="84" t="str">
        <f aca="false">IF(O2570="Not Used","-",VLOOKUP(D2570,FOLIOS,7,FALSE())&amp;H2570)</f>
        <v>-</v>
      </c>
      <c r="W2570" s="84" t="str">
        <f aca="false">IF(U2570="-","-",O2570&amp;E2570&amp;H2570)</f>
        <v>-</v>
      </c>
      <c r="X2570" s="85" t="str">
        <f aca="false">D2570&amp;G2570</f>
        <v>FT-CAND-EGSC-PRCTOLL:AECO/MCNL</v>
      </c>
      <c r="AF2570" s="0" t="str">
        <f aca="false">D2570&amp;V2570</f>
        <v>FT-CAND-EGSC-PRC-</v>
      </c>
    </row>
    <row r="2571" customFormat="false" ht="12.75" hidden="false" customHeight="false" outlineLevel="0" collapsed="false">
      <c r="A2571" s="81" t="n">
        <v>36682</v>
      </c>
      <c r="B2571" s="82" t="s">
        <v>55</v>
      </c>
      <c r="C2571" s="82" t="s">
        <v>56</v>
      </c>
      <c r="D2571" s="82" t="s">
        <v>103</v>
      </c>
      <c r="E2571" s="82" t="s">
        <v>24</v>
      </c>
      <c r="F2571" s="82"/>
      <c r="G2571" s="82" t="s">
        <v>69</v>
      </c>
      <c r="H2571" s="89" t="n">
        <v>36800</v>
      </c>
      <c r="I2571" s="82" t="n">
        <v>-477503</v>
      </c>
      <c r="J2571" s="82" t="n">
        <v>0</v>
      </c>
      <c r="K2571" s="83" t="n">
        <f aca="false">IF(J2571=0,0,J2571/I2571)</f>
        <v>0</v>
      </c>
      <c r="L2571" s="83" t="n">
        <f aca="false">I2571/UOM</f>
        <v>-47.7503</v>
      </c>
      <c r="M2571" s="83" t="n">
        <f aca="false">J2571/UOM</f>
        <v>0</v>
      </c>
      <c r="N2571" s="84" t="str">
        <f aca="false">IF(F2571="P","PHY",IF(F2571="G","G",E2571))</f>
        <v>P</v>
      </c>
      <c r="O2571" s="84" t="str">
        <f aca="false">IF(ISNA(VLOOKUP(G2571,BadCanCurves,1,FALSE())),VLOOKUP(D2571,FOLIOS,6,FALSE()),"not used")</f>
        <v>not used</v>
      </c>
      <c r="P2571" s="84" t="n">
        <f aca="false">IF($N2571="P",VLOOKUP(H2571,PrcBuckets,2,FALSE()),0)</f>
        <v>7</v>
      </c>
      <c r="Q2571" s="84" t="n">
        <f aca="false">IF($N2571="D",VLOOKUP(H2571,BasisBuckets,2,FALSE()),0)</f>
        <v>0</v>
      </c>
      <c r="R2571" s="84" t="n">
        <f aca="false">IF($N2571="PHY",VLOOKUP(H2571,PGDBuckets,2,FALSE()),0)</f>
        <v>0</v>
      </c>
      <c r="S2571" s="84" t="n">
        <f aca="false">IF($N2571="G",VLOOKUP(H2571,PGDBuckets,2,FALSE()),0)</f>
        <v>0</v>
      </c>
      <c r="T2571" s="84" t="n">
        <f aca="false">SUM(P2571:S2571)</f>
        <v>7</v>
      </c>
      <c r="U2571" s="84" t="str">
        <f aca="false">IF(O2571="not used","-",O2571&amp;N2571&amp;T2571)</f>
        <v>-</v>
      </c>
      <c r="V2571" s="84" t="str">
        <f aca="false">IF(O2571="Not Used","-",VLOOKUP(D2571,FOLIOS,7,FALSE())&amp;H2571)</f>
        <v>-</v>
      </c>
      <c r="W2571" s="84" t="str">
        <f aca="false">IF(U2571="-","-",O2571&amp;E2571&amp;H2571)</f>
        <v>-</v>
      </c>
      <c r="X2571" s="85" t="str">
        <f aca="false">D2571&amp;G2571</f>
        <v>FT-CAND-EGSC-PRCTOLL:AECO/MCNL</v>
      </c>
      <c r="AF2571" s="0" t="str">
        <f aca="false">D2571&amp;V2571</f>
        <v>FT-CAND-EGSC-PRC-</v>
      </c>
    </row>
    <row r="2572" customFormat="false" ht="12.75" hidden="false" customHeight="false" outlineLevel="0" collapsed="false">
      <c r="A2572" s="81" t="n">
        <v>36682</v>
      </c>
      <c r="B2572" s="82" t="s">
        <v>55</v>
      </c>
      <c r="C2572" s="82" t="s">
        <v>56</v>
      </c>
      <c r="D2572" s="82" t="s">
        <v>103</v>
      </c>
      <c r="E2572" s="82" t="s">
        <v>24</v>
      </c>
      <c r="F2572" s="82"/>
      <c r="G2572" s="82" t="s">
        <v>69</v>
      </c>
      <c r="H2572" s="89" t="n">
        <v>36831</v>
      </c>
      <c r="I2572" s="82" t="n">
        <v>-459358</v>
      </c>
      <c r="J2572" s="82" t="n">
        <v>0</v>
      </c>
      <c r="K2572" s="83" t="n">
        <f aca="false">IF(J2572=0,0,J2572/I2572)</f>
        <v>0</v>
      </c>
      <c r="L2572" s="83" t="n">
        <f aca="false">I2572/UOM</f>
        <v>-45.9358</v>
      </c>
      <c r="M2572" s="83" t="n">
        <f aca="false">J2572/UOM</f>
        <v>0</v>
      </c>
      <c r="N2572" s="84" t="str">
        <f aca="false">IF(F2572="P","PHY",IF(F2572="G","G",E2572))</f>
        <v>P</v>
      </c>
      <c r="O2572" s="84" t="str">
        <f aca="false">IF(ISNA(VLOOKUP(G2572,BadCanCurves,1,FALSE())),VLOOKUP(D2572,FOLIOS,6,FALSE()),"not used")</f>
        <v>not used</v>
      </c>
      <c r="P2572" s="84" t="n">
        <f aca="false">IF($N2572="P",VLOOKUP(H2572,PrcBuckets,2,FALSE()),0)</f>
        <v>8</v>
      </c>
      <c r="Q2572" s="84" t="n">
        <f aca="false">IF($N2572="D",VLOOKUP(H2572,BasisBuckets,2,FALSE()),0)</f>
        <v>0</v>
      </c>
      <c r="R2572" s="84" t="n">
        <f aca="false">IF($N2572="PHY",VLOOKUP(H2572,PGDBuckets,2,FALSE()),0)</f>
        <v>0</v>
      </c>
      <c r="S2572" s="84" t="n">
        <f aca="false">IF($N2572="G",VLOOKUP(H2572,PGDBuckets,2,FALSE()),0)</f>
        <v>0</v>
      </c>
      <c r="T2572" s="84" t="n">
        <f aca="false">SUM(P2572:S2572)</f>
        <v>8</v>
      </c>
      <c r="U2572" s="84" t="str">
        <f aca="false">IF(O2572="not used","-",O2572&amp;N2572&amp;T2572)</f>
        <v>-</v>
      </c>
      <c r="V2572" s="84" t="str">
        <f aca="false">IF(O2572="Not Used","-",VLOOKUP(D2572,FOLIOS,7,FALSE())&amp;H2572)</f>
        <v>-</v>
      </c>
      <c r="W2572" s="84" t="str">
        <f aca="false">IF(U2572="-","-",O2572&amp;E2572&amp;H2572)</f>
        <v>-</v>
      </c>
      <c r="X2572" s="85" t="str">
        <f aca="false">D2572&amp;G2572</f>
        <v>FT-CAND-EGSC-PRCTOLL:AECO/MCNL</v>
      </c>
      <c r="AF2572" s="0" t="str">
        <f aca="false">D2572&amp;V2572</f>
        <v>FT-CAND-EGSC-PRC-</v>
      </c>
    </row>
    <row r="2573" customFormat="false" ht="12.75" hidden="false" customHeight="false" outlineLevel="0" collapsed="false">
      <c r="A2573" s="81" t="n">
        <v>36682</v>
      </c>
      <c r="B2573" s="82" t="s">
        <v>55</v>
      </c>
      <c r="C2573" s="82" t="s">
        <v>56</v>
      </c>
      <c r="D2573" s="82" t="s">
        <v>103</v>
      </c>
      <c r="E2573" s="82" t="s">
        <v>24</v>
      </c>
      <c r="F2573" s="82"/>
      <c r="G2573" s="82" t="s">
        <v>69</v>
      </c>
      <c r="H2573" s="89" t="n">
        <v>36861</v>
      </c>
      <c r="I2573" s="82" t="n">
        <v>-471917</v>
      </c>
      <c r="J2573" s="82" t="n">
        <v>0</v>
      </c>
      <c r="K2573" s="83" t="n">
        <f aca="false">IF(J2573=0,0,J2573/I2573)</f>
        <v>0</v>
      </c>
      <c r="L2573" s="83" t="n">
        <f aca="false">I2573/UOM</f>
        <v>-47.1917</v>
      </c>
      <c r="M2573" s="83" t="n">
        <f aca="false">J2573/UOM</f>
        <v>0</v>
      </c>
      <c r="N2573" s="84" t="str">
        <f aca="false">IF(F2573="P","PHY",IF(F2573="G","G",E2573))</f>
        <v>P</v>
      </c>
      <c r="O2573" s="84" t="str">
        <f aca="false">IF(ISNA(VLOOKUP(G2573,BadCanCurves,1,FALSE())),VLOOKUP(D2573,FOLIOS,6,FALSE()),"not used")</f>
        <v>not used</v>
      </c>
      <c r="P2573" s="84" t="n">
        <f aca="false">IF($N2573="P",VLOOKUP(H2573,PrcBuckets,2,FALSE()),0)</f>
        <v>8</v>
      </c>
      <c r="Q2573" s="84" t="n">
        <f aca="false">IF($N2573="D",VLOOKUP(H2573,BasisBuckets,2,FALSE()),0)</f>
        <v>0</v>
      </c>
      <c r="R2573" s="84" t="n">
        <f aca="false">IF($N2573="PHY",VLOOKUP(H2573,PGDBuckets,2,FALSE()),0)</f>
        <v>0</v>
      </c>
      <c r="S2573" s="84" t="n">
        <f aca="false">IF($N2573="G",VLOOKUP(H2573,PGDBuckets,2,FALSE()),0)</f>
        <v>0</v>
      </c>
      <c r="T2573" s="84" t="n">
        <f aca="false">SUM(P2573:S2573)</f>
        <v>8</v>
      </c>
      <c r="U2573" s="84" t="str">
        <f aca="false">IF(O2573="not used","-",O2573&amp;N2573&amp;T2573)</f>
        <v>-</v>
      </c>
      <c r="V2573" s="84" t="str">
        <f aca="false">IF(O2573="Not Used","-",VLOOKUP(D2573,FOLIOS,7,FALSE())&amp;H2573)</f>
        <v>-</v>
      </c>
      <c r="W2573" s="84" t="str">
        <f aca="false">IF(U2573="-","-",O2573&amp;E2573&amp;H2573)</f>
        <v>-</v>
      </c>
      <c r="X2573" s="85" t="str">
        <f aca="false">D2573&amp;G2573</f>
        <v>FT-CAND-EGSC-PRCTOLL:AECO/MCNL</v>
      </c>
      <c r="AF2573" s="0" t="str">
        <f aca="false">D2573&amp;V2573</f>
        <v>FT-CAND-EGSC-PRC-</v>
      </c>
    </row>
    <row r="2574" customFormat="false" ht="12.75" hidden="false" customHeight="false" outlineLevel="0" collapsed="false">
      <c r="A2574" s="81" t="n">
        <v>36682</v>
      </c>
      <c r="B2574" s="82" t="s">
        <v>55</v>
      </c>
      <c r="C2574" s="82" t="s">
        <v>56</v>
      </c>
      <c r="D2574" s="82" t="s">
        <v>103</v>
      </c>
      <c r="E2574" s="82" t="s">
        <v>24</v>
      </c>
      <c r="F2574" s="82"/>
      <c r="G2574" s="82" t="s">
        <v>69</v>
      </c>
      <c r="H2574" s="89" t="n">
        <v>36892</v>
      </c>
      <c r="I2574" s="82" t="n">
        <v>-469066</v>
      </c>
      <c r="J2574" s="82" t="n">
        <v>0</v>
      </c>
      <c r="K2574" s="83" t="n">
        <f aca="false">IF(J2574=0,0,J2574/I2574)</f>
        <v>0</v>
      </c>
      <c r="L2574" s="83" t="n">
        <f aca="false">I2574/UOM</f>
        <v>-46.9066</v>
      </c>
      <c r="M2574" s="83" t="n">
        <f aca="false">J2574/UOM</f>
        <v>0</v>
      </c>
      <c r="N2574" s="84" t="str">
        <f aca="false">IF(F2574="P","PHY",IF(F2574="G","G",E2574))</f>
        <v>P</v>
      </c>
      <c r="O2574" s="84" t="str">
        <f aca="false">IF(ISNA(VLOOKUP(G2574,BadCanCurves,1,FALSE())),VLOOKUP(D2574,FOLIOS,6,FALSE()),"not used")</f>
        <v>not used</v>
      </c>
      <c r="P2574" s="84" t="n">
        <f aca="false">IF($N2574="P",VLOOKUP(H2574,PrcBuckets,2,FALSE()),0)</f>
        <v>9</v>
      </c>
      <c r="Q2574" s="84" t="n">
        <f aca="false">IF($N2574="D",VLOOKUP(H2574,BasisBuckets,2,FALSE()),0)</f>
        <v>0</v>
      </c>
      <c r="R2574" s="84" t="n">
        <f aca="false">IF($N2574="PHY",VLOOKUP(H2574,PGDBuckets,2,FALSE()),0)</f>
        <v>0</v>
      </c>
      <c r="S2574" s="84" t="n">
        <f aca="false">IF($N2574="G",VLOOKUP(H2574,PGDBuckets,2,FALSE()),0)</f>
        <v>0</v>
      </c>
      <c r="T2574" s="84" t="n">
        <f aca="false">SUM(P2574:S2574)</f>
        <v>9</v>
      </c>
      <c r="U2574" s="84" t="str">
        <f aca="false">IF(O2574="not used","-",O2574&amp;N2574&amp;T2574)</f>
        <v>-</v>
      </c>
      <c r="V2574" s="84" t="str">
        <f aca="false">IF(O2574="Not Used","-",VLOOKUP(D2574,FOLIOS,7,FALSE())&amp;H2574)</f>
        <v>-</v>
      </c>
      <c r="W2574" s="84" t="str">
        <f aca="false">IF(U2574="-","-",O2574&amp;E2574&amp;H2574)</f>
        <v>-</v>
      </c>
      <c r="X2574" s="85" t="str">
        <f aca="false">D2574&amp;G2574</f>
        <v>FT-CAND-EGSC-PRCTOLL:AECO/MCNL</v>
      </c>
      <c r="AF2574" s="0" t="str">
        <f aca="false">D2574&amp;V2574</f>
        <v>FT-CAND-EGSC-PRC-</v>
      </c>
    </row>
    <row r="2575" customFormat="false" ht="12.75" hidden="false" customHeight="false" outlineLevel="0" collapsed="false">
      <c r="A2575" s="81" t="n">
        <v>36682</v>
      </c>
      <c r="B2575" s="82" t="s">
        <v>55</v>
      </c>
      <c r="C2575" s="82" t="s">
        <v>56</v>
      </c>
      <c r="D2575" s="82" t="s">
        <v>103</v>
      </c>
      <c r="E2575" s="82" t="s">
        <v>24</v>
      </c>
      <c r="F2575" s="82"/>
      <c r="G2575" s="82" t="s">
        <v>69</v>
      </c>
      <c r="H2575" s="89" t="n">
        <v>36923</v>
      </c>
      <c r="I2575" s="82" t="n">
        <v>-421100</v>
      </c>
      <c r="J2575" s="82" t="n">
        <v>0</v>
      </c>
      <c r="K2575" s="83" t="n">
        <f aca="false">IF(J2575=0,0,J2575/I2575)</f>
        <v>0</v>
      </c>
      <c r="L2575" s="83" t="n">
        <f aca="false">I2575/UOM</f>
        <v>-42.11</v>
      </c>
      <c r="M2575" s="83" t="n">
        <f aca="false">J2575/UOM</f>
        <v>0</v>
      </c>
      <c r="N2575" s="84" t="str">
        <f aca="false">IF(F2575="P","PHY",IF(F2575="G","G",E2575))</f>
        <v>P</v>
      </c>
      <c r="O2575" s="84" t="str">
        <f aca="false">IF(ISNA(VLOOKUP(G2575,BadCanCurves,1,FALSE())),VLOOKUP(D2575,FOLIOS,6,FALSE()),"not used")</f>
        <v>not used</v>
      </c>
      <c r="P2575" s="84" t="n">
        <f aca="false">IF($N2575="P",VLOOKUP(H2575,PrcBuckets,2,FALSE()),0)</f>
        <v>9</v>
      </c>
      <c r="Q2575" s="84" t="n">
        <f aca="false">IF($N2575="D",VLOOKUP(H2575,BasisBuckets,2,FALSE()),0)</f>
        <v>0</v>
      </c>
      <c r="R2575" s="84" t="n">
        <f aca="false">IF($N2575="PHY",VLOOKUP(H2575,PGDBuckets,2,FALSE()),0)</f>
        <v>0</v>
      </c>
      <c r="S2575" s="84" t="n">
        <f aca="false">IF($N2575="G",VLOOKUP(H2575,PGDBuckets,2,FALSE()),0)</f>
        <v>0</v>
      </c>
      <c r="T2575" s="84" t="n">
        <f aca="false">SUM(P2575:S2575)</f>
        <v>9</v>
      </c>
      <c r="U2575" s="84" t="str">
        <f aca="false">IF(O2575="not used","-",O2575&amp;N2575&amp;T2575)</f>
        <v>-</v>
      </c>
      <c r="V2575" s="84" t="str">
        <f aca="false">IF(O2575="Not Used","-",VLOOKUP(D2575,FOLIOS,7,FALSE())&amp;H2575)</f>
        <v>-</v>
      </c>
      <c r="W2575" s="84" t="str">
        <f aca="false">IF(U2575="-","-",O2575&amp;E2575&amp;H2575)</f>
        <v>-</v>
      </c>
      <c r="X2575" s="85" t="str">
        <f aca="false">D2575&amp;G2575</f>
        <v>FT-CAND-EGSC-PRCTOLL:AECO/MCNL</v>
      </c>
      <c r="AF2575" s="0" t="str">
        <f aca="false">D2575&amp;V2575</f>
        <v>FT-CAND-EGSC-PRC-</v>
      </c>
    </row>
    <row r="2576" customFormat="false" ht="12.75" hidden="false" customHeight="false" outlineLevel="0" collapsed="false">
      <c r="A2576" s="81" t="n">
        <v>36682</v>
      </c>
      <c r="B2576" s="82" t="s">
        <v>55</v>
      </c>
      <c r="C2576" s="82" t="s">
        <v>56</v>
      </c>
      <c r="D2576" s="82" t="s">
        <v>103</v>
      </c>
      <c r="E2576" s="82" t="s">
        <v>24</v>
      </c>
      <c r="F2576" s="82"/>
      <c r="G2576" s="82" t="s">
        <v>69</v>
      </c>
      <c r="H2576" s="89" t="n">
        <v>36951</v>
      </c>
      <c r="I2576" s="82" t="n">
        <v>-463639</v>
      </c>
      <c r="J2576" s="82" t="n">
        <v>0</v>
      </c>
      <c r="K2576" s="83" t="n">
        <f aca="false">IF(J2576=0,0,J2576/I2576)</f>
        <v>0</v>
      </c>
      <c r="L2576" s="83" t="n">
        <f aca="false">I2576/UOM</f>
        <v>-46.3639</v>
      </c>
      <c r="M2576" s="83" t="n">
        <f aca="false">J2576/UOM</f>
        <v>0</v>
      </c>
      <c r="N2576" s="84" t="str">
        <f aca="false">IF(F2576="P","PHY",IF(F2576="G","G",E2576))</f>
        <v>P</v>
      </c>
      <c r="O2576" s="84" t="str">
        <f aca="false">IF(ISNA(VLOOKUP(G2576,BadCanCurves,1,FALSE())),VLOOKUP(D2576,FOLIOS,6,FALSE()),"not used")</f>
        <v>not used</v>
      </c>
      <c r="P2576" s="84" t="n">
        <f aca="false">IF($N2576="P",VLOOKUP(H2576,PrcBuckets,2,FALSE()),0)</f>
        <v>9</v>
      </c>
      <c r="Q2576" s="84" t="n">
        <f aca="false">IF($N2576="D",VLOOKUP(H2576,BasisBuckets,2,FALSE()),0)</f>
        <v>0</v>
      </c>
      <c r="R2576" s="84" t="n">
        <f aca="false">IF($N2576="PHY",VLOOKUP(H2576,PGDBuckets,2,FALSE()),0)</f>
        <v>0</v>
      </c>
      <c r="S2576" s="84" t="n">
        <f aca="false">IF($N2576="G",VLOOKUP(H2576,PGDBuckets,2,FALSE()),0)</f>
        <v>0</v>
      </c>
      <c r="T2576" s="84" t="n">
        <f aca="false">SUM(P2576:S2576)</f>
        <v>9</v>
      </c>
      <c r="U2576" s="84" t="str">
        <f aca="false">IF(O2576="not used","-",O2576&amp;N2576&amp;T2576)</f>
        <v>-</v>
      </c>
      <c r="V2576" s="84" t="str">
        <f aca="false">IF(O2576="Not Used","-",VLOOKUP(D2576,FOLIOS,7,FALSE())&amp;H2576)</f>
        <v>-</v>
      </c>
      <c r="W2576" s="84" t="str">
        <f aca="false">IF(U2576="-","-",O2576&amp;E2576&amp;H2576)</f>
        <v>-</v>
      </c>
      <c r="X2576" s="85" t="str">
        <f aca="false">D2576&amp;G2576</f>
        <v>FT-CAND-EGSC-PRCTOLL:AECO/MCNL</v>
      </c>
      <c r="AF2576" s="0" t="str">
        <f aca="false">D2576&amp;V2576</f>
        <v>FT-CAND-EGSC-PRC-</v>
      </c>
    </row>
    <row r="2577" customFormat="false" ht="12.75" hidden="false" customHeight="false" outlineLevel="0" collapsed="false">
      <c r="A2577" s="81" t="n">
        <v>36682</v>
      </c>
      <c r="B2577" s="82" t="s">
        <v>55</v>
      </c>
      <c r="C2577" s="82" t="s">
        <v>56</v>
      </c>
      <c r="D2577" s="82" t="s">
        <v>103</v>
      </c>
      <c r="E2577" s="82" t="s">
        <v>24</v>
      </c>
      <c r="F2577" s="82"/>
      <c r="G2577" s="82" t="s">
        <v>69</v>
      </c>
      <c r="H2577" s="89" t="n">
        <v>36982</v>
      </c>
      <c r="I2577" s="82" t="n">
        <v>-445933</v>
      </c>
      <c r="J2577" s="82" t="n">
        <v>0</v>
      </c>
      <c r="K2577" s="83" t="n">
        <f aca="false">IF(J2577=0,0,J2577/I2577)</f>
        <v>0</v>
      </c>
      <c r="L2577" s="83" t="n">
        <f aca="false">I2577/UOM</f>
        <v>-44.5933</v>
      </c>
      <c r="M2577" s="83" t="n">
        <f aca="false">J2577/UOM</f>
        <v>0</v>
      </c>
      <c r="N2577" s="84" t="str">
        <f aca="false">IF(F2577="P","PHY",IF(F2577="G","G",E2577))</f>
        <v>P</v>
      </c>
      <c r="O2577" s="84" t="str">
        <f aca="false">IF(ISNA(VLOOKUP(G2577,BadCanCurves,1,FALSE())),VLOOKUP(D2577,FOLIOS,6,FALSE()),"not used")</f>
        <v>not used</v>
      </c>
      <c r="P2577" s="84" t="n">
        <f aca="false">IF($N2577="P",VLOOKUP(H2577,PrcBuckets,2,FALSE()),0)</f>
        <v>9</v>
      </c>
      <c r="Q2577" s="84" t="n">
        <f aca="false">IF($N2577="D",VLOOKUP(H2577,BasisBuckets,2,FALSE()),0)</f>
        <v>0</v>
      </c>
      <c r="R2577" s="84" t="n">
        <f aca="false">IF($N2577="PHY",VLOOKUP(H2577,PGDBuckets,2,FALSE()),0)</f>
        <v>0</v>
      </c>
      <c r="S2577" s="84" t="n">
        <f aca="false">IF($N2577="G",VLOOKUP(H2577,PGDBuckets,2,FALSE()),0)</f>
        <v>0</v>
      </c>
      <c r="T2577" s="84" t="n">
        <f aca="false">SUM(P2577:S2577)</f>
        <v>9</v>
      </c>
      <c r="U2577" s="84" t="str">
        <f aca="false">IF(O2577="not used","-",O2577&amp;N2577&amp;T2577)</f>
        <v>-</v>
      </c>
      <c r="V2577" s="84" t="str">
        <f aca="false">IF(O2577="Not Used","-",VLOOKUP(D2577,FOLIOS,7,FALSE())&amp;H2577)</f>
        <v>-</v>
      </c>
      <c r="W2577" s="84" t="str">
        <f aca="false">IF(U2577="-","-",O2577&amp;E2577&amp;H2577)</f>
        <v>-</v>
      </c>
      <c r="X2577" s="85" t="str">
        <f aca="false">D2577&amp;G2577</f>
        <v>FT-CAND-EGSC-PRCTOLL:AECO/MCNL</v>
      </c>
      <c r="AF2577" s="0" t="str">
        <f aca="false">D2577&amp;V2577</f>
        <v>FT-CAND-EGSC-PRC-</v>
      </c>
    </row>
    <row r="2578" customFormat="false" ht="12.75" hidden="false" customHeight="false" outlineLevel="0" collapsed="false">
      <c r="A2578" s="81" t="n">
        <v>36682</v>
      </c>
      <c r="B2578" s="82" t="s">
        <v>55</v>
      </c>
      <c r="C2578" s="82" t="s">
        <v>56</v>
      </c>
      <c r="D2578" s="82" t="s">
        <v>103</v>
      </c>
      <c r="E2578" s="82" t="s">
        <v>24</v>
      </c>
      <c r="F2578" s="82"/>
      <c r="G2578" s="82" t="s">
        <v>69</v>
      </c>
      <c r="H2578" s="89" t="n">
        <v>37012</v>
      </c>
      <c r="I2578" s="82" t="n">
        <v>-458081</v>
      </c>
      <c r="J2578" s="82" t="n">
        <v>0</v>
      </c>
      <c r="K2578" s="83" t="n">
        <f aca="false">IF(J2578=0,0,J2578/I2578)</f>
        <v>0</v>
      </c>
      <c r="L2578" s="83" t="n">
        <f aca="false">I2578/UOM</f>
        <v>-45.8081</v>
      </c>
      <c r="M2578" s="83" t="n">
        <f aca="false">J2578/UOM</f>
        <v>0</v>
      </c>
      <c r="N2578" s="84" t="str">
        <f aca="false">IF(F2578="P","PHY",IF(F2578="G","G",E2578))</f>
        <v>P</v>
      </c>
      <c r="O2578" s="84" t="str">
        <f aca="false">IF(ISNA(VLOOKUP(G2578,BadCanCurves,1,FALSE())),VLOOKUP(D2578,FOLIOS,6,FALSE()),"not used")</f>
        <v>not used</v>
      </c>
      <c r="P2578" s="84" t="n">
        <f aca="false">IF($N2578="P",VLOOKUP(H2578,PrcBuckets,2,FALSE()),0)</f>
        <v>9</v>
      </c>
      <c r="Q2578" s="84" t="n">
        <f aca="false">IF($N2578="D",VLOOKUP(H2578,BasisBuckets,2,FALSE()),0)</f>
        <v>0</v>
      </c>
      <c r="R2578" s="84" t="n">
        <f aca="false">IF($N2578="PHY",VLOOKUP(H2578,PGDBuckets,2,FALSE()),0)</f>
        <v>0</v>
      </c>
      <c r="S2578" s="84" t="n">
        <f aca="false">IF($N2578="G",VLOOKUP(H2578,PGDBuckets,2,FALSE()),0)</f>
        <v>0</v>
      </c>
      <c r="T2578" s="84" t="n">
        <f aca="false">SUM(P2578:S2578)</f>
        <v>9</v>
      </c>
      <c r="U2578" s="84" t="str">
        <f aca="false">IF(O2578="not used","-",O2578&amp;N2578&amp;T2578)</f>
        <v>-</v>
      </c>
      <c r="V2578" s="84" t="str">
        <f aca="false">IF(O2578="Not Used","-",VLOOKUP(D2578,FOLIOS,7,FALSE())&amp;H2578)</f>
        <v>-</v>
      </c>
      <c r="W2578" s="84" t="str">
        <f aca="false">IF(U2578="-","-",O2578&amp;E2578&amp;H2578)</f>
        <v>-</v>
      </c>
      <c r="X2578" s="85" t="str">
        <f aca="false">D2578&amp;G2578</f>
        <v>FT-CAND-EGSC-PRCTOLL:AECO/MCNL</v>
      </c>
      <c r="AF2578" s="0" t="str">
        <f aca="false">D2578&amp;V2578</f>
        <v>FT-CAND-EGSC-PRC-</v>
      </c>
    </row>
    <row r="2579" customFormat="false" ht="12.75" hidden="false" customHeight="false" outlineLevel="0" collapsed="false">
      <c r="A2579" s="81" t="n">
        <v>36682</v>
      </c>
      <c r="B2579" s="82" t="s">
        <v>55</v>
      </c>
      <c r="C2579" s="82" t="s">
        <v>56</v>
      </c>
      <c r="D2579" s="82" t="s">
        <v>103</v>
      </c>
      <c r="E2579" s="82" t="s">
        <v>24</v>
      </c>
      <c r="F2579" s="82"/>
      <c r="G2579" s="82" t="s">
        <v>69</v>
      </c>
      <c r="H2579" s="89" t="n">
        <v>37043</v>
      </c>
      <c r="I2579" s="82" t="n">
        <v>-440591</v>
      </c>
      <c r="J2579" s="82" t="n">
        <v>0</v>
      </c>
      <c r="K2579" s="83" t="n">
        <f aca="false">IF(J2579=0,0,J2579/I2579)</f>
        <v>0</v>
      </c>
      <c r="L2579" s="83" t="n">
        <f aca="false">I2579/UOM</f>
        <v>-44.0591</v>
      </c>
      <c r="M2579" s="83" t="n">
        <f aca="false">J2579/UOM</f>
        <v>0</v>
      </c>
      <c r="N2579" s="84" t="str">
        <f aca="false">IF(F2579="P","PHY",IF(F2579="G","G",E2579))</f>
        <v>P</v>
      </c>
      <c r="O2579" s="84" t="str">
        <f aca="false">IF(ISNA(VLOOKUP(G2579,BadCanCurves,1,FALSE())),VLOOKUP(D2579,FOLIOS,6,FALSE()),"not used")</f>
        <v>not used</v>
      </c>
      <c r="P2579" s="84" t="n">
        <f aca="false">IF($N2579="P",VLOOKUP(H2579,PrcBuckets,2,FALSE()),0)</f>
        <v>9</v>
      </c>
      <c r="Q2579" s="84" t="n">
        <f aca="false">IF($N2579="D",VLOOKUP(H2579,BasisBuckets,2,FALSE()),0)</f>
        <v>0</v>
      </c>
      <c r="R2579" s="84" t="n">
        <f aca="false">IF($N2579="PHY",VLOOKUP(H2579,PGDBuckets,2,FALSE()),0)</f>
        <v>0</v>
      </c>
      <c r="S2579" s="84" t="n">
        <f aca="false">IF($N2579="G",VLOOKUP(H2579,PGDBuckets,2,FALSE()),0)</f>
        <v>0</v>
      </c>
      <c r="T2579" s="84" t="n">
        <f aca="false">SUM(P2579:S2579)</f>
        <v>9</v>
      </c>
      <c r="U2579" s="84" t="str">
        <f aca="false">IF(O2579="not used","-",O2579&amp;N2579&amp;T2579)</f>
        <v>-</v>
      </c>
      <c r="V2579" s="84" t="str">
        <f aca="false">IF(O2579="Not Used","-",VLOOKUP(D2579,FOLIOS,7,FALSE())&amp;H2579)</f>
        <v>-</v>
      </c>
      <c r="W2579" s="84" t="str">
        <f aca="false">IF(U2579="-","-",O2579&amp;E2579&amp;H2579)</f>
        <v>-</v>
      </c>
      <c r="X2579" s="85" t="str">
        <f aca="false">D2579&amp;G2579</f>
        <v>FT-CAND-EGSC-PRCTOLL:AECO/MCNL</v>
      </c>
      <c r="AF2579" s="0" t="str">
        <f aca="false">D2579&amp;V2579</f>
        <v>FT-CAND-EGSC-PRC-</v>
      </c>
    </row>
    <row r="2580" customFormat="false" ht="12.75" hidden="false" customHeight="false" outlineLevel="0" collapsed="false">
      <c r="A2580" s="81" t="n">
        <v>36682</v>
      </c>
      <c r="B2580" s="82" t="s">
        <v>55</v>
      </c>
      <c r="C2580" s="82" t="s">
        <v>56</v>
      </c>
      <c r="D2580" s="82" t="s">
        <v>103</v>
      </c>
      <c r="E2580" s="82" t="s">
        <v>24</v>
      </c>
      <c r="F2580" s="82"/>
      <c r="G2580" s="82" t="s">
        <v>69</v>
      </c>
      <c r="H2580" s="89" t="n">
        <v>37073</v>
      </c>
      <c r="I2580" s="82" t="n">
        <v>-452579</v>
      </c>
      <c r="J2580" s="82" t="n">
        <v>0</v>
      </c>
      <c r="K2580" s="83" t="n">
        <f aca="false">IF(J2580=0,0,J2580/I2580)</f>
        <v>0</v>
      </c>
      <c r="L2580" s="83" t="n">
        <f aca="false">I2580/UOM</f>
        <v>-45.2579</v>
      </c>
      <c r="M2580" s="83" t="n">
        <f aca="false">J2580/UOM</f>
        <v>0</v>
      </c>
      <c r="N2580" s="84" t="str">
        <f aca="false">IF(F2580="P","PHY",IF(F2580="G","G",E2580))</f>
        <v>P</v>
      </c>
      <c r="O2580" s="84" t="str">
        <f aca="false">IF(ISNA(VLOOKUP(G2580,BadCanCurves,1,FALSE())),VLOOKUP(D2580,FOLIOS,6,FALSE()),"not used")</f>
        <v>not used</v>
      </c>
      <c r="P2580" s="84" t="n">
        <f aca="false">IF($N2580="P",VLOOKUP(H2580,PrcBuckets,2,FALSE()),0)</f>
        <v>9</v>
      </c>
      <c r="Q2580" s="84" t="n">
        <f aca="false">IF($N2580="D",VLOOKUP(H2580,BasisBuckets,2,FALSE()),0)</f>
        <v>0</v>
      </c>
      <c r="R2580" s="84" t="n">
        <f aca="false">IF($N2580="PHY",VLOOKUP(H2580,PGDBuckets,2,FALSE()),0)</f>
        <v>0</v>
      </c>
      <c r="S2580" s="84" t="n">
        <f aca="false">IF($N2580="G",VLOOKUP(H2580,PGDBuckets,2,FALSE()),0)</f>
        <v>0</v>
      </c>
      <c r="T2580" s="84" t="n">
        <f aca="false">SUM(P2580:S2580)</f>
        <v>9</v>
      </c>
      <c r="U2580" s="84" t="str">
        <f aca="false">IF(O2580="not used","-",O2580&amp;N2580&amp;T2580)</f>
        <v>-</v>
      </c>
      <c r="V2580" s="84" t="str">
        <f aca="false">IF(O2580="Not Used","-",VLOOKUP(D2580,FOLIOS,7,FALSE())&amp;H2580)</f>
        <v>-</v>
      </c>
      <c r="W2580" s="84" t="str">
        <f aca="false">IF(U2580="-","-",O2580&amp;E2580&amp;H2580)</f>
        <v>-</v>
      </c>
      <c r="X2580" s="85" t="str">
        <f aca="false">D2580&amp;G2580</f>
        <v>FT-CAND-EGSC-PRCTOLL:AECO/MCNL</v>
      </c>
      <c r="AF2580" s="0" t="str">
        <f aca="false">D2580&amp;V2580</f>
        <v>FT-CAND-EGSC-PRC-</v>
      </c>
    </row>
    <row r="2581" customFormat="false" ht="12.75" hidden="false" customHeight="false" outlineLevel="0" collapsed="false">
      <c r="A2581" s="81" t="n">
        <v>36682</v>
      </c>
      <c r="B2581" s="82" t="s">
        <v>55</v>
      </c>
      <c r="C2581" s="82" t="s">
        <v>56</v>
      </c>
      <c r="D2581" s="82" t="s">
        <v>103</v>
      </c>
      <c r="E2581" s="82" t="s">
        <v>24</v>
      </c>
      <c r="F2581" s="82"/>
      <c r="G2581" s="82" t="s">
        <v>69</v>
      </c>
      <c r="H2581" s="89" t="n">
        <v>37104</v>
      </c>
      <c r="I2581" s="82" t="n">
        <v>-449814</v>
      </c>
      <c r="J2581" s="82" t="n">
        <v>0</v>
      </c>
      <c r="K2581" s="83" t="n">
        <f aca="false">IF(J2581=0,0,J2581/I2581)</f>
        <v>0</v>
      </c>
      <c r="L2581" s="83" t="n">
        <f aca="false">I2581/UOM</f>
        <v>-44.9814</v>
      </c>
      <c r="M2581" s="83" t="n">
        <f aca="false">J2581/UOM</f>
        <v>0</v>
      </c>
      <c r="N2581" s="84" t="str">
        <f aca="false">IF(F2581="P","PHY",IF(F2581="G","G",E2581))</f>
        <v>P</v>
      </c>
      <c r="O2581" s="84" t="str">
        <f aca="false">IF(ISNA(VLOOKUP(G2581,BadCanCurves,1,FALSE())),VLOOKUP(D2581,FOLIOS,6,FALSE()),"not used")</f>
        <v>not used</v>
      </c>
      <c r="P2581" s="84" t="n">
        <f aca="false">IF($N2581="P",VLOOKUP(H2581,PrcBuckets,2,FALSE()),0)</f>
        <v>9</v>
      </c>
      <c r="Q2581" s="84" t="n">
        <f aca="false">IF($N2581="D",VLOOKUP(H2581,BasisBuckets,2,FALSE()),0)</f>
        <v>0</v>
      </c>
      <c r="R2581" s="84" t="n">
        <f aca="false">IF($N2581="PHY",VLOOKUP(H2581,PGDBuckets,2,FALSE()),0)</f>
        <v>0</v>
      </c>
      <c r="S2581" s="84" t="n">
        <f aca="false">IF($N2581="G",VLOOKUP(H2581,PGDBuckets,2,FALSE()),0)</f>
        <v>0</v>
      </c>
      <c r="T2581" s="84" t="n">
        <f aca="false">SUM(P2581:S2581)</f>
        <v>9</v>
      </c>
      <c r="U2581" s="84" t="str">
        <f aca="false">IF(O2581="not used","-",O2581&amp;N2581&amp;T2581)</f>
        <v>-</v>
      </c>
      <c r="V2581" s="84" t="str">
        <f aca="false">IF(O2581="Not Used","-",VLOOKUP(D2581,FOLIOS,7,FALSE())&amp;H2581)</f>
        <v>-</v>
      </c>
      <c r="W2581" s="84" t="str">
        <f aca="false">IF(U2581="-","-",O2581&amp;E2581&amp;H2581)</f>
        <v>-</v>
      </c>
      <c r="X2581" s="85" t="str">
        <f aca="false">D2581&amp;G2581</f>
        <v>FT-CAND-EGSC-PRCTOLL:AECO/MCNL</v>
      </c>
      <c r="AF2581" s="0" t="str">
        <f aca="false">D2581&amp;V2581</f>
        <v>FT-CAND-EGSC-PRC-</v>
      </c>
    </row>
    <row r="2582" customFormat="false" ht="12.75" hidden="false" customHeight="false" outlineLevel="0" collapsed="false">
      <c r="A2582" s="81" t="n">
        <v>36682</v>
      </c>
      <c r="B2582" s="82" t="s">
        <v>55</v>
      </c>
      <c r="C2582" s="82" t="s">
        <v>56</v>
      </c>
      <c r="D2582" s="82" t="s">
        <v>103</v>
      </c>
      <c r="E2582" s="82" t="s">
        <v>24</v>
      </c>
      <c r="F2582" s="82"/>
      <c r="G2582" s="82" t="s">
        <v>69</v>
      </c>
      <c r="H2582" s="89" t="n">
        <v>37135</v>
      </c>
      <c r="I2582" s="82" t="n">
        <v>-432636</v>
      </c>
      <c r="J2582" s="82" t="n">
        <v>0</v>
      </c>
      <c r="K2582" s="83" t="n">
        <f aca="false">IF(J2582=0,0,J2582/I2582)</f>
        <v>0</v>
      </c>
      <c r="L2582" s="83" t="n">
        <f aca="false">I2582/UOM</f>
        <v>-43.2636</v>
      </c>
      <c r="M2582" s="83" t="n">
        <f aca="false">J2582/UOM</f>
        <v>0</v>
      </c>
      <c r="N2582" s="84" t="str">
        <f aca="false">IF(F2582="P","PHY",IF(F2582="G","G",E2582))</f>
        <v>P</v>
      </c>
      <c r="O2582" s="84" t="str">
        <f aca="false">IF(ISNA(VLOOKUP(G2582,BadCanCurves,1,FALSE())),VLOOKUP(D2582,FOLIOS,6,FALSE()),"not used")</f>
        <v>not used</v>
      </c>
      <c r="P2582" s="84" t="n">
        <f aca="false">IF($N2582="P",VLOOKUP(H2582,PrcBuckets,2,FALSE()),0)</f>
        <v>9</v>
      </c>
      <c r="Q2582" s="84" t="n">
        <f aca="false">IF($N2582="D",VLOOKUP(H2582,BasisBuckets,2,FALSE()),0)</f>
        <v>0</v>
      </c>
      <c r="R2582" s="84" t="n">
        <f aca="false">IF($N2582="PHY",VLOOKUP(H2582,PGDBuckets,2,FALSE()),0)</f>
        <v>0</v>
      </c>
      <c r="S2582" s="84" t="n">
        <f aca="false">IF($N2582="G",VLOOKUP(H2582,PGDBuckets,2,FALSE()),0)</f>
        <v>0</v>
      </c>
      <c r="T2582" s="84" t="n">
        <f aca="false">SUM(P2582:S2582)</f>
        <v>9</v>
      </c>
      <c r="U2582" s="84" t="str">
        <f aca="false">IF(O2582="not used","-",O2582&amp;N2582&amp;T2582)</f>
        <v>-</v>
      </c>
      <c r="V2582" s="84" t="str">
        <f aca="false">IF(O2582="Not Used","-",VLOOKUP(D2582,FOLIOS,7,FALSE())&amp;H2582)</f>
        <v>-</v>
      </c>
      <c r="W2582" s="84" t="str">
        <f aca="false">IF(U2582="-","-",O2582&amp;E2582&amp;H2582)</f>
        <v>-</v>
      </c>
      <c r="X2582" s="85" t="str">
        <f aca="false">D2582&amp;G2582</f>
        <v>FT-CAND-EGSC-PRCTOLL:AECO/MCNL</v>
      </c>
      <c r="AF2582" s="0" t="str">
        <f aca="false">D2582&amp;V2582</f>
        <v>FT-CAND-EGSC-PRC-</v>
      </c>
    </row>
    <row r="2583" customFormat="false" ht="12.75" hidden="false" customHeight="false" outlineLevel="0" collapsed="false">
      <c r="A2583" s="81" t="n">
        <v>36682</v>
      </c>
      <c r="B2583" s="82" t="s">
        <v>55</v>
      </c>
      <c r="C2583" s="82" t="s">
        <v>56</v>
      </c>
      <c r="D2583" s="82" t="s">
        <v>103</v>
      </c>
      <c r="E2583" s="82" t="s">
        <v>24</v>
      </c>
      <c r="F2583" s="82"/>
      <c r="G2583" s="82" t="s">
        <v>69</v>
      </c>
      <c r="H2583" s="89" t="n">
        <v>37165</v>
      </c>
      <c r="I2583" s="82" t="n">
        <v>-444408</v>
      </c>
      <c r="J2583" s="82" t="n">
        <v>0</v>
      </c>
      <c r="K2583" s="83" t="n">
        <f aca="false">IF(J2583=0,0,J2583/I2583)</f>
        <v>0</v>
      </c>
      <c r="L2583" s="83" t="n">
        <f aca="false">I2583/UOM</f>
        <v>-44.4408</v>
      </c>
      <c r="M2583" s="83" t="n">
        <f aca="false">J2583/UOM</f>
        <v>0</v>
      </c>
      <c r="N2583" s="84" t="str">
        <f aca="false">IF(F2583="P","PHY",IF(F2583="G","G",E2583))</f>
        <v>P</v>
      </c>
      <c r="O2583" s="84" t="str">
        <f aca="false">IF(ISNA(VLOOKUP(G2583,BadCanCurves,1,FALSE())),VLOOKUP(D2583,FOLIOS,6,FALSE()),"not used")</f>
        <v>not used</v>
      </c>
      <c r="P2583" s="84" t="n">
        <f aca="false">IF($N2583="P",VLOOKUP(H2583,PrcBuckets,2,FALSE()),0)</f>
        <v>9</v>
      </c>
      <c r="Q2583" s="84" t="n">
        <f aca="false">IF($N2583="D",VLOOKUP(H2583,BasisBuckets,2,FALSE()),0)</f>
        <v>0</v>
      </c>
      <c r="R2583" s="84" t="n">
        <f aca="false">IF($N2583="PHY",VLOOKUP(H2583,PGDBuckets,2,FALSE()),0)</f>
        <v>0</v>
      </c>
      <c r="S2583" s="84" t="n">
        <f aca="false">IF($N2583="G",VLOOKUP(H2583,PGDBuckets,2,FALSE()),0)</f>
        <v>0</v>
      </c>
      <c r="T2583" s="84" t="n">
        <f aca="false">SUM(P2583:S2583)</f>
        <v>9</v>
      </c>
      <c r="U2583" s="84" t="str">
        <f aca="false">IF(O2583="not used","-",O2583&amp;N2583&amp;T2583)</f>
        <v>-</v>
      </c>
      <c r="V2583" s="84" t="str">
        <f aca="false">IF(O2583="Not Used","-",VLOOKUP(D2583,FOLIOS,7,FALSE())&amp;H2583)</f>
        <v>-</v>
      </c>
      <c r="W2583" s="84" t="str">
        <f aca="false">IF(U2583="-","-",O2583&amp;E2583&amp;H2583)</f>
        <v>-</v>
      </c>
      <c r="X2583" s="85" t="str">
        <f aca="false">D2583&amp;G2583</f>
        <v>FT-CAND-EGSC-PRCTOLL:AECO/MCNL</v>
      </c>
      <c r="AF2583" s="0" t="str">
        <f aca="false">D2583&amp;V2583</f>
        <v>FT-CAND-EGSC-PRC-</v>
      </c>
    </row>
    <row r="2584" customFormat="false" ht="12.75" hidden="false" customHeight="false" outlineLevel="0" collapsed="false">
      <c r="A2584" s="81" t="n">
        <v>36682</v>
      </c>
      <c r="B2584" s="82" t="s">
        <v>55</v>
      </c>
      <c r="C2584" s="82" t="s">
        <v>56</v>
      </c>
      <c r="D2584" s="82" t="s">
        <v>103</v>
      </c>
      <c r="E2584" s="82" t="s">
        <v>24</v>
      </c>
      <c r="F2584" s="82"/>
      <c r="G2584" s="82" t="s">
        <v>69</v>
      </c>
      <c r="H2584" s="89" t="n">
        <v>37196</v>
      </c>
      <c r="I2584" s="82" t="n">
        <v>-427447</v>
      </c>
      <c r="J2584" s="82" t="n">
        <v>0</v>
      </c>
      <c r="K2584" s="83" t="n">
        <f aca="false">IF(J2584=0,0,J2584/I2584)</f>
        <v>0</v>
      </c>
      <c r="L2584" s="83" t="n">
        <f aca="false">I2584/UOM</f>
        <v>-42.7447</v>
      </c>
      <c r="M2584" s="83" t="n">
        <f aca="false">J2584/UOM</f>
        <v>0</v>
      </c>
      <c r="N2584" s="84" t="str">
        <f aca="false">IF(F2584="P","PHY",IF(F2584="G","G",E2584))</f>
        <v>P</v>
      </c>
      <c r="O2584" s="84" t="str">
        <f aca="false">IF(ISNA(VLOOKUP(G2584,BadCanCurves,1,FALSE())),VLOOKUP(D2584,FOLIOS,6,FALSE()),"not used")</f>
        <v>not used</v>
      </c>
      <c r="P2584" s="84" t="n">
        <f aca="false">IF($N2584="P",VLOOKUP(H2584,PrcBuckets,2,FALSE()),0)</f>
        <v>9</v>
      </c>
      <c r="Q2584" s="84" t="n">
        <f aca="false">IF($N2584="D",VLOOKUP(H2584,BasisBuckets,2,FALSE()),0)</f>
        <v>0</v>
      </c>
      <c r="R2584" s="84" t="n">
        <f aca="false">IF($N2584="PHY",VLOOKUP(H2584,PGDBuckets,2,FALSE()),0)</f>
        <v>0</v>
      </c>
      <c r="S2584" s="84" t="n">
        <f aca="false">IF($N2584="G",VLOOKUP(H2584,PGDBuckets,2,FALSE()),0)</f>
        <v>0</v>
      </c>
      <c r="T2584" s="84" t="n">
        <f aca="false">SUM(P2584:S2584)</f>
        <v>9</v>
      </c>
      <c r="U2584" s="84" t="str">
        <f aca="false">IF(O2584="not used","-",O2584&amp;N2584&amp;T2584)</f>
        <v>-</v>
      </c>
      <c r="V2584" s="84" t="str">
        <f aca="false">IF(O2584="Not Used","-",VLOOKUP(D2584,FOLIOS,7,FALSE())&amp;H2584)</f>
        <v>-</v>
      </c>
      <c r="W2584" s="84" t="str">
        <f aca="false">IF(U2584="-","-",O2584&amp;E2584&amp;H2584)</f>
        <v>-</v>
      </c>
      <c r="X2584" s="85" t="str">
        <f aca="false">D2584&amp;G2584</f>
        <v>FT-CAND-EGSC-PRCTOLL:AECO/MCNL</v>
      </c>
      <c r="AF2584" s="0" t="str">
        <f aca="false">D2584&amp;V2584</f>
        <v>FT-CAND-EGSC-PRC-</v>
      </c>
    </row>
    <row r="2585" customFormat="false" ht="12.75" hidden="false" customHeight="false" outlineLevel="0" collapsed="false">
      <c r="A2585" s="81" t="n">
        <v>36682</v>
      </c>
      <c r="B2585" s="82" t="s">
        <v>55</v>
      </c>
      <c r="C2585" s="82" t="s">
        <v>56</v>
      </c>
      <c r="D2585" s="82" t="s">
        <v>103</v>
      </c>
      <c r="E2585" s="82" t="s">
        <v>24</v>
      </c>
      <c r="F2585" s="82"/>
      <c r="G2585" s="82" t="s">
        <v>69</v>
      </c>
      <c r="H2585" s="89" t="n">
        <v>37226</v>
      </c>
      <c r="I2585" s="82" t="n">
        <v>-453273</v>
      </c>
      <c r="J2585" s="82" t="n">
        <v>0</v>
      </c>
      <c r="K2585" s="83" t="n">
        <f aca="false">IF(J2585=0,0,J2585/I2585)</f>
        <v>0</v>
      </c>
      <c r="L2585" s="83" t="n">
        <f aca="false">I2585/UOM</f>
        <v>-45.3273</v>
      </c>
      <c r="M2585" s="83" t="n">
        <f aca="false">J2585/UOM</f>
        <v>0</v>
      </c>
      <c r="N2585" s="84" t="str">
        <f aca="false">IF(F2585="P","PHY",IF(F2585="G","G",E2585))</f>
        <v>P</v>
      </c>
      <c r="O2585" s="84" t="str">
        <f aca="false">IF(ISNA(VLOOKUP(G2585,BadCanCurves,1,FALSE())),VLOOKUP(D2585,FOLIOS,6,FALSE()),"not used")</f>
        <v>not used</v>
      </c>
      <c r="P2585" s="84" t="n">
        <f aca="false">IF($N2585="P",VLOOKUP(H2585,PrcBuckets,2,FALSE()),0)</f>
        <v>9</v>
      </c>
      <c r="Q2585" s="84" t="n">
        <f aca="false">IF($N2585="D",VLOOKUP(H2585,BasisBuckets,2,FALSE()),0)</f>
        <v>0</v>
      </c>
      <c r="R2585" s="84" t="n">
        <f aca="false">IF($N2585="PHY",VLOOKUP(H2585,PGDBuckets,2,FALSE()),0)</f>
        <v>0</v>
      </c>
      <c r="S2585" s="84" t="n">
        <f aca="false">IF($N2585="G",VLOOKUP(H2585,PGDBuckets,2,FALSE()),0)</f>
        <v>0</v>
      </c>
      <c r="T2585" s="84" t="n">
        <f aca="false">SUM(P2585:S2585)</f>
        <v>9</v>
      </c>
      <c r="U2585" s="84" t="str">
        <f aca="false">IF(O2585="not used","-",O2585&amp;N2585&amp;T2585)</f>
        <v>-</v>
      </c>
      <c r="V2585" s="84" t="str">
        <f aca="false">IF(O2585="Not Used","-",VLOOKUP(D2585,FOLIOS,7,FALSE())&amp;H2585)</f>
        <v>-</v>
      </c>
      <c r="W2585" s="84" t="str">
        <f aca="false">IF(U2585="-","-",O2585&amp;E2585&amp;H2585)</f>
        <v>-</v>
      </c>
      <c r="X2585" s="85" t="str">
        <f aca="false">D2585&amp;G2585</f>
        <v>FT-CAND-EGSC-PRCTOLL:AECO/MCNL</v>
      </c>
      <c r="AF2585" s="0" t="str">
        <f aca="false">D2585&amp;V2585</f>
        <v>FT-CAND-EGSC-PRC-</v>
      </c>
    </row>
    <row r="2586" customFormat="false" ht="12.75" hidden="false" customHeight="false" outlineLevel="0" collapsed="false">
      <c r="A2586" s="81" t="n">
        <v>36682</v>
      </c>
      <c r="B2586" s="82" t="s">
        <v>55</v>
      </c>
      <c r="C2586" s="82" t="s">
        <v>56</v>
      </c>
      <c r="D2586" s="82" t="s">
        <v>103</v>
      </c>
      <c r="E2586" s="82" t="s">
        <v>24</v>
      </c>
      <c r="F2586" s="82"/>
      <c r="G2586" s="82" t="s">
        <v>69</v>
      </c>
      <c r="H2586" s="89" t="n">
        <v>37257</v>
      </c>
      <c r="I2586" s="82" t="n">
        <v>-436252</v>
      </c>
      <c r="J2586" s="82" t="n">
        <v>0</v>
      </c>
      <c r="K2586" s="83" t="n">
        <f aca="false">IF(J2586=0,0,J2586/I2586)</f>
        <v>0</v>
      </c>
      <c r="L2586" s="83" t="n">
        <f aca="false">I2586/UOM</f>
        <v>-43.6252</v>
      </c>
      <c r="M2586" s="83" t="n">
        <f aca="false">J2586/UOM</f>
        <v>0</v>
      </c>
      <c r="N2586" s="84" t="str">
        <f aca="false">IF(F2586="P","PHY",IF(F2586="G","G",E2586))</f>
        <v>P</v>
      </c>
      <c r="O2586" s="84" t="str">
        <f aca="false">IF(ISNA(VLOOKUP(G2586,BadCanCurves,1,FALSE())),VLOOKUP(D2586,FOLIOS,6,FALSE()),"not used")</f>
        <v>not used</v>
      </c>
      <c r="P2586" s="84" t="n">
        <f aca="false">IF($N2586="P",VLOOKUP(H2586,PrcBuckets,2,FALSE()),0)</f>
        <v>10</v>
      </c>
      <c r="Q2586" s="84" t="n">
        <f aca="false">IF($N2586="D",VLOOKUP(H2586,BasisBuckets,2,FALSE()),0)</f>
        <v>0</v>
      </c>
      <c r="R2586" s="84" t="n">
        <f aca="false">IF($N2586="PHY",VLOOKUP(H2586,PGDBuckets,2,FALSE()),0)</f>
        <v>0</v>
      </c>
      <c r="S2586" s="84" t="n">
        <f aca="false">IF($N2586="G",VLOOKUP(H2586,PGDBuckets,2,FALSE()),0)</f>
        <v>0</v>
      </c>
      <c r="T2586" s="84" t="n">
        <f aca="false">SUM(P2586:S2586)</f>
        <v>10</v>
      </c>
      <c r="U2586" s="84" t="str">
        <f aca="false">IF(O2586="not used","-",O2586&amp;N2586&amp;T2586)</f>
        <v>-</v>
      </c>
      <c r="V2586" s="84" t="str">
        <f aca="false">IF(O2586="Not Used","-",VLOOKUP(D2586,FOLIOS,7,FALSE())&amp;H2586)</f>
        <v>-</v>
      </c>
      <c r="W2586" s="84" t="str">
        <f aca="false">IF(U2586="-","-",O2586&amp;E2586&amp;H2586)</f>
        <v>-</v>
      </c>
      <c r="X2586" s="85" t="str">
        <f aca="false">D2586&amp;G2586</f>
        <v>FT-CAND-EGSC-PRCTOLL:AECO/MCNL</v>
      </c>
      <c r="AF2586" s="0" t="str">
        <f aca="false">D2586&amp;V2586</f>
        <v>FT-CAND-EGSC-PRC-</v>
      </c>
    </row>
    <row r="2587" customFormat="false" ht="12.75" hidden="false" customHeight="false" outlineLevel="0" collapsed="false">
      <c r="A2587" s="81" t="n">
        <v>36682</v>
      </c>
      <c r="B2587" s="82" t="s">
        <v>55</v>
      </c>
      <c r="C2587" s="82" t="s">
        <v>56</v>
      </c>
      <c r="D2587" s="82" t="s">
        <v>103</v>
      </c>
      <c r="E2587" s="82" t="s">
        <v>24</v>
      </c>
      <c r="F2587" s="82"/>
      <c r="G2587" s="82" t="s">
        <v>69</v>
      </c>
      <c r="H2587" s="89" t="n">
        <v>37288</v>
      </c>
      <c r="I2587" s="82" t="n">
        <v>-391616</v>
      </c>
      <c r="J2587" s="82" t="n">
        <v>0</v>
      </c>
      <c r="K2587" s="83" t="n">
        <f aca="false">IF(J2587=0,0,J2587/I2587)</f>
        <v>0</v>
      </c>
      <c r="L2587" s="83" t="n">
        <f aca="false">I2587/UOM</f>
        <v>-39.1616</v>
      </c>
      <c r="M2587" s="83" t="n">
        <f aca="false">J2587/UOM</f>
        <v>0</v>
      </c>
      <c r="N2587" s="84" t="str">
        <f aca="false">IF(F2587="P","PHY",IF(F2587="G","G",E2587))</f>
        <v>P</v>
      </c>
      <c r="O2587" s="84" t="str">
        <f aca="false">IF(ISNA(VLOOKUP(G2587,BadCanCurves,1,FALSE())),VLOOKUP(D2587,FOLIOS,6,FALSE()),"not used")</f>
        <v>not used</v>
      </c>
      <c r="P2587" s="84" t="n">
        <f aca="false">IF($N2587="P",VLOOKUP(H2587,PrcBuckets,2,FALSE()),0)</f>
        <v>10</v>
      </c>
      <c r="Q2587" s="84" t="n">
        <f aca="false">IF($N2587="D",VLOOKUP(H2587,BasisBuckets,2,FALSE()),0)</f>
        <v>0</v>
      </c>
      <c r="R2587" s="84" t="n">
        <f aca="false">IF($N2587="PHY",VLOOKUP(H2587,PGDBuckets,2,FALSE()),0)</f>
        <v>0</v>
      </c>
      <c r="S2587" s="84" t="n">
        <f aca="false">IF($N2587="G",VLOOKUP(H2587,PGDBuckets,2,FALSE()),0)</f>
        <v>0</v>
      </c>
      <c r="T2587" s="84" t="n">
        <f aca="false">SUM(P2587:S2587)</f>
        <v>10</v>
      </c>
      <c r="U2587" s="84" t="str">
        <f aca="false">IF(O2587="not used","-",O2587&amp;N2587&amp;T2587)</f>
        <v>-</v>
      </c>
      <c r="V2587" s="84" t="str">
        <f aca="false">IF(O2587="Not Used","-",VLOOKUP(D2587,FOLIOS,7,FALSE())&amp;H2587)</f>
        <v>-</v>
      </c>
      <c r="W2587" s="84" t="str">
        <f aca="false">IF(U2587="-","-",O2587&amp;E2587&amp;H2587)</f>
        <v>-</v>
      </c>
      <c r="X2587" s="85" t="str">
        <f aca="false">D2587&amp;G2587</f>
        <v>FT-CAND-EGSC-PRCTOLL:AECO/MCNL</v>
      </c>
      <c r="AF2587" s="0" t="str">
        <f aca="false">D2587&amp;V2587</f>
        <v>FT-CAND-EGSC-PRC-</v>
      </c>
    </row>
    <row r="2588" customFormat="false" ht="12.75" hidden="false" customHeight="false" outlineLevel="0" collapsed="false">
      <c r="A2588" s="81" t="n">
        <v>36682</v>
      </c>
      <c r="B2588" s="82" t="s">
        <v>55</v>
      </c>
      <c r="C2588" s="82" t="s">
        <v>56</v>
      </c>
      <c r="D2588" s="82" t="s">
        <v>103</v>
      </c>
      <c r="E2588" s="82" t="s">
        <v>24</v>
      </c>
      <c r="F2588" s="82"/>
      <c r="G2588" s="82" t="s">
        <v>69</v>
      </c>
      <c r="H2588" s="89" t="n">
        <v>37316</v>
      </c>
      <c r="I2588" s="82" t="n">
        <v>-431167</v>
      </c>
      <c r="J2588" s="82" t="n">
        <v>0</v>
      </c>
      <c r="K2588" s="83" t="n">
        <f aca="false">IF(J2588=0,0,J2588/I2588)</f>
        <v>0</v>
      </c>
      <c r="L2588" s="83" t="n">
        <f aca="false">I2588/UOM</f>
        <v>-43.1167</v>
      </c>
      <c r="M2588" s="83" t="n">
        <f aca="false">J2588/UOM</f>
        <v>0</v>
      </c>
      <c r="N2588" s="84" t="str">
        <f aca="false">IF(F2588="P","PHY",IF(F2588="G","G",E2588))</f>
        <v>P</v>
      </c>
      <c r="O2588" s="84" t="str">
        <f aca="false">IF(ISNA(VLOOKUP(G2588,BadCanCurves,1,FALSE())),VLOOKUP(D2588,FOLIOS,6,FALSE()),"not used")</f>
        <v>not used</v>
      </c>
      <c r="P2588" s="84" t="n">
        <f aca="false">IF($N2588="P",VLOOKUP(H2588,PrcBuckets,2,FALSE()),0)</f>
        <v>10</v>
      </c>
      <c r="Q2588" s="84" t="n">
        <f aca="false">IF($N2588="D",VLOOKUP(H2588,BasisBuckets,2,FALSE()),0)</f>
        <v>0</v>
      </c>
      <c r="R2588" s="84" t="n">
        <f aca="false">IF($N2588="PHY",VLOOKUP(H2588,PGDBuckets,2,FALSE()),0)</f>
        <v>0</v>
      </c>
      <c r="S2588" s="84" t="n">
        <f aca="false">IF($N2588="G",VLOOKUP(H2588,PGDBuckets,2,FALSE()),0)</f>
        <v>0</v>
      </c>
      <c r="T2588" s="84" t="n">
        <f aca="false">SUM(P2588:S2588)</f>
        <v>10</v>
      </c>
      <c r="U2588" s="84" t="str">
        <f aca="false">IF(O2588="not used","-",O2588&amp;N2588&amp;T2588)</f>
        <v>-</v>
      </c>
      <c r="V2588" s="84" t="str">
        <f aca="false">IF(O2588="Not Used","-",VLOOKUP(D2588,FOLIOS,7,FALSE())&amp;H2588)</f>
        <v>-</v>
      </c>
      <c r="W2588" s="84" t="str">
        <f aca="false">IF(U2588="-","-",O2588&amp;E2588&amp;H2588)</f>
        <v>-</v>
      </c>
      <c r="X2588" s="85" t="str">
        <f aca="false">D2588&amp;G2588</f>
        <v>FT-CAND-EGSC-PRCTOLL:AECO/MCNL</v>
      </c>
      <c r="AF2588" s="0" t="str">
        <f aca="false">D2588&amp;V2588</f>
        <v>FT-CAND-EGSC-PRC-</v>
      </c>
    </row>
    <row r="2589" customFormat="false" ht="12.75" hidden="false" customHeight="false" outlineLevel="0" collapsed="false">
      <c r="A2589" s="81" t="n">
        <v>36682</v>
      </c>
      <c r="B2589" s="82" t="s">
        <v>55</v>
      </c>
      <c r="C2589" s="82" t="s">
        <v>56</v>
      </c>
      <c r="D2589" s="82" t="s">
        <v>103</v>
      </c>
      <c r="E2589" s="82" t="s">
        <v>24</v>
      </c>
      <c r="F2589" s="82"/>
      <c r="G2589" s="82" t="s">
        <v>69</v>
      </c>
      <c r="H2589" s="89" t="n">
        <v>37347</v>
      </c>
      <c r="I2589" s="82" t="n">
        <v>-414703</v>
      </c>
      <c r="J2589" s="82" t="n">
        <v>0</v>
      </c>
      <c r="K2589" s="83" t="n">
        <f aca="false">IF(J2589=0,0,J2589/I2589)</f>
        <v>0</v>
      </c>
      <c r="L2589" s="83" t="n">
        <f aca="false">I2589/UOM</f>
        <v>-41.4703</v>
      </c>
      <c r="M2589" s="83" t="n">
        <f aca="false">J2589/UOM</f>
        <v>0</v>
      </c>
      <c r="N2589" s="84" t="str">
        <f aca="false">IF(F2589="P","PHY",IF(F2589="G","G",E2589))</f>
        <v>P</v>
      </c>
      <c r="O2589" s="84" t="str">
        <f aca="false">IF(ISNA(VLOOKUP(G2589,BadCanCurves,1,FALSE())),VLOOKUP(D2589,FOLIOS,6,FALSE()),"not used")</f>
        <v>not used</v>
      </c>
      <c r="P2589" s="84" t="n">
        <f aca="false">IF($N2589="P",VLOOKUP(H2589,PrcBuckets,2,FALSE()),0)</f>
        <v>10</v>
      </c>
      <c r="Q2589" s="84" t="n">
        <f aca="false">IF($N2589="D",VLOOKUP(H2589,BasisBuckets,2,FALSE()),0)</f>
        <v>0</v>
      </c>
      <c r="R2589" s="84" t="n">
        <f aca="false">IF($N2589="PHY",VLOOKUP(H2589,PGDBuckets,2,FALSE()),0)</f>
        <v>0</v>
      </c>
      <c r="S2589" s="84" t="n">
        <f aca="false">IF($N2589="G",VLOOKUP(H2589,PGDBuckets,2,FALSE()),0)</f>
        <v>0</v>
      </c>
      <c r="T2589" s="84" t="n">
        <f aca="false">SUM(P2589:S2589)</f>
        <v>10</v>
      </c>
      <c r="U2589" s="84" t="str">
        <f aca="false">IF(O2589="not used","-",O2589&amp;N2589&amp;T2589)</f>
        <v>-</v>
      </c>
      <c r="V2589" s="84" t="str">
        <f aca="false">IF(O2589="Not Used","-",VLOOKUP(D2589,FOLIOS,7,FALSE())&amp;H2589)</f>
        <v>-</v>
      </c>
      <c r="W2589" s="84" t="str">
        <f aca="false">IF(U2589="-","-",O2589&amp;E2589&amp;H2589)</f>
        <v>-</v>
      </c>
      <c r="X2589" s="85" t="str">
        <f aca="false">D2589&amp;G2589</f>
        <v>FT-CAND-EGSC-PRCTOLL:AECO/MCNL</v>
      </c>
      <c r="AF2589" s="0" t="str">
        <f aca="false">D2589&amp;V2589</f>
        <v>FT-CAND-EGSC-PRC-</v>
      </c>
    </row>
    <row r="2590" customFormat="false" ht="12.75" hidden="false" customHeight="false" outlineLevel="0" collapsed="false">
      <c r="A2590" s="81" t="n">
        <v>36682</v>
      </c>
      <c r="B2590" s="82" t="s">
        <v>55</v>
      </c>
      <c r="C2590" s="82" t="s">
        <v>56</v>
      </c>
      <c r="D2590" s="82" t="s">
        <v>103</v>
      </c>
      <c r="E2590" s="82" t="s">
        <v>24</v>
      </c>
      <c r="F2590" s="82"/>
      <c r="G2590" s="82" t="s">
        <v>69</v>
      </c>
      <c r="H2590" s="89" t="n">
        <v>37377</v>
      </c>
      <c r="I2590" s="82" t="n">
        <v>-426005</v>
      </c>
      <c r="J2590" s="82" t="n">
        <v>0</v>
      </c>
      <c r="K2590" s="83" t="n">
        <f aca="false">IF(J2590=0,0,J2590/I2590)</f>
        <v>0</v>
      </c>
      <c r="L2590" s="83" t="n">
        <f aca="false">I2590/UOM</f>
        <v>-42.6005</v>
      </c>
      <c r="M2590" s="83" t="n">
        <f aca="false">J2590/UOM</f>
        <v>0</v>
      </c>
      <c r="N2590" s="84" t="str">
        <f aca="false">IF(F2590="P","PHY",IF(F2590="G","G",E2590))</f>
        <v>P</v>
      </c>
      <c r="O2590" s="84" t="str">
        <f aca="false">IF(ISNA(VLOOKUP(G2590,BadCanCurves,1,FALSE())),VLOOKUP(D2590,FOLIOS,6,FALSE()),"not used")</f>
        <v>not used</v>
      </c>
      <c r="P2590" s="84" t="n">
        <f aca="false">IF($N2590="P",VLOOKUP(H2590,PrcBuckets,2,FALSE()),0)</f>
        <v>10</v>
      </c>
      <c r="Q2590" s="84" t="n">
        <f aca="false">IF($N2590="D",VLOOKUP(H2590,BasisBuckets,2,FALSE()),0)</f>
        <v>0</v>
      </c>
      <c r="R2590" s="84" t="n">
        <f aca="false">IF($N2590="PHY",VLOOKUP(H2590,PGDBuckets,2,FALSE()),0)</f>
        <v>0</v>
      </c>
      <c r="S2590" s="84" t="n">
        <f aca="false">IF($N2590="G",VLOOKUP(H2590,PGDBuckets,2,FALSE()),0)</f>
        <v>0</v>
      </c>
      <c r="T2590" s="84" t="n">
        <f aca="false">SUM(P2590:S2590)</f>
        <v>10</v>
      </c>
      <c r="U2590" s="84" t="str">
        <f aca="false">IF(O2590="not used","-",O2590&amp;N2590&amp;T2590)</f>
        <v>-</v>
      </c>
      <c r="V2590" s="84" t="str">
        <f aca="false">IF(O2590="Not Used","-",VLOOKUP(D2590,FOLIOS,7,FALSE())&amp;H2590)</f>
        <v>-</v>
      </c>
      <c r="W2590" s="84" t="str">
        <f aca="false">IF(U2590="-","-",O2590&amp;E2590&amp;H2590)</f>
        <v>-</v>
      </c>
      <c r="X2590" s="85" t="str">
        <f aca="false">D2590&amp;G2590</f>
        <v>FT-CAND-EGSC-PRCTOLL:AECO/MCNL</v>
      </c>
      <c r="AF2590" s="0" t="str">
        <f aca="false">D2590&amp;V2590</f>
        <v>FT-CAND-EGSC-PRC-</v>
      </c>
    </row>
    <row r="2591" customFormat="false" ht="12.75" hidden="false" customHeight="false" outlineLevel="0" collapsed="false">
      <c r="A2591" s="81" t="n">
        <v>36682</v>
      </c>
      <c r="B2591" s="82" t="s">
        <v>55</v>
      </c>
      <c r="C2591" s="82" t="s">
        <v>56</v>
      </c>
      <c r="D2591" s="82" t="s">
        <v>103</v>
      </c>
      <c r="E2591" s="82" t="s">
        <v>24</v>
      </c>
      <c r="F2591" s="82"/>
      <c r="G2591" s="82" t="s">
        <v>69</v>
      </c>
      <c r="H2591" s="89" t="n">
        <v>37408</v>
      </c>
      <c r="I2591" s="82" t="n">
        <v>-409756</v>
      </c>
      <c r="J2591" s="82" t="n">
        <v>0</v>
      </c>
      <c r="K2591" s="83" t="n">
        <f aca="false">IF(J2591=0,0,J2591/I2591)</f>
        <v>0</v>
      </c>
      <c r="L2591" s="83" t="n">
        <f aca="false">I2591/UOM</f>
        <v>-40.9756</v>
      </c>
      <c r="M2591" s="83" t="n">
        <f aca="false">J2591/UOM</f>
        <v>0</v>
      </c>
      <c r="N2591" s="84" t="str">
        <f aca="false">IF(F2591="P","PHY",IF(F2591="G","G",E2591))</f>
        <v>P</v>
      </c>
      <c r="O2591" s="84" t="str">
        <f aca="false">IF(ISNA(VLOOKUP(G2591,BadCanCurves,1,FALSE())),VLOOKUP(D2591,FOLIOS,6,FALSE()),"not used")</f>
        <v>not used</v>
      </c>
      <c r="P2591" s="84" t="n">
        <f aca="false">IF($N2591="P",VLOOKUP(H2591,PrcBuckets,2,FALSE()),0)</f>
        <v>10</v>
      </c>
      <c r="Q2591" s="84" t="n">
        <f aca="false">IF($N2591="D",VLOOKUP(H2591,BasisBuckets,2,FALSE()),0)</f>
        <v>0</v>
      </c>
      <c r="R2591" s="84" t="n">
        <f aca="false">IF($N2591="PHY",VLOOKUP(H2591,PGDBuckets,2,FALSE()),0)</f>
        <v>0</v>
      </c>
      <c r="S2591" s="84" t="n">
        <f aca="false">IF($N2591="G",VLOOKUP(H2591,PGDBuckets,2,FALSE()),0)</f>
        <v>0</v>
      </c>
      <c r="T2591" s="84" t="n">
        <f aca="false">SUM(P2591:S2591)</f>
        <v>10</v>
      </c>
      <c r="U2591" s="84" t="str">
        <f aca="false">IF(O2591="not used","-",O2591&amp;N2591&amp;T2591)</f>
        <v>-</v>
      </c>
      <c r="V2591" s="84" t="str">
        <f aca="false">IF(O2591="Not Used","-",VLOOKUP(D2591,FOLIOS,7,FALSE())&amp;H2591)</f>
        <v>-</v>
      </c>
      <c r="W2591" s="84" t="str">
        <f aca="false">IF(U2591="-","-",O2591&amp;E2591&amp;H2591)</f>
        <v>-</v>
      </c>
      <c r="X2591" s="85" t="str">
        <f aca="false">D2591&amp;G2591</f>
        <v>FT-CAND-EGSC-PRCTOLL:AECO/MCNL</v>
      </c>
      <c r="AF2591" s="0" t="str">
        <f aca="false">D2591&amp;V2591</f>
        <v>FT-CAND-EGSC-PRC-</v>
      </c>
    </row>
    <row r="2592" customFormat="false" ht="12.75" hidden="false" customHeight="false" outlineLevel="0" collapsed="false">
      <c r="A2592" s="81" t="n">
        <v>36682</v>
      </c>
      <c r="B2592" s="82" t="s">
        <v>55</v>
      </c>
      <c r="C2592" s="82" t="s">
        <v>56</v>
      </c>
      <c r="D2592" s="82" t="s">
        <v>103</v>
      </c>
      <c r="E2592" s="82" t="s">
        <v>24</v>
      </c>
      <c r="F2592" s="82"/>
      <c r="G2592" s="82" t="s">
        <v>69</v>
      </c>
      <c r="H2592" s="89" t="n">
        <v>37438</v>
      </c>
      <c r="I2592" s="82" t="n">
        <v>-420925</v>
      </c>
      <c r="J2592" s="82" t="n">
        <v>0</v>
      </c>
      <c r="K2592" s="83" t="n">
        <f aca="false">IF(J2592=0,0,J2592/I2592)</f>
        <v>0</v>
      </c>
      <c r="L2592" s="83" t="n">
        <f aca="false">I2592/UOM</f>
        <v>-42.0925</v>
      </c>
      <c r="M2592" s="83" t="n">
        <f aca="false">J2592/UOM</f>
        <v>0</v>
      </c>
      <c r="N2592" s="84" t="str">
        <f aca="false">IF(F2592="P","PHY",IF(F2592="G","G",E2592))</f>
        <v>P</v>
      </c>
      <c r="O2592" s="84" t="str">
        <f aca="false">IF(ISNA(VLOOKUP(G2592,BadCanCurves,1,FALSE())),VLOOKUP(D2592,FOLIOS,6,FALSE()),"not used")</f>
        <v>not used</v>
      </c>
      <c r="P2592" s="84" t="n">
        <f aca="false">IF($N2592="P",VLOOKUP(H2592,PrcBuckets,2,FALSE()),0)</f>
        <v>10</v>
      </c>
      <c r="Q2592" s="84" t="n">
        <f aca="false">IF($N2592="D",VLOOKUP(H2592,BasisBuckets,2,FALSE()),0)</f>
        <v>0</v>
      </c>
      <c r="R2592" s="84" t="n">
        <f aca="false">IF($N2592="PHY",VLOOKUP(H2592,PGDBuckets,2,FALSE()),0)</f>
        <v>0</v>
      </c>
      <c r="S2592" s="84" t="n">
        <f aca="false">IF($N2592="G",VLOOKUP(H2592,PGDBuckets,2,FALSE()),0)</f>
        <v>0</v>
      </c>
      <c r="T2592" s="84" t="n">
        <f aca="false">SUM(P2592:S2592)</f>
        <v>10</v>
      </c>
      <c r="U2592" s="84" t="str">
        <f aca="false">IF(O2592="not used","-",O2592&amp;N2592&amp;T2592)</f>
        <v>-</v>
      </c>
      <c r="V2592" s="84" t="str">
        <f aca="false">IF(O2592="Not Used","-",VLOOKUP(D2592,FOLIOS,7,FALSE())&amp;H2592)</f>
        <v>-</v>
      </c>
      <c r="W2592" s="84" t="str">
        <f aca="false">IF(U2592="-","-",O2592&amp;E2592&amp;H2592)</f>
        <v>-</v>
      </c>
      <c r="X2592" s="85" t="str">
        <f aca="false">D2592&amp;G2592</f>
        <v>FT-CAND-EGSC-PRCTOLL:AECO/MCNL</v>
      </c>
      <c r="AF2592" s="0" t="str">
        <f aca="false">D2592&amp;V2592</f>
        <v>FT-CAND-EGSC-PRC-</v>
      </c>
    </row>
    <row r="2593" customFormat="false" ht="12.75" hidden="false" customHeight="false" outlineLevel="0" collapsed="false">
      <c r="A2593" s="81" t="n">
        <v>36682</v>
      </c>
      <c r="B2593" s="82" t="s">
        <v>55</v>
      </c>
      <c r="C2593" s="82" t="s">
        <v>56</v>
      </c>
      <c r="D2593" s="82" t="s">
        <v>103</v>
      </c>
      <c r="E2593" s="82" t="s">
        <v>24</v>
      </c>
      <c r="F2593" s="82"/>
      <c r="G2593" s="82" t="s">
        <v>69</v>
      </c>
      <c r="H2593" s="89" t="n">
        <v>37469</v>
      </c>
      <c r="I2593" s="82" t="n">
        <v>-418371</v>
      </c>
      <c r="J2593" s="82" t="n">
        <v>0</v>
      </c>
      <c r="K2593" s="83" t="n">
        <f aca="false">IF(J2593=0,0,J2593/I2593)</f>
        <v>0</v>
      </c>
      <c r="L2593" s="83" t="n">
        <f aca="false">I2593/UOM</f>
        <v>-41.8371</v>
      </c>
      <c r="M2593" s="83" t="n">
        <f aca="false">J2593/UOM</f>
        <v>0</v>
      </c>
      <c r="N2593" s="84" t="str">
        <f aca="false">IF(F2593="P","PHY",IF(F2593="G","G",E2593))</f>
        <v>P</v>
      </c>
      <c r="O2593" s="84" t="str">
        <f aca="false">IF(ISNA(VLOOKUP(G2593,BadCanCurves,1,FALSE())),VLOOKUP(D2593,FOLIOS,6,FALSE()),"not used")</f>
        <v>not used</v>
      </c>
      <c r="P2593" s="84" t="n">
        <f aca="false">IF($N2593="P",VLOOKUP(H2593,PrcBuckets,2,FALSE()),0)</f>
        <v>10</v>
      </c>
      <c r="Q2593" s="84" t="n">
        <f aca="false">IF($N2593="D",VLOOKUP(H2593,BasisBuckets,2,FALSE()),0)</f>
        <v>0</v>
      </c>
      <c r="R2593" s="84" t="n">
        <f aca="false">IF($N2593="PHY",VLOOKUP(H2593,PGDBuckets,2,FALSE()),0)</f>
        <v>0</v>
      </c>
      <c r="S2593" s="84" t="n">
        <f aca="false">IF($N2593="G",VLOOKUP(H2593,PGDBuckets,2,FALSE()),0)</f>
        <v>0</v>
      </c>
      <c r="T2593" s="84" t="n">
        <f aca="false">SUM(P2593:S2593)</f>
        <v>10</v>
      </c>
      <c r="U2593" s="84" t="str">
        <f aca="false">IF(O2593="not used","-",O2593&amp;N2593&amp;T2593)</f>
        <v>-</v>
      </c>
      <c r="V2593" s="84" t="str">
        <f aca="false">IF(O2593="Not Used","-",VLOOKUP(D2593,FOLIOS,7,FALSE())&amp;H2593)</f>
        <v>-</v>
      </c>
      <c r="W2593" s="84" t="str">
        <f aca="false">IF(U2593="-","-",O2593&amp;E2593&amp;H2593)</f>
        <v>-</v>
      </c>
      <c r="X2593" s="85" t="str">
        <f aca="false">D2593&amp;G2593</f>
        <v>FT-CAND-EGSC-PRCTOLL:AECO/MCNL</v>
      </c>
      <c r="AF2593" s="0" t="str">
        <f aca="false">D2593&amp;V2593</f>
        <v>FT-CAND-EGSC-PRC-</v>
      </c>
    </row>
    <row r="2594" customFormat="false" ht="12.75" hidden="false" customHeight="false" outlineLevel="0" collapsed="false">
      <c r="A2594" s="81" t="n">
        <v>36682</v>
      </c>
      <c r="B2594" s="82" t="s">
        <v>55</v>
      </c>
      <c r="C2594" s="82" t="s">
        <v>56</v>
      </c>
      <c r="D2594" s="82" t="s">
        <v>103</v>
      </c>
      <c r="E2594" s="82" t="s">
        <v>24</v>
      </c>
      <c r="F2594" s="82"/>
      <c r="G2594" s="82" t="s">
        <v>69</v>
      </c>
      <c r="H2594" s="89" t="n">
        <v>37500</v>
      </c>
      <c r="I2594" s="82" t="n">
        <v>-402418</v>
      </c>
      <c r="J2594" s="82" t="n">
        <v>0</v>
      </c>
      <c r="K2594" s="83" t="n">
        <f aca="false">IF(J2594=0,0,J2594/I2594)</f>
        <v>0</v>
      </c>
      <c r="L2594" s="83" t="n">
        <f aca="false">I2594/UOM</f>
        <v>-40.2418</v>
      </c>
      <c r="M2594" s="83" t="n">
        <f aca="false">J2594/UOM</f>
        <v>0</v>
      </c>
      <c r="N2594" s="84" t="str">
        <f aca="false">IF(F2594="P","PHY",IF(F2594="G","G",E2594))</f>
        <v>P</v>
      </c>
      <c r="O2594" s="84" t="str">
        <f aca="false">IF(ISNA(VLOOKUP(G2594,BadCanCurves,1,FALSE())),VLOOKUP(D2594,FOLIOS,6,FALSE()),"not used")</f>
        <v>not used</v>
      </c>
      <c r="P2594" s="84" t="n">
        <f aca="false">IF($N2594="P",VLOOKUP(H2594,PrcBuckets,2,FALSE()),0)</f>
        <v>10</v>
      </c>
      <c r="Q2594" s="84" t="n">
        <f aca="false">IF($N2594="D",VLOOKUP(H2594,BasisBuckets,2,FALSE()),0)</f>
        <v>0</v>
      </c>
      <c r="R2594" s="84" t="n">
        <f aca="false">IF($N2594="PHY",VLOOKUP(H2594,PGDBuckets,2,FALSE()),0)</f>
        <v>0</v>
      </c>
      <c r="S2594" s="84" t="n">
        <f aca="false">IF($N2594="G",VLOOKUP(H2594,PGDBuckets,2,FALSE()),0)</f>
        <v>0</v>
      </c>
      <c r="T2594" s="84" t="n">
        <f aca="false">SUM(P2594:S2594)</f>
        <v>10</v>
      </c>
      <c r="U2594" s="84" t="str">
        <f aca="false">IF(O2594="not used","-",O2594&amp;N2594&amp;T2594)</f>
        <v>-</v>
      </c>
      <c r="V2594" s="84" t="str">
        <f aca="false">IF(O2594="Not Used","-",VLOOKUP(D2594,FOLIOS,7,FALSE())&amp;H2594)</f>
        <v>-</v>
      </c>
      <c r="W2594" s="84" t="str">
        <f aca="false">IF(U2594="-","-",O2594&amp;E2594&amp;H2594)</f>
        <v>-</v>
      </c>
      <c r="X2594" s="85" t="str">
        <f aca="false">D2594&amp;G2594</f>
        <v>FT-CAND-EGSC-PRCTOLL:AECO/MCNL</v>
      </c>
      <c r="AF2594" s="0" t="str">
        <f aca="false">D2594&amp;V2594</f>
        <v>FT-CAND-EGSC-PRC-</v>
      </c>
    </row>
    <row r="2595" customFormat="false" ht="12.75" hidden="false" customHeight="false" outlineLevel="0" collapsed="false">
      <c r="A2595" s="81" t="n">
        <v>36682</v>
      </c>
      <c r="B2595" s="82" t="s">
        <v>55</v>
      </c>
      <c r="C2595" s="82" t="s">
        <v>56</v>
      </c>
      <c r="D2595" s="82" t="s">
        <v>103</v>
      </c>
      <c r="E2595" s="82" t="s">
        <v>24</v>
      </c>
      <c r="F2595" s="82"/>
      <c r="G2595" s="82" t="s">
        <v>69</v>
      </c>
      <c r="H2595" s="89" t="n">
        <v>37530</v>
      </c>
      <c r="I2595" s="82" t="n">
        <v>-413392</v>
      </c>
      <c r="J2595" s="82" t="n">
        <v>0</v>
      </c>
      <c r="K2595" s="83" t="n">
        <f aca="false">IF(J2595=0,0,J2595/I2595)</f>
        <v>0</v>
      </c>
      <c r="L2595" s="83" t="n">
        <f aca="false">I2595/UOM</f>
        <v>-41.3392</v>
      </c>
      <c r="M2595" s="83" t="n">
        <f aca="false">J2595/UOM</f>
        <v>0</v>
      </c>
      <c r="N2595" s="84" t="str">
        <f aca="false">IF(F2595="P","PHY",IF(F2595="G","G",E2595))</f>
        <v>P</v>
      </c>
      <c r="O2595" s="84" t="str">
        <f aca="false">IF(ISNA(VLOOKUP(G2595,BadCanCurves,1,FALSE())),VLOOKUP(D2595,FOLIOS,6,FALSE()),"not used")</f>
        <v>not used</v>
      </c>
      <c r="P2595" s="84" t="n">
        <f aca="false">IF($N2595="P",VLOOKUP(H2595,PrcBuckets,2,FALSE()),0)</f>
        <v>10</v>
      </c>
      <c r="Q2595" s="84" t="n">
        <f aca="false">IF($N2595="D",VLOOKUP(H2595,BasisBuckets,2,FALSE()),0)</f>
        <v>0</v>
      </c>
      <c r="R2595" s="84" t="n">
        <f aca="false">IF($N2595="PHY",VLOOKUP(H2595,PGDBuckets,2,FALSE()),0)</f>
        <v>0</v>
      </c>
      <c r="S2595" s="84" t="n">
        <f aca="false">IF($N2595="G",VLOOKUP(H2595,PGDBuckets,2,FALSE()),0)</f>
        <v>0</v>
      </c>
      <c r="T2595" s="84" t="n">
        <f aca="false">SUM(P2595:S2595)</f>
        <v>10</v>
      </c>
      <c r="U2595" s="84" t="str">
        <f aca="false">IF(O2595="not used","-",O2595&amp;N2595&amp;T2595)</f>
        <v>-</v>
      </c>
      <c r="V2595" s="84" t="str">
        <f aca="false">IF(O2595="Not Used","-",VLOOKUP(D2595,FOLIOS,7,FALSE())&amp;H2595)</f>
        <v>-</v>
      </c>
      <c r="W2595" s="84" t="str">
        <f aca="false">IF(U2595="-","-",O2595&amp;E2595&amp;H2595)</f>
        <v>-</v>
      </c>
      <c r="X2595" s="85" t="str">
        <f aca="false">D2595&amp;G2595</f>
        <v>FT-CAND-EGSC-PRCTOLL:AECO/MCNL</v>
      </c>
      <c r="AF2595" s="0" t="str">
        <f aca="false">D2595&amp;V2595</f>
        <v>FT-CAND-EGSC-PRC-</v>
      </c>
    </row>
    <row r="2596" customFormat="false" ht="12.75" hidden="false" customHeight="false" outlineLevel="0" collapsed="false">
      <c r="A2596" s="81" t="n">
        <v>36682</v>
      </c>
      <c r="B2596" s="82" t="s">
        <v>55</v>
      </c>
      <c r="C2596" s="82" t="s">
        <v>56</v>
      </c>
      <c r="D2596" s="82" t="s">
        <v>103</v>
      </c>
      <c r="E2596" s="82" t="s">
        <v>24</v>
      </c>
      <c r="F2596" s="82"/>
      <c r="G2596" s="82" t="s">
        <v>69</v>
      </c>
      <c r="H2596" s="89" t="n">
        <v>37561</v>
      </c>
      <c r="I2596" s="82" t="n">
        <v>-397634</v>
      </c>
      <c r="J2596" s="82" t="n">
        <v>0</v>
      </c>
      <c r="K2596" s="83" t="n">
        <f aca="false">IF(J2596=0,0,J2596/I2596)</f>
        <v>0</v>
      </c>
      <c r="L2596" s="83" t="n">
        <f aca="false">I2596/UOM</f>
        <v>-39.7634</v>
      </c>
      <c r="M2596" s="83" t="n">
        <f aca="false">J2596/UOM</f>
        <v>0</v>
      </c>
      <c r="N2596" s="84" t="str">
        <f aca="false">IF(F2596="P","PHY",IF(F2596="G","G",E2596))</f>
        <v>P</v>
      </c>
      <c r="O2596" s="84" t="str">
        <f aca="false">IF(ISNA(VLOOKUP(G2596,BadCanCurves,1,FALSE())),VLOOKUP(D2596,FOLIOS,6,FALSE()),"not used")</f>
        <v>not used</v>
      </c>
      <c r="P2596" s="84" t="n">
        <f aca="false">IF($N2596="P",VLOOKUP(H2596,PrcBuckets,2,FALSE()),0)</f>
        <v>10</v>
      </c>
      <c r="Q2596" s="84" t="n">
        <f aca="false">IF($N2596="D",VLOOKUP(H2596,BasisBuckets,2,FALSE()),0)</f>
        <v>0</v>
      </c>
      <c r="R2596" s="84" t="n">
        <f aca="false">IF($N2596="PHY",VLOOKUP(H2596,PGDBuckets,2,FALSE()),0)</f>
        <v>0</v>
      </c>
      <c r="S2596" s="84" t="n">
        <f aca="false">IF($N2596="G",VLOOKUP(H2596,PGDBuckets,2,FALSE()),0)</f>
        <v>0</v>
      </c>
      <c r="T2596" s="84" t="n">
        <f aca="false">SUM(P2596:S2596)</f>
        <v>10</v>
      </c>
      <c r="U2596" s="84" t="str">
        <f aca="false">IF(O2596="not used","-",O2596&amp;N2596&amp;T2596)</f>
        <v>-</v>
      </c>
      <c r="V2596" s="84" t="str">
        <f aca="false">IF(O2596="Not Used","-",VLOOKUP(D2596,FOLIOS,7,FALSE())&amp;H2596)</f>
        <v>-</v>
      </c>
      <c r="W2596" s="84" t="str">
        <f aca="false">IF(U2596="-","-",O2596&amp;E2596&amp;H2596)</f>
        <v>-</v>
      </c>
      <c r="X2596" s="85" t="str">
        <f aca="false">D2596&amp;G2596</f>
        <v>FT-CAND-EGSC-PRCTOLL:AECO/MCNL</v>
      </c>
      <c r="AF2596" s="0" t="str">
        <f aca="false">D2596&amp;V2596</f>
        <v>FT-CAND-EGSC-PRC-</v>
      </c>
    </row>
    <row r="2597" customFormat="false" ht="12.75" hidden="false" customHeight="false" outlineLevel="0" collapsed="false">
      <c r="A2597" s="81" t="n">
        <v>36682</v>
      </c>
      <c r="B2597" s="82" t="s">
        <v>55</v>
      </c>
      <c r="C2597" s="82" t="s">
        <v>56</v>
      </c>
      <c r="D2597" s="82" t="s">
        <v>103</v>
      </c>
      <c r="E2597" s="82" t="s">
        <v>24</v>
      </c>
      <c r="F2597" s="82"/>
      <c r="G2597" s="82" t="s">
        <v>69</v>
      </c>
      <c r="H2597" s="89" t="n">
        <v>37591</v>
      </c>
      <c r="I2597" s="82" t="n">
        <v>-408481</v>
      </c>
      <c r="J2597" s="82" t="n">
        <v>0</v>
      </c>
      <c r="K2597" s="83" t="n">
        <f aca="false">IF(J2597=0,0,J2597/I2597)</f>
        <v>0</v>
      </c>
      <c r="L2597" s="83" t="n">
        <f aca="false">I2597/UOM</f>
        <v>-40.8481</v>
      </c>
      <c r="M2597" s="83" t="n">
        <f aca="false">J2597/UOM</f>
        <v>0</v>
      </c>
      <c r="N2597" s="84" t="str">
        <f aca="false">IF(F2597="P","PHY",IF(F2597="G","G",E2597))</f>
        <v>P</v>
      </c>
      <c r="O2597" s="84" t="str">
        <f aca="false">IF(ISNA(VLOOKUP(G2597,BadCanCurves,1,FALSE())),VLOOKUP(D2597,FOLIOS,6,FALSE()),"not used")</f>
        <v>not used</v>
      </c>
      <c r="P2597" s="84" t="n">
        <f aca="false">IF($N2597="P",VLOOKUP(H2597,PrcBuckets,2,FALSE()),0)</f>
        <v>10</v>
      </c>
      <c r="Q2597" s="84" t="n">
        <f aca="false">IF($N2597="D",VLOOKUP(H2597,BasisBuckets,2,FALSE()),0)</f>
        <v>0</v>
      </c>
      <c r="R2597" s="84" t="n">
        <f aca="false">IF($N2597="PHY",VLOOKUP(H2597,PGDBuckets,2,FALSE()),0)</f>
        <v>0</v>
      </c>
      <c r="S2597" s="84" t="n">
        <f aca="false">IF($N2597="G",VLOOKUP(H2597,PGDBuckets,2,FALSE()),0)</f>
        <v>0</v>
      </c>
      <c r="T2597" s="84" t="n">
        <f aca="false">SUM(P2597:S2597)</f>
        <v>10</v>
      </c>
      <c r="U2597" s="84" t="str">
        <f aca="false">IF(O2597="not used","-",O2597&amp;N2597&amp;T2597)</f>
        <v>-</v>
      </c>
      <c r="V2597" s="84" t="str">
        <f aca="false">IF(O2597="Not Used","-",VLOOKUP(D2597,FOLIOS,7,FALSE())&amp;H2597)</f>
        <v>-</v>
      </c>
      <c r="W2597" s="84" t="str">
        <f aca="false">IF(U2597="-","-",O2597&amp;E2597&amp;H2597)</f>
        <v>-</v>
      </c>
      <c r="X2597" s="85" t="str">
        <f aca="false">D2597&amp;G2597</f>
        <v>FT-CAND-EGSC-PRCTOLL:AECO/MCNL</v>
      </c>
      <c r="AF2597" s="0" t="str">
        <f aca="false">D2597&amp;V2597</f>
        <v>FT-CAND-EGSC-PRC-</v>
      </c>
    </row>
    <row r="2598" customFormat="false" ht="12.75" hidden="false" customHeight="false" outlineLevel="0" collapsed="false">
      <c r="A2598" s="81" t="n">
        <v>36682</v>
      </c>
      <c r="B2598" s="82" t="s">
        <v>55</v>
      </c>
      <c r="C2598" s="82" t="s">
        <v>56</v>
      </c>
      <c r="D2598" s="82" t="s">
        <v>103</v>
      </c>
      <c r="E2598" s="82" t="s">
        <v>24</v>
      </c>
      <c r="F2598" s="82"/>
      <c r="G2598" s="82" t="s">
        <v>69</v>
      </c>
      <c r="H2598" s="89" t="n">
        <v>37622</v>
      </c>
      <c r="I2598" s="82" t="n">
        <v>-406004</v>
      </c>
      <c r="J2598" s="82" t="n">
        <v>0</v>
      </c>
      <c r="K2598" s="83" t="n">
        <f aca="false">IF(J2598=0,0,J2598/I2598)</f>
        <v>0</v>
      </c>
      <c r="L2598" s="83" t="n">
        <f aca="false">I2598/UOM</f>
        <v>-40.6004</v>
      </c>
      <c r="M2598" s="83" t="n">
        <f aca="false">J2598/UOM</f>
        <v>0</v>
      </c>
      <c r="N2598" s="84" t="str">
        <f aca="false">IF(F2598="P","PHY",IF(F2598="G","G",E2598))</f>
        <v>P</v>
      </c>
      <c r="O2598" s="84" t="str">
        <f aca="false">IF(ISNA(VLOOKUP(G2598,BadCanCurves,1,FALSE())),VLOOKUP(D2598,FOLIOS,6,FALSE()),"not used")</f>
        <v>not used</v>
      </c>
      <c r="P2598" s="84" t="n">
        <f aca="false">IF($N2598="P",VLOOKUP(H2598,PrcBuckets,2,FALSE()),0)</f>
        <v>11</v>
      </c>
      <c r="Q2598" s="84" t="n">
        <f aca="false">IF($N2598="D",VLOOKUP(H2598,BasisBuckets,2,FALSE()),0)</f>
        <v>0</v>
      </c>
      <c r="R2598" s="84" t="n">
        <f aca="false">IF($N2598="PHY",VLOOKUP(H2598,PGDBuckets,2,FALSE()),0)</f>
        <v>0</v>
      </c>
      <c r="S2598" s="84" t="n">
        <f aca="false">IF($N2598="G",VLOOKUP(H2598,PGDBuckets,2,FALSE()),0)</f>
        <v>0</v>
      </c>
      <c r="T2598" s="84" t="n">
        <f aca="false">SUM(P2598:S2598)</f>
        <v>11</v>
      </c>
      <c r="U2598" s="84" t="str">
        <f aca="false">IF(O2598="not used","-",O2598&amp;N2598&amp;T2598)</f>
        <v>-</v>
      </c>
      <c r="V2598" s="84" t="str">
        <f aca="false">IF(O2598="Not Used","-",VLOOKUP(D2598,FOLIOS,7,FALSE())&amp;H2598)</f>
        <v>-</v>
      </c>
      <c r="W2598" s="84" t="str">
        <f aca="false">IF(U2598="-","-",O2598&amp;E2598&amp;H2598)</f>
        <v>-</v>
      </c>
      <c r="X2598" s="85" t="str">
        <f aca="false">D2598&amp;G2598</f>
        <v>FT-CAND-EGSC-PRCTOLL:AECO/MCNL</v>
      </c>
      <c r="AF2598" s="0" t="str">
        <f aca="false">D2598&amp;V2598</f>
        <v>FT-CAND-EGSC-PRC-</v>
      </c>
    </row>
    <row r="2599" customFormat="false" ht="12.75" hidden="false" customHeight="false" outlineLevel="0" collapsed="false">
      <c r="A2599" s="81" t="n">
        <v>36682</v>
      </c>
      <c r="B2599" s="82" t="s">
        <v>55</v>
      </c>
      <c r="C2599" s="82" t="s">
        <v>56</v>
      </c>
      <c r="D2599" s="82" t="s">
        <v>103</v>
      </c>
      <c r="E2599" s="82" t="s">
        <v>24</v>
      </c>
      <c r="F2599" s="82"/>
      <c r="G2599" s="82" t="s">
        <v>69</v>
      </c>
      <c r="H2599" s="89" t="n">
        <v>37653</v>
      </c>
      <c r="I2599" s="82" t="n">
        <v>-364487</v>
      </c>
      <c r="J2599" s="82" t="n">
        <v>0</v>
      </c>
      <c r="K2599" s="83" t="n">
        <f aca="false">IF(J2599=0,0,J2599/I2599)</f>
        <v>0</v>
      </c>
      <c r="L2599" s="83" t="n">
        <f aca="false">I2599/UOM</f>
        <v>-36.4487</v>
      </c>
      <c r="M2599" s="83" t="n">
        <f aca="false">J2599/UOM</f>
        <v>0</v>
      </c>
      <c r="N2599" s="84" t="str">
        <f aca="false">IF(F2599="P","PHY",IF(F2599="G","G",E2599))</f>
        <v>P</v>
      </c>
      <c r="O2599" s="84" t="str">
        <f aca="false">IF(ISNA(VLOOKUP(G2599,BadCanCurves,1,FALSE())),VLOOKUP(D2599,FOLIOS,6,FALSE()),"not used")</f>
        <v>not used</v>
      </c>
      <c r="P2599" s="84" t="n">
        <f aca="false">IF($N2599="P",VLOOKUP(H2599,PrcBuckets,2,FALSE()),0)</f>
        <v>11</v>
      </c>
      <c r="Q2599" s="84" t="n">
        <f aca="false">IF($N2599="D",VLOOKUP(H2599,BasisBuckets,2,FALSE()),0)</f>
        <v>0</v>
      </c>
      <c r="R2599" s="84" t="n">
        <f aca="false">IF($N2599="PHY",VLOOKUP(H2599,PGDBuckets,2,FALSE()),0)</f>
        <v>0</v>
      </c>
      <c r="S2599" s="84" t="n">
        <f aca="false">IF($N2599="G",VLOOKUP(H2599,PGDBuckets,2,FALSE()),0)</f>
        <v>0</v>
      </c>
      <c r="T2599" s="84" t="n">
        <f aca="false">SUM(P2599:S2599)</f>
        <v>11</v>
      </c>
      <c r="U2599" s="84" t="str">
        <f aca="false">IF(O2599="not used","-",O2599&amp;N2599&amp;T2599)</f>
        <v>-</v>
      </c>
      <c r="V2599" s="84" t="str">
        <f aca="false">IF(O2599="Not Used","-",VLOOKUP(D2599,FOLIOS,7,FALSE())&amp;H2599)</f>
        <v>-</v>
      </c>
      <c r="W2599" s="84" t="str">
        <f aca="false">IF(U2599="-","-",O2599&amp;E2599&amp;H2599)</f>
        <v>-</v>
      </c>
      <c r="X2599" s="85" t="str">
        <f aca="false">D2599&amp;G2599</f>
        <v>FT-CAND-EGSC-PRCTOLL:AECO/MCNL</v>
      </c>
      <c r="AF2599" s="0" t="str">
        <f aca="false">D2599&amp;V2599</f>
        <v>FT-CAND-EGSC-PRC-</v>
      </c>
    </row>
    <row r="2600" customFormat="false" ht="12.75" hidden="false" customHeight="false" outlineLevel="0" collapsed="false">
      <c r="A2600" s="81" t="n">
        <v>36682</v>
      </c>
      <c r="B2600" s="82" t="s">
        <v>55</v>
      </c>
      <c r="C2600" s="82" t="s">
        <v>56</v>
      </c>
      <c r="D2600" s="82" t="s">
        <v>103</v>
      </c>
      <c r="E2600" s="82" t="s">
        <v>24</v>
      </c>
      <c r="F2600" s="82"/>
      <c r="G2600" s="82" t="s">
        <v>69</v>
      </c>
      <c r="H2600" s="89" t="n">
        <v>37681</v>
      </c>
      <c r="I2600" s="82" t="n">
        <v>-401325</v>
      </c>
      <c r="J2600" s="82" t="n">
        <v>0</v>
      </c>
      <c r="K2600" s="83" t="n">
        <f aca="false">IF(J2600=0,0,J2600/I2600)</f>
        <v>0</v>
      </c>
      <c r="L2600" s="83" t="n">
        <f aca="false">I2600/UOM</f>
        <v>-40.1325</v>
      </c>
      <c r="M2600" s="83" t="n">
        <f aca="false">J2600/UOM</f>
        <v>0</v>
      </c>
      <c r="N2600" s="84" t="str">
        <f aca="false">IF(F2600="P","PHY",IF(F2600="G","G",E2600))</f>
        <v>P</v>
      </c>
      <c r="O2600" s="84" t="str">
        <f aca="false">IF(ISNA(VLOOKUP(G2600,BadCanCurves,1,FALSE())),VLOOKUP(D2600,FOLIOS,6,FALSE()),"not used")</f>
        <v>not used</v>
      </c>
      <c r="P2600" s="84" t="n">
        <f aca="false">IF($N2600="P",VLOOKUP(H2600,PrcBuckets,2,FALSE()),0)</f>
        <v>11</v>
      </c>
      <c r="Q2600" s="84" t="n">
        <f aca="false">IF($N2600="D",VLOOKUP(H2600,BasisBuckets,2,FALSE()),0)</f>
        <v>0</v>
      </c>
      <c r="R2600" s="84" t="n">
        <f aca="false">IF($N2600="PHY",VLOOKUP(H2600,PGDBuckets,2,FALSE()),0)</f>
        <v>0</v>
      </c>
      <c r="S2600" s="84" t="n">
        <f aca="false">IF($N2600="G",VLOOKUP(H2600,PGDBuckets,2,FALSE()),0)</f>
        <v>0</v>
      </c>
      <c r="T2600" s="84" t="n">
        <f aca="false">SUM(P2600:S2600)</f>
        <v>11</v>
      </c>
      <c r="U2600" s="84" t="str">
        <f aca="false">IF(O2600="not used","-",O2600&amp;N2600&amp;T2600)</f>
        <v>-</v>
      </c>
      <c r="V2600" s="84" t="str">
        <f aca="false">IF(O2600="Not Used","-",VLOOKUP(D2600,FOLIOS,7,FALSE())&amp;H2600)</f>
        <v>-</v>
      </c>
      <c r="W2600" s="84" t="str">
        <f aca="false">IF(U2600="-","-",O2600&amp;E2600&amp;H2600)</f>
        <v>-</v>
      </c>
      <c r="X2600" s="85" t="str">
        <f aca="false">D2600&amp;G2600</f>
        <v>FT-CAND-EGSC-PRCTOLL:AECO/MCNL</v>
      </c>
      <c r="AF2600" s="0" t="str">
        <f aca="false">D2600&amp;V2600</f>
        <v>FT-CAND-EGSC-PRC-</v>
      </c>
    </row>
    <row r="2601" customFormat="false" ht="12.75" hidden="false" customHeight="false" outlineLevel="0" collapsed="false">
      <c r="A2601" s="81" t="n">
        <v>36682</v>
      </c>
      <c r="B2601" s="82" t="s">
        <v>55</v>
      </c>
      <c r="C2601" s="82" t="s">
        <v>56</v>
      </c>
      <c r="D2601" s="82" t="s">
        <v>103</v>
      </c>
      <c r="E2601" s="82" t="s">
        <v>24</v>
      </c>
      <c r="F2601" s="82"/>
      <c r="G2601" s="82" t="s">
        <v>69</v>
      </c>
      <c r="H2601" s="89" t="n">
        <v>37712</v>
      </c>
      <c r="I2601" s="82" t="n">
        <v>-386029</v>
      </c>
      <c r="J2601" s="82" t="n">
        <v>0</v>
      </c>
      <c r="K2601" s="83" t="n">
        <f aca="false">IF(J2601=0,0,J2601/I2601)</f>
        <v>0</v>
      </c>
      <c r="L2601" s="83" t="n">
        <f aca="false">I2601/UOM</f>
        <v>-38.6029</v>
      </c>
      <c r="M2601" s="83" t="n">
        <f aca="false">J2601/UOM</f>
        <v>0</v>
      </c>
      <c r="N2601" s="84" t="str">
        <f aca="false">IF(F2601="P","PHY",IF(F2601="G","G",E2601))</f>
        <v>P</v>
      </c>
      <c r="O2601" s="84" t="str">
        <f aca="false">IF(ISNA(VLOOKUP(G2601,BadCanCurves,1,FALSE())),VLOOKUP(D2601,FOLIOS,6,FALSE()),"not used")</f>
        <v>not used</v>
      </c>
      <c r="P2601" s="84" t="n">
        <f aca="false">IF($N2601="P",VLOOKUP(H2601,PrcBuckets,2,FALSE()),0)</f>
        <v>11</v>
      </c>
      <c r="Q2601" s="84" t="n">
        <f aca="false">IF($N2601="D",VLOOKUP(H2601,BasisBuckets,2,FALSE()),0)</f>
        <v>0</v>
      </c>
      <c r="R2601" s="84" t="n">
        <f aca="false">IF($N2601="PHY",VLOOKUP(H2601,PGDBuckets,2,FALSE()),0)</f>
        <v>0</v>
      </c>
      <c r="S2601" s="84" t="n">
        <f aca="false">IF($N2601="G",VLOOKUP(H2601,PGDBuckets,2,FALSE()),0)</f>
        <v>0</v>
      </c>
      <c r="T2601" s="84" t="n">
        <f aca="false">SUM(P2601:S2601)</f>
        <v>11</v>
      </c>
      <c r="U2601" s="84" t="str">
        <f aca="false">IF(O2601="not used","-",O2601&amp;N2601&amp;T2601)</f>
        <v>-</v>
      </c>
      <c r="V2601" s="84" t="str">
        <f aca="false">IF(O2601="Not Used","-",VLOOKUP(D2601,FOLIOS,7,FALSE())&amp;H2601)</f>
        <v>-</v>
      </c>
      <c r="W2601" s="84" t="str">
        <f aca="false">IF(U2601="-","-",O2601&amp;E2601&amp;H2601)</f>
        <v>-</v>
      </c>
      <c r="X2601" s="85" t="str">
        <f aca="false">D2601&amp;G2601</f>
        <v>FT-CAND-EGSC-PRCTOLL:AECO/MCNL</v>
      </c>
      <c r="AF2601" s="0" t="str">
        <f aca="false">D2601&amp;V2601</f>
        <v>FT-CAND-EGSC-PRC-</v>
      </c>
    </row>
    <row r="2602" customFormat="false" ht="12.75" hidden="false" customHeight="false" outlineLevel="0" collapsed="false">
      <c r="A2602" s="81" t="n">
        <v>36682</v>
      </c>
      <c r="B2602" s="82" t="s">
        <v>55</v>
      </c>
      <c r="C2602" s="82" t="s">
        <v>56</v>
      </c>
      <c r="D2602" s="82" t="s">
        <v>103</v>
      </c>
      <c r="E2602" s="82" t="s">
        <v>24</v>
      </c>
      <c r="F2602" s="82"/>
      <c r="G2602" s="82" t="s">
        <v>69</v>
      </c>
      <c r="H2602" s="89" t="n">
        <v>37742</v>
      </c>
      <c r="I2602" s="82" t="n">
        <v>-396574</v>
      </c>
      <c r="J2602" s="82" t="n">
        <v>0</v>
      </c>
      <c r="K2602" s="83" t="n">
        <f aca="false">IF(J2602=0,0,J2602/I2602)</f>
        <v>0</v>
      </c>
      <c r="L2602" s="83" t="n">
        <f aca="false">I2602/UOM</f>
        <v>-39.6574</v>
      </c>
      <c r="M2602" s="83" t="n">
        <f aca="false">J2602/UOM</f>
        <v>0</v>
      </c>
      <c r="N2602" s="84" t="str">
        <f aca="false">IF(F2602="P","PHY",IF(F2602="G","G",E2602))</f>
        <v>P</v>
      </c>
      <c r="O2602" s="84" t="str">
        <f aca="false">IF(ISNA(VLOOKUP(G2602,BadCanCurves,1,FALSE())),VLOOKUP(D2602,FOLIOS,6,FALSE()),"not used")</f>
        <v>not used</v>
      </c>
      <c r="P2602" s="84" t="n">
        <f aca="false">IF($N2602="P",VLOOKUP(H2602,PrcBuckets,2,FALSE()),0)</f>
        <v>11</v>
      </c>
      <c r="Q2602" s="84" t="n">
        <f aca="false">IF($N2602="D",VLOOKUP(H2602,BasisBuckets,2,FALSE()),0)</f>
        <v>0</v>
      </c>
      <c r="R2602" s="84" t="n">
        <f aca="false">IF($N2602="PHY",VLOOKUP(H2602,PGDBuckets,2,FALSE()),0)</f>
        <v>0</v>
      </c>
      <c r="S2602" s="84" t="n">
        <f aca="false">IF($N2602="G",VLOOKUP(H2602,PGDBuckets,2,FALSE()),0)</f>
        <v>0</v>
      </c>
      <c r="T2602" s="84" t="n">
        <f aca="false">SUM(P2602:S2602)</f>
        <v>11</v>
      </c>
      <c r="U2602" s="84" t="str">
        <f aca="false">IF(O2602="not used","-",O2602&amp;N2602&amp;T2602)</f>
        <v>-</v>
      </c>
      <c r="V2602" s="84" t="str">
        <f aca="false">IF(O2602="Not Used","-",VLOOKUP(D2602,FOLIOS,7,FALSE())&amp;H2602)</f>
        <v>-</v>
      </c>
      <c r="W2602" s="84" t="str">
        <f aca="false">IF(U2602="-","-",O2602&amp;E2602&amp;H2602)</f>
        <v>-</v>
      </c>
      <c r="X2602" s="85" t="str">
        <f aca="false">D2602&amp;G2602</f>
        <v>FT-CAND-EGSC-PRCTOLL:AECO/MCNL</v>
      </c>
      <c r="AF2602" s="0" t="str">
        <f aca="false">D2602&amp;V2602</f>
        <v>FT-CAND-EGSC-PRC-</v>
      </c>
    </row>
    <row r="2603" customFormat="false" ht="12.75" hidden="false" customHeight="false" outlineLevel="0" collapsed="false">
      <c r="A2603" s="81" t="n">
        <v>36682</v>
      </c>
      <c r="B2603" s="82" t="s">
        <v>55</v>
      </c>
      <c r="C2603" s="82" t="s">
        <v>56</v>
      </c>
      <c r="D2603" s="82" t="s">
        <v>103</v>
      </c>
      <c r="E2603" s="82" t="s">
        <v>24</v>
      </c>
      <c r="F2603" s="82"/>
      <c r="G2603" s="82" t="s">
        <v>69</v>
      </c>
      <c r="H2603" s="89" t="n">
        <v>37773</v>
      </c>
      <c r="I2603" s="82" t="n">
        <v>-381472</v>
      </c>
      <c r="J2603" s="82" t="n">
        <v>0</v>
      </c>
      <c r="K2603" s="83" t="n">
        <f aca="false">IF(J2603=0,0,J2603/I2603)</f>
        <v>0</v>
      </c>
      <c r="L2603" s="83" t="n">
        <f aca="false">I2603/UOM</f>
        <v>-38.1472</v>
      </c>
      <c r="M2603" s="83" t="n">
        <f aca="false">J2603/UOM</f>
        <v>0</v>
      </c>
      <c r="N2603" s="84" t="str">
        <f aca="false">IF(F2603="P","PHY",IF(F2603="G","G",E2603))</f>
        <v>P</v>
      </c>
      <c r="O2603" s="84" t="str">
        <f aca="false">IF(ISNA(VLOOKUP(G2603,BadCanCurves,1,FALSE())),VLOOKUP(D2603,FOLIOS,6,FALSE()),"not used")</f>
        <v>not used</v>
      </c>
      <c r="P2603" s="84" t="n">
        <f aca="false">IF($N2603="P",VLOOKUP(H2603,PrcBuckets,2,FALSE()),0)</f>
        <v>11</v>
      </c>
      <c r="Q2603" s="84" t="n">
        <f aca="false">IF($N2603="D",VLOOKUP(H2603,BasisBuckets,2,FALSE()),0)</f>
        <v>0</v>
      </c>
      <c r="R2603" s="84" t="n">
        <f aca="false">IF($N2603="PHY",VLOOKUP(H2603,PGDBuckets,2,FALSE()),0)</f>
        <v>0</v>
      </c>
      <c r="S2603" s="84" t="n">
        <f aca="false">IF($N2603="G",VLOOKUP(H2603,PGDBuckets,2,FALSE()),0)</f>
        <v>0</v>
      </c>
      <c r="T2603" s="84" t="n">
        <f aca="false">SUM(P2603:S2603)</f>
        <v>11</v>
      </c>
      <c r="U2603" s="84" t="str">
        <f aca="false">IF(O2603="not used","-",O2603&amp;N2603&amp;T2603)</f>
        <v>-</v>
      </c>
      <c r="V2603" s="84" t="str">
        <f aca="false">IF(O2603="Not Used","-",VLOOKUP(D2603,FOLIOS,7,FALSE())&amp;H2603)</f>
        <v>-</v>
      </c>
      <c r="W2603" s="84" t="str">
        <f aca="false">IF(U2603="-","-",O2603&amp;E2603&amp;H2603)</f>
        <v>-</v>
      </c>
      <c r="X2603" s="85" t="str">
        <f aca="false">D2603&amp;G2603</f>
        <v>FT-CAND-EGSC-PRCTOLL:AECO/MCNL</v>
      </c>
      <c r="AF2603" s="0" t="str">
        <f aca="false">D2603&amp;V2603</f>
        <v>FT-CAND-EGSC-PRC-</v>
      </c>
    </row>
    <row r="2604" customFormat="false" ht="12.75" hidden="false" customHeight="false" outlineLevel="0" collapsed="false">
      <c r="A2604" s="81" t="n">
        <v>36682</v>
      </c>
      <c r="B2604" s="82" t="s">
        <v>55</v>
      </c>
      <c r="C2604" s="82" t="s">
        <v>56</v>
      </c>
      <c r="D2604" s="82" t="s">
        <v>103</v>
      </c>
      <c r="E2604" s="82" t="s">
        <v>24</v>
      </c>
      <c r="F2604" s="82"/>
      <c r="G2604" s="82" t="s">
        <v>69</v>
      </c>
      <c r="H2604" s="89" t="n">
        <v>37803</v>
      </c>
      <c r="I2604" s="82" t="n">
        <v>-391892</v>
      </c>
      <c r="J2604" s="82" t="n">
        <v>0</v>
      </c>
      <c r="K2604" s="83" t="n">
        <f aca="false">IF(J2604=0,0,J2604/I2604)</f>
        <v>0</v>
      </c>
      <c r="L2604" s="83" t="n">
        <f aca="false">I2604/UOM</f>
        <v>-39.1892</v>
      </c>
      <c r="M2604" s="83" t="n">
        <f aca="false">J2604/UOM</f>
        <v>0</v>
      </c>
      <c r="N2604" s="84" t="str">
        <f aca="false">IF(F2604="P","PHY",IF(F2604="G","G",E2604))</f>
        <v>P</v>
      </c>
      <c r="O2604" s="84" t="str">
        <f aca="false">IF(ISNA(VLOOKUP(G2604,BadCanCurves,1,FALSE())),VLOOKUP(D2604,FOLIOS,6,FALSE()),"not used")</f>
        <v>not used</v>
      </c>
      <c r="P2604" s="84" t="n">
        <f aca="false">IF($N2604="P",VLOOKUP(H2604,PrcBuckets,2,FALSE()),0)</f>
        <v>11</v>
      </c>
      <c r="Q2604" s="84" t="n">
        <f aca="false">IF($N2604="D",VLOOKUP(H2604,BasisBuckets,2,FALSE()),0)</f>
        <v>0</v>
      </c>
      <c r="R2604" s="84" t="n">
        <f aca="false">IF($N2604="PHY",VLOOKUP(H2604,PGDBuckets,2,FALSE()),0)</f>
        <v>0</v>
      </c>
      <c r="S2604" s="84" t="n">
        <f aca="false">IF($N2604="G",VLOOKUP(H2604,PGDBuckets,2,FALSE()),0)</f>
        <v>0</v>
      </c>
      <c r="T2604" s="84" t="n">
        <f aca="false">SUM(P2604:S2604)</f>
        <v>11</v>
      </c>
      <c r="U2604" s="84" t="str">
        <f aca="false">IF(O2604="not used","-",O2604&amp;N2604&amp;T2604)</f>
        <v>-</v>
      </c>
      <c r="V2604" s="84" t="str">
        <f aca="false">IF(O2604="Not Used","-",VLOOKUP(D2604,FOLIOS,7,FALSE())&amp;H2604)</f>
        <v>-</v>
      </c>
      <c r="W2604" s="84" t="str">
        <f aca="false">IF(U2604="-","-",O2604&amp;E2604&amp;H2604)</f>
        <v>-</v>
      </c>
      <c r="X2604" s="85" t="str">
        <f aca="false">D2604&amp;G2604</f>
        <v>FT-CAND-EGSC-PRCTOLL:AECO/MCNL</v>
      </c>
      <c r="AF2604" s="0" t="str">
        <f aca="false">D2604&amp;V2604</f>
        <v>FT-CAND-EGSC-PRC-</v>
      </c>
    </row>
    <row r="2605" customFormat="false" ht="12.75" hidden="false" customHeight="false" outlineLevel="0" collapsed="false">
      <c r="A2605" s="81" t="n">
        <v>36682</v>
      </c>
      <c r="B2605" s="82" t="s">
        <v>55</v>
      </c>
      <c r="C2605" s="82" t="s">
        <v>56</v>
      </c>
      <c r="D2605" s="82" t="s">
        <v>103</v>
      </c>
      <c r="E2605" s="82" t="s">
        <v>24</v>
      </c>
      <c r="F2605" s="82"/>
      <c r="G2605" s="82" t="s">
        <v>69</v>
      </c>
      <c r="H2605" s="89" t="n">
        <v>37834</v>
      </c>
      <c r="I2605" s="82" t="n">
        <v>-389532</v>
      </c>
      <c r="J2605" s="82" t="n">
        <v>0</v>
      </c>
      <c r="K2605" s="83" t="n">
        <f aca="false">IF(J2605=0,0,J2605/I2605)</f>
        <v>0</v>
      </c>
      <c r="L2605" s="83" t="n">
        <f aca="false">I2605/UOM</f>
        <v>-38.9532</v>
      </c>
      <c r="M2605" s="83" t="n">
        <f aca="false">J2605/UOM</f>
        <v>0</v>
      </c>
      <c r="N2605" s="84" t="str">
        <f aca="false">IF(F2605="P","PHY",IF(F2605="G","G",E2605))</f>
        <v>P</v>
      </c>
      <c r="O2605" s="84" t="str">
        <f aca="false">IF(ISNA(VLOOKUP(G2605,BadCanCurves,1,FALSE())),VLOOKUP(D2605,FOLIOS,6,FALSE()),"not used")</f>
        <v>not used</v>
      </c>
      <c r="P2605" s="84" t="n">
        <f aca="false">IF($N2605="P",VLOOKUP(H2605,PrcBuckets,2,FALSE()),0)</f>
        <v>11</v>
      </c>
      <c r="Q2605" s="84" t="n">
        <f aca="false">IF($N2605="D",VLOOKUP(H2605,BasisBuckets,2,FALSE()),0)</f>
        <v>0</v>
      </c>
      <c r="R2605" s="84" t="n">
        <f aca="false">IF($N2605="PHY",VLOOKUP(H2605,PGDBuckets,2,FALSE()),0)</f>
        <v>0</v>
      </c>
      <c r="S2605" s="84" t="n">
        <f aca="false">IF($N2605="G",VLOOKUP(H2605,PGDBuckets,2,FALSE()),0)</f>
        <v>0</v>
      </c>
      <c r="T2605" s="84" t="n">
        <f aca="false">SUM(P2605:S2605)</f>
        <v>11</v>
      </c>
      <c r="U2605" s="84" t="str">
        <f aca="false">IF(O2605="not used","-",O2605&amp;N2605&amp;T2605)</f>
        <v>-</v>
      </c>
      <c r="V2605" s="84" t="str">
        <f aca="false">IF(O2605="Not Used","-",VLOOKUP(D2605,FOLIOS,7,FALSE())&amp;H2605)</f>
        <v>-</v>
      </c>
      <c r="W2605" s="84" t="str">
        <f aca="false">IF(U2605="-","-",O2605&amp;E2605&amp;H2605)</f>
        <v>-</v>
      </c>
      <c r="X2605" s="85" t="str">
        <f aca="false">D2605&amp;G2605</f>
        <v>FT-CAND-EGSC-PRCTOLL:AECO/MCNL</v>
      </c>
      <c r="AF2605" s="0" t="str">
        <f aca="false">D2605&amp;V2605</f>
        <v>FT-CAND-EGSC-PRC-</v>
      </c>
    </row>
    <row r="2606" customFormat="false" ht="12.75" hidden="false" customHeight="false" outlineLevel="0" collapsed="false">
      <c r="A2606" s="81" t="n">
        <v>36682</v>
      </c>
      <c r="B2606" s="82" t="s">
        <v>55</v>
      </c>
      <c r="C2606" s="82" t="s">
        <v>56</v>
      </c>
      <c r="D2606" s="82" t="s">
        <v>103</v>
      </c>
      <c r="E2606" s="82" t="s">
        <v>24</v>
      </c>
      <c r="F2606" s="82"/>
      <c r="G2606" s="82" t="s">
        <v>69</v>
      </c>
      <c r="H2606" s="89" t="n">
        <v>37865</v>
      </c>
      <c r="I2606" s="82" t="n">
        <v>-374696</v>
      </c>
      <c r="J2606" s="82" t="n">
        <v>0</v>
      </c>
      <c r="K2606" s="83" t="n">
        <f aca="false">IF(J2606=0,0,J2606/I2606)</f>
        <v>0</v>
      </c>
      <c r="L2606" s="83" t="n">
        <f aca="false">I2606/UOM</f>
        <v>-37.4696</v>
      </c>
      <c r="M2606" s="83" t="n">
        <f aca="false">J2606/UOM</f>
        <v>0</v>
      </c>
      <c r="N2606" s="84" t="str">
        <f aca="false">IF(F2606="P","PHY",IF(F2606="G","G",E2606))</f>
        <v>P</v>
      </c>
      <c r="O2606" s="84" t="str">
        <f aca="false">IF(ISNA(VLOOKUP(G2606,BadCanCurves,1,FALSE())),VLOOKUP(D2606,FOLIOS,6,FALSE()),"not used")</f>
        <v>not used</v>
      </c>
      <c r="P2606" s="84" t="n">
        <f aca="false">IF($N2606="P",VLOOKUP(H2606,PrcBuckets,2,FALSE()),0)</f>
        <v>11</v>
      </c>
      <c r="Q2606" s="84" t="n">
        <f aca="false">IF($N2606="D",VLOOKUP(H2606,BasisBuckets,2,FALSE()),0)</f>
        <v>0</v>
      </c>
      <c r="R2606" s="84" t="n">
        <f aca="false">IF($N2606="PHY",VLOOKUP(H2606,PGDBuckets,2,FALSE()),0)</f>
        <v>0</v>
      </c>
      <c r="S2606" s="84" t="n">
        <f aca="false">IF($N2606="G",VLOOKUP(H2606,PGDBuckets,2,FALSE()),0)</f>
        <v>0</v>
      </c>
      <c r="T2606" s="84" t="n">
        <f aca="false">SUM(P2606:S2606)</f>
        <v>11</v>
      </c>
      <c r="U2606" s="84" t="str">
        <f aca="false">IF(O2606="not used","-",O2606&amp;N2606&amp;T2606)</f>
        <v>-</v>
      </c>
      <c r="V2606" s="84" t="str">
        <f aca="false">IF(O2606="Not Used","-",VLOOKUP(D2606,FOLIOS,7,FALSE())&amp;H2606)</f>
        <v>-</v>
      </c>
      <c r="W2606" s="84" t="str">
        <f aca="false">IF(U2606="-","-",O2606&amp;E2606&amp;H2606)</f>
        <v>-</v>
      </c>
      <c r="X2606" s="85" t="str">
        <f aca="false">D2606&amp;G2606</f>
        <v>FT-CAND-EGSC-PRCTOLL:AECO/MCNL</v>
      </c>
      <c r="AF2606" s="0" t="str">
        <f aca="false">D2606&amp;V2606</f>
        <v>FT-CAND-EGSC-PRC-</v>
      </c>
    </row>
    <row r="2607" customFormat="false" ht="12.75" hidden="false" customHeight="false" outlineLevel="0" collapsed="false">
      <c r="A2607" s="81" t="n">
        <v>36682</v>
      </c>
      <c r="B2607" s="82" t="s">
        <v>55</v>
      </c>
      <c r="C2607" s="82" t="s">
        <v>56</v>
      </c>
      <c r="D2607" s="82" t="s">
        <v>103</v>
      </c>
      <c r="E2607" s="82" t="s">
        <v>24</v>
      </c>
      <c r="F2607" s="82"/>
      <c r="G2607" s="82" t="s">
        <v>69</v>
      </c>
      <c r="H2607" s="89" t="n">
        <v>37895</v>
      </c>
      <c r="I2607" s="82" t="n">
        <v>-384929</v>
      </c>
      <c r="J2607" s="82" t="n">
        <v>0</v>
      </c>
      <c r="K2607" s="83" t="n">
        <f aca="false">IF(J2607=0,0,J2607/I2607)</f>
        <v>0</v>
      </c>
      <c r="L2607" s="83" t="n">
        <f aca="false">I2607/UOM</f>
        <v>-38.4929</v>
      </c>
      <c r="M2607" s="83" t="n">
        <f aca="false">J2607/UOM</f>
        <v>0</v>
      </c>
      <c r="N2607" s="84" t="str">
        <f aca="false">IF(F2607="P","PHY",IF(F2607="G","G",E2607))</f>
        <v>P</v>
      </c>
      <c r="O2607" s="84" t="str">
        <f aca="false">IF(ISNA(VLOOKUP(G2607,BadCanCurves,1,FALSE())),VLOOKUP(D2607,FOLIOS,6,FALSE()),"not used")</f>
        <v>not used</v>
      </c>
      <c r="P2607" s="84" t="n">
        <f aca="false">IF($N2607="P",VLOOKUP(H2607,PrcBuckets,2,FALSE()),0)</f>
        <v>11</v>
      </c>
      <c r="Q2607" s="84" t="n">
        <f aca="false">IF($N2607="D",VLOOKUP(H2607,BasisBuckets,2,FALSE()),0)</f>
        <v>0</v>
      </c>
      <c r="R2607" s="84" t="n">
        <f aca="false">IF($N2607="PHY",VLOOKUP(H2607,PGDBuckets,2,FALSE()),0)</f>
        <v>0</v>
      </c>
      <c r="S2607" s="84" t="n">
        <f aca="false">IF($N2607="G",VLOOKUP(H2607,PGDBuckets,2,FALSE()),0)</f>
        <v>0</v>
      </c>
      <c r="T2607" s="84" t="n">
        <f aca="false">SUM(P2607:S2607)</f>
        <v>11</v>
      </c>
      <c r="U2607" s="84" t="str">
        <f aca="false">IF(O2607="not used","-",O2607&amp;N2607&amp;T2607)</f>
        <v>-</v>
      </c>
      <c r="V2607" s="84" t="str">
        <f aca="false">IF(O2607="Not Used","-",VLOOKUP(D2607,FOLIOS,7,FALSE())&amp;H2607)</f>
        <v>-</v>
      </c>
      <c r="W2607" s="84" t="str">
        <f aca="false">IF(U2607="-","-",O2607&amp;E2607&amp;H2607)</f>
        <v>-</v>
      </c>
      <c r="X2607" s="85" t="str">
        <f aca="false">D2607&amp;G2607</f>
        <v>FT-CAND-EGSC-PRCTOLL:AECO/MCNL</v>
      </c>
      <c r="AF2607" s="0" t="str">
        <f aca="false">D2607&amp;V2607</f>
        <v>FT-CAND-EGSC-PRC-</v>
      </c>
    </row>
    <row r="2608" customFormat="false" ht="12.75" hidden="false" customHeight="false" outlineLevel="0" collapsed="false">
      <c r="A2608" s="81" t="n">
        <v>36682</v>
      </c>
      <c r="B2608" s="82" t="s">
        <v>55</v>
      </c>
      <c r="C2608" s="82" t="s">
        <v>56</v>
      </c>
      <c r="D2608" s="82" t="s">
        <v>103</v>
      </c>
      <c r="E2608" s="82" t="s">
        <v>24</v>
      </c>
      <c r="F2608" s="82"/>
      <c r="G2608" s="82" t="s">
        <v>69</v>
      </c>
      <c r="H2608" s="89" t="n">
        <v>37926</v>
      </c>
      <c r="I2608" s="82" t="n">
        <v>-370267</v>
      </c>
      <c r="J2608" s="82" t="n">
        <v>0</v>
      </c>
      <c r="K2608" s="83" t="n">
        <f aca="false">IF(J2608=0,0,J2608/I2608)</f>
        <v>0</v>
      </c>
      <c r="L2608" s="83" t="n">
        <f aca="false">I2608/UOM</f>
        <v>-37.0267</v>
      </c>
      <c r="M2608" s="83" t="n">
        <f aca="false">J2608/UOM</f>
        <v>0</v>
      </c>
      <c r="N2608" s="84" t="str">
        <f aca="false">IF(F2608="P","PHY",IF(F2608="G","G",E2608))</f>
        <v>P</v>
      </c>
      <c r="O2608" s="84" t="str">
        <f aca="false">IF(ISNA(VLOOKUP(G2608,BadCanCurves,1,FALSE())),VLOOKUP(D2608,FOLIOS,6,FALSE()),"not used")</f>
        <v>not used</v>
      </c>
      <c r="P2608" s="84" t="n">
        <f aca="false">IF($N2608="P",VLOOKUP(H2608,PrcBuckets,2,FALSE()),0)</f>
        <v>11</v>
      </c>
      <c r="Q2608" s="84" t="n">
        <f aca="false">IF($N2608="D",VLOOKUP(H2608,BasisBuckets,2,FALSE()),0)</f>
        <v>0</v>
      </c>
      <c r="R2608" s="84" t="n">
        <f aca="false">IF($N2608="PHY",VLOOKUP(H2608,PGDBuckets,2,FALSE()),0)</f>
        <v>0</v>
      </c>
      <c r="S2608" s="84" t="n">
        <f aca="false">IF($N2608="G",VLOOKUP(H2608,PGDBuckets,2,FALSE()),0)</f>
        <v>0</v>
      </c>
      <c r="T2608" s="84" t="n">
        <f aca="false">SUM(P2608:S2608)</f>
        <v>11</v>
      </c>
      <c r="U2608" s="84" t="str">
        <f aca="false">IF(O2608="not used","-",O2608&amp;N2608&amp;T2608)</f>
        <v>-</v>
      </c>
      <c r="V2608" s="84" t="str">
        <f aca="false">IF(O2608="Not Used","-",VLOOKUP(D2608,FOLIOS,7,FALSE())&amp;H2608)</f>
        <v>-</v>
      </c>
      <c r="W2608" s="84" t="str">
        <f aca="false">IF(U2608="-","-",O2608&amp;E2608&amp;H2608)</f>
        <v>-</v>
      </c>
      <c r="X2608" s="85" t="str">
        <f aca="false">D2608&amp;G2608</f>
        <v>FT-CAND-EGSC-PRCTOLL:AECO/MCNL</v>
      </c>
      <c r="AF2608" s="0" t="str">
        <f aca="false">D2608&amp;V2608</f>
        <v>FT-CAND-EGSC-PRC-</v>
      </c>
    </row>
    <row r="2609" customFormat="false" ht="12.75" hidden="false" customHeight="false" outlineLevel="0" collapsed="false">
      <c r="A2609" s="81" t="n">
        <v>36682</v>
      </c>
      <c r="B2609" s="82" t="s">
        <v>55</v>
      </c>
      <c r="C2609" s="82" t="s">
        <v>56</v>
      </c>
      <c r="D2609" s="82" t="s">
        <v>103</v>
      </c>
      <c r="E2609" s="82" t="s">
        <v>24</v>
      </c>
      <c r="F2609" s="82"/>
      <c r="G2609" s="82" t="s">
        <v>69</v>
      </c>
      <c r="H2609" s="89" t="n">
        <v>37956</v>
      </c>
      <c r="I2609" s="82" t="n">
        <v>-380378</v>
      </c>
      <c r="J2609" s="82" t="n">
        <v>0</v>
      </c>
      <c r="K2609" s="83" t="n">
        <f aca="false">IF(J2609=0,0,J2609/I2609)</f>
        <v>0</v>
      </c>
      <c r="L2609" s="83" t="n">
        <f aca="false">I2609/UOM</f>
        <v>-38.0378</v>
      </c>
      <c r="M2609" s="83" t="n">
        <f aca="false">J2609/UOM</f>
        <v>0</v>
      </c>
      <c r="N2609" s="84" t="str">
        <f aca="false">IF(F2609="P","PHY",IF(F2609="G","G",E2609))</f>
        <v>P</v>
      </c>
      <c r="O2609" s="84" t="str">
        <f aca="false">IF(ISNA(VLOOKUP(G2609,BadCanCurves,1,FALSE())),VLOOKUP(D2609,FOLIOS,6,FALSE()),"not used")</f>
        <v>not used</v>
      </c>
      <c r="P2609" s="84" t="n">
        <f aca="false">IF($N2609="P",VLOOKUP(H2609,PrcBuckets,2,FALSE()),0)</f>
        <v>11</v>
      </c>
      <c r="Q2609" s="84" t="n">
        <f aca="false">IF($N2609="D",VLOOKUP(H2609,BasisBuckets,2,FALSE()),0)</f>
        <v>0</v>
      </c>
      <c r="R2609" s="84" t="n">
        <f aca="false">IF($N2609="PHY",VLOOKUP(H2609,PGDBuckets,2,FALSE()),0)</f>
        <v>0</v>
      </c>
      <c r="S2609" s="84" t="n">
        <f aca="false">IF($N2609="G",VLOOKUP(H2609,PGDBuckets,2,FALSE()),0)</f>
        <v>0</v>
      </c>
      <c r="T2609" s="84" t="n">
        <f aca="false">SUM(P2609:S2609)</f>
        <v>11</v>
      </c>
      <c r="U2609" s="84" t="str">
        <f aca="false">IF(O2609="not used","-",O2609&amp;N2609&amp;T2609)</f>
        <v>-</v>
      </c>
      <c r="V2609" s="84" t="str">
        <f aca="false">IF(O2609="Not Used","-",VLOOKUP(D2609,FOLIOS,7,FALSE())&amp;H2609)</f>
        <v>-</v>
      </c>
      <c r="W2609" s="84" t="str">
        <f aca="false">IF(U2609="-","-",O2609&amp;E2609&amp;H2609)</f>
        <v>-</v>
      </c>
      <c r="X2609" s="85" t="str">
        <f aca="false">D2609&amp;G2609</f>
        <v>FT-CAND-EGSC-PRCTOLL:AECO/MCNL</v>
      </c>
      <c r="AF2609" s="0" t="str">
        <f aca="false">D2609&amp;V2609</f>
        <v>FT-CAND-EGSC-PRC-</v>
      </c>
    </row>
    <row r="2610" customFormat="false" ht="12.75" hidden="false" customHeight="false" outlineLevel="0" collapsed="false">
      <c r="A2610" s="81" t="n">
        <v>36682</v>
      </c>
      <c r="B2610" s="82" t="s">
        <v>55</v>
      </c>
      <c r="C2610" s="82" t="s">
        <v>56</v>
      </c>
      <c r="D2610" s="82" t="s">
        <v>103</v>
      </c>
      <c r="E2610" s="82" t="s">
        <v>24</v>
      </c>
      <c r="F2610" s="82"/>
      <c r="G2610" s="82" t="s">
        <v>69</v>
      </c>
      <c r="H2610" s="89" t="n">
        <v>37987</v>
      </c>
      <c r="I2610" s="82" t="n">
        <v>-378074</v>
      </c>
      <c r="J2610" s="82" t="n">
        <v>0</v>
      </c>
      <c r="K2610" s="83" t="n">
        <f aca="false">IF(J2610=0,0,J2610/I2610)</f>
        <v>0</v>
      </c>
      <c r="L2610" s="83" t="n">
        <f aca="false">I2610/UOM</f>
        <v>-37.8074</v>
      </c>
      <c r="M2610" s="83" t="n">
        <f aca="false">J2610/UOM</f>
        <v>0</v>
      </c>
      <c r="N2610" s="84" t="str">
        <f aca="false">IF(F2610="P","PHY",IF(F2610="G","G",E2610))</f>
        <v>P</v>
      </c>
      <c r="O2610" s="84" t="str">
        <f aca="false">IF(ISNA(VLOOKUP(G2610,BadCanCurves,1,FALSE())),VLOOKUP(D2610,FOLIOS,6,FALSE()),"not used")</f>
        <v>not used</v>
      </c>
      <c r="P2610" s="84" t="n">
        <f aca="false">IF($N2610="P",VLOOKUP(H2610,PrcBuckets,2,FALSE()),0)</f>
        <v>12</v>
      </c>
      <c r="Q2610" s="84" t="n">
        <f aca="false">IF($N2610="D",VLOOKUP(H2610,BasisBuckets,2,FALSE()),0)</f>
        <v>0</v>
      </c>
      <c r="R2610" s="84" t="n">
        <f aca="false">IF($N2610="PHY",VLOOKUP(H2610,PGDBuckets,2,FALSE()),0)</f>
        <v>0</v>
      </c>
      <c r="S2610" s="84" t="n">
        <f aca="false">IF($N2610="G",VLOOKUP(H2610,PGDBuckets,2,FALSE()),0)</f>
        <v>0</v>
      </c>
      <c r="T2610" s="84" t="n">
        <f aca="false">SUM(P2610:S2610)</f>
        <v>12</v>
      </c>
      <c r="U2610" s="84" t="str">
        <f aca="false">IF(O2610="not used","-",O2610&amp;N2610&amp;T2610)</f>
        <v>-</v>
      </c>
      <c r="V2610" s="84" t="str">
        <f aca="false">IF(O2610="Not Used","-",VLOOKUP(D2610,FOLIOS,7,FALSE())&amp;H2610)</f>
        <v>-</v>
      </c>
      <c r="W2610" s="84" t="str">
        <f aca="false">IF(U2610="-","-",O2610&amp;E2610&amp;H2610)</f>
        <v>-</v>
      </c>
      <c r="X2610" s="85" t="str">
        <f aca="false">D2610&amp;G2610</f>
        <v>FT-CAND-EGSC-PRCTOLL:AECO/MCNL</v>
      </c>
      <c r="AF2610" s="0" t="str">
        <f aca="false">D2610&amp;V2610</f>
        <v>FT-CAND-EGSC-PRC-</v>
      </c>
    </row>
    <row r="2611" customFormat="false" ht="12.75" hidden="false" customHeight="false" outlineLevel="0" collapsed="false">
      <c r="A2611" s="81" t="n">
        <v>36682</v>
      </c>
      <c r="B2611" s="82" t="s">
        <v>55</v>
      </c>
      <c r="C2611" s="82" t="s">
        <v>56</v>
      </c>
      <c r="D2611" s="82" t="s">
        <v>103</v>
      </c>
      <c r="E2611" s="82" t="s">
        <v>24</v>
      </c>
      <c r="F2611" s="82"/>
      <c r="G2611" s="82" t="s">
        <v>69</v>
      </c>
      <c r="H2611" s="89" t="n">
        <v>38018</v>
      </c>
      <c r="I2611" s="82" t="n">
        <v>-351525</v>
      </c>
      <c r="J2611" s="82" t="n">
        <v>0</v>
      </c>
      <c r="K2611" s="83" t="n">
        <f aca="false">IF(J2611=0,0,J2611/I2611)</f>
        <v>0</v>
      </c>
      <c r="L2611" s="83" t="n">
        <f aca="false">I2611/UOM</f>
        <v>-35.1525</v>
      </c>
      <c r="M2611" s="83" t="n">
        <f aca="false">J2611/UOM</f>
        <v>0</v>
      </c>
      <c r="N2611" s="84" t="str">
        <f aca="false">IF(F2611="P","PHY",IF(F2611="G","G",E2611))</f>
        <v>P</v>
      </c>
      <c r="O2611" s="84" t="str">
        <f aca="false">IF(ISNA(VLOOKUP(G2611,BadCanCurves,1,FALSE())),VLOOKUP(D2611,FOLIOS,6,FALSE()),"not used")</f>
        <v>not used</v>
      </c>
      <c r="P2611" s="84" t="n">
        <f aca="false">IF($N2611="P",VLOOKUP(H2611,PrcBuckets,2,FALSE()),0)</f>
        <v>12</v>
      </c>
      <c r="Q2611" s="84" t="n">
        <f aca="false">IF($N2611="D",VLOOKUP(H2611,BasisBuckets,2,FALSE()),0)</f>
        <v>0</v>
      </c>
      <c r="R2611" s="84" t="n">
        <f aca="false">IF($N2611="PHY",VLOOKUP(H2611,PGDBuckets,2,FALSE()),0)</f>
        <v>0</v>
      </c>
      <c r="S2611" s="84" t="n">
        <f aca="false">IF($N2611="G",VLOOKUP(H2611,PGDBuckets,2,FALSE()),0)</f>
        <v>0</v>
      </c>
      <c r="T2611" s="84" t="n">
        <f aca="false">SUM(P2611:S2611)</f>
        <v>12</v>
      </c>
      <c r="U2611" s="84" t="str">
        <f aca="false">IF(O2611="not used","-",O2611&amp;N2611&amp;T2611)</f>
        <v>-</v>
      </c>
      <c r="V2611" s="84" t="str">
        <f aca="false">IF(O2611="Not Used","-",VLOOKUP(D2611,FOLIOS,7,FALSE())&amp;H2611)</f>
        <v>-</v>
      </c>
      <c r="W2611" s="84" t="str">
        <f aca="false">IF(U2611="-","-",O2611&amp;E2611&amp;H2611)</f>
        <v>-</v>
      </c>
      <c r="X2611" s="85" t="str">
        <f aca="false">D2611&amp;G2611</f>
        <v>FT-CAND-EGSC-PRCTOLL:AECO/MCNL</v>
      </c>
      <c r="AF2611" s="0" t="str">
        <f aca="false">D2611&amp;V2611</f>
        <v>FT-CAND-EGSC-PRC-</v>
      </c>
    </row>
    <row r="2612" customFormat="false" ht="12.75" hidden="false" customHeight="false" outlineLevel="0" collapsed="false">
      <c r="A2612" s="81" t="n">
        <v>36682</v>
      </c>
      <c r="B2612" s="82" t="s">
        <v>55</v>
      </c>
      <c r="C2612" s="82" t="s">
        <v>56</v>
      </c>
      <c r="D2612" s="82" t="s">
        <v>103</v>
      </c>
      <c r="E2612" s="82" t="s">
        <v>24</v>
      </c>
      <c r="F2612" s="82"/>
      <c r="G2612" s="82" t="s">
        <v>69</v>
      </c>
      <c r="H2612" s="89" t="n">
        <v>38047</v>
      </c>
      <c r="I2612" s="82" t="n">
        <v>-373624</v>
      </c>
      <c r="J2612" s="82" t="n">
        <v>0</v>
      </c>
      <c r="K2612" s="83" t="n">
        <f aca="false">IF(J2612=0,0,J2612/I2612)</f>
        <v>0</v>
      </c>
      <c r="L2612" s="83" t="n">
        <f aca="false">I2612/UOM</f>
        <v>-37.3624</v>
      </c>
      <c r="M2612" s="83" t="n">
        <f aca="false">J2612/UOM</f>
        <v>0</v>
      </c>
      <c r="N2612" s="84" t="str">
        <f aca="false">IF(F2612="P","PHY",IF(F2612="G","G",E2612))</f>
        <v>P</v>
      </c>
      <c r="O2612" s="84" t="str">
        <f aca="false">IF(ISNA(VLOOKUP(G2612,BadCanCurves,1,FALSE())),VLOOKUP(D2612,FOLIOS,6,FALSE()),"not used")</f>
        <v>not used</v>
      </c>
      <c r="P2612" s="84" t="n">
        <f aca="false">IF($N2612="P",VLOOKUP(H2612,PrcBuckets,2,FALSE()),0)</f>
        <v>12</v>
      </c>
      <c r="Q2612" s="84" t="n">
        <f aca="false">IF($N2612="D",VLOOKUP(H2612,BasisBuckets,2,FALSE()),0)</f>
        <v>0</v>
      </c>
      <c r="R2612" s="84" t="n">
        <f aca="false">IF($N2612="PHY",VLOOKUP(H2612,PGDBuckets,2,FALSE()),0)</f>
        <v>0</v>
      </c>
      <c r="S2612" s="84" t="n">
        <f aca="false">IF($N2612="G",VLOOKUP(H2612,PGDBuckets,2,FALSE()),0)</f>
        <v>0</v>
      </c>
      <c r="T2612" s="84" t="n">
        <f aca="false">SUM(P2612:S2612)</f>
        <v>12</v>
      </c>
      <c r="U2612" s="84" t="str">
        <f aca="false">IF(O2612="not used","-",O2612&amp;N2612&amp;T2612)</f>
        <v>-</v>
      </c>
      <c r="V2612" s="84" t="str">
        <f aca="false">IF(O2612="Not Used","-",VLOOKUP(D2612,FOLIOS,7,FALSE())&amp;H2612)</f>
        <v>-</v>
      </c>
      <c r="W2612" s="84" t="str">
        <f aca="false">IF(U2612="-","-",O2612&amp;E2612&amp;H2612)</f>
        <v>-</v>
      </c>
      <c r="X2612" s="85" t="str">
        <f aca="false">D2612&amp;G2612</f>
        <v>FT-CAND-EGSC-PRCTOLL:AECO/MCNL</v>
      </c>
      <c r="AF2612" s="0" t="str">
        <f aca="false">D2612&amp;V2612</f>
        <v>FT-CAND-EGSC-PRC-</v>
      </c>
    </row>
    <row r="2613" customFormat="false" ht="12.75" hidden="false" customHeight="false" outlineLevel="0" collapsed="false">
      <c r="A2613" s="81" t="n">
        <v>36682</v>
      </c>
      <c r="B2613" s="82" t="s">
        <v>55</v>
      </c>
      <c r="C2613" s="82" t="s">
        <v>56</v>
      </c>
      <c r="D2613" s="82" t="s">
        <v>103</v>
      </c>
      <c r="E2613" s="82" t="s">
        <v>24</v>
      </c>
      <c r="F2613" s="82"/>
      <c r="G2613" s="82" t="s">
        <v>69</v>
      </c>
      <c r="H2613" s="89" t="n">
        <v>38078</v>
      </c>
      <c r="I2613" s="82" t="n">
        <v>-359372</v>
      </c>
      <c r="J2613" s="82" t="n">
        <v>0</v>
      </c>
      <c r="K2613" s="83" t="n">
        <f aca="false">IF(J2613=0,0,J2613/I2613)</f>
        <v>0</v>
      </c>
      <c r="L2613" s="83" t="n">
        <f aca="false">I2613/UOM</f>
        <v>-35.9372</v>
      </c>
      <c r="M2613" s="83" t="n">
        <f aca="false">J2613/UOM</f>
        <v>0</v>
      </c>
      <c r="N2613" s="84" t="str">
        <f aca="false">IF(F2613="P","PHY",IF(F2613="G","G",E2613))</f>
        <v>P</v>
      </c>
      <c r="O2613" s="84" t="str">
        <f aca="false">IF(ISNA(VLOOKUP(G2613,BadCanCurves,1,FALSE())),VLOOKUP(D2613,FOLIOS,6,FALSE()),"not used")</f>
        <v>not used</v>
      </c>
      <c r="P2613" s="84" t="n">
        <f aca="false">IF($N2613="P",VLOOKUP(H2613,PrcBuckets,2,FALSE()),0)</f>
        <v>12</v>
      </c>
      <c r="Q2613" s="84" t="n">
        <f aca="false">IF($N2613="D",VLOOKUP(H2613,BasisBuckets,2,FALSE()),0)</f>
        <v>0</v>
      </c>
      <c r="R2613" s="84" t="n">
        <f aca="false">IF($N2613="PHY",VLOOKUP(H2613,PGDBuckets,2,FALSE()),0)</f>
        <v>0</v>
      </c>
      <c r="S2613" s="84" t="n">
        <f aca="false">IF($N2613="G",VLOOKUP(H2613,PGDBuckets,2,FALSE()),0)</f>
        <v>0</v>
      </c>
      <c r="T2613" s="84" t="n">
        <f aca="false">SUM(P2613:S2613)</f>
        <v>12</v>
      </c>
      <c r="U2613" s="84" t="str">
        <f aca="false">IF(O2613="not used","-",O2613&amp;N2613&amp;T2613)</f>
        <v>-</v>
      </c>
      <c r="V2613" s="84" t="str">
        <f aca="false">IF(O2613="Not Used","-",VLOOKUP(D2613,FOLIOS,7,FALSE())&amp;H2613)</f>
        <v>-</v>
      </c>
      <c r="W2613" s="84" t="str">
        <f aca="false">IF(U2613="-","-",O2613&amp;E2613&amp;H2613)</f>
        <v>-</v>
      </c>
      <c r="X2613" s="85" t="str">
        <f aca="false">D2613&amp;G2613</f>
        <v>FT-CAND-EGSC-PRCTOLL:AECO/MCNL</v>
      </c>
      <c r="AF2613" s="0" t="str">
        <f aca="false">D2613&amp;V2613</f>
        <v>FT-CAND-EGSC-PRC-</v>
      </c>
    </row>
    <row r="2614" customFormat="false" ht="12.75" hidden="false" customHeight="false" outlineLevel="0" collapsed="false">
      <c r="A2614" s="81" t="n">
        <v>36682</v>
      </c>
      <c r="B2614" s="82" t="s">
        <v>55</v>
      </c>
      <c r="C2614" s="82" t="s">
        <v>56</v>
      </c>
      <c r="D2614" s="82" t="s">
        <v>103</v>
      </c>
      <c r="E2614" s="82" t="s">
        <v>24</v>
      </c>
      <c r="F2614" s="82"/>
      <c r="G2614" s="82" t="s">
        <v>69</v>
      </c>
      <c r="H2614" s="89" t="n">
        <v>38108</v>
      </c>
      <c r="I2614" s="82" t="n">
        <v>-369171</v>
      </c>
      <c r="J2614" s="82" t="n">
        <v>0</v>
      </c>
      <c r="K2614" s="83" t="n">
        <f aca="false">IF(J2614=0,0,J2614/I2614)</f>
        <v>0</v>
      </c>
      <c r="L2614" s="83" t="n">
        <f aca="false">I2614/UOM</f>
        <v>-36.9171</v>
      </c>
      <c r="M2614" s="83" t="n">
        <f aca="false">J2614/UOM</f>
        <v>0</v>
      </c>
      <c r="N2614" s="84" t="str">
        <f aca="false">IF(F2614="P","PHY",IF(F2614="G","G",E2614))</f>
        <v>P</v>
      </c>
      <c r="O2614" s="84" t="str">
        <f aca="false">IF(ISNA(VLOOKUP(G2614,BadCanCurves,1,FALSE())),VLOOKUP(D2614,FOLIOS,6,FALSE()),"not used")</f>
        <v>not used</v>
      </c>
      <c r="P2614" s="84" t="n">
        <f aca="false">IF($N2614="P",VLOOKUP(H2614,PrcBuckets,2,FALSE()),0)</f>
        <v>12</v>
      </c>
      <c r="Q2614" s="84" t="n">
        <f aca="false">IF($N2614="D",VLOOKUP(H2614,BasisBuckets,2,FALSE()),0)</f>
        <v>0</v>
      </c>
      <c r="R2614" s="84" t="n">
        <f aca="false">IF($N2614="PHY",VLOOKUP(H2614,PGDBuckets,2,FALSE()),0)</f>
        <v>0</v>
      </c>
      <c r="S2614" s="84" t="n">
        <f aca="false">IF($N2614="G",VLOOKUP(H2614,PGDBuckets,2,FALSE()),0)</f>
        <v>0</v>
      </c>
      <c r="T2614" s="84" t="n">
        <f aca="false">SUM(P2614:S2614)</f>
        <v>12</v>
      </c>
      <c r="U2614" s="84" t="str">
        <f aca="false">IF(O2614="not used","-",O2614&amp;N2614&amp;T2614)</f>
        <v>-</v>
      </c>
      <c r="V2614" s="84" t="str">
        <f aca="false">IF(O2614="Not Used","-",VLOOKUP(D2614,FOLIOS,7,FALSE())&amp;H2614)</f>
        <v>-</v>
      </c>
      <c r="W2614" s="84" t="str">
        <f aca="false">IF(U2614="-","-",O2614&amp;E2614&amp;H2614)</f>
        <v>-</v>
      </c>
      <c r="X2614" s="85" t="str">
        <f aca="false">D2614&amp;G2614</f>
        <v>FT-CAND-EGSC-PRCTOLL:AECO/MCNL</v>
      </c>
      <c r="AF2614" s="0" t="str">
        <f aca="false">D2614&amp;V2614</f>
        <v>FT-CAND-EGSC-PRC-</v>
      </c>
    </row>
    <row r="2615" customFormat="false" ht="12.75" hidden="false" customHeight="false" outlineLevel="0" collapsed="false">
      <c r="A2615" s="81" t="n">
        <v>36682</v>
      </c>
      <c r="B2615" s="82" t="s">
        <v>55</v>
      </c>
      <c r="C2615" s="82" t="s">
        <v>56</v>
      </c>
      <c r="D2615" s="82" t="s">
        <v>103</v>
      </c>
      <c r="E2615" s="82" t="s">
        <v>24</v>
      </c>
      <c r="F2615" s="82"/>
      <c r="G2615" s="82" t="s">
        <v>69</v>
      </c>
      <c r="H2615" s="89" t="n">
        <v>38139</v>
      </c>
      <c r="I2615" s="82" t="n">
        <v>-355095</v>
      </c>
      <c r="J2615" s="82" t="n">
        <v>0</v>
      </c>
      <c r="K2615" s="83" t="n">
        <f aca="false">IF(J2615=0,0,J2615/I2615)</f>
        <v>0</v>
      </c>
      <c r="L2615" s="83" t="n">
        <f aca="false">I2615/UOM</f>
        <v>-35.5095</v>
      </c>
      <c r="M2615" s="83" t="n">
        <f aca="false">J2615/UOM</f>
        <v>0</v>
      </c>
      <c r="N2615" s="84" t="str">
        <f aca="false">IF(F2615="P","PHY",IF(F2615="G","G",E2615))</f>
        <v>P</v>
      </c>
      <c r="O2615" s="84" t="str">
        <f aca="false">IF(ISNA(VLOOKUP(G2615,BadCanCurves,1,FALSE())),VLOOKUP(D2615,FOLIOS,6,FALSE()),"not used")</f>
        <v>not used</v>
      </c>
      <c r="P2615" s="84" t="n">
        <f aca="false">IF($N2615="P",VLOOKUP(H2615,PrcBuckets,2,FALSE()),0)</f>
        <v>12</v>
      </c>
      <c r="Q2615" s="84" t="n">
        <f aca="false">IF($N2615="D",VLOOKUP(H2615,BasisBuckets,2,FALSE()),0)</f>
        <v>0</v>
      </c>
      <c r="R2615" s="84" t="n">
        <f aca="false">IF($N2615="PHY",VLOOKUP(H2615,PGDBuckets,2,FALSE()),0)</f>
        <v>0</v>
      </c>
      <c r="S2615" s="84" t="n">
        <f aca="false">IF($N2615="G",VLOOKUP(H2615,PGDBuckets,2,FALSE()),0)</f>
        <v>0</v>
      </c>
      <c r="T2615" s="84" t="n">
        <f aca="false">SUM(P2615:S2615)</f>
        <v>12</v>
      </c>
      <c r="U2615" s="84" t="str">
        <f aca="false">IF(O2615="not used","-",O2615&amp;N2615&amp;T2615)</f>
        <v>-</v>
      </c>
      <c r="V2615" s="84" t="str">
        <f aca="false">IF(O2615="Not Used","-",VLOOKUP(D2615,FOLIOS,7,FALSE())&amp;H2615)</f>
        <v>-</v>
      </c>
      <c r="W2615" s="84" t="str">
        <f aca="false">IF(U2615="-","-",O2615&amp;E2615&amp;H2615)</f>
        <v>-</v>
      </c>
      <c r="X2615" s="85" t="str">
        <f aca="false">D2615&amp;G2615</f>
        <v>FT-CAND-EGSC-PRCTOLL:AECO/MCNL</v>
      </c>
      <c r="AF2615" s="0" t="str">
        <f aca="false">D2615&amp;V2615</f>
        <v>FT-CAND-EGSC-PRC-</v>
      </c>
    </row>
    <row r="2616" customFormat="false" ht="12.75" hidden="false" customHeight="false" outlineLevel="0" collapsed="false">
      <c r="A2616" s="81" t="n">
        <v>36682</v>
      </c>
      <c r="B2616" s="82" t="s">
        <v>55</v>
      </c>
      <c r="C2616" s="82" t="s">
        <v>56</v>
      </c>
      <c r="D2616" s="82" t="s">
        <v>103</v>
      </c>
      <c r="E2616" s="82" t="s">
        <v>24</v>
      </c>
      <c r="F2616" s="82"/>
      <c r="G2616" s="82" t="s">
        <v>69</v>
      </c>
      <c r="H2616" s="89" t="n">
        <v>38169</v>
      </c>
      <c r="I2616" s="82" t="n">
        <v>-364777</v>
      </c>
      <c r="J2616" s="82" t="n">
        <v>0</v>
      </c>
      <c r="K2616" s="83" t="n">
        <f aca="false">IF(J2616=0,0,J2616/I2616)</f>
        <v>0</v>
      </c>
      <c r="L2616" s="83" t="n">
        <f aca="false">I2616/UOM</f>
        <v>-36.4777</v>
      </c>
      <c r="M2616" s="83" t="n">
        <f aca="false">J2616/UOM</f>
        <v>0</v>
      </c>
      <c r="N2616" s="84" t="str">
        <f aca="false">IF(F2616="P","PHY",IF(F2616="G","G",E2616))</f>
        <v>P</v>
      </c>
      <c r="O2616" s="84" t="str">
        <f aca="false">IF(ISNA(VLOOKUP(G2616,BadCanCurves,1,FALSE())),VLOOKUP(D2616,FOLIOS,6,FALSE()),"not used")</f>
        <v>not used</v>
      </c>
      <c r="P2616" s="84" t="n">
        <f aca="false">IF($N2616="P",VLOOKUP(H2616,PrcBuckets,2,FALSE()),0)</f>
        <v>12</v>
      </c>
      <c r="Q2616" s="84" t="n">
        <f aca="false">IF($N2616="D",VLOOKUP(H2616,BasisBuckets,2,FALSE()),0)</f>
        <v>0</v>
      </c>
      <c r="R2616" s="84" t="n">
        <f aca="false">IF($N2616="PHY",VLOOKUP(H2616,PGDBuckets,2,FALSE()),0)</f>
        <v>0</v>
      </c>
      <c r="S2616" s="84" t="n">
        <f aca="false">IF($N2616="G",VLOOKUP(H2616,PGDBuckets,2,FALSE()),0)</f>
        <v>0</v>
      </c>
      <c r="T2616" s="84" t="n">
        <f aca="false">SUM(P2616:S2616)</f>
        <v>12</v>
      </c>
      <c r="U2616" s="84" t="str">
        <f aca="false">IF(O2616="not used","-",O2616&amp;N2616&amp;T2616)</f>
        <v>-</v>
      </c>
      <c r="V2616" s="84" t="str">
        <f aca="false">IF(O2616="Not Used","-",VLOOKUP(D2616,FOLIOS,7,FALSE())&amp;H2616)</f>
        <v>-</v>
      </c>
      <c r="W2616" s="84" t="str">
        <f aca="false">IF(U2616="-","-",O2616&amp;E2616&amp;H2616)</f>
        <v>-</v>
      </c>
      <c r="X2616" s="85" t="str">
        <f aca="false">D2616&amp;G2616</f>
        <v>FT-CAND-EGSC-PRCTOLL:AECO/MCNL</v>
      </c>
      <c r="AF2616" s="0" t="str">
        <f aca="false">D2616&amp;V2616</f>
        <v>FT-CAND-EGSC-PRC-</v>
      </c>
    </row>
    <row r="2617" customFormat="false" ht="12.75" hidden="false" customHeight="false" outlineLevel="0" collapsed="false">
      <c r="A2617" s="81" t="n">
        <v>36682</v>
      </c>
      <c r="B2617" s="82" t="s">
        <v>55</v>
      </c>
      <c r="C2617" s="82" t="s">
        <v>56</v>
      </c>
      <c r="D2617" s="82" t="s">
        <v>103</v>
      </c>
      <c r="E2617" s="82" t="s">
        <v>24</v>
      </c>
      <c r="F2617" s="82"/>
      <c r="G2617" s="82" t="s">
        <v>69</v>
      </c>
      <c r="H2617" s="89" t="n">
        <v>38200</v>
      </c>
      <c r="I2617" s="82" t="n">
        <v>-362564</v>
      </c>
      <c r="J2617" s="82" t="n">
        <v>0</v>
      </c>
      <c r="K2617" s="83" t="n">
        <f aca="false">IF(J2617=0,0,J2617/I2617)</f>
        <v>0</v>
      </c>
      <c r="L2617" s="83" t="n">
        <f aca="false">I2617/UOM</f>
        <v>-36.2564</v>
      </c>
      <c r="M2617" s="83" t="n">
        <f aca="false">J2617/UOM</f>
        <v>0</v>
      </c>
      <c r="N2617" s="84" t="str">
        <f aca="false">IF(F2617="P","PHY",IF(F2617="G","G",E2617))</f>
        <v>P</v>
      </c>
      <c r="O2617" s="84" t="str">
        <f aca="false">IF(ISNA(VLOOKUP(G2617,BadCanCurves,1,FALSE())),VLOOKUP(D2617,FOLIOS,6,FALSE()),"not used")</f>
        <v>not used</v>
      </c>
      <c r="P2617" s="84" t="n">
        <f aca="false">IF($N2617="P",VLOOKUP(H2617,PrcBuckets,2,FALSE()),0)</f>
        <v>12</v>
      </c>
      <c r="Q2617" s="84" t="n">
        <f aca="false">IF($N2617="D",VLOOKUP(H2617,BasisBuckets,2,FALSE()),0)</f>
        <v>0</v>
      </c>
      <c r="R2617" s="84" t="n">
        <f aca="false">IF($N2617="PHY",VLOOKUP(H2617,PGDBuckets,2,FALSE()),0)</f>
        <v>0</v>
      </c>
      <c r="S2617" s="84" t="n">
        <f aca="false">IF($N2617="G",VLOOKUP(H2617,PGDBuckets,2,FALSE()),0)</f>
        <v>0</v>
      </c>
      <c r="T2617" s="84" t="n">
        <f aca="false">SUM(P2617:S2617)</f>
        <v>12</v>
      </c>
      <c r="U2617" s="84" t="str">
        <f aca="false">IF(O2617="not used","-",O2617&amp;N2617&amp;T2617)</f>
        <v>-</v>
      </c>
      <c r="V2617" s="84" t="str">
        <f aca="false">IF(O2617="Not Used","-",VLOOKUP(D2617,FOLIOS,7,FALSE())&amp;H2617)</f>
        <v>-</v>
      </c>
      <c r="W2617" s="84" t="str">
        <f aca="false">IF(U2617="-","-",O2617&amp;E2617&amp;H2617)</f>
        <v>-</v>
      </c>
      <c r="X2617" s="85" t="str">
        <f aca="false">D2617&amp;G2617</f>
        <v>FT-CAND-EGSC-PRCTOLL:AECO/MCNL</v>
      </c>
      <c r="AF2617" s="0" t="str">
        <f aca="false">D2617&amp;V2617</f>
        <v>FT-CAND-EGSC-PRC-</v>
      </c>
    </row>
    <row r="2618" customFormat="false" ht="12.75" hidden="false" customHeight="false" outlineLevel="0" collapsed="false">
      <c r="A2618" s="81" t="n">
        <v>36682</v>
      </c>
      <c r="B2618" s="82" t="s">
        <v>55</v>
      </c>
      <c r="C2618" s="82" t="s">
        <v>56</v>
      </c>
      <c r="D2618" s="82" t="s">
        <v>103</v>
      </c>
      <c r="E2618" s="82" t="s">
        <v>24</v>
      </c>
      <c r="F2618" s="82"/>
      <c r="G2618" s="82" t="s">
        <v>69</v>
      </c>
      <c r="H2618" s="89" t="n">
        <v>38231</v>
      </c>
      <c r="I2618" s="82" t="n">
        <v>-348740</v>
      </c>
      <c r="J2618" s="82" t="n">
        <v>0</v>
      </c>
      <c r="K2618" s="83" t="n">
        <f aca="false">IF(J2618=0,0,J2618/I2618)</f>
        <v>0</v>
      </c>
      <c r="L2618" s="83" t="n">
        <f aca="false">I2618/UOM</f>
        <v>-34.874</v>
      </c>
      <c r="M2618" s="83" t="n">
        <f aca="false">J2618/UOM</f>
        <v>0</v>
      </c>
      <c r="N2618" s="84" t="str">
        <f aca="false">IF(F2618="P","PHY",IF(F2618="G","G",E2618))</f>
        <v>P</v>
      </c>
      <c r="O2618" s="84" t="str">
        <f aca="false">IF(ISNA(VLOOKUP(G2618,BadCanCurves,1,FALSE())),VLOOKUP(D2618,FOLIOS,6,FALSE()),"not used")</f>
        <v>not used</v>
      </c>
      <c r="P2618" s="84" t="n">
        <f aca="false">IF($N2618="P",VLOOKUP(H2618,PrcBuckets,2,FALSE()),0)</f>
        <v>12</v>
      </c>
      <c r="Q2618" s="84" t="n">
        <f aca="false">IF($N2618="D",VLOOKUP(H2618,BasisBuckets,2,FALSE()),0)</f>
        <v>0</v>
      </c>
      <c r="R2618" s="84" t="n">
        <f aca="false">IF($N2618="PHY",VLOOKUP(H2618,PGDBuckets,2,FALSE()),0)</f>
        <v>0</v>
      </c>
      <c r="S2618" s="84" t="n">
        <f aca="false">IF($N2618="G",VLOOKUP(H2618,PGDBuckets,2,FALSE()),0)</f>
        <v>0</v>
      </c>
      <c r="T2618" s="84" t="n">
        <f aca="false">SUM(P2618:S2618)</f>
        <v>12</v>
      </c>
      <c r="U2618" s="84" t="str">
        <f aca="false">IF(O2618="not used","-",O2618&amp;N2618&amp;T2618)</f>
        <v>-</v>
      </c>
      <c r="V2618" s="84" t="str">
        <f aca="false">IF(O2618="Not Used","-",VLOOKUP(D2618,FOLIOS,7,FALSE())&amp;H2618)</f>
        <v>-</v>
      </c>
      <c r="W2618" s="84" t="str">
        <f aca="false">IF(U2618="-","-",O2618&amp;E2618&amp;H2618)</f>
        <v>-</v>
      </c>
      <c r="X2618" s="85" t="str">
        <f aca="false">D2618&amp;G2618</f>
        <v>FT-CAND-EGSC-PRCTOLL:AECO/MCNL</v>
      </c>
      <c r="AF2618" s="0" t="str">
        <f aca="false">D2618&amp;V2618</f>
        <v>FT-CAND-EGSC-PRC-</v>
      </c>
    </row>
    <row r="2619" customFormat="false" ht="12.75" hidden="false" customHeight="false" outlineLevel="0" collapsed="false">
      <c r="A2619" s="81" t="n">
        <v>36682</v>
      </c>
      <c r="B2619" s="82" t="s">
        <v>55</v>
      </c>
      <c r="C2619" s="82" t="s">
        <v>56</v>
      </c>
      <c r="D2619" s="82" t="s">
        <v>103</v>
      </c>
      <c r="E2619" s="82" t="s">
        <v>24</v>
      </c>
      <c r="F2619" s="82"/>
      <c r="G2619" s="82" t="s">
        <v>69</v>
      </c>
      <c r="H2619" s="89" t="n">
        <v>38261</v>
      </c>
      <c r="I2619" s="82" t="n">
        <v>-358248</v>
      </c>
      <c r="J2619" s="82" t="n">
        <v>0</v>
      </c>
      <c r="K2619" s="83" t="n">
        <f aca="false">IF(J2619=0,0,J2619/I2619)</f>
        <v>0</v>
      </c>
      <c r="L2619" s="83" t="n">
        <f aca="false">I2619/UOM</f>
        <v>-35.8248</v>
      </c>
      <c r="M2619" s="83" t="n">
        <f aca="false">J2619/UOM</f>
        <v>0</v>
      </c>
      <c r="N2619" s="84" t="str">
        <f aca="false">IF(F2619="P","PHY",IF(F2619="G","G",E2619))</f>
        <v>P</v>
      </c>
      <c r="O2619" s="84" t="str">
        <f aca="false">IF(ISNA(VLOOKUP(G2619,BadCanCurves,1,FALSE())),VLOOKUP(D2619,FOLIOS,6,FALSE()),"not used")</f>
        <v>not used</v>
      </c>
      <c r="P2619" s="84" t="n">
        <f aca="false">IF($N2619="P",VLOOKUP(H2619,PrcBuckets,2,FALSE()),0)</f>
        <v>12</v>
      </c>
      <c r="Q2619" s="84" t="n">
        <f aca="false">IF($N2619="D",VLOOKUP(H2619,BasisBuckets,2,FALSE()),0)</f>
        <v>0</v>
      </c>
      <c r="R2619" s="84" t="n">
        <f aca="false">IF($N2619="PHY",VLOOKUP(H2619,PGDBuckets,2,FALSE()),0)</f>
        <v>0</v>
      </c>
      <c r="S2619" s="84" t="n">
        <f aca="false">IF($N2619="G",VLOOKUP(H2619,PGDBuckets,2,FALSE()),0)</f>
        <v>0</v>
      </c>
      <c r="T2619" s="84" t="n">
        <f aca="false">SUM(P2619:S2619)</f>
        <v>12</v>
      </c>
      <c r="U2619" s="84" t="str">
        <f aca="false">IF(O2619="not used","-",O2619&amp;N2619&amp;T2619)</f>
        <v>-</v>
      </c>
      <c r="V2619" s="84" t="str">
        <f aca="false">IF(O2619="Not Used","-",VLOOKUP(D2619,FOLIOS,7,FALSE())&amp;H2619)</f>
        <v>-</v>
      </c>
      <c r="W2619" s="84" t="str">
        <f aca="false">IF(U2619="-","-",O2619&amp;E2619&amp;H2619)</f>
        <v>-</v>
      </c>
      <c r="X2619" s="85" t="str">
        <f aca="false">D2619&amp;G2619</f>
        <v>FT-CAND-EGSC-PRCTOLL:AECO/MCNL</v>
      </c>
      <c r="AF2619" s="0" t="str">
        <f aca="false">D2619&amp;V2619</f>
        <v>FT-CAND-EGSC-PRC-</v>
      </c>
    </row>
    <row r="2620" customFormat="false" ht="12.75" hidden="false" customHeight="false" outlineLevel="0" collapsed="false">
      <c r="A2620" s="81" t="n">
        <v>36682</v>
      </c>
      <c r="B2620" s="82" t="s">
        <v>55</v>
      </c>
      <c r="C2620" s="82" t="s">
        <v>56</v>
      </c>
      <c r="D2620" s="82" t="s">
        <v>103</v>
      </c>
      <c r="E2620" s="82" t="s">
        <v>24</v>
      </c>
      <c r="F2620" s="82"/>
      <c r="G2620" s="82" t="s">
        <v>69</v>
      </c>
      <c r="H2620" s="89" t="n">
        <v>38292</v>
      </c>
      <c r="I2620" s="82" t="n">
        <v>-344587</v>
      </c>
      <c r="J2620" s="82" t="n">
        <v>0</v>
      </c>
      <c r="K2620" s="83" t="n">
        <f aca="false">IF(J2620=0,0,J2620/I2620)</f>
        <v>0</v>
      </c>
      <c r="L2620" s="83" t="n">
        <f aca="false">I2620/UOM</f>
        <v>-34.4587</v>
      </c>
      <c r="M2620" s="83" t="n">
        <f aca="false">J2620/UOM</f>
        <v>0</v>
      </c>
      <c r="N2620" s="84" t="str">
        <f aca="false">IF(F2620="P","PHY",IF(F2620="G","G",E2620))</f>
        <v>P</v>
      </c>
      <c r="O2620" s="84" t="str">
        <f aca="false">IF(ISNA(VLOOKUP(G2620,BadCanCurves,1,FALSE())),VLOOKUP(D2620,FOLIOS,6,FALSE()),"not used")</f>
        <v>not used</v>
      </c>
      <c r="P2620" s="84" t="n">
        <f aca="false">IF($N2620="P",VLOOKUP(H2620,PrcBuckets,2,FALSE()),0)</f>
        <v>12</v>
      </c>
      <c r="Q2620" s="84" t="n">
        <f aca="false">IF($N2620="D",VLOOKUP(H2620,BasisBuckets,2,FALSE()),0)</f>
        <v>0</v>
      </c>
      <c r="R2620" s="84" t="n">
        <f aca="false">IF($N2620="PHY",VLOOKUP(H2620,PGDBuckets,2,FALSE()),0)</f>
        <v>0</v>
      </c>
      <c r="S2620" s="84" t="n">
        <f aca="false">IF($N2620="G",VLOOKUP(H2620,PGDBuckets,2,FALSE()),0)</f>
        <v>0</v>
      </c>
      <c r="T2620" s="84" t="n">
        <f aca="false">SUM(P2620:S2620)</f>
        <v>12</v>
      </c>
      <c r="U2620" s="84" t="str">
        <f aca="false">IF(O2620="not used","-",O2620&amp;N2620&amp;T2620)</f>
        <v>-</v>
      </c>
      <c r="V2620" s="84" t="str">
        <f aca="false">IF(O2620="Not Used","-",VLOOKUP(D2620,FOLIOS,7,FALSE())&amp;H2620)</f>
        <v>-</v>
      </c>
      <c r="W2620" s="84" t="str">
        <f aca="false">IF(U2620="-","-",O2620&amp;E2620&amp;H2620)</f>
        <v>-</v>
      </c>
      <c r="X2620" s="85" t="str">
        <f aca="false">D2620&amp;G2620</f>
        <v>FT-CAND-EGSC-PRCTOLL:AECO/MCNL</v>
      </c>
      <c r="AF2620" s="0" t="str">
        <f aca="false">D2620&amp;V2620</f>
        <v>FT-CAND-EGSC-PRC-</v>
      </c>
    </row>
    <row r="2621" customFormat="false" ht="12.75" hidden="false" customHeight="false" outlineLevel="0" collapsed="false">
      <c r="A2621" s="81" t="n">
        <v>36682</v>
      </c>
      <c r="B2621" s="82" t="s">
        <v>55</v>
      </c>
      <c r="C2621" s="82" t="s">
        <v>56</v>
      </c>
      <c r="D2621" s="82" t="s">
        <v>103</v>
      </c>
      <c r="E2621" s="82" t="s">
        <v>24</v>
      </c>
      <c r="F2621" s="82"/>
      <c r="G2621" s="82" t="s">
        <v>69</v>
      </c>
      <c r="H2621" s="89" t="n">
        <v>38322</v>
      </c>
      <c r="I2621" s="82" t="n">
        <v>-353981</v>
      </c>
      <c r="J2621" s="82" t="n">
        <v>0</v>
      </c>
      <c r="K2621" s="83" t="n">
        <f aca="false">IF(J2621=0,0,J2621/I2621)</f>
        <v>0</v>
      </c>
      <c r="L2621" s="83" t="n">
        <f aca="false">I2621/UOM</f>
        <v>-35.3981</v>
      </c>
      <c r="M2621" s="83" t="n">
        <f aca="false">J2621/UOM</f>
        <v>0</v>
      </c>
      <c r="N2621" s="84" t="str">
        <f aca="false">IF(F2621="P","PHY",IF(F2621="G","G",E2621))</f>
        <v>P</v>
      </c>
      <c r="O2621" s="84" t="str">
        <f aca="false">IF(ISNA(VLOOKUP(G2621,BadCanCurves,1,FALSE())),VLOOKUP(D2621,FOLIOS,6,FALSE()),"not used")</f>
        <v>not used</v>
      </c>
      <c r="P2621" s="84" t="n">
        <f aca="false">IF($N2621="P",VLOOKUP(H2621,PrcBuckets,2,FALSE()),0)</f>
        <v>12</v>
      </c>
      <c r="Q2621" s="84" t="n">
        <f aca="false">IF($N2621="D",VLOOKUP(H2621,BasisBuckets,2,FALSE()),0)</f>
        <v>0</v>
      </c>
      <c r="R2621" s="84" t="n">
        <f aca="false">IF($N2621="PHY",VLOOKUP(H2621,PGDBuckets,2,FALSE()),0)</f>
        <v>0</v>
      </c>
      <c r="S2621" s="84" t="n">
        <f aca="false">IF($N2621="G",VLOOKUP(H2621,PGDBuckets,2,FALSE()),0)</f>
        <v>0</v>
      </c>
      <c r="T2621" s="84" t="n">
        <f aca="false">SUM(P2621:S2621)</f>
        <v>12</v>
      </c>
      <c r="U2621" s="84" t="str">
        <f aca="false">IF(O2621="not used","-",O2621&amp;N2621&amp;T2621)</f>
        <v>-</v>
      </c>
      <c r="V2621" s="84" t="str">
        <f aca="false">IF(O2621="Not Used","-",VLOOKUP(D2621,FOLIOS,7,FALSE())&amp;H2621)</f>
        <v>-</v>
      </c>
      <c r="W2621" s="84" t="str">
        <f aca="false">IF(U2621="-","-",O2621&amp;E2621&amp;H2621)</f>
        <v>-</v>
      </c>
      <c r="X2621" s="85" t="str">
        <f aca="false">D2621&amp;G2621</f>
        <v>FT-CAND-EGSC-PRCTOLL:AECO/MCNL</v>
      </c>
      <c r="AF2621" s="0" t="str">
        <f aca="false">D2621&amp;V2621</f>
        <v>FT-CAND-EGSC-PRC-</v>
      </c>
    </row>
    <row r="2622" customFormat="false" ht="12.75" hidden="false" customHeight="false" outlineLevel="0" collapsed="false">
      <c r="A2622" s="81" t="n">
        <v>36682</v>
      </c>
      <c r="B2622" s="82" t="s">
        <v>55</v>
      </c>
      <c r="C2622" s="82" t="s">
        <v>56</v>
      </c>
      <c r="D2622" s="82" t="s">
        <v>103</v>
      </c>
      <c r="E2622" s="82" t="s">
        <v>24</v>
      </c>
      <c r="F2622" s="82"/>
      <c r="G2622" s="82" t="s">
        <v>69</v>
      </c>
      <c r="H2622" s="89" t="n">
        <v>38353</v>
      </c>
      <c r="I2622" s="82" t="n">
        <v>-351832</v>
      </c>
      <c r="J2622" s="82" t="n">
        <v>0</v>
      </c>
      <c r="K2622" s="83" t="n">
        <f aca="false">IF(J2622=0,0,J2622/I2622)</f>
        <v>0</v>
      </c>
      <c r="L2622" s="83" t="n">
        <f aca="false">I2622/UOM</f>
        <v>-35.1832</v>
      </c>
      <c r="M2622" s="83" t="n">
        <f aca="false">J2622/UOM</f>
        <v>0</v>
      </c>
      <c r="N2622" s="84" t="str">
        <f aca="false">IF(F2622="P","PHY",IF(F2622="G","G",E2622))</f>
        <v>P</v>
      </c>
      <c r="O2622" s="84" t="str">
        <f aca="false">IF(ISNA(VLOOKUP(G2622,BadCanCurves,1,FALSE())),VLOOKUP(D2622,FOLIOS,6,FALSE()),"not used")</f>
        <v>not used</v>
      </c>
      <c r="P2622" s="84" t="n">
        <f aca="false">IF($N2622="P",VLOOKUP(H2622,PrcBuckets,2,FALSE()),0)</f>
        <v>13</v>
      </c>
      <c r="Q2622" s="84" t="n">
        <f aca="false">IF($N2622="D",VLOOKUP(H2622,BasisBuckets,2,FALSE()),0)</f>
        <v>0</v>
      </c>
      <c r="R2622" s="84" t="n">
        <f aca="false">IF($N2622="PHY",VLOOKUP(H2622,PGDBuckets,2,FALSE()),0)</f>
        <v>0</v>
      </c>
      <c r="S2622" s="84" t="n">
        <f aca="false">IF($N2622="G",VLOOKUP(H2622,PGDBuckets,2,FALSE()),0)</f>
        <v>0</v>
      </c>
      <c r="T2622" s="84" t="n">
        <f aca="false">SUM(P2622:S2622)</f>
        <v>13</v>
      </c>
      <c r="U2622" s="84" t="str">
        <f aca="false">IF(O2622="not used","-",O2622&amp;N2622&amp;T2622)</f>
        <v>-</v>
      </c>
      <c r="V2622" s="84" t="str">
        <f aca="false">IF(O2622="Not Used","-",VLOOKUP(D2622,FOLIOS,7,FALSE())&amp;H2622)</f>
        <v>-</v>
      </c>
      <c r="W2622" s="84" t="str">
        <f aca="false">IF(U2622="-","-",O2622&amp;E2622&amp;H2622)</f>
        <v>-</v>
      </c>
      <c r="X2622" s="85" t="str">
        <f aca="false">D2622&amp;G2622</f>
        <v>FT-CAND-EGSC-PRCTOLL:AECO/MCNL</v>
      </c>
      <c r="AF2622" s="0" t="str">
        <f aca="false">D2622&amp;V2622</f>
        <v>FT-CAND-EGSC-PRC-</v>
      </c>
    </row>
    <row r="2623" customFormat="false" ht="12.75" hidden="false" customHeight="false" outlineLevel="0" collapsed="false">
      <c r="A2623" s="81" t="n">
        <v>36682</v>
      </c>
      <c r="B2623" s="82" t="s">
        <v>55</v>
      </c>
      <c r="C2623" s="82" t="s">
        <v>56</v>
      </c>
      <c r="D2623" s="82" t="s">
        <v>103</v>
      </c>
      <c r="E2623" s="82" t="s">
        <v>24</v>
      </c>
      <c r="F2623" s="82"/>
      <c r="G2623" s="82" t="s">
        <v>69</v>
      </c>
      <c r="H2623" s="89" t="n">
        <v>38384</v>
      </c>
      <c r="I2623" s="82" t="n">
        <v>-315855</v>
      </c>
      <c r="J2623" s="82" t="n">
        <v>0</v>
      </c>
      <c r="K2623" s="83" t="n">
        <f aca="false">IF(J2623=0,0,J2623/I2623)</f>
        <v>0</v>
      </c>
      <c r="L2623" s="83" t="n">
        <f aca="false">I2623/UOM</f>
        <v>-31.5855</v>
      </c>
      <c r="M2623" s="83" t="n">
        <f aca="false">J2623/UOM</f>
        <v>0</v>
      </c>
      <c r="N2623" s="84" t="str">
        <f aca="false">IF(F2623="P","PHY",IF(F2623="G","G",E2623))</f>
        <v>P</v>
      </c>
      <c r="O2623" s="84" t="str">
        <f aca="false">IF(ISNA(VLOOKUP(G2623,BadCanCurves,1,FALSE())),VLOOKUP(D2623,FOLIOS,6,FALSE()),"not used")</f>
        <v>not used</v>
      </c>
      <c r="P2623" s="84" t="n">
        <f aca="false">IF($N2623="P",VLOOKUP(H2623,PrcBuckets,2,FALSE()),0)</f>
        <v>13</v>
      </c>
      <c r="Q2623" s="84" t="n">
        <f aca="false">IF($N2623="D",VLOOKUP(H2623,BasisBuckets,2,FALSE()),0)</f>
        <v>0</v>
      </c>
      <c r="R2623" s="84" t="n">
        <f aca="false">IF($N2623="PHY",VLOOKUP(H2623,PGDBuckets,2,FALSE()),0)</f>
        <v>0</v>
      </c>
      <c r="S2623" s="84" t="n">
        <f aca="false">IF($N2623="G",VLOOKUP(H2623,PGDBuckets,2,FALSE()),0)</f>
        <v>0</v>
      </c>
      <c r="T2623" s="84" t="n">
        <f aca="false">SUM(P2623:S2623)</f>
        <v>13</v>
      </c>
      <c r="U2623" s="84" t="str">
        <f aca="false">IF(O2623="not used","-",O2623&amp;N2623&amp;T2623)</f>
        <v>-</v>
      </c>
      <c r="V2623" s="84" t="str">
        <f aca="false">IF(O2623="Not Used","-",VLOOKUP(D2623,FOLIOS,7,FALSE())&amp;H2623)</f>
        <v>-</v>
      </c>
      <c r="W2623" s="84" t="str">
        <f aca="false">IF(U2623="-","-",O2623&amp;E2623&amp;H2623)</f>
        <v>-</v>
      </c>
      <c r="X2623" s="85" t="str">
        <f aca="false">D2623&amp;G2623</f>
        <v>FT-CAND-EGSC-PRCTOLL:AECO/MCNL</v>
      </c>
      <c r="AF2623" s="0" t="str">
        <f aca="false">D2623&amp;V2623</f>
        <v>FT-CAND-EGSC-PRC-</v>
      </c>
    </row>
    <row r="2624" customFormat="false" ht="12.75" hidden="false" customHeight="false" outlineLevel="0" collapsed="false">
      <c r="A2624" s="81" t="n">
        <v>36682</v>
      </c>
      <c r="B2624" s="82" t="s">
        <v>55</v>
      </c>
      <c r="C2624" s="82" t="s">
        <v>56</v>
      </c>
      <c r="D2624" s="82" t="s">
        <v>103</v>
      </c>
      <c r="E2624" s="82" t="s">
        <v>24</v>
      </c>
      <c r="F2624" s="82"/>
      <c r="G2624" s="82" t="s">
        <v>69</v>
      </c>
      <c r="H2624" s="89" t="n">
        <v>38412</v>
      </c>
      <c r="I2624" s="82" t="n">
        <v>-347778</v>
      </c>
      <c r="J2624" s="82" t="n">
        <v>0</v>
      </c>
      <c r="K2624" s="83" t="n">
        <f aca="false">IF(J2624=0,0,J2624/I2624)</f>
        <v>0</v>
      </c>
      <c r="L2624" s="83" t="n">
        <f aca="false">I2624/UOM</f>
        <v>-34.7778</v>
      </c>
      <c r="M2624" s="83" t="n">
        <f aca="false">J2624/UOM</f>
        <v>0</v>
      </c>
      <c r="N2624" s="84" t="str">
        <f aca="false">IF(F2624="P","PHY",IF(F2624="G","G",E2624))</f>
        <v>P</v>
      </c>
      <c r="O2624" s="84" t="str">
        <f aca="false">IF(ISNA(VLOOKUP(G2624,BadCanCurves,1,FALSE())),VLOOKUP(D2624,FOLIOS,6,FALSE()),"not used")</f>
        <v>not used</v>
      </c>
      <c r="P2624" s="84" t="n">
        <f aca="false">IF($N2624="P",VLOOKUP(H2624,PrcBuckets,2,FALSE()),0)</f>
        <v>13</v>
      </c>
      <c r="Q2624" s="84" t="n">
        <f aca="false">IF($N2624="D",VLOOKUP(H2624,BasisBuckets,2,FALSE()),0)</f>
        <v>0</v>
      </c>
      <c r="R2624" s="84" t="n">
        <f aca="false">IF($N2624="PHY",VLOOKUP(H2624,PGDBuckets,2,FALSE()),0)</f>
        <v>0</v>
      </c>
      <c r="S2624" s="84" t="n">
        <f aca="false">IF($N2624="G",VLOOKUP(H2624,PGDBuckets,2,FALSE()),0)</f>
        <v>0</v>
      </c>
      <c r="T2624" s="84" t="n">
        <f aca="false">SUM(P2624:S2624)</f>
        <v>13</v>
      </c>
      <c r="U2624" s="84" t="str">
        <f aca="false">IF(O2624="not used","-",O2624&amp;N2624&amp;T2624)</f>
        <v>-</v>
      </c>
      <c r="V2624" s="84" t="str">
        <f aca="false">IF(O2624="Not Used","-",VLOOKUP(D2624,FOLIOS,7,FALSE())&amp;H2624)</f>
        <v>-</v>
      </c>
      <c r="W2624" s="84" t="str">
        <f aca="false">IF(U2624="-","-",O2624&amp;E2624&amp;H2624)</f>
        <v>-</v>
      </c>
      <c r="X2624" s="85" t="str">
        <f aca="false">D2624&amp;G2624</f>
        <v>FT-CAND-EGSC-PRCTOLL:AECO/MCNL</v>
      </c>
      <c r="AF2624" s="0" t="str">
        <f aca="false">D2624&amp;V2624</f>
        <v>FT-CAND-EGSC-PRC-</v>
      </c>
    </row>
    <row r="2625" customFormat="false" ht="12.75" hidden="false" customHeight="false" outlineLevel="0" collapsed="false">
      <c r="A2625" s="81" t="n">
        <v>36682</v>
      </c>
      <c r="B2625" s="82" t="s">
        <v>55</v>
      </c>
      <c r="C2625" s="82" t="s">
        <v>56</v>
      </c>
      <c r="D2625" s="82" t="s">
        <v>103</v>
      </c>
      <c r="E2625" s="82" t="s">
        <v>24</v>
      </c>
      <c r="F2625" s="82"/>
      <c r="G2625" s="82" t="s">
        <v>69</v>
      </c>
      <c r="H2625" s="89" t="n">
        <v>38443</v>
      </c>
      <c r="I2625" s="82" t="n">
        <v>-334515</v>
      </c>
      <c r="J2625" s="82" t="n">
        <v>0</v>
      </c>
      <c r="K2625" s="83" t="n">
        <f aca="false">IF(J2625=0,0,J2625/I2625)</f>
        <v>0</v>
      </c>
      <c r="L2625" s="83" t="n">
        <f aca="false">I2625/UOM</f>
        <v>-33.4515</v>
      </c>
      <c r="M2625" s="83" t="n">
        <f aca="false">J2625/UOM</f>
        <v>0</v>
      </c>
      <c r="N2625" s="84" t="str">
        <f aca="false">IF(F2625="P","PHY",IF(F2625="G","G",E2625))</f>
        <v>P</v>
      </c>
      <c r="O2625" s="84" t="str">
        <f aca="false">IF(ISNA(VLOOKUP(G2625,BadCanCurves,1,FALSE())),VLOOKUP(D2625,FOLIOS,6,FALSE()),"not used")</f>
        <v>not used</v>
      </c>
      <c r="P2625" s="84" t="n">
        <f aca="false">IF($N2625="P",VLOOKUP(H2625,PrcBuckets,2,FALSE()),0)</f>
        <v>13</v>
      </c>
      <c r="Q2625" s="84" t="n">
        <f aca="false">IF($N2625="D",VLOOKUP(H2625,BasisBuckets,2,FALSE()),0)</f>
        <v>0</v>
      </c>
      <c r="R2625" s="84" t="n">
        <f aca="false">IF($N2625="PHY",VLOOKUP(H2625,PGDBuckets,2,FALSE()),0)</f>
        <v>0</v>
      </c>
      <c r="S2625" s="84" t="n">
        <f aca="false">IF($N2625="G",VLOOKUP(H2625,PGDBuckets,2,FALSE()),0)</f>
        <v>0</v>
      </c>
      <c r="T2625" s="84" t="n">
        <f aca="false">SUM(P2625:S2625)</f>
        <v>13</v>
      </c>
      <c r="U2625" s="84" t="str">
        <f aca="false">IF(O2625="not used","-",O2625&amp;N2625&amp;T2625)</f>
        <v>-</v>
      </c>
      <c r="V2625" s="84" t="str">
        <f aca="false">IF(O2625="Not Used","-",VLOOKUP(D2625,FOLIOS,7,FALSE())&amp;H2625)</f>
        <v>-</v>
      </c>
      <c r="W2625" s="84" t="str">
        <f aca="false">IF(U2625="-","-",O2625&amp;E2625&amp;H2625)</f>
        <v>-</v>
      </c>
      <c r="X2625" s="85" t="str">
        <f aca="false">D2625&amp;G2625</f>
        <v>FT-CAND-EGSC-PRCTOLL:AECO/MCNL</v>
      </c>
      <c r="AF2625" s="0" t="str">
        <f aca="false">D2625&amp;V2625</f>
        <v>FT-CAND-EGSC-PRC-</v>
      </c>
    </row>
    <row r="2626" customFormat="false" ht="12.75" hidden="false" customHeight="false" outlineLevel="0" collapsed="false">
      <c r="A2626" s="81" t="n">
        <v>36682</v>
      </c>
      <c r="B2626" s="82" t="s">
        <v>55</v>
      </c>
      <c r="C2626" s="82" t="s">
        <v>56</v>
      </c>
      <c r="D2626" s="82" t="s">
        <v>103</v>
      </c>
      <c r="E2626" s="82" t="s">
        <v>24</v>
      </c>
      <c r="F2626" s="82"/>
      <c r="G2626" s="82" t="s">
        <v>69</v>
      </c>
      <c r="H2626" s="89" t="n">
        <v>38473</v>
      </c>
      <c r="I2626" s="82" t="n">
        <v>-343634</v>
      </c>
      <c r="J2626" s="82" t="n">
        <v>0</v>
      </c>
      <c r="K2626" s="83" t="n">
        <f aca="false">IF(J2626=0,0,J2626/I2626)</f>
        <v>0</v>
      </c>
      <c r="L2626" s="83" t="n">
        <f aca="false">I2626/UOM</f>
        <v>-34.3634</v>
      </c>
      <c r="M2626" s="83" t="n">
        <f aca="false">J2626/UOM</f>
        <v>0</v>
      </c>
      <c r="N2626" s="84" t="str">
        <f aca="false">IF(F2626="P","PHY",IF(F2626="G","G",E2626))</f>
        <v>P</v>
      </c>
      <c r="O2626" s="84" t="str">
        <f aca="false">IF(ISNA(VLOOKUP(G2626,BadCanCurves,1,FALSE())),VLOOKUP(D2626,FOLIOS,6,FALSE()),"not used")</f>
        <v>not used</v>
      </c>
      <c r="P2626" s="84" t="n">
        <f aca="false">IF($N2626="P",VLOOKUP(H2626,PrcBuckets,2,FALSE()),0)</f>
        <v>13</v>
      </c>
      <c r="Q2626" s="84" t="n">
        <f aca="false">IF($N2626="D",VLOOKUP(H2626,BasisBuckets,2,FALSE()),0)</f>
        <v>0</v>
      </c>
      <c r="R2626" s="84" t="n">
        <f aca="false">IF($N2626="PHY",VLOOKUP(H2626,PGDBuckets,2,FALSE()),0)</f>
        <v>0</v>
      </c>
      <c r="S2626" s="84" t="n">
        <f aca="false">IF($N2626="G",VLOOKUP(H2626,PGDBuckets,2,FALSE()),0)</f>
        <v>0</v>
      </c>
      <c r="T2626" s="84" t="n">
        <f aca="false">SUM(P2626:S2626)</f>
        <v>13</v>
      </c>
      <c r="U2626" s="84" t="str">
        <f aca="false">IF(O2626="not used","-",O2626&amp;N2626&amp;T2626)</f>
        <v>-</v>
      </c>
      <c r="V2626" s="84" t="str">
        <f aca="false">IF(O2626="Not Used","-",VLOOKUP(D2626,FOLIOS,7,FALSE())&amp;H2626)</f>
        <v>-</v>
      </c>
      <c r="W2626" s="84" t="str">
        <f aca="false">IF(U2626="-","-",O2626&amp;E2626&amp;H2626)</f>
        <v>-</v>
      </c>
      <c r="X2626" s="85" t="str">
        <f aca="false">D2626&amp;G2626</f>
        <v>FT-CAND-EGSC-PRCTOLL:AECO/MCNL</v>
      </c>
      <c r="AF2626" s="0" t="str">
        <f aca="false">D2626&amp;V2626</f>
        <v>FT-CAND-EGSC-PRC-</v>
      </c>
    </row>
    <row r="2627" customFormat="false" ht="12.75" hidden="false" customHeight="false" outlineLevel="0" collapsed="false">
      <c r="A2627" s="81" t="n">
        <v>36682</v>
      </c>
      <c r="B2627" s="82" t="s">
        <v>55</v>
      </c>
      <c r="C2627" s="82" t="s">
        <v>56</v>
      </c>
      <c r="D2627" s="82" t="s">
        <v>103</v>
      </c>
      <c r="E2627" s="82" t="s">
        <v>24</v>
      </c>
      <c r="F2627" s="82"/>
      <c r="G2627" s="82" t="s">
        <v>69</v>
      </c>
      <c r="H2627" s="89" t="n">
        <v>38504</v>
      </c>
      <c r="I2627" s="82" t="n">
        <v>-330529</v>
      </c>
      <c r="J2627" s="82" t="n">
        <v>0</v>
      </c>
      <c r="K2627" s="83" t="n">
        <f aca="false">IF(J2627=0,0,J2627/I2627)</f>
        <v>0</v>
      </c>
      <c r="L2627" s="83" t="n">
        <f aca="false">I2627/UOM</f>
        <v>-33.0529</v>
      </c>
      <c r="M2627" s="83" t="n">
        <f aca="false">J2627/UOM</f>
        <v>0</v>
      </c>
      <c r="N2627" s="84" t="str">
        <f aca="false">IF(F2627="P","PHY",IF(F2627="G","G",E2627))</f>
        <v>P</v>
      </c>
      <c r="O2627" s="84" t="str">
        <f aca="false">IF(ISNA(VLOOKUP(G2627,BadCanCurves,1,FALSE())),VLOOKUP(D2627,FOLIOS,6,FALSE()),"not used")</f>
        <v>not used</v>
      </c>
      <c r="P2627" s="84" t="n">
        <f aca="false">IF($N2627="P",VLOOKUP(H2627,PrcBuckets,2,FALSE()),0)</f>
        <v>13</v>
      </c>
      <c r="Q2627" s="84" t="n">
        <f aca="false">IF($N2627="D",VLOOKUP(H2627,BasisBuckets,2,FALSE()),0)</f>
        <v>0</v>
      </c>
      <c r="R2627" s="84" t="n">
        <f aca="false">IF($N2627="PHY",VLOOKUP(H2627,PGDBuckets,2,FALSE()),0)</f>
        <v>0</v>
      </c>
      <c r="S2627" s="84" t="n">
        <f aca="false">IF($N2627="G",VLOOKUP(H2627,PGDBuckets,2,FALSE()),0)</f>
        <v>0</v>
      </c>
      <c r="T2627" s="84" t="n">
        <f aca="false">SUM(P2627:S2627)</f>
        <v>13</v>
      </c>
      <c r="U2627" s="84" t="str">
        <f aca="false">IF(O2627="not used","-",O2627&amp;N2627&amp;T2627)</f>
        <v>-</v>
      </c>
      <c r="V2627" s="84" t="str">
        <f aca="false">IF(O2627="Not Used","-",VLOOKUP(D2627,FOLIOS,7,FALSE())&amp;H2627)</f>
        <v>-</v>
      </c>
      <c r="W2627" s="84" t="str">
        <f aca="false">IF(U2627="-","-",O2627&amp;E2627&amp;H2627)</f>
        <v>-</v>
      </c>
      <c r="X2627" s="85" t="str">
        <f aca="false">D2627&amp;G2627</f>
        <v>FT-CAND-EGSC-PRCTOLL:AECO/MCNL</v>
      </c>
      <c r="AF2627" s="0" t="str">
        <f aca="false">D2627&amp;V2627</f>
        <v>FT-CAND-EGSC-PRC-</v>
      </c>
    </row>
    <row r="2628" customFormat="false" ht="12.75" hidden="false" customHeight="false" outlineLevel="0" collapsed="false">
      <c r="A2628" s="81" t="n">
        <v>36682</v>
      </c>
      <c r="B2628" s="82" t="s">
        <v>55</v>
      </c>
      <c r="C2628" s="82" t="s">
        <v>56</v>
      </c>
      <c r="D2628" s="82" t="s">
        <v>103</v>
      </c>
      <c r="E2628" s="82" t="s">
        <v>24</v>
      </c>
      <c r="F2628" s="82"/>
      <c r="G2628" s="82" t="s">
        <v>69</v>
      </c>
      <c r="H2628" s="89" t="n">
        <v>38534</v>
      </c>
      <c r="I2628" s="82" t="n">
        <v>-339521</v>
      </c>
      <c r="J2628" s="82" t="n">
        <v>0</v>
      </c>
      <c r="K2628" s="83" t="n">
        <f aca="false">IF(J2628=0,0,J2628/I2628)</f>
        <v>0</v>
      </c>
      <c r="L2628" s="83" t="n">
        <f aca="false">I2628/UOM</f>
        <v>-33.9521</v>
      </c>
      <c r="M2628" s="83" t="n">
        <f aca="false">J2628/UOM</f>
        <v>0</v>
      </c>
      <c r="N2628" s="84" t="str">
        <f aca="false">IF(F2628="P","PHY",IF(F2628="G","G",E2628))</f>
        <v>P</v>
      </c>
      <c r="O2628" s="84" t="str">
        <f aca="false">IF(ISNA(VLOOKUP(G2628,BadCanCurves,1,FALSE())),VLOOKUP(D2628,FOLIOS,6,FALSE()),"not used")</f>
        <v>not used</v>
      </c>
      <c r="P2628" s="84" t="n">
        <f aca="false">IF($N2628="P",VLOOKUP(H2628,PrcBuckets,2,FALSE()),0)</f>
        <v>13</v>
      </c>
      <c r="Q2628" s="84" t="n">
        <f aca="false">IF($N2628="D",VLOOKUP(H2628,BasisBuckets,2,FALSE()),0)</f>
        <v>0</v>
      </c>
      <c r="R2628" s="84" t="n">
        <f aca="false">IF($N2628="PHY",VLOOKUP(H2628,PGDBuckets,2,FALSE()),0)</f>
        <v>0</v>
      </c>
      <c r="S2628" s="84" t="n">
        <f aca="false">IF($N2628="G",VLOOKUP(H2628,PGDBuckets,2,FALSE()),0)</f>
        <v>0</v>
      </c>
      <c r="T2628" s="84" t="n">
        <f aca="false">SUM(P2628:S2628)</f>
        <v>13</v>
      </c>
      <c r="U2628" s="84" t="str">
        <f aca="false">IF(O2628="not used","-",O2628&amp;N2628&amp;T2628)</f>
        <v>-</v>
      </c>
      <c r="V2628" s="84" t="str">
        <f aca="false">IF(O2628="Not Used","-",VLOOKUP(D2628,FOLIOS,7,FALSE())&amp;H2628)</f>
        <v>-</v>
      </c>
      <c r="W2628" s="84" t="str">
        <f aca="false">IF(U2628="-","-",O2628&amp;E2628&amp;H2628)</f>
        <v>-</v>
      </c>
      <c r="X2628" s="85" t="str">
        <f aca="false">D2628&amp;G2628</f>
        <v>FT-CAND-EGSC-PRCTOLL:AECO/MCNL</v>
      </c>
      <c r="AF2628" s="0" t="str">
        <f aca="false">D2628&amp;V2628</f>
        <v>FT-CAND-EGSC-PRC-</v>
      </c>
    </row>
    <row r="2629" customFormat="false" ht="12.75" hidden="false" customHeight="false" outlineLevel="0" collapsed="false">
      <c r="A2629" s="81" t="n">
        <v>36682</v>
      </c>
      <c r="B2629" s="82" t="s">
        <v>55</v>
      </c>
      <c r="C2629" s="82" t="s">
        <v>56</v>
      </c>
      <c r="D2629" s="82" t="s">
        <v>103</v>
      </c>
      <c r="E2629" s="82" t="s">
        <v>24</v>
      </c>
      <c r="F2629" s="82"/>
      <c r="G2629" s="82" t="s">
        <v>69</v>
      </c>
      <c r="H2629" s="89" t="n">
        <v>38565</v>
      </c>
      <c r="I2629" s="82" t="n">
        <v>-337436</v>
      </c>
      <c r="J2629" s="82" t="n">
        <v>0</v>
      </c>
      <c r="K2629" s="83" t="n">
        <f aca="false">IF(J2629=0,0,J2629/I2629)</f>
        <v>0</v>
      </c>
      <c r="L2629" s="83" t="n">
        <f aca="false">I2629/UOM</f>
        <v>-33.7436</v>
      </c>
      <c r="M2629" s="83" t="n">
        <f aca="false">J2629/UOM</f>
        <v>0</v>
      </c>
      <c r="N2629" s="84" t="str">
        <f aca="false">IF(F2629="P","PHY",IF(F2629="G","G",E2629))</f>
        <v>P</v>
      </c>
      <c r="O2629" s="84" t="str">
        <f aca="false">IF(ISNA(VLOOKUP(G2629,BadCanCurves,1,FALSE())),VLOOKUP(D2629,FOLIOS,6,FALSE()),"not used")</f>
        <v>not used</v>
      </c>
      <c r="P2629" s="84" t="n">
        <f aca="false">IF($N2629="P",VLOOKUP(H2629,PrcBuckets,2,FALSE()),0)</f>
        <v>13</v>
      </c>
      <c r="Q2629" s="84" t="n">
        <f aca="false">IF($N2629="D",VLOOKUP(H2629,BasisBuckets,2,FALSE()),0)</f>
        <v>0</v>
      </c>
      <c r="R2629" s="84" t="n">
        <f aca="false">IF($N2629="PHY",VLOOKUP(H2629,PGDBuckets,2,FALSE()),0)</f>
        <v>0</v>
      </c>
      <c r="S2629" s="84" t="n">
        <f aca="false">IF($N2629="G",VLOOKUP(H2629,PGDBuckets,2,FALSE()),0)</f>
        <v>0</v>
      </c>
      <c r="T2629" s="84" t="n">
        <f aca="false">SUM(P2629:S2629)</f>
        <v>13</v>
      </c>
      <c r="U2629" s="84" t="str">
        <f aca="false">IF(O2629="not used","-",O2629&amp;N2629&amp;T2629)</f>
        <v>-</v>
      </c>
      <c r="V2629" s="84" t="str">
        <f aca="false">IF(O2629="Not Used","-",VLOOKUP(D2629,FOLIOS,7,FALSE())&amp;H2629)</f>
        <v>-</v>
      </c>
      <c r="W2629" s="84" t="str">
        <f aca="false">IF(U2629="-","-",O2629&amp;E2629&amp;H2629)</f>
        <v>-</v>
      </c>
      <c r="X2629" s="85" t="str">
        <f aca="false">D2629&amp;G2629</f>
        <v>FT-CAND-EGSC-PRCTOLL:AECO/MCNL</v>
      </c>
      <c r="AF2629" s="0" t="str">
        <f aca="false">D2629&amp;V2629</f>
        <v>FT-CAND-EGSC-PRC-</v>
      </c>
    </row>
    <row r="2630" customFormat="false" ht="12.75" hidden="false" customHeight="false" outlineLevel="0" collapsed="false">
      <c r="A2630" s="81" t="n">
        <v>36682</v>
      </c>
      <c r="B2630" s="82" t="s">
        <v>55</v>
      </c>
      <c r="C2630" s="82" t="s">
        <v>56</v>
      </c>
      <c r="D2630" s="82" t="s">
        <v>103</v>
      </c>
      <c r="E2630" s="82" t="s">
        <v>24</v>
      </c>
      <c r="F2630" s="82"/>
      <c r="G2630" s="82" t="s">
        <v>69</v>
      </c>
      <c r="H2630" s="89" t="n">
        <v>38596</v>
      </c>
      <c r="I2630" s="82" t="n">
        <v>-324545</v>
      </c>
      <c r="J2630" s="82" t="n">
        <v>0</v>
      </c>
      <c r="K2630" s="83" t="n">
        <f aca="false">IF(J2630=0,0,J2630/I2630)</f>
        <v>0</v>
      </c>
      <c r="L2630" s="83" t="n">
        <f aca="false">I2630/UOM</f>
        <v>-32.4545</v>
      </c>
      <c r="M2630" s="83" t="n">
        <f aca="false">J2630/UOM</f>
        <v>0</v>
      </c>
      <c r="N2630" s="84" t="str">
        <f aca="false">IF(F2630="P","PHY",IF(F2630="G","G",E2630))</f>
        <v>P</v>
      </c>
      <c r="O2630" s="84" t="str">
        <f aca="false">IF(ISNA(VLOOKUP(G2630,BadCanCurves,1,FALSE())),VLOOKUP(D2630,FOLIOS,6,FALSE()),"not used")</f>
        <v>not used</v>
      </c>
      <c r="P2630" s="84" t="n">
        <f aca="false">IF($N2630="P",VLOOKUP(H2630,PrcBuckets,2,FALSE()),0)</f>
        <v>13</v>
      </c>
      <c r="Q2630" s="84" t="n">
        <f aca="false">IF($N2630="D",VLOOKUP(H2630,BasisBuckets,2,FALSE()),0)</f>
        <v>0</v>
      </c>
      <c r="R2630" s="84" t="n">
        <f aca="false">IF($N2630="PHY",VLOOKUP(H2630,PGDBuckets,2,FALSE()),0)</f>
        <v>0</v>
      </c>
      <c r="S2630" s="84" t="n">
        <f aca="false">IF($N2630="G",VLOOKUP(H2630,PGDBuckets,2,FALSE()),0)</f>
        <v>0</v>
      </c>
      <c r="T2630" s="84" t="n">
        <f aca="false">SUM(P2630:S2630)</f>
        <v>13</v>
      </c>
      <c r="U2630" s="84" t="str">
        <f aca="false">IF(O2630="not used","-",O2630&amp;N2630&amp;T2630)</f>
        <v>-</v>
      </c>
      <c r="V2630" s="84" t="str">
        <f aca="false">IF(O2630="Not Used","-",VLOOKUP(D2630,FOLIOS,7,FALSE())&amp;H2630)</f>
        <v>-</v>
      </c>
      <c r="W2630" s="84" t="str">
        <f aca="false">IF(U2630="-","-",O2630&amp;E2630&amp;H2630)</f>
        <v>-</v>
      </c>
      <c r="X2630" s="85" t="str">
        <f aca="false">D2630&amp;G2630</f>
        <v>FT-CAND-EGSC-PRCTOLL:AECO/MCNL</v>
      </c>
      <c r="AF2630" s="0" t="str">
        <f aca="false">D2630&amp;V2630</f>
        <v>FT-CAND-EGSC-PRC-</v>
      </c>
    </row>
    <row r="2631" customFormat="false" ht="12.75" hidden="false" customHeight="false" outlineLevel="0" collapsed="false">
      <c r="A2631" s="81" t="n">
        <v>36682</v>
      </c>
      <c r="B2631" s="82" t="s">
        <v>55</v>
      </c>
      <c r="C2631" s="82" t="s">
        <v>56</v>
      </c>
      <c r="D2631" s="82" t="s">
        <v>103</v>
      </c>
      <c r="E2631" s="82" t="s">
        <v>24</v>
      </c>
      <c r="F2631" s="82"/>
      <c r="G2631" s="82" t="s">
        <v>69</v>
      </c>
      <c r="H2631" s="89" t="n">
        <v>38626</v>
      </c>
      <c r="I2631" s="82" t="n">
        <v>-333368</v>
      </c>
      <c r="J2631" s="82" t="n">
        <v>0</v>
      </c>
      <c r="K2631" s="83" t="n">
        <f aca="false">IF(J2631=0,0,J2631/I2631)</f>
        <v>0</v>
      </c>
      <c r="L2631" s="83" t="n">
        <f aca="false">I2631/UOM</f>
        <v>-33.3368</v>
      </c>
      <c r="M2631" s="83" t="n">
        <f aca="false">J2631/UOM</f>
        <v>0</v>
      </c>
      <c r="N2631" s="84" t="str">
        <f aca="false">IF(F2631="P","PHY",IF(F2631="G","G",E2631))</f>
        <v>P</v>
      </c>
      <c r="O2631" s="84" t="str">
        <f aca="false">IF(ISNA(VLOOKUP(G2631,BadCanCurves,1,FALSE())),VLOOKUP(D2631,FOLIOS,6,FALSE()),"not used")</f>
        <v>not used</v>
      </c>
      <c r="P2631" s="84" t="n">
        <f aca="false">IF($N2631="P",VLOOKUP(H2631,PrcBuckets,2,FALSE()),0)</f>
        <v>13</v>
      </c>
      <c r="Q2631" s="84" t="n">
        <f aca="false">IF($N2631="D",VLOOKUP(H2631,BasisBuckets,2,FALSE()),0)</f>
        <v>0</v>
      </c>
      <c r="R2631" s="84" t="n">
        <f aca="false">IF($N2631="PHY",VLOOKUP(H2631,PGDBuckets,2,FALSE()),0)</f>
        <v>0</v>
      </c>
      <c r="S2631" s="84" t="n">
        <f aca="false">IF($N2631="G",VLOOKUP(H2631,PGDBuckets,2,FALSE()),0)</f>
        <v>0</v>
      </c>
      <c r="T2631" s="84" t="n">
        <f aca="false">SUM(P2631:S2631)</f>
        <v>13</v>
      </c>
      <c r="U2631" s="84" t="str">
        <f aca="false">IF(O2631="not used","-",O2631&amp;N2631&amp;T2631)</f>
        <v>-</v>
      </c>
      <c r="V2631" s="84" t="str">
        <f aca="false">IF(O2631="Not Used","-",VLOOKUP(D2631,FOLIOS,7,FALSE())&amp;H2631)</f>
        <v>-</v>
      </c>
      <c r="W2631" s="84" t="str">
        <f aca="false">IF(U2631="-","-",O2631&amp;E2631&amp;H2631)</f>
        <v>-</v>
      </c>
      <c r="X2631" s="85" t="str">
        <f aca="false">D2631&amp;G2631</f>
        <v>FT-CAND-EGSC-PRCTOLL:AECO/MCNL</v>
      </c>
      <c r="AF2631" s="0" t="str">
        <f aca="false">D2631&amp;V2631</f>
        <v>FT-CAND-EGSC-PRC-</v>
      </c>
    </row>
    <row r="2632" customFormat="false" ht="12.75" hidden="false" customHeight="false" outlineLevel="0" collapsed="false">
      <c r="A2632" s="81" t="n">
        <v>36682</v>
      </c>
      <c r="B2632" s="82" t="s">
        <v>55</v>
      </c>
      <c r="C2632" s="82" t="s">
        <v>56</v>
      </c>
      <c r="D2632" s="82" t="s">
        <v>103</v>
      </c>
      <c r="E2632" s="82" t="s">
        <v>24</v>
      </c>
      <c r="F2632" s="82"/>
      <c r="G2632" s="82" t="s">
        <v>69</v>
      </c>
      <c r="H2632" s="89" t="n">
        <v>38657</v>
      </c>
      <c r="I2632" s="82" t="n">
        <v>-320631</v>
      </c>
      <c r="J2632" s="82" t="n">
        <v>0</v>
      </c>
      <c r="K2632" s="83" t="n">
        <f aca="false">IF(J2632=0,0,J2632/I2632)</f>
        <v>0</v>
      </c>
      <c r="L2632" s="83" t="n">
        <f aca="false">I2632/UOM</f>
        <v>-32.0631</v>
      </c>
      <c r="M2632" s="83" t="n">
        <f aca="false">J2632/UOM</f>
        <v>0</v>
      </c>
      <c r="N2632" s="84" t="str">
        <f aca="false">IF(F2632="P","PHY",IF(F2632="G","G",E2632))</f>
        <v>P</v>
      </c>
      <c r="O2632" s="84" t="str">
        <f aca="false">IF(ISNA(VLOOKUP(G2632,BadCanCurves,1,FALSE())),VLOOKUP(D2632,FOLIOS,6,FALSE()),"not used")</f>
        <v>not used</v>
      </c>
      <c r="P2632" s="84" t="n">
        <f aca="false">IF($N2632="P",VLOOKUP(H2632,PrcBuckets,2,FALSE()),0)</f>
        <v>13</v>
      </c>
      <c r="Q2632" s="84" t="n">
        <f aca="false">IF($N2632="D",VLOOKUP(H2632,BasisBuckets,2,FALSE()),0)</f>
        <v>0</v>
      </c>
      <c r="R2632" s="84" t="n">
        <f aca="false">IF($N2632="PHY",VLOOKUP(H2632,PGDBuckets,2,FALSE()),0)</f>
        <v>0</v>
      </c>
      <c r="S2632" s="84" t="n">
        <f aca="false">IF($N2632="G",VLOOKUP(H2632,PGDBuckets,2,FALSE()),0)</f>
        <v>0</v>
      </c>
      <c r="T2632" s="84" t="n">
        <f aca="false">SUM(P2632:S2632)</f>
        <v>13</v>
      </c>
      <c r="U2632" s="84" t="str">
        <f aca="false">IF(O2632="not used","-",O2632&amp;N2632&amp;T2632)</f>
        <v>-</v>
      </c>
      <c r="V2632" s="84" t="str">
        <f aca="false">IF(O2632="Not Used","-",VLOOKUP(D2632,FOLIOS,7,FALSE())&amp;H2632)</f>
        <v>-</v>
      </c>
      <c r="W2632" s="84" t="str">
        <f aca="false">IF(U2632="-","-",O2632&amp;E2632&amp;H2632)</f>
        <v>-</v>
      </c>
      <c r="X2632" s="85" t="str">
        <f aca="false">D2632&amp;G2632</f>
        <v>FT-CAND-EGSC-PRCTOLL:AECO/MCNL</v>
      </c>
      <c r="AF2632" s="0" t="str">
        <f aca="false">D2632&amp;V2632</f>
        <v>FT-CAND-EGSC-PRC-</v>
      </c>
    </row>
    <row r="2633" customFormat="false" ht="12.75" hidden="false" customHeight="false" outlineLevel="0" collapsed="false">
      <c r="A2633" s="81" t="n">
        <v>36682</v>
      </c>
      <c r="B2633" s="82" t="s">
        <v>55</v>
      </c>
      <c r="C2633" s="82" t="s">
        <v>56</v>
      </c>
      <c r="D2633" s="82" t="s">
        <v>103</v>
      </c>
      <c r="E2633" s="82" t="s">
        <v>24</v>
      </c>
      <c r="F2633" s="82"/>
      <c r="G2633" s="82" t="s">
        <v>69</v>
      </c>
      <c r="H2633" s="89" t="n">
        <v>38687</v>
      </c>
      <c r="I2633" s="82" t="n">
        <v>-329346</v>
      </c>
      <c r="J2633" s="82" t="n">
        <v>0</v>
      </c>
      <c r="K2633" s="83" t="n">
        <f aca="false">IF(J2633=0,0,J2633/I2633)</f>
        <v>0</v>
      </c>
      <c r="L2633" s="83" t="n">
        <f aca="false">I2633/UOM</f>
        <v>-32.9346</v>
      </c>
      <c r="M2633" s="83" t="n">
        <f aca="false">J2633/UOM</f>
        <v>0</v>
      </c>
      <c r="N2633" s="84" t="str">
        <f aca="false">IF(F2633="P","PHY",IF(F2633="G","G",E2633))</f>
        <v>P</v>
      </c>
      <c r="O2633" s="84" t="str">
        <f aca="false">IF(ISNA(VLOOKUP(G2633,BadCanCurves,1,FALSE())),VLOOKUP(D2633,FOLIOS,6,FALSE()),"not used")</f>
        <v>not used</v>
      </c>
      <c r="P2633" s="84" t="n">
        <f aca="false">IF($N2633="P",VLOOKUP(H2633,PrcBuckets,2,FALSE()),0)</f>
        <v>13</v>
      </c>
      <c r="Q2633" s="84" t="n">
        <f aca="false">IF($N2633="D",VLOOKUP(H2633,BasisBuckets,2,FALSE()),0)</f>
        <v>0</v>
      </c>
      <c r="R2633" s="84" t="n">
        <f aca="false">IF($N2633="PHY",VLOOKUP(H2633,PGDBuckets,2,FALSE()),0)</f>
        <v>0</v>
      </c>
      <c r="S2633" s="84" t="n">
        <f aca="false">IF($N2633="G",VLOOKUP(H2633,PGDBuckets,2,FALSE()),0)</f>
        <v>0</v>
      </c>
      <c r="T2633" s="84" t="n">
        <f aca="false">SUM(P2633:S2633)</f>
        <v>13</v>
      </c>
      <c r="U2633" s="84" t="str">
        <f aca="false">IF(O2633="not used","-",O2633&amp;N2633&amp;T2633)</f>
        <v>-</v>
      </c>
      <c r="V2633" s="84" t="str">
        <f aca="false">IF(O2633="Not Used","-",VLOOKUP(D2633,FOLIOS,7,FALSE())&amp;H2633)</f>
        <v>-</v>
      </c>
      <c r="W2633" s="84" t="str">
        <f aca="false">IF(U2633="-","-",O2633&amp;E2633&amp;H2633)</f>
        <v>-</v>
      </c>
      <c r="X2633" s="85" t="str">
        <f aca="false">D2633&amp;G2633</f>
        <v>FT-CAND-EGSC-PRCTOLL:AECO/MCNL</v>
      </c>
      <c r="AF2633" s="0" t="str">
        <f aca="false">D2633&amp;V2633</f>
        <v>FT-CAND-EGSC-PRC-</v>
      </c>
    </row>
    <row r="2634" customFormat="false" ht="12.75" hidden="false" customHeight="false" outlineLevel="0" collapsed="false">
      <c r="A2634" s="81" t="n">
        <v>36682</v>
      </c>
      <c r="B2634" s="82" t="s">
        <v>55</v>
      </c>
      <c r="C2634" s="82" t="s">
        <v>56</v>
      </c>
      <c r="D2634" s="82" t="s">
        <v>103</v>
      </c>
      <c r="E2634" s="82" t="s">
        <v>24</v>
      </c>
      <c r="F2634" s="82"/>
      <c r="G2634" s="82" t="s">
        <v>69</v>
      </c>
      <c r="H2634" s="89" t="n">
        <v>38718</v>
      </c>
      <c r="I2634" s="82" t="n">
        <v>-327319</v>
      </c>
      <c r="J2634" s="82" t="n">
        <v>0</v>
      </c>
      <c r="K2634" s="83" t="n">
        <f aca="false">IF(J2634=0,0,J2634/I2634)</f>
        <v>0</v>
      </c>
      <c r="L2634" s="83" t="n">
        <f aca="false">I2634/UOM</f>
        <v>-32.7319</v>
      </c>
      <c r="M2634" s="83" t="n">
        <f aca="false">J2634/UOM</f>
        <v>0</v>
      </c>
      <c r="N2634" s="84" t="str">
        <f aca="false">IF(F2634="P","PHY",IF(F2634="G","G",E2634))</f>
        <v>P</v>
      </c>
      <c r="O2634" s="84" t="str">
        <f aca="false">IF(ISNA(VLOOKUP(G2634,BadCanCurves,1,FALSE())),VLOOKUP(D2634,FOLIOS,6,FALSE()),"not used")</f>
        <v>not used</v>
      </c>
      <c r="P2634" s="84" t="n">
        <f aca="false">IF($N2634="P",VLOOKUP(H2634,PrcBuckets,2,FALSE()),0)</f>
        <v>13</v>
      </c>
      <c r="Q2634" s="84" t="n">
        <f aca="false">IF($N2634="D",VLOOKUP(H2634,BasisBuckets,2,FALSE()),0)</f>
        <v>0</v>
      </c>
      <c r="R2634" s="84" t="n">
        <f aca="false">IF($N2634="PHY",VLOOKUP(H2634,PGDBuckets,2,FALSE()),0)</f>
        <v>0</v>
      </c>
      <c r="S2634" s="84" t="n">
        <f aca="false">IF($N2634="G",VLOOKUP(H2634,PGDBuckets,2,FALSE()),0)</f>
        <v>0</v>
      </c>
      <c r="T2634" s="84" t="n">
        <f aca="false">SUM(P2634:S2634)</f>
        <v>13</v>
      </c>
      <c r="U2634" s="84" t="str">
        <f aca="false">IF(O2634="not used","-",O2634&amp;N2634&amp;T2634)</f>
        <v>-</v>
      </c>
      <c r="V2634" s="84" t="str">
        <f aca="false">IF(O2634="Not Used","-",VLOOKUP(D2634,FOLIOS,7,FALSE())&amp;H2634)</f>
        <v>-</v>
      </c>
      <c r="W2634" s="84" t="str">
        <f aca="false">IF(U2634="-","-",O2634&amp;E2634&amp;H2634)</f>
        <v>-</v>
      </c>
      <c r="X2634" s="85" t="str">
        <f aca="false">D2634&amp;G2634</f>
        <v>FT-CAND-EGSC-PRCTOLL:AECO/MCNL</v>
      </c>
      <c r="AF2634" s="0" t="str">
        <f aca="false">D2634&amp;V2634</f>
        <v>FT-CAND-EGSC-PRC-</v>
      </c>
    </row>
    <row r="2635" customFormat="false" ht="12.75" hidden="false" customHeight="false" outlineLevel="0" collapsed="false">
      <c r="A2635" s="81" t="n">
        <v>36682</v>
      </c>
      <c r="B2635" s="82" t="s">
        <v>55</v>
      </c>
      <c r="C2635" s="82" t="s">
        <v>56</v>
      </c>
      <c r="D2635" s="82" t="s">
        <v>103</v>
      </c>
      <c r="E2635" s="82" t="s">
        <v>24</v>
      </c>
      <c r="F2635" s="82"/>
      <c r="G2635" s="82" t="s">
        <v>69</v>
      </c>
      <c r="H2635" s="89" t="n">
        <v>38749</v>
      </c>
      <c r="I2635" s="82" t="n">
        <v>-293822</v>
      </c>
      <c r="J2635" s="82" t="n">
        <v>0</v>
      </c>
      <c r="K2635" s="83" t="n">
        <f aca="false">IF(J2635=0,0,J2635/I2635)</f>
        <v>0</v>
      </c>
      <c r="L2635" s="83" t="n">
        <f aca="false">I2635/UOM</f>
        <v>-29.3822</v>
      </c>
      <c r="M2635" s="83" t="n">
        <f aca="false">J2635/UOM</f>
        <v>0</v>
      </c>
      <c r="N2635" s="84" t="str">
        <f aca="false">IF(F2635="P","PHY",IF(F2635="G","G",E2635))</f>
        <v>P</v>
      </c>
      <c r="O2635" s="84" t="str">
        <f aca="false">IF(ISNA(VLOOKUP(G2635,BadCanCurves,1,FALSE())),VLOOKUP(D2635,FOLIOS,6,FALSE()),"not used")</f>
        <v>not used</v>
      </c>
      <c r="P2635" s="84" t="n">
        <f aca="false">IF($N2635="P",VLOOKUP(H2635,PrcBuckets,2,FALSE()),0)</f>
        <v>13</v>
      </c>
      <c r="Q2635" s="84" t="n">
        <f aca="false">IF($N2635="D",VLOOKUP(H2635,BasisBuckets,2,FALSE()),0)</f>
        <v>0</v>
      </c>
      <c r="R2635" s="84" t="n">
        <f aca="false">IF($N2635="PHY",VLOOKUP(H2635,PGDBuckets,2,FALSE()),0)</f>
        <v>0</v>
      </c>
      <c r="S2635" s="84" t="n">
        <f aca="false">IF($N2635="G",VLOOKUP(H2635,PGDBuckets,2,FALSE()),0)</f>
        <v>0</v>
      </c>
      <c r="T2635" s="84" t="n">
        <f aca="false">SUM(P2635:S2635)</f>
        <v>13</v>
      </c>
      <c r="U2635" s="84" t="str">
        <f aca="false">IF(O2635="not used","-",O2635&amp;N2635&amp;T2635)</f>
        <v>-</v>
      </c>
      <c r="V2635" s="84" t="str">
        <f aca="false">IF(O2635="Not Used","-",VLOOKUP(D2635,FOLIOS,7,FALSE())&amp;H2635)</f>
        <v>-</v>
      </c>
      <c r="W2635" s="84" t="str">
        <f aca="false">IF(U2635="-","-",O2635&amp;E2635&amp;H2635)</f>
        <v>-</v>
      </c>
      <c r="X2635" s="85" t="str">
        <f aca="false">D2635&amp;G2635</f>
        <v>FT-CAND-EGSC-PRCTOLL:AECO/MCNL</v>
      </c>
      <c r="AF2635" s="0" t="str">
        <f aca="false">D2635&amp;V2635</f>
        <v>FT-CAND-EGSC-PRC-</v>
      </c>
    </row>
    <row r="2636" customFormat="false" ht="12.75" hidden="false" customHeight="false" outlineLevel="0" collapsed="false">
      <c r="A2636" s="81" t="n">
        <v>36682</v>
      </c>
      <c r="B2636" s="82" t="s">
        <v>55</v>
      </c>
      <c r="C2636" s="82" t="s">
        <v>56</v>
      </c>
      <c r="D2636" s="82" t="s">
        <v>103</v>
      </c>
      <c r="E2636" s="82" t="s">
        <v>24</v>
      </c>
      <c r="F2636" s="82"/>
      <c r="G2636" s="82" t="s">
        <v>69</v>
      </c>
      <c r="H2636" s="89" t="n">
        <v>38777</v>
      </c>
      <c r="I2636" s="82" t="n">
        <v>-323493</v>
      </c>
      <c r="J2636" s="82" t="n">
        <v>0</v>
      </c>
      <c r="K2636" s="83" t="n">
        <f aca="false">IF(J2636=0,0,J2636/I2636)</f>
        <v>0</v>
      </c>
      <c r="L2636" s="83" t="n">
        <f aca="false">I2636/UOM</f>
        <v>-32.3493</v>
      </c>
      <c r="M2636" s="83" t="n">
        <f aca="false">J2636/UOM</f>
        <v>0</v>
      </c>
      <c r="N2636" s="84" t="str">
        <f aca="false">IF(F2636="P","PHY",IF(F2636="G","G",E2636))</f>
        <v>P</v>
      </c>
      <c r="O2636" s="84" t="str">
        <f aca="false">IF(ISNA(VLOOKUP(G2636,BadCanCurves,1,FALSE())),VLOOKUP(D2636,FOLIOS,6,FALSE()),"not used")</f>
        <v>not used</v>
      </c>
      <c r="P2636" s="84" t="n">
        <f aca="false">IF($N2636="P",VLOOKUP(H2636,PrcBuckets,2,FALSE()),0)</f>
        <v>13</v>
      </c>
      <c r="Q2636" s="84" t="n">
        <f aca="false">IF($N2636="D",VLOOKUP(H2636,BasisBuckets,2,FALSE()),0)</f>
        <v>0</v>
      </c>
      <c r="R2636" s="84" t="n">
        <f aca="false">IF($N2636="PHY",VLOOKUP(H2636,PGDBuckets,2,FALSE()),0)</f>
        <v>0</v>
      </c>
      <c r="S2636" s="84" t="n">
        <f aca="false">IF($N2636="G",VLOOKUP(H2636,PGDBuckets,2,FALSE()),0)</f>
        <v>0</v>
      </c>
      <c r="T2636" s="84" t="n">
        <f aca="false">SUM(P2636:S2636)</f>
        <v>13</v>
      </c>
      <c r="U2636" s="84" t="str">
        <f aca="false">IF(O2636="not used","-",O2636&amp;N2636&amp;T2636)</f>
        <v>-</v>
      </c>
      <c r="V2636" s="84" t="str">
        <f aca="false">IF(O2636="Not Used","-",VLOOKUP(D2636,FOLIOS,7,FALSE())&amp;H2636)</f>
        <v>-</v>
      </c>
      <c r="W2636" s="84" t="str">
        <f aca="false">IF(U2636="-","-",O2636&amp;E2636&amp;H2636)</f>
        <v>-</v>
      </c>
      <c r="X2636" s="85" t="str">
        <f aca="false">D2636&amp;G2636</f>
        <v>FT-CAND-EGSC-PRCTOLL:AECO/MCNL</v>
      </c>
      <c r="AF2636" s="0" t="str">
        <f aca="false">D2636&amp;V2636</f>
        <v>FT-CAND-EGSC-PRC-</v>
      </c>
    </row>
    <row r="2637" customFormat="false" ht="12.75" hidden="false" customHeight="false" outlineLevel="0" collapsed="false">
      <c r="A2637" s="81" t="n">
        <v>36682</v>
      </c>
      <c r="B2637" s="82" t="s">
        <v>55</v>
      </c>
      <c r="C2637" s="82" t="s">
        <v>56</v>
      </c>
      <c r="D2637" s="82" t="s">
        <v>103</v>
      </c>
      <c r="E2637" s="82" t="s">
        <v>24</v>
      </c>
      <c r="F2637" s="82"/>
      <c r="G2637" s="82" t="s">
        <v>69</v>
      </c>
      <c r="H2637" s="89" t="n">
        <v>38808</v>
      </c>
      <c r="I2637" s="82" t="n">
        <v>-311128</v>
      </c>
      <c r="J2637" s="82" t="n">
        <v>0</v>
      </c>
      <c r="K2637" s="83" t="n">
        <f aca="false">IF(J2637=0,0,J2637/I2637)</f>
        <v>0</v>
      </c>
      <c r="L2637" s="83" t="n">
        <f aca="false">I2637/UOM</f>
        <v>-31.1128</v>
      </c>
      <c r="M2637" s="83" t="n">
        <f aca="false">J2637/UOM</f>
        <v>0</v>
      </c>
      <c r="N2637" s="84" t="str">
        <f aca="false">IF(F2637="P","PHY",IF(F2637="G","G",E2637))</f>
        <v>P</v>
      </c>
      <c r="O2637" s="84" t="str">
        <f aca="false">IF(ISNA(VLOOKUP(G2637,BadCanCurves,1,FALSE())),VLOOKUP(D2637,FOLIOS,6,FALSE()),"not used")</f>
        <v>not used</v>
      </c>
      <c r="P2637" s="84" t="n">
        <f aca="false">IF($N2637="P",VLOOKUP(H2637,PrcBuckets,2,FALSE()),0)</f>
        <v>13</v>
      </c>
      <c r="Q2637" s="84" t="n">
        <f aca="false">IF($N2637="D",VLOOKUP(H2637,BasisBuckets,2,FALSE()),0)</f>
        <v>0</v>
      </c>
      <c r="R2637" s="84" t="n">
        <f aca="false">IF($N2637="PHY",VLOOKUP(H2637,PGDBuckets,2,FALSE()),0)</f>
        <v>0</v>
      </c>
      <c r="S2637" s="84" t="n">
        <f aca="false">IF($N2637="G",VLOOKUP(H2637,PGDBuckets,2,FALSE()),0)</f>
        <v>0</v>
      </c>
      <c r="T2637" s="84" t="n">
        <f aca="false">SUM(P2637:S2637)</f>
        <v>13</v>
      </c>
      <c r="U2637" s="84" t="str">
        <f aca="false">IF(O2637="not used","-",O2637&amp;N2637&amp;T2637)</f>
        <v>-</v>
      </c>
      <c r="V2637" s="84" t="str">
        <f aca="false">IF(O2637="Not Used","-",VLOOKUP(D2637,FOLIOS,7,FALSE())&amp;H2637)</f>
        <v>-</v>
      </c>
      <c r="W2637" s="84" t="str">
        <f aca="false">IF(U2637="-","-",O2637&amp;E2637&amp;H2637)</f>
        <v>-</v>
      </c>
      <c r="X2637" s="85" t="str">
        <f aca="false">D2637&amp;G2637</f>
        <v>FT-CAND-EGSC-PRCTOLL:AECO/MCNL</v>
      </c>
      <c r="AF2637" s="0" t="str">
        <f aca="false">D2637&amp;V2637</f>
        <v>FT-CAND-EGSC-PRC-</v>
      </c>
    </row>
    <row r="2638" customFormat="false" ht="12.75" hidden="false" customHeight="false" outlineLevel="0" collapsed="false">
      <c r="A2638" s="81" t="n">
        <v>36682</v>
      </c>
      <c r="B2638" s="82" t="s">
        <v>55</v>
      </c>
      <c r="C2638" s="82" t="s">
        <v>56</v>
      </c>
      <c r="D2638" s="82" t="s">
        <v>103</v>
      </c>
      <c r="E2638" s="82" t="s">
        <v>24</v>
      </c>
      <c r="F2638" s="82"/>
      <c r="G2638" s="82" t="s">
        <v>69</v>
      </c>
      <c r="H2638" s="89" t="n">
        <v>38838</v>
      </c>
      <c r="I2638" s="82" t="n">
        <v>-319581</v>
      </c>
      <c r="J2638" s="82" t="n">
        <v>0</v>
      </c>
      <c r="K2638" s="83" t="n">
        <f aca="false">IF(J2638=0,0,J2638/I2638)</f>
        <v>0</v>
      </c>
      <c r="L2638" s="83" t="n">
        <f aca="false">I2638/UOM</f>
        <v>-31.9581</v>
      </c>
      <c r="M2638" s="83" t="n">
        <f aca="false">J2638/UOM</f>
        <v>0</v>
      </c>
      <c r="N2638" s="84" t="str">
        <f aca="false">IF(F2638="P","PHY",IF(F2638="G","G",E2638))</f>
        <v>P</v>
      </c>
      <c r="O2638" s="84" t="str">
        <f aca="false">IF(ISNA(VLOOKUP(G2638,BadCanCurves,1,FALSE())),VLOOKUP(D2638,FOLIOS,6,FALSE()),"not used")</f>
        <v>not used</v>
      </c>
      <c r="P2638" s="84" t="n">
        <f aca="false">IF($N2638="P",VLOOKUP(H2638,PrcBuckets,2,FALSE()),0)</f>
        <v>13</v>
      </c>
      <c r="Q2638" s="84" t="n">
        <f aca="false">IF($N2638="D",VLOOKUP(H2638,BasisBuckets,2,FALSE()),0)</f>
        <v>0</v>
      </c>
      <c r="R2638" s="84" t="n">
        <f aca="false">IF($N2638="PHY",VLOOKUP(H2638,PGDBuckets,2,FALSE()),0)</f>
        <v>0</v>
      </c>
      <c r="S2638" s="84" t="n">
        <f aca="false">IF($N2638="G",VLOOKUP(H2638,PGDBuckets,2,FALSE()),0)</f>
        <v>0</v>
      </c>
      <c r="T2638" s="84" t="n">
        <f aca="false">SUM(P2638:S2638)</f>
        <v>13</v>
      </c>
      <c r="U2638" s="84" t="str">
        <f aca="false">IF(O2638="not used","-",O2638&amp;N2638&amp;T2638)</f>
        <v>-</v>
      </c>
      <c r="V2638" s="84" t="str">
        <f aca="false">IF(O2638="Not Used","-",VLOOKUP(D2638,FOLIOS,7,FALSE())&amp;H2638)</f>
        <v>-</v>
      </c>
      <c r="W2638" s="84" t="str">
        <f aca="false">IF(U2638="-","-",O2638&amp;E2638&amp;H2638)</f>
        <v>-</v>
      </c>
      <c r="X2638" s="85" t="str">
        <f aca="false">D2638&amp;G2638</f>
        <v>FT-CAND-EGSC-PRCTOLL:AECO/MCNL</v>
      </c>
      <c r="AF2638" s="0" t="str">
        <f aca="false">D2638&amp;V2638</f>
        <v>FT-CAND-EGSC-PRC-</v>
      </c>
    </row>
    <row r="2639" customFormat="false" ht="12.75" hidden="false" customHeight="false" outlineLevel="0" collapsed="false">
      <c r="A2639" s="81" t="n">
        <v>36682</v>
      </c>
      <c r="B2639" s="82" t="s">
        <v>55</v>
      </c>
      <c r="C2639" s="82" t="s">
        <v>56</v>
      </c>
      <c r="D2639" s="82" t="s">
        <v>103</v>
      </c>
      <c r="E2639" s="82" t="s">
        <v>24</v>
      </c>
      <c r="F2639" s="82"/>
      <c r="G2639" s="82" t="s">
        <v>69</v>
      </c>
      <c r="H2639" s="89" t="n">
        <v>38869</v>
      </c>
      <c r="I2639" s="82" t="n">
        <v>-307364</v>
      </c>
      <c r="J2639" s="82" t="n">
        <v>0</v>
      </c>
      <c r="K2639" s="83" t="n">
        <f aca="false">IF(J2639=0,0,J2639/I2639)</f>
        <v>0</v>
      </c>
      <c r="L2639" s="83" t="n">
        <f aca="false">I2639/UOM</f>
        <v>-30.7364</v>
      </c>
      <c r="M2639" s="83" t="n">
        <f aca="false">J2639/UOM</f>
        <v>0</v>
      </c>
      <c r="N2639" s="84" t="str">
        <f aca="false">IF(F2639="P","PHY",IF(F2639="G","G",E2639))</f>
        <v>P</v>
      </c>
      <c r="O2639" s="84" t="str">
        <f aca="false">IF(ISNA(VLOOKUP(G2639,BadCanCurves,1,FALSE())),VLOOKUP(D2639,FOLIOS,6,FALSE()),"not used")</f>
        <v>not used</v>
      </c>
      <c r="P2639" s="84" t="n">
        <f aca="false">IF($N2639="P",VLOOKUP(H2639,PrcBuckets,2,FALSE()),0)</f>
        <v>13</v>
      </c>
      <c r="Q2639" s="84" t="n">
        <f aca="false">IF($N2639="D",VLOOKUP(H2639,BasisBuckets,2,FALSE()),0)</f>
        <v>0</v>
      </c>
      <c r="R2639" s="84" t="n">
        <f aca="false">IF($N2639="PHY",VLOOKUP(H2639,PGDBuckets,2,FALSE()),0)</f>
        <v>0</v>
      </c>
      <c r="S2639" s="84" t="n">
        <f aca="false">IF($N2639="G",VLOOKUP(H2639,PGDBuckets,2,FALSE()),0)</f>
        <v>0</v>
      </c>
      <c r="T2639" s="84" t="n">
        <f aca="false">SUM(P2639:S2639)</f>
        <v>13</v>
      </c>
      <c r="U2639" s="84" t="str">
        <f aca="false">IF(O2639="not used","-",O2639&amp;N2639&amp;T2639)</f>
        <v>-</v>
      </c>
      <c r="V2639" s="84" t="str">
        <f aca="false">IF(O2639="Not Used","-",VLOOKUP(D2639,FOLIOS,7,FALSE())&amp;H2639)</f>
        <v>-</v>
      </c>
      <c r="W2639" s="84" t="str">
        <f aca="false">IF(U2639="-","-",O2639&amp;E2639&amp;H2639)</f>
        <v>-</v>
      </c>
      <c r="X2639" s="85" t="str">
        <f aca="false">D2639&amp;G2639</f>
        <v>FT-CAND-EGSC-PRCTOLL:AECO/MCNL</v>
      </c>
      <c r="AF2639" s="0" t="str">
        <f aca="false">D2639&amp;V2639</f>
        <v>FT-CAND-EGSC-PRC-</v>
      </c>
    </row>
    <row r="2640" customFormat="false" ht="12.75" hidden="false" customHeight="false" outlineLevel="0" collapsed="false">
      <c r="A2640" s="81" t="n">
        <v>36682</v>
      </c>
      <c r="B2640" s="82" t="s">
        <v>55</v>
      </c>
      <c r="C2640" s="82" t="s">
        <v>56</v>
      </c>
      <c r="D2640" s="82" t="s">
        <v>103</v>
      </c>
      <c r="E2640" s="82" t="s">
        <v>24</v>
      </c>
      <c r="F2640" s="82"/>
      <c r="G2640" s="82" t="s">
        <v>69</v>
      </c>
      <c r="H2640" s="89" t="n">
        <v>38899</v>
      </c>
      <c r="I2640" s="82" t="n">
        <v>-315712</v>
      </c>
      <c r="J2640" s="82" t="n">
        <v>0</v>
      </c>
      <c r="K2640" s="83" t="n">
        <f aca="false">IF(J2640=0,0,J2640/I2640)</f>
        <v>0</v>
      </c>
      <c r="L2640" s="83" t="n">
        <f aca="false">I2640/UOM</f>
        <v>-31.5712</v>
      </c>
      <c r="M2640" s="83" t="n">
        <f aca="false">J2640/UOM</f>
        <v>0</v>
      </c>
      <c r="N2640" s="84" t="str">
        <f aca="false">IF(F2640="P","PHY",IF(F2640="G","G",E2640))</f>
        <v>P</v>
      </c>
      <c r="O2640" s="84" t="str">
        <f aca="false">IF(ISNA(VLOOKUP(G2640,BadCanCurves,1,FALSE())),VLOOKUP(D2640,FOLIOS,6,FALSE()),"not used")</f>
        <v>not used</v>
      </c>
      <c r="P2640" s="84" t="n">
        <f aca="false">IF($N2640="P",VLOOKUP(H2640,PrcBuckets,2,FALSE()),0)</f>
        <v>13</v>
      </c>
      <c r="Q2640" s="84" t="n">
        <f aca="false">IF($N2640="D",VLOOKUP(H2640,BasisBuckets,2,FALSE()),0)</f>
        <v>0</v>
      </c>
      <c r="R2640" s="84" t="n">
        <f aca="false">IF($N2640="PHY",VLOOKUP(H2640,PGDBuckets,2,FALSE()),0)</f>
        <v>0</v>
      </c>
      <c r="S2640" s="84" t="n">
        <f aca="false">IF($N2640="G",VLOOKUP(H2640,PGDBuckets,2,FALSE()),0)</f>
        <v>0</v>
      </c>
      <c r="T2640" s="84" t="n">
        <f aca="false">SUM(P2640:S2640)</f>
        <v>13</v>
      </c>
      <c r="U2640" s="84" t="str">
        <f aca="false">IF(O2640="not used","-",O2640&amp;N2640&amp;T2640)</f>
        <v>-</v>
      </c>
      <c r="V2640" s="84" t="str">
        <f aca="false">IF(O2640="Not Used","-",VLOOKUP(D2640,FOLIOS,7,FALSE())&amp;H2640)</f>
        <v>-</v>
      </c>
      <c r="W2640" s="84" t="str">
        <f aca="false">IF(U2640="-","-",O2640&amp;E2640&amp;H2640)</f>
        <v>-</v>
      </c>
      <c r="X2640" s="85" t="str">
        <f aca="false">D2640&amp;G2640</f>
        <v>FT-CAND-EGSC-PRCTOLL:AECO/MCNL</v>
      </c>
      <c r="AF2640" s="0" t="str">
        <f aca="false">D2640&amp;V2640</f>
        <v>FT-CAND-EGSC-PRC-</v>
      </c>
    </row>
    <row r="2641" customFormat="false" ht="12.75" hidden="false" customHeight="false" outlineLevel="0" collapsed="false">
      <c r="A2641" s="81" t="n">
        <v>36682</v>
      </c>
      <c r="B2641" s="82" t="s">
        <v>55</v>
      </c>
      <c r="C2641" s="82" t="s">
        <v>56</v>
      </c>
      <c r="D2641" s="82" t="s">
        <v>103</v>
      </c>
      <c r="E2641" s="82" t="s">
        <v>24</v>
      </c>
      <c r="F2641" s="82"/>
      <c r="G2641" s="82" t="s">
        <v>69</v>
      </c>
      <c r="H2641" s="89" t="n">
        <v>38930</v>
      </c>
      <c r="I2641" s="82" t="n">
        <v>-313763</v>
      </c>
      <c r="J2641" s="82" t="n">
        <v>0</v>
      </c>
      <c r="K2641" s="83" t="n">
        <f aca="false">IF(J2641=0,0,J2641/I2641)</f>
        <v>0</v>
      </c>
      <c r="L2641" s="83" t="n">
        <f aca="false">I2641/UOM</f>
        <v>-31.3763</v>
      </c>
      <c r="M2641" s="83" t="n">
        <f aca="false">J2641/UOM</f>
        <v>0</v>
      </c>
      <c r="N2641" s="84" t="str">
        <f aca="false">IF(F2641="P","PHY",IF(F2641="G","G",E2641))</f>
        <v>P</v>
      </c>
      <c r="O2641" s="84" t="str">
        <f aca="false">IF(ISNA(VLOOKUP(G2641,BadCanCurves,1,FALSE())),VLOOKUP(D2641,FOLIOS,6,FALSE()),"not used")</f>
        <v>not used</v>
      </c>
      <c r="P2641" s="84" t="n">
        <f aca="false">IF($N2641="P",VLOOKUP(H2641,PrcBuckets,2,FALSE()),0)</f>
        <v>13</v>
      </c>
      <c r="Q2641" s="84" t="n">
        <f aca="false">IF($N2641="D",VLOOKUP(H2641,BasisBuckets,2,FALSE()),0)</f>
        <v>0</v>
      </c>
      <c r="R2641" s="84" t="n">
        <f aca="false">IF($N2641="PHY",VLOOKUP(H2641,PGDBuckets,2,FALSE()),0)</f>
        <v>0</v>
      </c>
      <c r="S2641" s="84" t="n">
        <f aca="false">IF($N2641="G",VLOOKUP(H2641,PGDBuckets,2,FALSE()),0)</f>
        <v>0</v>
      </c>
      <c r="T2641" s="84" t="n">
        <f aca="false">SUM(P2641:S2641)</f>
        <v>13</v>
      </c>
      <c r="U2641" s="84" t="str">
        <f aca="false">IF(O2641="not used","-",O2641&amp;N2641&amp;T2641)</f>
        <v>-</v>
      </c>
      <c r="V2641" s="84" t="str">
        <f aca="false">IF(O2641="Not Used","-",VLOOKUP(D2641,FOLIOS,7,FALSE())&amp;H2641)</f>
        <v>-</v>
      </c>
      <c r="W2641" s="84" t="str">
        <f aca="false">IF(U2641="-","-",O2641&amp;E2641&amp;H2641)</f>
        <v>-</v>
      </c>
      <c r="X2641" s="85" t="str">
        <f aca="false">D2641&amp;G2641</f>
        <v>FT-CAND-EGSC-PRCTOLL:AECO/MCNL</v>
      </c>
      <c r="AF2641" s="0" t="str">
        <f aca="false">D2641&amp;V2641</f>
        <v>FT-CAND-EGSC-PRC-</v>
      </c>
    </row>
    <row r="2642" customFormat="false" ht="12.75" hidden="false" customHeight="false" outlineLevel="0" collapsed="false">
      <c r="A2642" s="81" t="n">
        <v>36682</v>
      </c>
      <c r="B2642" s="82" t="s">
        <v>55</v>
      </c>
      <c r="C2642" s="82" t="s">
        <v>56</v>
      </c>
      <c r="D2642" s="82" t="s">
        <v>103</v>
      </c>
      <c r="E2642" s="82" t="s">
        <v>24</v>
      </c>
      <c r="F2642" s="82"/>
      <c r="G2642" s="82" t="s">
        <v>69</v>
      </c>
      <c r="H2642" s="89" t="n">
        <v>38961</v>
      </c>
      <c r="I2642" s="82" t="n">
        <v>-301766</v>
      </c>
      <c r="J2642" s="82" t="n">
        <v>0</v>
      </c>
      <c r="K2642" s="83" t="n">
        <f aca="false">IF(J2642=0,0,J2642/I2642)</f>
        <v>0</v>
      </c>
      <c r="L2642" s="83" t="n">
        <f aca="false">I2642/UOM</f>
        <v>-30.1766</v>
      </c>
      <c r="M2642" s="83" t="n">
        <f aca="false">J2642/UOM</f>
        <v>0</v>
      </c>
      <c r="N2642" s="84" t="str">
        <f aca="false">IF(F2642="P","PHY",IF(F2642="G","G",E2642))</f>
        <v>P</v>
      </c>
      <c r="O2642" s="84" t="str">
        <f aca="false">IF(ISNA(VLOOKUP(G2642,BadCanCurves,1,FALSE())),VLOOKUP(D2642,FOLIOS,6,FALSE()),"not used")</f>
        <v>not used</v>
      </c>
      <c r="P2642" s="84" t="n">
        <f aca="false">IF($N2642="P",VLOOKUP(H2642,PrcBuckets,2,FALSE()),0)</f>
        <v>13</v>
      </c>
      <c r="Q2642" s="84" t="n">
        <f aca="false">IF($N2642="D",VLOOKUP(H2642,BasisBuckets,2,FALSE()),0)</f>
        <v>0</v>
      </c>
      <c r="R2642" s="84" t="n">
        <f aca="false">IF($N2642="PHY",VLOOKUP(H2642,PGDBuckets,2,FALSE()),0)</f>
        <v>0</v>
      </c>
      <c r="S2642" s="84" t="n">
        <f aca="false">IF($N2642="G",VLOOKUP(H2642,PGDBuckets,2,FALSE()),0)</f>
        <v>0</v>
      </c>
      <c r="T2642" s="84" t="n">
        <f aca="false">SUM(P2642:S2642)</f>
        <v>13</v>
      </c>
      <c r="U2642" s="84" t="str">
        <f aca="false">IF(O2642="not used","-",O2642&amp;N2642&amp;T2642)</f>
        <v>-</v>
      </c>
      <c r="V2642" s="84" t="str">
        <f aca="false">IF(O2642="Not Used","-",VLOOKUP(D2642,FOLIOS,7,FALSE())&amp;H2642)</f>
        <v>-</v>
      </c>
      <c r="W2642" s="84" t="str">
        <f aca="false">IF(U2642="-","-",O2642&amp;E2642&amp;H2642)</f>
        <v>-</v>
      </c>
      <c r="X2642" s="85" t="str">
        <f aca="false">D2642&amp;G2642</f>
        <v>FT-CAND-EGSC-PRCTOLL:AECO/MCNL</v>
      </c>
      <c r="AF2642" s="0" t="str">
        <f aca="false">D2642&amp;V2642</f>
        <v>FT-CAND-EGSC-PRC-</v>
      </c>
    </row>
    <row r="2643" customFormat="false" ht="12.75" hidden="false" customHeight="false" outlineLevel="0" collapsed="false">
      <c r="A2643" s="81" t="n">
        <v>36682</v>
      </c>
      <c r="B2643" s="82" t="s">
        <v>55</v>
      </c>
      <c r="C2643" s="82" t="s">
        <v>56</v>
      </c>
      <c r="D2643" s="82" t="s">
        <v>103</v>
      </c>
      <c r="E2643" s="82" t="s">
        <v>24</v>
      </c>
      <c r="F2643" s="82"/>
      <c r="G2643" s="82" t="s">
        <v>69</v>
      </c>
      <c r="H2643" s="89" t="n">
        <v>38991</v>
      </c>
      <c r="I2643" s="82" t="n">
        <v>-309960</v>
      </c>
      <c r="J2643" s="82" t="n">
        <v>0</v>
      </c>
      <c r="K2643" s="83" t="n">
        <f aca="false">IF(J2643=0,0,J2643/I2643)</f>
        <v>0</v>
      </c>
      <c r="L2643" s="83" t="n">
        <f aca="false">I2643/UOM</f>
        <v>-30.996</v>
      </c>
      <c r="M2643" s="83" t="n">
        <f aca="false">J2643/UOM</f>
        <v>0</v>
      </c>
      <c r="N2643" s="84" t="str">
        <f aca="false">IF(F2643="P","PHY",IF(F2643="G","G",E2643))</f>
        <v>P</v>
      </c>
      <c r="O2643" s="84" t="str">
        <f aca="false">IF(ISNA(VLOOKUP(G2643,BadCanCurves,1,FALSE())),VLOOKUP(D2643,FOLIOS,6,FALSE()),"not used")</f>
        <v>not used</v>
      </c>
      <c r="P2643" s="84" t="n">
        <f aca="false">IF($N2643="P",VLOOKUP(H2643,PrcBuckets,2,FALSE()),0)</f>
        <v>13</v>
      </c>
      <c r="Q2643" s="84" t="n">
        <f aca="false">IF($N2643="D",VLOOKUP(H2643,BasisBuckets,2,FALSE()),0)</f>
        <v>0</v>
      </c>
      <c r="R2643" s="84" t="n">
        <f aca="false">IF($N2643="PHY",VLOOKUP(H2643,PGDBuckets,2,FALSE()),0)</f>
        <v>0</v>
      </c>
      <c r="S2643" s="84" t="n">
        <f aca="false">IF($N2643="G",VLOOKUP(H2643,PGDBuckets,2,FALSE()),0)</f>
        <v>0</v>
      </c>
      <c r="T2643" s="84" t="n">
        <f aca="false">SUM(P2643:S2643)</f>
        <v>13</v>
      </c>
      <c r="U2643" s="84" t="str">
        <f aca="false">IF(O2643="not used","-",O2643&amp;N2643&amp;T2643)</f>
        <v>-</v>
      </c>
      <c r="V2643" s="84" t="str">
        <f aca="false">IF(O2643="Not Used","-",VLOOKUP(D2643,FOLIOS,7,FALSE())&amp;H2643)</f>
        <v>-</v>
      </c>
      <c r="W2643" s="84" t="str">
        <f aca="false">IF(U2643="-","-",O2643&amp;E2643&amp;H2643)</f>
        <v>-</v>
      </c>
      <c r="X2643" s="85" t="str">
        <f aca="false">D2643&amp;G2643</f>
        <v>FT-CAND-EGSC-PRCTOLL:AECO/MCNL</v>
      </c>
      <c r="AF2643" s="0" t="str">
        <f aca="false">D2643&amp;V2643</f>
        <v>FT-CAND-EGSC-PRC-</v>
      </c>
    </row>
    <row r="2644" customFormat="false" ht="12.75" hidden="false" customHeight="false" outlineLevel="0" collapsed="false">
      <c r="A2644" s="81" t="n">
        <v>36682</v>
      </c>
      <c r="B2644" s="82" t="s">
        <v>55</v>
      </c>
      <c r="C2644" s="82" t="s">
        <v>56</v>
      </c>
      <c r="D2644" s="82" t="s">
        <v>103</v>
      </c>
      <c r="E2644" s="82" t="s">
        <v>24</v>
      </c>
      <c r="F2644" s="82"/>
      <c r="G2644" s="82" t="s">
        <v>69</v>
      </c>
      <c r="H2644" s="89" t="n">
        <v>39022</v>
      </c>
      <c r="I2644" s="82" t="n">
        <v>-298106</v>
      </c>
      <c r="J2644" s="82" t="n">
        <v>0</v>
      </c>
      <c r="K2644" s="83" t="n">
        <f aca="false">IF(J2644=0,0,J2644/I2644)</f>
        <v>0</v>
      </c>
      <c r="L2644" s="83" t="n">
        <f aca="false">I2644/UOM</f>
        <v>-29.8106</v>
      </c>
      <c r="M2644" s="83" t="n">
        <f aca="false">J2644/UOM</f>
        <v>0</v>
      </c>
      <c r="N2644" s="84" t="str">
        <f aca="false">IF(F2644="P","PHY",IF(F2644="G","G",E2644))</f>
        <v>P</v>
      </c>
      <c r="O2644" s="84" t="str">
        <f aca="false">IF(ISNA(VLOOKUP(G2644,BadCanCurves,1,FALSE())),VLOOKUP(D2644,FOLIOS,6,FALSE()),"not used")</f>
        <v>not used</v>
      </c>
      <c r="P2644" s="84" t="n">
        <f aca="false">IF($N2644="P",VLOOKUP(H2644,PrcBuckets,2,FALSE()),0)</f>
        <v>13</v>
      </c>
      <c r="Q2644" s="84" t="n">
        <f aca="false">IF($N2644="D",VLOOKUP(H2644,BasisBuckets,2,FALSE()),0)</f>
        <v>0</v>
      </c>
      <c r="R2644" s="84" t="n">
        <f aca="false">IF($N2644="PHY",VLOOKUP(H2644,PGDBuckets,2,FALSE()),0)</f>
        <v>0</v>
      </c>
      <c r="S2644" s="84" t="n">
        <f aca="false">IF($N2644="G",VLOOKUP(H2644,PGDBuckets,2,FALSE()),0)</f>
        <v>0</v>
      </c>
      <c r="T2644" s="84" t="n">
        <f aca="false">SUM(P2644:S2644)</f>
        <v>13</v>
      </c>
      <c r="U2644" s="84" t="str">
        <f aca="false">IF(O2644="not used","-",O2644&amp;N2644&amp;T2644)</f>
        <v>-</v>
      </c>
      <c r="V2644" s="84" t="str">
        <f aca="false">IF(O2644="Not Used","-",VLOOKUP(D2644,FOLIOS,7,FALSE())&amp;H2644)</f>
        <v>-</v>
      </c>
      <c r="W2644" s="84" t="str">
        <f aca="false">IF(U2644="-","-",O2644&amp;E2644&amp;H2644)</f>
        <v>-</v>
      </c>
      <c r="X2644" s="85" t="str">
        <f aca="false">D2644&amp;G2644</f>
        <v>FT-CAND-EGSC-PRCTOLL:AECO/MCNL</v>
      </c>
      <c r="AF2644" s="0" t="str">
        <f aca="false">D2644&amp;V2644</f>
        <v>FT-CAND-EGSC-PRC-</v>
      </c>
    </row>
    <row r="2645" customFormat="false" ht="12.75" hidden="false" customHeight="false" outlineLevel="0" collapsed="false">
      <c r="A2645" s="81" t="n">
        <v>36682</v>
      </c>
      <c r="B2645" s="82" t="s">
        <v>55</v>
      </c>
      <c r="C2645" s="82" t="s">
        <v>56</v>
      </c>
      <c r="D2645" s="82" t="s">
        <v>103</v>
      </c>
      <c r="E2645" s="82" t="s">
        <v>24</v>
      </c>
      <c r="F2645" s="82"/>
      <c r="G2645" s="82" t="s">
        <v>69</v>
      </c>
      <c r="H2645" s="89" t="n">
        <v>39052</v>
      </c>
      <c r="I2645" s="82" t="n">
        <v>-306199</v>
      </c>
      <c r="J2645" s="82" t="n">
        <v>0</v>
      </c>
      <c r="K2645" s="83" t="n">
        <f aca="false">IF(J2645=0,0,J2645/I2645)</f>
        <v>0</v>
      </c>
      <c r="L2645" s="83" t="n">
        <f aca="false">I2645/UOM</f>
        <v>-30.6199</v>
      </c>
      <c r="M2645" s="83" t="n">
        <f aca="false">J2645/UOM</f>
        <v>0</v>
      </c>
      <c r="N2645" s="84" t="str">
        <f aca="false">IF(F2645="P","PHY",IF(F2645="G","G",E2645))</f>
        <v>P</v>
      </c>
      <c r="O2645" s="84" t="str">
        <f aca="false">IF(ISNA(VLOOKUP(G2645,BadCanCurves,1,FALSE())),VLOOKUP(D2645,FOLIOS,6,FALSE()),"not used")</f>
        <v>not used</v>
      </c>
      <c r="P2645" s="84" t="n">
        <f aca="false">IF($N2645="P",VLOOKUP(H2645,PrcBuckets,2,FALSE()),0)</f>
        <v>13</v>
      </c>
      <c r="Q2645" s="84" t="n">
        <f aca="false">IF($N2645="D",VLOOKUP(H2645,BasisBuckets,2,FALSE()),0)</f>
        <v>0</v>
      </c>
      <c r="R2645" s="84" t="n">
        <f aca="false">IF($N2645="PHY",VLOOKUP(H2645,PGDBuckets,2,FALSE()),0)</f>
        <v>0</v>
      </c>
      <c r="S2645" s="84" t="n">
        <f aca="false">IF($N2645="G",VLOOKUP(H2645,PGDBuckets,2,FALSE()),0)</f>
        <v>0</v>
      </c>
      <c r="T2645" s="84" t="n">
        <f aca="false">SUM(P2645:S2645)</f>
        <v>13</v>
      </c>
      <c r="U2645" s="84" t="str">
        <f aca="false">IF(O2645="not used","-",O2645&amp;N2645&amp;T2645)</f>
        <v>-</v>
      </c>
      <c r="V2645" s="84" t="str">
        <f aca="false">IF(O2645="Not Used","-",VLOOKUP(D2645,FOLIOS,7,FALSE())&amp;H2645)</f>
        <v>-</v>
      </c>
      <c r="W2645" s="84" t="str">
        <f aca="false">IF(U2645="-","-",O2645&amp;E2645&amp;H2645)</f>
        <v>-</v>
      </c>
      <c r="X2645" s="85" t="str">
        <f aca="false">D2645&amp;G2645</f>
        <v>FT-CAND-EGSC-PRCTOLL:AECO/MCNL</v>
      </c>
      <c r="AF2645" s="0" t="str">
        <f aca="false">D2645&amp;V2645</f>
        <v>FT-CAND-EGSC-PRC-</v>
      </c>
    </row>
    <row r="2646" customFormat="false" ht="12.75" hidden="false" customHeight="false" outlineLevel="0" collapsed="false">
      <c r="A2646" s="81" t="n">
        <v>36682</v>
      </c>
      <c r="B2646" s="82" t="s">
        <v>55</v>
      </c>
      <c r="C2646" s="82" t="s">
        <v>56</v>
      </c>
      <c r="D2646" s="82" t="s">
        <v>103</v>
      </c>
      <c r="E2646" s="82" t="s">
        <v>24</v>
      </c>
      <c r="F2646" s="82"/>
      <c r="G2646" s="82" t="s">
        <v>69</v>
      </c>
      <c r="H2646" s="89" t="n">
        <v>39083</v>
      </c>
      <c r="I2646" s="82" t="n">
        <v>-304304</v>
      </c>
      <c r="J2646" s="82" t="n">
        <v>0</v>
      </c>
      <c r="K2646" s="83" t="n">
        <f aca="false">IF(J2646=0,0,J2646/I2646)</f>
        <v>0</v>
      </c>
      <c r="L2646" s="83" t="n">
        <f aca="false">I2646/UOM</f>
        <v>-30.4304</v>
      </c>
      <c r="M2646" s="83" t="n">
        <f aca="false">J2646/UOM</f>
        <v>0</v>
      </c>
      <c r="N2646" s="84" t="str">
        <f aca="false">IF(F2646="P","PHY",IF(F2646="G","G",E2646))</f>
        <v>P</v>
      </c>
      <c r="O2646" s="84" t="str">
        <f aca="false">IF(ISNA(VLOOKUP(G2646,BadCanCurves,1,FALSE())),VLOOKUP(D2646,FOLIOS,6,FALSE()),"not used")</f>
        <v>not used</v>
      </c>
      <c r="P2646" s="84" t="n">
        <f aca="false">IF($N2646="P",VLOOKUP(H2646,PrcBuckets,2,FALSE()),0)</f>
        <v>13</v>
      </c>
      <c r="Q2646" s="84" t="n">
        <f aca="false">IF($N2646="D",VLOOKUP(H2646,BasisBuckets,2,FALSE()),0)</f>
        <v>0</v>
      </c>
      <c r="R2646" s="84" t="n">
        <f aca="false">IF($N2646="PHY",VLOOKUP(H2646,PGDBuckets,2,FALSE()),0)</f>
        <v>0</v>
      </c>
      <c r="S2646" s="84" t="n">
        <f aca="false">IF($N2646="G",VLOOKUP(H2646,PGDBuckets,2,FALSE()),0)</f>
        <v>0</v>
      </c>
      <c r="T2646" s="84" t="n">
        <f aca="false">SUM(P2646:S2646)</f>
        <v>13</v>
      </c>
      <c r="U2646" s="84" t="str">
        <f aca="false">IF(O2646="not used","-",O2646&amp;N2646&amp;T2646)</f>
        <v>-</v>
      </c>
      <c r="V2646" s="84" t="str">
        <f aca="false">IF(O2646="Not Used","-",VLOOKUP(D2646,FOLIOS,7,FALSE())&amp;H2646)</f>
        <v>-</v>
      </c>
      <c r="W2646" s="84" t="str">
        <f aca="false">IF(U2646="-","-",O2646&amp;E2646&amp;H2646)</f>
        <v>-</v>
      </c>
      <c r="X2646" s="85" t="str">
        <f aca="false">D2646&amp;G2646</f>
        <v>FT-CAND-EGSC-PRCTOLL:AECO/MCNL</v>
      </c>
      <c r="AF2646" s="0" t="str">
        <f aca="false">D2646&amp;V2646</f>
        <v>FT-CAND-EGSC-PRC-</v>
      </c>
    </row>
    <row r="2647" customFormat="false" ht="12.75" hidden="false" customHeight="false" outlineLevel="0" collapsed="false">
      <c r="A2647" s="81" t="n">
        <v>36682</v>
      </c>
      <c r="B2647" s="82" t="s">
        <v>55</v>
      </c>
      <c r="C2647" s="82" t="s">
        <v>56</v>
      </c>
      <c r="D2647" s="82" t="s">
        <v>103</v>
      </c>
      <c r="E2647" s="82" t="s">
        <v>24</v>
      </c>
      <c r="F2647" s="82"/>
      <c r="G2647" s="82" t="s">
        <v>69</v>
      </c>
      <c r="H2647" s="89" t="n">
        <v>39114</v>
      </c>
      <c r="I2647" s="82" t="n">
        <v>-273154</v>
      </c>
      <c r="J2647" s="82" t="n">
        <v>0</v>
      </c>
      <c r="K2647" s="83" t="n">
        <f aca="false">IF(J2647=0,0,J2647/I2647)</f>
        <v>0</v>
      </c>
      <c r="L2647" s="83" t="n">
        <f aca="false">I2647/UOM</f>
        <v>-27.3154</v>
      </c>
      <c r="M2647" s="83" t="n">
        <f aca="false">J2647/UOM</f>
        <v>0</v>
      </c>
      <c r="N2647" s="84" t="str">
        <f aca="false">IF(F2647="P","PHY",IF(F2647="G","G",E2647))</f>
        <v>P</v>
      </c>
      <c r="O2647" s="84" t="str">
        <f aca="false">IF(ISNA(VLOOKUP(G2647,BadCanCurves,1,FALSE())),VLOOKUP(D2647,FOLIOS,6,FALSE()),"not used")</f>
        <v>not used</v>
      </c>
      <c r="P2647" s="84" t="n">
        <f aca="false">IF($N2647="P",VLOOKUP(H2647,PrcBuckets,2,FALSE()),0)</f>
        <v>13</v>
      </c>
      <c r="Q2647" s="84" t="n">
        <f aca="false">IF($N2647="D",VLOOKUP(H2647,BasisBuckets,2,FALSE()),0)</f>
        <v>0</v>
      </c>
      <c r="R2647" s="84" t="n">
        <f aca="false">IF($N2647="PHY",VLOOKUP(H2647,PGDBuckets,2,FALSE()),0)</f>
        <v>0</v>
      </c>
      <c r="S2647" s="84" t="n">
        <f aca="false">IF($N2647="G",VLOOKUP(H2647,PGDBuckets,2,FALSE()),0)</f>
        <v>0</v>
      </c>
      <c r="T2647" s="84" t="n">
        <f aca="false">SUM(P2647:S2647)</f>
        <v>13</v>
      </c>
      <c r="U2647" s="84" t="str">
        <f aca="false">IF(O2647="not used","-",O2647&amp;N2647&amp;T2647)</f>
        <v>-</v>
      </c>
      <c r="V2647" s="84" t="str">
        <f aca="false">IF(O2647="Not Used","-",VLOOKUP(D2647,FOLIOS,7,FALSE())&amp;H2647)</f>
        <v>-</v>
      </c>
      <c r="W2647" s="84" t="str">
        <f aca="false">IF(U2647="-","-",O2647&amp;E2647&amp;H2647)</f>
        <v>-</v>
      </c>
      <c r="X2647" s="85" t="str">
        <f aca="false">D2647&amp;G2647</f>
        <v>FT-CAND-EGSC-PRCTOLL:AECO/MCNL</v>
      </c>
      <c r="AF2647" s="0" t="str">
        <f aca="false">D2647&amp;V2647</f>
        <v>FT-CAND-EGSC-PRC-</v>
      </c>
    </row>
    <row r="2648" customFormat="false" ht="12.75" hidden="false" customHeight="false" outlineLevel="0" collapsed="false">
      <c r="A2648" s="81" t="n">
        <v>36682</v>
      </c>
      <c r="B2648" s="82" t="s">
        <v>55</v>
      </c>
      <c r="C2648" s="82" t="s">
        <v>56</v>
      </c>
      <c r="D2648" s="82" t="s">
        <v>103</v>
      </c>
      <c r="E2648" s="82" t="s">
        <v>24</v>
      </c>
      <c r="F2648" s="82"/>
      <c r="G2648" s="82" t="s">
        <v>69</v>
      </c>
      <c r="H2648" s="89" t="n">
        <v>39142</v>
      </c>
      <c r="I2648" s="82" t="n">
        <v>-300728</v>
      </c>
      <c r="J2648" s="82" t="n">
        <v>0</v>
      </c>
      <c r="K2648" s="83" t="n">
        <f aca="false">IF(J2648=0,0,J2648/I2648)</f>
        <v>0</v>
      </c>
      <c r="L2648" s="83" t="n">
        <f aca="false">I2648/UOM</f>
        <v>-30.0728</v>
      </c>
      <c r="M2648" s="83" t="n">
        <f aca="false">J2648/UOM</f>
        <v>0</v>
      </c>
      <c r="N2648" s="84" t="str">
        <f aca="false">IF(F2648="P","PHY",IF(F2648="G","G",E2648))</f>
        <v>P</v>
      </c>
      <c r="O2648" s="84" t="str">
        <f aca="false">IF(ISNA(VLOOKUP(G2648,BadCanCurves,1,FALSE())),VLOOKUP(D2648,FOLIOS,6,FALSE()),"not used")</f>
        <v>not used</v>
      </c>
      <c r="P2648" s="84" t="n">
        <f aca="false">IF($N2648="P",VLOOKUP(H2648,PrcBuckets,2,FALSE()),0)</f>
        <v>13</v>
      </c>
      <c r="Q2648" s="84" t="n">
        <f aca="false">IF($N2648="D",VLOOKUP(H2648,BasisBuckets,2,FALSE()),0)</f>
        <v>0</v>
      </c>
      <c r="R2648" s="84" t="n">
        <f aca="false">IF($N2648="PHY",VLOOKUP(H2648,PGDBuckets,2,FALSE()),0)</f>
        <v>0</v>
      </c>
      <c r="S2648" s="84" t="n">
        <f aca="false">IF($N2648="G",VLOOKUP(H2648,PGDBuckets,2,FALSE()),0)</f>
        <v>0</v>
      </c>
      <c r="T2648" s="84" t="n">
        <f aca="false">SUM(P2648:S2648)</f>
        <v>13</v>
      </c>
      <c r="U2648" s="84" t="str">
        <f aca="false">IF(O2648="not used","-",O2648&amp;N2648&amp;T2648)</f>
        <v>-</v>
      </c>
      <c r="V2648" s="84" t="str">
        <f aca="false">IF(O2648="Not Used","-",VLOOKUP(D2648,FOLIOS,7,FALSE())&amp;H2648)</f>
        <v>-</v>
      </c>
      <c r="W2648" s="84" t="str">
        <f aca="false">IF(U2648="-","-",O2648&amp;E2648&amp;H2648)</f>
        <v>-</v>
      </c>
      <c r="X2648" s="85" t="str">
        <f aca="false">D2648&amp;G2648</f>
        <v>FT-CAND-EGSC-PRCTOLL:AECO/MCNL</v>
      </c>
      <c r="AF2648" s="0" t="str">
        <f aca="false">D2648&amp;V2648</f>
        <v>FT-CAND-EGSC-PRC-</v>
      </c>
    </row>
    <row r="2649" customFormat="false" ht="12.75" hidden="false" customHeight="false" outlineLevel="0" collapsed="false">
      <c r="A2649" s="81" t="n">
        <v>36682</v>
      </c>
      <c r="B2649" s="82" t="s">
        <v>55</v>
      </c>
      <c r="C2649" s="82" t="s">
        <v>56</v>
      </c>
      <c r="D2649" s="82" t="s">
        <v>103</v>
      </c>
      <c r="E2649" s="82" t="s">
        <v>24</v>
      </c>
      <c r="F2649" s="82"/>
      <c r="G2649" s="82" t="s">
        <v>69</v>
      </c>
      <c r="H2649" s="89" t="n">
        <v>39173</v>
      </c>
      <c r="I2649" s="82" t="n">
        <v>-289224</v>
      </c>
      <c r="J2649" s="82" t="n">
        <v>0</v>
      </c>
      <c r="K2649" s="83" t="n">
        <f aca="false">IF(J2649=0,0,J2649/I2649)</f>
        <v>0</v>
      </c>
      <c r="L2649" s="83" t="n">
        <f aca="false">I2649/UOM</f>
        <v>-28.9224</v>
      </c>
      <c r="M2649" s="83" t="n">
        <f aca="false">J2649/UOM</f>
        <v>0</v>
      </c>
      <c r="N2649" s="84" t="str">
        <f aca="false">IF(F2649="P","PHY",IF(F2649="G","G",E2649))</f>
        <v>P</v>
      </c>
      <c r="O2649" s="84" t="str">
        <f aca="false">IF(ISNA(VLOOKUP(G2649,BadCanCurves,1,FALSE())),VLOOKUP(D2649,FOLIOS,6,FALSE()),"not used")</f>
        <v>not used</v>
      </c>
      <c r="P2649" s="84" t="n">
        <f aca="false">IF($N2649="P",VLOOKUP(H2649,PrcBuckets,2,FALSE()),0)</f>
        <v>13</v>
      </c>
      <c r="Q2649" s="84" t="n">
        <f aca="false">IF($N2649="D",VLOOKUP(H2649,BasisBuckets,2,FALSE()),0)</f>
        <v>0</v>
      </c>
      <c r="R2649" s="84" t="n">
        <f aca="false">IF($N2649="PHY",VLOOKUP(H2649,PGDBuckets,2,FALSE()),0)</f>
        <v>0</v>
      </c>
      <c r="S2649" s="84" t="n">
        <f aca="false">IF($N2649="G",VLOOKUP(H2649,PGDBuckets,2,FALSE()),0)</f>
        <v>0</v>
      </c>
      <c r="T2649" s="84" t="n">
        <f aca="false">SUM(P2649:S2649)</f>
        <v>13</v>
      </c>
      <c r="U2649" s="84" t="str">
        <f aca="false">IF(O2649="not used","-",O2649&amp;N2649&amp;T2649)</f>
        <v>-</v>
      </c>
      <c r="V2649" s="84" t="str">
        <f aca="false">IF(O2649="Not Used","-",VLOOKUP(D2649,FOLIOS,7,FALSE())&amp;H2649)</f>
        <v>-</v>
      </c>
      <c r="W2649" s="84" t="str">
        <f aca="false">IF(U2649="-","-",O2649&amp;E2649&amp;H2649)</f>
        <v>-</v>
      </c>
      <c r="X2649" s="85" t="str">
        <f aca="false">D2649&amp;G2649</f>
        <v>FT-CAND-EGSC-PRCTOLL:AECO/MCNL</v>
      </c>
      <c r="AF2649" s="0" t="str">
        <f aca="false">D2649&amp;V2649</f>
        <v>FT-CAND-EGSC-PRC-</v>
      </c>
    </row>
    <row r="2650" customFormat="false" ht="12.75" hidden="false" customHeight="false" outlineLevel="0" collapsed="false">
      <c r="A2650" s="81" t="n">
        <v>36682</v>
      </c>
      <c r="B2650" s="82" t="s">
        <v>55</v>
      </c>
      <c r="C2650" s="82" t="s">
        <v>56</v>
      </c>
      <c r="D2650" s="82" t="s">
        <v>103</v>
      </c>
      <c r="E2650" s="82" t="s">
        <v>24</v>
      </c>
      <c r="F2650" s="82"/>
      <c r="G2650" s="82" t="s">
        <v>69</v>
      </c>
      <c r="H2650" s="89" t="n">
        <v>39203</v>
      </c>
      <c r="I2650" s="82" t="n">
        <v>-297071</v>
      </c>
      <c r="J2650" s="82" t="n">
        <v>0</v>
      </c>
      <c r="K2650" s="83" t="n">
        <f aca="false">IF(J2650=0,0,J2650/I2650)</f>
        <v>0</v>
      </c>
      <c r="L2650" s="83" t="n">
        <f aca="false">I2650/UOM</f>
        <v>-29.7071</v>
      </c>
      <c r="M2650" s="83" t="n">
        <f aca="false">J2650/UOM</f>
        <v>0</v>
      </c>
      <c r="N2650" s="84" t="str">
        <f aca="false">IF(F2650="P","PHY",IF(F2650="G","G",E2650))</f>
        <v>P</v>
      </c>
      <c r="O2650" s="84" t="str">
        <f aca="false">IF(ISNA(VLOOKUP(G2650,BadCanCurves,1,FALSE())),VLOOKUP(D2650,FOLIOS,6,FALSE()),"not used")</f>
        <v>not used</v>
      </c>
      <c r="P2650" s="84" t="n">
        <f aca="false">IF($N2650="P",VLOOKUP(H2650,PrcBuckets,2,FALSE()),0)</f>
        <v>13</v>
      </c>
      <c r="Q2650" s="84" t="n">
        <f aca="false">IF($N2650="D",VLOOKUP(H2650,BasisBuckets,2,FALSE()),0)</f>
        <v>0</v>
      </c>
      <c r="R2650" s="84" t="n">
        <f aca="false">IF($N2650="PHY",VLOOKUP(H2650,PGDBuckets,2,FALSE()),0)</f>
        <v>0</v>
      </c>
      <c r="S2650" s="84" t="n">
        <f aca="false">IF($N2650="G",VLOOKUP(H2650,PGDBuckets,2,FALSE()),0)</f>
        <v>0</v>
      </c>
      <c r="T2650" s="84" t="n">
        <f aca="false">SUM(P2650:S2650)</f>
        <v>13</v>
      </c>
      <c r="U2650" s="84" t="str">
        <f aca="false">IF(O2650="not used","-",O2650&amp;N2650&amp;T2650)</f>
        <v>-</v>
      </c>
      <c r="V2650" s="84" t="str">
        <f aca="false">IF(O2650="Not Used","-",VLOOKUP(D2650,FOLIOS,7,FALSE())&amp;H2650)</f>
        <v>-</v>
      </c>
      <c r="W2650" s="84" t="str">
        <f aca="false">IF(U2650="-","-",O2650&amp;E2650&amp;H2650)</f>
        <v>-</v>
      </c>
      <c r="X2650" s="85" t="str">
        <f aca="false">D2650&amp;G2650</f>
        <v>FT-CAND-EGSC-PRCTOLL:AECO/MCNL</v>
      </c>
      <c r="AF2650" s="0" t="str">
        <f aca="false">D2650&amp;V2650</f>
        <v>FT-CAND-EGSC-PRC-</v>
      </c>
    </row>
    <row r="2651" customFormat="false" ht="12.75" hidden="false" customHeight="false" outlineLevel="0" collapsed="false">
      <c r="A2651" s="81" t="n">
        <v>36682</v>
      </c>
      <c r="B2651" s="82" t="s">
        <v>55</v>
      </c>
      <c r="C2651" s="82" t="s">
        <v>56</v>
      </c>
      <c r="D2651" s="82" t="s">
        <v>103</v>
      </c>
      <c r="E2651" s="82" t="s">
        <v>24</v>
      </c>
      <c r="F2651" s="82"/>
      <c r="G2651" s="82" t="s">
        <v>69</v>
      </c>
      <c r="H2651" s="89" t="n">
        <v>39234</v>
      </c>
      <c r="I2651" s="82" t="n">
        <v>-285705</v>
      </c>
      <c r="J2651" s="82" t="n">
        <v>0</v>
      </c>
      <c r="K2651" s="83" t="n">
        <f aca="false">IF(J2651=0,0,J2651/I2651)</f>
        <v>0</v>
      </c>
      <c r="L2651" s="83" t="n">
        <f aca="false">I2651/UOM</f>
        <v>-28.5705</v>
      </c>
      <c r="M2651" s="83" t="n">
        <f aca="false">J2651/UOM</f>
        <v>0</v>
      </c>
      <c r="N2651" s="84" t="str">
        <f aca="false">IF(F2651="P","PHY",IF(F2651="G","G",E2651))</f>
        <v>P</v>
      </c>
      <c r="O2651" s="84" t="str">
        <f aca="false">IF(ISNA(VLOOKUP(G2651,BadCanCurves,1,FALSE())),VLOOKUP(D2651,FOLIOS,6,FALSE()),"not used")</f>
        <v>not used</v>
      </c>
      <c r="P2651" s="84" t="n">
        <f aca="false">IF($N2651="P",VLOOKUP(H2651,PrcBuckets,2,FALSE()),0)</f>
        <v>13</v>
      </c>
      <c r="Q2651" s="84" t="n">
        <f aca="false">IF($N2651="D",VLOOKUP(H2651,BasisBuckets,2,FALSE()),0)</f>
        <v>0</v>
      </c>
      <c r="R2651" s="84" t="n">
        <f aca="false">IF($N2651="PHY",VLOOKUP(H2651,PGDBuckets,2,FALSE()),0)</f>
        <v>0</v>
      </c>
      <c r="S2651" s="84" t="n">
        <f aca="false">IF($N2651="G",VLOOKUP(H2651,PGDBuckets,2,FALSE()),0)</f>
        <v>0</v>
      </c>
      <c r="T2651" s="84" t="n">
        <f aca="false">SUM(P2651:S2651)</f>
        <v>13</v>
      </c>
      <c r="U2651" s="84" t="str">
        <f aca="false">IF(O2651="not used","-",O2651&amp;N2651&amp;T2651)</f>
        <v>-</v>
      </c>
      <c r="V2651" s="84" t="str">
        <f aca="false">IF(O2651="Not Used","-",VLOOKUP(D2651,FOLIOS,7,FALSE())&amp;H2651)</f>
        <v>-</v>
      </c>
      <c r="W2651" s="84" t="str">
        <f aca="false">IF(U2651="-","-",O2651&amp;E2651&amp;H2651)</f>
        <v>-</v>
      </c>
      <c r="X2651" s="85" t="str">
        <f aca="false">D2651&amp;G2651</f>
        <v>FT-CAND-EGSC-PRCTOLL:AECO/MCNL</v>
      </c>
      <c r="AF2651" s="0" t="str">
        <f aca="false">D2651&amp;V2651</f>
        <v>FT-CAND-EGSC-PRC-</v>
      </c>
    </row>
    <row r="2652" customFormat="false" ht="12.75" hidden="false" customHeight="false" outlineLevel="0" collapsed="false">
      <c r="A2652" s="81" t="n">
        <v>36682</v>
      </c>
      <c r="B2652" s="82" t="s">
        <v>55</v>
      </c>
      <c r="C2652" s="82" t="s">
        <v>56</v>
      </c>
      <c r="D2652" s="82" t="s">
        <v>103</v>
      </c>
      <c r="E2652" s="82" t="s">
        <v>24</v>
      </c>
      <c r="F2652" s="82"/>
      <c r="G2652" s="82" t="s">
        <v>69</v>
      </c>
      <c r="H2652" s="89" t="n">
        <v>39264</v>
      </c>
      <c r="I2652" s="82" t="n">
        <v>-293486</v>
      </c>
      <c r="J2652" s="82" t="n">
        <v>0</v>
      </c>
      <c r="K2652" s="83" t="n">
        <f aca="false">IF(J2652=0,0,J2652/I2652)</f>
        <v>0</v>
      </c>
      <c r="L2652" s="83" t="n">
        <f aca="false">I2652/UOM</f>
        <v>-29.3486</v>
      </c>
      <c r="M2652" s="83" t="n">
        <f aca="false">J2652/UOM</f>
        <v>0</v>
      </c>
      <c r="N2652" s="84" t="str">
        <f aca="false">IF(F2652="P","PHY",IF(F2652="G","G",E2652))</f>
        <v>P</v>
      </c>
      <c r="O2652" s="84" t="str">
        <f aca="false">IF(ISNA(VLOOKUP(G2652,BadCanCurves,1,FALSE())),VLOOKUP(D2652,FOLIOS,6,FALSE()),"not used")</f>
        <v>not used</v>
      </c>
      <c r="P2652" s="84" t="n">
        <f aca="false">IF($N2652="P",VLOOKUP(H2652,PrcBuckets,2,FALSE()),0)</f>
        <v>13</v>
      </c>
      <c r="Q2652" s="84" t="n">
        <f aca="false">IF($N2652="D",VLOOKUP(H2652,BasisBuckets,2,FALSE()),0)</f>
        <v>0</v>
      </c>
      <c r="R2652" s="84" t="n">
        <f aca="false">IF($N2652="PHY",VLOOKUP(H2652,PGDBuckets,2,FALSE()),0)</f>
        <v>0</v>
      </c>
      <c r="S2652" s="84" t="n">
        <f aca="false">IF($N2652="G",VLOOKUP(H2652,PGDBuckets,2,FALSE()),0)</f>
        <v>0</v>
      </c>
      <c r="T2652" s="84" t="n">
        <f aca="false">SUM(P2652:S2652)</f>
        <v>13</v>
      </c>
      <c r="U2652" s="84" t="str">
        <f aca="false">IF(O2652="not used","-",O2652&amp;N2652&amp;T2652)</f>
        <v>-</v>
      </c>
      <c r="V2652" s="84" t="str">
        <f aca="false">IF(O2652="Not Used","-",VLOOKUP(D2652,FOLIOS,7,FALSE())&amp;H2652)</f>
        <v>-</v>
      </c>
      <c r="W2652" s="84" t="str">
        <f aca="false">IF(U2652="-","-",O2652&amp;E2652&amp;H2652)</f>
        <v>-</v>
      </c>
      <c r="X2652" s="85" t="str">
        <f aca="false">D2652&amp;G2652</f>
        <v>FT-CAND-EGSC-PRCTOLL:AECO/MCNL</v>
      </c>
      <c r="AF2652" s="0" t="str">
        <f aca="false">D2652&amp;V2652</f>
        <v>FT-CAND-EGSC-PRC-</v>
      </c>
    </row>
    <row r="2653" customFormat="false" ht="12.75" hidden="false" customHeight="false" outlineLevel="0" collapsed="false">
      <c r="A2653" s="81" t="n">
        <v>36682</v>
      </c>
      <c r="B2653" s="82" t="s">
        <v>55</v>
      </c>
      <c r="C2653" s="82" t="s">
        <v>56</v>
      </c>
      <c r="D2653" s="82" t="s">
        <v>103</v>
      </c>
      <c r="E2653" s="82" t="s">
        <v>24</v>
      </c>
      <c r="F2653" s="82"/>
      <c r="G2653" s="82" t="s">
        <v>69</v>
      </c>
      <c r="H2653" s="89" t="n">
        <v>39295</v>
      </c>
      <c r="I2653" s="82" t="n">
        <v>-291704</v>
      </c>
      <c r="J2653" s="82" t="n">
        <v>0</v>
      </c>
      <c r="K2653" s="83" t="n">
        <f aca="false">IF(J2653=0,0,J2653/I2653)</f>
        <v>0</v>
      </c>
      <c r="L2653" s="83" t="n">
        <f aca="false">I2653/UOM</f>
        <v>-29.1704</v>
      </c>
      <c r="M2653" s="83" t="n">
        <f aca="false">J2653/UOM</f>
        <v>0</v>
      </c>
      <c r="N2653" s="84" t="str">
        <f aca="false">IF(F2653="P","PHY",IF(F2653="G","G",E2653))</f>
        <v>P</v>
      </c>
      <c r="O2653" s="84" t="str">
        <f aca="false">IF(ISNA(VLOOKUP(G2653,BadCanCurves,1,FALSE())),VLOOKUP(D2653,FOLIOS,6,FALSE()),"not used")</f>
        <v>not used</v>
      </c>
      <c r="P2653" s="84" t="n">
        <f aca="false">IF($N2653="P",VLOOKUP(H2653,PrcBuckets,2,FALSE()),0)</f>
        <v>13</v>
      </c>
      <c r="Q2653" s="84" t="n">
        <f aca="false">IF($N2653="D",VLOOKUP(H2653,BasisBuckets,2,FALSE()),0)</f>
        <v>0</v>
      </c>
      <c r="R2653" s="84" t="n">
        <f aca="false">IF($N2653="PHY",VLOOKUP(H2653,PGDBuckets,2,FALSE()),0)</f>
        <v>0</v>
      </c>
      <c r="S2653" s="84" t="n">
        <f aca="false">IF($N2653="G",VLOOKUP(H2653,PGDBuckets,2,FALSE()),0)</f>
        <v>0</v>
      </c>
      <c r="T2653" s="84" t="n">
        <f aca="false">SUM(P2653:S2653)</f>
        <v>13</v>
      </c>
      <c r="U2653" s="84" t="str">
        <f aca="false">IF(O2653="not used","-",O2653&amp;N2653&amp;T2653)</f>
        <v>-</v>
      </c>
      <c r="V2653" s="84" t="str">
        <f aca="false">IF(O2653="Not Used","-",VLOOKUP(D2653,FOLIOS,7,FALSE())&amp;H2653)</f>
        <v>-</v>
      </c>
      <c r="W2653" s="84" t="str">
        <f aca="false">IF(U2653="-","-",O2653&amp;E2653&amp;H2653)</f>
        <v>-</v>
      </c>
      <c r="X2653" s="85" t="str">
        <f aca="false">D2653&amp;G2653</f>
        <v>FT-CAND-EGSC-PRCTOLL:AECO/MCNL</v>
      </c>
      <c r="AF2653" s="0" t="str">
        <f aca="false">D2653&amp;V2653</f>
        <v>FT-CAND-EGSC-PRC-</v>
      </c>
    </row>
    <row r="2654" customFormat="false" ht="12.75" hidden="false" customHeight="false" outlineLevel="0" collapsed="false">
      <c r="A2654" s="81" t="n">
        <v>36682</v>
      </c>
      <c r="B2654" s="82" t="s">
        <v>55</v>
      </c>
      <c r="C2654" s="82" t="s">
        <v>56</v>
      </c>
      <c r="D2654" s="82" t="s">
        <v>103</v>
      </c>
      <c r="E2654" s="82" t="s">
        <v>24</v>
      </c>
      <c r="F2654" s="82"/>
      <c r="G2654" s="82" t="s">
        <v>69</v>
      </c>
      <c r="H2654" s="89" t="n">
        <v>39326</v>
      </c>
      <c r="I2654" s="82" t="n">
        <v>-280580</v>
      </c>
      <c r="J2654" s="82" t="n">
        <v>0</v>
      </c>
      <c r="K2654" s="83" t="n">
        <f aca="false">IF(J2654=0,0,J2654/I2654)</f>
        <v>0</v>
      </c>
      <c r="L2654" s="83" t="n">
        <f aca="false">I2654/UOM</f>
        <v>-28.058</v>
      </c>
      <c r="M2654" s="83" t="n">
        <f aca="false">J2654/UOM</f>
        <v>0</v>
      </c>
      <c r="N2654" s="84" t="str">
        <f aca="false">IF(F2654="P","PHY",IF(F2654="G","G",E2654))</f>
        <v>P</v>
      </c>
      <c r="O2654" s="84" t="str">
        <f aca="false">IF(ISNA(VLOOKUP(G2654,BadCanCurves,1,FALSE())),VLOOKUP(D2654,FOLIOS,6,FALSE()),"not used")</f>
        <v>not used</v>
      </c>
      <c r="P2654" s="84" t="n">
        <f aca="false">IF($N2654="P",VLOOKUP(H2654,PrcBuckets,2,FALSE()),0)</f>
        <v>13</v>
      </c>
      <c r="Q2654" s="84" t="n">
        <f aca="false">IF($N2654="D",VLOOKUP(H2654,BasisBuckets,2,FALSE()),0)</f>
        <v>0</v>
      </c>
      <c r="R2654" s="84" t="n">
        <f aca="false">IF($N2654="PHY",VLOOKUP(H2654,PGDBuckets,2,FALSE()),0)</f>
        <v>0</v>
      </c>
      <c r="S2654" s="84" t="n">
        <f aca="false">IF($N2654="G",VLOOKUP(H2654,PGDBuckets,2,FALSE()),0)</f>
        <v>0</v>
      </c>
      <c r="T2654" s="84" t="n">
        <f aca="false">SUM(P2654:S2654)</f>
        <v>13</v>
      </c>
      <c r="U2654" s="84" t="str">
        <f aca="false">IF(O2654="not used","-",O2654&amp;N2654&amp;T2654)</f>
        <v>-</v>
      </c>
      <c r="V2654" s="84" t="str">
        <f aca="false">IF(O2654="Not Used","-",VLOOKUP(D2654,FOLIOS,7,FALSE())&amp;H2654)</f>
        <v>-</v>
      </c>
      <c r="W2654" s="84" t="str">
        <f aca="false">IF(U2654="-","-",O2654&amp;E2654&amp;H2654)</f>
        <v>-</v>
      </c>
      <c r="X2654" s="85" t="str">
        <f aca="false">D2654&amp;G2654</f>
        <v>FT-CAND-EGSC-PRCTOLL:AECO/MCNL</v>
      </c>
      <c r="AF2654" s="0" t="str">
        <f aca="false">D2654&amp;V2654</f>
        <v>FT-CAND-EGSC-PRC-</v>
      </c>
    </row>
    <row r="2655" customFormat="false" ht="12.75" hidden="false" customHeight="false" outlineLevel="0" collapsed="false">
      <c r="A2655" s="81" t="n">
        <v>36682</v>
      </c>
      <c r="B2655" s="82" t="s">
        <v>55</v>
      </c>
      <c r="C2655" s="82" t="s">
        <v>56</v>
      </c>
      <c r="D2655" s="82" t="s">
        <v>103</v>
      </c>
      <c r="E2655" s="82" t="s">
        <v>24</v>
      </c>
      <c r="F2655" s="82"/>
      <c r="G2655" s="82" t="s">
        <v>69</v>
      </c>
      <c r="H2655" s="89" t="n">
        <v>39356</v>
      </c>
      <c r="I2655" s="82" t="n">
        <v>-288228</v>
      </c>
      <c r="J2655" s="82" t="n">
        <v>0</v>
      </c>
      <c r="K2655" s="83" t="n">
        <f aca="false">IF(J2655=0,0,J2655/I2655)</f>
        <v>0</v>
      </c>
      <c r="L2655" s="83" t="n">
        <f aca="false">I2655/UOM</f>
        <v>-28.8228</v>
      </c>
      <c r="M2655" s="83" t="n">
        <f aca="false">J2655/UOM</f>
        <v>0</v>
      </c>
      <c r="N2655" s="84" t="str">
        <f aca="false">IF(F2655="P","PHY",IF(F2655="G","G",E2655))</f>
        <v>P</v>
      </c>
      <c r="O2655" s="84" t="str">
        <f aca="false">IF(ISNA(VLOOKUP(G2655,BadCanCurves,1,FALSE())),VLOOKUP(D2655,FOLIOS,6,FALSE()),"not used")</f>
        <v>not used</v>
      </c>
      <c r="P2655" s="84" t="n">
        <f aca="false">IF($N2655="P",VLOOKUP(H2655,PrcBuckets,2,FALSE()),0)</f>
        <v>13</v>
      </c>
      <c r="Q2655" s="84" t="n">
        <f aca="false">IF($N2655="D",VLOOKUP(H2655,BasisBuckets,2,FALSE()),0)</f>
        <v>0</v>
      </c>
      <c r="R2655" s="84" t="n">
        <f aca="false">IF($N2655="PHY",VLOOKUP(H2655,PGDBuckets,2,FALSE()),0)</f>
        <v>0</v>
      </c>
      <c r="S2655" s="84" t="n">
        <f aca="false">IF($N2655="G",VLOOKUP(H2655,PGDBuckets,2,FALSE()),0)</f>
        <v>0</v>
      </c>
      <c r="T2655" s="84" t="n">
        <f aca="false">SUM(P2655:S2655)</f>
        <v>13</v>
      </c>
      <c r="U2655" s="84" t="str">
        <f aca="false">IF(O2655="not used","-",O2655&amp;N2655&amp;T2655)</f>
        <v>-</v>
      </c>
      <c r="V2655" s="84" t="str">
        <f aca="false">IF(O2655="Not Used","-",VLOOKUP(D2655,FOLIOS,7,FALSE())&amp;H2655)</f>
        <v>-</v>
      </c>
      <c r="W2655" s="84" t="str">
        <f aca="false">IF(U2655="-","-",O2655&amp;E2655&amp;H2655)</f>
        <v>-</v>
      </c>
      <c r="X2655" s="85" t="str">
        <f aca="false">D2655&amp;G2655</f>
        <v>FT-CAND-EGSC-PRCTOLL:AECO/MCNL</v>
      </c>
      <c r="AF2655" s="0" t="str">
        <f aca="false">D2655&amp;V2655</f>
        <v>FT-CAND-EGSC-PRC-</v>
      </c>
    </row>
    <row r="2656" customFormat="false" ht="12.75" hidden="false" customHeight="false" outlineLevel="0" collapsed="false">
      <c r="A2656" s="81" t="n">
        <v>36682</v>
      </c>
      <c r="B2656" s="82" t="s">
        <v>55</v>
      </c>
      <c r="C2656" s="82" t="s">
        <v>56</v>
      </c>
      <c r="D2656" s="82" t="s">
        <v>103</v>
      </c>
      <c r="E2656" s="82" t="s">
        <v>24</v>
      </c>
      <c r="F2656" s="82"/>
      <c r="G2656" s="82" t="s">
        <v>69</v>
      </c>
      <c r="H2656" s="89" t="n">
        <v>39387</v>
      </c>
      <c r="I2656" s="82" t="n">
        <v>-277237</v>
      </c>
      <c r="J2656" s="82" t="n">
        <v>0</v>
      </c>
      <c r="K2656" s="83" t="n">
        <f aca="false">IF(J2656=0,0,J2656/I2656)</f>
        <v>0</v>
      </c>
      <c r="L2656" s="83" t="n">
        <f aca="false">I2656/UOM</f>
        <v>-27.7237</v>
      </c>
      <c r="M2656" s="83" t="n">
        <f aca="false">J2656/UOM</f>
        <v>0</v>
      </c>
      <c r="N2656" s="84" t="str">
        <f aca="false">IF(F2656="P","PHY",IF(F2656="G","G",E2656))</f>
        <v>P</v>
      </c>
      <c r="O2656" s="84" t="str">
        <f aca="false">IF(ISNA(VLOOKUP(G2656,BadCanCurves,1,FALSE())),VLOOKUP(D2656,FOLIOS,6,FALSE()),"not used")</f>
        <v>not used</v>
      </c>
      <c r="P2656" s="84" t="n">
        <f aca="false">IF($N2656="P",VLOOKUP(H2656,PrcBuckets,2,FALSE()),0)</f>
        <v>13</v>
      </c>
      <c r="Q2656" s="84" t="n">
        <f aca="false">IF($N2656="D",VLOOKUP(H2656,BasisBuckets,2,FALSE()),0)</f>
        <v>0</v>
      </c>
      <c r="R2656" s="84" t="n">
        <f aca="false">IF($N2656="PHY",VLOOKUP(H2656,PGDBuckets,2,FALSE()),0)</f>
        <v>0</v>
      </c>
      <c r="S2656" s="84" t="n">
        <f aca="false">IF($N2656="G",VLOOKUP(H2656,PGDBuckets,2,FALSE()),0)</f>
        <v>0</v>
      </c>
      <c r="T2656" s="84" t="n">
        <f aca="false">SUM(P2656:S2656)</f>
        <v>13</v>
      </c>
      <c r="U2656" s="84" t="str">
        <f aca="false">IF(O2656="not used","-",O2656&amp;N2656&amp;T2656)</f>
        <v>-</v>
      </c>
      <c r="V2656" s="84" t="str">
        <f aca="false">IF(O2656="Not Used","-",VLOOKUP(D2656,FOLIOS,7,FALSE())&amp;H2656)</f>
        <v>-</v>
      </c>
      <c r="W2656" s="84" t="str">
        <f aca="false">IF(U2656="-","-",O2656&amp;E2656&amp;H2656)</f>
        <v>-</v>
      </c>
      <c r="X2656" s="85" t="str">
        <f aca="false">D2656&amp;G2656</f>
        <v>FT-CAND-EGSC-PRCTOLL:AECO/MCNL</v>
      </c>
      <c r="AF2656" s="0" t="str">
        <f aca="false">D2656&amp;V2656</f>
        <v>FT-CAND-EGSC-PRC-</v>
      </c>
    </row>
    <row r="2657" customFormat="false" ht="12.75" hidden="false" customHeight="false" outlineLevel="0" collapsed="false">
      <c r="A2657" s="81" t="n">
        <v>36682</v>
      </c>
      <c r="B2657" s="82" t="s">
        <v>55</v>
      </c>
      <c r="C2657" s="82" t="s">
        <v>56</v>
      </c>
      <c r="D2657" s="82" t="s">
        <v>103</v>
      </c>
      <c r="E2657" s="82" t="s">
        <v>24</v>
      </c>
      <c r="F2657" s="82"/>
      <c r="G2657" s="82" t="s">
        <v>69</v>
      </c>
      <c r="H2657" s="89" t="n">
        <v>39417</v>
      </c>
      <c r="I2657" s="82" t="n">
        <v>-284795</v>
      </c>
      <c r="J2657" s="82" t="n">
        <v>0</v>
      </c>
      <c r="K2657" s="83" t="n">
        <f aca="false">IF(J2657=0,0,J2657/I2657)</f>
        <v>0</v>
      </c>
      <c r="L2657" s="83" t="n">
        <f aca="false">I2657/UOM</f>
        <v>-28.4795</v>
      </c>
      <c r="M2657" s="83" t="n">
        <f aca="false">J2657/UOM</f>
        <v>0</v>
      </c>
      <c r="N2657" s="84" t="str">
        <f aca="false">IF(F2657="P","PHY",IF(F2657="G","G",E2657))</f>
        <v>P</v>
      </c>
      <c r="O2657" s="84" t="str">
        <f aca="false">IF(ISNA(VLOOKUP(G2657,BadCanCurves,1,FALSE())),VLOOKUP(D2657,FOLIOS,6,FALSE()),"not used")</f>
        <v>not used</v>
      </c>
      <c r="P2657" s="84" t="n">
        <f aca="false">IF($N2657="P",VLOOKUP(H2657,PrcBuckets,2,FALSE()),0)</f>
        <v>13</v>
      </c>
      <c r="Q2657" s="84" t="n">
        <f aca="false">IF($N2657="D",VLOOKUP(H2657,BasisBuckets,2,FALSE()),0)</f>
        <v>0</v>
      </c>
      <c r="R2657" s="84" t="n">
        <f aca="false">IF($N2657="PHY",VLOOKUP(H2657,PGDBuckets,2,FALSE()),0)</f>
        <v>0</v>
      </c>
      <c r="S2657" s="84" t="n">
        <f aca="false">IF($N2657="G",VLOOKUP(H2657,PGDBuckets,2,FALSE()),0)</f>
        <v>0</v>
      </c>
      <c r="T2657" s="84" t="n">
        <f aca="false">SUM(P2657:S2657)</f>
        <v>13</v>
      </c>
      <c r="U2657" s="84" t="str">
        <f aca="false">IF(O2657="not used","-",O2657&amp;N2657&amp;T2657)</f>
        <v>-</v>
      </c>
      <c r="V2657" s="84" t="str">
        <f aca="false">IF(O2657="Not Used","-",VLOOKUP(D2657,FOLIOS,7,FALSE())&amp;H2657)</f>
        <v>-</v>
      </c>
      <c r="W2657" s="84" t="str">
        <f aca="false">IF(U2657="-","-",O2657&amp;E2657&amp;H2657)</f>
        <v>-</v>
      </c>
      <c r="X2657" s="85" t="str">
        <f aca="false">D2657&amp;G2657</f>
        <v>FT-CAND-EGSC-PRCTOLL:AECO/MCNL</v>
      </c>
      <c r="AF2657" s="0" t="str">
        <f aca="false">D2657&amp;V2657</f>
        <v>FT-CAND-EGSC-PRC-</v>
      </c>
    </row>
    <row r="2658" customFormat="false" ht="12.75" hidden="false" customHeight="false" outlineLevel="0" collapsed="false">
      <c r="A2658" s="81" t="n">
        <v>36682</v>
      </c>
      <c r="B2658" s="82" t="s">
        <v>55</v>
      </c>
      <c r="C2658" s="82" t="s">
        <v>56</v>
      </c>
      <c r="D2658" s="82" t="s">
        <v>103</v>
      </c>
      <c r="E2658" s="82" t="s">
        <v>24</v>
      </c>
      <c r="F2658" s="82"/>
      <c r="G2658" s="82" t="s">
        <v>69</v>
      </c>
      <c r="H2658" s="89" t="n">
        <v>39448</v>
      </c>
      <c r="I2658" s="82" t="n">
        <v>-283065</v>
      </c>
      <c r="J2658" s="82" t="n">
        <v>0</v>
      </c>
      <c r="K2658" s="83" t="n">
        <f aca="false">IF(J2658=0,0,J2658/I2658)</f>
        <v>0</v>
      </c>
      <c r="L2658" s="83" t="n">
        <f aca="false">I2658/UOM</f>
        <v>-28.3065</v>
      </c>
      <c r="M2658" s="83" t="n">
        <f aca="false">J2658/UOM</f>
        <v>0</v>
      </c>
      <c r="N2658" s="84" t="str">
        <f aca="false">IF(F2658="P","PHY",IF(F2658="G","G",E2658))</f>
        <v>P</v>
      </c>
      <c r="O2658" s="84" t="str">
        <f aca="false">IF(ISNA(VLOOKUP(G2658,BadCanCurves,1,FALSE())),VLOOKUP(D2658,FOLIOS,6,FALSE()),"not used")</f>
        <v>not used</v>
      </c>
      <c r="P2658" s="84" t="n">
        <f aca="false">IF($N2658="P",VLOOKUP(H2658,PrcBuckets,2,FALSE()),0)</f>
        <v>13</v>
      </c>
      <c r="Q2658" s="84" t="n">
        <f aca="false">IF($N2658="D",VLOOKUP(H2658,BasisBuckets,2,FALSE()),0)</f>
        <v>0</v>
      </c>
      <c r="R2658" s="84" t="n">
        <f aca="false">IF($N2658="PHY",VLOOKUP(H2658,PGDBuckets,2,FALSE()),0)</f>
        <v>0</v>
      </c>
      <c r="S2658" s="84" t="n">
        <f aca="false">IF($N2658="G",VLOOKUP(H2658,PGDBuckets,2,FALSE()),0)</f>
        <v>0</v>
      </c>
      <c r="T2658" s="84" t="n">
        <f aca="false">SUM(P2658:S2658)</f>
        <v>13</v>
      </c>
      <c r="U2658" s="84" t="str">
        <f aca="false">IF(O2658="not used","-",O2658&amp;N2658&amp;T2658)</f>
        <v>-</v>
      </c>
      <c r="V2658" s="84" t="str">
        <f aca="false">IF(O2658="Not Used","-",VLOOKUP(D2658,FOLIOS,7,FALSE())&amp;H2658)</f>
        <v>-</v>
      </c>
      <c r="W2658" s="84" t="str">
        <f aca="false">IF(U2658="-","-",O2658&amp;E2658&amp;H2658)</f>
        <v>-</v>
      </c>
      <c r="X2658" s="85" t="str">
        <f aca="false">D2658&amp;G2658</f>
        <v>FT-CAND-EGSC-PRCTOLL:AECO/MCNL</v>
      </c>
      <c r="AF2658" s="0" t="str">
        <f aca="false">D2658&amp;V2658</f>
        <v>FT-CAND-EGSC-PRC-</v>
      </c>
    </row>
    <row r="2659" customFormat="false" ht="12.75" hidden="false" customHeight="false" outlineLevel="0" collapsed="false">
      <c r="A2659" s="81" t="n">
        <v>36682</v>
      </c>
      <c r="B2659" s="82" t="s">
        <v>55</v>
      </c>
      <c r="C2659" s="82" t="s">
        <v>56</v>
      </c>
      <c r="D2659" s="82" t="s">
        <v>103</v>
      </c>
      <c r="E2659" s="82" t="s">
        <v>24</v>
      </c>
      <c r="F2659" s="82"/>
      <c r="G2659" s="82" t="s">
        <v>69</v>
      </c>
      <c r="H2659" s="89" t="n">
        <v>39479</v>
      </c>
      <c r="I2659" s="82" t="n">
        <v>-263195</v>
      </c>
      <c r="J2659" s="82" t="n">
        <v>0</v>
      </c>
      <c r="K2659" s="83" t="n">
        <f aca="false">IF(J2659=0,0,J2659/I2659)</f>
        <v>0</v>
      </c>
      <c r="L2659" s="83" t="n">
        <f aca="false">I2659/UOM</f>
        <v>-26.3195</v>
      </c>
      <c r="M2659" s="83" t="n">
        <f aca="false">J2659/UOM</f>
        <v>0</v>
      </c>
      <c r="N2659" s="84" t="str">
        <f aca="false">IF(F2659="P","PHY",IF(F2659="G","G",E2659))</f>
        <v>P</v>
      </c>
      <c r="O2659" s="84" t="str">
        <f aca="false">IF(ISNA(VLOOKUP(G2659,BadCanCurves,1,FALSE())),VLOOKUP(D2659,FOLIOS,6,FALSE()),"not used")</f>
        <v>not used</v>
      </c>
      <c r="P2659" s="84" t="n">
        <f aca="false">IF($N2659="P",VLOOKUP(H2659,PrcBuckets,2,FALSE()),0)</f>
        <v>13</v>
      </c>
      <c r="Q2659" s="84" t="n">
        <f aca="false">IF($N2659="D",VLOOKUP(H2659,BasisBuckets,2,FALSE()),0)</f>
        <v>0</v>
      </c>
      <c r="R2659" s="84" t="n">
        <f aca="false">IF($N2659="PHY",VLOOKUP(H2659,PGDBuckets,2,FALSE()),0)</f>
        <v>0</v>
      </c>
      <c r="S2659" s="84" t="n">
        <f aca="false">IF($N2659="G",VLOOKUP(H2659,PGDBuckets,2,FALSE()),0)</f>
        <v>0</v>
      </c>
      <c r="T2659" s="84" t="n">
        <f aca="false">SUM(P2659:S2659)</f>
        <v>13</v>
      </c>
      <c r="U2659" s="84" t="str">
        <f aca="false">IF(O2659="not used","-",O2659&amp;N2659&amp;T2659)</f>
        <v>-</v>
      </c>
      <c r="V2659" s="84" t="str">
        <f aca="false">IF(O2659="Not Used","-",VLOOKUP(D2659,FOLIOS,7,FALSE())&amp;H2659)</f>
        <v>-</v>
      </c>
      <c r="W2659" s="84" t="str">
        <f aca="false">IF(U2659="-","-",O2659&amp;E2659&amp;H2659)</f>
        <v>-</v>
      </c>
      <c r="X2659" s="85" t="str">
        <f aca="false">D2659&amp;G2659</f>
        <v>FT-CAND-EGSC-PRCTOLL:AECO/MCNL</v>
      </c>
      <c r="AF2659" s="0" t="str">
        <f aca="false">D2659&amp;V2659</f>
        <v>FT-CAND-EGSC-PRC-</v>
      </c>
    </row>
    <row r="2660" customFormat="false" ht="12.75" hidden="false" customHeight="false" outlineLevel="0" collapsed="false">
      <c r="A2660" s="81" t="n">
        <v>36682</v>
      </c>
      <c r="B2660" s="82" t="s">
        <v>55</v>
      </c>
      <c r="C2660" s="82" t="s">
        <v>56</v>
      </c>
      <c r="D2660" s="82" t="s">
        <v>103</v>
      </c>
      <c r="E2660" s="82" t="s">
        <v>24</v>
      </c>
      <c r="F2660" s="82"/>
      <c r="G2660" s="82" t="s">
        <v>69</v>
      </c>
      <c r="H2660" s="89" t="n">
        <v>39508</v>
      </c>
      <c r="I2660" s="82" t="n">
        <v>-279749</v>
      </c>
      <c r="J2660" s="82" t="n">
        <v>0</v>
      </c>
      <c r="K2660" s="83" t="n">
        <f aca="false">IF(J2660=0,0,J2660/I2660)</f>
        <v>0</v>
      </c>
      <c r="L2660" s="83" t="n">
        <f aca="false">I2660/UOM</f>
        <v>-27.9749</v>
      </c>
      <c r="M2660" s="83" t="n">
        <f aca="false">J2660/UOM</f>
        <v>0</v>
      </c>
      <c r="N2660" s="84" t="str">
        <f aca="false">IF(F2660="P","PHY",IF(F2660="G","G",E2660))</f>
        <v>P</v>
      </c>
      <c r="O2660" s="84" t="str">
        <f aca="false">IF(ISNA(VLOOKUP(G2660,BadCanCurves,1,FALSE())),VLOOKUP(D2660,FOLIOS,6,FALSE()),"not used")</f>
        <v>not used</v>
      </c>
      <c r="P2660" s="84" t="n">
        <f aca="false">IF($N2660="P",VLOOKUP(H2660,PrcBuckets,2,FALSE()),0)</f>
        <v>13</v>
      </c>
      <c r="Q2660" s="84" t="n">
        <f aca="false">IF($N2660="D",VLOOKUP(H2660,BasisBuckets,2,FALSE()),0)</f>
        <v>0</v>
      </c>
      <c r="R2660" s="84" t="n">
        <f aca="false">IF($N2660="PHY",VLOOKUP(H2660,PGDBuckets,2,FALSE()),0)</f>
        <v>0</v>
      </c>
      <c r="S2660" s="84" t="n">
        <f aca="false">IF($N2660="G",VLOOKUP(H2660,PGDBuckets,2,FALSE()),0)</f>
        <v>0</v>
      </c>
      <c r="T2660" s="84" t="n">
        <f aca="false">SUM(P2660:S2660)</f>
        <v>13</v>
      </c>
      <c r="U2660" s="84" t="str">
        <f aca="false">IF(O2660="not used","-",O2660&amp;N2660&amp;T2660)</f>
        <v>-</v>
      </c>
      <c r="V2660" s="84" t="str">
        <f aca="false">IF(O2660="Not Used","-",VLOOKUP(D2660,FOLIOS,7,FALSE())&amp;H2660)</f>
        <v>-</v>
      </c>
      <c r="W2660" s="84" t="str">
        <f aca="false">IF(U2660="-","-",O2660&amp;E2660&amp;H2660)</f>
        <v>-</v>
      </c>
      <c r="X2660" s="85" t="str">
        <f aca="false">D2660&amp;G2660</f>
        <v>FT-CAND-EGSC-PRCTOLL:AECO/MCNL</v>
      </c>
      <c r="AF2660" s="0" t="str">
        <f aca="false">D2660&amp;V2660</f>
        <v>FT-CAND-EGSC-PRC-</v>
      </c>
    </row>
    <row r="2661" customFormat="false" ht="12.75" hidden="false" customHeight="false" outlineLevel="0" collapsed="false">
      <c r="A2661" s="81" t="n">
        <v>36682</v>
      </c>
      <c r="B2661" s="82" t="s">
        <v>55</v>
      </c>
      <c r="C2661" s="82" t="s">
        <v>56</v>
      </c>
      <c r="D2661" s="82" t="s">
        <v>103</v>
      </c>
      <c r="E2661" s="82" t="s">
        <v>24</v>
      </c>
      <c r="F2661" s="82"/>
      <c r="G2661" s="82" t="s">
        <v>69</v>
      </c>
      <c r="H2661" s="89" t="n">
        <v>39539</v>
      </c>
      <c r="I2661" s="82" t="n">
        <v>-269081</v>
      </c>
      <c r="J2661" s="82" t="n">
        <v>0</v>
      </c>
      <c r="K2661" s="83" t="n">
        <f aca="false">IF(J2661=0,0,J2661/I2661)</f>
        <v>0</v>
      </c>
      <c r="L2661" s="83" t="n">
        <f aca="false">I2661/UOM</f>
        <v>-26.9081</v>
      </c>
      <c r="M2661" s="83" t="n">
        <f aca="false">J2661/UOM</f>
        <v>0</v>
      </c>
      <c r="N2661" s="84" t="str">
        <f aca="false">IF(F2661="P","PHY",IF(F2661="G","G",E2661))</f>
        <v>P</v>
      </c>
      <c r="O2661" s="84" t="str">
        <f aca="false">IF(ISNA(VLOOKUP(G2661,BadCanCurves,1,FALSE())),VLOOKUP(D2661,FOLIOS,6,FALSE()),"not used")</f>
        <v>not used</v>
      </c>
      <c r="P2661" s="84" t="n">
        <f aca="false">IF($N2661="P",VLOOKUP(H2661,PrcBuckets,2,FALSE()),0)</f>
        <v>13</v>
      </c>
      <c r="Q2661" s="84" t="n">
        <f aca="false">IF($N2661="D",VLOOKUP(H2661,BasisBuckets,2,FALSE()),0)</f>
        <v>0</v>
      </c>
      <c r="R2661" s="84" t="n">
        <f aca="false">IF($N2661="PHY",VLOOKUP(H2661,PGDBuckets,2,FALSE()),0)</f>
        <v>0</v>
      </c>
      <c r="S2661" s="84" t="n">
        <f aca="false">IF($N2661="G",VLOOKUP(H2661,PGDBuckets,2,FALSE()),0)</f>
        <v>0</v>
      </c>
      <c r="T2661" s="84" t="n">
        <f aca="false">SUM(P2661:S2661)</f>
        <v>13</v>
      </c>
      <c r="U2661" s="84" t="str">
        <f aca="false">IF(O2661="not used","-",O2661&amp;N2661&amp;T2661)</f>
        <v>-</v>
      </c>
      <c r="V2661" s="84" t="str">
        <f aca="false">IF(O2661="Not Used","-",VLOOKUP(D2661,FOLIOS,7,FALSE())&amp;H2661)</f>
        <v>-</v>
      </c>
      <c r="W2661" s="84" t="str">
        <f aca="false">IF(U2661="-","-",O2661&amp;E2661&amp;H2661)</f>
        <v>-</v>
      </c>
      <c r="X2661" s="85" t="str">
        <f aca="false">D2661&amp;G2661</f>
        <v>FT-CAND-EGSC-PRCTOLL:AECO/MCNL</v>
      </c>
      <c r="AF2661" s="0" t="str">
        <f aca="false">D2661&amp;V2661</f>
        <v>FT-CAND-EGSC-PRC-</v>
      </c>
    </row>
    <row r="2662" customFormat="false" ht="12.75" hidden="false" customHeight="false" outlineLevel="0" collapsed="false">
      <c r="A2662" s="81" t="n">
        <v>36682</v>
      </c>
      <c r="B2662" s="82" t="s">
        <v>55</v>
      </c>
      <c r="C2662" s="82" t="s">
        <v>56</v>
      </c>
      <c r="D2662" s="82" t="s">
        <v>103</v>
      </c>
      <c r="E2662" s="82" t="s">
        <v>24</v>
      </c>
      <c r="F2662" s="82"/>
      <c r="G2662" s="82" t="s">
        <v>69</v>
      </c>
      <c r="H2662" s="89" t="n">
        <v>39569</v>
      </c>
      <c r="I2662" s="82" t="n">
        <v>-276417</v>
      </c>
      <c r="J2662" s="82" t="n">
        <v>0</v>
      </c>
      <c r="K2662" s="83" t="n">
        <f aca="false">IF(J2662=0,0,J2662/I2662)</f>
        <v>0</v>
      </c>
      <c r="L2662" s="83" t="n">
        <f aca="false">I2662/UOM</f>
        <v>-27.6417</v>
      </c>
      <c r="M2662" s="83" t="n">
        <f aca="false">J2662/UOM</f>
        <v>0</v>
      </c>
      <c r="N2662" s="84" t="str">
        <f aca="false">IF(F2662="P","PHY",IF(F2662="G","G",E2662))</f>
        <v>P</v>
      </c>
      <c r="O2662" s="84" t="str">
        <f aca="false">IF(ISNA(VLOOKUP(G2662,BadCanCurves,1,FALSE())),VLOOKUP(D2662,FOLIOS,6,FALSE()),"not used")</f>
        <v>not used</v>
      </c>
      <c r="P2662" s="84" t="n">
        <f aca="false">IF($N2662="P",VLOOKUP(H2662,PrcBuckets,2,FALSE()),0)</f>
        <v>13</v>
      </c>
      <c r="Q2662" s="84" t="n">
        <f aca="false">IF($N2662="D",VLOOKUP(H2662,BasisBuckets,2,FALSE()),0)</f>
        <v>0</v>
      </c>
      <c r="R2662" s="84" t="n">
        <f aca="false">IF($N2662="PHY",VLOOKUP(H2662,PGDBuckets,2,FALSE()),0)</f>
        <v>0</v>
      </c>
      <c r="S2662" s="84" t="n">
        <f aca="false">IF($N2662="G",VLOOKUP(H2662,PGDBuckets,2,FALSE()),0)</f>
        <v>0</v>
      </c>
      <c r="T2662" s="84" t="n">
        <f aca="false">SUM(P2662:S2662)</f>
        <v>13</v>
      </c>
      <c r="U2662" s="84" t="str">
        <f aca="false">IF(O2662="not used","-",O2662&amp;N2662&amp;T2662)</f>
        <v>-</v>
      </c>
      <c r="V2662" s="84" t="str">
        <f aca="false">IF(O2662="Not Used","-",VLOOKUP(D2662,FOLIOS,7,FALSE())&amp;H2662)</f>
        <v>-</v>
      </c>
      <c r="W2662" s="84" t="str">
        <f aca="false">IF(U2662="-","-",O2662&amp;E2662&amp;H2662)</f>
        <v>-</v>
      </c>
      <c r="X2662" s="85" t="str">
        <f aca="false">D2662&amp;G2662</f>
        <v>FT-CAND-EGSC-PRCTOLL:AECO/MCNL</v>
      </c>
      <c r="AF2662" s="0" t="str">
        <f aca="false">D2662&amp;V2662</f>
        <v>FT-CAND-EGSC-PRC-</v>
      </c>
    </row>
    <row r="2663" customFormat="false" ht="12.75" hidden="false" customHeight="false" outlineLevel="0" collapsed="false">
      <c r="A2663" s="81" t="n">
        <v>36682</v>
      </c>
      <c r="B2663" s="82" t="s">
        <v>55</v>
      </c>
      <c r="C2663" s="82" t="s">
        <v>56</v>
      </c>
      <c r="D2663" s="82" t="s">
        <v>103</v>
      </c>
      <c r="E2663" s="82" t="s">
        <v>24</v>
      </c>
      <c r="F2663" s="82"/>
      <c r="G2663" s="82" t="s">
        <v>69</v>
      </c>
      <c r="H2663" s="89" t="n">
        <v>39600</v>
      </c>
      <c r="I2663" s="82" t="n">
        <v>-265877</v>
      </c>
      <c r="J2663" s="82" t="n">
        <v>0</v>
      </c>
      <c r="K2663" s="83" t="n">
        <f aca="false">IF(J2663=0,0,J2663/I2663)</f>
        <v>0</v>
      </c>
      <c r="L2663" s="83" t="n">
        <f aca="false">I2663/UOM</f>
        <v>-26.5877</v>
      </c>
      <c r="M2663" s="83" t="n">
        <f aca="false">J2663/UOM</f>
        <v>0</v>
      </c>
      <c r="N2663" s="84" t="str">
        <f aca="false">IF(F2663="P","PHY",IF(F2663="G","G",E2663))</f>
        <v>P</v>
      </c>
      <c r="O2663" s="84" t="str">
        <f aca="false">IF(ISNA(VLOOKUP(G2663,BadCanCurves,1,FALSE())),VLOOKUP(D2663,FOLIOS,6,FALSE()),"not used")</f>
        <v>not used</v>
      </c>
      <c r="P2663" s="84" t="n">
        <f aca="false">IF($N2663="P",VLOOKUP(H2663,PrcBuckets,2,FALSE()),0)</f>
        <v>13</v>
      </c>
      <c r="Q2663" s="84" t="n">
        <f aca="false">IF($N2663="D",VLOOKUP(H2663,BasisBuckets,2,FALSE()),0)</f>
        <v>0</v>
      </c>
      <c r="R2663" s="84" t="n">
        <f aca="false">IF($N2663="PHY",VLOOKUP(H2663,PGDBuckets,2,FALSE()),0)</f>
        <v>0</v>
      </c>
      <c r="S2663" s="84" t="n">
        <f aca="false">IF($N2663="G",VLOOKUP(H2663,PGDBuckets,2,FALSE()),0)</f>
        <v>0</v>
      </c>
      <c r="T2663" s="84" t="n">
        <f aca="false">SUM(P2663:S2663)</f>
        <v>13</v>
      </c>
      <c r="U2663" s="84" t="str">
        <f aca="false">IF(O2663="not used","-",O2663&amp;N2663&amp;T2663)</f>
        <v>-</v>
      </c>
      <c r="V2663" s="84" t="str">
        <f aca="false">IF(O2663="Not Used","-",VLOOKUP(D2663,FOLIOS,7,FALSE())&amp;H2663)</f>
        <v>-</v>
      </c>
      <c r="W2663" s="84" t="str">
        <f aca="false">IF(U2663="-","-",O2663&amp;E2663&amp;H2663)</f>
        <v>-</v>
      </c>
      <c r="X2663" s="85" t="str">
        <f aca="false">D2663&amp;G2663</f>
        <v>FT-CAND-EGSC-PRCTOLL:AECO/MCNL</v>
      </c>
      <c r="AF2663" s="0" t="str">
        <f aca="false">D2663&amp;V2663</f>
        <v>FT-CAND-EGSC-PRC-</v>
      </c>
    </row>
    <row r="2664" customFormat="false" ht="12.75" hidden="false" customHeight="false" outlineLevel="0" collapsed="false">
      <c r="A2664" s="81" t="n">
        <v>36682</v>
      </c>
      <c r="B2664" s="82" t="s">
        <v>55</v>
      </c>
      <c r="C2664" s="82" t="s">
        <v>56</v>
      </c>
      <c r="D2664" s="82" t="s">
        <v>103</v>
      </c>
      <c r="E2664" s="82" t="s">
        <v>24</v>
      </c>
      <c r="F2664" s="82"/>
      <c r="G2664" s="82" t="s">
        <v>69</v>
      </c>
      <c r="H2664" s="89" t="n">
        <v>39630</v>
      </c>
      <c r="I2664" s="82" t="n">
        <v>-273125</v>
      </c>
      <c r="J2664" s="82" t="n">
        <v>0</v>
      </c>
      <c r="K2664" s="83" t="n">
        <f aca="false">IF(J2664=0,0,J2664/I2664)</f>
        <v>0</v>
      </c>
      <c r="L2664" s="83" t="n">
        <f aca="false">I2664/UOM</f>
        <v>-27.3125</v>
      </c>
      <c r="M2664" s="83" t="n">
        <f aca="false">J2664/UOM</f>
        <v>0</v>
      </c>
      <c r="N2664" s="84" t="str">
        <f aca="false">IF(F2664="P","PHY",IF(F2664="G","G",E2664))</f>
        <v>P</v>
      </c>
      <c r="O2664" s="84" t="str">
        <f aca="false">IF(ISNA(VLOOKUP(G2664,BadCanCurves,1,FALSE())),VLOOKUP(D2664,FOLIOS,6,FALSE()),"not used")</f>
        <v>not used</v>
      </c>
      <c r="P2664" s="84" t="n">
        <f aca="false">IF($N2664="P",VLOOKUP(H2664,PrcBuckets,2,FALSE()),0)</f>
        <v>13</v>
      </c>
      <c r="Q2664" s="84" t="n">
        <f aca="false">IF($N2664="D",VLOOKUP(H2664,BasisBuckets,2,FALSE()),0)</f>
        <v>0</v>
      </c>
      <c r="R2664" s="84" t="n">
        <f aca="false">IF($N2664="PHY",VLOOKUP(H2664,PGDBuckets,2,FALSE()),0)</f>
        <v>0</v>
      </c>
      <c r="S2664" s="84" t="n">
        <f aca="false">IF($N2664="G",VLOOKUP(H2664,PGDBuckets,2,FALSE()),0)</f>
        <v>0</v>
      </c>
      <c r="T2664" s="84" t="n">
        <f aca="false">SUM(P2664:S2664)</f>
        <v>13</v>
      </c>
      <c r="U2664" s="84" t="str">
        <f aca="false">IF(O2664="not used","-",O2664&amp;N2664&amp;T2664)</f>
        <v>-</v>
      </c>
      <c r="V2664" s="84" t="str">
        <f aca="false">IF(O2664="Not Used","-",VLOOKUP(D2664,FOLIOS,7,FALSE())&amp;H2664)</f>
        <v>-</v>
      </c>
      <c r="W2664" s="84" t="str">
        <f aca="false">IF(U2664="-","-",O2664&amp;E2664&amp;H2664)</f>
        <v>-</v>
      </c>
      <c r="X2664" s="85" t="str">
        <f aca="false">D2664&amp;G2664</f>
        <v>FT-CAND-EGSC-PRCTOLL:AECO/MCNL</v>
      </c>
      <c r="AF2664" s="0" t="str">
        <f aca="false">D2664&amp;V2664</f>
        <v>FT-CAND-EGSC-PRC-</v>
      </c>
    </row>
    <row r="2665" customFormat="false" ht="12.75" hidden="false" customHeight="false" outlineLevel="0" collapsed="false">
      <c r="A2665" s="81" t="n">
        <v>36682</v>
      </c>
      <c r="B2665" s="82" t="s">
        <v>55</v>
      </c>
      <c r="C2665" s="82" t="s">
        <v>56</v>
      </c>
      <c r="D2665" s="82" t="s">
        <v>103</v>
      </c>
      <c r="E2665" s="82" t="s">
        <v>24</v>
      </c>
      <c r="F2665" s="82"/>
      <c r="G2665" s="82" t="s">
        <v>69</v>
      </c>
      <c r="H2665" s="89" t="n">
        <v>39661</v>
      </c>
      <c r="I2665" s="82" t="n">
        <v>-271467</v>
      </c>
      <c r="J2665" s="82" t="n">
        <v>0</v>
      </c>
      <c r="K2665" s="83" t="n">
        <f aca="false">IF(J2665=0,0,J2665/I2665)</f>
        <v>0</v>
      </c>
      <c r="L2665" s="83" t="n">
        <f aca="false">I2665/UOM</f>
        <v>-27.1467</v>
      </c>
      <c r="M2665" s="83" t="n">
        <f aca="false">J2665/UOM</f>
        <v>0</v>
      </c>
      <c r="N2665" s="84" t="str">
        <f aca="false">IF(F2665="P","PHY",IF(F2665="G","G",E2665))</f>
        <v>P</v>
      </c>
      <c r="O2665" s="84" t="str">
        <f aca="false">IF(ISNA(VLOOKUP(G2665,BadCanCurves,1,FALSE())),VLOOKUP(D2665,FOLIOS,6,FALSE()),"not used")</f>
        <v>not used</v>
      </c>
      <c r="P2665" s="84" t="n">
        <f aca="false">IF($N2665="P",VLOOKUP(H2665,PrcBuckets,2,FALSE()),0)</f>
        <v>13</v>
      </c>
      <c r="Q2665" s="84" t="n">
        <f aca="false">IF($N2665="D",VLOOKUP(H2665,BasisBuckets,2,FALSE()),0)</f>
        <v>0</v>
      </c>
      <c r="R2665" s="84" t="n">
        <f aca="false">IF($N2665="PHY",VLOOKUP(H2665,PGDBuckets,2,FALSE()),0)</f>
        <v>0</v>
      </c>
      <c r="S2665" s="84" t="n">
        <f aca="false">IF($N2665="G",VLOOKUP(H2665,PGDBuckets,2,FALSE()),0)</f>
        <v>0</v>
      </c>
      <c r="T2665" s="84" t="n">
        <f aca="false">SUM(P2665:S2665)</f>
        <v>13</v>
      </c>
      <c r="U2665" s="84" t="str">
        <f aca="false">IF(O2665="not used","-",O2665&amp;N2665&amp;T2665)</f>
        <v>-</v>
      </c>
      <c r="V2665" s="84" t="str">
        <f aca="false">IF(O2665="Not Used","-",VLOOKUP(D2665,FOLIOS,7,FALSE())&amp;H2665)</f>
        <v>-</v>
      </c>
      <c r="W2665" s="84" t="str">
        <f aca="false">IF(U2665="-","-",O2665&amp;E2665&amp;H2665)</f>
        <v>-</v>
      </c>
      <c r="X2665" s="85" t="str">
        <f aca="false">D2665&amp;G2665</f>
        <v>FT-CAND-EGSC-PRCTOLL:AECO/MCNL</v>
      </c>
      <c r="AF2665" s="0" t="str">
        <f aca="false">D2665&amp;V2665</f>
        <v>FT-CAND-EGSC-PRC-</v>
      </c>
    </row>
    <row r="2666" customFormat="false" ht="12.75" hidden="false" customHeight="false" outlineLevel="0" collapsed="false">
      <c r="A2666" s="81" t="n">
        <v>36682</v>
      </c>
      <c r="B2666" s="82" t="s">
        <v>55</v>
      </c>
      <c r="C2666" s="82" t="s">
        <v>56</v>
      </c>
      <c r="D2666" s="82" t="s">
        <v>103</v>
      </c>
      <c r="E2666" s="82" t="s">
        <v>24</v>
      </c>
      <c r="F2666" s="82"/>
      <c r="G2666" s="82" t="s">
        <v>69</v>
      </c>
      <c r="H2666" s="89" t="n">
        <v>39692</v>
      </c>
      <c r="I2666" s="82" t="n">
        <v>-261116</v>
      </c>
      <c r="J2666" s="82" t="n">
        <v>0</v>
      </c>
      <c r="K2666" s="83" t="n">
        <f aca="false">IF(J2666=0,0,J2666/I2666)</f>
        <v>0</v>
      </c>
      <c r="L2666" s="83" t="n">
        <f aca="false">I2666/UOM</f>
        <v>-26.1116</v>
      </c>
      <c r="M2666" s="83" t="n">
        <f aca="false">J2666/UOM</f>
        <v>0</v>
      </c>
      <c r="N2666" s="84" t="str">
        <f aca="false">IF(F2666="P","PHY",IF(F2666="G","G",E2666))</f>
        <v>P</v>
      </c>
      <c r="O2666" s="84" t="str">
        <f aca="false">IF(ISNA(VLOOKUP(G2666,BadCanCurves,1,FALSE())),VLOOKUP(D2666,FOLIOS,6,FALSE()),"not used")</f>
        <v>not used</v>
      </c>
      <c r="P2666" s="84" t="n">
        <f aca="false">IF($N2666="P",VLOOKUP(H2666,PrcBuckets,2,FALSE()),0)</f>
        <v>13</v>
      </c>
      <c r="Q2666" s="84" t="n">
        <f aca="false">IF($N2666="D",VLOOKUP(H2666,BasisBuckets,2,FALSE()),0)</f>
        <v>0</v>
      </c>
      <c r="R2666" s="84" t="n">
        <f aca="false">IF($N2666="PHY",VLOOKUP(H2666,PGDBuckets,2,FALSE()),0)</f>
        <v>0</v>
      </c>
      <c r="S2666" s="84" t="n">
        <f aca="false">IF($N2666="G",VLOOKUP(H2666,PGDBuckets,2,FALSE()),0)</f>
        <v>0</v>
      </c>
      <c r="T2666" s="84" t="n">
        <f aca="false">SUM(P2666:S2666)</f>
        <v>13</v>
      </c>
      <c r="U2666" s="84" t="str">
        <f aca="false">IF(O2666="not used","-",O2666&amp;N2666&amp;T2666)</f>
        <v>-</v>
      </c>
      <c r="V2666" s="84" t="str">
        <f aca="false">IF(O2666="Not Used","-",VLOOKUP(D2666,FOLIOS,7,FALSE())&amp;H2666)</f>
        <v>-</v>
      </c>
      <c r="W2666" s="84" t="str">
        <f aca="false">IF(U2666="-","-",O2666&amp;E2666&amp;H2666)</f>
        <v>-</v>
      </c>
      <c r="X2666" s="85" t="str">
        <f aca="false">D2666&amp;G2666</f>
        <v>FT-CAND-EGSC-PRCTOLL:AECO/MCNL</v>
      </c>
      <c r="AF2666" s="0" t="str">
        <f aca="false">D2666&amp;V2666</f>
        <v>FT-CAND-EGSC-PRC-</v>
      </c>
    </row>
    <row r="2667" customFormat="false" ht="12.75" hidden="false" customHeight="false" outlineLevel="0" collapsed="false">
      <c r="A2667" s="81" t="n">
        <v>36682</v>
      </c>
      <c r="B2667" s="82" t="s">
        <v>55</v>
      </c>
      <c r="C2667" s="82" t="s">
        <v>56</v>
      </c>
      <c r="D2667" s="82" t="s">
        <v>103</v>
      </c>
      <c r="E2667" s="82" t="s">
        <v>24</v>
      </c>
      <c r="F2667" s="82"/>
      <c r="G2667" s="82" t="s">
        <v>69</v>
      </c>
      <c r="H2667" s="89" t="n">
        <v>39722</v>
      </c>
      <c r="I2667" s="82" t="n">
        <v>-268235</v>
      </c>
      <c r="J2667" s="82" t="n">
        <v>0</v>
      </c>
      <c r="K2667" s="83" t="n">
        <f aca="false">IF(J2667=0,0,J2667/I2667)</f>
        <v>0</v>
      </c>
      <c r="L2667" s="83" t="n">
        <f aca="false">I2667/UOM</f>
        <v>-26.8235</v>
      </c>
      <c r="M2667" s="83" t="n">
        <f aca="false">J2667/UOM</f>
        <v>0</v>
      </c>
      <c r="N2667" s="84" t="str">
        <f aca="false">IF(F2667="P","PHY",IF(F2667="G","G",E2667))</f>
        <v>P</v>
      </c>
      <c r="O2667" s="84" t="str">
        <f aca="false">IF(ISNA(VLOOKUP(G2667,BadCanCurves,1,FALSE())),VLOOKUP(D2667,FOLIOS,6,FALSE()),"not used")</f>
        <v>not used</v>
      </c>
      <c r="P2667" s="84" t="n">
        <f aca="false">IF($N2667="P",VLOOKUP(H2667,PrcBuckets,2,FALSE()),0)</f>
        <v>13</v>
      </c>
      <c r="Q2667" s="84" t="n">
        <f aca="false">IF($N2667="D",VLOOKUP(H2667,BasisBuckets,2,FALSE()),0)</f>
        <v>0</v>
      </c>
      <c r="R2667" s="84" t="n">
        <f aca="false">IF($N2667="PHY",VLOOKUP(H2667,PGDBuckets,2,FALSE()),0)</f>
        <v>0</v>
      </c>
      <c r="S2667" s="84" t="n">
        <f aca="false">IF($N2667="G",VLOOKUP(H2667,PGDBuckets,2,FALSE()),0)</f>
        <v>0</v>
      </c>
      <c r="T2667" s="84" t="n">
        <f aca="false">SUM(P2667:S2667)</f>
        <v>13</v>
      </c>
      <c r="U2667" s="84" t="str">
        <f aca="false">IF(O2667="not used","-",O2667&amp;N2667&amp;T2667)</f>
        <v>-</v>
      </c>
      <c r="V2667" s="84" t="str">
        <f aca="false">IF(O2667="Not Used","-",VLOOKUP(D2667,FOLIOS,7,FALSE())&amp;H2667)</f>
        <v>-</v>
      </c>
      <c r="W2667" s="84" t="str">
        <f aca="false">IF(U2667="-","-",O2667&amp;E2667&amp;H2667)</f>
        <v>-</v>
      </c>
      <c r="X2667" s="85" t="str">
        <f aca="false">D2667&amp;G2667</f>
        <v>FT-CAND-EGSC-PRCTOLL:AECO/MCNL</v>
      </c>
      <c r="AF2667" s="0" t="str">
        <f aca="false">D2667&amp;V2667</f>
        <v>FT-CAND-EGSC-PRC-</v>
      </c>
    </row>
    <row r="2668" customFormat="false" ht="12.75" hidden="false" customHeight="false" outlineLevel="0" collapsed="false">
      <c r="A2668" s="81" t="n">
        <v>36682</v>
      </c>
      <c r="B2668" s="82" t="s">
        <v>55</v>
      </c>
      <c r="C2668" s="82" t="s">
        <v>56</v>
      </c>
      <c r="D2668" s="82" t="s">
        <v>103</v>
      </c>
      <c r="E2668" s="82" t="s">
        <v>24</v>
      </c>
      <c r="F2668" s="82"/>
      <c r="G2668" s="82" t="s">
        <v>69</v>
      </c>
      <c r="H2668" s="89" t="n">
        <v>39753</v>
      </c>
      <c r="I2668" s="82" t="n">
        <v>-258007</v>
      </c>
      <c r="J2668" s="82" t="n">
        <v>0</v>
      </c>
      <c r="K2668" s="83" t="n">
        <f aca="false">IF(J2668=0,0,J2668/I2668)</f>
        <v>0</v>
      </c>
      <c r="L2668" s="83" t="n">
        <f aca="false">I2668/UOM</f>
        <v>-25.8007</v>
      </c>
      <c r="M2668" s="83" t="n">
        <f aca="false">J2668/UOM</f>
        <v>0</v>
      </c>
      <c r="N2668" s="84" t="str">
        <f aca="false">IF(F2668="P","PHY",IF(F2668="G","G",E2668))</f>
        <v>P</v>
      </c>
      <c r="O2668" s="84" t="str">
        <f aca="false">IF(ISNA(VLOOKUP(G2668,BadCanCurves,1,FALSE())),VLOOKUP(D2668,FOLIOS,6,FALSE()),"not used")</f>
        <v>not used</v>
      </c>
      <c r="P2668" s="84" t="n">
        <f aca="false">IF($N2668="P",VLOOKUP(H2668,PrcBuckets,2,FALSE()),0)</f>
        <v>13</v>
      </c>
      <c r="Q2668" s="84" t="n">
        <f aca="false">IF($N2668="D",VLOOKUP(H2668,BasisBuckets,2,FALSE()),0)</f>
        <v>0</v>
      </c>
      <c r="R2668" s="84" t="n">
        <f aca="false">IF($N2668="PHY",VLOOKUP(H2668,PGDBuckets,2,FALSE()),0)</f>
        <v>0</v>
      </c>
      <c r="S2668" s="84" t="n">
        <f aca="false">IF($N2668="G",VLOOKUP(H2668,PGDBuckets,2,FALSE()),0)</f>
        <v>0</v>
      </c>
      <c r="T2668" s="84" t="n">
        <f aca="false">SUM(P2668:S2668)</f>
        <v>13</v>
      </c>
      <c r="U2668" s="84" t="str">
        <f aca="false">IF(O2668="not used","-",O2668&amp;N2668&amp;T2668)</f>
        <v>-</v>
      </c>
      <c r="V2668" s="84" t="str">
        <f aca="false">IF(O2668="Not Used","-",VLOOKUP(D2668,FOLIOS,7,FALSE())&amp;H2668)</f>
        <v>-</v>
      </c>
      <c r="W2668" s="84" t="str">
        <f aca="false">IF(U2668="-","-",O2668&amp;E2668&amp;H2668)</f>
        <v>-</v>
      </c>
      <c r="X2668" s="85" t="str">
        <f aca="false">D2668&amp;G2668</f>
        <v>FT-CAND-EGSC-PRCTOLL:AECO/MCNL</v>
      </c>
      <c r="AF2668" s="0" t="str">
        <f aca="false">D2668&amp;V2668</f>
        <v>FT-CAND-EGSC-PRC-</v>
      </c>
    </row>
    <row r="2669" customFormat="false" ht="12.75" hidden="false" customHeight="false" outlineLevel="0" collapsed="false">
      <c r="A2669" s="81" t="n">
        <v>36682</v>
      </c>
      <c r="B2669" s="82" t="s">
        <v>55</v>
      </c>
      <c r="C2669" s="82" t="s">
        <v>56</v>
      </c>
      <c r="D2669" s="82" t="s">
        <v>103</v>
      </c>
      <c r="E2669" s="82" t="s">
        <v>24</v>
      </c>
      <c r="F2669" s="82"/>
      <c r="G2669" s="82" t="s">
        <v>69</v>
      </c>
      <c r="H2669" s="89" t="n">
        <v>39783</v>
      </c>
      <c r="I2669" s="82" t="n">
        <v>-425326</v>
      </c>
      <c r="J2669" s="82" t="n">
        <v>0</v>
      </c>
      <c r="K2669" s="83" t="n">
        <f aca="false">IF(J2669=0,0,J2669/I2669)</f>
        <v>0</v>
      </c>
      <c r="L2669" s="83" t="n">
        <f aca="false">I2669/UOM</f>
        <v>-42.5326</v>
      </c>
      <c r="M2669" s="83" t="n">
        <f aca="false">J2669/UOM</f>
        <v>0</v>
      </c>
      <c r="N2669" s="84" t="str">
        <f aca="false">IF(F2669="P","PHY",IF(F2669="G","G",E2669))</f>
        <v>P</v>
      </c>
      <c r="O2669" s="84" t="str">
        <f aca="false">IF(ISNA(VLOOKUP(G2669,BadCanCurves,1,FALSE())),VLOOKUP(D2669,FOLIOS,6,FALSE()),"not used")</f>
        <v>not used</v>
      </c>
      <c r="P2669" s="84" t="n">
        <f aca="false">IF($N2669="P",VLOOKUP(H2669,PrcBuckets,2,FALSE()),0)</f>
        <v>13</v>
      </c>
      <c r="Q2669" s="84" t="n">
        <f aca="false">IF($N2669="D",VLOOKUP(H2669,BasisBuckets,2,FALSE()),0)</f>
        <v>0</v>
      </c>
      <c r="R2669" s="84" t="n">
        <f aca="false">IF($N2669="PHY",VLOOKUP(H2669,PGDBuckets,2,FALSE()),0)</f>
        <v>0</v>
      </c>
      <c r="S2669" s="84" t="n">
        <f aca="false">IF($N2669="G",VLOOKUP(H2669,PGDBuckets,2,FALSE()),0)</f>
        <v>0</v>
      </c>
      <c r="T2669" s="84" t="n">
        <f aca="false">SUM(P2669:S2669)</f>
        <v>13</v>
      </c>
      <c r="U2669" s="84" t="str">
        <f aca="false">IF(O2669="not used","-",O2669&amp;N2669&amp;T2669)</f>
        <v>-</v>
      </c>
      <c r="V2669" s="84" t="str">
        <f aca="false">IF(O2669="Not Used","-",VLOOKUP(D2669,FOLIOS,7,FALSE())&amp;H2669)</f>
        <v>-</v>
      </c>
      <c r="W2669" s="84" t="str">
        <f aca="false">IF(U2669="-","-",O2669&amp;E2669&amp;H2669)</f>
        <v>-</v>
      </c>
      <c r="X2669" s="85" t="str">
        <f aca="false">D2669&amp;G2669</f>
        <v>FT-CAND-EGSC-PRCTOLL:AECO/MCNL</v>
      </c>
      <c r="AF2669" s="0" t="str">
        <f aca="false">D2669&amp;V2669</f>
        <v>FT-CAND-EGSC-PRC-</v>
      </c>
    </row>
    <row r="2670" customFormat="false" ht="12.75" hidden="false" customHeight="false" outlineLevel="0" collapsed="false">
      <c r="A2670" s="81" t="n">
        <v>36682</v>
      </c>
      <c r="B2670" s="82" t="s">
        <v>55</v>
      </c>
      <c r="C2670" s="82" t="s">
        <v>56</v>
      </c>
      <c r="D2670" s="82" t="s">
        <v>103</v>
      </c>
      <c r="E2670" s="82" t="s">
        <v>24</v>
      </c>
      <c r="F2670" s="82"/>
      <c r="G2670" s="82" t="s">
        <v>62</v>
      </c>
      <c r="H2670" s="89" t="n">
        <v>36708</v>
      </c>
      <c r="I2670" s="82" t="n">
        <v>0</v>
      </c>
      <c r="J2670" s="82" t="n">
        <v>0</v>
      </c>
      <c r="K2670" s="83" t="n">
        <f aca="false">IF(J2670=0,0,J2670/I2670)</f>
        <v>0</v>
      </c>
      <c r="L2670" s="83" t="n">
        <f aca="false">I2670/UOM</f>
        <v>0</v>
      </c>
      <c r="M2670" s="83" t="n">
        <f aca="false">J2670/UOM</f>
        <v>0</v>
      </c>
      <c r="N2670" s="84" t="str">
        <f aca="false">IF(F2670="P","PHY",IF(F2670="G","G",E2670))</f>
        <v>P</v>
      </c>
      <c r="O2670" s="84" t="str">
        <f aca="false">IF(ISNA(VLOOKUP(G2670,BadCanCurves,1,FALSE())),VLOOKUP(D2670,FOLIOS,6,FALSE()),"not used")</f>
        <v>not used</v>
      </c>
      <c r="P2670" s="84" t="n">
        <f aca="false">IF($N2670="P",VLOOKUP(H2670,PrcBuckets,2,FALSE()),0)</f>
        <v>4</v>
      </c>
      <c r="Q2670" s="84" t="n">
        <f aca="false">IF($N2670="D",VLOOKUP(H2670,BasisBuckets,2,FALSE()),0)</f>
        <v>0</v>
      </c>
      <c r="R2670" s="84" t="n">
        <f aca="false">IF($N2670="PHY",VLOOKUP(H2670,PGDBuckets,2,FALSE()),0)</f>
        <v>0</v>
      </c>
      <c r="S2670" s="84" t="n">
        <f aca="false">IF($N2670="G",VLOOKUP(H2670,PGDBuckets,2,FALSE()),0)</f>
        <v>0</v>
      </c>
      <c r="T2670" s="84" t="n">
        <f aca="false">SUM(P2670:S2670)</f>
        <v>4</v>
      </c>
      <c r="U2670" s="84" t="str">
        <f aca="false">IF(O2670="not used","-",O2670&amp;N2670&amp;T2670)</f>
        <v>-</v>
      </c>
      <c r="V2670" s="84" t="str">
        <f aca="false">IF(O2670="Not Used","-",VLOOKUP(D2670,FOLIOS,7,FALSE())&amp;H2670)</f>
        <v>-</v>
      </c>
      <c r="W2670" s="84" t="str">
        <f aca="false">IF(U2670="-","-",O2670&amp;E2670&amp;H2670)</f>
        <v>-</v>
      </c>
      <c r="X2670" s="85" t="str">
        <f aca="false">D2670&amp;G2670</f>
        <v>FT-CAND-EGSC-PRCTOLL:EMER/ST.CL</v>
      </c>
      <c r="AF2670" s="0" t="str">
        <f aca="false">D2670&amp;V2670</f>
        <v>FT-CAND-EGSC-PRC-</v>
      </c>
    </row>
    <row r="2671" customFormat="false" ht="12.75" hidden="false" customHeight="false" outlineLevel="0" collapsed="false">
      <c r="A2671" s="81" t="n">
        <v>36682</v>
      </c>
      <c r="B2671" s="82" t="s">
        <v>55</v>
      </c>
      <c r="C2671" s="82" t="s">
        <v>56</v>
      </c>
      <c r="D2671" s="82" t="s">
        <v>103</v>
      </c>
      <c r="E2671" s="82" t="s">
        <v>24</v>
      </c>
      <c r="F2671" s="82"/>
      <c r="G2671" s="82" t="s">
        <v>62</v>
      </c>
      <c r="H2671" s="89" t="n">
        <v>36739</v>
      </c>
      <c r="I2671" s="82" t="n">
        <v>0</v>
      </c>
      <c r="J2671" s="82" t="n">
        <v>0</v>
      </c>
      <c r="K2671" s="83" t="n">
        <f aca="false">IF(J2671=0,0,J2671/I2671)</f>
        <v>0</v>
      </c>
      <c r="L2671" s="83" t="n">
        <f aca="false">I2671/UOM</f>
        <v>0</v>
      </c>
      <c r="M2671" s="83" t="n">
        <f aca="false">J2671/UOM</f>
        <v>0</v>
      </c>
      <c r="N2671" s="84" t="str">
        <f aca="false">IF(F2671="P","PHY",IF(F2671="G","G",E2671))</f>
        <v>P</v>
      </c>
      <c r="O2671" s="84" t="str">
        <f aca="false">IF(ISNA(VLOOKUP(G2671,BadCanCurves,1,FALSE())),VLOOKUP(D2671,FOLIOS,6,FALSE()),"not used")</f>
        <v>not used</v>
      </c>
      <c r="P2671" s="84" t="n">
        <f aca="false">IF($N2671="P",VLOOKUP(H2671,PrcBuckets,2,FALSE()),0)</f>
        <v>5</v>
      </c>
      <c r="Q2671" s="84" t="n">
        <f aca="false">IF($N2671="D",VLOOKUP(H2671,BasisBuckets,2,FALSE()),0)</f>
        <v>0</v>
      </c>
      <c r="R2671" s="84" t="n">
        <f aca="false">IF($N2671="PHY",VLOOKUP(H2671,PGDBuckets,2,FALSE()),0)</f>
        <v>0</v>
      </c>
      <c r="S2671" s="84" t="n">
        <f aca="false">IF($N2671="G",VLOOKUP(H2671,PGDBuckets,2,FALSE()),0)</f>
        <v>0</v>
      </c>
      <c r="T2671" s="84" t="n">
        <f aca="false">SUM(P2671:S2671)</f>
        <v>5</v>
      </c>
      <c r="U2671" s="84" t="str">
        <f aca="false">IF(O2671="not used","-",O2671&amp;N2671&amp;T2671)</f>
        <v>-</v>
      </c>
      <c r="V2671" s="84" t="str">
        <f aca="false">IF(O2671="Not Used","-",VLOOKUP(D2671,FOLIOS,7,FALSE())&amp;H2671)</f>
        <v>-</v>
      </c>
      <c r="W2671" s="84" t="str">
        <f aca="false">IF(U2671="-","-",O2671&amp;E2671&amp;H2671)</f>
        <v>-</v>
      </c>
      <c r="X2671" s="85" t="str">
        <f aca="false">D2671&amp;G2671</f>
        <v>FT-CAND-EGSC-PRCTOLL:EMER/ST.CL</v>
      </c>
      <c r="AF2671" s="0" t="str">
        <f aca="false">D2671&amp;V2671</f>
        <v>FT-CAND-EGSC-PRC-</v>
      </c>
    </row>
    <row r="2672" customFormat="false" ht="12.75" hidden="false" customHeight="false" outlineLevel="0" collapsed="false">
      <c r="A2672" s="81" t="n">
        <v>36682</v>
      </c>
      <c r="B2672" s="82" t="s">
        <v>55</v>
      </c>
      <c r="C2672" s="82" t="s">
        <v>56</v>
      </c>
      <c r="D2672" s="82" t="s">
        <v>103</v>
      </c>
      <c r="E2672" s="82" t="s">
        <v>24</v>
      </c>
      <c r="F2672" s="82"/>
      <c r="G2672" s="82" t="s">
        <v>62</v>
      </c>
      <c r="H2672" s="89" t="n">
        <v>36770</v>
      </c>
      <c r="I2672" s="82" t="n">
        <v>0</v>
      </c>
      <c r="J2672" s="82" t="n">
        <v>0</v>
      </c>
      <c r="K2672" s="83" t="n">
        <f aca="false">IF(J2672=0,0,J2672/I2672)</f>
        <v>0</v>
      </c>
      <c r="L2672" s="83" t="n">
        <f aca="false">I2672/UOM</f>
        <v>0</v>
      </c>
      <c r="M2672" s="83" t="n">
        <f aca="false">J2672/UOM</f>
        <v>0</v>
      </c>
      <c r="N2672" s="84" t="str">
        <f aca="false">IF(F2672="P","PHY",IF(F2672="G","G",E2672))</f>
        <v>P</v>
      </c>
      <c r="O2672" s="84" t="str">
        <f aca="false">IF(ISNA(VLOOKUP(G2672,BadCanCurves,1,FALSE())),VLOOKUP(D2672,FOLIOS,6,FALSE()),"not used")</f>
        <v>not used</v>
      </c>
      <c r="P2672" s="84" t="n">
        <f aca="false">IF($N2672="P",VLOOKUP(H2672,PrcBuckets,2,FALSE()),0)</f>
        <v>6</v>
      </c>
      <c r="Q2672" s="84" t="n">
        <f aca="false">IF($N2672="D",VLOOKUP(H2672,BasisBuckets,2,FALSE()),0)</f>
        <v>0</v>
      </c>
      <c r="R2672" s="84" t="n">
        <f aca="false">IF($N2672="PHY",VLOOKUP(H2672,PGDBuckets,2,FALSE()),0)</f>
        <v>0</v>
      </c>
      <c r="S2672" s="84" t="n">
        <f aca="false">IF($N2672="G",VLOOKUP(H2672,PGDBuckets,2,FALSE()),0)</f>
        <v>0</v>
      </c>
      <c r="T2672" s="84" t="n">
        <f aca="false">SUM(P2672:S2672)</f>
        <v>6</v>
      </c>
      <c r="U2672" s="84" t="str">
        <f aca="false">IF(O2672="not used","-",O2672&amp;N2672&amp;T2672)</f>
        <v>-</v>
      </c>
      <c r="V2672" s="84" t="str">
        <f aca="false">IF(O2672="Not Used","-",VLOOKUP(D2672,FOLIOS,7,FALSE())&amp;H2672)</f>
        <v>-</v>
      </c>
      <c r="W2672" s="84" t="str">
        <f aca="false">IF(U2672="-","-",O2672&amp;E2672&amp;H2672)</f>
        <v>-</v>
      </c>
      <c r="X2672" s="85" t="str">
        <f aca="false">D2672&amp;G2672</f>
        <v>FT-CAND-EGSC-PRCTOLL:EMER/ST.CL</v>
      </c>
      <c r="AF2672" s="0" t="str">
        <f aca="false">D2672&amp;V2672</f>
        <v>FT-CAND-EGSC-PRC-</v>
      </c>
    </row>
    <row r="2673" customFormat="false" ht="12.75" hidden="false" customHeight="false" outlineLevel="0" collapsed="false">
      <c r="A2673" s="81" t="n">
        <v>36682</v>
      </c>
      <c r="B2673" s="82" t="s">
        <v>55</v>
      </c>
      <c r="C2673" s="82" t="s">
        <v>56</v>
      </c>
      <c r="D2673" s="82" t="s">
        <v>103</v>
      </c>
      <c r="E2673" s="82" t="s">
        <v>24</v>
      </c>
      <c r="F2673" s="82"/>
      <c r="G2673" s="82" t="s">
        <v>62</v>
      </c>
      <c r="H2673" s="89" t="n">
        <v>36800</v>
      </c>
      <c r="I2673" s="82" t="n">
        <v>0</v>
      </c>
      <c r="J2673" s="82" t="n">
        <v>0</v>
      </c>
      <c r="K2673" s="83" t="n">
        <f aca="false">IF(J2673=0,0,J2673/I2673)</f>
        <v>0</v>
      </c>
      <c r="L2673" s="83" t="n">
        <f aca="false">I2673/UOM</f>
        <v>0</v>
      </c>
      <c r="M2673" s="83" t="n">
        <f aca="false">J2673/UOM</f>
        <v>0</v>
      </c>
      <c r="N2673" s="84" t="str">
        <f aca="false">IF(F2673="P","PHY",IF(F2673="G","G",E2673))</f>
        <v>P</v>
      </c>
      <c r="O2673" s="84" t="str">
        <f aca="false">IF(ISNA(VLOOKUP(G2673,BadCanCurves,1,FALSE())),VLOOKUP(D2673,FOLIOS,6,FALSE()),"not used")</f>
        <v>not used</v>
      </c>
      <c r="P2673" s="84" t="n">
        <f aca="false">IF($N2673="P",VLOOKUP(H2673,PrcBuckets,2,FALSE()),0)</f>
        <v>7</v>
      </c>
      <c r="Q2673" s="84" t="n">
        <f aca="false">IF($N2673="D",VLOOKUP(H2673,BasisBuckets,2,FALSE()),0)</f>
        <v>0</v>
      </c>
      <c r="R2673" s="84" t="n">
        <f aca="false">IF($N2673="PHY",VLOOKUP(H2673,PGDBuckets,2,FALSE()),0)</f>
        <v>0</v>
      </c>
      <c r="S2673" s="84" t="n">
        <f aca="false">IF($N2673="G",VLOOKUP(H2673,PGDBuckets,2,FALSE()),0)</f>
        <v>0</v>
      </c>
      <c r="T2673" s="84" t="n">
        <f aca="false">SUM(P2673:S2673)</f>
        <v>7</v>
      </c>
      <c r="U2673" s="84" t="str">
        <f aca="false">IF(O2673="not used","-",O2673&amp;N2673&amp;T2673)</f>
        <v>-</v>
      </c>
      <c r="V2673" s="84" t="str">
        <f aca="false">IF(O2673="Not Used","-",VLOOKUP(D2673,FOLIOS,7,FALSE())&amp;H2673)</f>
        <v>-</v>
      </c>
      <c r="W2673" s="84" t="str">
        <f aca="false">IF(U2673="-","-",O2673&amp;E2673&amp;H2673)</f>
        <v>-</v>
      </c>
      <c r="X2673" s="85" t="str">
        <f aca="false">D2673&amp;G2673</f>
        <v>FT-CAND-EGSC-PRCTOLL:EMER/ST.CL</v>
      </c>
      <c r="AF2673" s="0" t="str">
        <f aca="false">D2673&amp;V2673</f>
        <v>FT-CAND-EGSC-PRC-</v>
      </c>
    </row>
    <row r="2674" customFormat="false" ht="12.75" hidden="false" customHeight="false" outlineLevel="0" collapsed="false">
      <c r="A2674" s="81" t="n">
        <v>36682</v>
      </c>
      <c r="B2674" s="82" t="s">
        <v>55</v>
      </c>
      <c r="C2674" s="82" t="s">
        <v>56</v>
      </c>
      <c r="D2674" s="82" t="s">
        <v>103</v>
      </c>
      <c r="E2674" s="82" t="s">
        <v>24</v>
      </c>
      <c r="F2674" s="82"/>
      <c r="G2674" s="82" t="s">
        <v>62</v>
      </c>
      <c r="H2674" s="89" t="n">
        <v>36831</v>
      </c>
      <c r="I2674" s="82" t="n">
        <v>0</v>
      </c>
      <c r="J2674" s="82" t="n">
        <v>0</v>
      </c>
      <c r="K2674" s="83" t="n">
        <f aca="false">IF(J2674=0,0,J2674/I2674)</f>
        <v>0</v>
      </c>
      <c r="L2674" s="83" t="n">
        <f aca="false">I2674/UOM</f>
        <v>0</v>
      </c>
      <c r="M2674" s="83" t="n">
        <f aca="false">J2674/UOM</f>
        <v>0</v>
      </c>
      <c r="N2674" s="84" t="str">
        <f aca="false">IF(F2674="P","PHY",IF(F2674="G","G",E2674))</f>
        <v>P</v>
      </c>
      <c r="O2674" s="84" t="str">
        <f aca="false">IF(ISNA(VLOOKUP(G2674,BadCanCurves,1,FALSE())),VLOOKUP(D2674,FOLIOS,6,FALSE()),"not used")</f>
        <v>not used</v>
      </c>
      <c r="P2674" s="84" t="n">
        <f aca="false">IF($N2674="P",VLOOKUP(H2674,PrcBuckets,2,FALSE()),0)</f>
        <v>8</v>
      </c>
      <c r="Q2674" s="84" t="n">
        <f aca="false">IF($N2674="D",VLOOKUP(H2674,BasisBuckets,2,FALSE()),0)</f>
        <v>0</v>
      </c>
      <c r="R2674" s="84" t="n">
        <f aca="false">IF($N2674="PHY",VLOOKUP(H2674,PGDBuckets,2,FALSE()),0)</f>
        <v>0</v>
      </c>
      <c r="S2674" s="84" t="n">
        <f aca="false">IF($N2674="G",VLOOKUP(H2674,PGDBuckets,2,FALSE()),0)</f>
        <v>0</v>
      </c>
      <c r="T2674" s="84" t="n">
        <f aca="false">SUM(P2674:S2674)</f>
        <v>8</v>
      </c>
      <c r="U2674" s="84" t="str">
        <f aca="false">IF(O2674="not used","-",O2674&amp;N2674&amp;T2674)</f>
        <v>-</v>
      </c>
      <c r="V2674" s="84" t="str">
        <f aca="false">IF(O2674="Not Used","-",VLOOKUP(D2674,FOLIOS,7,FALSE())&amp;H2674)</f>
        <v>-</v>
      </c>
      <c r="W2674" s="84" t="str">
        <f aca="false">IF(U2674="-","-",O2674&amp;E2674&amp;H2674)</f>
        <v>-</v>
      </c>
      <c r="X2674" s="85" t="str">
        <f aca="false">D2674&amp;G2674</f>
        <v>FT-CAND-EGSC-PRCTOLL:EMER/ST.CL</v>
      </c>
      <c r="AF2674" s="0" t="str">
        <f aca="false">D2674&amp;V2674</f>
        <v>FT-CAND-EGSC-PRC-</v>
      </c>
    </row>
    <row r="2675" customFormat="false" ht="12.75" hidden="false" customHeight="false" outlineLevel="0" collapsed="false">
      <c r="A2675" s="81" t="n">
        <v>36682</v>
      </c>
      <c r="B2675" s="82" t="s">
        <v>55</v>
      </c>
      <c r="C2675" s="82" t="s">
        <v>56</v>
      </c>
      <c r="D2675" s="82" t="s">
        <v>103</v>
      </c>
      <c r="E2675" s="82" t="s">
        <v>24</v>
      </c>
      <c r="F2675" s="82"/>
      <c r="G2675" s="82" t="s">
        <v>62</v>
      </c>
      <c r="H2675" s="89" t="n">
        <v>36861</v>
      </c>
      <c r="I2675" s="82" t="n">
        <v>0</v>
      </c>
      <c r="J2675" s="82" t="n">
        <v>0</v>
      </c>
      <c r="K2675" s="83" t="n">
        <f aca="false">IF(J2675=0,0,J2675/I2675)</f>
        <v>0</v>
      </c>
      <c r="L2675" s="83" t="n">
        <f aca="false">I2675/UOM</f>
        <v>0</v>
      </c>
      <c r="M2675" s="83" t="n">
        <f aca="false">J2675/UOM</f>
        <v>0</v>
      </c>
      <c r="N2675" s="84" t="str">
        <f aca="false">IF(F2675="P","PHY",IF(F2675="G","G",E2675))</f>
        <v>P</v>
      </c>
      <c r="O2675" s="84" t="str">
        <f aca="false">IF(ISNA(VLOOKUP(G2675,BadCanCurves,1,FALSE())),VLOOKUP(D2675,FOLIOS,6,FALSE()),"not used")</f>
        <v>not used</v>
      </c>
      <c r="P2675" s="84" t="n">
        <f aca="false">IF($N2675="P",VLOOKUP(H2675,PrcBuckets,2,FALSE()),0)</f>
        <v>8</v>
      </c>
      <c r="Q2675" s="84" t="n">
        <f aca="false">IF($N2675="D",VLOOKUP(H2675,BasisBuckets,2,FALSE()),0)</f>
        <v>0</v>
      </c>
      <c r="R2675" s="84" t="n">
        <f aca="false">IF($N2675="PHY",VLOOKUP(H2675,PGDBuckets,2,FALSE()),0)</f>
        <v>0</v>
      </c>
      <c r="S2675" s="84" t="n">
        <f aca="false">IF($N2675="G",VLOOKUP(H2675,PGDBuckets,2,FALSE()),0)</f>
        <v>0</v>
      </c>
      <c r="T2675" s="84" t="n">
        <f aca="false">SUM(P2675:S2675)</f>
        <v>8</v>
      </c>
      <c r="U2675" s="84" t="str">
        <f aca="false">IF(O2675="not used","-",O2675&amp;N2675&amp;T2675)</f>
        <v>-</v>
      </c>
      <c r="V2675" s="84" t="str">
        <f aca="false">IF(O2675="Not Used","-",VLOOKUP(D2675,FOLIOS,7,FALSE())&amp;H2675)</f>
        <v>-</v>
      </c>
      <c r="W2675" s="84" t="str">
        <f aca="false">IF(U2675="-","-",O2675&amp;E2675&amp;H2675)</f>
        <v>-</v>
      </c>
      <c r="X2675" s="85" t="str">
        <f aca="false">D2675&amp;G2675</f>
        <v>FT-CAND-EGSC-PRCTOLL:EMER/ST.CL</v>
      </c>
      <c r="AF2675" s="0" t="str">
        <f aca="false">D2675&amp;V2675</f>
        <v>FT-CAND-EGSC-PRC-</v>
      </c>
    </row>
    <row r="2676" customFormat="false" ht="12.75" hidden="false" customHeight="false" outlineLevel="0" collapsed="false">
      <c r="A2676" s="81" t="n">
        <v>36682</v>
      </c>
      <c r="B2676" s="82" t="s">
        <v>55</v>
      </c>
      <c r="C2676" s="82" t="s">
        <v>56</v>
      </c>
      <c r="D2676" s="82" t="s">
        <v>103</v>
      </c>
      <c r="E2676" s="82" t="s">
        <v>24</v>
      </c>
      <c r="F2676" s="82"/>
      <c r="G2676" s="82" t="s">
        <v>62</v>
      </c>
      <c r="H2676" s="89" t="n">
        <v>36892</v>
      </c>
      <c r="I2676" s="82" t="n">
        <v>0</v>
      </c>
      <c r="J2676" s="82" t="n">
        <v>0</v>
      </c>
      <c r="K2676" s="83" t="n">
        <f aca="false">IF(J2676=0,0,J2676/I2676)</f>
        <v>0</v>
      </c>
      <c r="L2676" s="83" t="n">
        <f aca="false">I2676/UOM</f>
        <v>0</v>
      </c>
      <c r="M2676" s="83" t="n">
        <f aca="false">J2676/UOM</f>
        <v>0</v>
      </c>
      <c r="N2676" s="84" t="str">
        <f aca="false">IF(F2676="P","PHY",IF(F2676="G","G",E2676))</f>
        <v>P</v>
      </c>
      <c r="O2676" s="84" t="str">
        <f aca="false">IF(ISNA(VLOOKUP(G2676,BadCanCurves,1,FALSE())),VLOOKUP(D2676,FOLIOS,6,FALSE()),"not used")</f>
        <v>not used</v>
      </c>
      <c r="P2676" s="84" t="n">
        <f aca="false">IF($N2676="P",VLOOKUP(H2676,PrcBuckets,2,FALSE()),0)</f>
        <v>9</v>
      </c>
      <c r="Q2676" s="84" t="n">
        <f aca="false">IF($N2676="D",VLOOKUP(H2676,BasisBuckets,2,FALSE()),0)</f>
        <v>0</v>
      </c>
      <c r="R2676" s="84" t="n">
        <f aca="false">IF($N2676="PHY",VLOOKUP(H2676,PGDBuckets,2,FALSE()),0)</f>
        <v>0</v>
      </c>
      <c r="S2676" s="84" t="n">
        <f aca="false">IF($N2676="G",VLOOKUP(H2676,PGDBuckets,2,FALSE()),0)</f>
        <v>0</v>
      </c>
      <c r="T2676" s="84" t="n">
        <f aca="false">SUM(P2676:S2676)</f>
        <v>9</v>
      </c>
      <c r="U2676" s="84" t="str">
        <f aca="false">IF(O2676="not used","-",O2676&amp;N2676&amp;T2676)</f>
        <v>-</v>
      </c>
      <c r="V2676" s="84" t="str">
        <f aca="false">IF(O2676="Not Used","-",VLOOKUP(D2676,FOLIOS,7,FALSE())&amp;H2676)</f>
        <v>-</v>
      </c>
      <c r="W2676" s="84" t="str">
        <f aca="false">IF(U2676="-","-",O2676&amp;E2676&amp;H2676)</f>
        <v>-</v>
      </c>
      <c r="X2676" s="85" t="str">
        <f aca="false">D2676&amp;G2676</f>
        <v>FT-CAND-EGSC-PRCTOLL:EMER/ST.CL</v>
      </c>
      <c r="AF2676" s="0" t="str">
        <f aca="false">D2676&amp;V2676</f>
        <v>FT-CAND-EGSC-PRC-</v>
      </c>
    </row>
    <row r="2677" customFormat="false" ht="12.75" hidden="false" customHeight="false" outlineLevel="0" collapsed="false">
      <c r="A2677" s="81" t="n">
        <v>36682</v>
      </c>
      <c r="B2677" s="82" t="s">
        <v>55</v>
      </c>
      <c r="C2677" s="82" t="s">
        <v>56</v>
      </c>
      <c r="D2677" s="82" t="s">
        <v>103</v>
      </c>
      <c r="E2677" s="82" t="s">
        <v>24</v>
      </c>
      <c r="F2677" s="82"/>
      <c r="G2677" s="82" t="s">
        <v>62</v>
      </c>
      <c r="H2677" s="89" t="n">
        <v>36923</v>
      </c>
      <c r="I2677" s="82" t="n">
        <v>0</v>
      </c>
      <c r="J2677" s="82" t="n">
        <v>0</v>
      </c>
      <c r="K2677" s="83" t="n">
        <f aca="false">IF(J2677=0,0,J2677/I2677)</f>
        <v>0</v>
      </c>
      <c r="L2677" s="83" t="n">
        <f aca="false">I2677/UOM</f>
        <v>0</v>
      </c>
      <c r="M2677" s="83" t="n">
        <f aca="false">J2677/UOM</f>
        <v>0</v>
      </c>
      <c r="N2677" s="84" t="str">
        <f aca="false">IF(F2677="P","PHY",IF(F2677="G","G",E2677))</f>
        <v>P</v>
      </c>
      <c r="O2677" s="84" t="str">
        <f aca="false">IF(ISNA(VLOOKUP(G2677,BadCanCurves,1,FALSE())),VLOOKUP(D2677,FOLIOS,6,FALSE()),"not used")</f>
        <v>not used</v>
      </c>
      <c r="P2677" s="84" t="n">
        <f aca="false">IF($N2677="P",VLOOKUP(H2677,PrcBuckets,2,FALSE()),0)</f>
        <v>9</v>
      </c>
      <c r="Q2677" s="84" t="n">
        <f aca="false">IF($N2677="D",VLOOKUP(H2677,BasisBuckets,2,FALSE()),0)</f>
        <v>0</v>
      </c>
      <c r="R2677" s="84" t="n">
        <f aca="false">IF($N2677="PHY",VLOOKUP(H2677,PGDBuckets,2,FALSE()),0)</f>
        <v>0</v>
      </c>
      <c r="S2677" s="84" t="n">
        <f aca="false">IF($N2677="G",VLOOKUP(H2677,PGDBuckets,2,FALSE()),0)</f>
        <v>0</v>
      </c>
      <c r="T2677" s="84" t="n">
        <f aca="false">SUM(P2677:S2677)</f>
        <v>9</v>
      </c>
      <c r="U2677" s="84" t="str">
        <f aca="false">IF(O2677="not used","-",O2677&amp;N2677&amp;T2677)</f>
        <v>-</v>
      </c>
      <c r="V2677" s="84" t="str">
        <f aca="false">IF(O2677="Not Used","-",VLOOKUP(D2677,FOLIOS,7,FALSE())&amp;H2677)</f>
        <v>-</v>
      </c>
      <c r="W2677" s="84" t="str">
        <f aca="false">IF(U2677="-","-",O2677&amp;E2677&amp;H2677)</f>
        <v>-</v>
      </c>
      <c r="X2677" s="85" t="str">
        <f aca="false">D2677&amp;G2677</f>
        <v>FT-CAND-EGSC-PRCTOLL:EMER/ST.CL</v>
      </c>
      <c r="AF2677" s="0" t="str">
        <f aca="false">D2677&amp;V2677</f>
        <v>FT-CAND-EGSC-PRC-</v>
      </c>
    </row>
    <row r="2678" customFormat="false" ht="12.75" hidden="false" customHeight="false" outlineLevel="0" collapsed="false">
      <c r="A2678" s="81" t="n">
        <v>36682</v>
      </c>
      <c r="B2678" s="82" t="s">
        <v>55</v>
      </c>
      <c r="C2678" s="82" t="s">
        <v>56</v>
      </c>
      <c r="D2678" s="82" t="s">
        <v>103</v>
      </c>
      <c r="E2678" s="82" t="s">
        <v>24</v>
      </c>
      <c r="F2678" s="82"/>
      <c r="G2678" s="82" t="s">
        <v>62</v>
      </c>
      <c r="H2678" s="89" t="n">
        <v>36951</v>
      </c>
      <c r="I2678" s="82" t="n">
        <v>0</v>
      </c>
      <c r="J2678" s="82" t="n">
        <v>0</v>
      </c>
      <c r="K2678" s="83" t="n">
        <f aca="false">IF(J2678=0,0,J2678/I2678)</f>
        <v>0</v>
      </c>
      <c r="L2678" s="83" t="n">
        <f aca="false">I2678/UOM</f>
        <v>0</v>
      </c>
      <c r="M2678" s="83" t="n">
        <f aca="false">J2678/UOM</f>
        <v>0</v>
      </c>
      <c r="N2678" s="84" t="str">
        <f aca="false">IF(F2678="P","PHY",IF(F2678="G","G",E2678))</f>
        <v>P</v>
      </c>
      <c r="O2678" s="84" t="str">
        <f aca="false">IF(ISNA(VLOOKUP(G2678,BadCanCurves,1,FALSE())),VLOOKUP(D2678,FOLIOS,6,FALSE()),"not used")</f>
        <v>not used</v>
      </c>
      <c r="P2678" s="84" t="n">
        <f aca="false">IF($N2678="P",VLOOKUP(H2678,PrcBuckets,2,FALSE()),0)</f>
        <v>9</v>
      </c>
      <c r="Q2678" s="84" t="n">
        <f aca="false">IF($N2678="D",VLOOKUP(H2678,BasisBuckets,2,FALSE()),0)</f>
        <v>0</v>
      </c>
      <c r="R2678" s="84" t="n">
        <f aca="false">IF($N2678="PHY",VLOOKUP(H2678,PGDBuckets,2,FALSE()),0)</f>
        <v>0</v>
      </c>
      <c r="S2678" s="84" t="n">
        <f aca="false">IF($N2678="G",VLOOKUP(H2678,PGDBuckets,2,FALSE()),0)</f>
        <v>0</v>
      </c>
      <c r="T2678" s="84" t="n">
        <f aca="false">SUM(P2678:S2678)</f>
        <v>9</v>
      </c>
      <c r="U2678" s="84" t="str">
        <f aca="false">IF(O2678="not used","-",O2678&amp;N2678&amp;T2678)</f>
        <v>-</v>
      </c>
      <c r="V2678" s="84" t="str">
        <f aca="false">IF(O2678="Not Used","-",VLOOKUP(D2678,FOLIOS,7,FALSE())&amp;H2678)</f>
        <v>-</v>
      </c>
      <c r="W2678" s="84" t="str">
        <f aca="false">IF(U2678="-","-",O2678&amp;E2678&amp;H2678)</f>
        <v>-</v>
      </c>
      <c r="X2678" s="85" t="str">
        <f aca="false">D2678&amp;G2678</f>
        <v>FT-CAND-EGSC-PRCTOLL:EMER/ST.CL</v>
      </c>
      <c r="AF2678" s="0" t="str">
        <f aca="false">D2678&amp;V2678</f>
        <v>FT-CAND-EGSC-PRC-</v>
      </c>
    </row>
    <row r="2679" customFormat="false" ht="12.75" hidden="false" customHeight="false" outlineLevel="0" collapsed="false">
      <c r="A2679" s="81" t="n">
        <v>36682</v>
      </c>
      <c r="B2679" s="82" t="s">
        <v>55</v>
      </c>
      <c r="C2679" s="82" t="s">
        <v>56</v>
      </c>
      <c r="D2679" s="82" t="s">
        <v>103</v>
      </c>
      <c r="E2679" s="82" t="s">
        <v>24</v>
      </c>
      <c r="F2679" s="82"/>
      <c r="G2679" s="82" t="s">
        <v>62</v>
      </c>
      <c r="H2679" s="89" t="n">
        <v>36982</v>
      </c>
      <c r="I2679" s="82" t="n">
        <v>0</v>
      </c>
      <c r="J2679" s="82" t="n">
        <v>0</v>
      </c>
      <c r="K2679" s="83" t="n">
        <f aca="false">IF(J2679=0,0,J2679/I2679)</f>
        <v>0</v>
      </c>
      <c r="L2679" s="83" t="n">
        <f aca="false">I2679/UOM</f>
        <v>0</v>
      </c>
      <c r="M2679" s="83" t="n">
        <f aca="false">J2679/UOM</f>
        <v>0</v>
      </c>
      <c r="N2679" s="84" t="str">
        <f aca="false">IF(F2679="P","PHY",IF(F2679="G","G",E2679))</f>
        <v>P</v>
      </c>
      <c r="O2679" s="84" t="str">
        <f aca="false">IF(ISNA(VLOOKUP(G2679,BadCanCurves,1,FALSE())),VLOOKUP(D2679,FOLIOS,6,FALSE()),"not used")</f>
        <v>not used</v>
      </c>
      <c r="P2679" s="84" t="n">
        <f aca="false">IF($N2679="P",VLOOKUP(H2679,PrcBuckets,2,FALSE()),0)</f>
        <v>9</v>
      </c>
      <c r="Q2679" s="84" t="n">
        <f aca="false">IF($N2679="D",VLOOKUP(H2679,BasisBuckets,2,FALSE()),0)</f>
        <v>0</v>
      </c>
      <c r="R2679" s="84" t="n">
        <f aca="false">IF($N2679="PHY",VLOOKUP(H2679,PGDBuckets,2,FALSE()),0)</f>
        <v>0</v>
      </c>
      <c r="S2679" s="84" t="n">
        <f aca="false">IF($N2679="G",VLOOKUP(H2679,PGDBuckets,2,FALSE()),0)</f>
        <v>0</v>
      </c>
      <c r="T2679" s="84" t="n">
        <f aca="false">SUM(P2679:S2679)</f>
        <v>9</v>
      </c>
      <c r="U2679" s="84" t="str">
        <f aca="false">IF(O2679="not used","-",O2679&amp;N2679&amp;T2679)</f>
        <v>-</v>
      </c>
      <c r="V2679" s="84" t="str">
        <f aca="false">IF(O2679="Not Used","-",VLOOKUP(D2679,FOLIOS,7,FALSE())&amp;H2679)</f>
        <v>-</v>
      </c>
      <c r="W2679" s="84" t="str">
        <f aca="false">IF(U2679="-","-",O2679&amp;E2679&amp;H2679)</f>
        <v>-</v>
      </c>
      <c r="X2679" s="85" t="str">
        <f aca="false">D2679&amp;G2679</f>
        <v>FT-CAND-EGSC-PRCTOLL:EMER/ST.CL</v>
      </c>
      <c r="AF2679" s="0" t="str">
        <f aca="false">D2679&amp;V2679</f>
        <v>FT-CAND-EGSC-PRC-</v>
      </c>
    </row>
    <row r="2680" customFormat="false" ht="12.75" hidden="false" customHeight="false" outlineLevel="0" collapsed="false">
      <c r="A2680" s="81" t="n">
        <v>36682</v>
      </c>
      <c r="B2680" s="82" t="s">
        <v>55</v>
      </c>
      <c r="C2680" s="82" t="s">
        <v>56</v>
      </c>
      <c r="D2680" s="82" t="s">
        <v>103</v>
      </c>
      <c r="E2680" s="82" t="s">
        <v>24</v>
      </c>
      <c r="F2680" s="82"/>
      <c r="G2680" s="82" t="s">
        <v>62</v>
      </c>
      <c r="H2680" s="89" t="n">
        <v>37012</v>
      </c>
      <c r="I2680" s="82" t="n">
        <v>0</v>
      </c>
      <c r="J2680" s="82" t="n">
        <v>0</v>
      </c>
      <c r="K2680" s="83" t="n">
        <f aca="false">IF(J2680=0,0,J2680/I2680)</f>
        <v>0</v>
      </c>
      <c r="L2680" s="83" t="n">
        <f aca="false">I2680/UOM</f>
        <v>0</v>
      </c>
      <c r="M2680" s="83" t="n">
        <f aca="false">J2680/UOM</f>
        <v>0</v>
      </c>
      <c r="N2680" s="84" t="str">
        <f aca="false">IF(F2680="P","PHY",IF(F2680="G","G",E2680))</f>
        <v>P</v>
      </c>
      <c r="O2680" s="84" t="str">
        <f aca="false">IF(ISNA(VLOOKUP(G2680,BadCanCurves,1,FALSE())),VLOOKUP(D2680,FOLIOS,6,FALSE()),"not used")</f>
        <v>not used</v>
      </c>
      <c r="P2680" s="84" t="n">
        <f aca="false">IF($N2680="P",VLOOKUP(H2680,PrcBuckets,2,FALSE()),0)</f>
        <v>9</v>
      </c>
      <c r="Q2680" s="84" t="n">
        <f aca="false">IF($N2680="D",VLOOKUP(H2680,BasisBuckets,2,FALSE()),0)</f>
        <v>0</v>
      </c>
      <c r="R2680" s="84" t="n">
        <f aca="false">IF($N2680="PHY",VLOOKUP(H2680,PGDBuckets,2,FALSE()),0)</f>
        <v>0</v>
      </c>
      <c r="S2680" s="84" t="n">
        <f aca="false">IF($N2680="G",VLOOKUP(H2680,PGDBuckets,2,FALSE()),0)</f>
        <v>0</v>
      </c>
      <c r="T2680" s="84" t="n">
        <f aca="false">SUM(P2680:S2680)</f>
        <v>9</v>
      </c>
      <c r="U2680" s="84" t="str">
        <f aca="false">IF(O2680="not used","-",O2680&amp;N2680&amp;T2680)</f>
        <v>-</v>
      </c>
      <c r="V2680" s="84" t="str">
        <f aca="false">IF(O2680="Not Used","-",VLOOKUP(D2680,FOLIOS,7,FALSE())&amp;H2680)</f>
        <v>-</v>
      </c>
      <c r="W2680" s="84" t="str">
        <f aca="false">IF(U2680="-","-",O2680&amp;E2680&amp;H2680)</f>
        <v>-</v>
      </c>
      <c r="X2680" s="85" t="str">
        <f aca="false">D2680&amp;G2680</f>
        <v>FT-CAND-EGSC-PRCTOLL:EMER/ST.CL</v>
      </c>
      <c r="AF2680" s="0" t="str">
        <f aca="false">D2680&amp;V2680</f>
        <v>FT-CAND-EGSC-PRC-</v>
      </c>
    </row>
    <row r="2681" customFormat="false" ht="12.75" hidden="false" customHeight="false" outlineLevel="0" collapsed="false">
      <c r="A2681" s="81" t="n">
        <v>36682</v>
      </c>
      <c r="B2681" s="82" t="s">
        <v>55</v>
      </c>
      <c r="C2681" s="82" t="s">
        <v>56</v>
      </c>
      <c r="D2681" s="82" t="s">
        <v>103</v>
      </c>
      <c r="E2681" s="82" t="s">
        <v>24</v>
      </c>
      <c r="F2681" s="82"/>
      <c r="G2681" s="82" t="s">
        <v>62</v>
      </c>
      <c r="H2681" s="89" t="n">
        <v>37043</v>
      </c>
      <c r="I2681" s="82" t="n">
        <v>0</v>
      </c>
      <c r="J2681" s="82" t="n">
        <v>0</v>
      </c>
      <c r="K2681" s="83" t="n">
        <f aca="false">IF(J2681=0,0,J2681/I2681)</f>
        <v>0</v>
      </c>
      <c r="L2681" s="83" t="n">
        <f aca="false">I2681/UOM</f>
        <v>0</v>
      </c>
      <c r="M2681" s="83" t="n">
        <f aca="false">J2681/UOM</f>
        <v>0</v>
      </c>
      <c r="N2681" s="84" t="str">
        <f aca="false">IF(F2681="P","PHY",IF(F2681="G","G",E2681))</f>
        <v>P</v>
      </c>
      <c r="O2681" s="84" t="str">
        <f aca="false">IF(ISNA(VLOOKUP(G2681,BadCanCurves,1,FALSE())),VLOOKUP(D2681,FOLIOS,6,FALSE()),"not used")</f>
        <v>not used</v>
      </c>
      <c r="P2681" s="84" t="n">
        <f aca="false">IF($N2681="P",VLOOKUP(H2681,PrcBuckets,2,FALSE()),0)</f>
        <v>9</v>
      </c>
      <c r="Q2681" s="84" t="n">
        <f aca="false">IF($N2681="D",VLOOKUP(H2681,BasisBuckets,2,FALSE()),0)</f>
        <v>0</v>
      </c>
      <c r="R2681" s="84" t="n">
        <f aca="false">IF($N2681="PHY",VLOOKUP(H2681,PGDBuckets,2,FALSE()),0)</f>
        <v>0</v>
      </c>
      <c r="S2681" s="84" t="n">
        <f aca="false">IF($N2681="G",VLOOKUP(H2681,PGDBuckets,2,FALSE()),0)</f>
        <v>0</v>
      </c>
      <c r="T2681" s="84" t="n">
        <f aca="false">SUM(P2681:S2681)</f>
        <v>9</v>
      </c>
      <c r="U2681" s="84" t="str">
        <f aca="false">IF(O2681="not used","-",O2681&amp;N2681&amp;T2681)</f>
        <v>-</v>
      </c>
      <c r="V2681" s="84" t="str">
        <f aca="false">IF(O2681="Not Used","-",VLOOKUP(D2681,FOLIOS,7,FALSE())&amp;H2681)</f>
        <v>-</v>
      </c>
      <c r="W2681" s="84" t="str">
        <f aca="false">IF(U2681="-","-",O2681&amp;E2681&amp;H2681)</f>
        <v>-</v>
      </c>
      <c r="X2681" s="85" t="str">
        <f aca="false">D2681&amp;G2681</f>
        <v>FT-CAND-EGSC-PRCTOLL:EMER/ST.CL</v>
      </c>
      <c r="AF2681" s="0" t="str">
        <f aca="false">D2681&amp;V2681</f>
        <v>FT-CAND-EGSC-PRC-</v>
      </c>
    </row>
    <row r="2682" customFormat="false" ht="12.75" hidden="false" customHeight="false" outlineLevel="0" collapsed="false">
      <c r="A2682" s="81" t="n">
        <v>36682</v>
      </c>
      <c r="B2682" s="82" t="s">
        <v>55</v>
      </c>
      <c r="C2682" s="82" t="s">
        <v>56</v>
      </c>
      <c r="D2682" s="82" t="s">
        <v>103</v>
      </c>
      <c r="E2682" s="82" t="s">
        <v>24</v>
      </c>
      <c r="F2682" s="82"/>
      <c r="G2682" s="82" t="s">
        <v>62</v>
      </c>
      <c r="H2682" s="89" t="n">
        <v>37073</v>
      </c>
      <c r="I2682" s="82" t="n">
        <v>0</v>
      </c>
      <c r="J2682" s="82" t="n">
        <v>0</v>
      </c>
      <c r="K2682" s="83" t="n">
        <f aca="false">IF(J2682=0,0,J2682/I2682)</f>
        <v>0</v>
      </c>
      <c r="L2682" s="83" t="n">
        <f aca="false">I2682/UOM</f>
        <v>0</v>
      </c>
      <c r="M2682" s="83" t="n">
        <f aca="false">J2682/UOM</f>
        <v>0</v>
      </c>
      <c r="N2682" s="84" t="str">
        <f aca="false">IF(F2682="P","PHY",IF(F2682="G","G",E2682))</f>
        <v>P</v>
      </c>
      <c r="O2682" s="84" t="str">
        <f aca="false">IF(ISNA(VLOOKUP(G2682,BadCanCurves,1,FALSE())),VLOOKUP(D2682,FOLIOS,6,FALSE()),"not used")</f>
        <v>not used</v>
      </c>
      <c r="P2682" s="84" t="n">
        <f aca="false">IF($N2682="P",VLOOKUP(H2682,PrcBuckets,2,FALSE()),0)</f>
        <v>9</v>
      </c>
      <c r="Q2682" s="84" t="n">
        <f aca="false">IF($N2682="D",VLOOKUP(H2682,BasisBuckets,2,FALSE()),0)</f>
        <v>0</v>
      </c>
      <c r="R2682" s="84" t="n">
        <f aca="false">IF($N2682="PHY",VLOOKUP(H2682,PGDBuckets,2,FALSE()),0)</f>
        <v>0</v>
      </c>
      <c r="S2682" s="84" t="n">
        <f aca="false">IF($N2682="G",VLOOKUP(H2682,PGDBuckets,2,FALSE()),0)</f>
        <v>0</v>
      </c>
      <c r="T2682" s="84" t="n">
        <f aca="false">SUM(P2682:S2682)</f>
        <v>9</v>
      </c>
      <c r="U2682" s="84" t="str">
        <f aca="false">IF(O2682="not used","-",O2682&amp;N2682&amp;T2682)</f>
        <v>-</v>
      </c>
      <c r="V2682" s="84" t="str">
        <f aca="false">IF(O2682="Not Used","-",VLOOKUP(D2682,FOLIOS,7,FALSE())&amp;H2682)</f>
        <v>-</v>
      </c>
      <c r="W2682" s="84" t="str">
        <f aca="false">IF(U2682="-","-",O2682&amp;E2682&amp;H2682)</f>
        <v>-</v>
      </c>
      <c r="X2682" s="85" t="str">
        <f aca="false">D2682&amp;G2682</f>
        <v>FT-CAND-EGSC-PRCTOLL:EMER/ST.CL</v>
      </c>
      <c r="AF2682" s="0" t="str">
        <f aca="false">D2682&amp;V2682</f>
        <v>FT-CAND-EGSC-PRC-</v>
      </c>
    </row>
    <row r="2683" customFormat="false" ht="12.75" hidden="false" customHeight="false" outlineLevel="0" collapsed="false">
      <c r="A2683" s="81" t="n">
        <v>36682</v>
      </c>
      <c r="B2683" s="82" t="s">
        <v>55</v>
      </c>
      <c r="C2683" s="82" t="s">
        <v>56</v>
      </c>
      <c r="D2683" s="82" t="s">
        <v>103</v>
      </c>
      <c r="E2683" s="82" t="s">
        <v>24</v>
      </c>
      <c r="F2683" s="82"/>
      <c r="G2683" s="82" t="s">
        <v>62</v>
      </c>
      <c r="H2683" s="89" t="n">
        <v>37104</v>
      </c>
      <c r="I2683" s="82" t="n">
        <v>0</v>
      </c>
      <c r="J2683" s="82" t="n">
        <v>0</v>
      </c>
      <c r="K2683" s="83" t="n">
        <f aca="false">IF(J2683=0,0,J2683/I2683)</f>
        <v>0</v>
      </c>
      <c r="L2683" s="83" t="n">
        <f aca="false">I2683/UOM</f>
        <v>0</v>
      </c>
      <c r="M2683" s="83" t="n">
        <f aca="false">J2683/UOM</f>
        <v>0</v>
      </c>
      <c r="N2683" s="84" t="str">
        <f aca="false">IF(F2683="P","PHY",IF(F2683="G","G",E2683))</f>
        <v>P</v>
      </c>
      <c r="O2683" s="84" t="str">
        <f aca="false">IF(ISNA(VLOOKUP(G2683,BadCanCurves,1,FALSE())),VLOOKUP(D2683,FOLIOS,6,FALSE()),"not used")</f>
        <v>not used</v>
      </c>
      <c r="P2683" s="84" t="n">
        <f aca="false">IF($N2683="P",VLOOKUP(H2683,PrcBuckets,2,FALSE()),0)</f>
        <v>9</v>
      </c>
      <c r="Q2683" s="84" t="n">
        <f aca="false">IF($N2683="D",VLOOKUP(H2683,BasisBuckets,2,FALSE()),0)</f>
        <v>0</v>
      </c>
      <c r="R2683" s="84" t="n">
        <f aca="false">IF($N2683="PHY",VLOOKUP(H2683,PGDBuckets,2,FALSE()),0)</f>
        <v>0</v>
      </c>
      <c r="S2683" s="84" t="n">
        <f aca="false">IF($N2683="G",VLOOKUP(H2683,PGDBuckets,2,FALSE()),0)</f>
        <v>0</v>
      </c>
      <c r="T2683" s="84" t="n">
        <f aca="false">SUM(P2683:S2683)</f>
        <v>9</v>
      </c>
      <c r="U2683" s="84" t="str">
        <f aca="false">IF(O2683="not used","-",O2683&amp;N2683&amp;T2683)</f>
        <v>-</v>
      </c>
      <c r="V2683" s="84" t="str">
        <f aca="false">IF(O2683="Not Used","-",VLOOKUP(D2683,FOLIOS,7,FALSE())&amp;H2683)</f>
        <v>-</v>
      </c>
      <c r="W2683" s="84" t="str">
        <f aca="false">IF(U2683="-","-",O2683&amp;E2683&amp;H2683)</f>
        <v>-</v>
      </c>
      <c r="X2683" s="85" t="str">
        <f aca="false">D2683&amp;G2683</f>
        <v>FT-CAND-EGSC-PRCTOLL:EMER/ST.CL</v>
      </c>
      <c r="AF2683" s="0" t="str">
        <f aca="false">D2683&amp;V2683</f>
        <v>FT-CAND-EGSC-PRC-</v>
      </c>
    </row>
    <row r="2684" customFormat="false" ht="12.75" hidden="false" customHeight="false" outlineLevel="0" collapsed="false">
      <c r="A2684" s="81" t="n">
        <v>36682</v>
      </c>
      <c r="B2684" s="82" t="s">
        <v>55</v>
      </c>
      <c r="C2684" s="82" t="s">
        <v>56</v>
      </c>
      <c r="D2684" s="82" t="s">
        <v>103</v>
      </c>
      <c r="E2684" s="82" t="s">
        <v>24</v>
      </c>
      <c r="F2684" s="82"/>
      <c r="G2684" s="82" t="s">
        <v>62</v>
      </c>
      <c r="H2684" s="89" t="n">
        <v>37135</v>
      </c>
      <c r="I2684" s="82" t="n">
        <v>0</v>
      </c>
      <c r="J2684" s="82" t="n">
        <v>0</v>
      </c>
      <c r="K2684" s="83" t="n">
        <f aca="false">IF(J2684=0,0,J2684/I2684)</f>
        <v>0</v>
      </c>
      <c r="L2684" s="83" t="n">
        <f aca="false">I2684/UOM</f>
        <v>0</v>
      </c>
      <c r="M2684" s="83" t="n">
        <f aca="false">J2684/UOM</f>
        <v>0</v>
      </c>
      <c r="N2684" s="84" t="str">
        <f aca="false">IF(F2684="P","PHY",IF(F2684="G","G",E2684))</f>
        <v>P</v>
      </c>
      <c r="O2684" s="84" t="str">
        <f aca="false">IF(ISNA(VLOOKUP(G2684,BadCanCurves,1,FALSE())),VLOOKUP(D2684,FOLIOS,6,FALSE()),"not used")</f>
        <v>not used</v>
      </c>
      <c r="P2684" s="84" t="n">
        <f aca="false">IF($N2684="P",VLOOKUP(H2684,PrcBuckets,2,FALSE()),0)</f>
        <v>9</v>
      </c>
      <c r="Q2684" s="84" t="n">
        <f aca="false">IF($N2684="D",VLOOKUP(H2684,BasisBuckets,2,FALSE()),0)</f>
        <v>0</v>
      </c>
      <c r="R2684" s="84" t="n">
        <f aca="false">IF($N2684="PHY",VLOOKUP(H2684,PGDBuckets,2,FALSE()),0)</f>
        <v>0</v>
      </c>
      <c r="S2684" s="84" t="n">
        <f aca="false">IF($N2684="G",VLOOKUP(H2684,PGDBuckets,2,FALSE()),0)</f>
        <v>0</v>
      </c>
      <c r="T2684" s="84" t="n">
        <f aca="false">SUM(P2684:S2684)</f>
        <v>9</v>
      </c>
      <c r="U2684" s="84" t="str">
        <f aca="false">IF(O2684="not used","-",O2684&amp;N2684&amp;T2684)</f>
        <v>-</v>
      </c>
      <c r="V2684" s="84" t="str">
        <f aca="false">IF(O2684="Not Used","-",VLOOKUP(D2684,FOLIOS,7,FALSE())&amp;H2684)</f>
        <v>-</v>
      </c>
      <c r="W2684" s="84" t="str">
        <f aca="false">IF(U2684="-","-",O2684&amp;E2684&amp;H2684)</f>
        <v>-</v>
      </c>
      <c r="X2684" s="85" t="str">
        <f aca="false">D2684&amp;G2684</f>
        <v>FT-CAND-EGSC-PRCTOLL:EMER/ST.CL</v>
      </c>
      <c r="AF2684" s="0" t="str">
        <f aca="false">D2684&amp;V2684</f>
        <v>FT-CAND-EGSC-PRC-</v>
      </c>
    </row>
    <row r="2685" customFormat="false" ht="12.75" hidden="false" customHeight="false" outlineLevel="0" collapsed="false">
      <c r="A2685" s="81" t="n">
        <v>36682</v>
      </c>
      <c r="B2685" s="82" t="s">
        <v>55</v>
      </c>
      <c r="C2685" s="82" t="s">
        <v>56</v>
      </c>
      <c r="D2685" s="82" t="s">
        <v>103</v>
      </c>
      <c r="E2685" s="82" t="s">
        <v>24</v>
      </c>
      <c r="F2685" s="82"/>
      <c r="G2685" s="82" t="s">
        <v>62</v>
      </c>
      <c r="H2685" s="89" t="n">
        <v>37165</v>
      </c>
      <c r="I2685" s="82" t="n">
        <v>0</v>
      </c>
      <c r="J2685" s="82" t="n">
        <v>0</v>
      </c>
      <c r="K2685" s="83" t="n">
        <f aca="false">IF(J2685=0,0,J2685/I2685)</f>
        <v>0</v>
      </c>
      <c r="L2685" s="83" t="n">
        <f aca="false">I2685/UOM</f>
        <v>0</v>
      </c>
      <c r="M2685" s="83" t="n">
        <f aca="false">J2685/UOM</f>
        <v>0</v>
      </c>
      <c r="N2685" s="84" t="str">
        <f aca="false">IF(F2685="P","PHY",IF(F2685="G","G",E2685))</f>
        <v>P</v>
      </c>
      <c r="O2685" s="84" t="str">
        <f aca="false">IF(ISNA(VLOOKUP(G2685,BadCanCurves,1,FALSE())),VLOOKUP(D2685,FOLIOS,6,FALSE()),"not used")</f>
        <v>not used</v>
      </c>
      <c r="P2685" s="84" t="n">
        <f aca="false">IF($N2685="P",VLOOKUP(H2685,PrcBuckets,2,FALSE()),0)</f>
        <v>9</v>
      </c>
      <c r="Q2685" s="84" t="n">
        <f aca="false">IF($N2685="D",VLOOKUP(H2685,BasisBuckets,2,FALSE()),0)</f>
        <v>0</v>
      </c>
      <c r="R2685" s="84" t="n">
        <f aca="false">IF($N2685="PHY",VLOOKUP(H2685,PGDBuckets,2,FALSE()),0)</f>
        <v>0</v>
      </c>
      <c r="S2685" s="84" t="n">
        <f aca="false">IF($N2685="G",VLOOKUP(H2685,PGDBuckets,2,FALSE()),0)</f>
        <v>0</v>
      </c>
      <c r="T2685" s="84" t="n">
        <f aca="false">SUM(P2685:S2685)</f>
        <v>9</v>
      </c>
      <c r="U2685" s="84" t="str">
        <f aca="false">IF(O2685="not used","-",O2685&amp;N2685&amp;T2685)</f>
        <v>-</v>
      </c>
      <c r="V2685" s="84" t="str">
        <f aca="false">IF(O2685="Not Used","-",VLOOKUP(D2685,FOLIOS,7,FALSE())&amp;H2685)</f>
        <v>-</v>
      </c>
      <c r="W2685" s="84" t="str">
        <f aca="false">IF(U2685="-","-",O2685&amp;E2685&amp;H2685)</f>
        <v>-</v>
      </c>
      <c r="X2685" s="85" t="str">
        <f aca="false">D2685&amp;G2685</f>
        <v>FT-CAND-EGSC-PRCTOLL:EMER/ST.CL</v>
      </c>
      <c r="AF2685" s="0" t="str">
        <f aca="false">D2685&amp;V2685</f>
        <v>FT-CAND-EGSC-PRC-</v>
      </c>
    </row>
    <row r="2686" customFormat="false" ht="12.75" hidden="false" customHeight="false" outlineLevel="0" collapsed="false">
      <c r="A2686" s="81" t="n">
        <v>36682</v>
      </c>
      <c r="B2686" s="82" t="s">
        <v>55</v>
      </c>
      <c r="C2686" s="82" t="s">
        <v>56</v>
      </c>
      <c r="D2686" s="82" t="s">
        <v>103</v>
      </c>
      <c r="E2686" s="82" t="s">
        <v>24</v>
      </c>
      <c r="F2686" s="82"/>
      <c r="G2686" s="82" t="s">
        <v>62</v>
      </c>
      <c r="H2686" s="89" t="n">
        <v>37196</v>
      </c>
      <c r="I2686" s="82" t="n">
        <v>0</v>
      </c>
      <c r="J2686" s="82" t="n">
        <v>0</v>
      </c>
      <c r="K2686" s="83" t="n">
        <f aca="false">IF(J2686=0,0,J2686/I2686)</f>
        <v>0</v>
      </c>
      <c r="L2686" s="83" t="n">
        <f aca="false">I2686/UOM</f>
        <v>0</v>
      </c>
      <c r="M2686" s="83" t="n">
        <f aca="false">J2686/UOM</f>
        <v>0</v>
      </c>
      <c r="N2686" s="84" t="str">
        <f aca="false">IF(F2686="P","PHY",IF(F2686="G","G",E2686))</f>
        <v>P</v>
      </c>
      <c r="O2686" s="84" t="str">
        <f aca="false">IF(ISNA(VLOOKUP(G2686,BadCanCurves,1,FALSE())),VLOOKUP(D2686,FOLIOS,6,FALSE()),"not used")</f>
        <v>not used</v>
      </c>
      <c r="P2686" s="84" t="n">
        <f aca="false">IF($N2686="P",VLOOKUP(H2686,PrcBuckets,2,FALSE()),0)</f>
        <v>9</v>
      </c>
      <c r="Q2686" s="84" t="n">
        <f aca="false">IF($N2686="D",VLOOKUP(H2686,BasisBuckets,2,FALSE()),0)</f>
        <v>0</v>
      </c>
      <c r="R2686" s="84" t="n">
        <f aca="false">IF($N2686="PHY",VLOOKUP(H2686,PGDBuckets,2,FALSE()),0)</f>
        <v>0</v>
      </c>
      <c r="S2686" s="84" t="n">
        <f aca="false">IF($N2686="G",VLOOKUP(H2686,PGDBuckets,2,FALSE()),0)</f>
        <v>0</v>
      </c>
      <c r="T2686" s="84" t="n">
        <f aca="false">SUM(P2686:S2686)</f>
        <v>9</v>
      </c>
      <c r="U2686" s="84" t="str">
        <f aca="false">IF(O2686="not used","-",O2686&amp;N2686&amp;T2686)</f>
        <v>-</v>
      </c>
      <c r="V2686" s="84" t="str">
        <f aca="false">IF(O2686="Not Used","-",VLOOKUP(D2686,FOLIOS,7,FALSE())&amp;H2686)</f>
        <v>-</v>
      </c>
      <c r="W2686" s="84" t="str">
        <f aca="false">IF(U2686="-","-",O2686&amp;E2686&amp;H2686)</f>
        <v>-</v>
      </c>
      <c r="X2686" s="85" t="str">
        <f aca="false">D2686&amp;G2686</f>
        <v>FT-CAND-EGSC-PRCTOLL:EMER/ST.CL</v>
      </c>
      <c r="AF2686" s="0" t="str">
        <f aca="false">D2686&amp;V2686</f>
        <v>FT-CAND-EGSC-PRC-</v>
      </c>
    </row>
    <row r="2687" customFormat="false" ht="12.75" hidden="false" customHeight="false" outlineLevel="0" collapsed="false">
      <c r="A2687" s="81" t="n">
        <v>36682</v>
      </c>
      <c r="B2687" s="82" t="s">
        <v>55</v>
      </c>
      <c r="C2687" s="82" t="s">
        <v>56</v>
      </c>
      <c r="D2687" s="82" t="s">
        <v>103</v>
      </c>
      <c r="E2687" s="82" t="s">
        <v>24</v>
      </c>
      <c r="F2687" s="82"/>
      <c r="G2687" s="82" t="s">
        <v>62</v>
      </c>
      <c r="H2687" s="89" t="n">
        <v>37226</v>
      </c>
      <c r="I2687" s="82" t="n">
        <v>0</v>
      </c>
      <c r="J2687" s="82" t="n">
        <v>0</v>
      </c>
      <c r="K2687" s="83" t="n">
        <f aca="false">IF(J2687=0,0,J2687/I2687)</f>
        <v>0</v>
      </c>
      <c r="L2687" s="83" t="n">
        <f aca="false">I2687/UOM</f>
        <v>0</v>
      </c>
      <c r="M2687" s="83" t="n">
        <f aca="false">J2687/UOM</f>
        <v>0</v>
      </c>
      <c r="N2687" s="84" t="str">
        <f aca="false">IF(F2687="P","PHY",IF(F2687="G","G",E2687))</f>
        <v>P</v>
      </c>
      <c r="O2687" s="84" t="str">
        <f aca="false">IF(ISNA(VLOOKUP(G2687,BadCanCurves,1,FALSE())),VLOOKUP(D2687,FOLIOS,6,FALSE()),"not used")</f>
        <v>not used</v>
      </c>
      <c r="P2687" s="84" t="n">
        <f aca="false">IF($N2687="P",VLOOKUP(H2687,PrcBuckets,2,FALSE()),0)</f>
        <v>9</v>
      </c>
      <c r="Q2687" s="84" t="n">
        <f aca="false">IF($N2687="D",VLOOKUP(H2687,BasisBuckets,2,FALSE()),0)</f>
        <v>0</v>
      </c>
      <c r="R2687" s="84" t="n">
        <f aca="false">IF($N2687="PHY",VLOOKUP(H2687,PGDBuckets,2,FALSE()),0)</f>
        <v>0</v>
      </c>
      <c r="S2687" s="84" t="n">
        <f aca="false">IF($N2687="G",VLOOKUP(H2687,PGDBuckets,2,FALSE()),0)</f>
        <v>0</v>
      </c>
      <c r="T2687" s="84" t="n">
        <f aca="false">SUM(P2687:S2687)</f>
        <v>9</v>
      </c>
      <c r="U2687" s="84" t="str">
        <f aca="false">IF(O2687="not used","-",O2687&amp;N2687&amp;T2687)</f>
        <v>-</v>
      </c>
      <c r="V2687" s="84" t="str">
        <f aca="false">IF(O2687="Not Used","-",VLOOKUP(D2687,FOLIOS,7,FALSE())&amp;H2687)</f>
        <v>-</v>
      </c>
      <c r="W2687" s="84" t="str">
        <f aca="false">IF(U2687="-","-",O2687&amp;E2687&amp;H2687)</f>
        <v>-</v>
      </c>
      <c r="X2687" s="85" t="str">
        <f aca="false">D2687&amp;G2687</f>
        <v>FT-CAND-EGSC-PRCTOLL:EMER/ST.CL</v>
      </c>
      <c r="AF2687" s="0" t="str">
        <f aca="false">D2687&amp;V2687</f>
        <v>FT-CAND-EGSC-PRC-</v>
      </c>
    </row>
    <row r="2688" customFormat="false" ht="12.75" hidden="false" customHeight="false" outlineLevel="0" collapsed="false">
      <c r="A2688" s="81" t="n">
        <v>36682</v>
      </c>
      <c r="B2688" s="82" t="s">
        <v>55</v>
      </c>
      <c r="C2688" s="82" t="s">
        <v>56</v>
      </c>
      <c r="D2688" s="82" t="s">
        <v>103</v>
      </c>
      <c r="E2688" s="82" t="s">
        <v>24</v>
      </c>
      <c r="F2688" s="82"/>
      <c r="G2688" s="82" t="s">
        <v>62</v>
      </c>
      <c r="H2688" s="89" t="n">
        <v>37257</v>
      </c>
      <c r="I2688" s="82" t="n">
        <v>0</v>
      </c>
      <c r="J2688" s="82" t="n">
        <v>0</v>
      </c>
      <c r="K2688" s="83" t="n">
        <f aca="false">IF(J2688=0,0,J2688/I2688)</f>
        <v>0</v>
      </c>
      <c r="L2688" s="83" t="n">
        <f aca="false">I2688/UOM</f>
        <v>0</v>
      </c>
      <c r="M2688" s="83" t="n">
        <f aca="false">J2688/UOM</f>
        <v>0</v>
      </c>
      <c r="N2688" s="84" t="str">
        <f aca="false">IF(F2688="P","PHY",IF(F2688="G","G",E2688))</f>
        <v>P</v>
      </c>
      <c r="O2688" s="84" t="str">
        <f aca="false">IF(ISNA(VLOOKUP(G2688,BadCanCurves,1,FALSE())),VLOOKUP(D2688,FOLIOS,6,FALSE()),"not used")</f>
        <v>not used</v>
      </c>
      <c r="P2688" s="84" t="n">
        <f aca="false">IF($N2688="P",VLOOKUP(H2688,PrcBuckets,2,FALSE()),0)</f>
        <v>10</v>
      </c>
      <c r="Q2688" s="84" t="n">
        <f aca="false">IF($N2688="D",VLOOKUP(H2688,BasisBuckets,2,FALSE()),0)</f>
        <v>0</v>
      </c>
      <c r="R2688" s="84" t="n">
        <f aca="false">IF($N2688="PHY",VLOOKUP(H2688,PGDBuckets,2,FALSE()),0)</f>
        <v>0</v>
      </c>
      <c r="S2688" s="84" t="n">
        <f aca="false">IF($N2688="G",VLOOKUP(H2688,PGDBuckets,2,FALSE()),0)</f>
        <v>0</v>
      </c>
      <c r="T2688" s="84" t="n">
        <f aca="false">SUM(P2688:S2688)</f>
        <v>10</v>
      </c>
      <c r="U2688" s="84" t="str">
        <f aca="false">IF(O2688="not used","-",O2688&amp;N2688&amp;T2688)</f>
        <v>-</v>
      </c>
      <c r="V2688" s="84" t="str">
        <f aca="false">IF(O2688="Not Used","-",VLOOKUP(D2688,FOLIOS,7,FALSE())&amp;H2688)</f>
        <v>-</v>
      </c>
      <c r="W2688" s="84" t="str">
        <f aca="false">IF(U2688="-","-",O2688&amp;E2688&amp;H2688)</f>
        <v>-</v>
      </c>
      <c r="X2688" s="85" t="str">
        <f aca="false">D2688&amp;G2688</f>
        <v>FT-CAND-EGSC-PRCTOLL:EMER/ST.CL</v>
      </c>
      <c r="AF2688" s="0" t="str">
        <f aca="false">D2688&amp;V2688</f>
        <v>FT-CAND-EGSC-PRC-</v>
      </c>
    </row>
    <row r="2689" customFormat="false" ht="12.75" hidden="false" customHeight="false" outlineLevel="0" collapsed="false">
      <c r="A2689" s="81" t="n">
        <v>36682</v>
      </c>
      <c r="B2689" s="82" t="s">
        <v>55</v>
      </c>
      <c r="C2689" s="82" t="s">
        <v>56</v>
      </c>
      <c r="D2689" s="82" t="s">
        <v>103</v>
      </c>
      <c r="E2689" s="82" t="s">
        <v>24</v>
      </c>
      <c r="F2689" s="82"/>
      <c r="G2689" s="82" t="s">
        <v>62</v>
      </c>
      <c r="H2689" s="89" t="n">
        <v>37288</v>
      </c>
      <c r="I2689" s="82" t="n">
        <v>0</v>
      </c>
      <c r="J2689" s="82" t="n">
        <v>0</v>
      </c>
      <c r="K2689" s="83" t="n">
        <f aca="false">IF(J2689=0,0,J2689/I2689)</f>
        <v>0</v>
      </c>
      <c r="L2689" s="83" t="n">
        <f aca="false">I2689/UOM</f>
        <v>0</v>
      </c>
      <c r="M2689" s="83" t="n">
        <f aca="false">J2689/UOM</f>
        <v>0</v>
      </c>
      <c r="N2689" s="84" t="str">
        <f aca="false">IF(F2689="P","PHY",IF(F2689="G","G",E2689))</f>
        <v>P</v>
      </c>
      <c r="O2689" s="84" t="str">
        <f aca="false">IF(ISNA(VLOOKUP(G2689,BadCanCurves,1,FALSE())),VLOOKUP(D2689,FOLIOS,6,FALSE()),"not used")</f>
        <v>not used</v>
      </c>
      <c r="P2689" s="84" t="n">
        <f aca="false">IF($N2689="P",VLOOKUP(H2689,PrcBuckets,2,FALSE()),0)</f>
        <v>10</v>
      </c>
      <c r="Q2689" s="84" t="n">
        <f aca="false">IF($N2689="D",VLOOKUP(H2689,BasisBuckets,2,FALSE()),0)</f>
        <v>0</v>
      </c>
      <c r="R2689" s="84" t="n">
        <f aca="false">IF($N2689="PHY",VLOOKUP(H2689,PGDBuckets,2,FALSE()),0)</f>
        <v>0</v>
      </c>
      <c r="S2689" s="84" t="n">
        <f aca="false">IF($N2689="G",VLOOKUP(H2689,PGDBuckets,2,FALSE()),0)</f>
        <v>0</v>
      </c>
      <c r="T2689" s="84" t="n">
        <f aca="false">SUM(P2689:S2689)</f>
        <v>10</v>
      </c>
      <c r="U2689" s="84" t="str">
        <f aca="false">IF(O2689="not used","-",O2689&amp;N2689&amp;T2689)</f>
        <v>-</v>
      </c>
      <c r="V2689" s="84" t="str">
        <f aca="false">IF(O2689="Not Used","-",VLOOKUP(D2689,FOLIOS,7,FALSE())&amp;H2689)</f>
        <v>-</v>
      </c>
      <c r="W2689" s="84" t="str">
        <f aca="false">IF(U2689="-","-",O2689&amp;E2689&amp;H2689)</f>
        <v>-</v>
      </c>
      <c r="X2689" s="85" t="str">
        <f aca="false">D2689&amp;G2689</f>
        <v>FT-CAND-EGSC-PRCTOLL:EMER/ST.CL</v>
      </c>
      <c r="AF2689" s="0" t="str">
        <f aca="false">D2689&amp;V2689</f>
        <v>FT-CAND-EGSC-PRC-</v>
      </c>
    </row>
    <row r="2690" customFormat="false" ht="12.75" hidden="false" customHeight="false" outlineLevel="0" collapsed="false">
      <c r="A2690" s="81" t="n">
        <v>36682</v>
      </c>
      <c r="B2690" s="82" t="s">
        <v>55</v>
      </c>
      <c r="C2690" s="82" t="s">
        <v>56</v>
      </c>
      <c r="D2690" s="82" t="s">
        <v>103</v>
      </c>
      <c r="E2690" s="82" t="s">
        <v>24</v>
      </c>
      <c r="F2690" s="82"/>
      <c r="G2690" s="82" t="s">
        <v>62</v>
      </c>
      <c r="H2690" s="89" t="n">
        <v>37316</v>
      </c>
      <c r="I2690" s="82" t="n">
        <v>0</v>
      </c>
      <c r="J2690" s="82" t="n">
        <v>0</v>
      </c>
      <c r="K2690" s="83" t="n">
        <f aca="false">IF(J2690=0,0,J2690/I2690)</f>
        <v>0</v>
      </c>
      <c r="L2690" s="83" t="n">
        <f aca="false">I2690/UOM</f>
        <v>0</v>
      </c>
      <c r="M2690" s="83" t="n">
        <f aca="false">J2690/UOM</f>
        <v>0</v>
      </c>
      <c r="N2690" s="84" t="str">
        <f aca="false">IF(F2690="P","PHY",IF(F2690="G","G",E2690))</f>
        <v>P</v>
      </c>
      <c r="O2690" s="84" t="str">
        <f aca="false">IF(ISNA(VLOOKUP(G2690,BadCanCurves,1,FALSE())),VLOOKUP(D2690,FOLIOS,6,FALSE()),"not used")</f>
        <v>not used</v>
      </c>
      <c r="P2690" s="84" t="n">
        <f aca="false">IF($N2690="P",VLOOKUP(H2690,PrcBuckets,2,FALSE()),0)</f>
        <v>10</v>
      </c>
      <c r="Q2690" s="84" t="n">
        <f aca="false">IF($N2690="D",VLOOKUP(H2690,BasisBuckets,2,FALSE()),0)</f>
        <v>0</v>
      </c>
      <c r="R2690" s="84" t="n">
        <f aca="false">IF($N2690="PHY",VLOOKUP(H2690,PGDBuckets,2,FALSE()),0)</f>
        <v>0</v>
      </c>
      <c r="S2690" s="84" t="n">
        <f aca="false">IF($N2690="G",VLOOKUP(H2690,PGDBuckets,2,FALSE()),0)</f>
        <v>0</v>
      </c>
      <c r="T2690" s="84" t="n">
        <f aca="false">SUM(P2690:S2690)</f>
        <v>10</v>
      </c>
      <c r="U2690" s="84" t="str">
        <f aca="false">IF(O2690="not used","-",O2690&amp;N2690&amp;T2690)</f>
        <v>-</v>
      </c>
      <c r="V2690" s="84" t="str">
        <f aca="false">IF(O2690="Not Used","-",VLOOKUP(D2690,FOLIOS,7,FALSE())&amp;H2690)</f>
        <v>-</v>
      </c>
      <c r="W2690" s="84" t="str">
        <f aca="false">IF(U2690="-","-",O2690&amp;E2690&amp;H2690)</f>
        <v>-</v>
      </c>
      <c r="X2690" s="85" t="str">
        <f aca="false">D2690&amp;G2690</f>
        <v>FT-CAND-EGSC-PRCTOLL:EMER/ST.CL</v>
      </c>
      <c r="AF2690" s="0" t="str">
        <f aca="false">D2690&amp;V2690</f>
        <v>FT-CAND-EGSC-PRC-</v>
      </c>
    </row>
    <row r="2691" customFormat="false" ht="12.75" hidden="false" customHeight="false" outlineLevel="0" collapsed="false">
      <c r="A2691" s="81" t="n">
        <v>36682</v>
      </c>
      <c r="B2691" s="82" t="s">
        <v>55</v>
      </c>
      <c r="C2691" s="82" t="s">
        <v>56</v>
      </c>
      <c r="D2691" s="82" t="s">
        <v>103</v>
      </c>
      <c r="E2691" s="82" t="s">
        <v>24</v>
      </c>
      <c r="F2691" s="82"/>
      <c r="G2691" s="82" t="s">
        <v>62</v>
      </c>
      <c r="H2691" s="89" t="n">
        <v>37347</v>
      </c>
      <c r="I2691" s="82" t="n">
        <v>0</v>
      </c>
      <c r="J2691" s="82" t="n">
        <v>0</v>
      </c>
      <c r="K2691" s="83" t="n">
        <f aca="false">IF(J2691=0,0,J2691/I2691)</f>
        <v>0</v>
      </c>
      <c r="L2691" s="83" t="n">
        <f aca="false">I2691/UOM</f>
        <v>0</v>
      </c>
      <c r="M2691" s="83" t="n">
        <f aca="false">J2691/UOM</f>
        <v>0</v>
      </c>
      <c r="N2691" s="84" t="str">
        <f aca="false">IF(F2691="P","PHY",IF(F2691="G","G",E2691))</f>
        <v>P</v>
      </c>
      <c r="O2691" s="84" t="str">
        <f aca="false">IF(ISNA(VLOOKUP(G2691,BadCanCurves,1,FALSE())),VLOOKUP(D2691,FOLIOS,6,FALSE()),"not used")</f>
        <v>not used</v>
      </c>
      <c r="P2691" s="84" t="n">
        <f aca="false">IF($N2691="P",VLOOKUP(H2691,PrcBuckets,2,FALSE()),0)</f>
        <v>10</v>
      </c>
      <c r="Q2691" s="84" t="n">
        <f aca="false">IF($N2691="D",VLOOKUP(H2691,BasisBuckets,2,FALSE()),0)</f>
        <v>0</v>
      </c>
      <c r="R2691" s="84" t="n">
        <f aca="false">IF($N2691="PHY",VLOOKUP(H2691,PGDBuckets,2,FALSE()),0)</f>
        <v>0</v>
      </c>
      <c r="S2691" s="84" t="n">
        <f aca="false">IF($N2691="G",VLOOKUP(H2691,PGDBuckets,2,FALSE()),0)</f>
        <v>0</v>
      </c>
      <c r="T2691" s="84" t="n">
        <f aca="false">SUM(P2691:S2691)</f>
        <v>10</v>
      </c>
      <c r="U2691" s="84" t="str">
        <f aca="false">IF(O2691="not used","-",O2691&amp;N2691&amp;T2691)</f>
        <v>-</v>
      </c>
      <c r="V2691" s="84" t="str">
        <f aca="false">IF(O2691="Not Used","-",VLOOKUP(D2691,FOLIOS,7,FALSE())&amp;H2691)</f>
        <v>-</v>
      </c>
      <c r="W2691" s="84" t="str">
        <f aca="false">IF(U2691="-","-",O2691&amp;E2691&amp;H2691)</f>
        <v>-</v>
      </c>
      <c r="X2691" s="85" t="str">
        <f aca="false">D2691&amp;G2691</f>
        <v>FT-CAND-EGSC-PRCTOLL:EMER/ST.CL</v>
      </c>
      <c r="AF2691" s="0" t="str">
        <f aca="false">D2691&amp;V2691</f>
        <v>FT-CAND-EGSC-PRC-</v>
      </c>
    </row>
    <row r="2692" customFormat="false" ht="12.75" hidden="false" customHeight="false" outlineLevel="0" collapsed="false">
      <c r="A2692" s="81" t="n">
        <v>36682</v>
      </c>
      <c r="B2692" s="82" t="s">
        <v>55</v>
      </c>
      <c r="C2692" s="82" t="s">
        <v>56</v>
      </c>
      <c r="D2692" s="82" t="s">
        <v>103</v>
      </c>
      <c r="E2692" s="82" t="s">
        <v>24</v>
      </c>
      <c r="F2692" s="82"/>
      <c r="G2692" s="82" t="s">
        <v>62</v>
      </c>
      <c r="H2692" s="89" t="n">
        <v>37377</v>
      </c>
      <c r="I2692" s="82" t="n">
        <v>0</v>
      </c>
      <c r="J2692" s="82" t="n">
        <v>0</v>
      </c>
      <c r="K2692" s="83" t="n">
        <f aca="false">IF(J2692=0,0,J2692/I2692)</f>
        <v>0</v>
      </c>
      <c r="L2692" s="83" t="n">
        <f aca="false">I2692/UOM</f>
        <v>0</v>
      </c>
      <c r="M2692" s="83" t="n">
        <f aca="false">J2692/UOM</f>
        <v>0</v>
      </c>
      <c r="N2692" s="84" t="str">
        <f aca="false">IF(F2692="P","PHY",IF(F2692="G","G",E2692))</f>
        <v>P</v>
      </c>
      <c r="O2692" s="84" t="str">
        <f aca="false">IF(ISNA(VLOOKUP(G2692,BadCanCurves,1,FALSE())),VLOOKUP(D2692,FOLIOS,6,FALSE()),"not used")</f>
        <v>not used</v>
      </c>
      <c r="P2692" s="84" t="n">
        <f aca="false">IF($N2692="P",VLOOKUP(H2692,PrcBuckets,2,FALSE()),0)</f>
        <v>10</v>
      </c>
      <c r="Q2692" s="84" t="n">
        <f aca="false">IF($N2692="D",VLOOKUP(H2692,BasisBuckets,2,FALSE()),0)</f>
        <v>0</v>
      </c>
      <c r="R2692" s="84" t="n">
        <f aca="false">IF($N2692="PHY",VLOOKUP(H2692,PGDBuckets,2,FALSE()),0)</f>
        <v>0</v>
      </c>
      <c r="S2692" s="84" t="n">
        <f aca="false">IF($N2692="G",VLOOKUP(H2692,PGDBuckets,2,FALSE()),0)</f>
        <v>0</v>
      </c>
      <c r="T2692" s="84" t="n">
        <f aca="false">SUM(P2692:S2692)</f>
        <v>10</v>
      </c>
      <c r="U2692" s="84" t="str">
        <f aca="false">IF(O2692="not used","-",O2692&amp;N2692&amp;T2692)</f>
        <v>-</v>
      </c>
      <c r="V2692" s="84" t="str">
        <f aca="false">IF(O2692="Not Used","-",VLOOKUP(D2692,FOLIOS,7,FALSE())&amp;H2692)</f>
        <v>-</v>
      </c>
      <c r="W2692" s="84" t="str">
        <f aca="false">IF(U2692="-","-",O2692&amp;E2692&amp;H2692)</f>
        <v>-</v>
      </c>
      <c r="X2692" s="85" t="str">
        <f aca="false">D2692&amp;G2692</f>
        <v>FT-CAND-EGSC-PRCTOLL:EMER/ST.CL</v>
      </c>
      <c r="AF2692" s="0" t="str">
        <f aca="false">D2692&amp;V2692</f>
        <v>FT-CAND-EGSC-PRC-</v>
      </c>
    </row>
    <row r="2693" customFormat="false" ht="12.75" hidden="false" customHeight="false" outlineLevel="0" collapsed="false">
      <c r="A2693" s="81" t="n">
        <v>36682</v>
      </c>
      <c r="B2693" s="82" t="s">
        <v>55</v>
      </c>
      <c r="C2693" s="82" t="s">
        <v>56</v>
      </c>
      <c r="D2693" s="82" t="s">
        <v>103</v>
      </c>
      <c r="E2693" s="82" t="s">
        <v>24</v>
      </c>
      <c r="F2693" s="82"/>
      <c r="G2693" s="82" t="s">
        <v>62</v>
      </c>
      <c r="H2693" s="89" t="n">
        <v>37408</v>
      </c>
      <c r="I2693" s="82" t="n">
        <v>0</v>
      </c>
      <c r="J2693" s="82" t="n">
        <v>0</v>
      </c>
      <c r="K2693" s="83" t="n">
        <f aca="false">IF(J2693=0,0,J2693/I2693)</f>
        <v>0</v>
      </c>
      <c r="L2693" s="83" t="n">
        <f aca="false">I2693/UOM</f>
        <v>0</v>
      </c>
      <c r="M2693" s="83" t="n">
        <f aca="false">J2693/UOM</f>
        <v>0</v>
      </c>
      <c r="N2693" s="84" t="str">
        <f aca="false">IF(F2693="P","PHY",IF(F2693="G","G",E2693))</f>
        <v>P</v>
      </c>
      <c r="O2693" s="84" t="str">
        <f aca="false">IF(ISNA(VLOOKUP(G2693,BadCanCurves,1,FALSE())),VLOOKUP(D2693,FOLIOS,6,FALSE()),"not used")</f>
        <v>not used</v>
      </c>
      <c r="P2693" s="84" t="n">
        <f aca="false">IF($N2693="P",VLOOKUP(H2693,PrcBuckets,2,FALSE()),0)</f>
        <v>10</v>
      </c>
      <c r="Q2693" s="84" t="n">
        <f aca="false">IF($N2693="D",VLOOKUP(H2693,BasisBuckets,2,FALSE()),0)</f>
        <v>0</v>
      </c>
      <c r="R2693" s="84" t="n">
        <f aca="false">IF($N2693="PHY",VLOOKUP(H2693,PGDBuckets,2,FALSE()),0)</f>
        <v>0</v>
      </c>
      <c r="S2693" s="84" t="n">
        <f aca="false">IF($N2693="G",VLOOKUP(H2693,PGDBuckets,2,FALSE()),0)</f>
        <v>0</v>
      </c>
      <c r="T2693" s="84" t="n">
        <f aca="false">SUM(P2693:S2693)</f>
        <v>10</v>
      </c>
      <c r="U2693" s="84" t="str">
        <f aca="false">IF(O2693="not used","-",O2693&amp;N2693&amp;T2693)</f>
        <v>-</v>
      </c>
      <c r="V2693" s="84" t="str">
        <f aca="false">IF(O2693="Not Used","-",VLOOKUP(D2693,FOLIOS,7,FALSE())&amp;H2693)</f>
        <v>-</v>
      </c>
      <c r="W2693" s="84" t="str">
        <f aca="false">IF(U2693="-","-",O2693&amp;E2693&amp;H2693)</f>
        <v>-</v>
      </c>
      <c r="X2693" s="85" t="str">
        <f aca="false">D2693&amp;G2693</f>
        <v>FT-CAND-EGSC-PRCTOLL:EMER/ST.CL</v>
      </c>
      <c r="AF2693" s="0" t="str">
        <f aca="false">D2693&amp;V2693</f>
        <v>FT-CAND-EGSC-PRC-</v>
      </c>
    </row>
    <row r="2694" customFormat="false" ht="12.75" hidden="false" customHeight="false" outlineLevel="0" collapsed="false">
      <c r="A2694" s="81" t="n">
        <v>36682</v>
      </c>
      <c r="B2694" s="82" t="s">
        <v>55</v>
      </c>
      <c r="C2694" s="82" t="s">
        <v>56</v>
      </c>
      <c r="D2694" s="82" t="s">
        <v>103</v>
      </c>
      <c r="E2694" s="82" t="s">
        <v>24</v>
      </c>
      <c r="F2694" s="82"/>
      <c r="G2694" s="82" t="s">
        <v>62</v>
      </c>
      <c r="H2694" s="89" t="n">
        <v>37438</v>
      </c>
      <c r="I2694" s="82" t="n">
        <v>0</v>
      </c>
      <c r="J2694" s="82" t="n">
        <v>0</v>
      </c>
      <c r="K2694" s="83" t="n">
        <f aca="false">IF(J2694=0,0,J2694/I2694)</f>
        <v>0</v>
      </c>
      <c r="L2694" s="83" t="n">
        <f aca="false">I2694/UOM</f>
        <v>0</v>
      </c>
      <c r="M2694" s="83" t="n">
        <f aca="false">J2694/UOM</f>
        <v>0</v>
      </c>
      <c r="N2694" s="84" t="str">
        <f aca="false">IF(F2694="P","PHY",IF(F2694="G","G",E2694))</f>
        <v>P</v>
      </c>
      <c r="O2694" s="84" t="str">
        <f aca="false">IF(ISNA(VLOOKUP(G2694,BadCanCurves,1,FALSE())),VLOOKUP(D2694,FOLIOS,6,FALSE()),"not used")</f>
        <v>not used</v>
      </c>
      <c r="P2694" s="84" t="n">
        <f aca="false">IF($N2694="P",VLOOKUP(H2694,PrcBuckets,2,FALSE()),0)</f>
        <v>10</v>
      </c>
      <c r="Q2694" s="84" t="n">
        <f aca="false">IF($N2694="D",VLOOKUP(H2694,BasisBuckets,2,FALSE()),0)</f>
        <v>0</v>
      </c>
      <c r="R2694" s="84" t="n">
        <f aca="false">IF($N2694="PHY",VLOOKUP(H2694,PGDBuckets,2,FALSE()),0)</f>
        <v>0</v>
      </c>
      <c r="S2694" s="84" t="n">
        <f aca="false">IF($N2694="G",VLOOKUP(H2694,PGDBuckets,2,FALSE()),0)</f>
        <v>0</v>
      </c>
      <c r="T2694" s="84" t="n">
        <f aca="false">SUM(P2694:S2694)</f>
        <v>10</v>
      </c>
      <c r="U2694" s="84" t="str">
        <f aca="false">IF(O2694="not used","-",O2694&amp;N2694&amp;T2694)</f>
        <v>-</v>
      </c>
      <c r="V2694" s="84" t="str">
        <f aca="false">IF(O2694="Not Used","-",VLOOKUP(D2694,FOLIOS,7,FALSE())&amp;H2694)</f>
        <v>-</v>
      </c>
      <c r="W2694" s="84" t="str">
        <f aca="false">IF(U2694="-","-",O2694&amp;E2694&amp;H2694)</f>
        <v>-</v>
      </c>
      <c r="X2694" s="85" t="str">
        <f aca="false">D2694&amp;G2694</f>
        <v>FT-CAND-EGSC-PRCTOLL:EMER/ST.CL</v>
      </c>
      <c r="AF2694" s="0" t="str">
        <f aca="false">D2694&amp;V2694</f>
        <v>FT-CAND-EGSC-PRC-</v>
      </c>
    </row>
    <row r="2695" customFormat="false" ht="12.75" hidden="false" customHeight="false" outlineLevel="0" collapsed="false">
      <c r="A2695" s="81" t="n">
        <v>36682</v>
      </c>
      <c r="B2695" s="82" t="s">
        <v>55</v>
      </c>
      <c r="C2695" s="82" t="s">
        <v>56</v>
      </c>
      <c r="D2695" s="82" t="s">
        <v>103</v>
      </c>
      <c r="E2695" s="82" t="s">
        <v>24</v>
      </c>
      <c r="F2695" s="82"/>
      <c r="G2695" s="82" t="s">
        <v>62</v>
      </c>
      <c r="H2695" s="89" t="n">
        <v>37469</v>
      </c>
      <c r="I2695" s="82" t="n">
        <v>0</v>
      </c>
      <c r="J2695" s="82" t="n">
        <v>0</v>
      </c>
      <c r="K2695" s="83" t="n">
        <f aca="false">IF(J2695=0,0,J2695/I2695)</f>
        <v>0</v>
      </c>
      <c r="L2695" s="83" t="n">
        <f aca="false">I2695/UOM</f>
        <v>0</v>
      </c>
      <c r="M2695" s="83" t="n">
        <f aca="false">J2695/UOM</f>
        <v>0</v>
      </c>
      <c r="N2695" s="84" t="str">
        <f aca="false">IF(F2695="P","PHY",IF(F2695="G","G",E2695))</f>
        <v>P</v>
      </c>
      <c r="O2695" s="84" t="str">
        <f aca="false">IF(ISNA(VLOOKUP(G2695,BadCanCurves,1,FALSE())),VLOOKUP(D2695,FOLIOS,6,FALSE()),"not used")</f>
        <v>not used</v>
      </c>
      <c r="P2695" s="84" t="n">
        <f aca="false">IF($N2695="P",VLOOKUP(H2695,PrcBuckets,2,FALSE()),0)</f>
        <v>10</v>
      </c>
      <c r="Q2695" s="84" t="n">
        <f aca="false">IF($N2695="D",VLOOKUP(H2695,BasisBuckets,2,FALSE()),0)</f>
        <v>0</v>
      </c>
      <c r="R2695" s="84" t="n">
        <f aca="false">IF($N2695="PHY",VLOOKUP(H2695,PGDBuckets,2,FALSE()),0)</f>
        <v>0</v>
      </c>
      <c r="S2695" s="84" t="n">
        <f aca="false">IF($N2695="G",VLOOKUP(H2695,PGDBuckets,2,FALSE()),0)</f>
        <v>0</v>
      </c>
      <c r="T2695" s="84" t="n">
        <f aca="false">SUM(P2695:S2695)</f>
        <v>10</v>
      </c>
      <c r="U2695" s="84" t="str">
        <f aca="false">IF(O2695="not used","-",O2695&amp;N2695&amp;T2695)</f>
        <v>-</v>
      </c>
      <c r="V2695" s="84" t="str">
        <f aca="false">IF(O2695="Not Used","-",VLOOKUP(D2695,FOLIOS,7,FALSE())&amp;H2695)</f>
        <v>-</v>
      </c>
      <c r="W2695" s="84" t="str">
        <f aca="false">IF(U2695="-","-",O2695&amp;E2695&amp;H2695)</f>
        <v>-</v>
      </c>
      <c r="X2695" s="85" t="str">
        <f aca="false">D2695&amp;G2695</f>
        <v>FT-CAND-EGSC-PRCTOLL:EMER/ST.CL</v>
      </c>
      <c r="AF2695" s="0" t="str">
        <f aca="false">D2695&amp;V2695</f>
        <v>FT-CAND-EGSC-PRC-</v>
      </c>
    </row>
    <row r="2696" customFormat="false" ht="12.75" hidden="false" customHeight="false" outlineLevel="0" collapsed="false">
      <c r="A2696" s="81" t="n">
        <v>36682</v>
      </c>
      <c r="B2696" s="82" t="s">
        <v>55</v>
      </c>
      <c r="C2696" s="82" t="s">
        <v>56</v>
      </c>
      <c r="D2696" s="82" t="s">
        <v>103</v>
      </c>
      <c r="E2696" s="82" t="s">
        <v>24</v>
      </c>
      <c r="F2696" s="82"/>
      <c r="G2696" s="82" t="s">
        <v>62</v>
      </c>
      <c r="H2696" s="89" t="n">
        <v>37500</v>
      </c>
      <c r="I2696" s="82" t="n">
        <v>0</v>
      </c>
      <c r="J2696" s="82" t="n">
        <v>0</v>
      </c>
      <c r="K2696" s="83" t="n">
        <f aca="false">IF(J2696=0,0,J2696/I2696)</f>
        <v>0</v>
      </c>
      <c r="L2696" s="83" t="n">
        <f aca="false">I2696/UOM</f>
        <v>0</v>
      </c>
      <c r="M2696" s="83" t="n">
        <f aca="false">J2696/UOM</f>
        <v>0</v>
      </c>
      <c r="N2696" s="84" t="str">
        <f aca="false">IF(F2696="P","PHY",IF(F2696="G","G",E2696))</f>
        <v>P</v>
      </c>
      <c r="O2696" s="84" t="str">
        <f aca="false">IF(ISNA(VLOOKUP(G2696,BadCanCurves,1,FALSE())),VLOOKUP(D2696,FOLIOS,6,FALSE()),"not used")</f>
        <v>not used</v>
      </c>
      <c r="P2696" s="84" t="n">
        <f aca="false">IF($N2696="P",VLOOKUP(H2696,PrcBuckets,2,FALSE()),0)</f>
        <v>10</v>
      </c>
      <c r="Q2696" s="84" t="n">
        <f aca="false">IF($N2696="D",VLOOKUP(H2696,BasisBuckets,2,FALSE()),0)</f>
        <v>0</v>
      </c>
      <c r="R2696" s="84" t="n">
        <f aca="false">IF($N2696="PHY",VLOOKUP(H2696,PGDBuckets,2,FALSE()),0)</f>
        <v>0</v>
      </c>
      <c r="S2696" s="84" t="n">
        <f aca="false">IF($N2696="G",VLOOKUP(H2696,PGDBuckets,2,FALSE()),0)</f>
        <v>0</v>
      </c>
      <c r="T2696" s="84" t="n">
        <f aca="false">SUM(P2696:S2696)</f>
        <v>10</v>
      </c>
      <c r="U2696" s="84" t="str">
        <f aca="false">IF(O2696="not used","-",O2696&amp;N2696&amp;T2696)</f>
        <v>-</v>
      </c>
      <c r="V2696" s="84" t="str">
        <f aca="false">IF(O2696="Not Used","-",VLOOKUP(D2696,FOLIOS,7,FALSE())&amp;H2696)</f>
        <v>-</v>
      </c>
      <c r="W2696" s="84" t="str">
        <f aca="false">IF(U2696="-","-",O2696&amp;E2696&amp;H2696)</f>
        <v>-</v>
      </c>
      <c r="X2696" s="85" t="str">
        <f aca="false">D2696&amp;G2696</f>
        <v>FT-CAND-EGSC-PRCTOLL:EMER/ST.CL</v>
      </c>
      <c r="AF2696" s="0" t="str">
        <f aca="false">D2696&amp;V2696</f>
        <v>FT-CAND-EGSC-PRC-</v>
      </c>
    </row>
    <row r="2697" customFormat="false" ht="12.75" hidden="false" customHeight="false" outlineLevel="0" collapsed="false">
      <c r="A2697" s="81" t="n">
        <v>36682</v>
      </c>
      <c r="B2697" s="82" t="s">
        <v>55</v>
      </c>
      <c r="C2697" s="82" t="s">
        <v>56</v>
      </c>
      <c r="D2697" s="82" t="s">
        <v>103</v>
      </c>
      <c r="E2697" s="82" t="s">
        <v>24</v>
      </c>
      <c r="F2697" s="82"/>
      <c r="G2697" s="82" t="s">
        <v>62</v>
      </c>
      <c r="H2697" s="89" t="n">
        <v>37530</v>
      </c>
      <c r="I2697" s="82" t="n">
        <v>0</v>
      </c>
      <c r="J2697" s="82" t="n">
        <v>0</v>
      </c>
      <c r="K2697" s="83" t="n">
        <f aca="false">IF(J2697=0,0,J2697/I2697)</f>
        <v>0</v>
      </c>
      <c r="L2697" s="83" t="n">
        <f aca="false">I2697/UOM</f>
        <v>0</v>
      </c>
      <c r="M2697" s="83" t="n">
        <f aca="false">J2697/UOM</f>
        <v>0</v>
      </c>
      <c r="N2697" s="84" t="str">
        <f aca="false">IF(F2697="P","PHY",IF(F2697="G","G",E2697))</f>
        <v>P</v>
      </c>
      <c r="O2697" s="84" t="str">
        <f aca="false">IF(ISNA(VLOOKUP(G2697,BadCanCurves,1,FALSE())),VLOOKUP(D2697,FOLIOS,6,FALSE()),"not used")</f>
        <v>not used</v>
      </c>
      <c r="P2697" s="84" t="n">
        <f aca="false">IF($N2697="P",VLOOKUP(H2697,PrcBuckets,2,FALSE()),0)</f>
        <v>10</v>
      </c>
      <c r="Q2697" s="84" t="n">
        <f aca="false">IF($N2697="D",VLOOKUP(H2697,BasisBuckets,2,FALSE()),0)</f>
        <v>0</v>
      </c>
      <c r="R2697" s="84" t="n">
        <f aca="false">IF($N2697="PHY",VLOOKUP(H2697,PGDBuckets,2,FALSE()),0)</f>
        <v>0</v>
      </c>
      <c r="S2697" s="84" t="n">
        <f aca="false">IF($N2697="G",VLOOKUP(H2697,PGDBuckets,2,FALSE()),0)</f>
        <v>0</v>
      </c>
      <c r="T2697" s="84" t="n">
        <f aca="false">SUM(P2697:S2697)</f>
        <v>10</v>
      </c>
      <c r="U2697" s="84" t="str">
        <f aca="false">IF(O2697="not used","-",O2697&amp;N2697&amp;T2697)</f>
        <v>-</v>
      </c>
      <c r="V2697" s="84" t="str">
        <f aca="false">IF(O2697="Not Used","-",VLOOKUP(D2697,FOLIOS,7,FALSE())&amp;H2697)</f>
        <v>-</v>
      </c>
      <c r="W2697" s="84" t="str">
        <f aca="false">IF(U2697="-","-",O2697&amp;E2697&amp;H2697)</f>
        <v>-</v>
      </c>
      <c r="X2697" s="85" t="str">
        <f aca="false">D2697&amp;G2697</f>
        <v>FT-CAND-EGSC-PRCTOLL:EMER/ST.CL</v>
      </c>
      <c r="AF2697" s="0" t="str">
        <f aca="false">D2697&amp;V2697</f>
        <v>FT-CAND-EGSC-PRC-</v>
      </c>
    </row>
    <row r="2698" customFormat="false" ht="12.75" hidden="false" customHeight="false" outlineLevel="0" collapsed="false">
      <c r="A2698" s="81" t="n">
        <v>36682</v>
      </c>
      <c r="B2698" s="82" t="s">
        <v>55</v>
      </c>
      <c r="C2698" s="82" t="s">
        <v>56</v>
      </c>
      <c r="D2698" s="82" t="s">
        <v>103</v>
      </c>
      <c r="E2698" s="82" t="s">
        <v>24</v>
      </c>
      <c r="F2698" s="82"/>
      <c r="G2698" s="82" t="s">
        <v>62</v>
      </c>
      <c r="H2698" s="89" t="n">
        <v>37561</v>
      </c>
      <c r="I2698" s="82" t="n">
        <v>0</v>
      </c>
      <c r="J2698" s="82" t="n">
        <v>0</v>
      </c>
      <c r="K2698" s="83" t="n">
        <f aca="false">IF(J2698=0,0,J2698/I2698)</f>
        <v>0</v>
      </c>
      <c r="L2698" s="83" t="n">
        <f aca="false">I2698/UOM</f>
        <v>0</v>
      </c>
      <c r="M2698" s="83" t="n">
        <f aca="false">J2698/UOM</f>
        <v>0</v>
      </c>
      <c r="N2698" s="84" t="str">
        <f aca="false">IF(F2698="P","PHY",IF(F2698="G","G",E2698))</f>
        <v>P</v>
      </c>
      <c r="O2698" s="84" t="str">
        <f aca="false">IF(ISNA(VLOOKUP(G2698,BadCanCurves,1,FALSE())),VLOOKUP(D2698,FOLIOS,6,FALSE()),"not used")</f>
        <v>not used</v>
      </c>
      <c r="P2698" s="84" t="n">
        <f aca="false">IF($N2698="P",VLOOKUP(H2698,PrcBuckets,2,FALSE()),0)</f>
        <v>10</v>
      </c>
      <c r="Q2698" s="84" t="n">
        <f aca="false">IF($N2698="D",VLOOKUP(H2698,BasisBuckets,2,FALSE()),0)</f>
        <v>0</v>
      </c>
      <c r="R2698" s="84" t="n">
        <f aca="false">IF($N2698="PHY",VLOOKUP(H2698,PGDBuckets,2,FALSE()),0)</f>
        <v>0</v>
      </c>
      <c r="S2698" s="84" t="n">
        <f aca="false">IF($N2698="G",VLOOKUP(H2698,PGDBuckets,2,FALSE()),0)</f>
        <v>0</v>
      </c>
      <c r="T2698" s="84" t="n">
        <f aca="false">SUM(P2698:S2698)</f>
        <v>10</v>
      </c>
      <c r="U2698" s="84" t="str">
        <f aca="false">IF(O2698="not used","-",O2698&amp;N2698&amp;T2698)</f>
        <v>-</v>
      </c>
      <c r="V2698" s="84" t="str">
        <f aca="false">IF(O2698="Not Used","-",VLOOKUP(D2698,FOLIOS,7,FALSE())&amp;H2698)</f>
        <v>-</v>
      </c>
      <c r="W2698" s="84" t="str">
        <f aca="false">IF(U2698="-","-",O2698&amp;E2698&amp;H2698)</f>
        <v>-</v>
      </c>
      <c r="X2698" s="85" t="str">
        <f aca="false">D2698&amp;G2698</f>
        <v>FT-CAND-EGSC-PRCTOLL:EMER/ST.CL</v>
      </c>
      <c r="AF2698" s="0" t="str">
        <f aca="false">D2698&amp;V2698</f>
        <v>FT-CAND-EGSC-PRC-</v>
      </c>
    </row>
    <row r="2699" customFormat="false" ht="12.75" hidden="false" customHeight="false" outlineLevel="0" collapsed="false">
      <c r="A2699" s="81" t="n">
        <v>36682</v>
      </c>
      <c r="B2699" s="82" t="s">
        <v>55</v>
      </c>
      <c r="C2699" s="82" t="s">
        <v>56</v>
      </c>
      <c r="D2699" s="82" t="s">
        <v>103</v>
      </c>
      <c r="E2699" s="82" t="s">
        <v>24</v>
      </c>
      <c r="F2699" s="82"/>
      <c r="G2699" s="82" t="s">
        <v>62</v>
      </c>
      <c r="H2699" s="89" t="n">
        <v>37591</v>
      </c>
      <c r="I2699" s="82" t="n">
        <v>0</v>
      </c>
      <c r="J2699" s="82" t="n">
        <v>0</v>
      </c>
      <c r="K2699" s="83" t="n">
        <f aca="false">IF(J2699=0,0,J2699/I2699)</f>
        <v>0</v>
      </c>
      <c r="L2699" s="83" t="n">
        <f aca="false">I2699/UOM</f>
        <v>0</v>
      </c>
      <c r="M2699" s="83" t="n">
        <f aca="false">J2699/UOM</f>
        <v>0</v>
      </c>
      <c r="N2699" s="84" t="str">
        <f aca="false">IF(F2699="P","PHY",IF(F2699="G","G",E2699))</f>
        <v>P</v>
      </c>
      <c r="O2699" s="84" t="str">
        <f aca="false">IF(ISNA(VLOOKUP(G2699,BadCanCurves,1,FALSE())),VLOOKUP(D2699,FOLIOS,6,FALSE()),"not used")</f>
        <v>not used</v>
      </c>
      <c r="P2699" s="84" t="n">
        <f aca="false">IF($N2699="P",VLOOKUP(H2699,PrcBuckets,2,FALSE()),0)</f>
        <v>10</v>
      </c>
      <c r="Q2699" s="84" t="n">
        <f aca="false">IF($N2699="D",VLOOKUP(H2699,BasisBuckets,2,FALSE()),0)</f>
        <v>0</v>
      </c>
      <c r="R2699" s="84" t="n">
        <f aca="false">IF($N2699="PHY",VLOOKUP(H2699,PGDBuckets,2,FALSE()),0)</f>
        <v>0</v>
      </c>
      <c r="S2699" s="84" t="n">
        <f aca="false">IF($N2699="G",VLOOKUP(H2699,PGDBuckets,2,FALSE()),0)</f>
        <v>0</v>
      </c>
      <c r="T2699" s="84" t="n">
        <f aca="false">SUM(P2699:S2699)</f>
        <v>10</v>
      </c>
      <c r="U2699" s="84" t="str">
        <f aca="false">IF(O2699="not used","-",O2699&amp;N2699&amp;T2699)</f>
        <v>-</v>
      </c>
      <c r="V2699" s="84" t="str">
        <f aca="false">IF(O2699="Not Used","-",VLOOKUP(D2699,FOLIOS,7,FALSE())&amp;H2699)</f>
        <v>-</v>
      </c>
      <c r="W2699" s="84" t="str">
        <f aca="false">IF(U2699="-","-",O2699&amp;E2699&amp;H2699)</f>
        <v>-</v>
      </c>
      <c r="X2699" s="85" t="str">
        <f aca="false">D2699&amp;G2699</f>
        <v>FT-CAND-EGSC-PRCTOLL:EMER/ST.CL</v>
      </c>
      <c r="AF2699" s="0" t="str">
        <f aca="false">D2699&amp;V2699</f>
        <v>FT-CAND-EGSC-PRC-</v>
      </c>
    </row>
    <row r="2700" customFormat="false" ht="12.75" hidden="false" customHeight="false" outlineLevel="0" collapsed="false">
      <c r="A2700" s="81" t="n">
        <v>36682</v>
      </c>
      <c r="B2700" s="82" t="s">
        <v>55</v>
      </c>
      <c r="C2700" s="82" t="s">
        <v>56</v>
      </c>
      <c r="D2700" s="82" t="s">
        <v>103</v>
      </c>
      <c r="E2700" s="82" t="s">
        <v>24</v>
      </c>
      <c r="F2700" s="82"/>
      <c r="G2700" s="82" t="s">
        <v>62</v>
      </c>
      <c r="H2700" s="89" t="n">
        <v>37622</v>
      </c>
      <c r="I2700" s="82" t="n">
        <v>0</v>
      </c>
      <c r="J2700" s="82" t="n">
        <v>0</v>
      </c>
      <c r="K2700" s="83" t="n">
        <f aca="false">IF(J2700=0,0,J2700/I2700)</f>
        <v>0</v>
      </c>
      <c r="L2700" s="83" t="n">
        <f aca="false">I2700/UOM</f>
        <v>0</v>
      </c>
      <c r="M2700" s="83" t="n">
        <f aca="false">J2700/UOM</f>
        <v>0</v>
      </c>
      <c r="N2700" s="84" t="str">
        <f aca="false">IF(F2700="P","PHY",IF(F2700="G","G",E2700))</f>
        <v>P</v>
      </c>
      <c r="O2700" s="84" t="str">
        <f aca="false">IF(ISNA(VLOOKUP(G2700,BadCanCurves,1,FALSE())),VLOOKUP(D2700,FOLIOS,6,FALSE()),"not used")</f>
        <v>not used</v>
      </c>
      <c r="P2700" s="84" t="n">
        <f aca="false">IF($N2700="P",VLOOKUP(H2700,PrcBuckets,2,FALSE()),0)</f>
        <v>11</v>
      </c>
      <c r="Q2700" s="84" t="n">
        <f aca="false">IF($N2700="D",VLOOKUP(H2700,BasisBuckets,2,FALSE()),0)</f>
        <v>0</v>
      </c>
      <c r="R2700" s="84" t="n">
        <f aca="false">IF($N2700="PHY",VLOOKUP(H2700,PGDBuckets,2,FALSE()),0)</f>
        <v>0</v>
      </c>
      <c r="S2700" s="84" t="n">
        <f aca="false">IF($N2700="G",VLOOKUP(H2700,PGDBuckets,2,FALSE()),0)</f>
        <v>0</v>
      </c>
      <c r="T2700" s="84" t="n">
        <f aca="false">SUM(P2700:S2700)</f>
        <v>11</v>
      </c>
      <c r="U2700" s="84" t="str">
        <f aca="false">IF(O2700="not used","-",O2700&amp;N2700&amp;T2700)</f>
        <v>-</v>
      </c>
      <c r="V2700" s="84" t="str">
        <f aca="false">IF(O2700="Not Used","-",VLOOKUP(D2700,FOLIOS,7,FALSE())&amp;H2700)</f>
        <v>-</v>
      </c>
      <c r="W2700" s="84" t="str">
        <f aca="false">IF(U2700="-","-",O2700&amp;E2700&amp;H2700)</f>
        <v>-</v>
      </c>
      <c r="X2700" s="85" t="str">
        <f aca="false">D2700&amp;G2700</f>
        <v>FT-CAND-EGSC-PRCTOLL:EMER/ST.CL</v>
      </c>
      <c r="AF2700" s="0" t="str">
        <f aca="false">D2700&amp;V2700</f>
        <v>FT-CAND-EGSC-PRC-</v>
      </c>
    </row>
    <row r="2701" customFormat="false" ht="12.75" hidden="false" customHeight="false" outlineLevel="0" collapsed="false">
      <c r="A2701" s="81" t="n">
        <v>36682</v>
      </c>
      <c r="B2701" s="82" t="s">
        <v>55</v>
      </c>
      <c r="C2701" s="82" t="s">
        <v>56</v>
      </c>
      <c r="D2701" s="82" t="s">
        <v>103</v>
      </c>
      <c r="E2701" s="82" t="s">
        <v>24</v>
      </c>
      <c r="F2701" s="82"/>
      <c r="G2701" s="82" t="s">
        <v>62</v>
      </c>
      <c r="H2701" s="89" t="n">
        <v>37653</v>
      </c>
      <c r="I2701" s="82" t="n">
        <v>0</v>
      </c>
      <c r="J2701" s="82" t="n">
        <v>0</v>
      </c>
      <c r="K2701" s="83" t="n">
        <f aca="false">IF(J2701=0,0,J2701/I2701)</f>
        <v>0</v>
      </c>
      <c r="L2701" s="83" t="n">
        <f aca="false">I2701/UOM</f>
        <v>0</v>
      </c>
      <c r="M2701" s="83" t="n">
        <f aca="false">J2701/UOM</f>
        <v>0</v>
      </c>
      <c r="N2701" s="84" t="str">
        <f aca="false">IF(F2701="P","PHY",IF(F2701="G","G",E2701))</f>
        <v>P</v>
      </c>
      <c r="O2701" s="84" t="str">
        <f aca="false">IF(ISNA(VLOOKUP(G2701,BadCanCurves,1,FALSE())),VLOOKUP(D2701,FOLIOS,6,FALSE()),"not used")</f>
        <v>not used</v>
      </c>
      <c r="P2701" s="84" t="n">
        <f aca="false">IF($N2701="P",VLOOKUP(H2701,PrcBuckets,2,FALSE()),0)</f>
        <v>11</v>
      </c>
      <c r="Q2701" s="84" t="n">
        <f aca="false">IF($N2701="D",VLOOKUP(H2701,BasisBuckets,2,FALSE()),0)</f>
        <v>0</v>
      </c>
      <c r="R2701" s="84" t="n">
        <f aca="false">IF($N2701="PHY",VLOOKUP(H2701,PGDBuckets,2,FALSE()),0)</f>
        <v>0</v>
      </c>
      <c r="S2701" s="84" t="n">
        <f aca="false">IF($N2701="G",VLOOKUP(H2701,PGDBuckets,2,FALSE()),0)</f>
        <v>0</v>
      </c>
      <c r="T2701" s="84" t="n">
        <f aca="false">SUM(P2701:S2701)</f>
        <v>11</v>
      </c>
      <c r="U2701" s="84" t="str">
        <f aca="false">IF(O2701="not used","-",O2701&amp;N2701&amp;T2701)</f>
        <v>-</v>
      </c>
      <c r="V2701" s="84" t="str">
        <f aca="false">IF(O2701="Not Used","-",VLOOKUP(D2701,FOLIOS,7,FALSE())&amp;H2701)</f>
        <v>-</v>
      </c>
      <c r="W2701" s="84" t="str">
        <f aca="false">IF(U2701="-","-",O2701&amp;E2701&amp;H2701)</f>
        <v>-</v>
      </c>
      <c r="X2701" s="85" t="str">
        <f aca="false">D2701&amp;G2701</f>
        <v>FT-CAND-EGSC-PRCTOLL:EMER/ST.CL</v>
      </c>
      <c r="AF2701" s="0" t="str">
        <f aca="false">D2701&amp;V2701</f>
        <v>FT-CAND-EGSC-PRC-</v>
      </c>
    </row>
    <row r="2702" customFormat="false" ht="12.75" hidden="false" customHeight="false" outlineLevel="0" collapsed="false">
      <c r="A2702" s="81" t="n">
        <v>36682</v>
      </c>
      <c r="B2702" s="82" t="s">
        <v>55</v>
      </c>
      <c r="C2702" s="82" t="s">
        <v>56</v>
      </c>
      <c r="D2702" s="82" t="s">
        <v>103</v>
      </c>
      <c r="E2702" s="82" t="s">
        <v>24</v>
      </c>
      <c r="F2702" s="82"/>
      <c r="G2702" s="82" t="s">
        <v>62</v>
      </c>
      <c r="H2702" s="89" t="n">
        <v>37681</v>
      </c>
      <c r="I2702" s="82" t="n">
        <v>0</v>
      </c>
      <c r="J2702" s="82" t="n">
        <v>0</v>
      </c>
      <c r="K2702" s="83" t="n">
        <f aca="false">IF(J2702=0,0,J2702/I2702)</f>
        <v>0</v>
      </c>
      <c r="L2702" s="83" t="n">
        <f aca="false">I2702/UOM</f>
        <v>0</v>
      </c>
      <c r="M2702" s="83" t="n">
        <f aca="false">J2702/UOM</f>
        <v>0</v>
      </c>
      <c r="N2702" s="84" t="str">
        <f aca="false">IF(F2702="P","PHY",IF(F2702="G","G",E2702))</f>
        <v>P</v>
      </c>
      <c r="O2702" s="84" t="str">
        <f aca="false">IF(ISNA(VLOOKUP(G2702,BadCanCurves,1,FALSE())),VLOOKUP(D2702,FOLIOS,6,FALSE()),"not used")</f>
        <v>not used</v>
      </c>
      <c r="P2702" s="84" t="n">
        <f aca="false">IF($N2702="P",VLOOKUP(H2702,PrcBuckets,2,FALSE()),0)</f>
        <v>11</v>
      </c>
      <c r="Q2702" s="84" t="n">
        <f aca="false">IF($N2702="D",VLOOKUP(H2702,BasisBuckets,2,FALSE()),0)</f>
        <v>0</v>
      </c>
      <c r="R2702" s="84" t="n">
        <f aca="false">IF($N2702="PHY",VLOOKUP(H2702,PGDBuckets,2,FALSE()),0)</f>
        <v>0</v>
      </c>
      <c r="S2702" s="84" t="n">
        <f aca="false">IF($N2702="G",VLOOKUP(H2702,PGDBuckets,2,FALSE()),0)</f>
        <v>0</v>
      </c>
      <c r="T2702" s="84" t="n">
        <f aca="false">SUM(P2702:S2702)</f>
        <v>11</v>
      </c>
      <c r="U2702" s="84" t="str">
        <f aca="false">IF(O2702="not used","-",O2702&amp;N2702&amp;T2702)</f>
        <v>-</v>
      </c>
      <c r="V2702" s="84" t="str">
        <f aca="false">IF(O2702="Not Used","-",VLOOKUP(D2702,FOLIOS,7,FALSE())&amp;H2702)</f>
        <v>-</v>
      </c>
      <c r="W2702" s="84" t="str">
        <f aca="false">IF(U2702="-","-",O2702&amp;E2702&amp;H2702)</f>
        <v>-</v>
      </c>
      <c r="X2702" s="85" t="str">
        <f aca="false">D2702&amp;G2702</f>
        <v>FT-CAND-EGSC-PRCTOLL:EMER/ST.CL</v>
      </c>
      <c r="AF2702" s="0" t="str">
        <f aca="false">D2702&amp;V2702</f>
        <v>FT-CAND-EGSC-PRC-</v>
      </c>
    </row>
    <row r="2703" customFormat="false" ht="12.75" hidden="false" customHeight="false" outlineLevel="0" collapsed="false">
      <c r="A2703" s="81" t="n">
        <v>36682</v>
      </c>
      <c r="B2703" s="82" t="s">
        <v>55</v>
      </c>
      <c r="C2703" s="82" t="s">
        <v>56</v>
      </c>
      <c r="D2703" s="82" t="s">
        <v>103</v>
      </c>
      <c r="E2703" s="82" t="s">
        <v>24</v>
      </c>
      <c r="F2703" s="82"/>
      <c r="G2703" s="82" t="s">
        <v>62</v>
      </c>
      <c r="H2703" s="89" t="n">
        <v>37712</v>
      </c>
      <c r="I2703" s="82" t="n">
        <v>0</v>
      </c>
      <c r="J2703" s="82" t="n">
        <v>0</v>
      </c>
      <c r="K2703" s="83" t="n">
        <f aca="false">IF(J2703=0,0,J2703/I2703)</f>
        <v>0</v>
      </c>
      <c r="L2703" s="83" t="n">
        <f aca="false">I2703/UOM</f>
        <v>0</v>
      </c>
      <c r="M2703" s="83" t="n">
        <f aca="false">J2703/UOM</f>
        <v>0</v>
      </c>
      <c r="N2703" s="84" t="str">
        <f aca="false">IF(F2703="P","PHY",IF(F2703="G","G",E2703))</f>
        <v>P</v>
      </c>
      <c r="O2703" s="84" t="str">
        <f aca="false">IF(ISNA(VLOOKUP(G2703,BadCanCurves,1,FALSE())),VLOOKUP(D2703,FOLIOS,6,FALSE()),"not used")</f>
        <v>not used</v>
      </c>
      <c r="P2703" s="84" t="n">
        <f aca="false">IF($N2703="P",VLOOKUP(H2703,PrcBuckets,2,FALSE()),0)</f>
        <v>11</v>
      </c>
      <c r="Q2703" s="84" t="n">
        <f aca="false">IF($N2703="D",VLOOKUP(H2703,BasisBuckets,2,FALSE()),0)</f>
        <v>0</v>
      </c>
      <c r="R2703" s="84" t="n">
        <f aca="false">IF($N2703="PHY",VLOOKUP(H2703,PGDBuckets,2,FALSE()),0)</f>
        <v>0</v>
      </c>
      <c r="S2703" s="84" t="n">
        <f aca="false">IF($N2703="G",VLOOKUP(H2703,PGDBuckets,2,FALSE()),0)</f>
        <v>0</v>
      </c>
      <c r="T2703" s="84" t="n">
        <f aca="false">SUM(P2703:S2703)</f>
        <v>11</v>
      </c>
      <c r="U2703" s="84" t="str">
        <f aca="false">IF(O2703="not used","-",O2703&amp;N2703&amp;T2703)</f>
        <v>-</v>
      </c>
      <c r="V2703" s="84" t="str">
        <f aca="false">IF(O2703="Not Used","-",VLOOKUP(D2703,FOLIOS,7,FALSE())&amp;H2703)</f>
        <v>-</v>
      </c>
      <c r="W2703" s="84" t="str">
        <f aca="false">IF(U2703="-","-",O2703&amp;E2703&amp;H2703)</f>
        <v>-</v>
      </c>
      <c r="X2703" s="85" t="str">
        <f aca="false">D2703&amp;G2703</f>
        <v>FT-CAND-EGSC-PRCTOLL:EMER/ST.CL</v>
      </c>
      <c r="AF2703" s="0" t="str">
        <f aca="false">D2703&amp;V2703</f>
        <v>FT-CAND-EGSC-PRC-</v>
      </c>
    </row>
    <row r="2704" customFormat="false" ht="12.75" hidden="false" customHeight="false" outlineLevel="0" collapsed="false">
      <c r="A2704" s="81" t="n">
        <v>36682</v>
      </c>
      <c r="B2704" s="82" t="s">
        <v>55</v>
      </c>
      <c r="C2704" s="82" t="s">
        <v>56</v>
      </c>
      <c r="D2704" s="82" t="s">
        <v>103</v>
      </c>
      <c r="E2704" s="82" t="s">
        <v>24</v>
      </c>
      <c r="F2704" s="82"/>
      <c r="G2704" s="82" t="s">
        <v>62</v>
      </c>
      <c r="H2704" s="89" t="n">
        <v>37742</v>
      </c>
      <c r="I2704" s="82" t="n">
        <v>0</v>
      </c>
      <c r="J2704" s="82" t="n">
        <v>0</v>
      </c>
      <c r="K2704" s="83" t="n">
        <f aca="false">IF(J2704=0,0,J2704/I2704)</f>
        <v>0</v>
      </c>
      <c r="L2704" s="83" t="n">
        <f aca="false">I2704/UOM</f>
        <v>0</v>
      </c>
      <c r="M2704" s="83" t="n">
        <f aca="false">J2704/UOM</f>
        <v>0</v>
      </c>
      <c r="N2704" s="84" t="str">
        <f aca="false">IF(F2704="P","PHY",IF(F2704="G","G",E2704))</f>
        <v>P</v>
      </c>
      <c r="O2704" s="84" t="str">
        <f aca="false">IF(ISNA(VLOOKUP(G2704,BadCanCurves,1,FALSE())),VLOOKUP(D2704,FOLIOS,6,FALSE()),"not used")</f>
        <v>not used</v>
      </c>
      <c r="P2704" s="84" t="n">
        <f aca="false">IF($N2704="P",VLOOKUP(H2704,PrcBuckets,2,FALSE()),0)</f>
        <v>11</v>
      </c>
      <c r="Q2704" s="84" t="n">
        <f aca="false">IF($N2704="D",VLOOKUP(H2704,BasisBuckets,2,FALSE()),0)</f>
        <v>0</v>
      </c>
      <c r="R2704" s="84" t="n">
        <f aca="false">IF($N2704="PHY",VLOOKUP(H2704,PGDBuckets,2,FALSE()),0)</f>
        <v>0</v>
      </c>
      <c r="S2704" s="84" t="n">
        <f aca="false">IF($N2704="G",VLOOKUP(H2704,PGDBuckets,2,FALSE()),0)</f>
        <v>0</v>
      </c>
      <c r="T2704" s="84" t="n">
        <f aca="false">SUM(P2704:S2704)</f>
        <v>11</v>
      </c>
      <c r="U2704" s="84" t="str">
        <f aca="false">IF(O2704="not used","-",O2704&amp;N2704&amp;T2704)</f>
        <v>-</v>
      </c>
      <c r="V2704" s="84" t="str">
        <f aca="false">IF(O2704="Not Used","-",VLOOKUP(D2704,FOLIOS,7,FALSE())&amp;H2704)</f>
        <v>-</v>
      </c>
      <c r="W2704" s="84" t="str">
        <f aca="false">IF(U2704="-","-",O2704&amp;E2704&amp;H2704)</f>
        <v>-</v>
      </c>
      <c r="X2704" s="85" t="str">
        <f aca="false">D2704&amp;G2704</f>
        <v>FT-CAND-EGSC-PRCTOLL:EMER/ST.CL</v>
      </c>
      <c r="AF2704" s="0" t="str">
        <f aca="false">D2704&amp;V2704</f>
        <v>FT-CAND-EGSC-PRC-</v>
      </c>
    </row>
    <row r="2705" customFormat="false" ht="12.75" hidden="false" customHeight="false" outlineLevel="0" collapsed="false">
      <c r="A2705" s="81" t="n">
        <v>36682</v>
      </c>
      <c r="B2705" s="82" t="s">
        <v>55</v>
      </c>
      <c r="C2705" s="82" t="s">
        <v>56</v>
      </c>
      <c r="D2705" s="82" t="s">
        <v>103</v>
      </c>
      <c r="E2705" s="82" t="s">
        <v>24</v>
      </c>
      <c r="F2705" s="82"/>
      <c r="G2705" s="82" t="s">
        <v>62</v>
      </c>
      <c r="H2705" s="89" t="n">
        <v>37773</v>
      </c>
      <c r="I2705" s="82" t="n">
        <v>0</v>
      </c>
      <c r="J2705" s="82" t="n">
        <v>0</v>
      </c>
      <c r="K2705" s="83" t="n">
        <f aca="false">IF(J2705=0,0,J2705/I2705)</f>
        <v>0</v>
      </c>
      <c r="L2705" s="83" t="n">
        <f aca="false">I2705/UOM</f>
        <v>0</v>
      </c>
      <c r="M2705" s="83" t="n">
        <f aca="false">J2705/UOM</f>
        <v>0</v>
      </c>
      <c r="N2705" s="84" t="str">
        <f aca="false">IF(F2705="P","PHY",IF(F2705="G","G",E2705))</f>
        <v>P</v>
      </c>
      <c r="O2705" s="84" t="str">
        <f aca="false">IF(ISNA(VLOOKUP(G2705,BadCanCurves,1,FALSE())),VLOOKUP(D2705,FOLIOS,6,FALSE()),"not used")</f>
        <v>not used</v>
      </c>
      <c r="P2705" s="84" t="n">
        <f aca="false">IF($N2705="P",VLOOKUP(H2705,PrcBuckets,2,FALSE()),0)</f>
        <v>11</v>
      </c>
      <c r="Q2705" s="84" t="n">
        <f aca="false">IF($N2705="D",VLOOKUP(H2705,BasisBuckets,2,FALSE()),0)</f>
        <v>0</v>
      </c>
      <c r="R2705" s="84" t="n">
        <f aca="false">IF($N2705="PHY",VLOOKUP(H2705,PGDBuckets,2,FALSE()),0)</f>
        <v>0</v>
      </c>
      <c r="S2705" s="84" t="n">
        <f aca="false">IF($N2705="G",VLOOKUP(H2705,PGDBuckets,2,FALSE()),0)</f>
        <v>0</v>
      </c>
      <c r="T2705" s="84" t="n">
        <f aca="false">SUM(P2705:S2705)</f>
        <v>11</v>
      </c>
      <c r="U2705" s="84" t="str">
        <f aca="false">IF(O2705="not used","-",O2705&amp;N2705&amp;T2705)</f>
        <v>-</v>
      </c>
      <c r="V2705" s="84" t="str">
        <f aca="false">IF(O2705="Not Used","-",VLOOKUP(D2705,FOLIOS,7,FALSE())&amp;H2705)</f>
        <v>-</v>
      </c>
      <c r="W2705" s="84" t="str">
        <f aca="false">IF(U2705="-","-",O2705&amp;E2705&amp;H2705)</f>
        <v>-</v>
      </c>
      <c r="X2705" s="85" t="str">
        <f aca="false">D2705&amp;G2705</f>
        <v>FT-CAND-EGSC-PRCTOLL:EMER/ST.CL</v>
      </c>
      <c r="AF2705" s="0" t="str">
        <f aca="false">D2705&amp;V2705</f>
        <v>FT-CAND-EGSC-PRC-</v>
      </c>
    </row>
    <row r="2706" customFormat="false" ht="12.75" hidden="false" customHeight="false" outlineLevel="0" collapsed="false">
      <c r="A2706" s="81" t="n">
        <v>36682</v>
      </c>
      <c r="B2706" s="82" t="s">
        <v>55</v>
      </c>
      <c r="C2706" s="82" t="s">
        <v>56</v>
      </c>
      <c r="D2706" s="82" t="s">
        <v>103</v>
      </c>
      <c r="E2706" s="82" t="s">
        <v>24</v>
      </c>
      <c r="F2706" s="82"/>
      <c r="G2706" s="82" t="s">
        <v>62</v>
      </c>
      <c r="H2706" s="89" t="n">
        <v>37803</v>
      </c>
      <c r="I2706" s="82" t="n">
        <v>0</v>
      </c>
      <c r="J2706" s="82" t="n">
        <v>0</v>
      </c>
      <c r="K2706" s="83" t="n">
        <f aca="false">IF(J2706=0,0,J2706/I2706)</f>
        <v>0</v>
      </c>
      <c r="L2706" s="83" t="n">
        <f aca="false">I2706/UOM</f>
        <v>0</v>
      </c>
      <c r="M2706" s="83" t="n">
        <f aca="false">J2706/UOM</f>
        <v>0</v>
      </c>
      <c r="N2706" s="84" t="str">
        <f aca="false">IF(F2706="P","PHY",IF(F2706="G","G",E2706))</f>
        <v>P</v>
      </c>
      <c r="O2706" s="84" t="str">
        <f aca="false">IF(ISNA(VLOOKUP(G2706,BadCanCurves,1,FALSE())),VLOOKUP(D2706,FOLIOS,6,FALSE()),"not used")</f>
        <v>not used</v>
      </c>
      <c r="P2706" s="84" t="n">
        <f aca="false">IF($N2706="P",VLOOKUP(H2706,PrcBuckets,2,FALSE()),0)</f>
        <v>11</v>
      </c>
      <c r="Q2706" s="84" t="n">
        <f aca="false">IF($N2706="D",VLOOKUP(H2706,BasisBuckets,2,FALSE()),0)</f>
        <v>0</v>
      </c>
      <c r="R2706" s="84" t="n">
        <f aca="false">IF($N2706="PHY",VLOOKUP(H2706,PGDBuckets,2,FALSE()),0)</f>
        <v>0</v>
      </c>
      <c r="S2706" s="84" t="n">
        <f aca="false">IF($N2706="G",VLOOKUP(H2706,PGDBuckets,2,FALSE()),0)</f>
        <v>0</v>
      </c>
      <c r="T2706" s="84" t="n">
        <f aca="false">SUM(P2706:S2706)</f>
        <v>11</v>
      </c>
      <c r="U2706" s="84" t="str">
        <f aca="false">IF(O2706="not used","-",O2706&amp;N2706&amp;T2706)</f>
        <v>-</v>
      </c>
      <c r="V2706" s="84" t="str">
        <f aca="false">IF(O2706="Not Used","-",VLOOKUP(D2706,FOLIOS,7,FALSE())&amp;H2706)</f>
        <v>-</v>
      </c>
      <c r="W2706" s="84" t="str">
        <f aca="false">IF(U2706="-","-",O2706&amp;E2706&amp;H2706)</f>
        <v>-</v>
      </c>
      <c r="X2706" s="85" t="str">
        <f aca="false">D2706&amp;G2706</f>
        <v>FT-CAND-EGSC-PRCTOLL:EMER/ST.CL</v>
      </c>
      <c r="AF2706" s="0" t="str">
        <f aca="false">D2706&amp;V2706</f>
        <v>FT-CAND-EGSC-PRC-</v>
      </c>
    </row>
    <row r="2707" customFormat="false" ht="12.75" hidden="false" customHeight="false" outlineLevel="0" collapsed="false">
      <c r="A2707" s="81" t="n">
        <v>36682</v>
      </c>
      <c r="B2707" s="82" t="s">
        <v>55</v>
      </c>
      <c r="C2707" s="82" t="s">
        <v>56</v>
      </c>
      <c r="D2707" s="82" t="s">
        <v>103</v>
      </c>
      <c r="E2707" s="82" t="s">
        <v>24</v>
      </c>
      <c r="F2707" s="82"/>
      <c r="G2707" s="82" t="s">
        <v>62</v>
      </c>
      <c r="H2707" s="89" t="n">
        <v>37834</v>
      </c>
      <c r="I2707" s="82" t="n">
        <v>0</v>
      </c>
      <c r="J2707" s="82" t="n">
        <v>0</v>
      </c>
      <c r="K2707" s="83" t="n">
        <f aca="false">IF(J2707=0,0,J2707/I2707)</f>
        <v>0</v>
      </c>
      <c r="L2707" s="83" t="n">
        <f aca="false">I2707/UOM</f>
        <v>0</v>
      </c>
      <c r="M2707" s="83" t="n">
        <f aca="false">J2707/UOM</f>
        <v>0</v>
      </c>
      <c r="N2707" s="84" t="str">
        <f aca="false">IF(F2707="P","PHY",IF(F2707="G","G",E2707))</f>
        <v>P</v>
      </c>
      <c r="O2707" s="84" t="str">
        <f aca="false">IF(ISNA(VLOOKUP(G2707,BadCanCurves,1,FALSE())),VLOOKUP(D2707,FOLIOS,6,FALSE()),"not used")</f>
        <v>not used</v>
      </c>
      <c r="P2707" s="84" t="n">
        <f aca="false">IF($N2707="P",VLOOKUP(H2707,PrcBuckets,2,FALSE()),0)</f>
        <v>11</v>
      </c>
      <c r="Q2707" s="84" t="n">
        <f aca="false">IF($N2707="D",VLOOKUP(H2707,BasisBuckets,2,FALSE()),0)</f>
        <v>0</v>
      </c>
      <c r="R2707" s="84" t="n">
        <f aca="false">IF($N2707="PHY",VLOOKUP(H2707,PGDBuckets,2,FALSE()),0)</f>
        <v>0</v>
      </c>
      <c r="S2707" s="84" t="n">
        <f aca="false">IF($N2707="G",VLOOKUP(H2707,PGDBuckets,2,FALSE()),0)</f>
        <v>0</v>
      </c>
      <c r="T2707" s="84" t="n">
        <f aca="false">SUM(P2707:S2707)</f>
        <v>11</v>
      </c>
      <c r="U2707" s="84" t="str">
        <f aca="false">IF(O2707="not used","-",O2707&amp;N2707&amp;T2707)</f>
        <v>-</v>
      </c>
      <c r="V2707" s="84" t="str">
        <f aca="false">IF(O2707="Not Used","-",VLOOKUP(D2707,FOLIOS,7,FALSE())&amp;H2707)</f>
        <v>-</v>
      </c>
      <c r="W2707" s="84" t="str">
        <f aca="false">IF(U2707="-","-",O2707&amp;E2707&amp;H2707)</f>
        <v>-</v>
      </c>
      <c r="X2707" s="85" t="str">
        <f aca="false">D2707&amp;G2707</f>
        <v>FT-CAND-EGSC-PRCTOLL:EMER/ST.CL</v>
      </c>
      <c r="AF2707" s="0" t="str">
        <f aca="false">D2707&amp;V2707</f>
        <v>FT-CAND-EGSC-PRC-</v>
      </c>
    </row>
    <row r="2708" customFormat="false" ht="12.75" hidden="false" customHeight="false" outlineLevel="0" collapsed="false">
      <c r="A2708" s="81" t="n">
        <v>36682</v>
      </c>
      <c r="B2708" s="82" t="s">
        <v>55</v>
      </c>
      <c r="C2708" s="82" t="s">
        <v>56</v>
      </c>
      <c r="D2708" s="82" t="s">
        <v>103</v>
      </c>
      <c r="E2708" s="82" t="s">
        <v>24</v>
      </c>
      <c r="F2708" s="82"/>
      <c r="G2708" s="82" t="s">
        <v>62</v>
      </c>
      <c r="H2708" s="89" t="n">
        <v>37865</v>
      </c>
      <c r="I2708" s="82" t="n">
        <v>0</v>
      </c>
      <c r="J2708" s="82" t="n">
        <v>0</v>
      </c>
      <c r="K2708" s="83" t="n">
        <f aca="false">IF(J2708=0,0,J2708/I2708)</f>
        <v>0</v>
      </c>
      <c r="L2708" s="83" t="n">
        <f aca="false">I2708/UOM</f>
        <v>0</v>
      </c>
      <c r="M2708" s="83" t="n">
        <f aca="false">J2708/UOM</f>
        <v>0</v>
      </c>
      <c r="N2708" s="84" t="str">
        <f aca="false">IF(F2708="P","PHY",IF(F2708="G","G",E2708))</f>
        <v>P</v>
      </c>
      <c r="O2708" s="84" t="str">
        <f aca="false">IF(ISNA(VLOOKUP(G2708,BadCanCurves,1,FALSE())),VLOOKUP(D2708,FOLIOS,6,FALSE()),"not used")</f>
        <v>not used</v>
      </c>
      <c r="P2708" s="84" t="n">
        <f aca="false">IF($N2708="P",VLOOKUP(H2708,PrcBuckets,2,FALSE()),0)</f>
        <v>11</v>
      </c>
      <c r="Q2708" s="84" t="n">
        <f aca="false">IF($N2708="D",VLOOKUP(H2708,BasisBuckets,2,FALSE()),0)</f>
        <v>0</v>
      </c>
      <c r="R2708" s="84" t="n">
        <f aca="false">IF($N2708="PHY",VLOOKUP(H2708,PGDBuckets,2,FALSE()),0)</f>
        <v>0</v>
      </c>
      <c r="S2708" s="84" t="n">
        <f aca="false">IF($N2708="G",VLOOKUP(H2708,PGDBuckets,2,FALSE()),0)</f>
        <v>0</v>
      </c>
      <c r="T2708" s="84" t="n">
        <f aca="false">SUM(P2708:S2708)</f>
        <v>11</v>
      </c>
      <c r="U2708" s="84" t="str">
        <f aca="false">IF(O2708="not used","-",O2708&amp;N2708&amp;T2708)</f>
        <v>-</v>
      </c>
      <c r="V2708" s="84" t="str">
        <f aca="false">IF(O2708="Not Used","-",VLOOKUP(D2708,FOLIOS,7,FALSE())&amp;H2708)</f>
        <v>-</v>
      </c>
      <c r="W2708" s="84" t="str">
        <f aca="false">IF(U2708="-","-",O2708&amp;E2708&amp;H2708)</f>
        <v>-</v>
      </c>
      <c r="X2708" s="85" t="str">
        <f aca="false">D2708&amp;G2708</f>
        <v>FT-CAND-EGSC-PRCTOLL:EMER/ST.CL</v>
      </c>
      <c r="AF2708" s="0" t="str">
        <f aca="false">D2708&amp;V2708</f>
        <v>FT-CAND-EGSC-PRC-</v>
      </c>
    </row>
    <row r="2709" customFormat="false" ht="12.75" hidden="false" customHeight="false" outlineLevel="0" collapsed="false">
      <c r="A2709" s="81" t="n">
        <v>36682</v>
      </c>
      <c r="B2709" s="82" t="s">
        <v>55</v>
      </c>
      <c r="C2709" s="82" t="s">
        <v>56</v>
      </c>
      <c r="D2709" s="82" t="s">
        <v>103</v>
      </c>
      <c r="E2709" s="82" t="s">
        <v>24</v>
      </c>
      <c r="F2709" s="82"/>
      <c r="G2709" s="82" t="s">
        <v>62</v>
      </c>
      <c r="H2709" s="89" t="n">
        <v>37895</v>
      </c>
      <c r="I2709" s="82" t="n">
        <v>0</v>
      </c>
      <c r="J2709" s="82" t="n">
        <v>0</v>
      </c>
      <c r="K2709" s="83" t="n">
        <f aca="false">IF(J2709=0,0,J2709/I2709)</f>
        <v>0</v>
      </c>
      <c r="L2709" s="83" t="n">
        <f aca="false">I2709/UOM</f>
        <v>0</v>
      </c>
      <c r="M2709" s="83" t="n">
        <f aca="false">J2709/UOM</f>
        <v>0</v>
      </c>
      <c r="N2709" s="84" t="str">
        <f aca="false">IF(F2709="P","PHY",IF(F2709="G","G",E2709))</f>
        <v>P</v>
      </c>
      <c r="O2709" s="84" t="str">
        <f aca="false">IF(ISNA(VLOOKUP(G2709,BadCanCurves,1,FALSE())),VLOOKUP(D2709,FOLIOS,6,FALSE()),"not used")</f>
        <v>not used</v>
      </c>
      <c r="P2709" s="84" t="n">
        <f aca="false">IF($N2709="P",VLOOKUP(H2709,PrcBuckets,2,FALSE()),0)</f>
        <v>11</v>
      </c>
      <c r="Q2709" s="84" t="n">
        <f aca="false">IF($N2709="D",VLOOKUP(H2709,BasisBuckets,2,FALSE()),0)</f>
        <v>0</v>
      </c>
      <c r="R2709" s="84" t="n">
        <f aca="false">IF($N2709="PHY",VLOOKUP(H2709,PGDBuckets,2,FALSE()),0)</f>
        <v>0</v>
      </c>
      <c r="S2709" s="84" t="n">
        <f aca="false">IF($N2709="G",VLOOKUP(H2709,PGDBuckets,2,FALSE()),0)</f>
        <v>0</v>
      </c>
      <c r="T2709" s="84" t="n">
        <f aca="false">SUM(P2709:S2709)</f>
        <v>11</v>
      </c>
      <c r="U2709" s="84" t="str">
        <f aca="false">IF(O2709="not used","-",O2709&amp;N2709&amp;T2709)</f>
        <v>-</v>
      </c>
      <c r="V2709" s="84" t="str">
        <f aca="false">IF(O2709="Not Used","-",VLOOKUP(D2709,FOLIOS,7,FALSE())&amp;H2709)</f>
        <v>-</v>
      </c>
      <c r="W2709" s="84" t="str">
        <f aca="false">IF(U2709="-","-",O2709&amp;E2709&amp;H2709)</f>
        <v>-</v>
      </c>
      <c r="X2709" s="85" t="str">
        <f aca="false">D2709&amp;G2709</f>
        <v>FT-CAND-EGSC-PRCTOLL:EMER/ST.CL</v>
      </c>
      <c r="AF2709" s="0" t="str">
        <f aca="false">D2709&amp;V2709</f>
        <v>FT-CAND-EGSC-PRC-</v>
      </c>
    </row>
    <row r="2710" customFormat="false" ht="12.75" hidden="false" customHeight="false" outlineLevel="0" collapsed="false">
      <c r="A2710" s="81" t="n">
        <v>36682</v>
      </c>
      <c r="B2710" s="82" t="s">
        <v>55</v>
      </c>
      <c r="C2710" s="82" t="s">
        <v>56</v>
      </c>
      <c r="D2710" s="82" t="s">
        <v>103</v>
      </c>
      <c r="E2710" s="82" t="s">
        <v>24</v>
      </c>
      <c r="F2710" s="82"/>
      <c r="G2710" s="82" t="s">
        <v>62</v>
      </c>
      <c r="H2710" s="89" t="n">
        <v>37926</v>
      </c>
      <c r="I2710" s="82" t="n">
        <v>0</v>
      </c>
      <c r="J2710" s="82" t="n">
        <v>0</v>
      </c>
      <c r="K2710" s="83" t="n">
        <f aca="false">IF(J2710=0,0,J2710/I2710)</f>
        <v>0</v>
      </c>
      <c r="L2710" s="83" t="n">
        <f aca="false">I2710/UOM</f>
        <v>0</v>
      </c>
      <c r="M2710" s="83" t="n">
        <f aca="false">J2710/UOM</f>
        <v>0</v>
      </c>
      <c r="N2710" s="84" t="str">
        <f aca="false">IF(F2710="P","PHY",IF(F2710="G","G",E2710))</f>
        <v>P</v>
      </c>
      <c r="O2710" s="84" t="str">
        <f aca="false">IF(ISNA(VLOOKUP(G2710,BadCanCurves,1,FALSE())),VLOOKUP(D2710,FOLIOS,6,FALSE()),"not used")</f>
        <v>not used</v>
      </c>
      <c r="P2710" s="84" t="n">
        <f aca="false">IF($N2710="P",VLOOKUP(H2710,PrcBuckets,2,FALSE()),0)</f>
        <v>11</v>
      </c>
      <c r="Q2710" s="84" t="n">
        <f aca="false">IF($N2710="D",VLOOKUP(H2710,BasisBuckets,2,FALSE()),0)</f>
        <v>0</v>
      </c>
      <c r="R2710" s="84" t="n">
        <f aca="false">IF($N2710="PHY",VLOOKUP(H2710,PGDBuckets,2,FALSE()),0)</f>
        <v>0</v>
      </c>
      <c r="S2710" s="84" t="n">
        <f aca="false">IF($N2710="G",VLOOKUP(H2710,PGDBuckets,2,FALSE()),0)</f>
        <v>0</v>
      </c>
      <c r="T2710" s="84" t="n">
        <f aca="false">SUM(P2710:S2710)</f>
        <v>11</v>
      </c>
      <c r="U2710" s="84" t="str">
        <f aca="false">IF(O2710="not used","-",O2710&amp;N2710&amp;T2710)</f>
        <v>-</v>
      </c>
      <c r="V2710" s="84" t="str">
        <f aca="false">IF(O2710="Not Used","-",VLOOKUP(D2710,FOLIOS,7,FALSE())&amp;H2710)</f>
        <v>-</v>
      </c>
      <c r="W2710" s="84" t="str">
        <f aca="false">IF(U2710="-","-",O2710&amp;E2710&amp;H2710)</f>
        <v>-</v>
      </c>
      <c r="X2710" s="85" t="str">
        <f aca="false">D2710&amp;G2710</f>
        <v>FT-CAND-EGSC-PRCTOLL:EMER/ST.CL</v>
      </c>
      <c r="AF2710" s="0" t="str">
        <f aca="false">D2710&amp;V2710</f>
        <v>FT-CAND-EGSC-PRC-</v>
      </c>
    </row>
    <row r="2711" customFormat="false" ht="12.75" hidden="false" customHeight="false" outlineLevel="0" collapsed="false">
      <c r="A2711" s="81" t="n">
        <v>36682</v>
      </c>
      <c r="B2711" s="82" t="s">
        <v>55</v>
      </c>
      <c r="C2711" s="82" t="s">
        <v>56</v>
      </c>
      <c r="D2711" s="82" t="s">
        <v>103</v>
      </c>
      <c r="E2711" s="82" t="s">
        <v>24</v>
      </c>
      <c r="F2711" s="82"/>
      <c r="G2711" s="82" t="s">
        <v>62</v>
      </c>
      <c r="H2711" s="89" t="n">
        <v>37956</v>
      </c>
      <c r="I2711" s="82" t="n">
        <v>0</v>
      </c>
      <c r="J2711" s="82" t="n">
        <v>0</v>
      </c>
      <c r="K2711" s="83" t="n">
        <f aca="false">IF(J2711=0,0,J2711/I2711)</f>
        <v>0</v>
      </c>
      <c r="L2711" s="83" t="n">
        <f aca="false">I2711/UOM</f>
        <v>0</v>
      </c>
      <c r="M2711" s="83" t="n">
        <f aca="false">J2711/UOM</f>
        <v>0</v>
      </c>
      <c r="N2711" s="84" t="str">
        <f aca="false">IF(F2711="P","PHY",IF(F2711="G","G",E2711))</f>
        <v>P</v>
      </c>
      <c r="O2711" s="84" t="str">
        <f aca="false">IF(ISNA(VLOOKUP(G2711,BadCanCurves,1,FALSE())),VLOOKUP(D2711,FOLIOS,6,FALSE()),"not used")</f>
        <v>not used</v>
      </c>
      <c r="P2711" s="84" t="n">
        <f aca="false">IF($N2711="P",VLOOKUP(H2711,PrcBuckets,2,FALSE()),0)</f>
        <v>11</v>
      </c>
      <c r="Q2711" s="84" t="n">
        <f aca="false">IF($N2711="D",VLOOKUP(H2711,BasisBuckets,2,FALSE()),0)</f>
        <v>0</v>
      </c>
      <c r="R2711" s="84" t="n">
        <f aca="false">IF($N2711="PHY",VLOOKUP(H2711,PGDBuckets,2,FALSE()),0)</f>
        <v>0</v>
      </c>
      <c r="S2711" s="84" t="n">
        <f aca="false">IF($N2711="G",VLOOKUP(H2711,PGDBuckets,2,FALSE()),0)</f>
        <v>0</v>
      </c>
      <c r="T2711" s="84" t="n">
        <f aca="false">SUM(P2711:S2711)</f>
        <v>11</v>
      </c>
      <c r="U2711" s="84" t="str">
        <f aca="false">IF(O2711="not used","-",O2711&amp;N2711&amp;T2711)</f>
        <v>-</v>
      </c>
      <c r="V2711" s="84" t="str">
        <f aca="false">IF(O2711="Not Used","-",VLOOKUP(D2711,FOLIOS,7,FALSE())&amp;H2711)</f>
        <v>-</v>
      </c>
      <c r="W2711" s="84" t="str">
        <f aca="false">IF(U2711="-","-",O2711&amp;E2711&amp;H2711)</f>
        <v>-</v>
      </c>
      <c r="X2711" s="85" t="str">
        <f aca="false">D2711&amp;G2711</f>
        <v>FT-CAND-EGSC-PRCTOLL:EMER/ST.CL</v>
      </c>
      <c r="AF2711" s="0" t="str">
        <f aca="false">D2711&amp;V2711</f>
        <v>FT-CAND-EGSC-PRC-</v>
      </c>
    </row>
    <row r="2712" customFormat="false" ht="12.75" hidden="false" customHeight="false" outlineLevel="0" collapsed="false">
      <c r="A2712" s="81" t="n">
        <v>36682</v>
      </c>
      <c r="B2712" s="82" t="s">
        <v>55</v>
      </c>
      <c r="C2712" s="82" t="s">
        <v>56</v>
      </c>
      <c r="D2712" s="82" t="s">
        <v>103</v>
      </c>
      <c r="E2712" s="82" t="s">
        <v>24</v>
      </c>
      <c r="F2712" s="82"/>
      <c r="G2712" s="82" t="s">
        <v>62</v>
      </c>
      <c r="H2712" s="89" t="n">
        <v>37987</v>
      </c>
      <c r="I2712" s="82" t="n">
        <v>0</v>
      </c>
      <c r="J2712" s="82" t="n">
        <v>0</v>
      </c>
      <c r="K2712" s="83" t="n">
        <f aca="false">IF(J2712=0,0,J2712/I2712)</f>
        <v>0</v>
      </c>
      <c r="L2712" s="83" t="n">
        <f aca="false">I2712/UOM</f>
        <v>0</v>
      </c>
      <c r="M2712" s="83" t="n">
        <f aca="false">J2712/UOM</f>
        <v>0</v>
      </c>
      <c r="N2712" s="84" t="str">
        <f aca="false">IF(F2712="P","PHY",IF(F2712="G","G",E2712))</f>
        <v>P</v>
      </c>
      <c r="O2712" s="84" t="str">
        <f aca="false">IF(ISNA(VLOOKUP(G2712,BadCanCurves,1,FALSE())),VLOOKUP(D2712,FOLIOS,6,FALSE()),"not used")</f>
        <v>not used</v>
      </c>
      <c r="P2712" s="84" t="n">
        <f aca="false">IF($N2712="P",VLOOKUP(H2712,PrcBuckets,2,FALSE()),0)</f>
        <v>12</v>
      </c>
      <c r="Q2712" s="84" t="n">
        <f aca="false">IF($N2712="D",VLOOKUP(H2712,BasisBuckets,2,FALSE()),0)</f>
        <v>0</v>
      </c>
      <c r="R2712" s="84" t="n">
        <f aca="false">IF($N2712="PHY",VLOOKUP(H2712,PGDBuckets,2,FALSE()),0)</f>
        <v>0</v>
      </c>
      <c r="S2712" s="84" t="n">
        <f aca="false">IF($N2712="G",VLOOKUP(H2712,PGDBuckets,2,FALSE()),0)</f>
        <v>0</v>
      </c>
      <c r="T2712" s="84" t="n">
        <f aca="false">SUM(P2712:S2712)</f>
        <v>12</v>
      </c>
      <c r="U2712" s="84" t="str">
        <f aca="false">IF(O2712="not used","-",O2712&amp;N2712&amp;T2712)</f>
        <v>-</v>
      </c>
      <c r="V2712" s="84" t="str">
        <f aca="false">IF(O2712="Not Used","-",VLOOKUP(D2712,FOLIOS,7,FALSE())&amp;H2712)</f>
        <v>-</v>
      </c>
      <c r="W2712" s="84" t="str">
        <f aca="false">IF(U2712="-","-",O2712&amp;E2712&amp;H2712)</f>
        <v>-</v>
      </c>
      <c r="X2712" s="85" t="str">
        <f aca="false">D2712&amp;G2712</f>
        <v>FT-CAND-EGSC-PRCTOLL:EMER/ST.CL</v>
      </c>
      <c r="AF2712" s="0" t="str">
        <f aca="false">D2712&amp;V2712</f>
        <v>FT-CAND-EGSC-PRC-</v>
      </c>
    </row>
    <row r="2713" customFormat="false" ht="12.75" hidden="false" customHeight="false" outlineLevel="0" collapsed="false">
      <c r="A2713" s="81" t="n">
        <v>36682</v>
      </c>
      <c r="B2713" s="82" t="s">
        <v>55</v>
      </c>
      <c r="C2713" s="82" t="s">
        <v>56</v>
      </c>
      <c r="D2713" s="82" t="s">
        <v>103</v>
      </c>
      <c r="E2713" s="82" t="s">
        <v>24</v>
      </c>
      <c r="F2713" s="82"/>
      <c r="G2713" s="82" t="s">
        <v>62</v>
      </c>
      <c r="H2713" s="89" t="n">
        <v>38018</v>
      </c>
      <c r="I2713" s="82" t="n">
        <v>0</v>
      </c>
      <c r="J2713" s="82" t="n">
        <v>0</v>
      </c>
      <c r="K2713" s="83" t="n">
        <f aca="false">IF(J2713=0,0,J2713/I2713)</f>
        <v>0</v>
      </c>
      <c r="L2713" s="83" t="n">
        <f aca="false">I2713/UOM</f>
        <v>0</v>
      </c>
      <c r="M2713" s="83" t="n">
        <f aca="false">J2713/UOM</f>
        <v>0</v>
      </c>
      <c r="N2713" s="84" t="str">
        <f aca="false">IF(F2713="P","PHY",IF(F2713="G","G",E2713))</f>
        <v>P</v>
      </c>
      <c r="O2713" s="84" t="str">
        <f aca="false">IF(ISNA(VLOOKUP(G2713,BadCanCurves,1,FALSE())),VLOOKUP(D2713,FOLIOS,6,FALSE()),"not used")</f>
        <v>not used</v>
      </c>
      <c r="P2713" s="84" t="n">
        <f aca="false">IF($N2713="P",VLOOKUP(H2713,PrcBuckets,2,FALSE()),0)</f>
        <v>12</v>
      </c>
      <c r="Q2713" s="84" t="n">
        <f aca="false">IF($N2713="D",VLOOKUP(H2713,BasisBuckets,2,FALSE()),0)</f>
        <v>0</v>
      </c>
      <c r="R2713" s="84" t="n">
        <f aca="false">IF($N2713="PHY",VLOOKUP(H2713,PGDBuckets,2,FALSE()),0)</f>
        <v>0</v>
      </c>
      <c r="S2713" s="84" t="n">
        <f aca="false">IF($N2713="G",VLOOKUP(H2713,PGDBuckets,2,FALSE()),0)</f>
        <v>0</v>
      </c>
      <c r="T2713" s="84" t="n">
        <f aca="false">SUM(P2713:S2713)</f>
        <v>12</v>
      </c>
      <c r="U2713" s="84" t="str">
        <f aca="false">IF(O2713="not used","-",O2713&amp;N2713&amp;T2713)</f>
        <v>-</v>
      </c>
      <c r="V2713" s="84" t="str">
        <f aca="false">IF(O2713="Not Used","-",VLOOKUP(D2713,FOLIOS,7,FALSE())&amp;H2713)</f>
        <v>-</v>
      </c>
      <c r="W2713" s="84" t="str">
        <f aca="false">IF(U2713="-","-",O2713&amp;E2713&amp;H2713)</f>
        <v>-</v>
      </c>
      <c r="X2713" s="85" t="str">
        <f aca="false">D2713&amp;G2713</f>
        <v>FT-CAND-EGSC-PRCTOLL:EMER/ST.CL</v>
      </c>
      <c r="AF2713" s="0" t="str">
        <f aca="false">D2713&amp;V2713</f>
        <v>FT-CAND-EGSC-PRC-</v>
      </c>
    </row>
    <row r="2714" customFormat="false" ht="12.75" hidden="false" customHeight="false" outlineLevel="0" collapsed="false">
      <c r="A2714" s="81" t="n">
        <v>36682</v>
      </c>
      <c r="B2714" s="82" t="s">
        <v>55</v>
      </c>
      <c r="C2714" s="82" t="s">
        <v>56</v>
      </c>
      <c r="D2714" s="82" t="s">
        <v>103</v>
      </c>
      <c r="E2714" s="82" t="s">
        <v>24</v>
      </c>
      <c r="F2714" s="82"/>
      <c r="G2714" s="82" t="s">
        <v>62</v>
      </c>
      <c r="H2714" s="89" t="n">
        <v>38047</v>
      </c>
      <c r="I2714" s="82" t="n">
        <v>0</v>
      </c>
      <c r="J2714" s="82" t="n">
        <v>0</v>
      </c>
      <c r="K2714" s="83" t="n">
        <f aca="false">IF(J2714=0,0,J2714/I2714)</f>
        <v>0</v>
      </c>
      <c r="L2714" s="83" t="n">
        <f aca="false">I2714/UOM</f>
        <v>0</v>
      </c>
      <c r="M2714" s="83" t="n">
        <f aca="false">J2714/UOM</f>
        <v>0</v>
      </c>
      <c r="N2714" s="84" t="str">
        <f aca="false">IF(F2714="P","PHY",IF(F2714="G","G",E2714))</f>
        <v>P</v>
      </c>
      <c r="O2714" s="84" t="str">
        <f aca="false">IF(ISNA(VLOOKUP(G2714,BadCanCurves,1,FALSE())),VLOOKUP(D2714,FOLIOS,6,FALSE()),"not used")</f>
        <v>not used</v>
      </c>
      <c r="P2714" s="84" t="n">
        <f aca="false">IF($N2714="P",VLOOKUP(H2714,PrcBuckets,2,FALSE()),0)</f>
        <v>12</v>
      </c>
      <c r="Q2714" s="84" t="n">
        <f aca="false">IF($N2714="D",VLOOKUP(H2714,BasisBuckets,2,FALSE()),0)</f>
        <v>0</v>
      </c>
      <c r="R2714" s="84" t="n">
        <f aca="false">IF($N2714="PHY",VLOOKUP(H2714,PGDBuckets,2,FALSE()),0)</f>
        <v>0</v>
      </c>
      <c r="S2714" s="84" t="n">
        <f aca="false">IF($N2714="G",VLOOKUP(H2714,PGDBuckets,2,FALSE()),0)</f>
        <v>0</v>
      </c>
      <c r="T2714" s="84" t="n">
        <f aca="false">SUM(P2714:S2714)</f>
        <v>12</v>
      </c>
      <c r="U2714" s="84" t="str">
        <f aca="false">IF(O2714="not used","-",O2714&amp;N2714&amp;T2714)</f>
        <v>-</v>
      </c>
      <c r="V2714" s="84" t="str">
        <f aca="false">IF(O2714="Not Used","-",VLOOKUP(D2714,FOLIOS,7,FALSE())&amp;H2714)</f>
        <v>-</v>
      </c>
      <c r="W2714" s="84" t="str">
        <f aca="false">IF(U2714="-","-",O2714&amp;E2714&amp;H2714)</f>
        <v>-</v>
      </c>
      <c r="X2714" s="85" t="str">
        <f aca="false">D2714&amp;G2714</f>
        <v>FT-CAND-EGSC-PRCTOLL:EMER/ST.CL</v>
      </c>
      <c r="AF2714" s="0" t="str">
        <f aca="false">D2714&amp;V2714</f>
        <v>FT-CAND-EGSC-PRC-</v>
      </c>
    </row>
    <row r="2715" customFormat="false" ht="12.75" hidden="false" customHeight="false" outlineLevel="0" collapsed="false">
      <c r="A2715" s="81" t="n">
        <v>36682</v>
      </c>
      <c r="B2715" s="82" t="s">
        <v>55</v>
      </c>
      <c r="C2715" s="82" t="s">
        <v>56</v>
      </c>
      <c r="D2715" s="82" t="s">
        <v>103</v>
      </c>
      <c r="E2715" s="82" t="s">
        <v>24</v>
      </c>
      <c r="F2715" s="82"/>
      <c r="G2715" s="82" t="s">
        <v>62</v>
      </c>
      <c r="H2715" s="89" t="n">
        <v>38078</v>
      </c>
      <c r="I2715" s="82" t="n">
        <v>0</v>
      </c>
      <c r="J2715" s="82" t="n">
        <v>0</v>
      </c>
      <c r="K2715" s="83" t="n">
        <f aca="false">IF(J2715=0,0,J2715/I2715)</f>
        <v>0</v>
      </c>
      <c r="L2715" s="83" t="n">
        <f aca="false">I2715/UOM</f>
        <v>0</v>
      </c>
      <c r="M2715" s="83" t="n">
        <f aca="false">J2715/UOM</f>
        <v>0</v>
      </c>
      <c r="N2715" s="84" t="str">
        <f aca="false">IF(F2715="P","PHY",IF(F2715="G","G",E2715))</f>
        <v>P</v>
      </c>
      <c r="O2715" s="84" t="str">
        <f aca="false">IF(ISNA(VLOOKUP(G2715,BadCanCurves,1,FALSE())),VLOOKUP(D2715,FOLIOS,6,FALSE()),"not used")</f>
        <v>not used</v>
      </c>
      <c r="P2715" s="84" t="n">
        <f aca="false">IF($N2715="P",VLOOKUP(H2715,PrcBuckets,2,FALSE()),0)</f>
        <v>12</v>
      </c>
      <c r="Q2715" s="84" t="n">
        <f aca="false">IF($N2715="D",VLOOKUP(H2715,BasisBuckets,2,FALSE()),0)</f>
        <v>0</v>
      </c>
      <c r="R2715" s="84" t="n">
        <f aca="false">IF($N2715="PHY",VLOOKUP(H2715,PGDBuckets,2,FALSE()),0)</f>
        <v>0</v>
      </c>
      <c r="S2715" s="84" t="n">
        <f aca="false">IF($N2715="G",VLOOKUP(H2715,PGDBuckets,2,FALSE()),0)</f>
        <v>0</v>
      </c>
      <c r="T2715" s="84" t="n">
        <f aca="false">SUM(P2715:S2715)</f>
        <v>12</v>
      </c>
      <c r="U2715" s="84" t="str">
        <f aca="false">IF(O2715="not used","-",O2715&amp;N2715&amp;T2715)</f>
        <v>-</v>
      </c>
      <c r="V2715" s="84" t="str">
        <f aca="false">IF(O2715="Not Used","-",VLOOKUP(D2715,FOLIOS,7,FALSE())&amp;H2715)</f>
        <v>-</v>
      </c>
      <c r="W2715" s="84" t="str">
        <f aca="false">IF(U2715="-","-",O2715&amp;E2715&amp;H2715)</f>
        <v>-</v>
      </c>
      <c r="X2715" s="85" t="str">
        <f aca="false">D2715&amp;G2715</f>
        <v>FT-CAND-EGSC-PRCTOLL:EMER/ST.CL</v>
      </c>
      <c r="AF2715" s="0" t="str">
        <f aca="false">D2715&amp;V2715</f>
        <v>FT-CAND-EGSC-PRC-</v>
      </c>
    </row>
    <row r="2716" customFormat="false" ht="12.75" hidden="false" customHeight="false" outlineLevel="0" collapsed="false">
      <c r="A2716" s="81" t="n">
        <v>36682</v>
      </c>
      <c r="B2716" s="82" t="s">
        <v>55</v>
      </c>
      <c r="C2716" s="82" t="s">
        <v>56</v>
      </c>
      <c r="D2716" s="82" t="s">
        <v>103</v>
      </c>
      <c r="E2716" s="82" t="s">
        <v>24</v>
      </c>
      <c r="F2716" s="82"/>
      <c r="G2716" s="82" t="s">
        <v>62</v>
      </c>
      <c r="H2716" s="89" t="n">
        <v>38108</v>
      </c>
      <c r="I2716" s="82" t="n">
        <v>0</v>
      </c>
      <c r="J2716" s="82" t="n">
        <v>0</v>
      </c>
      <c r="K2716" s="83" t="n">
        <f aca="false">IF(J2716=0,0,J2716/I2716)</f>
        <v>0</v>
      </c>
      <c r="L2716" s="83" t="n">
        <f aca="false">I2716/UOM</f>
        <v>0</v>
      </c>
      <c r="M2716" s="83" t="n">
        <f aca="false">J2716/UOM</f>
        <v>0</v>
      </c>
      <c r="N2716" s="84" t="str">
        <f aca="false">IF(F2716="P","PHY",IF(F2716="G","G",E2716))</f>
        <v>P</v>
      </c>
      <c r="O2716" s="84" t="str">
        <f aca="false">IF(ISNA(VLOOKUP(G2716,BadCanCurves,1,FALSE())),VLOOKUP(D2716,FOLIOS,6,FALSE()),"not used")</f>
        <v>not used</v>
      </c>
      <c r="P2716" s="84" t="n">
        <f aca="false">IF($N2716="P",VLOOKUP(H2716,PrcBuckets,2,FALSE()),0)</f>
        <v>12</v>
      </c>
      <c r="Q2716" s="84" t="n">
        <f aca="false">IF($N2716="D",VLOOKUP(H2716,BasisBuckets,2,FALSE()),0)</f>
        <v>0</v>
      </c>
      <c r="R2716" s="84" t="n">
        <f aca="false">IF($N2716="PHY",VLOOKUP(H2716,PGDBuckets,2,FALSE()),0)</f>
        <v>0</v>
      </c>
      <c r="S2716" s="84" t="n">
        <f aca="false">IF($N2716="G",VLOOKUP(H2716,PGDBuckets,2,FALSE()),0)</f>
        <v>0</v>
      </c>
      <c r="T2716" s="84" t="n">
        <f aca="false">SUM(P2716:S2716)</f>
        <v>12</v>
      </c>
      <c r="U2716" s="84" t="str">
        <f aca="false">IF(O2716="not used","-",O2716&amp;N2716&amp;T2716)</f>
        <v>-</v>
      </c>
      <c r="V2716" s="84" t="str">
        <f aca="false">IF(O2716="Not Used","-",VLOOKUP(D2716,FOLIOS,7,FALSE())&amp;H2716)</f>
        <v>-</v>
      </c>
      <c r="W2716" s="84" t="str">
        <f aca="false">IF(U2716="-","-",O2716&amp;E2716&amp;H2716)</f>
        <v>-</v>
      </c>
      <c r="X2716" s="85" t="str">
        <f aca="false">D2716&amp;G2716</f>
        <v>FT-CAND-EGSC-PRCTOLL:EMER/ST.CL</v>
      </c>
      <c r="AF2716" s="0" t="str">
        <f aca="false">D2716&amp;V2716</f>
        <v>FT-CAND-EGSC-PRC-</v>
      </c>
    </row>
    <row r="2717" customFormat="false" ht="12.75" hidden="false" customHeight="false" outlineLevel="0" collapsed="false">
      <c r="A2717" s="81" t="n">
        <v>36682</v>
      </c>
      <c r="B2717" s="82" t="s">
        <v>55</v>
      </c>
      <c r="C2717" s="82" t="s">
        <v>56</v>
      </c>
      <c r="D2717" s="82" t="s">
        <v>103</v>
      </c>
      <c r="E2717" s="82" t="s">
        <v>24</v>
      </c>
      <c r="F2717" s="82"/>
      <c r="G2717" s="82" t="s">
        <v>62</v>
      </c>
      <c r="H2717" s="89" t="n">
        <v>38139</v>
      </c>
      <c r="I2717" s="82" t="n">
        <v>0</v>
      </c>
      <c r="J2717" s="82" t="n">
        <v>0</v>
      </c>
      <c r="K2717" s="83" t="n">
        <f aca="false">IF(J2717=0,0,J2717/I2717)</f>
        <v>0</v>
      </c>
      <c r="L2717" s="83" t="n">
        <f aca="false">I2717/UOM</f>
        <v>0</v>
      </c>
      <c r="M2717" s="83" t="n">
        <f aca="false">J2717/UOM</f>
        <v>0</v>
      </c>
      <c r="N2717" s="84" t="str">
        <f aca="false">IF(F2717="P","PHY",IF(F2717="G","G",E2717))</f>
        <v>P</v>
      </c>
      <c r="O2717" s="84" t="str">
        <f aca="false">IF(ISNA(VLOOKUP(G2717,BadCanCurves,1,FALSE())),VLOOKUP(D2717,FOLIOS,6,FALSE()),"not used")</f>
        <v>not used</v>
      </c>
      <c r="P2717" s="84" t="n">
        <f aca="false">IF($N2717="P",VLOOKUP(H2717,PrcBuckets,2,FALSE()),0)</f>
        <v>12</v>
      </c>
      <c r="Q2717" s="84" t="n">
        <f aca="false">IF($N2717="D",VLOOKUP(H2717,BasisBuckets,2,FALSE()),0)</f>
        <v>0</v>
      </c>
      <c r="R2717" s="84" t="n">
        <f aca="false">IF($N2717="PHY",VLOOKUP(H2717,PGDBuckets,2,FALSE()),0)</f>
        <v>0</v>
      </c>
      <c r="S2717" s="84" t="n">
        <f aca="false">IF($N2717="G",VLOOKUP(H2717,PGDBuckets,2,FALSE()),0)</f>
        <v>0</v>
      </c>
      <c r="T2717" s="84" t="n">
        <f aca="false">SUM(P2717:S2717)</f>
        <v>12</v>
      </c>
      <c r="U2717" s="84" t="str">
        <f aca="false">IF(O2717="not used","-",O2717&amp;N2717&amp;T2717)</f>
        <v>-</v>
      </c>
      <c r="V2717" s="84" t="str">
        <f aca="false">IF(O2717="Not Used","-",VLOOKUP(D2717,FOLIOS,7,FALSE())&amp;H2717)</f>
        <v>-</v>
      </c>
      <c r="W2717" s="84" t="str">
        <f aca="false">IF(U2717="-","-",O2717&amp;E2717&amp;H2717)</f>
        <v>-</v>
      </c>
      <c r="X2717" s="85" t="str">
        <f aca="false">D2717&amp;G2717</f>
        <v>FT-CAND-EGSC-PRCTOLL:EMER/ST.CL</v>
      </c>
      <c r="AF2717" s="0" t="str">
        <f aca="false">D2717&amp;V2717</f>
        <v>FT-CAND-EGSC-PRC-</v>
      </c>
    </row>
    <row r="2718" customFormat="false" ht="12.75" hidden="false" customHeight="false" outlineLevel="0" collapsed="false">
      <c r="A2718" s="81" t="n">
        <v>36682</v>
      </c>
      <c r="B2718" s="82" t="s">
        <v>55</v>
      </c>
      <c r="C2718" s="82" t="s">
        <v>56</v>
      </c>
      <c r="D2718" s="82" t="s">
        <v>103</v>
      </c>
      <c r="E2718" s="82" t="s">
        <v>24</v>
      </c>
      <c r="F2718" s="82"/>
      <c r="G2718" s="82" t="s">
        <v>62</v>
      </c>
      <c r="H2718" s="89" t="n">
        <v>38169</v>
      </c>
      <c r="I2718" s="82" t="n">
        <v>0</v>
      </c>
      <c r="J2718" s="82" t="n">
        <v>0</v>
      </c>
      <c r="K2718" s="83" t="n">
        <f aca="false">IF(J2718=0,0,J2718/I2718)</f>
        <v>0</v>
      </c>
      <c r="L2718" s="83" t="n">
        <f aca="false">I2718/UOM</f>
        <v>0</v>
      </c>
      <c r="M2718" s="83" t="n">
        <f aca="false">J2718/UOM</f>
        <v>0</v>
      </c>
      <c r="N2718" s="84" t="str">
        <f aca="false">IF(F2718="P","PHY",IF(F2718="G","G",E2718))</f>
        <v>P</v>
      </c>
      <c r="O2718" s="84" t="str">
        <f aca="false">IF(ISNA(VLOOKUP(G2718,BadCanCurves,1,FALSE())),VLOOKUP(D2718,FOLIOS,6,FALSE()),"not used")</f>
        <v>not used</v>
      </c>
      <c r="P2718" s="84" t="n">
        <f aca="false">IF($N2718="P",VLOOKUP(H2718,PrcBuckets,2,FALSE()),0)</f>
        <v>12</v>
      </c>
      <c r="Q2718" s="84" t="n">
        <f aca="false">IF($N2718="D",VLOOKUP(H2718,BasisBuckets,2,FALSE()),0)</f>
        <v>0</v>
      </c>
      <c r="R2718" s="84" t="n">
        <f aca="false">IF($N2718="PHY",VLOOKUP(H2718,PGDBuckets,2,FALSE()),0)</f>
        <v>0</v>
      </c>
      <c r="S2718" s="84" t="n">
        <f aca="false">IF($N2718="G",VLOOKUP(H2718,PGDBuckets,2,FALSE()),0)</f>
        <v>0</v>
      </c>
      <c r="T2718" s="84" t="n">
        <f aca="false">SUM(P2718:S2718)</f>
        <v>12</v>
      </c>
      <c r="U2718" s="84" t="str">
        <f aca="false">IF(O2718="not used","-",O2718&amp;N2718&amp;T2718)</f>
        <v>-</v>
      </c>
      <c r="V2718" s="84" t="str">
        <f aca="false">IF(O2718="Not Used","-",VLOOKUP(D2718,FOLIOS,7,FALSE())&amp;H2718)</f>
        <v>-</v>
      </c>
      <c r="W2718" s="84" t="str">
        <f aca="false">IF(U2718="-","-",O2718&amp;E2718&amp;H2718)</f>
        <v>-</v>
      </c>
      <c r="X2718" s="85" t="str">
        <f aca="false">D2718&amp;G2718</f>
        <v>FT-CAND-EGSC-PRCTOLL:EMER/ST.CL</v>
      </c>
      <c r="AF2718" s="0" t="str">
        <f aca="false">D2718&amp;V2718</f>
        <v>FT-CAND-EGSC-PRC-</v>
      </c>
    </row>
    <row r="2719" customFormat="false" ht="12.75" hidden="false" customHeight="false" outlineLevel="0" collapsed="false">
      <c r="A2719" s="81" t="n">
        <v>36682</v>
      </c>
      <c r="B2719" s="82" t="s">
        <v>55</v>
      </c>
      <c r="C2719" s="82" t="s">
        <v>56</v>
      </c>
      <c r="D2719" s="82" t="s">
        <v>103</v>
      </c>
      <c r="E2719" s="82" t="s">
        <v>24</v>
      </c>
      <c r="F2719" s="82"/>
      <c r="G2719" s="82" t="s">
        <v>62</v>
      </c>
      <c r="H2719" s="89" t="n">
        <v>38200</v>
      </c>
      <c r="I2719" s="82" t="n">
        <v>0</v>
      </c>
      <c r="J2719" s="82" t="n">
        <v>0</v>
      </c>
      <c r="K2719" s="83" t="n">
        <f aca="false">IF(J2719=0,0,J2719/I2719)</f>
        <v>0</v>
      </c>
      <c r="L2719" s="83" t="n">
        <f aca="false">I2719/UOM</f>
        <v>0</v>
      </c>
      <c r="M2719" s="83" t="n">
        <f aca="false">J2719/UOM</f>
        <v>0</v>
      </c>
      <c r="N2719" s="84" t="str">
        <f aca="false">IF(F2719="P","PHY",IF(F2719="G","G",E2719))</f>
        <v>P</v>
      </c>
      <c r="O2719" s="84" t="str">
        <f aca="false">IF(ISNA(VLOOKUP(G2719,BadCanCurves,1,FALSE())),VLOOKUP(D2719,FOLIOS,6,FALSE()),"not used")</f>
        <v>not used</v>
      </c>
      <c r="P2719" s="84" t="n">
        <f aca="false">IF($N2719="P",VLOOKUP(H2719,PrcBuckets,2,FALSE()),0)</f>
        <v>12</v>
      </c>
      <c r="Q2719" s="84" t="n">
        <f aca="false">IF($N2719="D",VLOOKUP(H2719,BasisBuckets,2,FALSE()),0)</f>
        <v>0</v>
      </c>
      <c r="R2719" s="84" t="n">
        <f aca="false">IF($N2719="PHY",VLOOKUP(H2719,PGDBuckets,2,FALSE()),0)</f>
        <v>0</v>
      </c>
      <c r="S2719" s="84" t="n">
        <f aca="false">IF($N2719="G",VLOOKUP(H2719,PGDBuckets,2,FALSE()),0)</f>
        <v>0</v>
      </c>
      <c r="T2719" s="84" t="n">
        <f aca="false">SUM(P2719:S2719)</f>
        <v>12</v>
      </c>
      <c r="U2719" s="84" t="str">
        <f aca="false">IF(O2719="not used","-",O2719&amp;N2719&amp;T2719)</f>
        <v>-</v>
      </c>
      <c r="V2719" s="84" t="str">
        <f aca="false">IF(O2719="Not Used","-",VLOOKUP(D2719,FOLIOS,7,FALSE())&amp;H2719)</f>
        <v>-</v>
      </c>
      <c r="W2719" s="84" t="str">
        <f aca="false">IF(U2719="-","-",O2719&amp;E2719&amp;H2719)</f>
        <v>-</v>
      </c>
      <c r="X2719" s="85" t="str">
        <f aca="false">D2719&amp;G2719</f>
        <v>FT-CAND-EGSC-PRCTOLL:EMER/ST.CL</v>
      </c>
      <c r="AF2719" s="0" t="str">
        <f aca="false">D2719&amp;V2719</f>
        <v>FT-CAND-EGSC-PRC-</v>
      </c>
    </row>
    <row r="2720" customFormat="false" ht="12.75" hidden="false" customHeight="false" outlineLevel="0" collapsed="false">
      <c r="A2720" s="81" t="n">
        <v>36682</v>
      </c>
      <c r="B2720" s="82" t="s">
        <v>55</v>
      </c>
      <c r="C2720" s="82" t="s">
        <v>56</v>
      </c>
      <c r="D2720" s="82" t="s">
        <v>103</v>
      </c>
      <c r="E2720" s="82" t="s">
        <v>24</v>
      </c>
      <c r="F2720" s="82"/>
      <c r="G2720" s="82" t="s">
        <v>62</v>
      </c>
      <c r="H2720" s="89" t="n">
        <v>38231</v>
      </c>
      <c r="I2720" s="82" t="n">
        <v>0</v>
      </c>
      <c r="J2720" s="82" t="n">
        <v>0</v>
      </c>
      <c r="K2720" s="83" t="n">
        <f aca="false">IF(J2720=0,0,J2720/I2720)</f>
        <v>0</v>
      </c>
      <c r="L2720" s="83" t="n">
        <f aca="false">I2720/UOM</f>
        <v>0</v>
      </c>
      <c r="M2720" s="83" t="n">
        <f aca="false">J2720/UOM</f>
        <v>0</v>
      </c>
      <c r="N2720" s="84" t="str">
        <f aca="false">IF(F2720="P","PHY",IF(F2720="G","G",E2720))</f>
        <v>P</v>
      </c>
      <c r="O2720" s="84" t="str">
        <f aca="false">IF(ISNA(VLOOKUP(G2720,BadCanCurves,1,FALSE())),VLOOKUP(D2720,FOLIOS,6,FALSE()),"not used")</f>
        <v>not used</v>
      </c>
      <c r="P2720" s="84" t="n">
        <f aca="false">IF($N2720="P",VLOOKUP(H2720,PrcBuckets,2,FALSE()),0)</f>
        <v>12</v>
      </c>
      <c r="Q2720" s="84" t="n">
        <f aca="false">IF($N2720="D",VLOOKUP(H2720,BasisBuckets,2,FALSE()),0)</f>
        <v>0</v>
      </c>
      <c r="R2720" s="84" t="n">
        <f aca="false">IF($N2720="PHY",VLOOKUP(H2720,PGDBuckets,2,FALSE()),0)</f>
        <v>0</v>
      </c>
      <c r="S2720" s="84" t="n">
        <f aca="false">IF($N2720="G",VLOOKUP(H2720,PGDBuckets,2,FALSE()),0)</f>
        <v>0</v>
      </c>
      <c r="T2720" s="84" t="n">
        <f aca="false">SUM(P2720:S2720)</f>
        <v>12</v>
      </c>
      <c r="U2720" s="84" t="str">
        <f aca="false">IF(O2720="not used","-",O2720&amp;N2720&amp;T2720)</f>
        <v>-</v>
      </c>
      <c r="V2720" s="84" t="str">
        <f aca="false">IF(O2720="Not Used","-",VLOOKUP(D2720,FOLIOS,7,FALSE())&amp;H2720)</f>
        <v>-</v>
      </c>
      <c r="W2720" s="84" t="str">
        <f aca="false">IF(U2720="-","-",O2720&amp;E2720&amp;H2720)</f>
        <v>-</v>
      </c>
      <c r="X2720" s="85" t="str">
        <f aca="false">D2720&amp;G2720</f>
        <v>FT-CAND-EGSC-PRCTOLL:EMER/ST.CL</v>
      </c>
      <c r="AF2720" s="0" t="str">
        <f aca="false">D2720&amp;V2720</f>
        <v>FT-CAND-EGSC-PRC-</v>
      </c>
    </row>
    <row r="2721" customFormat="false" ht="12.75" hidden="false" customHeight="false" outlineLevel="0" collapsed="false">
      <c r="A2721" s="81" t="n">
        <v>36682</v>
      </c>
      <c r="B2721" s="82" t="s">
        <v>55</v>
      </c>
      <c r="C2721" s="82" t="s">
        <v>56</v>
      </c>
      <c r="D2721" s="82" t="s">
        <v>103</v>
      </c>
      <c r="E2721" s="82" t="s">
        <v>24</v>
      </c>
      <c r="F2721" s="82"/>
      <c r="G2721" s="82" t="s">
        <v>62</v>
      </c>
      <c r="H2721" s="89" t="n">
        <v>38261</v>
      </c>
      <c r="I2721" s="82" t="n">
        <v>0</v>
      </c>
      <c r="J2721" s="82" t="n">
        <v>0</v>
      </c>
      <c r="K2721" s="83" t="n">
        <f aca="false">IF(J2721=0,0,J2721/I2721)</f>
        <v>0</v>
      </c>
      <c r="L2721" s="83" t="n">
        <f aca="false">I2721/UOM</f>
        <v>0</v>
      </c>
      <c r="M2721" s="83" t="n">
        <f aca="false">J2721/UOM</f>
        <v>0</v>
      </c>
      <c r="N2721" s="84" t="str">
        <f aca="false">IF(F2721="P","PHY",IF(F2721="G","G",E2721))</f>
        <v>P</v>
      </c>
      <c r="O2721" s="84" t="str">
        <f aca="false">IF(ISNA(VLOOKUP(G2721,BadCanCurves,1,FALSE())),VLOOKUP(D2721,FOLIOS,6,FALSE()),"not used")</f>
        <v>not used</v>
      </c>
      <c r="P2721" s="84" t="n">
        <f aca="false">IF($N2721="P",VLOOKUP(H2721,PrcBuckets,2,FALSE()),0)</f>
        <v>12</v>
      </c>
      <c r="Q2721" s="84" t="n">
        <f aca="false">IF($N2721="D",VLOOKUP(H2721,BasisBuckets,2,FALSE()),0)</f>
        <v>0</v>
      </c>
      <c r="R2721" s="84" t="n">
        <f aca="false">IF($N2721="PHY",VLOOKUP(H2721,PGDBuckets,2,FALSE()),0)</f>
        <v>0</v>
      </c>
      <c r="S2721" s="84" t="n">
        <f aca="false">IF($N2721="G",VLOOKUP(H2721,PGDBuckets,2,FALSE()),0)</f>
        <v>0</v>
      </c>
      <c r="T2721" s="84" t="n">
        <f aca="false">SUM(P2721:S2721)</f>
        <v>12</v>
      </c>
      <c r="U2721" s="84" t="str">
        <f aca="false">IF(O2721="not used","-",O2721&amp;N2721&amp;T2721)</f>
        <v>-</v>
      </c>
      <c r="V2721" s="84" t="str">
        <f aca="false">IF(O2721="Not Used","-",VLOOKUP(D2721,FOLIOS,7,FALSE())&amp;H2721)</f>
        <v>-</v>
      </c>
      <c r="W2721" s="84" t="str">
        <f aca="false">IF(U2721="-","-",O2721&amp;E2721&amp;H2721)</f>
        <v>-</v>
      </c>
      <c r="X2721" s="85" t="str">
        <f aca="false">D2721&amp;G2721</f>
        <v>FT-CAND-EGSC-PRCTOLL:EMER/ST.CL</v>
      </c>
      <c r="AF2721" s="0" t="str">
        <f aca="false">D2721&amp;V2721</f>
        <v>FT-CAND-EGSC-PRC-</v>
      </c>
    </row>
    <row r="2722" customFormat="false" ht="12.75" hidden="false" customHeight="false" outlineLevel="0" collapsed="false">
      <c r="A2722" s="81" t="n">
        <v>36682</v>
      </c>
      <c r="B2722" s="82" t="s">
        <v>55</v>
      </c>
      <c r="C2722" s="82" t="s">
        <v>56</v>
      </c>
      <c r="D2722" s="82" t="s">
        <v>103</v>
      </c>
      <c r="E2722" s="82" t="s">
        <v>24</v>
      </c>
      <c r="F2722" s="82"/>
      <c r="G2722" s="82" t="s">
        <v>62</v>
      </c>
      <c r="H2722" s="89" t="n">
        <v>38292</v>
      </c>
      <c r="I2722" s="82" t="n">
        <v>0</v>
      </c>
      <c r="J2722" s="82" t="n">
        <v>0</v>
      </c>
      <c r="K2722" s="83" t="n">
        <f aca="false">IF(J2722=0,0,J2722/I2722)</f>
        <v>0</v>
      </c>
      <c r="L2722" s="83" t="n">
        <f aca="false">I2722/UOM</f>
        <v>0</v>
      </c>
      <c r="M2722" s="83" t="n">
        <f aca="false">J2722/UOM</f>
        <v>0</v>
      </c>
      <c r="N2722" s="84" t="str">
        <f aca="false">IF(F2722="P","PHY",IF(F2722="G","G",E2722))</f>
        <v>P</v>
      </c>
      <c r="O2722" s="84" t="str">
        <f aca="false">IF(ISNA(VLOOKUP(G2722,BadCanCurves,1,FALSE())),VLOOKUP(D2722,FOLIOS,6,FALSE()),"not used")</f>
        <v>not used</v>
      </c>
      <c r="P2722" s="84" t="n">
        <f aca="false">IF($N2722="P",VLOOKUP(H2722,PrcBuckets,2,FALSE()),0)</f>
        <v>12</v>
      </c>
      <c r="Q2722" s="84" t="n">
        <f aca="false">IF($N2722="D",VLOOKUP(H2722,BasisBuckets,2,FALSE()),0)</f>
        <v>0</v>
      </c>
      <c r="R2722" s="84" t="n">
        <f aca="false">IF($N2722="PHY",VLOOKUP(H2722,PGDBuckets,2,FALSE()),0)</f>
        <v>0</v>
      </c>
      <c r="S2722" s="84" t="n">
        <f aca="false">IF($N2722="G",VLOOKUP(H2722,PGDBuckets,2,FALSE()),0)</f>
        <v>0</v>
      </c>
      <c r="T2722" s="84" t="n">
        <f aca="false">SUM(P2722:S2722)</f>
        <v>12</v>
      </c>
      <c r="U2722" s="84" t="str">
        <f aca="false">IF(O2722="not used","-",O2722&amp;N2722&amp;T2722)</f>
        <v>-</v>
      </c>
      <c r="V2722" s="84" t="str">
        <f aca="false">IF(O2722="Not Used","-",VLOOKUP(D2722,FOLIOS,7,FALSE())&amp;H2722)</f>
        <v>-</v>
      </c>
      <c r="W2722" s="84" t="str">
        <f aca="false">IF(U2722="-","-",O2722&amp;E2722&amp;H2722)</f>
        <v>-</v>
      </c>
      <c r="X2722" s="85" t="str">
        <f aca="false">D2722&amp;G2722</f>
        <v>FT-CAND-EGSC-PRCTOLL:EMER/ST.CL</v>
      </c>
      <c r="AF2722" s="0" t="str">
        <f aca="false">D2722&amp;V2722</f>
        <v>FT-CAND-EGSC-PRC-</v>
      </c>
    </row>
    <row r="2723" customFormat="false" ht="12.75" hidden="false" customHeight="false" outlineLevel="0" collapsed="false">
      <c r="A2723" s="81" t="n">
        <v>36682</v>
      </c>
      <c r="B2723" s="82" t="s">
        <v>55</v>
      </c>
      <c r="C2723" s="82" t="s">
        <v>56</v>
      </c>
      <c r="D2723" s="82" t="s">
        <v>103</v>
      </c>
      <c r="E2723" s="82" t="s">
        <v>24</v>
      </c>
      <c r="F2723" s="82"/>
      <c r="G2723" s="82" t="s">
        <v>62</v>
      </c>
      <c r="H2723" s="89" t="n">
        <v>38322</v>
      </c>
      <c r="I2723" s="82" t="n">
        <v>0</v>
      </c>
      <c r="J2723" s="82" t="n">
        <v>0</v>
      </c>
      <c r="K2723" s="83" t="n">
        <f aca="false">IF(J2723=0,0,J2723/I2723)</f>
        <v>0</v>
      </c>
      <c r="L2723" s="83" t="n">
        <f aca="false">I2723/UOM</f>
        <v>0</v>
      </c>
      <c r="M2723" s="83" t="n">
        <f aca="false">J2723/UOM</f>
        <v>0</v>
      </c>
      <c r="N2723" s="84" t="str">
        <f aca="false">IF(F2723="P","PHY",IF(F2723="G","G",E2723))</f>
        <v>P</v>
      </c>
      <c r="O2723" s="84" t="str">
        <f aca="false">IF(ISNA(VLOOKUP(G2723,BadCanCurves,1,FALSE())),VLOOKUP(D2723,FOLIOS,6,FALSE()),"not used")</f>
        <v>not used</v>
      </c>
      <c r="P2723" s="84" t="n">
        <f aca="false">IF($N2723="P",VLOOKUP(H2723,PrcBuckets,2,FALSE()),0)</f>
        <v>12</v>
      </c>
      <c r="Q2723" s="84" t="n">
        <f aca="false">IF($N2723="D",VLOOKUP(H2723,BasisBuckets,2,FALSE()),0)</f>
        <v>0</v>
      </c>
      <c r="R2723" s="84" t="n">
        <f aca="false">IF($N2723="PHY",VLOOKUP(H2723,PGDBuckets,2,FALSE()),0)</f>
        <v>0</v>
      </c>
      <c r="S2723" s="84" t="n">
        <f aca="false">IF($N2723="G",VLOOKUP(H2723,PGDBuckets,2,FALSE()),0)</f>
        <v>0</v>
      </c>
      <c r="T2723" s="84" t="n">
        <f aca="false">SUM(P2723:S2723)</f>
        <v>12</v>
      </c>
      <c r="U2723" s="84" t="str">
        <f aca="false">IF(O2723="not used","-",O2723&amp;N2723&amp;T2723)</f>
        <v>-</v>
      </c>
      <c r="V2723" s="84" t="str">
        <f aca="false">IF(O2723="Not Used","-",VLOOKUP(D2723,FOLIOS,7,FALSE())&amp;H2723)</f>
        <v>-</v>
      </c>
      <c r="W2723" s="84" t="str">
        <f aca="false">IF(U2723="-","-",O2723&amp;E2723&amp;H2723)</f>
        <v>-</v>
      </c>
      <c r="X2723" s="85" t="str">
        <f aca="false">D2723&amp;G2723</f>
        <v>FT-CAND-EGSC-PRCTOLL:EMER/ST.CL</v>
      </c>
      <c r="AF2723" s="0" t="str">
        <f aca="false">D2723&amp;V2723</f>
        <v>FT-CAND-EGSC-PRC-</v>
      </c>
    </row>
    <row r="2724" customFormat="false" ht="12.75" hidden="false" customHeight="false" outlineLevel="0" collapsed="false">
      <c r="A2724" s="81" t="n">
        <v>36682</v>
      </c>
      <c r="B2724" s="82" t="s">
        <v>55</v>
      </c>
      <c r="C2724" s="82" t="s">
        <v>56</v>
      </c>
      <c r="D2724" s="82" t="s">
        <v>103</v>
      </c>
      <c r="E2724" s="82" t="s">
        <v>24</v>
      </c>
      <c r="F2724" s="82"/>
      <c r="G2724" s="82" t="s">
        <v>62</v>
      </c>
      <c r="H2724" s="89" t="n">
        <v>38353</v>
      </c>
      <c r="I2724" s="82" t="n">
        <v>0</v>
      </c>
      <c r="J2724" s="82" t="n">
        <v>0</v>
      </c>
      <c r="K2724" s="83" t="n">
        <f aca="false">IF(J2724=0,0,J2724/I2724)</f>
        <v>0</v>
      </c>
      <c r="L2724" s="83" t="n">
        <f aca="false">I2724/UOM</f>
        <v>0</v>
      </c>
      <c r="M2724" s="83" t="n">
        <f aca="false">J2724/UOM</f>
        <v>0</v>
      </c>
      <c r="N2724" s="84" t="str">
        <f aca="false">IF(F2724="P","PHY",IF(F2724="G","G",E2724))</f>
        <v>P</v>
      </c>
      <c r="O2724" s="84" t="str">
        <f aca="false">IF(ISNA(VLOOKUP(G2724,BadCanCurves,1,FALSE())),VLOOKUP(D2724,FOLIOS,6,FALSE()),"not used")</f>
        <v>not used</v>
      </c>
      <c r="P2724" s="84" t="n">
        <f aca="false">IF($N2724="P",VLOOKUP(H2724,PrcBuckets,2,FALSE()),0)</f>
        <v>13</v>
      </c>
      <c r="Q2724" s="84" t="n">
        <f aca="false">IF($N2724="D",VLOOKUP(H2724,BasisBuckets,2,FALSE()),0)</f>
        <v>0</v>
      </c>
      <c r="R2724" s="84" t="n">
        <f aca="false">IF($N2724="PHY",VLOOKUP(H2724,PGDBuckets,2,FALSE()),0)</f>
        <v>0</v>
      </c>
      <c r="S2724" s="84" t="n">
        <f aca="false">IF($N2724="G",VLOOKUP(H2724,PGDBuckets,2,FALSE()),0)</f>
        <v>0</v>
      </c>
      <c r="T2724" s="84" t="n">
        <f aca="false">SUM(P2724:S2724)</f>
        <v>13</v>
      </c>
      <c r="U2724" s="84" t="str">
        <f aca="false">IF(O2724="not used","-",O2724&amp;N2724&amp;T2724)</f>
        <v>-</v>
      </c>
      <c r="V2724" s="84" t="str">
        <f aca="false">IF(O2724="Not Used","-",VLOOKUP(D2724,FOLIOS,7,FALSE())&amp;H2724)</f>
        <v>-</v>
      </c>
      <c r="W2724" s="84" t="str">
        <f aca="false">IF(U2724="-","-",O2724&amp;E2724&amp;H2724)</f>
        <v>-</v>
      </c>
      <c r="X2724" s="85" t="str">
        <f aca="false">D2724&amp;G2724</f>
        <v>FT-CAND-EGSC-PRCTOLL:EMER/ST.CL</v>
      </c>
      <c r="AF2724" s="0" t="str">
        <f aca="false">D2724&amp;V2724</f>
        <v>FT-CAND-EGSC-PRC-</v>
      </c>
    </row>
    <row r="2725" customFormat="false" ht="12.75" hidden="false" customHeight="false" outlineLevel="0" collapsed="false">
      <c r="A2725" s="81" t="n">
        <v>36682</v>
      </c>
      <c r="B2725" s="82" t="s">
        <v>55</v>
      </c>
      <c r="C2725" s="82" t="s">
        <v>56</v>
      </c>
      <c r="D2725" s="82" t="s">
        <v>103</v>
      </c>
      <c r="E2725" s="82" t="s">
        <v>24</v>
      </c>
      <c r="F2725" s="82"/>
      <c r="G2725" s="82" t="s">
        <v>62</v>
      </c>
      <c r="H2725" s="89" t="n">
        <v>38384</v>
      </c>
      <c r="I2725" s="82" t="n">
        <v>0</v>
      </c>
      <c r="J2725" s="82" t="n">
        <v>0</v>
      </c>
      <c r="K2725" s="83" t="n">
        <f aca="false">IF(J2725=0,0,J2725/I2725)</f>
        <v>0</v>
      </c>
      <c r="L2725" s="83" t="n">
        <f aca="false">I2725/UOM</f>
        <v>0</v>
      </c>
      <c r="M2725" s="83" t="n">
        <f aca="false">J2725/UOM</f>
        <v>0</v>
      </c>
      <c r="N2725" s="84" t="str">
        <f aca="false">IF(F2725="P","PHY",IF(F2725="G","G",E2725))</f>
        <v>P</v>
      </c>
      <c r="O2725" s="84" t="str">
        <f aca="false">IF(ISNA(VLOOKUP(G2725,BadCanCurves,1,FALSE())),VLOOKUP(D2725,FOLIOS,6,FALSE()),"not used")</f>
        <v>not used</v>
      </c>
      <c r="P2725" s="84" t="n">
        <f aca="false">IF($N2725="P",VLOOKUP(H2725,PrcBuckets,2,FALSE()),0)</f>
        <v>13</v>
      </c>
      <c r="Q2725" s="84" t="n">
        <f aca="false">IF($N2725="D",VLOOKUP(H2725,BasisBuckets,2,FALSE()),0)</f>
        <v>0</v>
      </c>
      <c r="R2725" s="84" t="n">
        <f aca="false">IF($N2725="PHY",VLOOKUP(H2725,PGDBuckets,2,FALSE()),0)</f>
        <v>0</v>
      </c>
      <c r="S2725" s="84" t="n">
        <f aca="false">IF($N2725="G",VLOOKUP(H2725,PGDBuckets,2,FALSE()),0)</f>
        <v>0</v>
      </c>
      <c r="T2725" s="84" t="n">
        <f aca="false">SUM(P2725:S2725)</f>
        <v>13</v>
      </c>
      <c r="U2725" s="84" t="str">
        <f aca="false">IF(O2725="not used","-",O2725&amp;N2725&amp;T2725)</f>
        <v>-</v>
      </c>
      <c r="V2725" s="84" t="str">
        <f aca="false">IF(O2725="Not Used","-",VLOOKUP(D2725,FOLIOS,7,FALSE())&amp;H2725)</f>
        <v>-</v>
      </c>
      <c r="W2725" s="84" t="str">
        <f aca="false">IF(U2725="-","-",O2725&amp;E2725&amp;H2725)</f>
        <v>-</v>
      </c>
      <c r="X2725" s="85" t="str">
        <f aca="false">D2725&amp;G2725</f>
        <v>FT-CAND-EGSC-PRCTOLL:EMER/ST.CL</v>
      </c>
      <c r="AF2725" s="0" t="str">
        <f aca="false">D2725&amp;V2725</f>
        <v>FT-CAND-EGSC-PRC-</v>
      </c>
    </row>
    <row r="2726" customFormat="false" ht="12.75" hidden="false" customHeight="false" outlineLevel="0" collapsed="false">
      <c r="A2726" s="81" t="n">
        <v>36682</v>
      </c>
      <c r="B2726" s="82" t="s">
        <v>55</v>
      </c>
      <c r="C2726" s="82" t="s">
        <v>56</v>
      </c>
      <c r="D2726" s="82" t="s">
        <v>103</v>
      </c>
      <c r="E2726" s="82" t="s">
        <v>24</v>
      </c>
      <c r="F2726" s="82"/>
      <c r="G2726" s="82" t="s">
        <v>62</v>
      </c>
      <c r="H2726" s="89" t="n">
        <v>38412</v>
      </c>
      <c r="I2726" s="82" t="n">
        <v>0</v>
      </c>
      <c r="J2726" s="82" t="n">
        <v>0</v>
      </c>
      <c r="K2726" s="83" t="n">
        <f aca="false">IF(J2726=0,0,J2726/I2726)</f>
        <v>0</v>
      </c>
      <c r="L2726" s="83" t="n">
        <f aca="false">I2726/UOM</f>
        <v>0</v>
      </c>
      <c r="M2726" s="83" t="n">
        <f aca="false">J2726/UOM</f>
        <v>0</v>
      </c>
      <c r="N2726" s="84" t="str">
        <f aca="false">IF(F2726="P","PHY",IF(F2726="G","G",E2726))</f>
        <v>P</v>
      </c>
      <c r="O2726" s="84" t="str">
        <f aca="false">IF(ISNA(VLOOKUP(G2726,BadCanCurves,1,FALSE())),VLOOKUP(D2726,FOLIOS,6,FALSE()),"not used")</f>
        <v>not used</v>
      </c>
      <c r="P2726" s="84" t="n">
        <f aca="false">IF($N2726="P",VLOOKUP(H2726,PrcBuckets,2,FALSE()),0)</f>
        <v>13</v>
      </c>
      <c r="Q2726" s="84" t="n">
        <f aca="false">IF($N2726="D",VLOOKUP(H2726,BasisBuckets,2,FALSE()),0)</f>
        <v>0</v>
      </c>
      <c r="R2726" s="84" t="n">
        <f aca="false">IF($N2726="PHY",VLOOKUP(H2726,PGDBuckets,2,FALSE()),0)</f>
        <v>0</v>
      </c>
      <c r="S2726" s="84" t="n">
        <f aca="false">IF($N2726="G",VLOOKUP(H2726,PGDBuckets,2,FALSE()),0)</f>
        <v>0</v>
      </c>
      <c r="T2726" s="84" t="n">
        <f aca="false">SUM(P2726:S2726)</f>
        <v>13</v>
      </c>
      <c r="U2726" s="84" t="str">
        <f aca="false">IF(O2726="not used","-",O2726&amp;N2726&amp;T2726)</f>
        <v>-</v>
      </c>
      <c r="V2726" s="84" t="str">
        <f aca="false">IF(O2726="Not Used","-",VLOOKUP(D2726,FOLIOS,7,FALSE())&amp;H2726)</f>
        <v>-</v>
      </c>
      <c r="W2726" s="84" t="str">
        <f aca="false">IF(U2726="-","-",O2726&amp;E2726&amp;H2726)</f>
        <v>-</v>
      </c>
      <c r="X2726" s="85" t="str">
        <f aca="false">D2726&amp;G2726</f>
        <v>FT-CAND-EGSC-PRCTOLL:EMER/ST.CL</v>
      </c>
      <c r="AF2726" s="0" t="str">
        <f aca="false">D2726&amp;V2726</f>
        <v>FT-CAND-EGSC-PRC-</v>
      </c>
    </row>
    <row r="2727" customFormat="false" ht="12.75" hidden="false" customHeight="false" outlineLevel="0" collapsed="false">
      <c r="A2727" s="81" t="n">
        <v>36682</v>
      </c>
      <c r="B2727" s="82" t="s">
        <v>55</v>
      </c>
      <c r="C2727" s="82" t="s">
        <v>56</v>
      </c>
      <c r="D2727" s="82" t="s">
        <v>103</v>
      </c>
      <c r="E2727" s="82" t="s">
        <v>24</v>
      </c>
      <c r="F2727" s="82"/>
      <c r="G2727" s="82" t="s">
        <v>62</v>
      </c>
      <c r="H2727" s="89" t="n">
        <v>38443</v>
      </c>
      <c r="I2727" s="82" t="n">
        <v>0</v>
      </c>
      <c r="J2727" s="82" t="n">
        <v>0</v>
      </c>
      <c r="K2727" s="83" t="n">
        <f aca="false">IF(J2727=0,0,J2727/I2727)</f>
        <v>0</v>
      </c>
      <c r="L2727" s="83" t="n">
        <f aca="false">I2727/UOM</f>
        <v>0</v>
      </c>
      <c r="M2727" s="83" t="n">
        <f aca="false">J2727/UOM</f>
        <v>0</v>
      </c>
      <c r="N2727" s="84" t="str">
        <f aca="false">IF(F2727="P","PHY",IF(F2727="G","G",E2727))</f>
        <v>P</v>
      </c>
      <c r="O2727" s="84" t="str">
        <f aca="false">IF(ISNA(VLOOKUP(G2727,BadCanCurves,1,FALSE())),VLOOKUP(D2727,FOLIOS,6,FALSE()),"not used")</f>
        <v>not used</v>
      </c>
      <c r="P2727" s="84" t="n">
        <f aca="false">IF($N2727="P",VLOOKUP(H2727,PrcBuckets,2,FALSE()),0)</f>
        <v>13</v>
      </c>
      <c r="Q2727" s="84" t="n">
        <f aca="false">IF($N2727="D",VLOOKUP(H2727,BasisBuckets,2,FALSE()),0)</f>
        <v>0</v>
      </c>
      <c r="R2727" s="84" t="n">
        <f aca="false">IF($N2727="PHY",VLOOKUP(H2727,PGDBuckets,2,FALSE()),0)</f>
        <v>0</v>
      </c>
      <c r="S2727" s="84" t="n">
        <f aca="false">IF($N2727="G",VLOOKUP(H2727,PGDBuckets,2,FALSE()),0)</f>
        <v>0</v>
      </c>
      <c r="T2727" s="84" t="n">
        <f aca="false">SUM(P2727:S2727)</f>
        <v>13</v>
      </c>
      <c r="U2727" s="84" t="str">
        <f aca="false">IF(O2727="not used","-",O2727&amp;N2727&amp;T2727)</f>
        <v>-</v>
      </c>
      <c r="V2727" s="84" t="str">
        <f aca="false">IF(O2727="Not Used","-",VLOOKUP(D2727,FOLIOS,7,FALSE())&amp;H2727)</f>
        <v>-</v>
      </c>
      <c r="W2727" s="84" t="str">
        <f aca="false">IF(U2727="-","-",O2727&amp;E2727&amp;H2727)</f>
        <v>-</v>
      </c>
      <c r="X2727" s="85" t="str">
        <f aca="false">D2727&amp;G2727</f>
        <v>FT-CAND-EGSC-PRCTOLL:EMER/ST.CL</v>
      </c>
      <c r="AF2727" s="0" t="str">
        <f aca="false">D2727&amp;V2727</f>
        <v>FT-CAND-EGSC-PRC-</v>
      </c>
    </row>
    <row r="2728" customFormat="false" ht="12.75" hidden="false" customHeight="false" outlineLevel="0" collapsed="false">
      <c r="A2728" s="81" t="n">
        <v>36682</v>
      </c>
      <c r="B2728" s="82" t="s">
        <v>55</v>
      </c>
      <c r="C2728" s="82" t="s">
        <v>56</v>
      </c>
      <c r="D2728" s="82" t="s">
        <v>103</v>
      </c>
      <c r="E2728" s="82" t="s">
        <v>24</v>
      </c>
      <c r="F2728" s="82"/>
      <c r="G2728" s="82" t="s">
        <v>62</v>
      </c>
      <c r="H2728" s="89" t="n">
        <v>38473</v>
      </c>
      <c r="I2728" s="82" t="n">
        <v>0</v>
      </c>
      <c r="J2728" s="82" t="n">
        <v>0</v>
      </c>
      <c r="K2728" s="83" t="n">
        <f aca="false">IF(J2728=0,0,J2728/I2728)</f>
        <v>0</v>
      </c>
      <c r="L2728" s="83" t="n">
        <f aca="false">I2728/UOM</f>
        <v>0</v>
      </c>
      <c r="M2728" s="83" t="n">
        <f aca="false">J2728/UOM</f>
        <v>0</v>
      </c>
      <c r="N2728" s="84" t="str">
        <f aca="false">IF(F2728="P","PHY",IF(F2728="G","G",E2728))</f>
        <v>P</v>
      </c>
      <c r="O2728" s="84" t="str">
        <f aca="false">IF(ISNA(VLOOKUP(G2728,BadCanCurves,1,FALSE())),VLOOKUP(D2728,FOLIOS,6,FALSE()),"not used")</f>
        <v>not used</v>
      </c>
      <c r="P2728" s="84" t="n">
        <f aca="false">IF($N2728="P",VLOOKUP(H2728,PrcBuckets,2,FALSE()),0)</f>
        <v>13</v>
      </c>
      <c r="Q2728" s="84" t="n">
        <f aca="false">IF($N2728="D",VLOOKUP(H2728,BasisBuckets,2,FALSE()),0)</f>
        <v>0</v>
      </c>
      <c r="R2728" s="84" t="n">
        <f aca="false">IF($N2728="PHY",VLOOKUP(H2728,PGDBuckets,2,FALSE()),0)</f>
        <v>0</v>
      </c>
      <c r="S2728" s="84" t="n">
        <f aca="false">IF($N2728="G",VLOOKUP(H2728,PGDBuckets,2,FALSE()),0)</f>
        <v>0</v>
      </c>
      <c r="T2728" s="84" t="n">
        <f aca="false">SUM(P2728:S2728)</f>
        <v>13</v>
      </c>
      <c r="U2728" s="84" t="str">
        <f aca="false">IF(O2728="not used","-",O2728&amp;N2728&amp;T2728)</f>
        <v>-</v>
      </c>
      <c r="V2728" s="84" t="str">
        <f aca="false">IF(O2728="Not Used","-",VLOOKUP(D2728,FOLIOS,7,FALSE())&amp;H2728)</f>
        <v>-</v>
      </c>
      <c r="W2728" s="84" t="str">
        <f aca="false">IF(U2728="-","-",O2728&amp;E2728&amp;H2728)</f>
        <v>-</v>
      </c>
      <c r="X2728" s="85" t="str">
        <f aca="false">D2728&amp;G2728</f>
        <v>FT-CAND-EGSC-PRCTOLL:EMER/ST.CL</v>
      </c>
      <c r="AF2728" s="0" t="str">
        <f aca="false">D2728&amp;V2728</f>
        <v>FT-CAND-EGSC-PRC-</v>
      </c>
    </row>
    <row r="2729" customFormat="false" ht="12.75" hidden="false" customHeight="false" outlineLevel="0" collapsed="false">
      <c r="A2729" s="81" t="n">
        <v>36682</v>
      </c>
      <c r="B2729" s="82" t="s">
        <v>55</v>
      </c>
      <c r="C2729" s="82" t="s">
        <v>56</v>
      </c>
      <c r="D2729" s="82" t="s">
        <v>103</v>
      </c>
      <c r="E2729" s="82" t="s">
        <v>24</v>
      </c>
      <c r="F2729" s="82"/>
      <c r="G2729" s="82" t="s">
        <v>62</v>
      </c>
      <c r="H2729" s="89" t="n">
        <v>38504</v>
      </c>
      <c r="I2729" s="82" t="n">
        <v>0</v>
      </c>
      <c r="J2729" s="82" t="n">
        <v>0</v>
      </c>
      <c r="K2729" s="83" t="n">
        <f aca="false">IF(J2729=0,0,J2729/I2729)</f>
        <v>0</v>
      </c>
      <c r="L2729" s="83" t="n">
        <f aca="false">I2729/UOM</f>
        <v>0</v>
      </c>
      <c r="M2729" s="83" t="n">
        <f aca="false">J2729/UOM</f>
        <v>0</v>
      </c>
      <c r="N2729" s="84" t="str">
        <f aca="false">IF(F2729="P","PHY",IF(F2729="G","G",E2729))</f>
        <v>P</v>
      </c>
      <c r="O2729" s="84" t="str">
        <f aca="false">IF(ISNA(VLOOKUP(G2729,BadCanCurves,1,FALSE())),VLOOKUP(D2729,FOLIOS,6,FALSE()),"not used")</f>
        <v>not used</v>
      </c>
      <c r="P2729" s="84" t="n">
        <f aca="false">IF($N2729="P",VLOOKUP(H2729,PrcBuckets,2,FALSE()),0)</f>
        <v>13</v>
      </c>
      <c r="Q2729" s="84" t="n">
        <f aca="false">IF($N2729="D",VLOOKUP(H2729,BasisBuckets,2,FALSE()),0)</f>
        <v>0</v>
      </c>
      <c r="R2729" s="84" t="n">
        <f aca="false">IF($N2729="PHY",VLOOKUP(H2729,PGDBuckets,2,FALSE()),0)</f>
        <v>0</v>
      </c>
      <c r="S2729" s="84" t="n">
        <f aca="false">IF($N2729="G",VLOOKUP(H2729,PGDBuckets,2,FALSE()),0)</f>
        <v>0</v>
      </c>
      <c r="T2729" s="84" t="n">
        <f aca="false">SUM(P2729:S2729)</f>
        <v>13</v>
      </c>
      <c r="U2729" s="84" t="str">
        <f aca="false">IF(O2729="not used","-",O2729&amp;N2729&amp;T2729)</f>
        <v>-</v>
      </c>
      <c r="V2729" s="84" t="str">
        <f aca="false">IF(O2729="Not Used","-",VLOOKUP(D2729,FOLIOS,7,FALSE())&amp;H2729)</f>
        <v>-</v>
      </c>
      <c r="W2729" s="84" t="str">
        <f aca="false">IF(U2729="-","-",O2729&amp;E2729&amp;H2729)</f>
        <v>-</v>
      </c>
      <c r="X2729" s="85" t="str">
        <f aca="false">D2729&amp;G2729</f>
        <v>FT-CAND-EGSC-PRCTOLL:EMER/ST.CL</v>
      </c>
      <c r="AF2729" s="0" t="str">
        <f aca="false">D2729&amp;V2729</f>
        <v>FT-CAND-EGSC-PRC-</v>
      </c>
    </row>
    <row r="2730" customFormat="false" ht="12.75" hidden="false" customHeight="false" outlineLevel="0" collapsed="false">
      <c r="A2730" s="81" t="n">
        <v>36682</v>
      </c>
      <c r="B2730" s="82" t="s">
        <v>55</v>
      </c>
      <c r="C2730" s="82" t="s">
        <v>56</v>
      </c>
      <c r="D2730" s="82" t="s">
        <v>103</v>
      </c>
      <c r="E2730" s="82" t="s">
        <v>24</v>
      </c>
      <c r="F2730" s="82"/>
      <c r="G2730" s="82" t="s">
        <v>62</v>
      </c>
      <c r="H2730" s="89" t="n">
        <v>38534</v>
      </c>
      <c r="I2730" s="82" t="n">
        <v>0</v>
      </c>
      <c r="J2730" s="82" t="n">
        <v>0</v>
      </c>
      <c r="K2730" s="83" t="n">
        <f aca="false">IF(J2730=0,0,J2730/I2730)</f>
        <v>0</v>
      </c>
      <c r="L2730" s="83" t="n">
        <f aca="false">I2730/UOM</f>
        <v>0</v>
      </c>
      <c r="M2730" s="83" t="n">
        <f aca="false">J2730/UOM</f>
        <v>0</v>
      </c>
      <c r="N2730" s="84" t="str">
        <f aca="false">IF(F2730="P","PHY",IF(F2730="G","G",E2730))</f>
        <v>P</v>
      </c>
      <c r="O2730" s="84" t="str">
        <f aca="false">IF(ISNA(VLOOKUP(G2730,BadCanCurves,1,FALSE())),VLOOKUP(D2730,FOLIOS,6,FALSE()),"not used")</f>
        <v>not used</v>
      </c>
      <c r="P2730" s="84" t="n">
        <f aca="false">IF($N2730="P",VLOOKUP(H2730,PrcBuckets,2,FALSE()),0)</f>
        <v>13</v>
      </c>
      <c r="Q2730" s="84" t="n">
        <f aca="false">IF($N2730="D",VLOOKUP(H2730,BasisBuckets,2,FALSE()),0)</f>
        <v>0</v>
      </c>
      <c r="R2730" s="84" t="n">
        <f aca="false">IF($N2730="PHY",VLOOKUP(H2730,PGDBuckets,2,FALSE()),0)</f>
        <v>0</v>
      </c>
      <c r="S2730" s="84" t="n">
        <f aca="false">IF($N2730="G",VLOOKUP(H2730,PGDBuckets,2,FALSE()),0)</f>
        <v>0</v>
      </c>
      <c r="T2730" s="84" t="n">
        <f aca="false">SUM(P2730:S2730)</f>
        <v>13</v>
      </c>
      <c r="U2730" s="84" t="str">
        <f aca="false">IF(O2730="not used","-",O2730&amp;N2730&amp;T2730)</f>
        <v>-</v>
      </c>
      <c r="V2730" s="84" t="str">
        <f aca="false">IF(O2730="Not Used","-",VLOOKUP(D2730,FOLIOS,7,FALSE())&amp;H2730)</f>
        <v>-</v>
      </c>
      <c r="W2730" s="84" t="str">
        <f aca="false">IF(U2730="-","-",O2730&amp;E2730&amp;H2730)</f>
        <v>-</v>
      </c>
      <c r="X2730" s="85" t="str">
        <f aca="false">D2730&amp;G2730</f>
        <v>FT-CAND-EGSC-PRCTOLL:EMER/ST.CL</v>
      </c>
      <c r="AF2730" s="0" t="str">
        <f aca="false">D2730&amp;V2730</f>
        <v>FT-CAND-EGSC-PRC-</v>
      </c>
    </row>
    <row r="2731" customFormat="false" ht="12.75" hidden="false" customHeight="false" outlineLevel="0" collapsed="false">
      <c r="A2731" s="81" t="n">
        <v>36682</v>
      </c>
      <c r="B2731" s="82" t="s">
        <v>55</v>
      </c>
      <c r="C2731" s="82" t="s">
        <v>56</v>
      </c>
      <c r="D2731" s="82" t="s">
        <v>103</v>
      </c>
      <c r="E2731" s="82" t="s">
        <v>24</v>
      </c>
      <c r="F2731" s="82"/>
      <c r="G2731" s="82" t="s">
        <v>62</v>
      </c>
      <c r="H2731" s="89" t="n">
        <v>38565</v>
      </c>
      <c r="I2731" s="82" t="n">
        <v>0</v>
      </c>
      <c r="J2731" s="82" t="n">
        <v>0</v>
      </c>
      <c r="K2731" s="83" t="n">
        <f aca="false">IF(J2731=0,0,J2731/I2731)</f>
        <v>0</v>
      </c>
      <c r="L2731" s="83" t="n">
        <f aca="false">I2731/UOM</f>
        <v>0</v>
      </c>
      <c r="M2731" s="83" t="n">
        <f aca="false">J2731/UOM</f>
        <v>0</v>
      </c>
      <c r="N2731" s="84" t="str">
        <f aca="false">IF(F2731="P","PHY",IF(F2731="G","G",E2731))</f>
        <v>P</v>
      </c>
      <c r="O2731" s="84" t="str">
        <f aca="false">IF(ISNA(VLOOKUP(G2731,BadCanCurves,1,FALSE())),VLOOKUP(D2731,FOLIOS,6,FALSE()),"not used")</f>
        <v>not used</v>
      </c>
      <c r="P2731" s="84" t="n">
        <f aca="false">IF($N2731="P",VLOOKUP(H2731,PrcBuckets,2,FALSE()),0)</f>
        <v>13</v>
      </c>
      <c r="Q2731" s="84" t="n">
        <f aca="false">IF($N2731="D",VLOOKUP(H2731,BasisBuckets,2,FALSE()),0)</f>
        <v>0</v>
      </c>
      <c r="R2731" s="84" t="n">
        <f aca="false">IF($N2731="PHY",VLOOKUP(H2731,PGDBuckets,2,FALSE()),0)</f>
        <v>0</v>
      </c>
      <c r="S2731" s="84" t="n">
        <f aca="false">IF($N2731="G",VLOOKUP(H2731,PGDBuckets,2,FALSE()),0)</f>
        <v>0</v>
      </c>
      <c r="T2731" s="84" t="n">
        <f aca="false">SUM(P2731:S2731)</f>
        <v>13</v>
      </c>
      <c r="U2731" s="84" t="str">
        <f aca="false">IF(O2731="not used","-",O2731&amp;N2731&amp;T2731)</f>
        <v>-</v>
      </c>
      <c r="V2731" s="84" t="str">
        <f aca="false">IF(O2731="Not Used","-",VLOOKUP(D2731,FOLIOS,7,FALSE())&amp;H2731)</f>
        <v>-</v>
      </c>
      <c r="W2731" s="84" t="str">
        <f aca="false">IF(U2731="-","-",O2731&amp;E2731&amp;H2731)</f>
        <v>-</v>
      </c>
      <c r="X2731" s="85" t="str">
        <f aca="false">D2731&amp;G2731</f>
        <v>FT-CAND-EGSC-PRCTOLL:EMER/ST.CL</v>
      </c>
      <c r="AF2731" s="0" t="str">
        <f aca="false">D2731&amp;V2731</f>
        <v>FT-CAND-EGSC-PRC-</v>
      </c>
    </row>
    <row r="2732" customFormat="false" ht="12.75" hidden="false" customHeight="false" outlineLevel="0" collapsed="false">
      <c r="A2732" s="81" t="n">
        <v>36682</v>
      </c>
      <c r="B2732" s="82" t="s">
        <v>55</v>
      </c>
      <c r="C2732" s="82" t="s">
        <v>56</v>
      </c>
      <c r="D2732" s="82" t="s">
        <v>103</v>
      </c>
      <c r="E2732" s="82" t="s">
        <v>24</v>
      </c>
      <c r="F2732" s="82"/>
      <c r="G2732" s="82" t="s">
        <v>62</v>
      </c>
      <c r="H2732" s="89" t="n">
        <v>38596</v>
      </c>
      <c r="I2732" s="82" t="n">
        <v>0</v>
      </c>
      <c r="J2732" s="82" t="n">
        <v>0</v>
      </c>
      <c r="K2732" s="83" t="n">
        <f aca="false">IF(J2732=0,0,J2732/I2732)</f>
        <v>0</v>
      </c>
      <c r="L2732" s="83" t="n">
        <f aca="false">I2732/UOM</f>
        <v>0</v>
      </c>
      <c r="M2732" s="83" t="n">
        <f aca="false">J2732/UOM</f>
        <v>0</v>
      </c>
      <c r="N2732" s="84" t="str">
        <f aca="false">IF(F2732="P","PHY",IF(F2732="G","G",E2732))</f>
        <v>P</v>
      </c>
      <c r="O2732" s="84" t="str">
        <f aca="false">IF(ISNA(VLOOKUP(G2732,BadCanCurves,1,FALSE())),VLOOKUP(D2732,FOLIOS,6,FALSE()),"not used")</f>
        <v>not used</v>
      </c>
      <c r="P2732" s="84" t="n">
        <f aca="false">IF($N2732="P",VLOOKUP(H2732,PrcBuckets,2,FALSE()),0)</f>
        <v>13</v>
      </c>
      <c r="Q2732" s="84" t="n">
        <f aca="false">IF($N2732="D",VLOOKUP(H2732,BasisBuckets,2,FALSE()),0)</f>
        <v>0</v>
      </c>
      <c r="R2732" s="84" t="n">
        <f aca="false">IF($N2732="PHY",VLOOKUP(H2732,PGDBuckets,2,FALSE()),0)</f>
        <v>0</v>
      </c>
      <c r="S2732" s="84" t="n">
        <f aca="false">IF($N2732="G",VLOOKUP(H2732,PGDBuckets,2,FALSE()),0)</f>
        <v>0</v>
      </c>
      <c r="T2732" s="84" t="n">
        <f aca="false">SUM(P2732:S2732)</f>
        <v>13</v>
      </c>
      <c r="U2732" s="84" t="str">
        <f aca="false">IF(O2732="not used","-",O2732&amp;N2732&amp;T2732)</f>
        <v>-</v>
      </c>
      <c r="V2732" s="84" t="str">
        <f aca="false">IF(O2732="Not Used","-",VLOOKUP(D2732,FOLIOS,7,FALSE())&amp;H2732)</f>
        <v>-</v>
      </c>
      <c r="W2732" s="84" t="str">
        <f aca="false">IF(U2732="-","-",O2732&amp;E2732&amp;H2732)</f>
        <v>-</v>
      </c>
      <c r="X2732" s="85" t="str">
        <f aca="false">D2732&amp;G2732</f>
        <v>FT-CAND-EGSC-PRCTOLL:EMER/ST.CL</v>
      </c>
      <c r="AF2732" s="0" t="str">
        <f aca="false">D2732&amp;V2732</f>
        <v>FT-CAND-EGSC-PRC-</v>
      </c>
    </row>
    <row r="2733" customFormat="false" ht="12.75" hidden="false" customHeight="false" outlineLevel="0" collapsed="false">
      <c r="A2733" s="81" t="n">
        <v>36682</v>
      </c>
      <c r="B2733" s="82" t="s">
        <v>55</v>
      </c>
      <c r="C2733" s="82" t="s">
        <v>56</v>
      </c>
      <c r="D2733" s="82" t="s">
        <v>103</v>
      </c>
      <c r="E2733" s="82" t="s">
        <v>24</v>
      </c>
      <c r="F2733" s="82"/>
      <c r="G2733" s="82" t="s">
        <v>62</v>
      </c>
      <c r="H2733" s="89" t="n">
        <v>38626</v>
      </c>
      <c r="I2733" s="82" t="n">
        <v>0</v>
      </c>
      <c r="J2733" s="82" t="n">
        <v>0</v>
      </c>
      <c r="K2733" s="83" t="n">
        <f aca="false">IF(J2733=0,0,J2733/I2733)</f>
        <v>0</v>
      </c>
      <c r="L2733" s="83" t="n">
        <f aca="false">I2733/UOM</f>
        <v>0</v>
      </c>
      <c r="M2733" s="83" t="n">
        <f aca="false">J2733/UOM</f>
        <v>0</v>
      </c>
      <c r="N2733" s="84" t="str">
        <f aca="false">IF(F2733="P","PHY",IF(F2733="G","G",E2733))</f>
        <v>P</v>
      </c>
      <c r="O2733" s="84" t="str">
        <f aca="false">IF(ISNA(VLOOKUP(G2733,BadCanCurves,1,FALSE())),VLOOKUP(D2733,FOLIOS,6,FALSE()),"not used")</f>
        <v>not used</v>
      </c>
      <c r="P2733" s="84" t="n">
        <f aca="false">IF($N2733="P",VLOOKUP(H2733,PrcBuckets,2,FALSE()),0)</f>
        <v>13</v>
      </c>
      <c r="Q2733" s="84" t="n">
        <f aca="false">IF($N2733="D",VLOOKUP(H2733,BasisBuckets,2,FALSE()),0)</f>
        <v>0</v>
      </c>
      <c r="R2733" s="84" t="n">
        <f aca="false">IF($N2733="PHY",VLOOKUP(H2733,PGDBuckets,2,FALSE()),0)</f>
        <v>0</v>
      </c>
      <c r="S2733" s="84" t="n">
        <f aca="false">IF($N2733="G",VLOOKUP(H2733,PGDBuckets,2,FALSE()),0)</f>
        <v>0</v>
      </c>
      <c r="T2733" s="84" t="n">
        <f aca="false">SUM(P2733:S2733)</f>
        <v>13</v>
      </c>
      <c r="U2733" s="84" t="str">
        <f aca="false">IF(O2733="not used","-",O2733&amp;N2733&amp;T2733)</f>
        <v>-</v>
      </c>
      <c r="V2733" s="84" t="str">
        <f aca="false">IF(O2733="Not Used","-",VLOOKUP(D2733,FOLIOS,7,FALSE())&amp;H2733)</f>
        <v>-</v>
      </c>
      <c r="W2733" s="84" t="str">
        <f aca="false">IF(U2733="-","-",O2733&amp;E2733&amp;H2733)</f>
        <v>-</v>
      </c>
      <c r="X2733" s="85" t="str">
        <f aca="false">D2733&amp;G2733</f>
        <v>FT-CAND-EGSC-PRCTOLL:EMER/ST.CL</v>
      </c>
      <c r="AF2733" s="0" t="str">
        <f aca="false">D2733&amp;V2733</f>
        <v>FT-CAND-EGSC-PRC-</v>
      </c>
    </row>
    <row r="2734" customFormat="false" ht="12.75" hidden="false" customHeight="false" outlineLevel="0" collapsed="false">
      <c r="A2734" s="81" t="n">
        <v>36682</v>
      </c>
      <c r="B2734" s="82" t="s">
        <v>55</v>
      </c>
      <c r="C2734" s="82" t="s">
        <v>56</v>
      </c>
      <c r="D2734" s="82" t="s">
        <v>103</v>
      </c>
      <c r="E2734" s="82" t="s">
        <v>24</v>
      </c>
      <c r="F2734" s="82"/>
      <c r="G2734" s="82" t="s">
        <v>62</v>
      </c>
      <c r="H2734" s="89" t="n">
        <v>38657</v>
      </c>
      <c r="I2734" s="82" t="n">
        <v>0</v>
      </c>
      <c r="J2734" s="82" t="n">
        <v>0</v>
      </c>
      <c r="K2734" s="83" t="n">
        <f aca="false">IF(J2734=0,0,J2734/I2734)</f>
        <v>0</v>
      </c>
      <c r="L2734" s="83" t="n">
        <f aca="false">I2734/UOM</f>
        <v>0</v>
      </c>
      <c r="M2734" s="83" t="n">
        <f aca="false">J2734/UOM</f>
        <v>0</v>
      </c>
      <c r="N2734" s="84" t="str">
        <f aca="false">IF(F2734="P","PHY",IF(F2734="G","G",E2734))</f>
        <v>P</v>
      </c>
      <c r="O2734" s="84" t="str">
        <f aca="false">IF(ISNA(VLOOKUP(G2734,BadCanCurves,1,FALSE())),VLOOKUP(D2734,FOLIOS,6,FALSE()),"not used")</f>
        <v>not used</v>
      </c>
      <c r="P2734" s="84" t="n">
        <f aca="false">IF($N2734="P",VLOOKUP(H2734,PrcBuckets,2,FALSE()),0)</f>
        <v>13</v>
      </c>
      <c r="Q2734" s="84" t="n">
        <f aca="false">IF($N2734="D",VLOOKUP(H2734,BasisBuckets,2,FALSE()),0)</f>
        <v>0</v>
      </c>
      <c r="R2734" s="84" t="n">
        <f aca="false">IF($N2734="PHY",VLOOKUP(H2734,PGDBuckets,2,FALSE()),0)</f>
        <v>0</v>
      </c>
      <c r="S2734" s="84" t="n">
        <f aca="false">IF($N2734="G",VLOOKUP(H2734,PGDBuckets,2,FALSE()),0)</f>
        <v>0</v>
      </c>
      <c r="T2734" s="84" t="n">
        <f aca="false">SUM(P2734:S2734)</f>
        <v>13</v>
      </c>
      <c r="U2734" s="84" t="str">
        <f aca="false">IF(O2734="not used","-",O2734&amp;N2734&amp;T2734)</f>
        <v>-</v>
      </c>
      <c r="V2734" s="84" t="str">
        <f aca="false">IF(O2734="Not Used","-",VLOOKUP(D2734,FOLIOS,7,FALSE())&amp;H2734)</f>
        <v>-</v>
      </c>
      <c r="W2734" s="84" t="str">
        <f aca="false">IF(U2734="-","-",O2734&amp;E2734&amp;H2734)</f>
        <v>-</v>
      </c>
      <c r="X2734" s="85" t="str">
        <f aca="false">D2734&amp;G2734</f>
        <v>FT-CAND-EGSC-PRCTOLL:EMER/ST.CL</v>
      </c>
      <c r="AF2734" s="0" t="str">
        <f aca="false">D2734&amp;V2734</f>
        <v>FT-CAND-EGSC-PRC-</v>
      </c>
    </row>
    <row r="2735" customFormat="false" ht="12.75" hidden="false" customHeight="false" outlineLevel="0" collapsed="false">
      <c r="A2735" s="81" t="n">
        <v>36682</v>
      </c>
      <c r="B2735" s="82" t="s">
        <v>55</v>
      </c>
      <c r="C2735" s="82" t="s">
        <v>56</v>
      </c>
      <c r="D2735" s="82" t="s">
        <v>103</v>
      </c>
      <c r="E2735" s="82" t="s">
        <v>24</v>
      </c>
      <c r="F2735" s="82"/>
      <c r="G2735" s="82" t="s">
        <v>62</v>
      </c>
      <c r="H2735" s="89" t="n">
        <v>38687</v>
      </c>
      <c r="I2735" s="82" t="n">
        <v>0</v>
      </c>
      <c r="J2735" s="82" t="n">
        <v>0</v>
      </c>
      <c r="K2735" s="83" t="n">
        <f aca="false">IF(J2735=0,0,J2735/I2735)</f>
        <v>0</v>
      </c>
      <c r="L2735" s="83" t="n">
        <f aca="false">I2735/UOM</f>
        <v>0</v>
      </c>
      <c r="M2735" s="83" t="n">
        <f aca="false">J2735/UOM</f>
        <v>0</v>
      </c>
      <c r="N2735" s="84" t="str">
        <f aca="false">IF(F2735="P","PHY",IF(F2735="G","G",E2735))</f>
        <v>P</v>
      </c>
      <c r="O2735" s="84" t="str">
        <f aca="false">IF(ISNA(VLOOKUP(G2735,BadCanCurves,1,FALSE())),VLOOKUP(D2735,FOLIOS,6,FALSE()),"not used")</f>
        <v>not used</v>
      </c>
      <c r="P2735" s="84" t="n">
        <f aca="false">IF($N2735="P",VLOOKUP(H2735,PrcBuckets,2,FALSE()),0)</f>
        <v>13</v>
      </c>
      <c r="Q2735" s="84" t="n">
        <f aca="false">IF($N2735="D",VLOOKUP(H2735,BasisBuckets,2,FALSE()),0)</f>
        <v>0</v>
      </c>
      <c r="R2735" s="84" t="n">
        <f aca="false">IF($N2735="PHY",VLOOKUP(H2735,PGDBuckets,2,FALSE()),0)</f>
        <v>0</v>
      </c>
      <c r="S2735" s="84" t="n">
        <f aca="false">IF($N2735="G",VLOOKUP(H2735,PGDBuckets,2,FALSE()),0)</f>
        <v>0</v>
      </c>
      <c r="T2735" s="84" t="n">
        <f aca="false">SUM(P2735:S2735)</f>
        <v>13</v>
      </c>
      <c r="U2735" s="84" t="str">
        <f aca="false">IF(O2735="not used","-",O2735&amp;N2735&amp;T2735)</f>
        <v>-</v>
      </c>
      <c r="V2735" s="84" t="str">
        <f aca="false">IF(O2735="Not Used","-",VLOOKUP(D2735,FOLIOS,7,FALSE())&amp;H2735)</f>
        <v>-</v>
      </c>
      <c r="W2735" s="84" t="str">
        <f aca="false">IF(U2735="-","-",O2735&amp;E2735&amp;H2735)</f>
        <v>-</v>
      </c>
      <c r="X2735" s="85" t="str">
        <f aca="false">D2735&amp;G2735</f>
        <v>FT-CAND-EGSC-PRCTOLL:EMER/ST.CL</v>
      </c>
      <c r="AF2735" s="0" t="str">
        <f aca="false">D2735&amp;V2735</f>
        <v>FT-CAND-EGSC-PRC-</v>
      </c>
    </row>
    <row r="2736" customFormat="false" ht="12.75" hidden="false" customHeight="false" outlineLevel="0" collapsed="false">
      <c r="A2736" s="81" t="n">
        <v>36682</v>
      </c>
      <c r="B2736" s="82" t="s">
        <v>55</v>
      </c>
      <c r="C2736" s="82" t="s">
        <v>56</v>
      </c>
      <c r="D2736" s="82" t="s">
        <v>103</v>
      </c>
      <c r="E2736" s="82" t="s">
        <v>24</v>
      </c>
      <c r="F2736" s="82"/>
      <c r="G2736" s="82" t="s">
        <v>62</v>
      </c>
      <c r="H2736" s="89" t="n">
        <v>38718</v>
      </c>
      <c r="I2736" s="82" t="n">
        <v>0</v>
      </c>
      <c r="J2736" s="82" t="n">
        <v>0</v>
      </c>
      <c r="K2736" s="83" t="n">
        <f aca="false">IF(J2736=0,0,J2736/I2736)</f>
        <v>0</v>
      </c>
      <c r="L2736" s="83" t="n">
        <f aca="false">I2736/UOM</f>
        <v>0</v>
      </c>
      <c r="M2736" s="83" t="n">
        <f aca="false">J2736/UOM</f>
        <v>0</v>
      </c>
      <c r="N2736" s="84" t="str">
        <f aca="false">IF(F2736="P","PHY",IF(F2736="G","G",E2736))</f>
        <v>P</v>
      </c>
      <c r="O2736" s="84" t="str">
        <f aca="false">IF(ISNA(VLOOKUP(G2736,BadCanCurves,1,FALSE())),VLOOKUP(D2736,FOLIOS,6,FALSE()),"not used")</f>
        <v>not used</v>
      </c>
      <c r="P2736" s="84" t="n">
        <f aca="false">IF($N2736="P",VLOOKUP(H2736,PrcBuckets,2,FALSE()),0)</f>
        <v>13</v>
      </c>
      <c r="Q2736" s="84" t="n">
        <f aca="false">IF($N2736="D",VLOOKUP(H2736,BasisBuckets,2,FALSE()),0)</f>
        <v>0</v>
      </c>
      <c r="R2736" s="84" t="n">
        <f aca="false">IF($N2736="PHY",VLOOKUP(H2736,PGDBuckets,2,FALSE()),0)</f>
        <v>0</v>
      </c>
      <c r="S2736" s="84" t="n">
        <f aca="false">IF($N2736="G",VLOOKUP(H2736,PGDBuckets,2,FALSE()),0)</f>
        <v>0</v>
      </c>
      <c r="T2736" s="84" t="n">
        <f aca="false">SUM(P2736:S2736)</f>
        <v>13</v>
      </c>
      <c r="U2736" s="84" t="str">
        <f aca="false">IF(O2736="not used","-",O2736&amp;N2736&amp;T2736)</f>
        <v>-</v>
      </c>
      <c r="V2736" s="84" t="str">
        <f aca="false">IF(O2736="Not Used","-",VLOOKUP(D2736,FOLIOS,7,FALSE())&amp;H2736)</f>
        <v>-</v>
      </c>
      <c r="W2736" s="84" t="str">
        <f aca="false">IF(U2736="-","-",O2736&amp;E2736&amp;H2736)</f>
        <v>-</v>
      </c>
      <c r="X2736" s="85" t="str">
        <f aca="false">D2736&amp;G2736</f>
        <v>FT-CAND-EGSC-PRCTOLL:EMER/ST.CL</v>
      </c>
      <c r="AF2736" s="0" t="str">
        <f aca="false">D2736&amp;V2736</f>
        <v>FT-CAND-EGSC-PRC-</v>
      </c>
    </row>
    <row r="2737" customFormat="false" ht="12.75" hidden="false" customHeight="false" outlineLevel="0" collapsed="false">
      <c r="A2737" s="81" t="n">
        <v>36682</v>
      </c>
      <c r="B2737" s="82" t="s">
        <v>55</v>
      </c>
      <c r="C2737" s="82" t="s">
        <v>56</v>
      </c>
      <c r="D2737" s="82" t="s">
        <v>103</v>
      </c>
      <c r="E2737" s="82" t="s">
        <v>24</v>
      </c>
      <c r="F2737" s="82"/>
      <c r="G2737" s="82" t="s">
        <v>62</v>
      </c>
      <c r="H2737" s="89" t="n">
        <v>38749</v>
      </c>
      <c r="I2737" s="82" t="n">
        <v>0</v>
      </c>
      <c r="J2737" s="82" t="n">
        <v>0</v>
      </c>
      <c r="K2737" s="83" t="n">
        <f aca="false">IF(J2737=0,0,J2737/I2737)</f>
        <v>0</v>
      </c>
      <c r="L2737" s="83" t="n">
        <f aca="false">I2737/UOM</f>
        <v>0</v>
      </c>
      <c r="M2737" s="83" t="n">
        <f aca="false">J2737/UOM</f>
        <v>0</v>
      </c>
      <c r="N2737" s="84" t="str">
        <f aca="false">IF(F2737="P","PHY",IF(F2737="G","G",E2737))</f>
        <v>P</v>
      </c>
      <c r="O2737" s="84" t="str">
        <f aca="false">IF(ISNA(VLOOKUP(G2737,BadCanCurves,1,FALSE())),VLOOKUP(D2737,FOLIOS,6,FALSE()),"not used")</f>
        <v>not used</v>
      </c>
      <c r="P2737" s="84" t="n">
        <f aca="false">IF($N2737="P",VLOOKUP(H2737,PrcBuckets,2,FALSE()),0)</f>
        <v>13</v>
      </c>
      <c r="Q2737" s="84" t="n">
        <f aca="false">IF($N2737="D",VLOOKUP(H2737,BasisBuckets,2,FALSE()),0)</f>
        <v>0</v>
      </c>
      <c r="R2737" s="84" t="n">
        <f aca="false">IF($N2737="PHY",VLOOKUP(H2737,PGDBuckets,2,FALSE()),0)</f>
        <v>0</v>
      </c>
      <c r="S2737" s="84" t="n">
        <f aca="false">IF($N2737="G",VLOOKUP(H2737,PGDBuckets,2,FALSE()),0)</f>
        <v>0</v>
      </c>
      <c r="T2737" s="84" t="n">
        <f aca="false">SUM(P2737:S2737)</f>
        <v>13</v>
      </c>
      <c r="U2737" s="84" t="str">
        <f aca="false">IF(O2737="not used","-",O2737&amp;N2737&amp;T2737)</f>
        <v>-</v>
      </c>
      <c r="V2737" s="84" t="str">
        <f aca="false">IF(O2737="Not Used","-",VLOOKUP(D2737,FOLIOS,7,FALSE())&amp;H2737)</f>
        <v>-</v>
      </c>
      <c r="W2737" s="84" t="str">
        <f aca="false">IF(U2737="-","-",O2737&amp;E2737&amp;H2737)</f>
        <v>-</v>
      </c>
      <c r="X2737" s="85" t="str">
        <f aca="false">D2737&amp;G2737</f>
        <v>FT-CAND-EGSC-PRCTOLL:EMER/ST.CL</v>
      </c>
      <c r="AF2737" s="0" t="str">
        <f aca="false">D2737&amp;V2737</f>
        <v>FT-CAND-EGSC-PRC-</v>
      </c>
    </row>
    <row r="2738" customFormat="false" ht="12.75" hidden="false" customHeight="false" outlineLevel="0" collapsed="false">
      <c r="A2738" s="81" t="n">
        <v>36682</v>
      </c>
      <c r="B2738" s="82" t="s">
        <v>55</v>
      </c>
      <c r="C2738" s="82" t="s">
        <v>56</v>
      </c>
      <c r="D2738" s="82" t="s">
        <v>103</v>
      </c>
      <c r="E2738" s="82" t="s">
        <v>24</v>
      </c>
      <c r="F2738" s="82"/>
      <c r="G2738" s="82" t="s">
        <v>62</v>
      </c>
      <c r="H2738" s="89" t="n">
        <v>38777</v>
      </c>
      <c r="I2738" s="82" t="n">
        <v>0</v>
      </c>
      <c r="J2738" s="82" t="n">
        <v>0</v>
      </c>
      <c r="K2738" s="83" t="n">
        <f aca="false">IF(J2738=0,0,J2738/I2738)</f>
        <v>0</v>
      </c>
      <c r="L2738" s="83" t="n">
        <f aca="false">I2738/UOM</f>
        <v>0</v>
      </c>
      <c r="M2738" s="83" t="n">
        <f aca="false">J2738/UOM</f>
        <v>0</v>
      </c>
      <c r="N2738" s="84" t="str">
        <f aca="false">IF(F2738="P","PHY",IF(F2738="G","G",E2738))</f>
        <v>P</v>
      </c>
      <c r="O2738" s="84" t="str">
        <f aca="false">IF(ISNA(VLOOKUP(G2738,BadCanCurves,1,FALSE())),VLOOKUP(D2738,FOLIOS,6,FALSE()),"not used")</f>
        <v>not used</v>
      </c>
      <c r="P2738" s="84" t="n">
        <f aca="false">IF($N2738="P",VLOOKUP(H2738,PrcBuckets,2,FALSE()),0)</f>
        <v>13</v>
      </c>
      <c r="Q2738" s="84" t="n">
        <f aca="false">IF($N2738="D",VLOOKUP(H2738,BasisBuckets,2,FALSE()),0)</f>
        <v>0</v>
      </c>
      <c r="R2738" s="84" t="n">
        <f aca="false">IF($N2738="PHY",VLOOKUP(H2738,PGDBuckets,2,FALSE()),0)</f>
        <v>0</v>
      </c>
      <c r="S2738" s="84" t="n">
        <f aca="false">IF($N2738="G",VLOOKUP(H2738,PGDBuckets,2,FALSE()),0)</f>
        <v>0</v>
      </c>
      <c r="T2738" s="84" t="n">
        <f aca="false">SUM(P2738:S2738)</f>
        <v>13</v>
      </c>
      <c r="U2738" s="84" t="str">
        <f aca="false">IF(O2738="not used","-",O2738&amp;N2738&amp;T2738)</f>
        <v>-</v>
      </c>
      <c r="V2738" s="84" t="str">
        <f aca="false">IF(O2738="Not Used","-",VLOOKUP(D2738,FOLIOS,7,FALSE())&amp;H2738)</f>
        <v>-</v>
      </c>
      <c r="W2738" s="84" t="str">
        <f aca="false">IF(U2738="-","-",O2738&amp;E2738&amp;H2738)</f>
        <v>-</v>
      </c>
      <c r="X2738" s="85" t="str">
        <f aca="false">D2738&amp;G2738</f>
        <v>FT-CAND-EGSC-PRCTOLL:EMER/ST.CL</v>
      </c>
      <c r="AF2738" s="0" t="str">
        <f aca="false">D2738&amp;V2738</f>
        <v>FT-CAND-EGSC-PRC-</v>
      </c>
    </row>
    <row r="2739" customFormat="false" ht="12.75" hidden="false" customHeight="false" outlineLevel="0" collapsed="false">
      <c r="A2739" s="81" t="n">
        <v>36682</v>
      </c>
      <c r="B2739" s="82" t="s">
        <v>55</v>
      </c>
      <c r="C2739" s="82" t="s">
        <v>56</v>
      </c>
      <c r="D2739" s="82" t="s">
        <v>103</v>
      </c>
      <c r="E2739" s="82" t="s">
        <v>24</v>
      </c>
      <c r="F2739" s="82"/>
      <c r="G2739" s="82" t="s">
        <v>62</v>
      </c>
      <c r="H2739" s="89" t="n">
        <v>38808</v>
      </c>
      <c r="I2739" s="82" t="n">
        <v>0</v>
      </c>
      <c r="J2739" s="82" t="n">
        <v>0</v>
      </c>
      <c r="K2739" s="83" t="n">
        <f aca="false">IF(J2739=0,0,J2739/I2739)</f>
        <v>0</v>
      </c>
      <c r="L2739" s="83" t="n">
        <f aca="false">I2739/UOM</f>
        <v>0</v>
      </c>
      <c r="M2739" s="83" t="n">
        <f aca="false">J2739/UOM</f>
        <v>0</v>
      </c>
      <c r="N2739" s="84" t="str">
        <f aca="false">IF(F2739="P","PHY",IF(F2739="G","G",E2739))</f>
        <v>P</v>
      </c>
      <c r="O2739" s="84" t="str">
        <f aca="false">IF(ISNA(VLOOKUP(G2739,BadCanCurves,1,FALSE())),VLOOKUP(D2739,FOLIOS,6,FALSE()),"not used")</f>
        <v>not used</v>
      </c>
      <c r="P2739" s="84" t="n">
        <f aca="false">IF($N2739="P",VLOOKUP(H2739,PrcBuckets,2,FALSE()),0)</f>
        <v>13</v>
      </c>
      <c r="Q2739" s="84" t="n">
        <f aca="false">IF($N2739="D",VLOOKUP(H2739,BasisBuckets,2,FALSE()),0)</f>
        <v>0</v>
      </c>
      <c r="R2739" s="84" t="n">
        <f aca="false">IF($N2739="PHY",VLOOKUP(H2739,PGDBuckets,2,FALSE()),0)</f>
        <v>0</v>
      </c>
      <c r="S2739" s="84" t="n">
        <f aca="false">IF($N2739="G",VLOOKUP(H2739,PGDBuckets,2,FALSE()),0)</f>
        <v>0</v>
      </c>
      <c r="T2739" s="84" t="n">
        <f aca="false">SUM(P2739:S2739)</f>
        <v>13</v>
      </c>
      <c r="U2739" s="84" t="str">
        <f aca="false">IF(O2739="not used","-",O2739&amp;N2739&amp;T2739)</f>
        <v>-</v>
      </c>
      <c r="V2739" s="84" t="str">
        <f aca="false">IF(O2739="Not Used","-",VLOOKUP(D2739,FOLIOS,7,FALSE())&amp;H2739)</f>
        <v>-</v>
      </c>
      <c r="W2739" s="84" t="str">
        <f aca="false">IF(U2739="-","-",O2739&amp;E2739&amp;H2739)</f>
        <v>-</v>
      </c>
      <c r="X2739" s="85" t="str">
        <f aca="false">D2739&amp;G2739</f>
        <v>FT-CAND-EGSC-PRCTOLL:EMER/ST.CL</v>
      </c>
      <c r="AF2739" s="0" t="str">
        <f aca="false">D2739&amp;V2739</f>
        <v>FT-CAND-EGSC-PRC-</v>
      </c>
    </row>
    <row r="2740" customFormat="false" ht="12.75" hidden="false" customHeight="false" outlineLevel="0" collapsed="false">
      <c r="A2740" s="81" t="n">
        <v>36682</v>
      </c>
      <c r="B2740" s="82" t="s">
        <v>55</v>
      </c>
      <c r="C2740" s="82" t="s">
        <v>56</v>
      </c>
      <c r="D2740" s="82" t="s">
        <v>103</v>
      </c>
      <c r="E2740" s="82" t="s">
        <v>24</v>
      </c>
      <c r="F2740" s="82"/>
      <c r="G2740" s="82" t="s">
        <v>62</v>
      </c>
      <c r="H2740" s="89" t="n">
        <v>38838</v>
      </c>
      <c r="I2740" s="82" t="n">
        <v>0</v>
      </c>
      <c r="J2740" s="82" t="n">
        <v>0</v>
      </c>
      <c r="K2740" s="83" t="n">
        <f aca="false">IF(J2740=0,0,J2740/I2740)</f>
        <v>0</v>
      </c>
      <c r="L2740" s="83" t="n">
        <f aca="false">I2740/UOM</f>
        <v>0</v>
      </c>
      <c r="M2740" s="83" t="n">
        <f aca="false">J2740/UOM</f>
        <v>0</v>
      </c>
      <c r="N2740" s="84" t="str">
        <f aca="false">IF(F2740="P","PHY",IF(F2740="G","G",E2740))</f>
        <v>P</v>
      </c>
      <c r="O2740" s="84" t="str">
        <f aca="false">IF(ISNA(VLOOKUP(G2740,BadCanCurves,1,FALSE())),VLOOKUP(D2740,FOLIOS,6,FALSE()),"not used")</f>
        <v>not used</v>
      </c>
      <c r="P2740" s="84" t="n">
        <f aca="false">IF($N2740="P",VLOOKUP(H2740,PrcBuckets,2,FALSE()),0)</f>
        <v>13</v>
      </c>
      <c r="Q2740" s="84" t="n">
        <f aca="false">IF($N2740="D",VLOOKUP(H2740,BasisBuckets,2,FALSE()),0)</f>
        <v>0</v>
      </c>
      <c r="R2740" s="84" t="n">
        <f aca="false">IF($N2740="PHY",VLOOKUP(H2740,PGDBuckets,2,FALSE()),0)</f>
        <v>0</v>
      </c>
      <c r="S2740" s="84" t="n">
        <f aca="false">IF($N2740="G",VLOOKUP(H2740,PGDBuckets,2,FALSE()),0)</f>
        <v>0</v>
      </c>
      <c r="T2740" s="84" t="n">
        <f aca="false">SUM(P2740:S2740)</f>
        <v>13</v>
      </c>
      <c r="U2740" s="84" t="str">
        <f aca="false">IF(O2740="not used","-",O2740&amp;N2740&amp;T2740)</f>
        <v>-</v>
      </c>
      <c r="V2740" s="84" t="str">
        <f aca="false">IF(O2740="Not Used","-",VLOOKUP(D2740,FOLIOS,7,FALSE())&amp;H2740)</f>
        <v>-</v>
      </c>
      <c r="W2740" s="84" t="str">
        <f aca="false">IF(U2740="-","-",O2740&amp;E2740&amp;H2740)</f>
        <v>-</v>
      </c>
      <c r="X2740" s="85" t="str">
        <f aca="false">D2740&amp;G2740</f>
        <v>FT-CAND-EGSC-PRCTOLL:EMER/ST.CL</v>
      </c>
      <c r="AF2740" s="0" t="str">
        <f aca="false">D2740&amp;V2740</f>
        <v>FT-CAND-EGSC-PRC-</v>
      </c>
    </row>
    <row r="2741" customFormat="false" ht="12.75" hidden="false" customHeight="false" outlineLevel="0" collapsed="false">
      <c r="A2741" s="81" t="n">
        <v>36682</v>
      </c>
      <c r="B2741" s="82" t="s">
        <v>55</v>
      </c>
      <c r="C2741" s="82" t="s">
        <v>56</v>
      </c>
      <c r="D2741" s="82" t="s">
        <v>103</v>
      </c>
      <c r="E2741" s="82" t="s">
        <v>24</v>
      </c>
      <c r="F2741" s="82"/>
      <c r="G2741" s="82" t="s">
        <v>62</v>
      </c>
      <c r="H2741" s="89" t="n">
        <v>38869</v>
      </c>
      <c r="I2741" s="82" t="n">
        <v>0</v>
      </c>
      <c r="J2741" s="82" t="n">
        <v>0</v>
      </c>
      <c r="K2741" s="83" t="n">
        <f aca="false">IF(J2741=0,0,J2741/I2741)</f>
        <v>0</v>
      </c>
      <c r="L2741" s="83" t="n">
        <f aca="false">I2741/UOM</f>
        <v>0</v>
      </c>
      <c r="M2741" s="83" t="n">
        <f aca="false">J2741/UOM</f>
        <v>0</v>
      </c>
      <c r="N2741" s="84" t="str">
        <f aca="false">IF(F2741="P","PHY",IF(F2741="G","G",E2741))</f>
        <v>P</v>
      </c>
      <c r="O2741" s="84" t="str">
        <f aca="false">IF(ISNA(VLOOKUP(G2741,BadCanCurves,1,FALSE())),VLOOKUP(D2741,FOLIOS,6,FALSE()),"not used")</f>
        <v>not used</v>
      </c>
      <c r="P2741" s="84" t="n">
        <f aca="false">IF($N2741="P",VLOOKUP(H2741,PrcBuckets,2,FALSE()),0)</f>
        <v>13</v>
      </c>
      <c r="Q2741" s="84" t="n">
        <f aca="false">IF($N2741="D",VLOOKUP(H2741,BasisBuckets,2,FALSE()),0)</f>
        <v>0</v>
      </c>
      <c r="R2741" s="84" t="n">
        <f aca="false">IF($N2741="PHY",VLOOKUP(H2741,PGDBuckets,2,FALSE()),0)</f>
        <v>0</v>
      </c>
      <c r="S2741" s="84" t="n">
        <f aca="false">IF($N2741="G",VLOOKUP(H2741,PGDBuckets,2,FALSE()),0)</f>
        <v>0</v>
      </c>
      <c r="T2741" s="84" t="n">
        <f aca="false">SUM(P2741:S2741)</f>
        <v>13</v>
      </c>
      <c r="U2741" s="84" t="str">
        <f aca="false">IF(O2741="not used","-",O2741&amp;N2741&amp;T2741)</f>
        <v>-</v>
      </c>
      <c r="V2741" s="84" t="str">
        <f aca="false">IF(O2741="Not Used","-",VLOOKUP(D2741,FOLIOS,7,FALSE())&amp;H2741)</f>
        <v>-</v>
      </c>
      <c r="W2741" s="84" t="str">
        <f aca="false">IF(U2741="-","-",O2741&amp;E2741&amp;H2741)</f>
        <v>-</v>
      </c>
      <c r="X2741" s="85" t="str">
        <f aca="false">D2741&amp;G2741</f>
        <v>FT-CAND-EGSC-PRCTOLL:EMER/ST.CL</v>
      </c>
      <c r="AF2741" s="0" t="str">
        <f aca="false">D2741&amp;V2741</f>
        <v>FT-CAND-EGSC-PRC-</v>
      </c>
    </row>
    <row r="2742" customFormat="false" ht="12.75" hidden="false" customHeight="false" outlineLevel="0" collapsed="false">
      <c r="A2742" s="81" t="n">
        <v>36682</v>
      </c>
      <c r="B2742" s="82" t="s">
        <v>55</v>
      </c>
      <c r="C2742" s="82" t="s">
        <v>56</v>
      </c>
      <c r="D2742" s="82" t="s">
        <v>103</v>
      </c>
      <c r="E2742" s="82" t="s">
        <v>24</v>
      </c>
      <c r="F2742" s="82"/>
      <c r="G2742" s="82" t="s">
        <v>62</v>
      </c>
      <c r="H2742" s="89" t="n">
        <v>38899</v>
      </c>
      <c r="I2742" s="82" t="n">
        <v>0</v>
      </c>
      <c r="J2742" s="82" t="n">
        <v>0</v>
      </c>
      <c r="K2742" s="83" t="n">
        <f aca="false">IF(J2742=0,0,J2742/I2742)</f>
        <v>0</v>
      </c>
      <c r="L2742" s="83" t="n">
        <f aca="false">I2742/UOM</f>
        <v>0</v>
      </c>
      <c r="M2742" s="83" t="n">
        <f aca="false">J2742/UOM</f>
        <v>0</v>
      </c>
      <c r="N2742" s="84" t="str">
        <f aca="false">IF(F2742="P","PHY",IF(F2742="G","G",E2742))</f>
        <v>P</v>
      </c>
      <c r="O2742" s="84" t="str">
        <f aca="false">IF(ISNA(VLOOKUP(G2742,BadCanCurves,1,FALSE())),VLOOKUP(D2742,FOLIOS,6,FALSE()),"not used")</f>
        <v>not used</v>
      </c>
      <c r="P2742" s="84" t="n">
        <f aca="false">IF($N2742="P",VLOOKUP(H2742,PrcBuckets,2,FALSE()),0)</f>
        <v>13</v>
      </c>
      <c r="Q2742" s="84" t="n">
        <f aca="false">IF($N2742="D",VLOOKUP(H2742,BasisBuckets,2,FALSE()),0)</f>
        <v>0</v>
      </c>
      <c r="R2742" s="84" t="n">
        <f aca="false">IF($N2742="PHY",VLOOKUP(H2742,PGDBuckets,2,FALSE()),0)</f>
        <v>0</v>
      </c>
      <c r="S2742" s="84" t="n">
        <f aca="false">IF($N2742="G",VLOOKUP(H2742,PGDBuckets,2,FALSE()),0)</f>
        <v>0</v>
      </c>
      <c r="T2742" s="84" t="n">
        <f aca="false">SUM(P2742:S2742)</f>
        <v>13</v>
      </c>
      <c r="U2742" s="84" t="str">
        <f aca="false">IF(O2742="not used","-",O2742&amp;N2742&amp;T2742)</f>
        <v>-</v>
      </c>
      <c r="V2742" s="84" t="str">
        <f aca="false">IF(O2742="Not Used","-",VLOOKUP(D2742,FOLIOS,7,FALSE())&amp;H2742)</f>
        <v>-</v>
      </c>
      <c r="W2742" s="84" t="str">
        <f aca="false">IF(U2742="-","-",O2742&amp;E2742&amp;H2742)</f>
        <v>-</v>
      </c>
      <c r="X2742" s="85" t="str">
        <f aca="false">D2742&amp;G2742</f>
        <v>FT-CAND-EGSC-PRCTOLL:EMER/ST.CL</v>
      </c>
      <c r="AF2742" s="0" t="str">
        <f aca="false">D2742&amp;V2742</f>
        <v>FT-CAND-EGSC-PRC-</v>
      </c>
    </row>
    <row r="2743" customFormat="false" ht="12.75" hidden="false" customHeight="false" outlineLevel="0" collapsed="false">
      <c r="A2743" s="81" t="n">
        <v>36682</v>
      </c>
      <c r="B2743" s="82" t="s">
        <v>55</v>
      </c>
      <c r="C2743" s="82" t="s">
        <v>56</v>
      </c>
      <c r="D2743" s="82" t="s">
        <v>103</v>
      </c>
      <c r="E2743" s="82" t="s">
        <v>24</v>
      </c>
      <c r="F2743" s="82"/>
      <c r="G2743" s="82" t="s">
        <v>62</v>
      </c>
      <c r="H2743" s="89" t="n">
        <v>38930</v>
      </c>
      <c r="I2743" s="82" t="n">
        <v>0</v>
      </c>
      <c r="J2743" s="82" t="n">
        <v>0</v>
      </c>
      <c r="K2743" s="83" t="n">
        <f aca="false">IF(J2743=0,0,J2743/I2743)</f>
        <v>0</v>
      </c>
      <c r="L2743" s="83" t="n">
        <f aca="false">I2743/UOM</f>
        <v>0</v>
      </c>
      <c r="M2743" s="83" t="n">
        <f aca="false">J2743/UOM</f>
        <v>0</v>
      </c>
      <c r="N2743" s="84" t="str">
        <f aca="false">IF(F2743="P","PHY",IF(F2743="G","G",E2743))</f>
        <v>P</v>
      </c>
      <c r="O2743" s="84" t="str">
        <f aca="false">IF(ISNA(VLOOKUP(G2743,BadCanCurves,1,FALSE())),VLOOKUP(D2743,FOLIOS,6,FALSE()),"not used")</f>
        <v>not used</v>
      </c>
      <c r="P2743" s="84" t="n">
        <f aca="false">IF($N2743="P",VLOOKUP(H2743,PrcBuckets,2,FALSE()),0)</f>
        <v>13</v>
      </c>
      <c r="Q2743" s="84" t="n">
        <f aca="false">IF($N2743="D",VLOOKUP(H2743,BasisBuckets,2,FALSE()),0)</f>
        <v>0</v>
      </c>
      <c r="R2743" s="84" t="n">
        <f aca="false">IF($N2743="PHY",VLOOKUP(H2743,PGDBuckets,2,FALSE()),0)</f>
        <v>0</v>
      </c>
      <c r="S2743" s="84" t="n">
        <f aca="false">IF($N2743="G",VLOOKUP(H2743,PGDBuckets,2,FALSE()),0)</f>
        <v>0</v>
      </c>
      <c r="T2743" s="84" t="n">
        <f aca="false">SUM(P2743:S2743)</f>
        <v>13</v>
      </c>
      <c r="U2743" s="84" t="str">
        <f aca="false">IF(O2743="not used","-",O2743&amp;N2743&amp;T2743)</f>
        <v>-</v>
      </c>
      <c r="V2743" s="84" t="str">
        <f aca="false">IF(O2743="Not Used","-",VLOOKUP(D2743,FOLIOS,7,FALSE())&amp;H2743)</f>
        <v>-</v>
      </c>
      <c r="W2743" s="84" t="str">
        <f aca="false">IF(U2743="-","-",O2743&amp;E2743&amp;H2743)</f>
        <v>-</v>
      </c>
      <c r="X2743" s="85" t="str">
        <f aca="false">D2743&amp;G2743</f>
        <v>FT-CAND-EGSC-PRCTOLL:EMER/ST.CL</v>
      </c>
      <c r="AF2743" s="0" t="str">
        <f aca="false">D2743&amp;V2743</f>
        <v>FT-CAND-EGSC-PRC-</v>
      </c>
    </row>
    <row r="2744" customFormat="false" ht="12.75" hidden="false" customHeight="false" outlineLevel="0" collapsed="false">
      <c r="A2744" s="81" t="n">
        <v>36682</v>
      </c>
      <c r="B2744" s="82" t="s">
        <v>55</v>
      </c>
      <c r="C2744" s="82" t="s">
        <v>56</v>
      </c>
      <c r="D2744" s="82" t="s">
        <v>103</v>
      </c>
      <c r="E2744" s="82" t="s">
        <v>24</v>
      </c>
      <c r="F2744" s="82"/>
      <c r="G2744" s="82" t="s">
        <v>62</v>
      </c>
      <c r="H2744" s="89" t="n">
        <v>38961</v>
      </c>
      <c r="I2744" s="82" t="n">
        <v>0</v>
      </c>
      <c r="J2744" s="82" t="n">
        <v>0</v>
      </c>
      <c r="K2744" s="83" t="n">
        <f aca="false">IF(J2744=0,0,J2744/I2744)</f>
        <v>0</v>
      </c>
      <c r="L2744" s="83" t="n">
        <f aca="false">I2744/UOM</f>
        <v>0</v>
      </c>
      <c r="M2744" s="83" t="n">
        <f aca="false">J2744/UOM</f>
        <v>0</v>
      </c>
      <c r="N2744" s="84" t="str">
        <f aca="false">IF(F2744="P","PHY",IF(F2744="G","G",E2744))</f>
        <v>P</v>
      </c>
      <c r="O2744" s="84" t="str">
        <f aca="false">IF(ISNA(VLOOKUP(G2744,BadCanCurves,1,FALSE())),VLOOKUP(D2744,FOLIOS,6,FALSE()),"not used")</f>
        <v>not used</v>
      </c>
      <c r="P2744" s="84" t="n">
        <f aca="false">IF($N2744="P",VLOOKUP(H2744,PrcBuckets,2,FALSE()),0)</f>
        <v>13</v>
      </c>
      <c r="Q2744" s="84" t="n">
        <f aca="false">IF($N2744="D",VLOOKUP(H2744,BasisBuckets,2,FALSE()),0)</f>
        <v>0</v>
      </c>
      <c r="R2744" s="84" t="n">
        <f aca="false">IF($N2744="PHY",VLOOKUP(H2744,PGDBuckets,2,FALSE()),0)</f>
        <v>0</v>
      </c>
      <c r="S2744" s="84" t="n">
        <f aca="false">IF($N2744="G",VLOOKUP(H2744,PGDBuckets,2,FALSE()),0)</f>
        <v>0</v>
      </c>
      <c r="T2744" s="84" t="n">
        <f aca="false">SUM(P2744:S2744)</f>
        <v>13</v>
      </c>
      <c r="U2744" s="84" t="str">
        <f aca="false">IF(O2744="not used","-",O2744&amp;N2744&amp;T2744)</f>
        <v>-</v>
      </c>
      <c r="V2744" s="84" t="str">
        <f aca="false">IF(O2744="Not Used","-",VLOOKUP(D2744,FOLIOS,7,FALSE())&amp;H2744)</f>
        <v>-</v>
      </c>
      <c r="W2744" s="84" t="str">
        <f aca="false">IF(U2744="-","-",O2744&amp;E2744&amp;H2744)</f>
        <v>-</v>
      </c>
      <c r="X2744" s="85" t="str">
        <f aca="false">D2744&amp;G2744</f>
        <v>FT-CAND-EGSC-PRCTOLL:EMER/ST.CL</v>
      </c>
      <c r="AF2744" s="0" t="str">
        <f aca="false">D2744&amp;V2744</f>
        <v>FT-CAND-EGSC-PRC-</v>
      </c>
    </row>
    <row r="2745" customFormat="false" ht="12.75" hidden="false" customHeight="false" outlineLevel="0" collapsed="false">
      <c r="A2745" s="81" t="n">
        <v>36682</v>
      </c>
      <c r="B2745" s="82" t="s">
        <v>55</v>
      </c>
      <c r="C2745" s="82" t="s">
        <v>56</v>
      </c>
      <c r="D2745" s="82" t="s">
        <v>103</v>
      </c>
      <c r="E2745" s="82" t="s">
        <v>24</v>
      </c>
      <c r="F2745" s="82"/>
      <c r="G2745" s="82" t="s">
        <v>62</v>
      </c>
      <c r="H2745" s="89" t="n">
        <v>38991</v>
      </c>
      <c r="I2745" s="82" t="n">
        <v>0</v>
      </c>
      <c r="J2745" s="82" t="n">
        <v>0</v>
      </c>
      <c r="K2745" s="83" t="n">
        <f aca="false">IF(J2745=0,0,J2745/I2745)</f>
        <v>0</v>
      </c>
      <c r="L2745" s="83" t="n">
        <f aca="false">I2745/UOM</f>
        <v>0</v>
      </c>
      <c r="M2745" s="83" t="n">
        <f aca="false">J2745/UOM</f>
        <v>0</v>
      </c>
      <c r="N2745" s="84" t="str">
        <f aca="false">IF(F2745="P","PHY",IF(F2745="G","G",E2745))</f>
        <v>P</v>
      </c>
      <c r="O2745" s="84" t="str">
        <f aca="false">IF(ISNA(VLOOKUP(G2745,BadCanCurves,1,FALSE())),VLOOKUP(D2745,FOLIOS,6,FALSE()),"not used")</f>
        <v>not used</v>
      </c>
      <c r="P2745" s="84" t="n">
        <f aca="false">IF($N2745="P",VLOOKUP(H2745,PrcBuckets,2,FALSE()),0)</f>
        <v>13</v>
      </c>
      <c r="Q2745" s="84" t="n">
        <f aca="false">IF($N2745="D",VLOOKUP(H2745,BasisBuckets,2,FALSE()),0)</f>
        <v>0</v>
      </c>
      <c r="R2745" s="84" t="n">
        <f aca="false">IF($N2745="PHY",VLOOKUP(H2745,PGDBuckets,2,FALSE()),0)</f>
        <v>0</v>
      </c>
      <c r="S2745" s="84" t="n">
        <f aca="false">IF($N2745="G",VLOOKUP(H2745,PGDBuckets,2,FALSE()),0)</f>
        <v>0</v>
      </c>
      <c r="T2745" s="84" t="n">
        <f aca="false">SUM(P2745:S2745)</f>
        <v>13</v>
      </c>
      <c r="U2745" s="84" t="str">
        <f aca="false">IF(O2745="not used","-",O2745&amp;N2745&amp;T2745)</f>
        <v>-</v>
      </c>
      <c r="V2745" s="84" t="str">
        <f aca="false">IF(O2745="Not Used","-",VLOOKUP(D2745,FOLIOS,7,FALSE())&amp;H2745)</f>
        <v>-</v>
      </c>
      <c r="W2745" s="84" t="str">
        <f aca="false">IF(U2745="-","-",O2745&amp;E2745&amp;H2745)</f>
        <v>-</v>
      </c>
      <c r="X2745" s="85" t="str">
        <f aca="false">D2745&amp;G2745</f>
        <v>FT-CAND-EGSC-PRCTOLL:EMER/ST.CL</v>
      </c>
      <c r="AF2745" s="0" t="str">
        <f aca="false">D2745&amp;V2745</f>
        <v>FT-CAND-EGSC-PRC-</v>
      </c>
    </row>
    <row r="2746" customFormat="false" ht="12.75" hidden="false" customHeight="false" outlineLevel="0" collapsed="false">
      <c r="A2746" s="81" t="n">
        <v>36682</v>
      </c>
      <c r="B2746" s="82" t="s">
        <v>55</v>
      </c>
      <c r="C2746" s="82" t="s">
        <v>56</v>
      </c>
      <c r="D2746" s="82" t="s">
        <v>103</v>
      </c>
      <c r="E2746" s="82" t="s">
        <v>24</v>
      </c>
      <c r="F2746" s="82"/>
      <c r="G2746" s="82" t="s">
        <v>62</v>
      </c>
      <c r="H2746" s="89" t="n">
        <v>39022</v>
      </c>
      <c r="I2746" s="82" t="n">
        <v>0</v>
      </c>
      <c r="J2746" s="82" t="n">
        <v>0</v>
      </c>
      <c r="K2746" s="83" t="n">
        <f aca="false">IF(J2746=0,0,J2746/I2746)</f>
        <v>0</v>
      </c>
      <c r="L2746" s="83" t="n">
        <f aca="false">I2746/UOM</f>
        <v>0</v>
      </c>
      <c r="M2746" s="83" t="n">
        <f aca="false">J2746/UOM</f>
        <v>0</v>
      </c>
      <c r="N2746" s="84" t="str">
        <f aca="false">IF(F2746="P","PHY",IF(F2746="G","G",E2746))</f>
        <v>P</v>
      </c>
      <c r="O2746" s="84" t="str">
        <f aca="false">IF(ISNA(VLOOKUP(G2746,BadCanCurves,1,FALSE())),VLOOKUP(D2746,FOLIOS,6,FALSE()),"not used")</f>
        <v>not used</v>
      </c>
      <c r="P2746" s="84" t="n">
        <f aca="false">IF($N2746="P",VLOOKUP(H2746,PrcBuckets,2,FALSE()),0)</f>
        <v>13</v>
      </c>
      <c r="Q2746" s="84" t="n">
        <f aca="false">IF($N2746="D",VLOOKUP(H2746,BasisBuckets,2,FALSE()),0)</f>
        <v>0</v>
      </c>
      <c r="R2746" s="84" t="n">
        <f aca="false">IF($N2746="PHY",VLOOKUP(H2746,PGDBuckets,2,FALSE()),0)</f>
        <v>0</v>
      </c>
      <c r="S2746" s="84" t="n">
        <f aca="false">IF($N2746="G",VLOOKUP(H2746,PGDBuckets,2,FALSE()),0)</f>
        <v>0</v>
      </c>
      <c r="T2746" s="84" t="n">
        <f aca="false">SUM(P2746:S2746)</f>
        <v>13</v>
      </c>
      <c r="U2746" s="84" t="str">
        <f aca="false">IF(O2746="not used","-",O2746&amp;N2746&amp;T2746)</f>
        <v>-</v>
      </c>
      <c r="V2746" s="84" t="str">
        <f aca="false">IF(O2746="Not Used","-",VLOOKUP(D2746,FOLIOS,7,FALSE())&amp;H2746)</f>
        <v>-</v>
      </c>
      <c r="W2746" s="84" t="str">
        <f aca="false">IF(U2746="-","-",O2746&amp;E2746&amp;H2746)</f>
        <v>-</v>
      </c>
      <c r="X2746" s="85" t="str">
        <f aca="false">D2746&amp;G2746</f>
        <v>FT-CAND-EGSC-PRCTOLL:EMER/ST.CL</v>
      </c>
      <c r="AF2746" s="0" t="str">
        <f aca="false">D2746&amp;V2746</f>
        <v>FT-CAND-EGSC-PRC-</v>
      </c>
    </row>
    <row r="2747" customFormat="false" ht="12.75" hidden="false" customHeight="false" outlineLevel="0" collapsed="false">
      <c r="A2747" s="81" t="n">
        <v>36682</v>
      </c>
      <c r="B2747" s="82" t="s">
        <v>55</v>
      </c>
      <c r="C2747" s="82" t="s">
        <v>56</v>
      </c>
      <c r="D2747" s="82" t="s">
        <v>103</v>
      </c>
      <c r="E2747" s="82" t="s">
        <v>24</v>
      </c>
      <c r="F2747" s="82"/>
      <c r="G2747" s="82" t="s">
        <v>62</v>
      </c>
      <c r="H2747" s="89" t="n">
        <v>39052</v>
      </c>
      <c r="I2747" s="82" t="n">
        <v>0</v>
      </c>
      <c r="J2747" s="82" t="n">
        <v>0</v>
      </c>
      <c r="K2747" s="83" t="n">
        <f aca="false">IF(J2747=0,0,J2747/I2747)</f>
        <v>0</v>
      </c>
      <c r="L2747" s="83" t="n">
        <f aca="false">I2747/UOM</f>
        <v>0</v>
      </c>
      <c r="M2747" s="83" t="n">
        <f aca="false">J2747/UOM</f>
        <v>0</v>
      </c>
      <c r="N2747" s="84" t="str">
        <f aca="false">IF(F2747="P","PHY",IF(F2747="G","G",E2747))</f>
        <v>P</v>
      </c>
      <c r="O2747" s="84" t="str">
        <f aca="false">IF(ISNA(VLOOKUP(G2747,BadCanCurves,1,FALSE())),VLOOKUP(D2747,FOLIOS,6,FALSE()),"not used")</f>
        <v>not used</v>
      </c>
      <c r="P2747" s="84" t="n">
        <f aca="false">IF($N2747="P",VLOOKUP(H2747,PrcBuckets,2,FALSE()),0)</f>
        <v>13</v>
      </c>
      <c r="Q2747" s="84" t="n">
        <f aca="false">IF($N2747="D",VLOOKUP(H2747,BasisBuckets,2,FALSE()),0)</f>
        <v>0</v>
      </c>
      <c r="R2747" s="84" t="n">
        <f aca="false">IF($N2747="PHY",VLOOKUP(H2747,PGDBuckets,2,FALSE()),0)</f>
        <v>0</v>
      </c>
      <c r="S2747" s="84" t="n">
        <f aca="false">IF($N2747="G",VLOOKUP(H2747,PGDBuckets,2,FALSE()),0)</f>
        <v>0</v>
      </c>
      <c r="T2747" s="84" t="n">
        <f aca="false">SUM(P2747:S2747)</f>
        <v>13</v>
      </c>
      <c r="U2747" s="84" t="str">
        <f aca="false">IF(O2747="not used","-",O2747&amp;N2747&amp;T2747)</f>
        <v>-</v>
      </c>
      <c r="V2747" s="84" t="str">
        <f aca="false">IF(O2747="Not Used","-",VLOOKUP(D2747,FOLIOS,7,FALSE())&amp;H2747)</f>
        <v>-</v>
      </c>
      <c r="W2747" s="84" t="str">
        <f aca="false">IF(U2747="-","-",O2747&amp;E2747&amp;H2747)</f>
        <v>-</v>
      </c>
      <c r="X2747" s="85" t="str">
        <f aca="false">D2747&amp;G2747</f>
        <v>FT-CAND-EGSC-PRCTOLL:EMER/ST.CL</v>
      </c>
      <c r="AF2747" s="0" t="str">
        <f aca="false">D2747&amp;V2747</f>
        <v>FT-CAND-EGSC-PRC-</v>
      </c>
    </row>
    <row r="2748" customFormat="false" ht="12.75" hidden="false" customHeight="false" outlineLevel="0" collapsed="false">
      <c r="A2748" s="81" t="n">
        <v>36682</v>
      </c>
      <c r="B2748" s="82" t="s">
        <v>55</v>
      </c>
      <c r="C2748" s="82" t="s">
        <v>56</v>
      </c>
      <c r="D2748" s="82" t="s">
        <v>103</v>
      </c>
      <c r="E2748" s="82" t="s">
        <v>24</v>
      </c>
      <c r="F2748" s="82"/>
      <c r="G2748" s="82" t="s">
        <v>62</v>
      </c>
      <c r="H2748" s="89" t="n">
        <v>39083</v>
      </c>
      <c r="I2748" s="82" t="n">
        <v>0</v>
      </c>
      <c r="J2748" s="82" t="n">
        <v>0</v>
      </c>
      <c r="K2748" s="83" t="n">
        <f aca="false">IF(J2748=0,0,J2748/I2748)</f>
        <v>0</v>
      </c>
      <c r="L2748" s="83" t="n">
        <f aca="false">I2748/UOM</f>
        <v>0</v>
      </c>
      <c r="M2748" s="83" t="n">
        <f aca="false">J2748/UOM</f>
        <v>0</v>
      </c>
      <c r="N2748" s="84" t="str">
        <f aca="false">IF(F2748="P","PHY",IF(F2748="G","G",E2748))</f>
        <v>P</v>
      </c>
      <c r="O2748" s="84" t="str">
        <f aca="false">IF(ISNA(VLOOKUP(G2748,BadCanCurves,1,FALSE())),VLOOKUP(D2748,FOLIOS,6,FALSE()),"not used")</f>
        <v>not used</v>
      </c>
      <c r="P2748" s="84" t="n">
        <f aca="false">IF($N2748="P",VLOOKUP(H2748,PrcBuckets,2,FALSE()),0)</f>
        <v>13</v>
      </c>
      <c r="Q2748" s="84" t="n">
        <f aca="false">IF($N2748="D",VLOOKUP(H2748,BasisBuckets,2,FALSE()),0)</f>
        <v>0</v>
      </c>
      <c r="R2748" s="84" t="n">
        <f aca="false">IF($N2748="PHY",VLOOKUP(H2748,PGDBuckets,2,FALSE()),0)</f>
        <v>0</v>
      </c>
      <c r="S2748" s="84" t="n">
        <f aca="false">IF($N2748="G",VLOOKUP(H2748,PGDBuckets,2,FALSE()),0)</f>
        <v>0</v>
      </c>
      <c r="T2748" s="84" t="n">
        <f aca="false">SUM(P2748:S2748)</f>
        <v>13</v>
      </c>
      <c r="U2748" s="84" t="str">
        <f aca="false">IF(O2748="not used","-",O2748&amp;N2748&amp;T2748)</f>
        <v>-</v>
      </c>
      <c r="V2748" s="84" t="str">
        <f aca="false">IF(O2748="Not Used","-",VLOOKUP(D2748,FOLIOS,7,FALSE())&amp;H2748)</f>
        <v>-</v>
      </c>
      <c r="W2748" s="84" t="str">
        <f aca="false">IF(U2748="-","-",O2748&amp;E2748&amp;H2748)</f>
        <v>-</v>
      </c>
      <c r="X2748" s="85" t="str">
        <f aca="false">D2748&amp;G2748</f>
        <v>FT-CAND-EGSC-PRCTOLL:EMER/ST.CL</v>
      </c>
      <c r="AF2748" s="0" t="str">
        <f aca="false">D2748&amp;V2748</f>
        <v>FT-CAND-EGSC-PRC-</v>
      </c>
    </row>
    <row r="2749" customFormat="false" ht="12.75" hidden="false" customHeight="false" outlineLevel="0" collapsed="false">
      <c r="A2749" s="81" t="n">
        <v>36682</v>
      </c>
      <c r="B2749" s="82" t="s">
        <v>55</v>
      </c>
      <c r="C2749" s="82" t="s">
        <v>56</v>
      </c>
      <c r="D2749" s="82" t="s">
        <v>103</v>
      </c>
      <c r="E2749" s="82" t="s">
        <v>24</v>
      </c>
      <c r="F2749" s="82"/>
      <c r="G2749" s="82" t="s">
        <v>62</v>
      </c>
      <c r="H2749" s="89" t="n">
        <v>39114</v>
      </c>
      <c r="I2749" s="82" t="n">
        <v>0</v>
      </c>
      <c r="J2749" s="82" t="n">
        <v>0</v>
      </c>
      <c r="K2749" s="83" t="n">
        <f aca="false">IF(J2749=0,0,J2749/I2749)</f>
        <v>0</v>
      </c>
      <c r="L2749" s="83" t="n">
        <f aca="false">I2749/UOM</f>
        <v>0</v>
      </c>
      <c r="M2749" s="83" t="n">
        <f aca="false">J2749/UOM</f>
        <v>0</v>
      </c>
      <c r="N2749" s="84" t="str">
        <f aca="false">IF(F2749="P","PHY",IF(F2749="G","G",E2749))</f>
        <v>P</v>
      </c>
      <c r="O2749" s="84" t="str">
        <f aca="false">IF(ISNA(VLOOKUP(G2749,BadCanCurves,1,FALSE())),VLOOKUP(D2749,FOLIOS,6,FALSE()),"not used")</f>
        <v>not used</v>
      </c>
      <c r="P2749" s="84" t="n">
        <f aca="false">IF($N2749="P",VLOOKUP(H2749,PrcBuckets,2,FALSE()),0)</f>
        <v>13</v>
      </c>
      <c r="Q2749" s="84" t="n">
        <f aca="false">IF($N2749="D",VLOOKUP(H2749,BasisBuckets,2,FALSE()),0)</f>
        <v>0</v>
      </c>
      <c r="R2749" s="84" t="n">
        <f aca="false">IF($N2749="PHY",VLOOKUP(H2749,PGDBuckets,2,FALSE()),0)</f>
        <v>0</v>
      </c>
      <c r="S2749" s="84" t="n">
        <f aca="false">IF($N2749="G",VLOOKUP(H2749,PGDBuckets,2,FALSE()),0)</f>
        <v>0</v>
      </c>
      <c r="T2749" s="84" t="n">
        <f aca="false">SUM(P2749:S2749)</f>
        <v>13</v>
      </c>
      <c r="U2749" s="84" t="str">
        <f aca="false">IF(O2749="not used","-",O2749&amp;N2749&amp;T2749)</f>
        <v>-</v>
      </c>
      <c r="V2749" s="84" t="str">
        <f aca="false">IF(O2749="Not Used","-",VLOOKUP(D2749,FOLIOS,7,FALSE())&amp;H2749)</f>
        <v>-</v>
      </c>
      <c r="W2749" s="84" t="str">
        <f aca="false">IF(U2749="-","-",O2749&amp;E2749&amp;H2749)</f>
        <v>-</v>
      </c>
      <c r="X2749" s="85" t="str">
        <f aca="false">D2749&amp;G2749</f>
        <v>FT-CAND-EGSC-PRCTOLL:EMER/ST.CL</v>
      </c>
      <c r="AF2749" s="0" t="str">
        <f aca="false">D2749&amp;V2749</f>
        <v>FT-CAND-EGSC-PRC-</v>
      </c>
    </row>
    <row r="2750" customFormat="false" ht="12.75" hidden="false" customHeight="false" outlineLevel="0" collapsed="false">
      <c r="A2750" s="81" t="n">
        <v>36682</v>
      </c>
      <c r="B2750" s="82" t="s">
        <v>55</v>
      </c>
      <c r="C2750" s="82" t="s">
        <v>56</v>
      </c>
      <c r="D2750" s="82" t="s">
        <v>103</v>
      </c>
      <c r="E2750" s="82" t="s">
        <v>24</v>
      </c>
      <c r="F2750" s="82"/>
      <c r="G2750" s="82" t="s">
        <v>62</v>
      </c>
      <c r="H2750" s="89" t="n">
        <v>39142</v>
      </c>
      <c r="I2750" s="82" t="n">
        <v>0</v>
      </c>
      <c r="J2750" s="82" t="n">
        <v>0</v>
      </c>
      <c r="K2750" s="83" t="n">
        <f aca="false">IF(J2750=0,0,J2750/I2750)</f>
        <v>0</v>
      </c>
      <c r="L2750" s="83" t="n">
        <f aca="false">I2750/UOM</f>
        <v>0</v>
      </c>
      <c r="M2750" s="83" t="n">
        <f aca="false">J2750/UOM</f>
        <v>0</v>
      </c>
      <c r="N2750" s="84" t="str">
        <f aca="false">IF(F2750="P","PHY",IF(F2750="G","G",E2750))</f>
        <v>P</v>
      </c>
      <c r="O2750" s="84" t="str">
        <f aca="false">IF(ISNA(VLOOKUP(G2750,BadCanCurves,1,FALSE())),VLOOKUP(D2750,FOLIOS,6,FALSE()),"not used")</f>
        <v>not used</v>
      </c>
      <c r="P2750" s="84" t="n">
        <f aca="false">IF($N2750="P",VLOOKUP(H2750,PrcBuckets,2,FALSE()),0)</f>
        <v>13</v>
      </c>
      <c r="Q2750" s="84" t="n">
        <f aca="false">IF($N2750="D",VLOOKUP(H2750,BasisBuckets,2,FALSE()),0)</f>
        <v>0</v>
      </c>
      <c r="R2750" s="84" t="n">
        <f aca="false">IF($N2750="PHY",VLOOKUP(H2750,PGDBuckets,2,FALSE()),0)</f>
        <v>0</v>
      </c>
      <c r="S2750" s="84" t="n">
        <f aca="false">IF($N2750="G",VLOOKUP(H2750,PGDBuckets,2,FALSE()),0)</f>
        <v>0</v>
      </c>
      <c r="T2750" s="84" t="n">
        <f aca="false">SUM(P2750:S2750)</f>
        <v>13</v>
      </c>
      <c r="U2750" s="84" t="str">
        <f aca="false">IF(O2750="not used","-",O2750&amp;N2750&amp;T2750)</f>
        <v>-</v>
      </c>
      <c r="V2750" s="84" t="str">
        <f aca="false">IF(O2750="Not Used","-",VLOOKUP(D2750,FOLIOS,7,FALSE())&amp;H2750)</f>
        <v>-</v>
      </c>
      <c r="W2750" s="84" t="str">
        <f aca="false">IF(U2750="-","-",O2750&amp;E2750&amp;H2750)</f>
        <v>-</v>
      </c>
      <c r="X2750" s="85" t="str">
        <f aca="false">D2750&amp;G2750</f>
        <v>FT-CAND-EGSC-PRCTOLL:EMER/ST.CL</v>
      </c>
      <c r="AF2750" s="0" t="str">
        <f aca="false">D2750&amp;V2750</f>
        <v>FT-CAND-EGSC-PRC-</v>
      </c>
    </row>
    <row r="2751" customFormat="false" ht="12.75" hidden="false" customHeight="false" outlineLevel="0" collapsed="false">
      <c r="A2751" s="81" t="n">
        <v>36682</v>
      </c>
      <c r="B2751" s="82" t="s">
        <v>55</v>
      </c>
      <c r="C2751" s="82" t="s">
        <v>56</v>
      </c>
      <c r="D2751" s="82" t="s">
        <v>103</v>
      </c>
      <c r="E2751" s="82" t="s">
        <v>24</v>
      </c>
      <c r="F2751" s="82"/>
      <c r="G2751" s="82" t="s">
        <v>62</v>
      </c>
      <c r="H2751" s="89" t="n">
        <v>39173</v>
      </c>
      <c r="I2751" s="82" t="n">
        <v>0</v>
      </c>
      <c r="J2751" s="82" t="n">
        <v>0</v>
      </c>
      <c r="K2751" s="83" t="n">
        <f aca="false">IF(J2751=0,0,J2751/I2751)</f>
        <v>0</v>
      </c>
      <c r="L2751" s="83" t="n">
        <f aca="false">I2751/UOM</f>
        <v>0</v>
      </c>
      <c r="M2751" s="83" t="n">
        <f aca="false">J2751/UOM</f>
        <v>0</v>
      </c>
      <c r="N2751" s="84" t="str">
        <f aca="false">IF(F2751="P","PHY",IF(F2751="G","G",E2751))</f>
        <v>P</v>
      </c>
      <c r="O2751" s="84" t="str">
        <f aca="false">IF(ISNA(VLOOKUP(G2751,BadCanCurves,1,FALSE())),VLOOKUP(D2751,FOLIOS,6,FALSE()),"not used")</f>
        <v>not used</v>
      </c>
      <c r="P2751" s="84" t="n">
        <f aca="false">IF($N2751="P",VLOOKUP(H2751,PrcBuckets,2,FALSE()),0)</f>
        <v>13</v>
      </c>
      <c r="Q2751" s="84" t="n">
        <f aca="false">IF($N2751="D",VLOOKUP(H2751,BasisBuckets,2,FALSE()),0)</f>
        <v>0</v>
      </c>
      <c r="R2751" s="84" t="n">
        <f aca="false">IF($N2751="PHY",VLOOKUP(H2751,PGDBuckets,2,FALSE()),0)</f>
        <v>0</v>
      </c>
      <c r="S2751" s="84" t="n">
        <f aca="false">IF($N2751="G",VLOOKUP(H2751,PGDBuckets,2,FALSE()),0)</f>
        <v>0</v>
      </c>
      <c r="T2751" s="84" t="n">
        <f aca="false">SUM(P2751:S2751)</f>
        <v>13</v>
      </c>
      <c r="U2751" s="84" t="str">
        <f aca="false">IF(O2751="not used","-",O2751&amp;N2751&amp;T2751)</f>
        <v>-</v>
      </c>
      <c r="V2751" s="84" t="str">
        <f aca="false">IF(O2751="Not Used","-",VLOOKUP(D2751,FOLIOS,7,FALSE())&amp;H2751)</f>
        <v>-</v>
      </c>
      <c r="W2751" s="84" t="str">
        <f aca="false">IF(U2751="-","-",O2751&amp;E2751&amp;H2751)</f>
        <v>-</v>
      </c>
      <c r="X2751" s="85" t="str">
        <f aca="false">D2751&amp;G2751</f>
        <v>FT-CAND-EGSC-PRCTOLL:EMER/ST.CL</v>
      </c>
      <c r="AF2751" s="0" t="str">
        <f aca="false">D2751&amp;V2751</f>
        <v>FT-CAND-EGSC-PRC-</v>
      </c>
    </row>
    <row r="2752" customFormat="false" ht="12.75" hidden="false" customHeight="false" outlineLevel="0" collapsed="false">
      <c r="A2752" s="81" t="n">
        <v>36682</v>
      </c>
      <c r="B2752" s="82" t="s">
        <v>55</v>
      </c>
      <c r="C2752" s="82" t="s">
        <v>56</v>
      </c>
      <c r="D2752" s="82" t="s">
        <v>103</v>
      </c>
      <c r="E2752" s="82" t="s">
        <v>24</v>
      </c>
      <c r="F2752" s="82"/>
      <c r="G2752" s="82" t="s">
        <v>62</v>
      </c>
      <c r="H2752" s="89" t="n">
        <v>39203</v>
      </c>
      <c r="I2752" s="82" t="n">
        <v>0</v>
      </c>
      <c r="J2752" s="82" t="n">
        <v>0</v>
      </c>
      <c r="K2752" s="83" t="n">
        <f aca="false">IF(J2752=0,0,J2752/I2752)</f>
        <v>0</v>
      </c>
      <c r="L2752" s="83" t="n">
        <f aca="false">I2752/UOM</f>
        <v>0</v>
      </c>
      <c r="M2752" s="83" t="n">
        <f aca="false">J2752/UOM</f>
        <v>0</v>
      </c>
      <c r="N2752" s="84" t="str">
        <f aca="false">IF(F2752="P","PHY",IF(F2752="G","G",E2752))</f>
        <v>P</v>
      </c>
      <c r="O2752" s="84" t="str">
        <f aca="false">IF(ISNA(VLOOKUP(G2752,BadCanCurves,1,FALSE())),VLOOKUP(D2752,FOLIOS,6,FALSE()),"not used")</f>
        <v>not used</v>
      </c>
      <c r="P2752" s="84" t="n">
        <f aca="false">IF($N2752="P",VLOOKUP(H2752,PrcBuckets,2,FALSE()),0)</f>
        <v>13</v>
      </c>
      <c r="Q2752" s="84" t="n">
        <f aca="false">IF($N2752="D",VLOOKUP(H2752,BasisBuckets,2,FALSE()),0)</f>
        <v>0</v>
      </c>
      <c r="R2752" s="84" t="n">
        <f aca="false">IF($N2752="PHY",VLOOKUP(H2752,PGDBuckets,2,FALSE()),0)</f>
        <v>0</v>
      </c>
      <c r="S2752" s="84" t="n">
        <f aca="false">IF($N2752="G",VLOOKUP(H2752,PGDBuckets,2,FALSE()),0)</f>
        <v>0</v>
      </c>
      <c r="T2752" s="84" t="n">
        <f aca="false">SUM(P2752:S2752)</f>
        <v>13</v>
      </c>
      <c r="U2752" s="84" t="str">
        <f aca="false">IF(O2752="not used","-",O2752&amp;N2752&amp;T2752)</f>
        <v>-</v>
      </c>
      <c r="V2752" s="84" t="str">
        <f aca="false">IF(O2752="Not Used","-",VLOOKUP(D2752,FOLIOS,7,FALSE())&amp;H2752)</f>
        <v>-</v>
      </c>
      <c r="W2752" s="84" t="str">
        <f aca="false">IF(U2752="-","-",O2752&amp;E2752&amp;H2752)</f>
        <v>-</v>
      </c>
      <c r="X2752" s="85" t="str">
        <f aca="false">D2752&amp;G2752</f>
        <v>FT-CAND-EGSC-PRCTOLL:EMER/ST.CL</v>
      </c>
      <c r="AF2752" s="0" t="str">
        <f aca="false">D2752&amp;V2752</f>
        <v>FT-CAND-EGSC-PRC-</v>
      </c>
    </row>
    <row r="2753" customFormat="false" ht="12.75" hidden="false" customHeight="false" outlineLevel="0" collapsed="false">
      <c r="A2753" s="81" t="n">
        <v>36682</v>
      </c>
      <c r="B2753" s="82" t="s">
        <v>55</v>
      </c>
      <c r="C2753" s="82" t="s">
        <v>56</v>
      </c>
      <c r="D2753" s="82" t="s">
        <v>103</v>
      </c>
      <c r="E2753" s="82" t="s">
        <v>24</v>
      </c>
      <c r="F2753" s="82"/>
      <c r="G2753" s="82" t="s">
        <v>62</v>
      </c>
      <c r="H2753" s="89" t="n">
        <v>39234</v>
      </c>
      <c r="I2753" s="82" t="n">
        <v>0</v>
      </c>
      <c r="J2753" s="82" t="n">
        <v>0</v>
      </c>
      <c r="K2753" s="83" t="n">
        <f aca="false">IF(J2753=0,0,J2753/I2753)</f>
        <v>0</v>
      </c>
      <c r="L2753" s="83" t="n">
        <f aca="false">I2753/UOM</f>
        <v>0</v>
      </c>
      <c r="M2753" s="83" t="n">
        <f aca="false">J2753/UOM</f>
        <v>0</v>
      </c>
      <c r="N2753" s="84" t="str">
        <f aca="false">IF(F2753="P","PHY",IF(F2753="G","G",E2753))</f>
        <v>P</v>
      </c>
      <c r="O2753" s="84" t="str">
        <f aca="false">IF(ISNA(VLOOKUP(G2753,BadCanCurves,1,FALSE())),VLOOKUP(D2753,FOLIOS,6,FALSE()),"not used")</f>
        <v>not used</v>
      </c>
      <c r="P2753" s="84" t="n">
        <f aca="false">IF($N2753="P",VLOOKUP(H2753,PrcBuckets,2,FALSE()),0)</f>
        <v>13</v>
      </c>
      <c r="Q2753" s="84" t="n">
        <f aca="false">IF($N2753="D",VLOOKUP(H2753,BasisBuckets,2,FALSE()),0)</f>
        <v>0</v>
      </c>
      <c r="R2753" s="84" t="n">
        <f aca="false">IF($N2753="PHY",VLOOKUP(H2753,PGDBuckets,2,FALSE()),0)</f>
        <v>0</v>
      </c>
      <c r="S2753" s="84" t="n">
        <f aca="false">IF($N2753="G",VLOOKUP(H2753,PGDBuckets,2,FALSE()),0)</f>
        <v>0</v>
      </c>
      <c r="T2753" s="84" t="n">
        <f aca="false">SUM(P2753:S2753)</f>
        <v>13</v>
      </c>
      <c r="U2753" s="84" t="str">
        <f aca="false">IF(O2753="not used","-",O2753&amp;N2753&amp;T2753)</f>
        <v>-</v>
      </c>
      <c r="V2753" s="84" t="str">
        <f aca="false">IF(O2753="Not Used","-",VLOOKUP(D2753,FOLIOS,7,FALSE())&amp;H2753)</f>
        <v>-</v>
      </c>
      <c r="W2753" s="84" t="str">
        <f aca="false">IF(U2753="-","-",O2753&amp;E2753&amp;H2753)</f>
        <v>-</v>
      </c>
      <c r="X2753" s="85" t="str">
        <f aca="false">D2753&amp;G2753</f>
        <v>FT-CAND-EGSC-PRCTOLL:EMER/ST.CL</v>
      </c>
      <c r="AF2753" s="0" t="str">
        <f aca="false">D2753&amp;V2753</f>
        <v>FT-CAND-EGSC-PRC-</v>
      </c>
    </row>
    <row r="2754" customFormat="false" ht="12.75" hidden="false" customHeight="false" outlineLevel="0" collapsed="false">
      <c r="A2754" s="81" t="n">
        <v>36682</v>
      </c>
      <c r="B2754" s="82" t="s">
        <v>55</v>
      </c>
      <c r="C2754" s="82" t="s">
        <v>56</v>
      </c>
      <c r="D2754" s="82" t="s">
        <v>103</v>
      </c>
      <c r="E2754" s="82" t="s">
        <v>24</v>
      </c>
      <c r="F2754" s="82"/>
      <c r="G2754" s="82" t="s">
        <v>62</v>
      </c>
      <c r="H2754" s="89" t="n">
        <v>39264</v>
      </c>
      <c r="I2754" s="82" t="n">
        <v>0</v>
      </c>
      <c r="J2754" s="82" t="n">
        <v>0</v>
      </c>
      <c r="K2754" s="83" t="n">
        <f aca="false">IF(J2754=0,0,J2754/I2754)</f>
        <v>0</v>
      </c>
      <c r="L2754" s="83" t="n">
        <f aca="false">I2754/UOM</f>
        <v>0</v>
      </c>
      <c r="M2754" s="83" t="n">
        <f aca="false">J2754/UOM</f>
        <v>0</v>
      </c>
      <c r="N2754" s="84" t="str">
        <f aca="false">IF(F2754="P","PHY",IF(F2754="G","G",E2754))</f>
        <v>P</v>
      </c>
      <c r="O2754" s="84" t="str">
        <f aca="false">IF(ISNA(VLOOKUP(G2754,BadCanCurves,1,FALSE())),VLOOKUP(D2754,FOLIOS,6,FALSE()),"not used")</f>
        <v>not used</v>
      </c>
      <c r="P2754" s="84" t="n">
        <f aca="false">IF($N2754="P",VLOOKUP(H2754,PrcBuckets,2,FALSE()),0)</f>
        <v>13</v>
      </c>
      <c r="Q2754" s="84" t="n">
        <f aca="false">IF($N2754="D",VLOOKUP(H2754,BasisBuckets,2,FALSE()),0)</f>
        <v>0</v>
      </c>
      <c r="R2754" s="84" t="n">
        <f aca="false">IF($N2754="PHY",VLOOKUP(H2754,PGDBuckets,2,FALSE()),0)</f>
        <v>0</v>
      </c>
      <c r="S2754" s="84" t="n">
        <f aca="false">IF($N2754="G",VLOOKUP(H2754,PGDBuckets,2,FALSE()),0)</f>
        <v>0</v>
      </c>
      <c r="T2754" s="84" t="n">
        <f aca="false">SUM(P2754:S2754)</f>
        <v>13</v>
      </c>
      <c r="U2754" s="84" t="str">
        <f aca="false">IF(O2754="not used","-",O2754&amp;N2754&amp;T2754)</f>
        <v>-</v>
      </c>
      <c r="V2754" s="84" t="str">
        <f aca="false">IF(O2754="Not Used","-",VLOOKUP(D2754,FOLIOS,7,FALSE())&amp;H2754)</f>
        <v>-</v>
      </c>
      <c r="W2754" s="84" t="str">
        <f aca="false">IF(U2754="-","-",O2754&amp;E2754&amp;H2754)</f>
        <v>-</v>
      </c>
      <c r="X2754" s="85" t="str">
        <f aca="false">D2754&amp;G2754</f>
        <v>FT-CAND-EGSC-PRCTOLL:EMER/ST.CL</v>
      </c>
      <c r="AF2754" s="0" t="str">
        <f aca="false">D2754&amp;V2754</f>
        <v>FT-CAND-EGSC-PRC-</v>
      </c>
    </row>
    <row r="2755" customFormat="false" ht="12.75" hidden="false" customHeight="false" outlineLevel="0" collapsed="false">
      <c r="A2755" s="81" t="n">
        <v>36682</v>
      </c>
      <c r="B2755" s="82" t="s">
        <v>55</v>
      </c>
      <c r="C2755" s="82" t="s">
        <v>56</v>
      </c>
      <c r="D2755" s="82" t="s">
        <v>103</v>
      </c>
      <c r="E2755" s="82" t="s">
        <v>24</v>
      </c>
      <c r="F2755" s="82"/>
      <c r="G2755" s="82" t="s">
        <v>62</v>
      </c>
      <c r="H2755" s="89" t="n">
        <v>39295</v>
      </c>
      <c r="I2755" s="82" t="n">
        <v>0</v>
      </c>
      <c r="J2755" s="82" t="n">
        <v>0</v>
      </c>
      <c r="K2755" s="83" t="n">
        <f aca="false">IF(J2755=0,0,J2755/I2755)</f>
        <v>0</v>
      </c>
      <c r="L2755" s="83" t="n">
        <f aca="false">I2755/UOM</f>
        <v>0</v>
      </c>
      <c r="M2755" s="83" t="n">
        <f aca="false">J2755/UOM</f>
        <v>0</v>
      </c>
      <c r="N2755" s="84" t="str">
        <f aca="false">IF(F2755="P","PHY",IF(F2755="G","G",E2755))</f>
        <v>P</v>
      </c>
      <c r="O2755" s="84" t="str">
        <f aca="false">IF(ISNA(VLOOKUP(G2755,BadCanCurves,1,FALSE())),VLOOKUP(D2755,FOLIOS,6,FALSE()),"not used")</f>
        <v>not used</v>
      </c>
      <c r="P2755" s="84" t="n">
        <f aca="false">IF($N2755="P",VLOOKUP(H2755,PrcBuckets,2,FALSE()),0)</f>
        <v>13</v>
      </c>
      <c r="Q2755" s="84" t="n">
        <f aca="false">IF($N2755="D",VLOOKUP(H2755,BasisBuckets,2,FALSE()),0)</f>
        <v>0</v>
      </c>
      <c r="R2755" s="84" t="n">
        <f aca="false">IF($N2755="PHY",VLOOKUP(H2755,PGDBuckets,2,FALSE()),0)</f>
        <v>0</v>
      </c>
      <c r="S2755" s="84" t="n">
        <f aca="false">IF($N2755="G",VLOOKUP(H2755,PGDBuckets,2,FALSE()),0)</f>
        <v>0</v>
      </c>
      <c r="T2755" s="84" t="n">
        <f aca="false">SUM(P2755:S2755)</f>
        <v>13</v>
      </c>
      <c r="U2755" s="84" t="str">
        <f aca="false">IF(O2755="not used","-",O2755&amp;N2755&amp;T2755)</f>
        <v>-</v>
      </c>
      <c r="V2755" s="84" t="str">
        <f aca="false">IF(O2755="Not Used","-",VLOOKUP(D2755,FOLIOS,7,FALSE())&amp;H2755)</f>
        <v>-</v>
      </c>
      <c r="W2755" s="84" t="str">
        <f aca="false">IF(U2755="-","-",O2755&amp;E2755&amp;H2755)</f>
        <v>-</v>
      </c>
      <c r="X2755" s="85" t="str">
        <f aca="false">D2755&amp;G2755</f>
        <v>FT-CAND-EGSC-PRCTOLL:EMER/ST.CL</v>
      </c>
      <c r="AF2755" s="0" t="str">
        <f aca="false">D2755&amp;V2755</f>
        <v>FT-CAND-EGSC-PRC-</v>
      </c>
    </row>
    <row r="2756" customFormat="false" ht="12.75" hidden="false" customHeight="false" outlineLevel="0" collapsed="false">
      <c r="A2756" s="81" t="n">
        <v>36682</v>
      </c>
      <c r="B2756" s="82" t="s">
        <v>55</v>
      </c>
      <c r="C2756" s="82" t="s">
        <v>56</v>
      </c>
      <c r="D2756" s="82" t="s">
        <v>103</v>
      </c>
      <c r="E2756" s="82" t="s">
        <v>24</v>
      </c>
      <c r="F2756" s="82"/>
      <c r="G2756" s="82" t="s">
        <v>62</v>
      </c>
      <c r="H2756" s="89" t="n">
        <v>39326</v>
      </c>
      <c r="I2756" s="82" t="n">
        <v>0</v>
      </c>
      <c r="J2756" s="82" t="n">
        <v>0</v>
      </c>
      <c r="K2756" s="83" t="n">
        <f aca="false">IF(J2756=0,0,J2756/I2756)</f>
        <v>0</v>
      </c>
      <c r="L2756" s="83" t="n">
        <f aca="false">I2756/UOM</f>
        <v>0</v>
      </c>
      <c r="M2756" s="83" t="n">
        <f aca="false">J2756/UOM</f>
        <v>0</v>
      </c>
      <c r="N2756" s="84" t="str">
        <f aca="false">IF(F2756="P","PHY",IF(F2756="G","G",E2756))</f>
        <v>P</v>
      </c>
      <c r="O2756" s="84" t="str">
        <f aca="false">IF(ISNA(VLOOKUP(G2756,BadCanCurves,1,FALSE())),VLOOKUP(D2756,FOLIOS,6,FALSE()),"not used")</f>
        <v>not used</v>
      </c>
      <c r="P2756" s="84" t="n">
        <f aca="false">IF($N2756="P",VLOOKUP(H2756,PrcBuckets,2,FALSE()),0)</f>
        <v>13</v>
      </c>
      <c r="Q2756" s="84" t="n">
        <f aca="false">IF($N2756="D",VLOOKUP(H2756,BasisBuckets,2,FALSE()),0)</f>
        <v>0</v>
      </c>
      <c r="R2756" s="84" t="n">
        <f aca="false">IF($N2756="PHY",VLOOKUP(H2756,PGDBuckets,2,FALSE()),0)</f>
        <v>0</v>
      </c>
      <c r="S2756" s="84" t="n">
        <f aca="false">IF($N2756="G",VLOOKUP(H2756,PGDBuckets,2,FALSE()),0)</f>
        <v>0</v>
      </c>
      <c r="T2756" s="84" t="n">
        <f aca="false">SUM(P2756:S2756)</f>
        <v>13</v>
      </c>
      <c r="U2756" s="84" t="str">
        <f aca="false">IF(O2756="not used","-",O2756&amp;N2756&amp;T2756)</f>
        <v>-</v>
      </c>
      <c r="V2756" s="84" t="str">
        <f aca="false">IF(O2756="Not Used","-",VLOOKUP(D2756,FOLIOS,7,FALSE())&amp;H2756)</f>
        <v>-</v>
      </c>
      <c r="W2756" s="84" t="str">
        <f aca="false">IF(U2756="-","-",O2756&amp;E2756&amp;H2756)</f>
        <v>-</v>
      </c>
      <c r="X2756" s="85" t="str">
        <f aca="false">D2756&amp;G2756</f>
        <v>FT-CAND-EGSC-PRCTOLL:EMER/ST.CL</v>
      </c>
      <c r="AF2756" s="0" t="str">
        <f aca="false">D2756&amp;V2756</f>
        <v>FT-CAND-EGSC-PRC-</v>
      </c>
    </row>
    <row r="2757" customFormat="false" ht="12.75" hidden="false" customHeight="false" outlineLevel="0" collapsed="false">
      <c r="A2757" s="81" t="n">
        <v>36682</v>
      </c>
      <c r="B2757" s="82" t="s">
        <v>55</v>
      </c>
      <c r="C2757" s="82" t="s">
        <v>56</v>
      </c>
      <c r="D2757" s="82" t="s">
        <v>103</v>
      </c>
      <c r="E2757" s="82" t="s">
        <v>24</v>
      </c>
      <c r="F2757" s="82"/>
      <c r="G2757" s="82" t="s">
        <v>62</v>
      </c>
      <c r="H2757" s="89" t="n">
        <v>39356</v>
      </c>
      <c r="I2757" s="82" t="n">
        <v>0</v>
      </c>
      <c r="J2757" s="82" t="n">
        <v>0</v>
      </c>
      <c r="K2757" s="83" t="n">
        <f aca="false">IF(J2757=0,0,J2757/I2757)</f>
        <v>0</v>
      </c>
      <c r="L2757" s="83" t="n">
        <f aca="false">I2757/UOM</f>
        <v>0</v>
      </c>
      <c r="M2757" s="83" t="n">
        <f aca="false">J2757/UOM</f>
        <v>0</v>
      </c>
      <c r="N2757" s="84" t="str">
        <f aca="false">IF(F2757="P","PHY",IF(F2757="G","G",E2757))</f>
        <v>P</v>
      </c>
      <c r="O2757" s="84" t="str">
        <f aca="false">IF(ISNA(VLOOKUP(G2757,BadCanCurves,1,FALSE())),VLOOKUP(D2757,FOLIOS,6,FALSE()),"not used")</f>
        <v>not used</v>
      </c>
      <c r="P2757" s="84" t="n">
        <f aca="false">IF($N2757="P",VLOOKUP(H2757,PrcBuckets,2,FALSE()),0)</f>
        <v>13</v>
      </c>
      <c r="Q2757" s="84" t="n">
        <f aca="false">IF($N2757="D",VLOOKUP(H2757,BasisBuckets,2,FALSE()),0)</f>
        <v>0</v>
      </c>
      <c r="R2757" s="84" t="n">
        <f aca="false">IF($N2757="PHY",VLOOKUP(H2757,PGDBuckets,2,FALSE()),0)</f>
        <v>0</v>
      </c>
      <c r="S2757" s="84" t="n">
        <f aca="false">IF($N2757="G",VLOOKUP(H2757,PGDBuckets,2,FALSE()),0)</f>
        <v>0</v>
      </c>
      <c r="T2757" s="84" t="n">
        <f aca="false">SUM(P2757:S2757)</f>
        <v>13</v>
      </c>
      <c r="U2757" s="84" t="str">
        <f aca="false">IF(O2757="not used","-",O2757&amp;N2757&amp;T2757)</f>
        <v>-</v>
      </c>
      <c r="V2757" s="84" t="str">
        <f aca="false">IF(O2757="Not Used","-",VLOOKUP(D2757,FOLIOS,7,FALSE())&amp;H2757)</f>
        <v>-</v>
      </c>
      <c r="W2757" s="84" t="str">
        <f aca="false">IF(U2757="-","-",O2757&amp;E2757&amp;H2757)</f>
        <v>-</v>
      </c>
      <c r="X2757" s="85" t="str">
        <f aca="false">D2757&amp;G2757</f>
        <v>FT-CAND-EGSC-PRCTOLL:EMER/ST.CL</v>
      </c>
      <c r="AF2757" s="0" t="str">
        <f aca="false">D2757&amp;V2757</f>
        <v>FT-CAND-EGSC-PRC-</v>
      </c>
    </row>
    <row r="2758" customFormat="false" ht="12.75" hidden="false" customHeight="false" outlineLevel="0" collapsed="false">
      <c r="A2758" s="81" t="n">
        <v>36682</v>
      </c>
      <c r="B2758" s="82" t="s">
        <v>55</v>
      </c>
      <c r="C2758" s="82" t="s">
        <v>56</v>
      </c>
      <c r="D2758" s="82" t="s">
        <v>103</v>
      </c>
      <c r="E2758" s="82" t="s">
        <v>24</v>
      </c>
      <c r="F2758" s="82"/>
      <c r="G2758" s="82" t="s">
        <v>62</v>
      </c>
      <c r="H2758" s="89" t="n">
        <v>39387</v>
      </c>
      <c r="I2758" s="82" t="n">
        <v>0</v>
      </c>
      <c r="J2758" s="82" t="n">
        <v>0</v>
      </c>
      <c r="K2758" s="83" t="n">
        <f aca="false">IF(J2758=0,0,J2758/I2758)</f>
        <v>0</v>
      </c>
      <c r="L2758" s="83" t="n">
        <f aca="false">I2758/UOM</f>
        <v>0</v>
      </c>
      <c r="M2758" s="83" t="n">
        <f aca="false">J2758/UOM</f>
        <v>0</v>
      </c>
      <c r="N2758" s="84" t="str">
        <f aca="false">IF(F2758="P","PHY",IF(F2758="G","G",E2758))</f>
        <v>P</v>
      </c>
      <c r="O2758" s="84" t="str">
        <f aca="false">IF(ISNA(VLOOKUP(G2758,BadCanCurves,1,FALSE())),VLOOKUP(D2758,FOLIOS,6,FALSE()),"not used")</f>
        <v>not used</v>
      </c>
      <c r="P2758" s="84" t="n">
        <f aca="false">IF($N2758="P",VLOOKUP(H2758,PrcBuckets,2,FALSE()),0)</f>
        <v>13</v>
      </c>
      <c r="Q2758" s="84" t="n">
        <f aca="false">IF($N2758="D",VLOOKUP(H2758,BasisBuckets,2,FALSE()),0)</f>
        <v>0</v>
      </c>
      <c r="R2758" s="84" t="n">
        <f aca="false">IF($N2758="PHY",VLOOKUP(H2758,PGDBuckets,2,FALSE()),0)</f>
        <v>0</v>
      </c>
      <c r="S2758" s="84" t="n">
        <f aca="false">IF($N2758="G",VLOOKUP(H2758,PGDBuckets,2,FALSE()),0)</f>
        <v>0</v>
      </c>
      <c r="T2758" s="84" t="n">
        <f aca="false">SUM(P2758:S2758)</f>
        <v>13</v>
      </c>
      <c r="U2758" s="84" t="str">
        <f aca="false">IF(O2758="not used","-",O2758&amp;N2758&amp;T2758)</f>
        <v>-</v>
      </c>
      <c r="V2758" s="84" t="str">
        <f aca="false">IF(O2758="Not Used","-",VLOOKUP(D2758,FOLIOS,7,FALSE())&amp;H2758)</f>
        <v>-</v>
      </c>
      <c r="W2758" s="84" t="str">
        <f aca="false">IF(U2758="-","-",O2758&amp;E2758&amp;H2758)</f>
        <v>-</v>
      </c>
      <c r="X2758" s="85" t="str">
        <f aca="false">D2758&amp;G2758</f>
        <v>FT-CAND-EGSC-PRCTOLL:EMER/ST.CL</v>
      </c>
      <c r="AF2758" s="0" t="str">
        <f aca="false">D2758&amp;V2758</f>
        <v>FT-CAND-EGSC-PRC-</v>
      </c>
    </row>
    <row r="2759" customFormat="false" ht="12.75" hidden="false" customHeight="false" outlineLevel="0" collapsed="false">
      <c r="A2759" s="81" t="n">
        <v>36682</v>
      </c>
      <c r="B2759" s="82" t="s">
        <v>55</v>
      </c>
      <c r="C2759" s="82" t="s">
        <v>56</v>
      </c>
      <c r="D2759" s="82" t="s">
        <v>103</v>
      </c>
      <c r="E2759" s="82" t="s">
        <v>24</v>
      </c>
      <c r="F2759" s="82"/>
      <c r="G2759" s="82" t="s">
        <v>62</v>
      </c>
      <c r="H2759" s="89" t="n">
        <v>39417</v>
      </c>
      <c r="I2759" s="82" t="n">
        <v>0</v>
      </c>
      <c r="J2759" s="82" t="n">
        <v>0</v>
      </c>
      <c r="K2759" s="83" t="n">
        <f aca="false">IF(J2759=0,0,J2759/I2759)</f>
        <v>0</v>
      </c>
      <c r="L2759" s="83" t="n">
        <f aca="false">I2759/UOM</f>
        <v>0</v>
      </c>
      <c r="M2759" s="83" t="n">
        <f aca="false">J2759/UOM</f>
        <v>0</v>
      </c>
      <c r="N2759" s="84" t="str">
        <f aca="false">IF(F2759="P","PHY",IF(F2759="G","G",E2759))</f>
        <v>P</v>
      </c>
      <c r="O2759" s="84" t="str">
        <f aca="false">IF(ISNA(VLOOKUP(G2759,BadCanCurves,1,FALSE())),VLOOKUP(D2759,FOLIOS,6,FALSE()),"not used")</f>
        <v>not used</v>
      </c>
      <c r="P2759" s="84" t="n">
        <f aca="false">IF($N2759="P",VLOOKUP(H2759,PrcBuckets,2,FALSE()),0)</f>
        <v>13</v>
      </c>
      <c r="Q2759" s="84" t="n">
        <f aca="false">IF($N2759="D",VLOOKUP(H2759,BasisBuckets,2,FALSE()),0)</f>
        <v>0</v>
      </c>
      <c r="R2759" s="84" t="n">
        <f aca="false">IF($N2759="PHY",VLOOKUP(H2759,PGDBuckets,2,FALSE()),0)</f>
        <v>0</v>
      </c>
      <c r="S2759" s="84" t="n">
        <f aca="false">IF($N2759="G",VLOOKUP(H2759,PGDBuckets,2,FALSE()),0)</f>
        <v>0</v>
      </c>
      <c r="T2759" s="84" t="n">
        <f aca="false">SUM(P2759:S2759)</f>
        <v>13</v>
      </c>
      <c r="U2759" s="84" t="str">
        <f aca="false">IF(O2759="not used","-",O2759&amp;N2759&amp;T2759)</f>
        <v>-</v>
      </c>
      <c r="V2759" s="84" t="str">
        <f aca="false">IF(O2759="Not Used","-",VLOOKUP(D2759,FOLIOS,7,FALSE())&amp;H2759)</f>
        <v>-</v>
      </c>
      <c r="W2759" s="84" t="str">
        <f aca="false">IF(U2759="-","-",O2759&amp;E2759&amp;H2759)</f>
        <v>-</v>
      </c>
      <c r="X2759" s="85" t="str">
        <f aca="false">D2759&amp;G2759</f>
        <v>FT-CAND-EGSC-PRCTOLL:EMER/ST.CL</v>
      </c>
      <c r="AF2759" s="0" t="str">
        <f aca="false">D2759&amp;V2759</f>
        <v>FT-CAND-EGSC-PRC-</v>
      </c>
    </row>
    <row r="2760" customFormat="false" ht="12.75" hidden="false" customHeight="false" outlineLevel="0" collapsed="false">
      <c r="A2760" s="81" t="n">
        <v>36682</v>
      </c>
      <c r="B2760" s="82" t="s">
        <v>55</v>
      </c>
      <c r="C2760" s="82" t="s">
        <v>56</v>
      </c>
      <c r="D2760" s="82" t="s">
        <v>103</v>
      </c>
      <c r="E2760" s="82" t="s">
        <v>24</v>
      </c>
      <c r="F2760" s="82"/>
      <c r="G2760" s="82" t="s">
        <v>62</v>
      </c>
      <c r="H2760" s="89" t="n">
        <v>39448</v>
      </c>
      <c r="I2760" s="82" t="n">
        <v>0</v>
      </c>
      <c r="J2760" s="82" t="n">
        <v>0</v>
      </c>
      <c r="K2760" s="83" t="n">
        <f aca="false">IF(J2760=0,0,J2760/I2760)</f>
        <v>0</v>
      </c>
      <c r="L2760" s="83" t="n">
        <f aca="false">I2760/UOM</f>
        <v>0</v>
      </c>
      <c r="M2760" s="83" t="n">
        <f aca="false">J2760/UOM</f>
        <v>0</v>
      </c>
      <c r="N2760" s="84" t="str">
        <f aca="false">IF(F2760="P","PHY",IF(F2760="G","G",E2760))</f>
        <v>P</v>
      </c>
      <c r="O2760" s="84" t="str">
        <f aca="false">IF(ISNA(VLOOKUP(G2760,BadCanCurves,1,FALSE())),VLOOKUP(D2760,FOLIOS,6,FALSE()),"not used")</f>
        <v>not used</v>
      </c>
      <c r="P2760" s="84" t="n">
        <f aca="false">IF($N2760="P",VLOOKUP(H2760,PrcBuckets,2,FALSE()),0)</f>
        <v>13</v>
      </c>
      <c r="Q2760" s="84" t="n">
        <f aca="false">IF($N2760="D",VLOOKUP(H2760,BasisBuckets,2,FALSE()),0)</f>
        <v>0</v>
      </c>
      <c r="R2760" s="84" t="n">
        <f aca="false">IF($N2760="PHY",VLOOKUP(H2760,PGDBuckets,2,FALSE()),0)</f>
        <v>0</v>
      </c>
      <c r="S2760" s="84" t="n">
        <f aca="false">IF($N2760="G",VLOOKUP(H2760,PGDBuckets,2,FALSE()),0)</f>
        <v>0</v>
      </c>
      <c r="T2760" s="84" t="n">
        <f aca="false">SUM(P2760:S2760)</f>
        <v>13</v>
      </c>
      <c r="U2760" s="84" t="str">
        <f aca="false">IF(O2760="not used","-",O2760&amp;N2760&amp;T2760)</f>
        <v>-</v>
      </c>
      <c r="V2760" s="84" t="str">
        <f aca="false">IF(O2760="Not Used","-",VLOOKUP(D2760,FOLIOS,7,FALSE())&amp;H2760)</f>
        <v>-</v>
      </c>
      <c r="W2760" s="84" t="str">
        <f aca="false">IF(U2760="-","-",O2760&amp;E2760&amp;H2760)</f>
        <v>-</v>
      </c>
      <c r="X2760" s="85" t="str">
        <f aca="false">D2760&amp;G2760</f>
        <v>FT-CAND-EGSC-PRCTOLL:EMER/ST.CL</v>
      </c>
      <c r="AF2760" s="0" t="str">
        <f aca="false">D2760&amp;V2760</f>
        <v>FT-CAND-EGSC-PRC-</v>
      </c>
    </row>
    <row r="2761" customFormat="false" ht="12.75" hidden="false" customHeight="false" outlineLevel="0" collapsed="false">
      <c r="A2761" s="81" t="n">
        <v>36682</v>
      </c>
      <c r="B2761" s="82" t="s">
        <v>55</v>
      </c>
      <c r="C2761" s="82" t="s">
        <v>56</v>
      </c>
      <c r="D2761" s="82" t="s">
        <v>103</v>
      </c>
      <c r="E2761" s="82" t="s">
        <v>24</v>
      </c>
      <c r="F2761" s="82"/>
      <c r="G2761" s="82" t="s">
        <v>62</v>
      </c>
      <c r="H2761" s="89" t="n">
        <v>39479</v>
      </c>
      <c r="I2761" s="82" t="n">
        <v>0</v>
      </c>
      <c r="J2761" s="82" t="n">
        <v>0</v>
      </c>
      <c r="K2761" s="83" t="n">
        <f aca="false">IF(J2761=0,0,J2761/I2761)</f>
        <v>0</v>
      </c>
      <c r="L2761" s="83" t="n">
        <f aca="false">I2761/UOM</f>
        <v>0</v>
      </c>
      <c r="M2761" s="83" t="n">
        <f aca="false">J2761/UOM</f>
        <v>0</v>
      </c>
      <c r="N2761" s="84" t="str">
        <f aca="false">IF(F2761="P","PHY",IF(F2761="G","G",E2761))</f>
        <v>P</v>
      </c>
      <c r="O2761" s="84" t="str">
        <f aca="false">IF(ISNA(VLOOKUP(G2761,BadCanCurves,1,FALSE())),VLOOKUP(D2761,FOLIOS,6,FALSE()),"not used")</f>
        <v>not used</v>
      </c>
      <c r="P2761" s="84" t="n">
        <f aca="false">IF($N2761="P",VLOOKUP(H2761,PrcBuckets,2,FALSE()),0)</f>
        <v>13</v>
      </c>
      <c r="Q2761" s="84" t="n">
        <f aca="false">IF($N2761="D",VLOOKUP(H2761,BasisBuckets,2,FALSE()),0)</f>
        <v>0</v>
      </c>
      <c r="R2761" s="84" t="n">
        <f aca="false">IF($N2761="PHY",VLOOKUP(H2761,PGDBuckets,2,FALSE()),0)</f>
        <v>0</v>
      </c>
      <c r="S2761" s="84" t="n">
        <f aca="false">IF($N2761="G",VLOOKUP(H2761,PGDBuckets,2,FALSE()),0)</f>
        <v>0</v>
      </c>
      <c r="T2761" s="84" t="n">
        <f aca="false">SUM(P2761:S2761)</f>
        <v>13</v>
      </c>
      <c r="U2761" s="84" t="str">
        <f aca="false">IF(O2761="not used","-",O2761&amp;N2761&amp;T2761)</f>
        <v>-</v>
      </c>
      <c r="V2761" s="84" t="str">
        <f aca="false">IF(O2761="Not Used","-",VLOOKUP(D2761,FOLIOS,7,FALSE())&amp;H2761)</f>
        <v>-</v>
      </c>
      <c r="W2761" s="84" t="str">
        <f aca="false">IF(U2761="-","-",O2761&amp;E2761&amp;H2761)</f>
        <v>-</v>
      </c>
      <c r="X2761" s="85" t="str">
        <f aca="false">D2761&amp;G2761</f>
        <v>FT-CAND-EGSC-PRCTOLL:EMER/ST.CL</v>
      </c>
      <c r="AF2761" s="0" t="str">
        <f aca="false">D2761&amp;V2761</f>
        <v>FT-CAND-EGSC-PRC-</v>
      </c>
    </row>
    <row r="2762" customFormat="false" ht="12.75" hidden="false" customHeight="false" outlineLevel="0" collapsed="false">
      <c r="A2762" s="81" t="n">
        <v>36682</v>
      </c>
      <c r="B2762" s="82" t="s">
        <v>55</v>
      </c>
      <c r="C2762" s="82" t="s">
        <v>56</v>
      </c>
      <c r="D2762" s="82" t="s">
        <v>103</v>
      </c>
      <c r="E2762" s="82" t="s">
        <v>24</v>
      </c>
      <c r="F2762" s="82"/>
      <c r="G2762" s="82" t="s">
        <v>62</v>
      </c>
      <c r="H2762" s="89" t="n">
        <v>39508</v>
      </c>
      <c r="I2762" s="82" t="n">
        <v>0</v>
      </c>
      <c r="J2762" s="82" t="n">
        <v>0</v>
      </c>
      <c r="K2762" s="83" t="n">
        <f aca="false">IF(J2762=0,0,J2762/I2762)</f>
        <v>0</v>
      </c>
      <c r="L2762" s="83" t="n">
        <f aca="false">I2762/UOM</f>
        <v>0</v>
      </c>
      <c r="M2762" s="83" t="n">
        <f aca="false">J2762/UOM</f>
        <v>0</v>
      </c>
      <c r="N2762" s="84" t="str">
        <f aca="false">IF(F2762="P","PHY",IF(F2762="G","G",E2762))</f>
        <v>P</v>
      </c>
      <c r="O2762" s="84" t="str">
        <f aca="false">IF(ISNA(VLOOKUP(G2762,BadCanCurves,1,FALSE())),VLOOKUP(D2762,FOLIOS,6,FALSE()),"not used")</f>
        <v>not used</v>
      </c>
      <c r="P2762" s="84" t="n">
        <f aca="false">IF($N2762="P",VLOOKUP(H2762,PrcBuckets,2,FALSE()),0)</f>
        <v>13</v>
      </c>
      <c r="Q2762" s="84" t="n">
        <f aca="false">IF($N2762="D",VLOOKUP(H2762,BasisBuckets,2,FALSE()),0)</f>
        <v>0</v>
      </c>
      <c r="R2762" s="84" t="n">
        <f aca="false">IF($N2762="PHY",VLOOKUP(H2762,PGDBuckets,2,FALSE()),0)</f>
        <v>0</v>
      </c>
      <c r="S2762" s="84" t="n">
        <f aca="false">IF($N2762="G",VLOOKUP(H2762,PGDBuckets,2,FALSE()),0)</f>
        <v>0</v>
      </c>
      <c r="T2762" s="84" t="n">
        <f aca="false">SUM(P2762:S2762)</f>
        <v>13</v>
      </c>
      <c r="U2762" s="84" t="str">
        <f aca="false">IF(O2762="not used","-",O2762&amp;N2762&amp;T2762)</f>
        <v>-</v>
      </c>
      <c r="V2762" s="84" t="str">
        <f aca="false">IF(O2762="Not Used","-",VLOOKUP(D2762,FOLIOS,7,FALSE())&amp;H2762)</f>
        <v>-</v>
      </c>
      <c r="W2762" s="84" t="str">
        <f aca="false">IF(U2762="-","-",O2762&amp;E2762&amp;H2762)</f>
        <v>-</v>
      </c>
      <c r="X2762" s="85" t="str">
        <f aca="false">D2762&amp;G2762</f>
        <v>FT-CAND-EGSC-PRCTOLL:EMER/ST.CL</v>
      </c>
      <c r="AF2762" s="0" t="str">
        <f aca="false">D2762&amp;V2762</f>
        <v>FT-CAND-EGSC-PRC-</v>
      </c>
    </row>
    <row r="2763" customFormat="false" ht="12.75" hidden="false" customHeight="false" outlineLevel="0" collapsed="false">
      <c r="A2763" s="81" t="n">
        <v>36682</v>
      </c>
      <c r="B2763" s="82" t="s">
        <v>55</v>
      </c>
      <c r="C2763" s="82" t="s">
        <v>56</v>
      </c>
      <c r="D2763" s="82" t="s">
        <v>103</v>
      </c>
      <c r="E2763" s="82" t="s">
        <v>24</v>
      </c>
      <c r="F2763" s="82"/>
      <c r="G2763" s="82" t="s">
        <v>62</v>
      </c>
      <c r="H2763" s="89" t="n">
        <v>39539</v>
      </c>
      <c r="I2763" s="82" t="n">
        <v>0</v>
      </c>
      <c r="J2763" s="82" t="n">
        <v>0</v>
      </c>
      <c r="K2763" s="83" t="n">
        <f aca="false">IF(J2763=0,0,J2763/I2763)</f>
        <v>0</v>
      </c>
      <c r="L2763" s="83" t="n">
        <f aca="false">I2763/UOM</f>
        <v>0</v>
      </c>
      <c r="M2763" s="83" t="n">
        <f aca="false">J2763/UOM</f>
        <v>0</v>
      </c>
      <c r="N2763" s="84" t="str">
        <f aca="false">IF(F2763="P","PHY",IF(F2763="G","G",E2763))</f>
        <v>P</v>
      </c>
      <c r="O2763" s="84" t="str">
        <f aca="false">IF(ISNA(VLOOKUP(G2763,BadCanCurves,1,FALSE())),VLOOKUP(D2763,FOLIOS,6,FALSE()),"not used")</f>
        <v>not used</v>
      </c>
      <c r="P2763" s="84" t="n">
        <f aca="false">IF($N2763="P",VLOOKUP(H2763,PrcBuckets,2,FALSE()),0)</f>
        <v>13</v>
      </c>
      <c r="Q2763" s="84" t="n">
        <f aca="false">IF($N2763="D",VLOOKUP(H2763,BasisBuckets,2,FALSE()),0)</f>
        <v>0</v>
      </c>
      <c r="R2763" s="84" t="n">
        <f aca="false">IF($N2763="PHY",VLOOKUP(H2763,PGDBuckets,2,FALSE()),0)</f>
        <v>0</v>
      </c>
      <c r="S2763" s="84" t="n">
        <f aca="false">IF($N2763="G",VLOOKUP(H2763,PGDBuckets,2,FALSE()),0)</f>
        <v>0</v>
      </c>
      <c r="T2763" s="84" t="n">
        <f aca="false">SUM(P2763:S2763)</f>
        <v>13</v>
      </c>
      <c r="U2763" s="84" t="str">
        <f aca="false">IF(O2763="not used","-",O2763&amp;N2763&amp;T2763)</f>
        <v>-</v>
      </c>
      <c r="V2763" s="84" t="str">
        <f aca="false">IF(O2763="Not Used","-",VLOOKUP(D2763,FOLIOS,7,FALSE())&amp;H2763)</f>
        <v>-</v>
      </c>
      <c r="W2763" s="84" t="str">
        <f aca="false">IF(U2763="-","-",O2763&amp;E2763&amp;H2763)</f>
        <v>-</v>
      </c>
      <c r="X2763" s="85" t="str">
        <f aca="false">D2763&amp;G2763</f>
        <v>FT-CAND-EGSC-PRCTOLL:EMER/ST.CL</v>
      </c>
      <c r="AF2763" s="0" t="str">
        <f aca="false">D2763&amp;V2763</f>
        <v>FT-CAND-EGSC-PRC-</v>
      </c>
    </row>
    <row r="2764" customFormat="false" ht="12.75" hidden="false" customHeight="false" outlineLevel="0" collapsed="false">
      <c r="A2764" s="81" t="n">
        <v>36682</v>
      </c>
      <c r="B2764" s="82" t="s">
        <v>55</v>
      </c>
      <c r="C2764" s="82" t="s">
        <v>56</v>
      </c>
      <c r="D2764" s="82" t="s">
        <v>103</v>
      </c>
      <c r="E2764" s="82" t="s">
        <v>24</v>
      </c>
      <c r="F2764" s="82"/>
      <c r="G2764" s="82" t="s">
        <v>62</v>
      </c>
      <c r="H2764" s="89" t="n">
        <v>39569</v>
      </c>
      <c r="I2764" s="82" t="n">
        <v>0</v>
      </c>
      <c r="J2764" s="82" t="n">
        <v>0</v>
      </c>
      <c r="K2764" s="83" t="n">
        <f aca="false">IF(J2764=0,0,J2764/I2764)</f>
        <v>0</v>
      </c>
      <c r="L2764" s="83" t="n">
        <f aca="false">I2764/UOM</f>
        <v>0</v>
      </c>
      <c r="M2764" s="83" t="n">
        <f aca="false">J2764/UOM</f>
        <v>0</v>
      </c>
      <c r="N2764" s="84" t="str">
        <f aca="false">IF(F2764="P","PHY",IF(F2764="G","G",E2764))</f>
        <v>P</v>
      </c>
      <c r="O2764" s="84" t="str">
        <f aca="false">IF(ISNA(VLOOKUP(G2764,BadCanCurves,1,FALSE())),VLOOKUP(D2764,FOLIOS,6,FALSE()),"not used")</f>
        <v>not used</v>
      </c>
      <c r="P2764" s="84" t="n">
        <f aca="false">IF($N2764="P",VLOOKUP(H2764,PrcBuckets,2,FALSE()),0)</f>
        <v>13</v>
      </c>
      <c r="Q2764" s="84" t="n">
        <f aca="false">IF($N2764="D",VLOOKUP(H2764,BasisBuckets,2,FALSE()),0)</f>
        <v>0</v>
      </c>
      <c r="R2764" s="84" t="n">
        <f aca="false">IF($N2764="PHY",VLOOKUP(H2764,PGDBuckets,2,FALSE()),0)</f>
        <v>0</v>
      </c>
      <c r="S2764" s="84" t="n">
        <f aca="false">IF($N2764="G",VLOOKUP(H2764,PGDBuckets,2,FALSE()),0)</f>
        <v>0</v>
      </c>
      <c r="T2764" s="84" t="n">
        <f aca="false">SUM(P2764:S2764)</f>
        <v>13</v>
      </c>
      <c r="U2764" s="84" t="str">
        <f aca="false">IF(O2764="not used","-",O2764&amp;N2764&amp;T2764)</f>
        <v>-</v>
      </c>
      <c r="V2764" s="84" t="str">
        <f aca="false">IF(O2764="Not Used","-",VLOOKUP(D2764,FOLIOS,7,FALSE())&amp;H2764)</f>
        <v>-</v>
      </c>
      <c r="W2764" s="84" t="str">
        <f aca="false">IF(U2764="-","-",O2764&amp;E2764&amp;H2764)</f>
        <v>-</v>
      </c>
      <c r="X2764" s="85" t="str">
        <f aca="false">D2764&amp;G2764</f>
        <v>FT-CAND-EGSC-PRCTOLL:EMER/ST.CL</v>
      </c>
      <c r="AF2764" s="0" t="str">
        <f aca="false">D2764&amp;V2764</f>
        <v>FT-CAND-EGSC-PRC-</v>
      </c>
    </row>
    <row r="2765" customFormat="false" ht="12.75" hidden="false" customHeight="false" outlineLevel="0" collapsed="false">
      <c r="A2765" s="81" t="n">
        <v>36682</v>
      </c>
      <c r="B2765" s="82" t="s">
        <v>55</v>
      </c>
      <c r="C2765" s="82" t="s">
        <v>56</v>
      </c>
      <c r="D2765" s="82" t="s">
        <v>103</v>
      </c>
      <c r="E2765" s="82" t="s">
        <v>24</v>
      </c>
      <c r="F2765" s="82"/>
      <c r="G2765" s="82" t="s">
        <v>62</v>
      </c>
      <c r="H2765" s="89" t="n">
        <v>39600</v>
      </c>
      <c r="I2765" s="82" t="n">
        <v>0</v>
      </c>
      <c r="J2765" s="82" t="n">
        <v>0</v>
      </c>
      <c r="K2765" s="83" t="n">
        <f aca="false">IF(J2765=0,0,J2765/I2765)</f>
        <v>0</v>
      </c>
      <c r="L2765" s="83" t="n">
        <f aca="false">I2765/UOM</f>
        <v>0</v>
      </c>
      <c r="M2765" s="83" t="n">
        <f aca="false">J2765/UOM</f>
        <v>0</v>
      </c>
      <c r="N2765" s="84" t="str">
        <f aca="false">IF(F2765="P","PHY",IF(F2765="G","G",E2765))</f>
        <v>P</v>
      </c>
      <c r="O2765" s="84" t="str">
        <f aca="false">IF(ISNA(VLOOKUP(G2765,BadCanCurves,1,FALSE())),VLOOKUP(D2765,FOLIOS,6,FALSE()),"not used")</f>
        <v>not used</v>
      </c>
      <c r="P2765" s="84" t="n">
        <f aca="false">IF($N2765="P",VLOOKUP(H2765,PrcBuckets,2,FALSE()),0)</f>
        <v>13</v>
      </c>
      <c r="Q2765" s="84" t="n">
        <f aca="false">IF($N2765="D",VLOOKUP(H2765,BasisBuckets,2,FALSE()),0)</f>
        <v>0</v>
      </c>
      <c r="R2765" s="84" t="n">
        <f aca="false">IF($N2765="PHY",VLOOKUP(H2765,PGDBuckets,2,FALSE()),0)</f>
        <v>0</v>
      </c>
      <c r="S2765" s="84" t="n">
        <f aca="false">IF($N2765="G",VLOOKUP(H2765,PGDBuckets,2,FALSE()),0)</f>
        <v>0</v>
      </c>
      <c r="T2765" s="84" t="n">
        <f aca="false">SUM(P2765:S2765)</f>
        <v>13</v>
      </c>
      <c r="U2765" s="84" t="str">
        <f aca="false">IF(O2765="not used","-",O2765&amp;N2765&amp;T2765)</f>
        <v>-</v>
      </c>
      <c r="V2765" s="84" t="str">
        <f aca="false">IF(O2765="Not Used","-",VLOOKUP(D2765,FOLIOS,7,FALSE())&amp;H2765)</f>
        <v>-</v>
      </c>
      <c r="W2765" s="84" t="str">
        <f aca="false">IF(U2765="-","-",O2765&amp;E2765&amp;H2765)</f>
        <v>-</v>
      </c>
      <c r="X2765" s="85" t="str">
        <f aca="false">D2765&amp;G2765</f>
        <v>FT-CAND-EGSC-PRCTOLL:EMER/ST.CL</v>
      </c>
      <c r="AF2765" s="0" t="str">
        <f aca="false">D2765&amp;V2765</f>
        <v>FT-CAND-EGSC-PRC-</v>
      </c>
    </row>
    <row r="2766" customFormat="false" ht="12.75" hidden="false" customHeight="false" outlineLevel="0" collapsed="false">
      <c r="A2766" s="81" t="n">
        <v>36682</v>
      </c>
      <c r="B2766" s="82" t="s">
        <v>55</v>
      </c>
      <c r="C2766" s="82" t="s">
        <v>56</v>
      </c>
      <c r="D2766" s="82" t="s">
        <v>103</v>
      </c>
      <c r="E2766" s="82" t="s">
        <v>24</v>
      </c>
      <c r="F2766" s="82"/>
      <c r="G2766" s="82" t="s">
        <v>62</v>
      </c>
      <c r="H2766" s="89" t="n">
        <v>39630</v>
      </c>
      <c r="I2766" s="82" t="n">
        <v>0</v>
      </c>
      <c r="J2766" s="82" t="n">
        <v>0</v>
      </c>
      <c r="K2766" s="83" t="n">
        <f aca="false">IF(J2766=0,0,J2766/I2766)</f>
        <v>0</v>
      </c>
      <c r="L2766" s="83" t="n">
        <f aca="false">I2766/UOM</f>
        <v>0</v>
      </c>
      <c r="M2766" s="83" t="n">
        <f aca="false">J2766/UOM</f>
        <v>0</v>
      </c>
      <c r="N2766" s="84" t="str">
        <f aca="false">IF(F2766="P","PHY",IF(F2766="G","G",E2766))</f>
        <v>P</v>
      </c>
      <c r="O2766" s="84" t="str">
        <f aca="false">IF(ISNA(VLOOKUP(G2766,BadCanCurves,1,FALSE())),VLOOKUP(D2766,FOLIOS,6,FALSE()),"not used")</f>
        <v>not used</v>
      </c>
      <c r="P2766" s="84" t="n">
        <f aca="false">IF($N2766="P",VLOOKUP(H2766,PrcBuckets,2,FALSE()),0)</f>
        <v>13</v>
      </c>
      <c r="Q2766" s="84" t="n">
        <f aca="false">IF($N2766="D",VLOOKUP(H2766,BasisBuckets,2,FALSE()),0)</f>
        <v>0</v>
      </c>
      <c r="R2766" s="84" t="n">
        <f aca="false">IF($N2766="PHY",VLOOKUP(H2766,PGDBuckets,2,FALSE()),0)</f>
        <v>0</v>
      </c>
      <c r="S2766" s="84" t="n">
        <f aca="false">IF($N2766="G",VLOOKUP(H2766,PGDBuckets,2,FALSE()),0)</f>
        <v>0</v>
      </c>
      <c r="T2766" s="84" t="n">
        <f aca="false">SUM(P2766:S2766)</f>
        <v>13</v>
      </c>
      <c r="U2766" s="84" t="str">
        <f aca="false">IF(O2766="not used","-",O2766&amp;N2766&amp;T2766)</f>
        <v>-</v>
      </c>
      <c r="V2766" s="84" t="str">
        <f aca="false">IF(O2766="Not Used","-",VLOOKUP(D2766,FOLIOS,7,FALSE())&amp;H2766)</f>
        <v>-</v>
      </c>
      <c r="W2766" s="84" t="str">
        <f aca="false">IF(U2766="-","-",O2766&amp;E2766&amp;H2766)</f>
        <v>-</v>
      </c>
      <c r="X2766" s="85" t="str">
        <f aca="false">D2766&amp;G2766</f>
        <v>FT-CAND-EGSC-PRCTOLL:EMER/ST.CL</v>
      </c>
      <c r="AF2766" s="0" t="str">
        <f aca="false">D2766&amp;V2766</f>
        <v>FT-CAND-EGSC-PRC-</v>
      </c>
    </row>
    <row r="2767" customFormat="false" ht="12.75" hidden="false" customHeight="false" outlineLevel="0" collapsed="false">
      <c r="A2767" s="81" t="n">
        <v>36682</v>
      </c>
      <c r="B2767" s="82" t="s">
        <v>55</v>
      </c>
      <c r="C2767" s="82" t="s">
        <v>56</v>
      </c>
      <c r="D2767" s="82" t="s">
        <v>103</v>
      </c>
      <c r="E2767" s="82" t="s">
        <v>24</v>
      </c>
      <c r="F2767" s="82"/>
      <c r="G2767" s="82" t="s">
        <v>62</v>
      </c>
      <c r="H2767" s="89" t="n">
        <v>39661</v>
      </c>
      <c r="I2767" s="82" t="n">
        <v>0</v>
      </c>
      <c r="J2767" s="82" t="n">
        <v>0</v>
      </c>
      <c r="K2767" s="83" t="n">
        <f aca="false">IF(J2767=0,0,J2767/I2767)</f>
        <v>0</v>
      </c>
      <c r="L2767" s="83" t="n">
        <f aca="false">I2767/UOM</f>
        <v>0</v>
      </c>
      <c r="M2767" s="83" t="n">
        <f aca="false">J2767/UOM</f>
        <v>0</v>
      </c>
      <c r="N2767" s="84" t="str">
        <f aca="false">IF(F2767="P","PHY",IF(F2767="G","G",E2767))</f>
        <v>P</v>
      </c>
      <c r="O2767" s="84" t="str">
        <f aca="false">IF(ISNA(VLOOKUP(G2767,BadCanCurves,1,FALSE())),VLOOKUP(D2767,FOLIOS,6,FALSE()),"not used")</f>
        <v>not used</v>
      </c>
      <c r="P2767" s="84" t="n">
        <f aca="false">IF($N2767="P",VLOOKUP(H2767,PrcBuckets,2,FALSE()),0)</f>
        <v>13</v>
      </c>
      <c r="Q2767" s="84" t="n">
        <f aca="false">IF($N2767="D",VLOOKUP(H2767,BasisBuckets,2,FALSE()),0)</f>
        <v>0</v>
      </c>
      <c r="R2767" s="84" t="n">
        <f aca="false">IF($N2767="PHY",VLOOKUP(H2767,PGDBuckets,2,FALSE()),0)</f>
        <v>0</v>
      </c>
      <c r="S2767" s="84" t="n">
        <f aca="false">IF($N2767="G",VLOOKUP(H2767,PGDBuckets,2,FALSE()),0)</f>
        <v>0</v>
      </c>
      <c r="T2767" s="84" t="n">
        <f aca="false">SUM(P2767:S2767)</f>
        <v>13</v>
      </c>
      <c r="U2767" s="84" t="str">
        <f aca="false">IF(O2767="not used","-",O2767&amp;N2767&amp;T2767)</f>
        <v>-</v>
      </c>
      <c r="V2767" s="84" t="str">
        <f aca="false">IF(O2767="Not Used","-",VLOOKUP(D2767,FOLIOS,7,FALSE())&amp;H2767)</f>
        <v>-</v>
      </c>
      <c r="W2767" s="84" t="str">
        <f aca="false">IF(U2767="-","-",O2767&amp;E2767&amp;H2767)</f>
        <v>-</v>
      </c>
      <c r="X2767" s="85" t="str">
        <f aca="false">D2767&amp;G2767</f>
        <v>FT-CAND-EGSC-PRCTOLL:EMER/ST.CL</v>
      </c>
      <c r="AF2767" s="0" t="str">
        <f aca="false">D2767&amp;V2767</f>
        <v>FT-CAND-EGSC-PRC-</v>
      </c>
    </row>
    <row r="2768" customFormat="false" ht="12.75" hidden="false" customHeight="false" outlineLevel="0" collapsed="false">
      <c r="A2768" s="81" t="n">
        <v>36682</v>
      </c>
      <c r="B2768" s="82" t="s">
        <v>55</v>
      </c>
      <c r="C2768" s="82" t="s">
        <v>56</v>
      </c>
      <c r="D2768" s="82" t="s">
        <v>103</v>
      </c>
      <c r="E2768" s="82" t="s">
        <v>24</v>
      </c>
      <c r="F2768" s="82"/>
      <c r="G2768" s="82" t="s">
        <v>62</v>
      </c>
      <c r="H2768" s="89" t="n">
        <v>39692</v>
      </c>
      <c r="I2768" s="82" t="n">
        <v>0</v>
      </c>
      <c r="J2768" s="82" t="n">
        <v>0</v>
      </c>
      <c r="K2768" s="83" t="n">
        <f aca="false">IF(J2768=0,0,J2768/I2768)</f>
        <v>0</v>
      </c>
      <c r="L2768" s="83" t="n">
        <f aca="false">I2768/UOM</f>
        <v>0</v>
      </c>
      <c r="M2768" s="83" t="n">
        <f aca="false">J2768/UOM</f>
        <v>0</v>
      </c>
      <c r="N2768" s="84" t="str">
        <f aca="false">IF(F2768="P","PHY",IF(F2768="G","G",E2768))</f>
        <v>P</v>
      </c>
      <c r="O2768" s="84" t="str">
        <f aca="false">IF(ISNA(VLOOKUP(G2768,BadCanCurves,1,FALSE())),VLOOKUP(D2768,FOLIOS,6,FALSE()),"not used")</f>
        <v>not used</v>
      </c>
      <c r="P2768" s="84" t="n">
        <f aca="false">IF($N2768="P",VLOOKUP(H2768,PrcBuckets,2,FALSE()),0)</f>
        <v>13</v>
      </c>
      <c r="Q2768" s="84" t="n">
        <f aca="false">IF($N2768="D",VLOOKUP(H2768,BasisBuckets,2,FALSE()),0)</f>
        <v>0</v>
      </c>
      <c r="R2768" s="84" t="n">
        <f aca="false">IF($N2768="PHY",VLOOKUP(H2768,PGDBuckets,2,FALSE()),0)</f>
        <v>0</v>
      </c>
      <c r="S2768" s="84" t="n">
        <f aca="false">IF($N2768="G",VLOOKUP(H2768,PGDBuckets,2,FALSE()),0)</f>
        <v>0</v>
      </c>
      <c r="T2768" s="84" t="n">
        <f aca="false">SUM(P2768:S2768)</f>
        <v>13</v>
      </c>
      <c r="U2768" s="84" t="str">
        <f aca="false">IF(O2768="not used","-",O2768&amp;N2768&amp;T2768)</f>
        <v>-</v>
      </c>
      <c r="V2768" s="84" t="str">
        <f aca="false">IF(O2768="Not Used","-",VLOOKUP(D2768,FOLIOS,7,FALSE())&amp;H2768)</f>
        <v>-</v>
      </c>
      <c r="W2768" s="84" t="str">
        <f aca="false">IF(U2768="-","-",O2768&amp;E2768&amp;H2768)</f>
        <v>-</v>
      </c>
      <c r="X2768" s="85" t="str">
        <f aca="false">D2768&amp;G2768</f>
        <v>FT-CAND-EGSC-PRCTOLL:EMER/ST.CL</v>
      </c>
      <c r="AF2768" s="0" t="str">
        <f aca="false">D2768&amp;V2768</f>
        <v>FT-CAND-EGSC-PRC-</v>
      </c>
    </row>
    <row r="2769" customFormat="false" ht="12.75" hidden="false" customHeight="false" outlineLevel="0" collapsed="false">
      <c r="A2769" s="81" t="n">
        <v>36682</v>
      </c>
      <c r="B2769" s="82" t="s">
        <v>55</v>
      </c>
      <c r="C2769" s="82" t="s">
        <v>56</v>
      </c>
      <c r="D2769" s="82" t="s">
        <v>103</v>
      </c>
      <c r="E2769" s="82" t="s">
        <v>24</v>
      </c>
      <c r="F2769" s="82"/>
      <c r="G2769" s="82" t="s">
        <v>62</v>
      </c>
      <c r="H2769" s="89" t="n">
        <v>39722</v>
      </c>
      <c r="I2769" s="82" t="n">
        <v>0</v>
      </c>
      <c r="J2769" s="82" t="n">
        <v>0</v>
      </c>
      <c r="K2769" s="83" t="n">
        <f aca="false">IF(J2769=0,0,J2769/I2769)</f>
        <v>0</v>
      </c>
      <c r="L2769" s="83" t="n">
        <f aca="false">I2769/UOM</f>
        <v>0</v>
      </c>
      <c r="M2769" s="83" t="n">
        <f aca="false">J2769/UOM</f>
        <v>0</v>
      </c>
      <c r="N2769" s="84" t="str">
        <f aca="false">IF(F2769="P","PHY",IF(F2769="G","G",E2769))</f>
        <v>P</v>
      </c>
      <c r="O2769" s="84" t="str">
        <f aca="false">IF(ISNA(VLOOKUP(G2769,BadCanCurves,1,FALSE())),VLOOKUP(D2769,FOLIOS,6,FALSE()),"not used")</f>
        <v>not used</v>
      </c>
      <c r="P2769" s="84" t="n">
        <f aca="false">IF($N2769="P",VLOOKUP(H2769,PrcBuckets,2,FALSE()),0)</f>
        <v>13</v>
      </c>
      <c r="Q2769" s="84" t="n">
        <f aca="false">IF($N2769="D",VLOOKUP(H2769,BasisBuckets,2,FALSE()),0)</f>
        <v>0</v>
      </c>
      <c r="R2769" s="84" t="n">
        <f aca="false">IF($N2769="PHY",VLOOKUP(H2769,PGDBuckets,2,FALSE()),0)</f>
        <v>0</v>
      </c>
      <c r="S2769" s="84" t="n">
        <f aca="false">IF($N2769="G",VLOOKUP(H2769,PGDBuckets,2,FALSE()),0)</f>
        <v>0</v>
      </c>
      <c r="T2769" s="84" t="n">
        <f aca="false">SUM(P2769:S2769)</f>
        <v>13</v>
      </c>
      <c r="U2769" s="84" t="str">
        <f aca="false">IF(O2769="not used","-",O2769&amp;N2769&amp;T2769)</f>
        <v>-</v>
      </c>
      <c r="V2769" s="84" t="str">
        <f aca="false">IF(O2769="Not Used","-",VLOOKUP(D2769,FOLIOS,7,FALSE())&amp;H2769)</f>
        <v>-</v>
      </c>
      <c r="W2769" s="84" t="str">
        <f aca="false">IF(U2769="-","-",O2769&amp;E2769&amp;H2769)</f>
        <v>-</v>
      </c>
      <c r="X2769" s="85" t="str">
        <f aca="false">D2769&amp;G2769</f>
        <v>FT-CAND-EGSC-PRCTOLL:EMER/ST.CL</v>
      </c>
      <c r="AF2769" s="0" t="str">
        <f aca="false">D2769&amp;V2769</f>
        <v>FT-CAND-EGSC-PRC-</v>
      </c>
    </row>
    <row r="2770" customFormat="false" ht="12.75" hidden="false" customHeight="false" outlineLevel="0" collapsed="false">
      <c r="A2770" s="81" t="n">
        <v>36682</v>
      </c>
      <c r="B2770" s="82" t="s">
        <v>55</v>
      </c>
      <c r="C2770" s="82" t="s">
        <v>56</v>
      </c>
      <c r="D2770" s="82" t="s">
        <v>103</v>
      </c>
      <c r="E2770" s="82" t="s">
        <v>24</v>
      </c>
      <c r="F2770" s="82"/>
      <c r="G2770" s="82" t="s">
        <v>62</v>
      </c>
      <c r="H2770" s="89" t="n">
        <v>39753</v>
      </c>
      <c r="I2770" s="82" t="n">
        <v>0</v>
      </c>
      <c r="J2770" s="82" t="n">
        <v>0</v>
      </c>
      <c r="K2770" s="83" t="n">
        <f aca="false">IF(J2770=0,0,J2770/I2770)</f>
        <v>0</v>
      </c>
      <c r="L2770" s="83" t="n">
        <f aca="false">I2770/UOM</f>
        <v>0</v>
      </c>
      <c r="M2770" s="83" t="n">
        <f aca="false">J2770/UOM</f>
        <v>0</v>
      </c>
      <c r="N2770" s="84" t="str">
        <f aca="false">IF(F2770="P","PHY",IF(F2770="G","G",E2770))</f>
        <v>P</v>
      </c>
      <c r="O2770" s="84" t="str">
        <f aca="false">IF(ISNA(VLOOKUP(G2770,BadCanCurves,1,FALSE())),VLOOKUP(D2770,FOLIOS,6,FALSE()),"not used")</f>
        <v>not used</v>
      </c>
      <c r="P2770" s="84" t="n">
        <f aca="false">IF($N2770="P",VLOOKUP(H2770,PrcBuckets,2,FALSE()),0)</f>
        <v>13</v>
      </c>
      <c r="Q2770" s="84" t="n">
        <f aca="false">IF($N2770="D",VLOOKUP(H2770,BasisBuckets,2,FALSE()),0)</f>
        <v>0</v>
      </c>
      <c r="R2770" s="84" t="n">
        <f aca="false">IF($N2770="PHY",VLOOKUP(H2770,PGDBuckets,2,FALSE()),0)</f>
        <v>0</v>
      </c>
      <c r="S2770" s="84" t="n">
        <f aca="false">IF($N2770="G",VLOOKUP(H2770,PGDBuckets,2,FALSE()),0)</f>
        <v>0</v>
      </c>
      <c r="T2770" s="84" t="n">
        <f aca="false">SUM(P2770:S2770)</f>
        <v>13</v>
      </c>
      <c r="U2770" s="84" t="str">
        <f aca="false">IF(O2770="not used","-",O2770&amp;N2770&amp;T2770)</f>
        <v>-</v>
      </c>
      <c r="V2770" s="84" t="str">
        <f aca="false">IF(O2770="Not Used","-",VLOOKUP(D2770,FOLIOS,7,FALSE())&amp;H2770)</f>
        <v>-</v>
      </c>
      <c r="W2770" s="84" t="str">
        <f aca="false">IF(U2770="-","-",O2770&amp;E2770&amp;H2770)</f>
        <v>-</v>
      </c>
      <c r="X2770" s="85" t="str">
        <f aca="false">D2770&amp;G2770</f>
        <v>FT-CAND-EGSC-PRCTOLL:EMER/ST.CL</v>
      </c>
      <c r="AF2770" s="0" t="str">
        <f aca="false">D2770&amp;V2770</f>
        <v>FT-CAND-EGSC-PRC-</v>
      </c>
    </row>
    <row r="2771" customFormat="false" ht="12.75" hidden="false" customHeight="false" outlineLevel="0" collapsed="false">
      <c r="A2771" s="81" t="n">
        <v>36682</v>
      </c>
      <c r="B2771" s="82" t="s">
        <v>55</v>
      </c>
      <c r="C2771" s="82" t="s">
        <v>56</v>
      </c>
      <c r="D2771" s="82" t="s">
        <v>103</v>
      </c>
      <c r="E2771" s="82" t="s">
        <v>24</v>
      </c>
      <c r="F2771" s="82"/>
      <c r="G2771" s="82" t="s">
        <v>62</v>
      </c>
      <c r="H2771" s="89" t="n">
        <v>39783</v>
      </c>
      <c r="I2771" s="82" t="n">
        <v>0</v>
      </c>
      <c r="J2771" s="82" t="n">
        <v>0</v>
      </c>
      <c r="K2771" s="83" t="n">
        <f aca="false">IF(J2771=0,0,J2771/I2771)</f>
        <v>0</v>
      </c>
      <c r="L2771" s="83" t="n">
        <f aca="false">I2771/UOM</f>
        <v>0</v>
      </c>
      <c r="M2771" s="83" t="n">
        <f aca="false">J2771/UOM</f>
        <v>0</v>
      </c>
      <c r="N2771" s="84" t="str">
        <f aca="false">IF(F2771="P","PHY",IF(F2771="G","G",E2771))</f>
        <v>P</v>
      </c>
      <c r="O2771" s="84" t="str">
        <f aca="false">IF(ISNA(VLOOKUP(G2771,BadCanCurves,1,FALSE())),VLOOKUP(D2771,FOLIOS,6,FALSE()),"not used")</f>
        <v>not used</v>
      </c>
      <c r="P2771" s="84" t="n">
        <f aca="false">IF($N2771="P",VLOOKUP(H2771,PrcBuckets,2,FALSE()),0)</f>
        <v>13</v>
      </c>
      <c r="Q2771" s="84" t="n">
        <f aca="false">IF($N2771="D",VLOOKUP(H2771,BasisBuckets,2,FALSE()),0)</f>
        <v>0</v>
      </c>
      <c r="R2771" s="84" t="n">
        <f aca="false">IF($N2771="PHY",VLOOKUP(H2771,PGDBuckets,2,FALSE()),0)</f>
        <v>0</v>
      </c>
      <c r="S2771" s="84" t="n">
        <f aca="false">IF($N2771="G",VLOOKUP(H2771,PGDBuckets,2,FALSE()),0)</f>
        <v>0</v>
      </c>
      <c r="T2771" s="84" t="n">
        <f aca="false">SUM(P2771:S2771)</f>
        <v>13</v>
      </c>
      <c r="U2771" s="84" t="str">
        <f aca="false">IF(O2771="not used","-",O2771&amp;N2771&amp;T2771)</f>
        <v>-</v>
      </c>
      <c r="V2771" s="84" t="str">
        <f aca="false">IF(O2771="Not Used","-",VLOOKUP(D2771,FOLIOS,7,FALSE())&amp;H2771)</f>
        <v>-</v>
      </c>
      <c r="W2771" s="84" t="str">
        <f aca="false">IF(U2771="-","-",O2771&amp;E2771&amp;H2771)</f>
        <v>-</v>
      </c>
      <c r="X2771" s="85" t="str">
        <f aca="false">D2771&amp;G2771</f>
        <v>FT-CAND-EGSC-PRCTOLL:EMER/ST.CL</v>
      </c>
      <c r="AF2771" s="0" t="str">
        <f aca="false">D2771&amp;V2771</f>
        <v>FT-CAND-EGSC-PRC-</v>
      </c>
    </row>
    <row r="2772" customFormat="false" ht="12.75" hidden="false" customHeight="false" outlineLevel="0" collapsed="false">
      <c r="A2772" s="81" t="n">
        <v>36682</v>
      </c>
      <c r="B2772" s="82" t="s">
        <v>55</v>
      </c>
      <c r="C2772" s="82" t="s">
        <v>56</v>
      </c>
      <c r="D2772" s="82" t="s">
        <v>103</v>
      </c>
      <c r="E2772" s="82" t="s">
        <v>24</v>
      </c>
      <c r="F2772" s="82"/>
      <c r="G2772" s="82" t="s">
        <v>63</v>
      </c>
      <c r="H2772" s="89" t="n">
        <v>36708</v>
      </c>
      <c r="I2772" s="82" t="n">
        <v>325943</v>
      </c>
      <c r="J2772" s="82" t="n">
        <v>0</v>
      </c>
      <c r="K2772" s="83" t="n">
        <f aca="false">IF(J2772=0,0,J2772/I2772)</f>
        <v>0</v>
      </c>
      <c r="L2772" s="83" t="n">
        <f aca="false">I2772/UOM</f>
        <v>32.5943</v>
      </c>
      <c r="M2772" s="83" t="n">
        <f aca="false">J2772/UOM</f>
        <v>0</v>
      </c>
      <c r="N2772" s="84" t="str">
        <f aca="false">IF(F2772="P","PHY",IF(F2772="G","G",E2772))</f>
        <v>P</v>
      </c>
      <c r="O2772" s="84" t="str">
        <f aca="false">IF(ISNA(VLOOKUP(G2772,BadCanCurves,1,FALSE())),VLOOKUP(D2772,FOLIOS,6,FALSE()),"not used")</f>
        <v>not used</v>
      </c>
      <c r="P2772" s="84" t="n">
        <f aca="false">IF($N2772="P",VLOOKUP(H2772,PrcBuckets,2,FALSE()),0)</f>
        <v>4</v>
      </c>
      <c r="Q2772" s="84" t="n">
        <f aca="false">IF($N2772="D",VLOOKUP(H2772,BasisBuckets,2,FALSE()),0)</f>
        <v>0</v>
      </c>
      <c r="R2772" s="84" t="n">
        <f aca="false">IF($N2772="PHY",VLOOKUP(H2772,PGDBuckets,2,FALSE()),0)</f>
        <v>0</v>
      </c>
      <c r="S2772" s="84" t="n">
        <f aca="false">IF($N2772="G",VLOOKUP(H2772,PGDBuckets,2,FALSE()),0)</f>
        <v>0</v>
      </c>
      <c r="T2772" s="84" t="n">
        <f aca="false">SUM(P2772:S2772)</f>
        <v>4</v>
      </c>
      <c r="U2772" s="84" t="str">
        <f aca="false">IF(O2772="not used","-",O2772&amp;N2772&amp;T2772)</f>
        <v>-</v>
      </c>
      <c r="V2772" s="84" t="str">
        <f aca="false">IF(O2772="Not Used","-",VLOOKUP(D2772,FOLIOS,7,FALSE())&amp;H2772)</f>
        <v>-</v>
      </c>
      <c r="W2772" s="84" t="str">
        <f aca="false">IF(U2772="-","-",O2772&amp;E2772&amp;H2772)</f>
        <v>-</v>
      </c>
      <c r="X2772" s="85" t="str">
        <f aca="false">D2772&amp;G2772</f>
        <v>FT-CAND-EGSC-PRCTOLL:EMP/EAST.Z</v>
      </c>
      <c r="AF2772" s="0" t="str">
        <f aca="false">D2772&amp;V2772</f>
        <v>FT-CAND-EGSC-PRC-</v>
      </c>
    </row>
    <row r="2773" customFormat="false" ht="12.75" hidden="false" customHeight="false" outlineLevel="0" collapsed="false">
      <c r="A2773" s="81" t="n">
        <v>36682</v>
      </c>
      <c r="B2773" s="82" t="s">
        <v>55</v>
      </c>
      <c r="C2773" s="82" t="s">
        <v>56</v>
      </c>
      <c r="D2773" s="82" t="s">
        <v>103</v>
      </c>
      <c r="E2773" s="82" t="s">
        <v>24</v>
      </c>
      <c r="F2773" s="82"/>
      <c r="G2773" s="82" t="s">
        <v>63</v>
      </c>
      <c r="H2773" s="89" t="n">
        <v>36739</v>
      </c>
      <c r="I2773" s="82" t="n">
        <v>324063</v>
      </c>
      <c r="J2773" s="82" t="n">
        <v>0</v>
      </c>
      <c r="K2773" s="83" t="n">
        <f aca="false">IF(J2773=0,0,J2773/I2773)</f>
        <v>0</v>
      </c>
      <c r="L2773" s="83" t="n">
        <f aca="false">I2773/UOM</f>
        <v>32.4063</v>
      </c>
      <c r="M2773" s="83" t="n">
        <f aca="false">J2773/UOM</f>
        <v>0</v>
      </c>
      <c r="N2773" s="84" t="str">
        <f aca="false">IF(F2773="P","PHY",IF(F2773="G","G",E2773))</f>
        <v>P</v>
      </c>
      <c r="O2773" s="84" t="str">
        <f aca="false">IF(ISNA(VLOOKUP(G2773,BadCanCurves,1,FALSE())),VLOOKUP(D2773,FOLIOS,6,FALSE()),"not used")</f>
        <v>not used</v>
      </c>
      <c r="P2773" s="84" t="n">
        <f aca="false">IF($N2773="P",VLOOKUP(H2773,PrcBuckets,2,FALSE()),0)</f>
        <v>5</v>
      </c>
      <c r="Q2773" s="84" t="n">
        <f aca="false">IF($N2773="D",VLOOKUP(H2773,BasisBuckets,2,FALSE()),0)</f>
        <v>0</v>
      </c>
      <c r="R2773" s="84" t="n">
        <f aca="false">IF($N2773="PHY",VLOOKUP(H2773,PGDBuckets,2,FALSE()),0)</f>
        <v>0</v>
      </c>
      <c r="S2773" s="84" t="n">
        <f aca="false">IF($N2773="G",VLOOKUP(H2773,PGDBuckets,2,FALSE()),0)</f>
        <v>0</v>
      </c>
      <c r="T2773" s="84" t="n">
        <f aca="false">SUM(P2773:S2773)</f>
        <v>5</v>
      </c>
      <c r="U2773" s="84" t="str">
        <f aca="false">IF(O2773="not used","-",O2773&amp;N2773&amp;T2773)</f>
        <v>-</v>
      </c>
      <c r="V2773" s="84" t="str">
        <f aca="false">IF(O2773="Not Used","-",VLOOKUP(D2773,FOLIOS,7,FALSE())&amp;H2773)</f>
        <v>-</v>
      </c>
      <c r="W2773" s="84" t="str">
        <f aca="false">IF(U2773="-","-",O2773&amp;E2773&amp;H2773)</f>
        <v>-</v>
      </c>
      <c r="X2773" s="85" t="str">
        <f aca="false">D2773&amp;G2773</f>
        <v>FT-CAND-EGSC-PRCTOLL:EMP/EAST.Z</v>
      </c>
      <c r="AF2773" s="0" t="str">
        <f aca="false">D2773&amp;V2773</f>
        <v>FT-CAND-EGSC-PRC-</v>
      </c>
    </row>
    <row r="2774" customFormat="false" ht="12.75" hidden="false" customHeight="false" outlineLevel="0" collapsed="false">
      <c r="A2774" s="81" t="n">
        <v>36682</v>
      </c>
      <c r="B2774" s="82" t="s">
        <v>55</v>
      </c>
      <c r="C2774" s="82" t="s">
        <v>56</v>
      </c>
      <c r="D2774" s="82" t="s">
        <v>103</v>
      </c>
      <c r="E2774" s="82" t="s">
        <v>24</v>
      </c>
      <c r="F2774" s="82"/>
      <c r="G2774" s="82" t="s">
        <v>63</v>
      </c>
      <c r="H2774" s="89" t="n">
        <v>36770</v>
      </c>
      <c r="I2774" s="82" t="n">
        <v>311769</v>
      </c>
      <c r="J2774" s="82" t="n">
        <v>0</v>
      </c>
      <c r="K2774" s="83" t="n">
        <f aca="false">IF(J2774=0,0,J2774/I2774)</f>
        <v>0</v>
      </c>
      <c r="L2774" s="83" t="n">
        <f aca="false">I2774/UOM</f>
        <v>31.1769</v>
      </c>
      <c r="M2774" s="83" t="n">
        <f aca="false">J2774/UOM</f>
        <v>0</v>
      </c>
      <c r="N2774" s="84" t="str">
        <f aca="false">IF(F2774="P","PHY",IF(F2774="G","G",E2774))</f>
        <v>P</v>
      </c>
      <c r="O2774" s="84" t="str">
        <f aca="false">IF(ISNA(VLOOKUP(G2774,BadCanCurves,1,FALSE())),VLOOKUP(D2774,FOLIOS,6,FALSE()),"not used")</f>
        <v>not used</v>
      </c>
      <c r="P2774" s="84" t="n">
        <f aca="false">IF($N2774="P",VLOOKUP(H2774,PrcBuckets,2,FALSE()),0)</f>
        <v>6</v>
      </c>
      <c r="Q2774" s="84" t="n">
        <f aca="false">IF($N2774="D",VLOOKUP(H2774,BasisBuckets,2,FALSE()),0)</f>
        <v>0</v>
      </c>
      <c r="R2774" s="84" t="n">
        <f aca="false">IF($N2774="PHY",VLOOKUP(H2774,PGDBuckets,2,FALSE()),0)</f>
        <v>0</v>
      </c>
      <c r="S2774" s="84" t="n">
        <f aca="false">IF($N2774="G",VLOOKUP(H2774,PGDBuckets,2,FALSE()),0)</f>
        <v>0</v>
      </c>
      <c r="T2774" s="84" t="n">
        <f aca="false">SUM(P2774:S2774)</f>
        <v>6</v>
      </c>
      <c r="U2774" s="84" t="str">
        <f aca="false">IF(O2774="not used","-",O2774&amp;N2774&amp;T2774)</f>
        <v>-</v>
      </c>
      <c r="V2774" s="84" t="str">
        <f aca="false">IF(O2774="Not Used","-",VLOOKUP(D2774,FOLIOS,7,FALSE())&amp;H2774)</f>
        <v>-</v>
      </c>
      <c r="W2774" s="84" t="str">
        <f aca="false">IF(U2774="-","-",O2774&amp;E2774&amp;H2774)</f>
        <v>-</v>
      </c>
      <c r="X2774" s="85" t="str">
        <f aca="false">D2774&amp;G2774</f>
        <v>FT-CAND-EGSC-PRCTOLL:EMP/EAST.Z</v>
      </c>
      <c r="AF2774" s="0" t="str">
        <f aca="false">D2774&amp;V2774</f>
        <v>FT-CAND-EGSC-PRC-</v>
      </c>
    </row>
    <row r="2775" customFormat="false" ht="12.75" hidden="false" customHeight="false" outlineLevel="0" collapsed="false">
      <c r="A2775" s="81" t="n">
        <v>36682</v>
      </c>
      <c r="B2775" s="82" t="s">
        <v>55</v>
      </c>
      <c r="C2775" s="82" t="s">
        <v>56</v>
      </c>
      <c r="D2775" s="82" t="s">
        <v>103</v>
      </c>
      <c r="E2775" s="82" t="s">
        <v>24</v>
      </c>
      <c r="F2775" s="82"/>
      <c r="G2775" s="82" t="s">
        <v>63</v>
      </c>
      <c r="H2775" s="89" t="n">
        <v>36800</v>
      </c>
      <c r="I2775" s="82" t="n">
        <v>320348</v>
      </c>
      <c r="J2775" s="82" t="n">
        <v>0</v>
      </c>
      <c r="K2775" s="83" t="n">
        <f aca="false">IF(J2775=0,0,J2775/I2775)</f>
        <v>0</v>
      </c>
      <c r="L2775" s="83" t="n">
        <f aca="false">I2775/UOM</f>
        <v>32.0348</v>
      </c>
      <c r="M2775" s="83" t="n">
        <f aca="false">J2775/UOM</f>
        <v>0</v>
      </c>
      <c r="N2775" s="84" t="str">
        <f aca="false">IF(F2775="P","PHY",IF(F2775="G","G",E2775))</f>
        <v>P</v>
      </c>
      <c r="O2775" s="84" t="str">
        <f aca="false">IF(ISNA(VLOOKUP(G2775,BadCanCurves,1,FALSE())),VLOOKUP(D2775,FOLIOS,6,FALSE()),"not used")</f>
        <v>not used</v>
      </c>
      <c r="P2775" s="84" t="n">
        <f aca="false">IF($N2775="P",VLOOKUP(H2775,PrcBuckets,2,FALSE()),0)</f>
        <v>7</v>
      </c>
      <c r="Q2775" s="84" t="n">
        <f aca="false">IF($N2775="D",VLOOKUP(H2775,BasisBuckets,2,FALSE()),0)</f>
        <v>0</v>
      </c>
      <c r="R2775" s="84" t="n">
        <f aca="false">IF($N2775="PHY",VLOOKUP(H2775,PGDBuckets,2,FALSE()),0)</f>
        <v>0</v>
      </c>
      <c r="S2775" s="84" t="n">
        <f aca="false">IF($N2775="G",VLOOKUP(H2775,PGDBuckets,2,FALSE()),0)</f>
        <v>0</v>
      </c>
      <c r="T2775" s="84" t="n">
        <f aca="false">SUM(P2775:S2775)</f>
        <v>7</v>
      </c>
      <c r="U2775" s="84" t="str">
        <f aca="false">IF(O2775="not used","-",O2775&amp;N2775&amp;T2775)</f>
        <v>-</v>
      </c>
      <c r="V2775" s="84" t="str">
        <f aca="false">IF(O2775="Not Used","-",VLOOKUP(D2775,FOLIOS,7,FALSE())&amp;H2775)</f>
        <v>-</v>
      </c>
      <c r="W2775" s="84" t="str">
        <f aca="false">IF(U2775="-","-",O2775&amp;E2775&amp;H2775)</f>
        <v>-</v>
      </c>
      <c r="X2775" s="85" t="str">
        <f aca="false">D2775&amp;G2775</f>
        <v>FT-CAND-EGSC-PRCTOLL:EMP/EAST.Z</v>
      </c>
      <c r="AF2775" s="0" t="str">
        <f aca="false">D2775&amp;V2775</f>
        <v>FT-CAND-EGSC-PRC-</v>
      </c>
    </row>
    <row r="2776" customFormat="false" ht="12.75" hidden="false" customHeight="false" outlineLevel="0" collapsed="false">
      <c r="A2776" s="81" t="n">
        <v>36682</v>
      </c>
      <c r="B2776" s="82" t="s">
        <v>55</v>
      </c>
      <c r="C2776" s="82" t="s">
        <v>56</v>
      </c>
      <c r="D2776" s="82" t="s">
        <v>103</v>
      </c>
      <c r="E2776" s="82" t="s">
        <v>24</v>
      </c>
      <c r="F2776" s="82"/>
      <c r="G2776" s="82" t="s">
        <v>63</v>
      </c>
      <c r="H2776" s="89" t="n">
        <v>36831</v>
      </c>
      <c r="I2776" s="82" t="n">
        <v>308175</v>
      </c>
      <c r="J2776" s="82" t="n">
        <v>0</v>
      </c>
      <c r="K2776" s="83" t="n">
        <f aca="false">IF(J2776=0,0,J2776/I2776)</f>
        <v>0</v>
      </c>
      <c r="L2776" s="83" t="n">
        <f aca="false">I2776/UOM</f>
        <v>30.8175</v>
      </c>
      <c r="M2776" s="83" t="n">
        <f aca="false">J2776/UOM</f>
        <v>0</v>
      </c>
      <c r="N2776" s="84" t="str">
        <f aca="false">IF(F2776="P","PHY",IF(F2776="G","G",E2776))</f>
        <v>P</v>
      </c>
      <c r="O2776" s="84" t="str">
        <f aca="false">IF(ISNA(VLOOKUP(G2776,BadCanCurves,1,FALSE())),VLOOKUP(D2776,FOLIOS,6,FALSE()),"not used")</f>
        <v>not used</v>
      </c>
      <c r="P2776" s="84" t="n">
        <f aca="false">IF($N2776="P",VLOOKUP(H2776,PrcBuckets,2,FALSE()),0)</f>
        <v>8</v>
      </c>
      <c r="Q2776" s="84" t="n">
        <f aca="false">IF($N2776="D",VLOOKUP(H2776,BasisBuckets,2,FALSE()),0)</f>
        <v>0</v>
      </c>
      <c r="R2776" s="84" t="n">
        <f aca="false">IF($N2776="PHY",VLOOKUP(H2776,PGDBuckets,2,FALSE()),0)</f>
        <v>0</v>
      </c>
      <c r="S2776" s="84" t="n">
        <f aca="false">IF($N2776="G",VLOOKUP(H2776,PGDBuckets,2,FALSE()),0)</f>
        <v>0</v>
      </c>
      <c r="T2776" s="84" t="n">
        <f aca="false">SUM(P2776:S2776)</f>
        <v>8</v>
      </c>
      <c r="U2776" s="84" t="str">
        <f aca="false">IF(O2776="not used","-",O2776&amp;N2776&amp;T2776)</f>
        <v>-</v>
      </c>
      <c r="V2776" s="84" t="str">
        <f aca="false">IF(O2776="Not Used","-",VLOOKUP(D2776,FOLIOS,7,FALSE())&amp;H2776)</f>
        <v>-</v>
      </c>
      <c r="W2776" s="84" t="str">
        <f aca="false">IF(U2776="-","-",O2776&amp;E2776&amp;H2776)</f>
        <v>-</v>
      </c>
      <c r="X2776" s="85" t="str">
        <f aca="false">D2776&amp;G2776</f>
        <v>FT-CAND-EGSC-PRCTOLL:EMP/EAST.Z</v>
      </c>
      <c r="AF2776" s="0" t="str">
        <f aca="false">D2776&amp;V2776</f>
        <v>FT-CAND-EGSC-PRC-</v>
      </c>
    </row>
    <row r="2777" customFormat="false" ht="12.75" hidden="false" customHeight="false" outlineLevel="0" collapsed="false">
      <c r="A2777" s="81" t="n">
        <v>36682</v>
      </c>
      <c r="B2777" s="82" t="s">
        <v>55</v>
      </c>
      <c r="C2777" s="82" t="s">
        <v>56</v>
      </c>
      <c r="D2777" s="82" t="s">
        <v>103</v>
      </c>
      <c r="E2777" s="82" t="s">
        <v>24</v>
      </c>
      <c r="F2777" s="82"/>
      <c r="G2777" s="82" t="s">
        <v>63</v>
      </c>
      <c r="H2777" s="89" t="n">
        <v>36861</v>
      </c>
      <c r="I2777" s="82" t="n">
        <v>316600</v>
      </c>
      <c r="J2777" s="82" t="n">
        <v>0</v>
      </c>
      <c r="K2777" s="83" t="n">
        <f aca="false">IF(J2777=0,0,J2777/I2777)</f>
        <v>0</v>
      </c>
      <c r="L2777" s="83" t="n">
        <f aca="false">I2777/UOM</f>
        <v>31.66</v>
      </c>
      <c r="M2777" s="83" t="n">
        <f aca="false">J2777/UOM</f>
        <v>0</v>
      </c>
      <c r="N2777" s="84" t="str">
        <f aca="false">IF(F2777="P","PHY",IF(F2777="G","G",E2777))</f>
        <v>P</v>
      </c>
      <c r="O2777" s="84" t="str">
        <f aca="false">IF(ISNA(VLOOKUP(G2777,BadCanCurves,1,FALSE())),VLOOKUP(D2777,FOLIOS,6,FALSE()),"not used")</f>
        <v>not used</v>
      </c>
      <c r="P2777" s="84" t="n">
        <f aca="false">IF($N2777="P",VLOOKUP(H2777,PrcBuckets,2,FALSE()),0)</f>
        <v>8</v>
      </c>
      <c r="Q2777" s="84" t="n">
        <f aca="false">IF($N2777="D",VLOOKUP(H2777,BasisBuckets,2,FALSE()),0)</f>
        <v>0</v>
      </c>
      <c r="R2777" s="84" t="n">
        <f aca="false">IF($N2777="PHY",VLOOKUP(H2777,PGDBuckets,2,FALSE()),0)</f>
        <v>0</v>
      </c>
      <c r="S2777" s="84" t="n">
        <f aca="false">IF($N2777="G",VLOOKUP(H2777,PGDBuckets,2,FALSE()),0)</f>
        <v>0</v>
      </c>
      <c r="T2777" s="84" t="n">
        <f aca="false">SUM(P2777:S2777)</f>
        <v>8</v>
      </c>
      <c r="U2777" s="84" t="str">
        <f aca="false">IF(O2777="not used","-",O2777&amp;N2777&amp;T2777)</f>
        <v>-</v>
      </c>
      <c r="V2777" s="84" t="str">
        <f aca="false">IF(O2777="Not Used","-",VLOOKUP(D2777,FOLIOS,7,FALSE())&amp;H2777)</f>
        <v>-</v>
      </c>
      <c r="W2777" s="84" t="str">
        <f aca="false">IF(U2777="-","-",O2777&amp;E2777&amp;H2777)</f>
        <v>-</v>
      </c>
      <c r="X2777" s="85" t="str">
        <f aca="false">D2777&amp;G2777</f>
        <v>FT-CAND-EGSC-PRCTOLL:EMP/EAST.Z</v>
      </c>
      <c r="AF2777" s="0" t="str">
        <f aca="false">D2777&amp;V2777</f>
        <v>FT-CAND-EGSC-PRC-</v>
      </c>
    </row>
    <row r="2778" customFormat="false" ht="12.75" hidden="false" customHeight="false" outlineLevel="0" collapsed="false">
      <c r="A2778" s="81" t="n">
        <v>36682</v>
      </c>
      <c r="B2778" s="82" t="s">
        <v>55</v>
      </c>
      <c r="C2778" s="82" t="s">
        <v>56</v>
      </c>
      <c r="D2778" s="82" t="s">
        <v>103</v>
      </c>
      <c r="E2778" s="82" t="s">
        <v>24</v>
      </c>
      <c r="F2778" s="82"/>
      <c r="G2778" s="82" t="s">
        <v>63</v>
      </c>
      <c r="H2778" s="89" t="n">
        <v>36892</v>
      </c>
      <c r="I2778" s="82" t="n">
        <v>314688</v>
      </c>
      <c r="J2778" s="82" t="n">
        <v>0</v>
      </c>
      <c r="K2778" s="83" t="n">
        <f aca="false">IF(J2778=0,0,J2778/I2778)</f>
        <v>0</v>
      </c>
      <c r="L2778" s="83" t="n">
        <f aca="false">I2778/UOM</f>
        <v>31.4688</v>
      </c>
      <c r="M2778" s="83" t="n">
        <f aca="false">J2778/UOM</f>
        <v>0</v>
      </c>
      <c r="N2778" s="84" t="str">
        <f aca="false">IF(F2778="P","PHY",IF(F2778="G","G",E2778))</f>
        <v>P</v>
      </c>
      <c r="O2778" s="84" t="str">
        <f aca="false">IF(ISNA(VLOOKUP(G2778,BadCanCurves,1,FALSE())),VLOOKUP(D2778,FOLIOS,6,FALSE()),"not used")</f>
        <v>not used</v>
      </c>
      <c r="P2778" s="84" t="n">
        <f aca="false">IF($N2778="P",VLOOKUP(H2778,PrcBuckets,2,FALSE()),0)</f>
        <v>9</v>
      </c>
      <c r="Q2778" s="84" t="n">
        <f aca="false">IF($N2778="D",VLOOKUP(H2778,BasisBuckets,2,FALSE()),0)</f>
        <v>0</v>
      </c>
      <c r="R2778" s="84" t="n">
        <f aca="false">IF($N2778="PHY",VLOOKUP(H2778,PGDBuckets,2,FALSE()),0)</f>
        <v>0</v>
      </c>
      <c r="S2778" s="84" t="n">
        <f aca="false">IF($N2778="G",VLOOKUP(H2778,PGDBuckets,2,FALSE()),0)</f>
        <v>0</v>
      </c>
      <c r="T2778" s="84" t="n">
        <f aca="false">SUM(P2778:S2778)</f>
        <v>9</v>
      </c>
      <c r="U2778" s="84" t="str">
        <f aca="false">IF(O2778="not used","-",O2778&amp;N2778&amp;T2778)</f>
        <v>-</v>
      </c>
      <c r="V2778" s="84" t="str">
        <f aca="false">IF(O2778="Not Used","-",VLOOKUP(D2778,FOLIOS,7,FALSE())&amp;H2778)</f>
        <v>-</v>
      </c>
      <c r="W2778" s="84" t="str">
        <f aca="false">IF(U2778="-","-",O2778&amp;E2778&amp;H2778)</f>
        <v>-</v>
      </c>
      <c r="X2778" s="85" t="str">
        <f aca="false">D2778&amp;G2778</f>
        <v>FT-CAND-EGSC-PRCTOLL:EMP/EAST.Z</v>
      </c>
      <c r="AF2778" s="0" t="str">
        <f aca="false">D2778&amp;V2778</f>
        <v>FT-CAND-EGSC-PRC-</v>
      </c>
    </row>
    <row r="2779" customFormat="false" ht="12.75" hidden="false" customHeight="false" outlineLevel="0" collapsed="false">
      <c r="A2779" s="81" t="n">
        <v>36682</v>
      </c>
      <c r="B2779" s="82" t="s">
        <v>55</v>
      </c>
      <c r="C2779" s="82" t="s">
        <v>56</v>
      </c>
      <c r="D2779" s="82" t="s">
        <v>103</v>
      </c>
      <c r="E2779" s="82" t="s">
        <v>24</v>
      </c>
      <c r="F2779" s="82"/>
      <c r="G2779" s="82" t="s">
        <v>63</v>
      </c>
      <c r="H2779" s="89" t="n">
        <v>36923</v>
      </c>
      <c r="I2779" s="82" t="n">
        <v>282508</v>
      </c>
      <c r="J2779" s="82" t="n">
        <v>0</v>
      </c>
      <c r="K2779" s="83" t="n">
        <f aca="false">IF(J2779=0,0,J2779/I2779)</f>
        <v>0</v>
      </c>
      <c r="L2779" s="83" t="n">
        <f aca="false">I2779/UOM</f>
        <v>28.2508</v>
      </c>
      <c r="M2779" s="83" t="n">
        <f aca="false">J2779/UOM</f>
        <v>0</v>
      </c>
      <c r="N2779" s="84" t="str">
        <f aca="false">IF(F2779="P","PHY",IF(F2779="G","G",E2779))</f>
        <v>P</v>
      </c>
      <c r="O2779" s="84" t="str">
        <f aca="false">IF(ISNA(VLOOKUP(G2779,BadCanCurves,1,FALSE())),VLOOKUP(D2779,FOLIOS,6,FALSE()),"not used")</f>
        <v>not used</v>
      </c>
      <c r="P2779" s="84" t="n">
        <f aca="false">IF($N2779="P",VLOOKUP(H2779,PrcBuckets,2,FALSE()),0)</f>
        <v>9</v>
      </c>
      <c r="Q2779" s="84" t="n">
        <f aca="false">IF($N2779="D",VLOOKUP(H2779,BasisBuckets,2,FALSE()),0)</f>
        <v>0</v>
      </c>
      <c r="R2779" s="84" t="n">
        <f aca="false">IF($N2779="PHY",VLOOKUP(H2779,PGDBuckets,2,FALSE()),0)</f>
        <v>0</v>
      </c>
      <c r="S2779" s="84" t="n">
        <f aca="false">IF($N2779="G",VLOOKUP(H2779,PGDBuckets,2,FALSE()),0)</f>
        <v>0</v>
      </c>
      <c r="T2779" s="84" t="n">
        <f aca="false">SUM(P2779:S2779)</f>
        <v>9</v>
      </c>
      <c r="U2779" s="84" t="str">
        <f aca="false">IF(O2779="not used","-",O2779&amp;N2779&amp;T2779)</f>
        <v>-</v>
      </c>
      <c r="V2779" s="84" t="str">
        <f aca="false">IF(O2779="Not Used","-",VLOOKUP(D2779,FOLIOS,7,FALSE())&amp;H2779)</f>
        <v>-</v>
      </c>
      <c r="W2779" s="84" t="str">
        <f aca="false">IF(U2779="-","-",O2779&amp;E2779&amp;H2779)</f>
        <v>-</v>
      </c>
      <c r="X2779" s="85" t="str">
        <f aca="false">D2779&amp;G2779</f>
        <v>FT-CAND-EGSC-PRCTOLL:EMP/EAST.Z</v>
      </c>
      <c r="AF2779" s="0" t="str">
        <f aca="false">D2779&amp;V2779</f>
        <v>FT-CAND-EGSC-PRC-</v>
      </c>
    </row>
    <row r="2780" customFormat="false" ht="12.75" hidden="false" customHeight="false" outlineLevel="0" collapsed="false">
      <c r="A2780" s="81" t="n">
        <v>36682</v>
      </c>
      <c r="B2780" s="82" t="s">
        <v>55</v>
      </c>
      <c r="C2780" s="82" t="s">
        <v>56</v>
      </c>
      <c r="D2780" s="82" t="s">
        <v>103</v>
      </c>
      <c r="E2780" s="82" t="s">
        <v>24</v>
      </c>
      <c r="F2780" s="82"/>
      <c r="G2780" s="82" t="s">
        <v>63</v>
      </c>
      <c r="H2780" s="89" t="n">
        <v>36951</v>
      </c>
      <c r="I2780" s="82" t="n">
        <v>311047</v>
      </c>
      <c r="J2780" s="82" t="n">
        <v>0</v>
      </c>
      <c r="K2780" s="83" t="n">
        <f aca="false">IF(J2780=0,0,J2780/I2780)</f>
        <v>0</v>
      </c>
      <c r="L2780" s="83" t="n">
        <f aca="false">I2780/UOM</f>
        <v>31.1047</v>
      </c>
      <c r="M2780" s="83" t="n">
        <f aca="false">J2780/UOM</f>
        <v>0</v>
      </c>
      <c r="N2780" s="84" t="str">
        <f aca="false">IF(F2780="P","PHY",IF(F2780="G","G",E2780))</f>
        <v>P</v>
      </c>
      <c r="O2780" s="84" t="str">
        <f aca="false">IF(ISNA(VLOOKUP(G2780,BadCanCurves,1,FALSE())),VLOOKUP(D2780,FOLIOS,6,FALSE()),"not used")</f>
        <v>not used</v>
      </c>
      <c r="P2780" s="84" t="n">
        <f aca="false">IF($N2780="P",VLOOKUP(H2780,PrcBuckets,2,FALSE()),0)</f>
        <v>9</v>
      </c>
      <c r="Q2780" s="84" t="n">
        <f aca="false">IF($N2780="D",VLOOKUP(H2780,BasisBuckets,2,FALSE()),0)</f>
        <v>0</v>
      </c>
      <c r="R2780" s="84" t="n">
        <f aca="false">IF($N2780="PHY",VLOOKUP(H2780,PGDBuckets,2,FALSE()),0)</f>
        <v>0</v>
      </c>
      <c r="S2780" s="84" t="n">
        <f aca="false">IF($N2780="G",VLOOKUP(H2780,PGDBuckets,2,FALSE()),0)</f>
        <v>0</v>
      </c>
      <c r="T2780" s="84" t="n">
        <f aca="false">SUM(P2780:S2780)</f>
        <v>9</v>
      </c>
      <c r="U2780" s="84" t="str">
        <f aca="false">IF(O2780="not used","-",O2780&amp;N2780&amp;T2780)</f>
        <v>-</v>
      </c>
      <c r="V2780" s="84" t="str">
        <f aca="false">IF(O2780="Not Used","-",VLOOKUP(D2780,FOLIOS,7,FALSE())&amp;H2780)</f>
        <v>-</v>
      </c>
      <c r="W2780" s="84" t="str">
        <f aca="false">IF(U2780="-","-",O2780&amp;E2780&amp;H2780)</f>
        <v>-</v>
      </c>
      <c r="X2780" s="85" t="str">
        <f aca="false">D2780&amp;G2780</f>
        <v>FT-CAND-EGSC-PRCTOLL:EMP/EAST.Z</v>
      </c>
      <c r="AF2780" s="0" t="str">
        <f aca="false">D2780&amp;V2780</f>
        <v>FT-CAND-EGSC-PRC-</v>
      </c>
    </row>
    <row r="2781" customFormat="false" ht="12.75" hidden="false" customHeight="false" outlineLevel="0" collapsed="false">
      <c r="A2781" s="81" t="n">
        <v>36682</v>
      </c>
      <c r="B2781" s="82" t="s">
        <v>55</v>
      </c>
      <c r="C2781" s="82" t="s">
        <v>56</v>
      </c>
      <c r="D2781" s="82" t="s">
        <v>103</v>
      </c>
      <c r="E2781" s="82" t="s">
        <v>24</v>
      </c>
      <c r="F2781" s="82"/>
      <c r="G2781" s="82" t="s">
        <v>63</v>
      </c>
      <c r="H2781" s="89" t="n">
        <v>36982</v>
      </c>
      <c r="I2781" s="82" t="n">
        <v>299168</v>
      </c>
      <c r="J2781" s="82" t="n">
        <v>0</v>
      </c>
      <c r="K2781" s="83" t="n">
        <f aca="false">IF(J2781=0,0,J2781/I2781)</f>
        <v>0</v>
      </c>
      <c r="L2781" s="83" t="n">
        <f aca="false">I2781/UOM</f>
        <v>29.9168</v>
      </c>
      <c r="M2781" s="83" t="n">
        <f aca="false">J2781/UOM</f>
        <v>0</v>
      </c>
      <c r="N2781" s="84" t="str">
        <f aca="false">IF(F2781="P","PHY",IF(F2781="G","G",E2781))</f>
        <v>P</v>
      </c>
      <c r="O2781" s="84" t="str">
        <f aca="false">IF(ISNA(VLOOKUP(G2781,BadCanCurves,1,FALSE())),VLOOKUP(D2781,FOLIOS,6,FALSE()),"not used")</f>
        <v>not used</v>
      </c>
      <c r="P2781" s="84" t="n">
        <f aca="false">IF($N2781="P",VLOOKUP(H2781,PrcBuckets,2,FALSE()),0)</f>
        <v>9</v>
      </c>
      <c r="Q2781" s="84" t="n">
        <f aca="false">IF($N2781="D",VLOOKUP(H2781,BasisBuckets,2,FALSE()),0)</f>
        <v>0</v>
      </c>
      <c r="R2781" s="84" t="n">
        <f aca="false">IF($N2781="PHY",VLOOKUP(H2781,PGDBuckets,2,FALSE()),0)</f>
        <v>0</v>
      </c>
      <c r="S2781" s="84" t="n">
        <f aca="false">IF($N2781="G",VLOOKUP(H2781,PGDBuckets,2,FALSE()),0)</f>
        <v>0</v>
      </c>
      <c r="T2781" s="84" t="n">
        <f aca="false">SUM(P2781:S2781)</f>
        <v>9</v>
      </c>
      <c r="U2781" s="84" t="str">
        <f aca="false">IF(O2781="not used","-",O2781&amp;N2781&amp;T2781)</f>
        <v>-</v>
      </c>
      <c r="V2781" s="84" t="str">
        <f aca="false">IF(O2781="Not Used","-",VLOOKUP(D2781,FOLIOS,7,FALSE())&amp;H2781)</f>
        <v>-</v>
      </c>
      <c r="W2781" s="84" t="str">
        <f aca="false">IF(U2781="-","-",O2781&amp;E2781&amp;H2781)</f>
        <v>-</v>
      </c>
      <c r="X2781" s="85" t="str">
        <f aca="false">D2781&amp;G2781</f>
        <v>FT-CAND-EGSC-PRCTOLL:EMP/EAST.Z</v>
      </c>
      <c r="AF2781" s="0" t="str">
        <f aca="false">D2781&amp;V2781</f>
        <v>FT-CAND-EGSC-PRC-</v>
      </c>
    </row>
    <row r="2782" customFormat="false" ht="12.75" hidden="false" customHeight="false" outlineLevel="0" collapsed="false">
      <c r="A2782" s="81" t="n">
        <v>36682</v>
      </c>
      <c r="B2782" s="82" t="s">
        <v>55</v>
      </c>
      <c r="C2782" s="82" t="s">
        <v>56</v>
      </c>
      <c r="D2782" s="82" t="s">
        <v>103</v>
      </c>
      <c r="E2782" s="82" t="s">
        <v>24</v>
      </c>
      <c r="F2782" s="82"/>
      <c r="G2782" s="82" t="s">
        <v>63</v>
      </c>
      <c r="H2782" s="89" t="n">
        <v>37012</v>
      </c>
      <c r="I2782" s="82" t="n">
        <v>307318</v>
      </c>
      <c r="J2782" s="82" t="n">
        <v>0</v>
      </c>
      <c r="K2782" s="83" t="n">
        <f aca="false">IF(J2782=0,0,J2782/I2782)</f>
        <v>0</v>
      </c>
      <c r="L2782" s="83" t="n">
        <f aca="false">I2782/UOM</f>
        <v>30.7318</v>
      </c>
      <c r="M2782" s="83" t="n">
        <f aca="false">J2782/UOM</f>
        <v>0</v>
      </c>
      <c r="N2782" s="84" t="str">
        <f aca="false">IF(F2782="P","PHY",IF(F2782="G","G",E2782))</f>
        <v>P</v>
      </c>
      <c r="O2782" s="84" t="str">
        <f aca="false">IF(ISNA(VLOOKUP(G2782,BadCanCurves,1,FALSE())),VLOOKUP(D2782,FOLIOS,6,FALSE()),"not used")</f>
        <v>not used</v>
      </c>
      <c r="P2782" s="84" t="n">
        <f aca="false">IF($N2782="P",VLOOKUP(H2782,PrcBuckets,2,FALSE()),0)</f>
        <v>9</v>
      </c>
      <c r="Q2782" s="84" t="n">
        <f aca="false">IF($N2782="D",VLOOKUP(H2782,BasisBuckets,2,FALSE()),0)</f>
        <v>0</v>
      </c>
      <c r="R2782" s="84" t="n">
        <f aca="false">IF($N2782="PHY",VLOOKUP(H2782,PGDBuckets,2,FALSE()),0)</f>
        <v>0</v>
      </c>
      <c r="S2782" s="84" t="n">
        <f aca="false">IF($N2782="G",VLOOKUP(H2782,PGDBuckets,2,FALSE()),0)</f>
        <v>0</v>
      </c>
      <c r="T2782" s="84" t="n">
        <f aca="false">SUM(P2782:S2782)</f>
        <v>9</v>
      </c>
      <c r="U2782" s="84" t="str">
        <f aca="false">IF(O2782="not used","-",O2782&amp;N2782&amp;T2782)</f>
        <v>-</v>
      </c>
      <c r="V2782" s="84" t="str">
        <f aca="false">IF(O2782="Not Used","-",VLOOKUP(D2782,FOLIOS,7,FALSE())&amp;H2782)</f>
        <v>-</v>
      </c>
      <c r="W2782" s="84" t="str">
        <f aca="false">IF(U2782="-","-",O2782&amp;E2782&amp;H2782)</f>
        <v>-</v>
      </c>
      <c r="X2782" s="85" t="str">
        <f aca="false">D2782&amp;G2782</f>
        <v>FT-CAND-EGSC-PRCTOLL:EMP/EAST.Z</v>
      </c>
      <c r="AF2782" s="0" t="str">
        <f aca="false">D2782&amp;V2782</f>
        <v>FT-CAND-EGSC-PRC-</v>
      </c>
    </row>
    <row r="2783" customFormat="false" ht="12.75" hidden="false" customHeight="false" outlineLevel="0" collapsed="false">
      <c r="A2783" s="81" t="n">
        <v>36682</v>
      </c>
      <c r="B2783" s="82" t="s">
        <v>55</v>
      </c>
      <c r="C2783" s="82" t="s">
        <v>56</v>
      </c>
      <c r="D2783" s="82" t="s">
        <v>103</v>
      </c>
      <c r="E2783" s="82" t="s">
        <v>24</v>
      </c>
      <c r="F2783" s="82"/>
      <c r="G2783" s="82" t="s">
        <v>63</v>
      </c>
      <c r="H2783" s="89" t="n">
        <v>37043</v>
      </c>
      <c r="I2783" s="82" t="n">
        <v>295584</v>
      </c>
      <c r="J2783" s="82" t="n">
        <v>0</v>
      </c>
      <c r="K2783" s="83" t="n">
        <f aca="false">IF(J2783=0,0,J2783/I2783)</f>
        <v>0</v>
      </c>
      <c r="L2783" s="83" t="n">
        <f aca="false">I2783/UOM</f>
        <v>29.5584</v>
      </c>
      <c r="M2783" s="83" t="n">
        <f aca="false">J2783/UOM</f>
        <v>0</v>
      </c>
      <c r="N2783" s="84" t="str">
        <f aca="false">IF(F2783="P","PHY",IF(F2783="G","G",E2783))</f>
        <v>P</v>
      </c>
      <c r="O2783" s="84" t="str">
        <f aca="false">IF(ISNA(VLOOKUP(G2783,BadCanCurves,1,FALSE())),VLOOKUP(D2783,FOLIOS,6,FALSE()),"not used")</f>
        <v>not used</v>
      </c>
      <c r="P2783" s="84" t="n">
        <f aca="false">IF($N2783="P",VLOOKUP(H2783,PrcBuckets,2,FALSE()),0)</f>
        <v>9</v>
      </c>
      <c r="Q2783" s="84" t="n">
        <f aca="false">IF($N2783="D",VLOOKUP(H2783,BasisBuckets,2,FALSE()),0)</f>
        <v>0</v>
      </c>
      <c r="R2783" s="84" t="n">
        <f aca="false">IF($N2783="PHY",VLOOKUP(H2783,PGDBuckets,2,FALSE()),0)</f>
        <v>0</v>
      </c>
      <c r="S2783" s="84" t="n">
        <f aca="false">IF($N2783="G",VLOOKUP(H2783,PGDBuckets,2,FALSE()),0)</f>
        <v>0</v>
      </c>
      <c r="T2783" s="84" t="n">
        <f aca="false">SUM(P2783:S2783)</f>
        <v>9</v>
      </c>
      <c r="U2783" s="84" t="str">
        <f aca="false">IF(O2783="not used","-",O2783&amp;N2783&amp;T2783)</f>
        <v>-</v>
      </c>
      <c r="V2783" s="84" t="str">
        <f aca="false">IF(O2783="Not Used","-",VLOOKUP(D2783,FOLIOS,7,FALSE())&amp;H2783)</f>
        <v>-</v>
      </c>
      <c r="W2783" s="84" t="str">
        <f aca="false">IF(U2783="-","-",O2783&amp;E2783&amp;H2783)</f>
        <v>-</v>
      </c>
      <c r="X2783" s="85" t="str">
        <f aca="false">D2783&amp;G2783</f>
        <v>FT-CAND-EGSC-PRCTOLL:EMP/EAST.Z</v>
      </c>
      <c r="AF2783" s="0" t="str">
        <f aca="false">D2783&amp;V2783</f>
        <v>FT-CAND-EGSC-PRC-</v>
      </c>
    </row>
    <row r="2784" customFormat="false" ht="12.75" hidden="false" customHeight="false" outlineLevel="0" collapsed="false">
      <c r="A2784" s="81" t="n">
        <v>36682</v>
      </c>
      <c r="B2784" s="82" t="s">
        <v>55</v>
      </c>
      <c r="C2784" s="82" t="s">
        <v>56</v>
      </c>
      <c r="D2784" s="82" t="s">
        <v>103</v>
      </c>
      <c r="E2784" s="82" t="s">
        <v>24</v>
      </c>
      <c r="F2784" s="82"/>
      <c r="G2784" s="82" t="s">
        <v>63</v>
      </c>
      <c r="H2784" s="89" t="n">
        <v>37073</v>
      </c>
      <c r="I2784" s="82" t="n">
        <v>303627</v>
      </c>
      <c r="J2784" s="82" t="n">
        <v>0</v>
      </c>
      <c r="K2784" s="83" t="n">
        <f aca="false">IF(J2784=0,0,J2784/I2784)</f>
        <v>0</v>
      </c>
      <c r="L2784" s="83" t="n">
        <f aca="false">I2784/UOM</f>
        <v>30.3627</v>
      </c>
      <c r="M2784" s="83" t="n">
        <f aca="false">J2784/UOM</f>
        <v>0</v>
      </c>
      <c r="N2784" s="84" t="str">
        <f aca="false">IF(F2784="P","PHY",IF(F2784="G","G",E2784))</f>
        <v>P</v>
      </c>
      <c r="O2784" s="84" t="str">
        <f aca="false">IF(ISNA(VLOOKUP(G2784,BadCanCurves,1,FALSE())),VLOOKUP(D2784,FOLIOS,6,FALSE()),"not used")</f>
        <v>not used</v>
      </c>
      <c r="P2784" s="84" t="n">
        <f aca="false">IF($N2784="P",VLOOKUP(H2784,PrcBuckets,2,FALSE()),0)</f>
        <v>9</v>
      </c>
      <c r="Q2784" s="84" t="n">
        <f aca="false">IF($N2784="D",VLOOKUP(H2784,BasisBuckets,2,FALSE()),0)</f>
        <v>0</v>
      </c>
      <c r="R2784" s="84" t="n">
        <f aca="false">IF($N2784="PHY",VLOOKUP(H2784,PGDBuckets,2,FALSE()),0)</f>
        <v>0</v>
      </c>
      <c r="S2784" s="84" t="n">
        <f aca="false">IF($N2784="G",VLOOKUP(H2784,PGDBuckets,2,FALSE()),0)</f>
        <v>0</v>
      </c>
      <c r="T2784" s="84" t="n">
        <f aca="false">SUM(P2784:S2784)</f>
        <v>9</v>
      </c>
      <c r="U2784" s="84" t="str">
        <f aca="false">IF(O2784="not used","-",O2784&amp;N2784&amp;T2784)</f>
        <v>-</v>
      </c>
      <c r="V2784" s="84" t="str">
        <f aca="false">IF(O2784="Not Used","-",VLOOKUP(D2784,FOLIOS,7,FALSE())&amp;H2784)</f>
        <v>-</v>
      </c>
      <c r="W2784" s="84" t="str">
        <f aca="false">IF(U2784="-","-",O2784&amp;E2784&amp;H2784)</f>
        <v>-</v>
      </c>
      <c r="X2784" s="85" t="str">
        <f aca="false">D2784&amp;G2784</f>
        <v>FT-CAND-EGSC-PRCTOLL:EMP/EAST.Z</v>
      </c>
      <c r="AF2784" s="0" t="str">
        <f aca="false">D2784&amp;V2784</f>
        <v>FT-CAND-EGSC-PRC-</v>
      </c>
    </row>
    <row r="2785" customFormat="false" ht="12.75" hidden="false" customHeight="false" outlineLevel="0" collapsed="false">
      <c r="A2785" s="81" t="n">
        <v>36682</v>
      </c>
      <c r="B2785" s="82" t="s">
        <v>55</v>
      </c>
      <c r="C2785" s="82" t="s">
        <v>56</v>
      </c>
      <c r="D2785" s="82" t="s">
        <v>103</v>
      </c>
      <c r="E2785" s="82" t="s">
        <v>24</v>
      </c>
      <c r="F2785" s="82"/>
      <c r="G2785" s="82" t="s">
        <v>63</v>
      </c>
      <c r="H2785" s="89" t="n">
        <v>37104</v>
      </c>
      <c r="I2785" s="82" t="n">
        <v>301772</v>
      </c>
      <c r="J2785" s="82" t="n">
        <v>0</v>
      </c>
      <c r="K2785" s="83" t="n">
        <f aca="false">IF(J2785=0,0,J2785/I2785)</f>
        <v>0</v>
      </c>
      <c r="L2785" s="83" t="n">
        <f aca="false">I2785/UOM</f>
        <v>30.1772</v>
      </c>
      <c r="M2785" s="83" t="n">
        <f aca="false">J2785/UOM</f>
        <v>0</v>
      </c>
      <c r="N2785" s="84" t="str">
        <f aca="false">IF(F2785="P","PHY",IF(F2785="G","G",E2785))</f>
        <v>P</v>
      </c>
      <c r="O2785" s="84" t="str">
        <f aca="false">IF(ISNA(VLOOKUP(G2785,BadCanCurves,1,FALSE())),VLOOKUP(D2785,FOLIOS,6,FALSE()),"not used")</f>
        <v>not used</v>
      </c>
      <c r="P2785" s="84" t="n">
        <f aca="false">IF($N2785="P",VLOOKUP(H2785,PrcBuckets,2,FALSE()),0)</f>
        <v>9</v>
      </c>
      <c r="Q2785" s="84" t="n">
        <f aca="false">IF($N2785="D",VLOOKUP(H2785,BasisBuckets,2,FALSE()),0)</f>
        <v>0</v>
      </c>
      <c r="R2785" s="84" t="n">
        <f aca="false">IF($N2785="PHY",VLOOKUP(H2785,PGDBuckets,2,FALSE()),0)</f>
        <v>0</v>
      </c>
      <c r="S2785" s="84" t="n">
        <f aca="false">IF($N2785="G",VLOOKUP(H2785,PGDBuckets,2,FALSE()),0)</f>
        <v>0</v>
      </c>
      <c r="T2785" s="84" t="n">
        <f aca="false">SUM(P2785:S2785)</f>
        <v>9</v>
      </c>
      <c r="U2785" s="84" t="str">
        <f aca="false">IF(O2785="not used","-",O2785&amp;N2785&amp;T2785)</f>
        <v>-</v>
      </c>
      <c r="V2785" s="84" t="str">
        <f aca="false">IF(O2785="Not Used","-",VLOOKUP(D2785,FOLIOS,7,FALSE())&amp;H2785)</f>
        <v>-</v>
      </c>
      <c r="W2785" s="84" t="str">
        <f aca="false">IF(U2785="-","-",O2785&amp;E2785&amp;H2785)</f>
        <v>-</v>
      </c>
      <c r="X2785" s="85" t="str">
        <f aca="false">D2785&amp;G2785</f>
        <v>FT-CAND-EGSC-PRCTOLL:EMP/EAST.Z</v>
      </c>
      <c r="AF2785" s="0" t="str">
        <f aca="false">D2785&amp;V2785</f>
        <v>FT-CAND-EGSC-PRC-</v>
      </c>
    </row>
    <row r="2786" customFormat="false" ht="12.75" hidden="false" customHeight="false" outlineLevel="0" collapsed="false">
      <c r="A2786" s="81" t="n">
        <v>36682</v>
      </c>
      <c r="B2786" s="82" t="s">
        <v>55</v>
      </c>
      <c r="C2786" s="82" t="s">
        <v>56</v>
      </c>
      <c r="D2786" s="82" t="s">
        <v>103</v>
      </c>
      <c r="E2786" s="82" t="s">
        <v>24</v>
      </c>
      <c r="F2786" s="82"/>
      <c r="G2786" s="82" t="s">
        <v>63</v>
      </c>
      <c r="H2786" s="89" t="n">
        <v>37135</v>
      </c>
      <c r="I2786" s="82" t="n">
        <v>290248</v>
      </c>
      <c r="J2786" s="82" t="n">
        <v>0</v>
      </c>
      <c r="K2786" s="83" t="n">
        <f aca="false">IF(J2786=0,0,J2786/I2786)</f>
        <v>0</v>
      </c>
      <c r="L2786" s="83" t="n">
        <f aca="false">I2786/UOM</f>
        <v>29.0248</v>
      </c>
      <c r="M2786" s="83" t="n">
        <f aca="false">J2786/UOM</f>
        <v>0</v>
      </c>
      <c r="N2786" s="84" t="str">
        <f aca="false">IF(F2786="P","PHY",IF(F2786="G","G",E2786))</f>
        <v>P</v>
      </c>
      <c r="O2786" s="84" t="str">
        <f aca="false">IF(ISNA(VLOOKUP(G2786,BadCanCurves,1,FALSE())),VLOOKUP(D2786,FOLIOS,6,FALSE()),"not used")</f>
        <v>not used</v>
      </c>
      <c r="P2786" s="84" t="n">
        <f aca="false">IF($N2786="P",VLOOKUP(H2786,PrcBuckets,2,FALSE()),0)</f>
        <v>9</v>
      </c>
      <c r="Q2786" s="84" t="n">
        <f aca="false">IF($N2786="D",VLOOKUP(H2786,BasisBuckets,2,FALSE()),0)</f>
        <v>0</v>
      </c>
      <c r="R2786" s="84" t="n">
        <f aca="false">IF($N2786="PHY",VLOOKUP(H2786,PGDBuckets,2,FALSE()),0)</f>
        <v>0</v>
      </c>
      <c r="S2786" s="84" t="n">
        <f aca="false">IF($N2786="G",VLOOKUP(H2786,PGDBuckets,2,FALSE()),0)</f>
        <v>0</v>
      </c>
      <c r="T2786" s="84" t="n">
        <f aca="false">SUM(P2786:S2786)</f>
        <v>9</v>
      </c>
      <c r="U2786" s="84" t="str">
        <f aca="false">IF(O2786="not used","-",O2786&amp;N2786&amp;T2786)</f>
        <v>-</v>
      </c>
      <c r="V2786" s="84" t="str">
        <f aca="false">IF(O2786="Not Used","-",VLOOKUP(D2786,FOLIOS,7,FALSE())&amp;H2786)</f>
        <v>-</v>
      </c>
      <c r="W2786" s="84" t="str">
        <f aca="false">IF(U2786="-","-",O2786&amp;E2786&amp;H2786)</f>
        <v>-</v>
      </c>
      <c r="X2786" s="85" t="str">
        <f aca="false">D2786&amp;G2786</f>
        <v>FT-CAND-EGSC-PRCTOLL:EMP/EAST.Z</v>
      </c>
      <c r="AF2786" s="0" t="str">
        <f aca="false">D2786&amp;V2786</f>
        <v>FT-CAND-EGSC-PRC-</v>
      </c>
    </row>
    <row r="2787" customFormat="false" ht="12.75" hidden="false" customHeight="false" outlineLevel="0" collapsed="false">
      <c r="A2787" s="81" t="n">
        <v>36682</v>
      </c>
      <c r="B2787" s="82" t="s">
        <v>55</v>
      </c>
      <c r="C2787" s="82" t="s">
        <v>56</v>
      </c>
      <c r="D2787" s="82" t="s">
        <v>103</v>
      </c>
      <c r="E2787" s="82" t="s">
        <v>24</v>
      </c>
      <c r="F2787" s="82"/>
      <c r="G2787" s="82" t="s">
        <v>63</v>
      </c>
      <c r="H2787" s="89" t="n">
        <v>37165</v>
      </c>
      <c r="I2787" s="82" t="n">
        <v>298145</v>
      </c>
      <c r="J2787" s="82" t="n">
        <v>0</v>
      </c>
      <c r="K2787" s="83" t="n">
        <f aca="false">IF(J2787=0,0,J2787/I2787)</f>
        <v>0</v>
      </c>
      <c r="L2787" s="83" t="n">
        <f aca="false">I2787/UOM</f>
        <v>29.8145</v>
      </c>
      <c r="M2787" s="83" t="n">
        <f aca="false">J2787/UOM</f>
        <v>0</v>
      </c>
      <c r="N2787" s="84" t="str">
        <f aca="false">IF(F2787="P","PHY",IF(F2787="G","G",E2787))</f>
        <v>P</v>
      </c>
      <c r="O2787" s="84" t="str">
        <f aca="false">IF(ISNA(VLOOKUP(G2787,BadCanCurves,1,FALSE())),VLOOKUP(D2787,FOLIOS,6,FALSE()),"not used")</f>
        <v>not used</v>
      </c>
      <c r="P2787" s="84" t="n">
        <f aca="false">IF($N2787="P",VLOOKUP(H2787,PrcBuckets,2,FALSE()),0)</f>
        <v>9</v>
      </c>
      <c r="Q2787" s="84" t="n">
        <f aca="false">IF($N2787="D",VLOOKUP(H2787,BasisBuckets,2,FALSE()),0)</f>
        <v>0</v>
      </c>
      <c r="R2787" s="84" t="n">
        <f aca="false">IF($N2787="PHY",VLOOKUP(H2787,PGDBuckets,2,FALSE()),0)</f>
        <v>0</v>
      </c>
      <c r="S2787" s="84" t="n">
        <f aca="false">IF($N2787="G",VLOOKUP(H2787,PGDBuckets,2,FALSE()),0)</f>
        <v>0</v>
      </c>
      <c r="T2787" s="84" t="n">
        <f aca="false">SUM(P2787:S2787)</f>
        <v>9</v>
      </c>
      <c r="U2787" s="84" t="str">
        <f aca="false">IF(O2787="not used","-",O2787&amp;N2787&amp;T2787)</f>
        <v>-</v>
      </c>
      <c r="V2787" s="84" t="str">
        <f aca="false">IF(O2787="Not Used","-",VLOOKUP(D2787,FOLIOS,7,FALSE())&amp;H2787)</f>
        <v>-</v>
      </c>
      <c r="W2787" s="84" t="str">
        <f aca="false">IF(U2787="-","-",O2787&amp;E2787&amp;H2787)</f>
        <v>-</v>
      </c>
      <c r="X2787" s="85" t="str">
        <f aca="false">D2787&amp;G2787</f>
        <v>FT-CAND-EGSC-PRCTOLL:EMP/EAST.Z</v>
      </c>
      <c r="AF2787" s="0" t="str">
        <f aca="false">D2787&amp;V2787</f>
        <v>FT-CAND-EGSC-PRC-</v>
      </c>
    </row>
    <row r="2788" customFormat="false" ht="12.75" hidden="false" customHeight="false" outlineLevel="0" collapsed="false">
      <c r="A2788" s="81" t="n">
        <v>36682</v>
      </c>
      <c r="B2788" s="82" t="s">
        <v>55</v>
      </c>
      <c r="C2788" s="82" t="s">
        <v>56</v>
      </c>
      <c r="D2788" s="82" t="s">
        <v>103</v>
      </c>
      <c r="E2788" s="82" t="s">
        <v>24</v>
      </c>
      <c r="F2788" s="82"/>
      <c r="G2788" s="82" t="s">
        <v>63</v>
      </c>
      <c r="H2788" s="89" t="n">
        <v>37196</v>
      </c>
      <c r="I2788" s="82" t="n">
        <v>286766</v>
      </c>
      <c r="J2788" s="82" t="n">
        <v>0</v>
      </c>
      <c r="K2788" s="83" t="n">
        <f aca="false">IF(J2788=0,0,J2788/I2788)</f>
        <v>0</v>
      </c>
      <c r="L2788" s="83" t="n">
        <f aca="false">I2788/UOM</f>
        <v>28.6766</v>
      </c>
      <c r="M2788" s="83" t="n">
        <f aca="false">J2788/UOM</f>
        <v>0</v>
      </c>
      <c r="N2788" s="84" t="str">
        <f aca="false">IF(F2788="P","PHY",IF(F2788="G","G",E2788))</f>
        <v>P</v>
      </c>
      <c r="O2788" s="84" t="str">
        <f aca="false">IF(ISNA(VLOOKUP(G2788,BadCanCurves,1,FALSE())),VLOOKUP(D2788,FOLIOS,6,FALSE()),"not used")</f>
        <v>not used</v>
      </c>
      <c r="P2788" s="84" t="n">
        <f aca="false">IF($N2788="P",VLOOKUP(H2788,PrcBuckets,2,FALSE()),0)</f>
        <v>9</v>
      </c>
      <c r="Q2788" s="84" t="n">
        <f aca="false">IF($N2788="D",VLOOKUP(H2788,BasisBuckets,2,FALSE()),0)</f>
        <v>0</v>
      </c>
      <c r="R2788" s="84" t="n">
        <f aca="false">IF($N2788="PHY",VLOOKUP(H2788,PGDBuckets,2,FALSE()),0)</f>
        <v>0</v>
      </c>
      <c r="S2788" s="84" t="n">
        <f aca="false">IF($N2788="G",VLOOKUP(H2788,PGDBuckets,2,FALSE()),0)</f>
        <v>0</v>
      </c>
      <c r="T2788" s="84" t="n">
        <f aca="false">SUM(P2788:S2788)</f>
        <v>9</v>
      </c>
      <c r="U2788" s="84" t="str">
        <f aca="false">IF(O2788="not used","-",O2788&amp;N2788&amp;T2788)</f>
        <v>-</v>
      </c>
      <c r="V2788" s="84" t="str">
        <f aca="false">IF(O2788="Not Used","-",VLOOKUP(D2788,FOLIOS,7,FALSE())&amp;H2788)</f>
        <v>-</v>
      </c>
      <c r="W2788" s="84" t="str">
        <f aca="false">IF(U2788="-","-",O2788&amp;E2788&amp;H2788)</f>
        <v>-</v>
      </c>
      <c r="X2788" s="85" t="str">
        <f aca="false">D2788&amp;G2788</f>
        <v>FT-CAND-EGSC-PRCTOLL:EMP/EAST.Z</v>
      </c>
      <c r="AF2788" s="0" t="str">
        <f aca="false">D2788&amp;V2788</f>
        <v>FT-CAND-EGSC-PRC-</v>
      </c>
    </row>
    <row r="2789" customFormat="false" ht="12.75" hidden="false" customHeight="false" outlineLevel="0" collapsed="false">
      <c r="A2789" s="81" t="n">
        <v>36682</v>
      </c>
      <c r="B2789" s="82" t="s">
        <v>55</v>
      </c>
      <c r="C2789" s="82" t="s">
        <v>56</v>
      </c>
      <c r="D2789" s="82" t="s">
        <v>103</v>
      </c>
      <c r="E2789" s="82" t="s">
        <v>24</v>
      </c>
      <c r="F2789" s="82"/>
      <c r="G2789" s="82" t="s">
        <v>63</v>
      </c>
      <c r="H2789" s="89" t="n">
        <v>37226</v>
      </c>
      <c r="I2789" s="82" t="n">
        <v>294571</v>
      </c>
      <c r="J2789" s="82" t="n">
        <v>0</v>
      </c>
      <c r="K2789" s="83" t="n">
        <f aca="false">IF(J2789=0,0,J2789/I2789)</f>
        <v>0</v>
      </c>
      <c r="L2789" s="83" t="n">
        <f aca="false">I2789/UOM</f>
        <v>29.4571</v>
      </c>
      <c r="M2789" s="83" t="n">
        <f aca="false">J2789/UOM</f>
        <v>0</v>
      </c>
      <c r="N2789" s="84" t="str">
        <f aca="false">IF(F2789="P","PHY",IF(F2789="G","G",E2789))</f>
        <v>P</v>
      </c>
      <c r="O2789" s="84" t="str">
        <f aca="false">IF(ISNA(VLOOKUP(G2789,BadCanCurves,1,FALSE())),VLOOKUP(D2789,FOLIOS,6,FALSE()),"not used")</f>
        <v>not used</v>
      </c>
      <c r="P2789" s="84" t="n">
        <f aca="false">IF($N2789="P",VLOOKUP(H2789,PrcBuckets,2,FALSE()),0)</f>
        <v>9</v>
      </c>
      <c r="Q2789" s="84" t="n">
        <f aca="false">IF($N2789="D",VLOOKUP(H2789,BasisBuckets,2,FALSE()),0)</f>
        <v>0</v>
      </c>
      <c r="R2789" s="84" t="n">
        <f aca="false">IF($N2789="PHY",VLOOKUP(H2789,PGDBuckets,2,FALSE()),0)</f>
        <v>0</v>
      </c>
      <c r="S2789" s="84" t="n">
        <f aca="false">IF($N2789="G",VLOOKUP(H2789,PGDBuckets,2,FALSE()),0)</f>
        <v>0</v>
      </c>
      <c r="T2789" s="84" t="n">
        <f aca="false">SUM(P2789:S2789)</f>
        <v>9</v>
      </c>
      <c r="U2789" s="84" t="str">
        <f aca="false">IF(O2789="not used","-",O2789&amp;N2789&amp;T2789)</f>
        <v>-</v>
      </c>
      <c r="V2789" s="84" t="str">
        <f aca="false">IF(O2789="Not Used","-",VLOOKUP(D2789,FOLIOS,7,FALSE())&amp;H2789)</f>
        <v>-</v>
      </c>
      <c r="W2789" s="84" t="str">
        <f aca="false">IF(U2789="-","-",O2789&amp;E2789&amp;H2789)</f>
        <v>-</v>
      </c>
      <c r="X2789" s="85" t="str">
        <f aca="false">D2789&amp;G2789</f>
        <v>FT-CAND-EGSC-PRCTOLL:EMP/EAST.Z</v>
      </c>
      <c r="AF2789" s="0" t="str">
        <f aca="false">D2789&amp;V2789</f>
        <v>FT-CAND-EGSC-PRC-</v>
      </c>
    </row>
    <row r="2790" customFormat="false" ht="12.75" hidden="false" customHeight="false" outlineLevel="0" collapsed="false">
      <c r="A2790" s="81" t="n">
        <v>36682</v>
      </c>
      <c r="B2790" s="82" t="s">
        <v>55</v>
      </c>
      <c r="C2790" s="82" t="s">
        <v>56</v>
      </c>
      <c r="D2790" s="82" t="s">
        <v>103</v>
      </c>
      <c r="E2790" s="82" t="s">
        <v>24</v>
      </c>
      <c r="F2790" s="82"/>
      <c r="G2790" s="82" t="s">
        <v>63</v>
      </c>
      <c r="H2790" s="89" t="n">
        <v>37257</v>
      </c>
      <c r="I2790" s="82" t="n">
        <v>292766</v>
      </c>
      <c r="J2790" s="82" t="n">
        <v>0</v>
      </c>
      <c r="K2790" s="83" t="n">
        <f aca="false">IF(J2790=0,0,J2790/I2790)</f>
        <v>0</v>
      </c>
      <c r="L2790" s="83" t="n">
        <f aca="false">I2790/UOM</f>
        <v>29.2766</v>
      </c>
      <c r="M2790" s="83" t="n">
        <f aca="false">J2790/UOM</f>
        <v>0</v>
      </c>
      <c r="N2790" s="84" t="str">
        <f aca="false">IF(F2790="P","PHY",IF(F2790="G","G",E2790))</f>
        <v>P</v>
      </c>
      <c r="O2790" s="84" t="str">
        <f aca="false">IF(ISNA(VLOOKUP(G2790,BadCanCurves,1,FALSE())),VLOOKUP(D2790,FOLIOS,6,FALSE()),"not used")</f>
        <v>not used</v>
      </c>
      <c r="P2790" s="84" t="n">
        <f aca="false">IF($N2790="P",VLOOKUP(H2790,PrcBuckets,2,FALSE()),0)</f>
        <v>10</v>
      </c>
      <c r="Q2790" s="84" t="n">
        <f aca="false">IF($N2790="D",VLOOKUP(H2790,BasisBuckets,2,FALSE()),0)</f>
        <v>0</v>
      </c>
      <c r="R2790" s="84" t="n">
        <f aca="false">IF($N2790="PHY",VLOOKUP(H2790,PGDBuckets,2,FALSE()),0)</f>
        <v>0</v>
      </c>
      <c r="S2790" s="84" t="n">
        <f aca="false">IF($N2790="G",VLOOKUP(H2790,PGDBuckets,2,FALSE()),0)</f>
        <v>0</v>
      </c>
      <c r="T2790" s="84" t="n">
        <f aca="false">SUM(P2790:S2790)</f>
        <v>10</v>
      </c>
      <c r="U2790" s="84" t="str">
        <f aca="false">IF(O2790="not used","-",O2790&amp;N2790&amp;T2790)</f>
        <v>-</v>
      </c>
      <c r="V2790" s="84" t="str">
        <f aca="false">IF(O2790="Not Used","-",VLOOKUP(D2790,FOLIOS,7,FALSE())&amp;H2790)</f>
        <v>-</v>
      </c>
      <c r="W2790" s="84" t="str">
        <f aca="false">IF(U2790="-","-",O2790&amp;E2790&amp;H2790)</f>
        <v>-</v>
      </c>
      <c r="X2790" s="85" t="str">
        <f aca="false">D2790&amp;G2790</f>
        <v>FT-CAND-EGSC-PRCTOLL:EMP/EAST.Z</v>
      </c>
      <c r="AF2790" s="0" t="str">
        <f aca="false">D2790&amp;V2790</f>
        <v>FT-CAND-EGSC-PRC-</v>
      </c>
    </row>
    <row r="2791" customFormat="false" ht="12.75" hidden="false" customHeight="false" outlineLevel="0" collapsed="false">
      <c r="A2791" s="81" t="n">
        <v>36682</v>
      </c>
      <c r="B2791" s="82" t="s">
        <v>55</v>
      </c>
      <c r="C2791" s="82" t="s">
        <v>56</v>
      </c>
      <c r="D2791" s="82" t="s">
        <v>103</v>
      </c>
      <c r="E2791" s="82" t="s">
        <v>24</v>
      </c>
      <c r="F2791" s="82"/>
      <c r="G2791" s="82" t="s">
        <v>63</v>
      </c>
      <c r="H2791" s="89" t="n">
        <v>37288</v>
      </c>
      <c r="I2791" s="82" t="n">
        <v>262811</v>
      </c>
      <c r="J2791" s="82" t="n">
        <v>0</v>
      </c>
      <c r="K2791" s="83" t="n">
        <f aca="false">IF(J2791=0,0,J2791/I2791)</f>
        <v>0</v>
      </c>
      <c r="L2791" s="83" t="n">
        <f aca="false">I2791/UOM</f>
        <v>26.2811</v>
      </c>
      <c r="M2791" s="83" t="n">
        <f aca="false">J2791/UOM</f>
        <v>0</v>
      </c>
      <c r="N2791" s="84" t="str">
        <f aca="false">IF(F2791="P","PHY",IF(F2791="G","G",E2791))</f>
        <v>P</v>
      </c>
      <c r="O2791" s="84" t="str">
        <f aca="false">IF(ISNA(VLOOKUP(G2791,BadCanCurves,1,FALSE())),VLOOKUP(D2791,FOLIOS,6,FALSE()),"not used")</f>
        <v>not used</v>
      </c>
      <c r="P2791" s="84" t="n">
        <f aca="false">IF($N2791="P",VLOOKUP(H2791,PrcBuckets,2,FALSE()),0)</f>
        <v>10</v>
      </c>
      <c r="Q2791" s="84" t="n">
        <f aca="false">IF($N2791="D",VLOOKUP(H2791,BasisBuckets,2,FALSE()),0)</f>
        <v>0</v>
      </c>
      <c r="R2791" s="84" t="n">
        <f aca="false">IF($N2791="PHY",VLOOKUP(H2791,PGDBuckets,2,FALSE()),0)</f>
        <v>0</v>
      </c>
      <c r="S2791" s="84" t="n">
        <f aca="false">IF($N2791="G",VLOOKUP(H2791,PGDBuckets,2,FALSE()),0)</f>
        <v>0</v>
      </c>
      <c r="T2791" s="84" t="n">
        <f aca="false">SUM(P2791:S2791)</f>
        <v>10</v>
      </c>
      <c r="U2791" s="84" t="str">
        <f aca="false">IF(O2791="not used","-",O2791&amp;N2791&amp;T2791)</f>
        <v>-</v>
      </c>
      <c r="V2791" s="84" t="str">
        <f aca="false">IF(O2791="Not Used","-",VLOOKUP(D2791,FOLIOS,7,FALSE())&amp;H2791)</f>
        <v>-</v>
      </c>
      <c r="W2791" s="84" t="str">
        <f aca="false">IF(U2791="-","-",O2791&amp;E2791&amp;H2791)</f>
        <v>-</v>
      </c>
      <c r="X2791" s="85" t="str">
        <f aca="false">D2791&amp;G2791</f>
        <v>FT-CAND-EGSC-PRCTOLL:EMP/EAST.Z</v>
      </c>
      <c r="AF2791" s="0" t="str">
        <f aca="false">D2791&amp;V2791</f>
        <v>FT-CAND-EGSC-PRC-</v>
      </c>
    </row>
    <row r="2792" customFormat="false" ht="12.75" hidden="false" customHeight="false" outlineLevel="0" collapsed="false">
      <c r="A2792" s="81" t="n">
        <v>36682</v>
      </c>
      <c r="B2792" s="82" t="s">
        <v>55</v>
      </c>
      <c r="C2792" s="82" t="s">
        <v>56</v>
      </c>
      <c r="D2792" s="82" t="s">
        <v>103</v>
      </c>
      <c r="E2792" s="82" t="s">
        <v>24</v>
      </c>
      <c r="F2792" s="82"/>
      <c r="G2792" s="82" t="s">
        <v>63</v>
      </c>
      <c r="H2792" s="89" t="n">
        <v>37316</v>
      </c>
      <c r="I2792" s="82" t="n">
        <v>289353</v>
      </c>
      <c r="J2792" s="82" t="n">
        <v>0</v>
      </c>
      <c r="K2792" s="83" t="n">
        <f aca="false">IF(J2792=0,0,J2792/I2792)</f>
        <v>0</v>
      </c>
      <c r="L2792" s="83" t="n">
        <f aca="false">I2792/UOM</f>
        <v>28.9353</v>
      </c>
      <c r="M2792" s="83" t="n">
        <f aca="false">J2792/UOM</f>
        <v>0</v>
      </c>
      <c r="N2792" s="84" t="str">
        <f aca="false">IF(F2792="P","PHY",IF(F2792="G","G",E2792))</f>
        <v>P</v>
      </c>
      <c r="O2792" s="84" t="str">
        <f aca="false">IF(ISNA(VLOOKUP(G2792,BadCanCurves,1,FALSE())),VLOOKUP(D2792,FOLIOS,6,FALSE()),"not used")</f>
        <v>not used</v>
      </c>
      <c r="P2792" s="84" t="n">
        <f aca="false">IF($N2792="P",VLOOKUP(H2792,PrcBuckets,2,FALSE()),0)</f>
        <v>10</v>
      </c>
      <c r="Q2792" s="84" t="n">
        <f aca="false">IF($N2792="D",VLOOKUP(H2792,BasisBuckets,2,FALSE()),0)</f>
        <v>0</v>
      </c>
      <c r="R2792" s="84" t="n">
        <f aca="false">IF($N2792="PHY",VLOOKUP(H2792,PGDBuckets,2,FALSE()),0)</f>
        <v>0</v>
      </c>
      <c r="S2792" s="84" t="n">
        <f aca="false">IF($N2792="G",VLOOKUP(H2792,PGDBuckets,2,FALSE()),0)</f>
        <v>0</v>
      </c>
      <c r="T2792" s="84" t="n">
        <f aca="false">SUM(P2792:S2792)</f>
        <v>10</v>
      </c>
      <c r="U2792" s="84" t="str">
        <f aca="false">IF(O2792="not used","-",O2792&amp;N2792&amp;T2792)</f>
        <v>-</v>
      </c>
      <c r="V2792" s="84" t="str">
        <f aca="false">IF(O2792="Not Used","-",VLOOKUP(D2792,FOLIOS,7,FALSE())&amp;H2792)</f>
        <v>-</v>
      </c>
      <c r="W2792" s="84" t="str">
        <f aca="false">IF(U2792="-","-",O2792&amp;E2792&amp;H2792)</f>
        <v>-</v>
      </c>
      <c r="X2792" s="85" t="str">
        <f aca="false">D2792&amp;G2792</f>
        <v>FT-CAND-EGSC-PRCTOLL:EMP/EAST.Z</v>
      </c>
      <c r="AF2792" s="0" t="str">
        <f aca="false">D2792&amp;V2792</f>
        <v>FT-CAND-EGSC-PRC-</v>
      </c>
    </row>
    <row r="2793" customFormat="false" ht="12.75" hidden="false" customHeight="false" outlineLevel="0" collapsed="false">
      <c r="A2793" s="81" t="n">
        <v>36682</v>
      </c>
      <c r="B2793" s="82" t="s">
        <v>55</v>
      </c>
      <c r="C2793" s="82" t="s">
        <v>56</v>
      </c>
      <c r="D2793" s="82" t="s">
        <v>103</v>
      </c>
      <c r="E2793" s="82" t="s">
        <v>24</v>
      </c>
      <c r="F2793" s="82"/>
      <c r="G2793" s="82" t="s">
        <v>63</v>
      </c>
      <c r="H2793" s="89" t="n">
        <v>37347</v>
      </c>
      <c r="I2793" s="82" t="n">
        <v>278305</v>
      </c>
      <c r="J2793" s="82" t="n">
        <v>0</v>
      </c>
      <c r="K2793" s="83" t="n">
        <f aca="false">IF(J2793=0,0,J2793/I2793)</f>
        <v>0</v>
      </c>
      <c r="L2793" s="83" t="n">
        <f aca="false">I2793/UOM</f>
        <v>27.8305</v>
      </c>
      <c r="M2793" s="83" t="n">
        <f aca="false">J2793/UOM</f>
        <v>0</v>
      </c>
      <c r="N2793" s="84" t="str">
        <f aca="false">IF(F2793="P","PHY",IF(F2793="G","G",E2793))</f>
        <v>P</v>
      </c>
      <c r="O2793" s="84" t="str">
        <f aca="false">IF(ISNA(VLOOKUP(G2793,BadCanCurves,1,FALSE())),VLOOKUP(D2793,FOLIOS,6,FALSE()),"not used")</f>
        <v>not used</v>
      </c>
      <c r="P2793" s="84" t="n">
        <f aca="false">IF($N2793="P",VLOOKUP(H2793,PrcBuckets,2,FALSE()),0)</f>
        <v>10</v>
      </c>
      <c r="Q2793" s="84" t="n">
        <f aca="false">IF($N2793="D",VLOOKUP(H2793,BasisBuckets,2,FALSE()),0)</f>
        <v>0</v>
      </c>
      <c r="R2793" s="84" t="n">
        <f aca="false">IF($N2793="PHY",VLOOKUP(H2793,PGDBuckets,2,FALSE()),0)</f>
        <v>0</v>
      </c>
      <c r="S2793" s="84" t="n">
        <f aca="false">IF($N2793="G",VLOOKUP(H2793,PGDBuckets,2,FALSE()),0)</f>
        <v>0</v>
      </c>
      <c r="T2793" s="84" t="n">
        <f aca="false">SUM(P2793:S2793)</f>
        <v>10</v>
      </c>
      <c r="U2793" s="84" t="str">
        <f aca="false">IF(O2793="not used","-",O2793&amp;N2793&amp;T2793)</f>
        <v>-</v>
      </c>
      <c r="V2793" s="84" t="str">
        <f aca="false">IF(O2793="Not Used","-",VLOOKUP(D2793,FOLIOS,7,FALSE())&amp;H2793)</f>
        <v>-</v>
      </c>
      <c r="W2793" s="84" t="str">
        <f aca="false">IF(U2793="-","-",O2793&amp;E2793&amp;H2793)</f>
        <v>-</v>
      </c>
      <c r="X2793" s="85" t="str">
        <f aca="false">D2793&amp;G2793</f>
        <v>FT-CAND-EGSC-PRCTOLL:EMP/EAST.Z</v>
      </c>
      <c r="AF2793" s="0" t="str">
        <f aca="false">D2793&amp;V2793</f>
        <v>FT-CAND-EGSC-PRC-</v>
      </c>
    </row>
    <row r="2794" customFormat="false" ht="12.75" hidden="false" customHeight="false" outlineLevel="0" collapsed="false">
      <c r="A2794" s="81" t="n">
        <v>36682</v>
      </c>
      <c r="B2794" s="82" t="s">
        <v>55</v>
      </c>
      <c r="C2794" s="82" t="s">
        <v>56</v>
      </c>
      <c r="D2794" s="82" t="s">
        <v>103</v>
      </c>
      <c r="E2794" s="82" t="s">
        <v>24</v>
      </c>
      <c r="F2794" s="82"/>
      <c r="G2794" s="82" t="s">
        <v>63</v>
      </c>
      <c r="H2794" s="89" t="n">
        <v>37377</v>
      </c>
      <c r="I2794" s="82" t="n">
        <v>285890</v>
      </c>
      <c r="J2794" s="82" t="n">
        <v>0</v>
      </c>
      <c r="K2794" s="83" t="n">
        <f aca="false">IF(J2794=0,0,J2794/I2794)</f>
        <v>0</v>
      </c>
      <c r="L2794" s="83" t="n">
        <f aca="false">I2794/UOM</f>
        <v>28.589</v>
      </c>
      <c r="M2794" s="83" t="n">
        <f aca="false">J2794/UOM</f>
        <v>0</v>
      </c>
      <c r="N2794" s="84" t="str">
        <f aca="false">IF(F2794="P","PHY",IF(F2794="G","G",E2794))</f>
        <v>P</v>
      </c>
      <c r="O2794" s="84" t="str">
        <f aca="false">IF(ISNA(VLOOKUP(G2794,BadCanCurves,1,FALSE())),VLOOKUP(D2794,FOLIOS,6,FALSE()),"not used")</f>
        <v>not used</v>
      </c>
      <c r="P2794" s="84" t="n">
        <f aca="false">IF($N2794="P",VLOOKUP(H2794,PrcBuckets,2,FALSE()),0)</f>
        <v>10</v>
      </c>
      <c r="Q2794" s="84" t="n">
        <f aca="false">IF($N2794="D",VLOOKUP(H2794,BasisBuckets,2,FALSE()),0)</f>
        <v>0</v>
      </c>
      <c r="R2794" s="84" t="n">
        <f aca="false">IF($N2794="PHY",VLOOKUP(H2794,PGDBuckets,2,FALSE()),0)</f>
        <v>0</v>
      </c>
      <c r="S2794" s="84" t="n">
        <f aca="false">IF($N2794="G",VLOOKUP(H2794,PGDBuckets,2,FALSE()),0)</f>
        <v>0</v>
      </c>
      <c r="T2794" s="84" t="n">
        <f aca="false">SUM(P2794:S2794)</f>
        <v>10</v>
      </c>
      <c r="U2794" s="84" t="str">
        <f aca="false">IF(O2794="not used","-",O2794&amp;N2794&amp;T2794)</f>
        <v>-</v>
      </c>
      <c r="V2794" s="84" t="str">
        <f aca="false">IF(O2794="Not Used","-",VLOOKUP(D2794,FOLIOS,7,FALSE())&amp;H2794)</f>
        <v>-</v>
      </c>
      <c r="W2794" s="84" t="str">
        <f aca="false">IF(U2794="-","-",O2794&amp;E2794&amp;H2794)</f>
        <v>-</v>
      </c>
      <c r="X2794" s="85" t="str">
        <f aca="false">D2794&amp;G2794</f>
        <v>FT-CAND-EGSC-PRCTOLL:EMP/EAST.Z</v>
      </c>
      <c r="AF2794" s="0" t="str">
        <f aca="false">D2794&amp;V2794</f>
        <v>FT-CAND-EGSC-PRC-</v>
      </c>
    </row>
    <row r="2795" customFormat="false" ht="12.75" hidden="false" customHeight="false" outlineLevel="0" collapsed="false">
      <c r="A2795" s="81" t="n">
        <v>36682</v>
      </c>
      <c r="B2795" s="82" t="s">
        <v>55</v>
      </c>
      <c r="C2795" s="82" t="s">
        <v>56</v>
      </c>
      <c r="D2795" s="82" t="s">
        <v>103</v>
      </c>
      <c r="E2795" s="82" t="s">
        <v>24</v>
      </c>
      <c r="F2795" s="82"/>
      <c r="G2795" s="82" t="s">
        <v>63</v>
      </c>
      <c r="H2795" s="89" t="n">
        <v>37408</v>
      </c>
      <c r="I2795" s="82" t="n">
        <v>274985</v>
      </c>
      <c r="J2795" s="82" t="n">
        <v>0</v>
      </c>
      <c r="K2795" s="83" t="n">
        <f aca="false">IF(J2795=0,0,J2795/I2795)</f>
        <v>0</v>
      </c>
      <c r="L2795" s="83" t="n">
        <f aca="false">I2795/UOM</f>
        <v>27.4985</v>
      </c>
      <c r="M2795" s="83" t="n">
        <f aca="false">J2795/UOM</f>
        <v>0</v>
      </c>
      <c r="N2795" s="84" t="str">
        <f aca="false">IF(F2795="P","PHY",IF(F2795="G","G",E2795))</f>
        <v>P</v>
      </c>
      <c r="O2795" s="84" t="str">
        <f aca="false">IF(ISNA(VLOOKUP(G2795,BadCanCurves,1,FALSE())),VLOOKUP(D2795,FOLIOS,6,FALSE()),"not used")</f>
        <v>not used</v>
      </c>
      <c r="P2795" s="84" t="n">
        <f aca="false">IF($N2795="P",VLOOKUP(H2795,PrcBuckets,2,FALSE()),0)</f>
        <v>10</v>
      </c>
      <c r="Q2795" s="84" t="n">
        <f aca="false">IF($N2795="D",VLOOKUP(H2795,BasisBuckets,2,FALSE()),0)</f>
        <v>0</v>
      </c>
      <c r="R2795" s="84" t="n">
        <f aca="false">IF($N2795="PHY",VLOOKUP(H2795,PGDBuckets,2,FALSE()),0)</f>
        <v>0</v>
      </c>
      <c r="S2795" s="84" t="n">
        <f aca="false">IF($N2795="G",VLOOKUP(H2795,PGDBuckets,2,FALSE()),0)</f>
        <v>0</v>
      </c>
      <c r="T2795" s="84" t="n">
        <f aca="false">SUM(P2795:S2795)</f>
        <v>10</v>
      </c>
      <c r="U2795" s="84" t="str">
        <f aca="false">IF(O2795="not used","-",O2795&amp;N2795&amp;T2795)</f>
        <v>-</v>
      </c>
      <c r="V2795" s="84" t="str">
        <f aca="false">IF(O2795="Not Used","-",VLOOKUP(D2795,FOLIOS,7,FALSE())&amp;H2795)</f>
        <v>-</v>
      </c>
      <c r="W2795" s="84" t="str">
        <f aca="false">IF(U2795="-","-",O2795&amp;E2795&amp;H2795)</f>
        <v>-</v>
      </c>
      <c r="X2795" s="85" t="str">
        <f aca="false">D2795&amp;G2795</f>
        <v>FT-CAND-EGSC-PRCTOLL:EMP/EAST.Z</v>
      </c>
      <c r="AF2795" s="0" t="str">
        <f aca="false">D2795&amp;V2795</f>
        <v>FT-CAND-EGSC-PRC-</v>
      </c>
    </row>
    <row r="2796" customFormat="false" ht="12.75" hidden="false" customHeight="false" outlineLevel="0" collapsed="false">
      <c r="A2796" s="81" t="n">
        <v>36682</v>
      </c>
      <c r="B2796" s="82" t="s">
        <v>55</v>
      </c>
      <c r="C2796" s="82" t="s">
        <v>56</v>
      </c>
      <c r="D2796" s="82" t="s">
        <v>103</v>
      </c>
      <c r="E2796" s="82" t="s">
        <v>24</v>
      </c>
      <c r="F2796" s="82"/>
      <c r="G2796" s="82" t="s">
        <v>63</v>
      </c>
      <c r="H2796" s="89" t="n">
        <v>37438</v>
      </c>
      <c r="I2796" s="82" t="n">
        <v>282480</v>
      </c>
      <c r="J2796" s="82" t="n">
        <v>0</v>
      </c>
      <c r="K2796" s="83" t="n">
        <f aca="false">IF(J2796=0,0,J2796/I2796)</f>
        <v>0</v>
      </c>
      <c r="L2796" s="83" t="n">
        <f aca="false">I2796/UOM</f>
        <v>28.248</v>
      </c>
      <c r="M2796" s="83" t="n">
        <f aca="false">J2796/UOM</f>
        <v>0</v>
      </c>
      <c r="N2796" s="84" t="str">
        <f aca="false">IF(F2796="P","PHY",IF(F2796="G","G",E2796))</f>
        <v>P</v>
      </c>
      <c r="O2796" s="84" t="str">
        <f aca="false">IF(ISNA(VLOOKUP(G2796,BadCanCurves,1,FALSE())),VLOOKUP(D2796,FOLIOS,6,FALSE()),"not used")</f>
        <v>not used</v>
      </c>
      <c r="P2796" s="84" t="n">
        <f aca="false">IF($N2796="P",VLOOKUP(H2796,PrcBuckets,2,FALSE()),0)</f>
        <v>10</v>
      </c>
      <c r="Q2796" s="84" t="n">
        <f aca="false">IF($N2796="D",VLOOKUP(H2796,BasisBuckets,2,FALSE()),0)</f>
        <v>0</v>
      </c>
      <c r="R2796" s="84" t="n">
        <f aca="false">IF($N2796="PHY",VLOOKUP(H2796,PGDBuckets,2,FALSE()),0)</f>
        <v>0</v>
      </c>
      <c r="S2796" s="84" t="n">
        <f aca="false">IF($N2796="G",VLOOKUP(H2796,PGDBuckets,2,FALSE()),0)</f>
        <v>0</v>
      </c>
      <c r="T2796" s="84" t="n">
        <f aca="false">SUM(P2796:S2796)</f>
        <v>10</v>
      </c>
      <c r="U2796" s="84" t="str">
        <f aca="false">IF(O2796="not used","-",O2796&amp;N2796&amp;T2796)</f>
        <v>-</v>
      </c>
      <c r="V2796" s="84" t="str">
        <f aca="false">IF(O2796="Not Used","-",VLOOKUP(D2796,FOLIOS,7,FALSE())&amp;H2796)</f>
        <v>-</v>
      </c>
      <c r="W2796" s="84" t="str">
        <f aca="false">IF(U2796="-","-",O2796&amp;E2796&amp;H2796)</f>
        <v>-</v>
      </c>
      <c r="X2796" s="85" t="str">
        <f aca="false">D2796&amp;G2796</f>
        <v>FT-CAND-EGSC-PRCTOLL:EMP/EAST.Z</v>
      </c>
      <c r="AF2796" s="0" t="str">
        <f aca="false">D2796&amp;V2796</f>
        <v>FT-CAND-EGSC-PRC-</v>
      </c>
    </row>
    <row r="2797" customFormat="false" ht="12.75" hidden="false" customHeight="false" outlineLevel="0" collapsed="false">
      <c r="A2797" s="81" t="n">
        <v>36682</v>
      </c>
      <c r="B2797" s="82" t="s">
        <v>55</v>
      </c>
      <c r="C2797" s="82" t="s">
        <v>56</v>
      </c>
      <c r="D2797" s="82" t="s">
        <v>103</v>
      </c>
      <c r="E2797" s="82" t="s">
        <v>24</v>
      </c>
      <c r="F2797" s="82"/>
      <c r="G2797" s="82" t="s">
        <v>63</v>
      </c>
      <c r="H2797" s="89" t="n">
        <v>37469</v>
      </c>
      <c r="I2797" s="82" t="n">
        <v>280767</v>
      </c>
      <c r="J2797" s="82" t="n">
        <v>0</v>
      </c>
      <c r="K2797" s="83" t="n">
        <f aca="false">IF(J2797=0,0,J2797/I2797)</f>
        <v>0</v>
      </c>
      <c r="L2797" s="83" t="n">
        <f aca="false">I2797/UOM</f>
        <v>28.0767</v>
      </c>
      <c r="M2797" s="83" t="n">
        <f aca="false">J2797/UOM</f>
        <v>0</v>
      </c>
      <c r="N2797" s="84" t="str">
        <f aca="false">IF(F2797="P","PHY",IF(F2797="G","G",E2797))</f>
        <v>P</v>
      </c>
      <c r="O2797" s="84" t="str">
        <f aca="false">IF(ISNA(VLOOKUP(G2797,BadCanCurves,1,FALSE())),VLOOKUP(D2797,FOLIOS,6,FALSE()),"not used")</f>
        <v>not used</v>
      </c>
      <c r="P2797" s="84" t="n">
        <f aca="false">IF($N2797="P",VLOOKUP(H2797,PrcBuckets,2,FALSE()),0)</f>
        <v>10</v>
      </c>
      <c r="Q2797" s="84" t="n">
        <f aca="false">IF($N2797="D",VLOOKUP(H2797,BasisBuckets,2,FALSE()),0)</f>
        <v>0</v>
      </c>
      <c r="R2797" s="84" t="n">
        <f aca="false">IF($N2797="PHY",VLOOKUP(H2797,PGDBuckets,2,FALSE()),0)</f>
        <v>0</v>
      </c>
      <c r="S2797" s="84" t="n">
        <f aca="false">IF($N2797="G",VLOOKUP(H2797,PGDBuckets,2,FALSE()),0)</f>
        <v>0</v>
      </c>
      <c r="T2797" s="84" t="n">
        <f aca="false">SUM(P2797:S2797)</f>
        <v>10</v>
      </c>
      <c r="U2797" s="84" t="str">
        <f aca="false">IF(O2797="not used","-",O2797&amp;N2797&amp;T2797)</f>
        <v>-</v>
      </c>
      <c r="V2797" s="84" t="str">
        <f aca="false">IF(O2797="Not Used","-",VLOOKUP(D2797,FOLIOS,7,FALSE())&amp;H2797)</f>
        <v>-</v>
      </c>
      <c r="W2797" s="84" t="str">
        <f aca="false">IF(U2797="-","-",O2797&amp;E2797&amp;H2797)</f>
        <v>-</v>
      </c>
      <c r="X2797" s="85" t="str">
        <f aca="false">D2797&amp;G2797</f>
        <v>FT-CAND-EGSC-PRCTOLL:EMP/EAST.Z</v>
      </c>
      <c r="AF2797" s="0" t="str">
        <f aca="false">D2797&amp;V2797</f>
        <v>FT-CAND-EGSC-PRC-</v>
      </c>
    </row>
    <row r="2798" customFormat="false" ht="12.75" hidden="false" customHeight="false" outlineLevel="0" collapsed="false">
      <c r="A2798" s="81" t="n">
        <v>36682</v>
      </c>
      <c r="B2798" s="82" t="s">
        <v>55</v>
      </c>
      <c r="C2798" s="82" t="s">
        <v>56</v>
      </c>
      <c r="D2798" s="82" t="s">
        <v>103</v>
      </c>
      <c r="E2798" s="82" t="s">
        <v>24</v>
      </c>
      <c r="F2798" s="82"/>
      <c r="G2798" s="82" t="s">
        <v>63</v>
      </c>
      <c r="H2798" s="89" t="n">
        <v>37500</v>
      </c>
      <c r="I2798" s="82" t="n">
        <v>270061</v>
      </c>
      <c r="J2798" s="82" t="n">
        <v>0</v>
      </c>
      <c r="K2798" s="83" t="n">
        <f aca="false">IF(J2798=0,0,J2798/I2798)</f>
        <v>0</v>
      </c>
      <c r="L2798" s="83" t="n">
        <f aca="false">I2798/UOM</f>
        <v>27.0061</v>
      </c>
      <c r="M2798" s="83" t="n">
        <f aca="false">J2798/UOM</f>
        <v>0</v>
      </c>
      <c r="N2798" s="84" t="str">
        <f aca="false">IF(F2798="P","PHY",IF(F2798="G","G",E2798))</f>
        <v>P</v>
      </c>
      <c r="O2798" s="84" t="str">
        <f aca="false">IF(ISNA(VLOOKUP(G2798,BadCanCurves,1,FALSE())),VLOOKUP(D2798,FOLIOS,6,FALSE()),"not used")</f>
        <v>not used</v>
      </c>
      <c r="P2798" s="84" t="n">
        <f aca="false">IF($N2798="P",VLOOKUP(H2798,PrcBuckets,2,FALSE()),0)</f>
        <v>10</v>
      </c>
      <c r="Q2798" s="84" t="n">
        <f aca="false">IF($N2798="D",VLOOKUP(H2798,BasisBuckets,2,FALSE()),0)</f>
        <v>0</v>
      </c>
      <c r="R2798" s="84" t="n">
        <f aca="false">IF($N2798="PHY",VLOOKUP(H2798,PGDBuckets,2,FALSE()),0)</f>
        <v>0</v>
      </c>
      <c r="S2798" s="84" t="n">
        <f aca="false">IF($N2798="G",VLOOKUP(H2798,PGDBuckets,2,FALSE()),0)</f>
        <v>0</v>
      </c>
      <c r="T2798" s="84" t="n">
        <f aca="false">SUM(P2798:S2798)</f>
        <v>10</v>
      </c>
      <c r="U2798" s="84" t="str">
        <f aca="false">IF(O2798="not used","-",O2798&amp;N2798&amp;T2798)</f>
        <v>-</v>
      </c>
      <c r="V2798" s="84" t="str">
        <f aca="false">IF(O2798="Not Used","-",VLOOKUP(D2798,FOLIOS,7,FALSE())&amp;H2798)</f>
        <v>-</v>
      </c>
      <c r="W2798" s="84" t="str">
        <f aca="false">IF(U2798="-","-",O2798&amp;E2798&amp;H2798)</f>
        <v>-</v>
      </c>
      <c r="X2798" s="85" t="str">
        <f aca="false">D2798&amp;G2798</f>
        <v>FT-CAND-EGSC-PRCTOLL:EMP/EAST.Z</v>
      </c>
      <c r="AF2798" s="0" t="str">
        <f aca="false">D2798&amp;V2798</f>
        <v>FT-CAND-EGSC-PRC-</v>
      </c>
    </row>
    <row r="2799" customFormat="false" ht="12.75" hidden="false" customHeight="false" outlineLevel="0" collapsed="false">
      <c r="A2799" s="81" t="n">
        <v>36682</v>
      </c>
      <c r="B2799" s="82" t="s">
        <v>55</v>
      </c>
      <c r="C2799" s="82" t="s">
        <v>56</v>
      </c>
      <c r="D2799" s="82" t="s">
        <v>103</v>
      </c>
      <c r="E2799" s="82" t="s">
        <v>24</v>
      </c>
      <c r="F2799" s="82"/>
      <c r="G2799" s="82" t="s">
        <v>63</v>
      </c>
      <c r="H2799" s="89" t="n">
        <v>37530</v>
      </c>
      <c r="I2799" s="82" t="n">
        <v>277425</v>
      </c>
      <c r="J2799" s="82" t="n">
        <v>0</v>
      </c>
      <c r="K2799" s="83" t="n">
        <f aca="false">IF(J2799=0,0,J2799/I2799)</f>
        <v>0</v>
      </c>
      <c r="L2799" s="83" t="n">
        <f aca="false">I2799/UOM</f>
        <v>27.7425</v>
      </c>
      <c r="M2799" s="83" t="n">
        <f aca="false">J2799/UOM</f>
        <v>0</v>
      </c>
      <c r="N2799" s="84" t="str">
        <f aca="false">IF(F2799="P","PHY",IF(F2799="G","G",E2799))</f>
        <v>P</v>
      </c>
      <c r="O2799" s="84" t="str">
        <f aca="false">IF(ISNA(VLOOKUP(G2799,BadCanCurves,1,FALSE())),VLOOKUP(D2799,FOLIOS,6,FALSE()),"not used")</f>
        <v>not used</v>
      </c>
      <c r="P2799" s="84" t="n">
        <f aca="false">IF($N2799="P",VLOOKUP(H2799,PrcBuckets,2,FALSE()),0)</f>
        <v>10</v>
      </c>
      <c r="Q2799" s="84" t="n">
        <f aca="false">IF($N2799="D",VLOOKUP(H2799,BasisBuckets,2,FALSE()),0)</f>
        <v>0</v>
      </c>
      <c r="R2799" s="84" t="n">
        <f aca="false">IF($N2799="PHY",VLOOKUP(H2799,PGDBuckets,2,FALSE()),0)</f>
        <v>0</v>
      </c>
      <c r="S2799" s="84" t="n">
        <f aca="false">IF($N2799="G",VLOOKUP(H2799,PGDBuckets,2,FALSE()),0)</f>
        <v>0</v>
      </c>
      <c r="T2799" s="84" t="n">
        <f aca="false">SUM(P2799:S2799)</f>
        <v>10</v>
      </c>
      <c r="U2799" s="84" t="str">
        <f aca="false">IF(O2799="not used","-",O2799&amp;N2799&amp;T2799)</f>
        <v>-</v>
      </c>
      <c r="V2799" s="84" t="str">
        <f aca="false">IF(O2799="Not Used","-",VLOOKUP(D2799,FOLIOS,7,FALSE())&amp;H2799)</f>
        <v>-</v>
      </c>
      <c r="W2799" s="84" t="str">
        <f aca="false">IF(U2799="-","-",O2799&amp;E2799&amp;H2799)</f>
        <v>-</v>
      </c>
      <c r="X2799" s="85" t="str">
        <f aca="false">D2799&amp;G2799</f>
        <v>FT-CAND-EGSC-PRCTOLL:EMP/EAST.Z</v>
      </c>
      <c r="AF2799" s="0" t="str">
        <f aca="false">D2799&amp;V2799</f>
        <v>FT-CAND-EGSC-PRC-</v>
      </c>
    </row>
    <row r="2800" customFormat="false" ht="12.75" hidden="false" customHeight="false" outlineLevel="0" collapsed="false">
      <c r="A2800" s="81" t="n">
        <v>36682</v>
      </c>
      <c r="B2800" s="82" t="s">
        <v>55</v>
      </c>
      <c r="C2800" s="82" t="s">
        <v>56</v>
      </c>
      <c r="D2800" s="82" t="s">
        <v>103</v>
      </c>
      <c r="E2800" s="82" t="s">
        <v>24</v>
      </c>
      <c r="F2800" s="82"/>
      <c r="G2800" s="82" t="s">
        <v>63</v>
      </c>
      <c r="H2800" s="89" t="n">
        <v>37561</v>
      </c>
      <c r="I2800" s="82" t="n">
        <v>266850</v>
      </c>
      <c r="J2800" s="82" t="n">
        <v>0</v>
      </c>
      <c r="K2800" s="83" t="n">
        <f aca="false">IF(J2800=0,0,J2800/I2800)</f>
        <v>0</v>
      </c>
      <c r="L2800" s="83" t="n">
        <f aca="false">I2800/UOM</f>
        <v>26.685</v>
      </c>
      <c r="M2800" s="83" t="n">
        <f aca="false">J2800/UOM</f>
        <v>0</v>
      </c>
      <c r="N2800" s="84" t="str">
        <f aca="false">IF(F2800="P","PHY",IF(F2800="G","G",E2800))</f>
        <v>P</v>
      </c>
      <c r="O2800" s="84" t="str">
        <f aca="false">IF(ISNA(VLOOKUP(G2800,BadCanCurves,1,FALSE())),VLOOKUP(D2800,FOLIOS,6,FALSE()),"not used")</f>
        <v>not used</v>
      </c>
      <c r="P2800" s="84" t="n">
        <f aca="false">IF($N2800="P",VLOOKUP(H2800,PrcBuckets,2,FALSE()),0)</f>
        <v>10</v>
      </c>
      <c r="Q2800" s="84" t="n">
        <f aca="false">IF($N2800="D",VLOOKUP(H2800,BasisBuckets,2,FALSE()),0)</f>
        <v>0</v>
      </c>
      <c r="R2800" s="84" t="n">
        <f aca="false">IF($N2800="PHY",VLOOKUP(H2800,PGDBuckets,2,FALSE()),0)</f>
        <v>0</v>
      </c>
      <c r="S2800" s="84" t="n">
        <f aca="false">IF($N2800="G",VLOOKUP(H2800,PGDBuckets,2,FALSE()),0)</f>
        <v>0</v>
      </c>
      <c r="T2800" s="84" t="n">
        <f aca="false">SUM(P2800:S2800)</f>
        <v>10</v>
      </c>
      <c r="U2800" s="84" t="str">
        <f aca="false">IF(O2800="not used","-",O2800&amp;N2800&amp;T2800)</f>
        <v>-</v>
      </c>
      <c r="V2800" s="84" t="str">
        <f aca="false">IF(O2800="Not Used","-",VLOOKUP(D2800,FOLIOS,7,FALSE())&amp;H2800)</f>
        <v>-</v>
      </c>
      <c r="W2800" s="84" t="str">
        <f aca="false">IF(U2800="-","-",O2800&amp;E2800&amp;H2800)</f>
        <v>-</v>
      </c>
      <c r="X2800" s="85" t="str">
        <f aca="false">D2800&amp;G2800</f>
        <v>FT-CAND-EGSC-PRCTOLL:EMP/EAST.Z</v>
      </c>
      <c r="AF2800" s="0" t="str">
        <f aca="false">D2800&amp;V2800</f>
        <v>FT-CAND-EGSC-PRC-</v>
      </c>
    </row>
    <row r="2801" customFormat="false" ht="12.75" hidden="false" customHeight="false" outlineLevel="0" collapsed="false">
      <c r="A2801" s="81" t="n">
        <v>36682</v>
      </c>
      <c r="B2801" s="82" t="s">
        <v>55</v>
      </c>
      <c r="C2801" s="82" t="s">
        <v>56</v>
      </c>
      <c r="D2801" s="82" t="s">
        <v>103</v>
      </c>
      <c r="E2801" s="82" t="s">
        <v>24</v>
      </c>
      <c r="F2801" s="82"/>
      <c r="G2801" s="82" t="s">
        <v>63</v>
      </c>
      <c r="H2801" s="89" t="n">
        <v>37591</v>
      </c>
      <c r="I2801" s="82" t="n">
        <v>274129</v>
      </c>
      <c r="J2801" s="82" t="n">
        <v>0</v>
      </c>
      <c r="K2801" s="83" t="n">
        <f aca="false">IF(J2801=0,0,J2801/I2801)</f>
        <v>0</v>
      </c>
      <c r="L2801" s="83" t="n">
        <f aca="false">I2801/UOM</f>
        <v>27.4129</v>
      </c>
      <c r="M2801" s="83" t="n">
        <f aca="false">J2801/UOM</f>
        <v>0</v>
      </c>
      <c r="N2801" s="84" t="str">
        <f aca="false">IF(F2801="P","PHY",IF(F2801="G","G",E2801))</f>
        <v>P</v>
      </c>
      <c r="O2801" s="84" t="str">
        <f aca="false">IF(ISNA(VLOOKUP(G2801,BadCanCurves,1,FALSE())),VLOOKUP(D2801,FOLIOS,6,FALSE()),"not used")</f>
        <v>not used</v>
      </c>
      <c r="P2801" s="84" t="n">
        <f aca="false">IF($N2801="P",VLOOKUP(H2801,PrcBuckets,2,FALSE()),0)</f>
        <v>10</v>
      </c>
      <c r="Q2801" s="84" t="n">
        <f aca="false">IF($N2801="D",VLOOKUP(H2801,BasisBuckets,2,FALSE()),0)</f>
        <v>0</v>
      </c>
      <c r="R2801" s="84" t="n">
        <f aca="false">IF($N2801="PHY",VLOOKUP(H2801,PGDBuckets,2,FALSE()),0)</f>
        <v>0</v>
      </c>
      <c r="S2801" s="84" t="n">
        <f aca="false">IF($N2801="G",VLOOKUP(H2801,PGDBuckets,2,FALSE()),0)</f>
        <v>0</v>
      </c>
      <c r="T2801" s="84" t="n">
        <f aca="false">SUM(P2801:S2801)</f>
        <v>10</v>
      </c>
      <c r="U2801" s="84" t="str">
        <f aca="false">IF(O2801="not used","-",O2801&amp;N2801&amp;T2801)</f>
        <v>-</v>
      </c>
      <c r="V2801" s="84" t="str">
        <f aca="false">IF(O2801="Not Used","-",VLOOKUP(D2801,FOLIOS,7,FALSE())&amp;H2801)</f>
        <v>-</v>
      </c>
      <c r="W2801" s="84" t="str">
        <f aca="false">IF(U2801="-","-",O2801&amp;E2801&amp;H2801)</f>
        <v>-</v>
      </c>
      <c r="X2801" s="85" t="str">
        <f aca="false">D2801&amp;G2801</f>
        <v>FT-CAND-EGSC-PRCTOLL:EMP/EAST.Z</v>
      </c>
      <c r="AF2801" s="0" t="str">
        <f aca="false">D2801&amp;V2801</f>
        <v>FT-CAND-EGSC-PRC-</v>
      </c>
    </row>
    <row r="2802" customFormat="false" ht="12.75" hidden="false" customHeight="false" outlineLevel="0" collapsed="false">
      <c r="A2802" s="81" t="n">
        <v>36682</v>
      </c>
      <c r="B2802" s="82" t="s">
        <v>55</v>
      </c>
      <c r="C2802" s="82" t="s">
        <v>56</v>
      </c>
      <c r="D2802" s="82" t="s">
        <v>103</v>
      </c>
      <c r="E2802" s="82" t="s">
        <v>24</v>
      </c>
      <c r="F2802" s="82"/>
      <c r="G2802" s="82" t="s">
        <v>63</v>
      </c>
      <c r="H2802" s="89" t="n">
        <v>37622</v>
      </c>
      <c r="I2802" s="82" t="n">
        <v>272467</v>
      </c>
      <c r="J2802" s="82" t="n">
        <v>0</v>
      </c>
      <c r="K2802" s="83" t="n">
        <f aca="false">IF(J2802=0,0,J2802/I2802)</f>
        <v>0</v>
      </c>
      <c r="L2802" s="83" t="n">
        <f aca="false">I2802/UOM</f>
        <v>27.2467</v>
      </c>
      <c r="M2802" s="83" t="n">
        <f aca="false">J2802/UOM</f>
        <v>0</v>
      </c>
      <c r="N2802" s="84" t="str">
        <f aca="false">IF(F2802="P","PHY",IF(F2802="G","G",E2802))</f>
        <v>P</v>
      </c>
      <c r="O2802" s="84" t="str">
        <f aca="false">IF(ISNA(VLOOKUP(G2802,BadCanCurves,1,FALSE())),VLOOKUP(D2802,FOLIOS,6,FALSE()),"not used")</f>
        <v>not used</v>
      </c>
      <c r="P2802" s="84" t="n">
        <f aca="false">IF($N2802="P",VLOOKUP(H2802,PrcBuckets,2,FALSE()),0)</f>
        <v>11</v>
      </c>
      <c r="Q2802" s="84" t="n">
        <f aca="false">IF($N2802="D",VLOOKUP(H2802,BasisBuckets,2,FALSE()),0)</f>
        <v>0</v>
      </c>
      <c r="R2802" s="84" t="n">
        <f aca="false">IF($N2802="PHY",VLOOKUP(H2802,PGDBuckets,2,FALSE()),0)</f>
        <v>0</v>
      </c>
      <c r="S2802" s="84" t="n">
        <f aca="false">IF($N2802="G",VLOOKUP(H2802,PGDBuckets,2,FALSE()),0)</f>
        <v>0</v>
      </c>
      <c r="T2802" s="84" t="n">
        <f aca="false">SUM(P2802:S2802)</f>
        <v>11</v>
      </c>
      <c r="U2802" s="84" t="str">
        <f aca="false">IF(O2802="not used","-",O2802&amp;N2802&amp;T2802)</f>
        <v>-</v>
      </c>
      <c r="V2802" s="84" t="str">
        <f aca="false">IF(O2802="Not Used","-",VLOOKUP(D2802,FOLIOS,7,FALSE())&amp;H2802)</f>
        <v>-</v>
      </c>
      <c r="W2802" s="84" t="str">
        <f aca="false">IF(U2802="-","-",O2802&amp;E2802&amp;H2802)</f>
        <v>-</v>
      </c>
      <c r="X2802" s="85" t="str">
        <f aca="false">D2802&amp;G2802</f>
        <v>FT-CAND-EGSC-PRCTOLL:EMP/EAST.Z</v>
      </c>
      <c r="AF2802" s="0" t="str">
        <f aca="false">D2802&amp;V2802</f>
        <v>FT-CAND-EGSC-PRC-</v>
      </c>
    </row>
    <row r="2803" customFormat="false" ht="12.75" hidden="false" customHeight="false" outlineLevel="0" collapsed="false">
      <c r="A2803" s="81" t="n">
        <v>36682</v>
      </c>
      <c r="B2803" s="82" t="s">
        <v>55</v>
      </c>
      <c r="C2803" s="82" t="s">
        <v>56</v>
      </c>
      <c r="D2803" s="82" t="s">
        <v>103</v>
      </c>
      <c r="E2803" s="82" t="s">
        <v>24</v>
      </c>
      <c r="F2803" s="82"/>
      <c r="G2803" s="82" t="s">
        <v>63</v>
      </c>
      <c r="H2803" s="89" t="n">
        <v>37653</v>
      </c>
      <c r="I2803" s="82" t="n">
        <v>244605</v>
      </c>
      <c r="J2803" s="82" t="n">
        <v>0</v>
      </c>
      <c r="K2803" s="83" t="n">
        <f aca="false">IF(J2803=0,0,J2803/I2803)</f>
        <v>0</v>
      </c>
      <c r="L2803" s="83" t="n">
        <f aca="false">I2803/UOM</f>
        <v>24.4605</v>
      </c>
      <c r="M2803" s="83" t="n">
        <f aca="false">J2803/UOM</f>
        <v>0</v>
      </c>
      <c r="N2803" s="84" t="str">
        <f aca="false">IF(F2803="P","PHY",IF(F2803="G","G",E2803))</f>
        <v>P</v>
      </c>
      <c r="O2803" s="84" t="str">
        <f aca="false">IF(ISNA(VLOOKUP(G2803,BadCanCurves,1,FALSE())),VLOOKUP(D2803,FOLIOS,6,FALSE()),"not used")</f>
        <v>not used</v>
      </c>
      <c r="P2803" s="84" t="n">
        <f aca="false">IF($N2803="P",VLOOKUP(H2803,PrcBuckets,2,FALSE()),0)</f>
        <v>11</v>
      </c>
      <c r="Q2803" s="84" t="n">
        <f aca="false">IF($N2803="D",VLOOKUP(H2803,BasisBuckets,2,FALSE()),0)</f>
        <v>0</v>
      </c>
      <c r="R2803" s="84" t="n">
        <f aca="false">IF($N2803="PHY",VLOOKUP(H2803,PGDBuckets,2,FALSE()),0)</f>
        <v>0</v>
      </c>
      <c r="S2803" s="84" t="n">
        <f aca="false">IF($N2803="G",VLOOKUP(H2803,PGDBuckets,2,FALSE()),0)</f>
        <v>0</v>
      </c>
      <c r="T2803" s="84" t="n">
        <f aca="false">SUM(P2803:S2803)</f>
        <v>11</v>
      </c>
      <c r="U2803" s="84" t="str">
        <f aca="false">IF(O2803="not used","-",O2803&amp;N2803&amp;T2803)</f>
        <v>-</v>
      </c>
      <c r="V2803" s="84" t="str">
        <f aca="false">IF(O2803="Not Used","-",VLOOKUP(D2803,FOLIOS,7,FALSE())&amp;H2803)</f>
        <v>-</v>
      </c>
      <c r="W2803" s="84" t="str">
        <f aca="false">IF(U2803="-","-",O2803&amp;E2803&amp;H2803)</f>
        <v>-</v>
      </c>
      <c r="X2803" s="85" t="str">
        <f aca="false">D2803&amp;G2803</f>
        <v>FT-CAND-EGSC-PRCTOLL:EMP/EAST.Z</v>
      </c>
      <c r="AF2803" s="0" t="str">
        <f aca="false">D2803&amp;V2803</f>
        <v>FT-CAND-EGSC-PRC-</v>
      </c>
    </row>
    <row r="2804" customFormat="false" ht="12.75" hidden="false" customHeight="false" outlineLevel="0" collapsed="false">
      <c r="A2804" s="81" t="n">
        <v>36682</v>
      </c>
      <c r="B2804" s="82" t="s">
        <v>55</v>
      </c>
      <c r="C2804" s="82" t="s">
        <v>56</v>
      </c>
      <c r="D2804" s="82" t="s">
        <v>103</v>
      </c>
      <c r="E2804" s="82" t="s">
        <v>24</v>
      </c>
      <c r="F2804" s="82"/>
      <c r="G2804" s="82" t="s">
        <v>63</v>
      </c>
      <c r="H2804" s="89" t="n">
        <v>37681</v>
      </c>
      <c r="I2804" s="82" t="n">
        <v>269327</v>
      </c>
      <c r="J2804" s="82" t="n">
        <v>0</v>
      </c>
      <c r="K2804" s="83" t="n">
        <f aca="false">IF(J2804=0,0,J2804/I2804)</f>
        <v>0</v>
      </c>
      <c r="L2804" s="83" t="n">
        <f aca="false">I2804/UOM</f>
        <v>26.9327</v>
      </c>
      <c r="M2804" s="83" t="n">
        <f aca="false">J2804/UOM</f>
        <v>0</v>
      </c>
      <c r="N2804" s="84" t="str">
        <f aca="false">IF(F2804="P","PHY",IF(F2804="G","G",E2804))</f>
        <v>P</v>
      </c>
      <c r="O2804" s="84" t="str">
        <f aca="false">IF(ISNA(VLOOKUP(G2804,BadCanCurves,1,FALSE())),VLOOKUP(D2804,FOLIOS,6,FALSE()),"not used")</f>
        <v>not used</v>
      </c>
      <c r="P2804" s="84" t="n">
        <f aca="false">IF($N2804="P",VLOOKUP(H2804,PrcBuckets,2,FALSE()),0)</f>
        <v>11</v>
      </c>
      <c r="Q2804" s="84" t="n">
        <f aca="false">IF($N2804="D",VLOOKUP(H2804,BasisBuckets,2,FALSE()),0)</f>
        <v>0</v>
      </c>
      <c r="R2804" s="84" t="n">
        <f aca="false">IF($N2804="PHY",VLOOKUP(H2804,PGDBuckets,2,FALSE()),0)</f>
        <v>0</v>
      </c>
      <c r="S2804" s="84" t="n">
        <f aca="false">IF($N2804="G",VLOOKUP(H2804,PGDBuckets,2,FALSE()),0)</f>
        <v>0</v>
      </c>
      <c r="T2804" s="84" t="n">
        <f aca="false">SUM(P2804:S2804)</f>
        <v>11</v>
      </c>
      <c r="U2804" s="84" t="str">
        <f aca="false">IF(O2804="not used","-",O2804&amp;N2804&amp;T2804)</f>
        <v>-</v>
      </c>
      <c r="V2804" s="84" t="str">
        <f aca="false">IF(O2804="Not Used","-",VLOOKUP(D2804,FOLIOS,7,FALSE())&amp;H2804)</f>
        <v>-</v>
      </c>
      <c r="W2804" s="84" t="str">
        <f aca="false">IF(U2804="-","-",O2804&amp;E2804&amp;H2804)</f>
        <v>-</v>
      </c>
      <c r="X2804" s="85" t="str">
        <f aca="false">D2804&amp;G2804</f>
        <v>FT-CAND-EGSC-PRCTOLL:EMP/EAST.Z</v>
      </c>
      <c r="AF2804" s="0" t="str">
        <f aca="false">D2804&amp;V2804</f>
        <v>FT-CAND-EGSC-PRC-</v>
      </c>
    </row>
    <row r="2805" customFormat="false" ht="12.75" hidden="false" customHeight="false" outlineLevel="0" collapsed="false">
      <c r="A2805" s="81" t="n">
        <v>36682</v>
      </c>
      <c r="B2805" s="82" t="s">
        <v>55</v>
      </c>
      <c r="C2805" s="82" t="s">
        <v>56</v>
      </c>
      <c r="D2805" s="82" t="s">
        <v>103</v>
      </c>
      <c r="E2805" s="82" t="s">
        <v>24</v>
      </c>
      <c r="F2805" s="82"/>
      <c r="G2805" s="82" t="s">
        <v>63</v>
      </c>
      <c r="H2805" s="89" t="n">
        <v>37712</v>
      </c>
      <c r="I2805" s="82" t="n">
        <v>259062</v>
      </c>
      <c r="J2805" s="82" t="n">
        <v>0</v>
      </c>
      <c r="K2805" s="83" t="n">
        <f aca="false">IF(J2805=0,0,J2805/I2805)</f>
        <v>0</v>
      </c>
      <c r="L2805" s="83" t="n">
        <f aca="false">I2805/UOM</f>
        <v>25.9062</v>
      </c>
      <c r="M2805" s="83" t="n">
        <f aca="false">J2805/UOM</f>
        <v>0</v>
      </c>
      <c r="N2805" s="84" t="str">
        <f aca="false">IF(F2805="P","PHY",IF(F2805="G","G",E2805))</f>
        <v>P</v>
      </c>
      <c r="O2805" s="84" t="str">
        <f aca="false">IF(ISNA(VLOOKUP(G2805,BadCanCurves,1,FALSE())),VLOOKUP(D2805,FOLIOS,6,FALSE()),"not used")</f>
        <v>not used</v>
      </c>
      <c r="P2805" s="84" t="n">
        <f aca="false">IF($N2805="P",VLOOKUP(H2805,PrcBuckets,2,FALSE()),0)</f>
        <v>11</v>
      </c>
      <c r="Q2805" s="84" t="n">
        <f aca="false">IF($N2805="D",VLOOKUP(H2805,BasisBuckets,2,FALSE()),0)</f>
        <v>0</v>
      </c>
      <c r="R2805" s="84" t="n">
        <f aca="false">IF($N2805="PHY",VLOOKUP(H2805,PGDBuckets,2,FALSE()),0)</f>
        <v>0</v>
      </c>
      <c r="S2805" s="84" t="n">
        <f aca="false">IF($N2805="G",VLOOKUP(H2805,PGDBuckets,2,FALSE()),0)</f>
        <v>0</v>
      </c>
      <c r="T2805" s="84" t="n">
        <f aca="false">SUM(P2805:S2805)</f>
        <v>11</v>
      </c>
      <c r="U2805" s="84" t="str">
        <f aca="false">IF(O2805="not used","-",O2805&amp;N2805&amp;T2805)</f>
        <v>-</v>
      </c>
      <c r="V2805" s="84" t="str">
        <f aca="false">IF(O2805="Not Used","-",VLOOKUP(D2805,FOLIOS,7,FALSE())&amp;H2805)</f>
        <v>-</v>
      </c>
      <c r="W2805" s="84" t="str">
        <f aca="false">IF(U2805="-","-",O2805&amp;E2805&amp;H2805)</f>
        <v>-</v>
      </c>
      <c r="X2805" s="85" t="str">
        <f aca="false">D2805&amp;G2805</f>
        <v>FT-CAND-EGSC-PRCTOLL:EMP/EAST.Z</v>
      </c>
      <c r="AF2805" s="0" t="str">
        <f aca="false">D2805&amp;V2805</f>
        <v>FT-CAND-EGSC-PRC-</v>
      </c>
    </row>
    <row r="2806" customFormat="false" ht="12.75" hidden="false" customHeight="false" outlineLevel="0" collapsed="false">
      <c r="A2806" s="81" t="n">
        <v>36682</v>
      </c>
      <c r="B2806" s="82" t="s">
        <v>55</v>
      </c>
      <c r="C2806" s="82" t="s">
        <v>56</v>
      </c>
      <c r="D2806" s="82" t="s">
        <v>103</v>
      </c>
      <c r="E2806" s="82" t="s">
        <v>24</v>
      </c>
      <c r="F2806" s="82"/>
      <c r="G2806" s="82" t="s">
        <v>63</v>
      </c>
      <c r="H2806" s="89" t="n">
        <v>37742</v>
      </c>
      <c r="I2806" s="82" t="n">
        <v>266138</v>
      </c>
      <c r="J2806" s="82" t="n">
        <v>0</v>
      </c>
      <c r="K2806" s="83" t="n">
        <f aca="false">IF(J2806=0,0,J2806/I2806)</f>
        <v>0</v>
      </c>
      <c r="L2806" s="83" t="n">
        <f aca="false">I2806/UOM</f>
        <v>26.6138</v>
      </c>
      <c r="M2806" s="83" t="n">
        <f aca="false">J2806/UOM</f>
        <v>0</v>
      </c>
      <c r="N2806" s="84" t="str">
        <f aca="false">IF(F2806="P","PHY",IF(F2806="G","G",E2806))</f>
        <v>P</v>
      </c>
      <c r="O2806" s="84" t="str">
        <f aca="false">IF(ISNA(VLOOKUP(G2806,BadCanCurves,1,FALSE())),VLOOKUP(D2806,FOLIOS,6,FALSE()),"not used")</f>
        <v>not used</v>
      </c>
      <c r="P2806" s="84" t="n">
        <f aca="false">IF($N2806="P",VLOOKUP(H2806,PrcBuckets,2,FALSE()),0)</f>
        <v>11</v>
      </c>
      <c r="Q2806" s="84" t="n">
        <f aca="false">IF($N2806="D",VLOOKUP(H2806,BasisBuckets,2,FALSE()),0)</f>
        <v>0</v>
      </c>
      <c r="R2806" s="84" t="n">
        <f aca="false">IF($N2806="PHY",VLOOKUP(H2806,PGDBuckets,2,FALSE()),0)</f>
        <v>0</v>
      </c>
      <c r="S2806" s="84" t="n">
        <f aca="false">IF($N2806="G",VLOOKUP(H2806,PGDBuckets,2,FALSE()),0)</f>
        <v>0</v>
      </c>
      <c r="T2806" s="84" t="n">
        <f aca="false">SUM(P2806:S2806)</f>
        <v>11</v>
      </c>
      <c r="U2806" s="84" t="str">
        <f aca="false">IF(O2806="not used","-",O2806&amp;N2806&amp;T2806)</f>
        <v>-</v>
      </c>
      <c r="V2806" s="84" t="str">
        <f aca="false">IF(O2806="Not Used","-",VLOOKUP(D2806,FOLIOS,7,FALSE())&amp;H2806)</f>
        <v>-</v>
      </c>
      <c r="W2806" s="84" t="str">
        <f aca="false">IF(U2806="-","-",O2806&amp;E2806&amp;H2806)</f>
        <v>-</v>
      </c>
      <c r="X2806" s="85" t="str">
        <f aca="false">D2806&amp;G2806</f>
        <v>FT-CAND-EGSC-PRCTOLL:EMP/EAST.Z</v>
      </c>
      <c r="AF2806" s="0" t="str">
        <f aca="false">D2806&amp;V2806</f>
        <v>FT-CAND-EGSC-PRC-</v>
      </c>
    </row>
    <row r="2807" customFormat="false" ht="12.75" hidden="false" customHeight="false" outlineLevel="0" collapsed="false">
      <c r="A2807" s="81" t="n">
        <v>36682</v>
      </c>
      <c r="B2807" s="82" t="s">
        <v>55</v>
      </c>
      <c r="C2807" s="82" t="s">
        <v>56</v>
      </c>
      <c r="D2807" s="82" t="s">
        <v>103</v>
      </c>
      <c r="E2807" s="82" t="s">
        <v>24</v>
      </c>
      <c r="F2807" s="82"/>
      <c r="G2807" s="82" t="s">
        <v>63</v>
      </c>
      <c r="H2807" s="89" t="n">
        <v>37773</v>
      </c>
      <c r="I2807" s="82" t="n">
        <v>256004</v>
      </c>
      <c r="J2807" s="82" t="n">
        <v>0</v>
      </c>
      <c r="K2807" s="83" t="n">
        <f aca="false">IF(J2807=0,0,J2807/I2807)</f>
        <v>0</v>
      </c>
      <c r="L2807" s="83" t="n">
        <f aca="false">I2807/UOM</f>
        <v>25.6004</v>
      </c>
      <c r="M2807" s="83" t="n">
        <f aca="false">J2807/UOM</f>
        <v>0</v>
      </c>
      <c r="N2807" s="84" t="str">
        <f aca="false">IF(F2807="P","PHY",IF(F2807="G","G",E2807))</f>
        <v>P</v>
      </c>
      <c r="O2807" s="84" t="str">
        <f aca="false">IF(ISNA(VLOOKUP(G2807,BadCanCurves,1,FALSE())),VLOOKUP(D2807,FOLIOS,6,FALSE()),"not used")</f>
        <v>not used</v>
      </c>
      <c r="P2807" s="84" t="n">
        <f aca="false">IF($N2807="P",VLOOKUP(H2807,PrcBuckets,2,FALSE()),0)</f>
        <v>11</v>
      </c>
      <c r="Q2807" s="84" t="n">
        <f aca="false">IF($N2807="D",VLOOKUP(H2807,BasisBuckets,2,FALSE()),0)</f>
        <v>0</v>
      </c>
      <c r="R2807" s="84" t="n">
        <f aca="false">IF($N2807="PHY",VLOOKUP(H2807,PGDBuckets,2,FALSE()),0)</f>
        <v>0</v>
      </c>
      <c r="S2807" s="84" t="n">
        <f aca="false">IF($N2807="G",VLOOKUP(H2807,PGDBuckets,2,FALSE()),0)</f>
        <v>0</v>
      </c>
      <c r="T2807" s="84" t="n">
        <f aca="false">SUM(P2807:S2807)</f>
        <v>11</v>
      </c>
      <c r="U2807" s="84" t="str">
        <f aca="false">IF(O2807="not used","-",O2807&amp;N2807&amp;T2807)</f>
        <v>-</v>
      </c>
      <c r="V2807" s="84" t="str">
        <f aca="false">IF(O2807="Not Used","-",VLOOKUP(D2807,FOLIOS,7,FALSE())&amp;H2807)</f>
        <v>-</v>
      </c>
      <c r="W2807" s="84" t="str">
        <f aca="false">IF(U2807="-","-",O2807&amp;E2807&amp;H2807)</f>
        <v>-</v>
      </c>
      <c r="X2807" s="85" t="str">
        <f aca="false">D2807&amp;G2807</f>
        <v>FT-CAND-EGSC-PRCTOLL:EMP/EAST.Z</v>
      </c>
      <c r="AF2807" s="0" t="str">
        <f aca="false">D2807&amp;V2807</f>
        <v>FT-CAND-EGSC-PRC-</v>
      </c>
    </row>
    <row r="2808" customFormat="false" ht="12.75" hidden="false" customHeight="false" outlineLevel="0" collapsed="false">
      <c r="A2808" s="81" t="n">
        <v>36682</v>
      </c>
      <c r="B2808" s="82" t="s">
        <v>55</v>
      </c>
      <c r="C2808" s="82" t="s">
        <v>56</v>
      </c>
      <c r="D2808" s="82" t="s">
        <v>103</v>
      </c>
      <c r="E2808" s="82" t="s">
        <v>24</v>
      </c>
      <c r="F2808" s="82"/>
      <c r="G2808" s="82" t="s">
        <v>63</v>
      </c>
      <c r="H2808" s="89" t="n">
        <v>37803</v>
      </c>
      <c r="I2808" s="82" t="n">
        <v>262997</v>
      </c>
      <c r="J2808" s="82" t="n">
        <v>0</v>
      </c>
      <c r="K2808" s="83" t="n">
        <f aca="false">IF(J2808=0,0,J2808/I2808)</f>
        <v>0</v>
      </c>
      <c r="L2808" s="83" t="n">
        <f aca="false">I2808/UOM</f>
        <v>26.2997</v>
      </c>
      <c r="M2808" s="83" t="n">
        <f aca="false">J2808/UOM</f>
        <v>0</v>
      </c>
      <c r="N2808" s="84" t="str">
        <f aca="false">IF(F2808="P","PHY",IF(F2808="G","G",E2808))</f>
        <v>P</v>
      </c>
      <c r="O2808" s="84" t="str">
        <f aca="false">IF(ISNA(VLOOKUP(G2808,BadCanCurves,1,FALSE())),VLOOKUP(D2808,FOLIOS,6,FALSE()),"not used")</f>
        <v>not used</v>
      </c>
      <c r="P2808" s="84" t="n">
        <f aca="false">IF($N2808="P",VLOOKUP(H2808,PrcBuckets,2,FALSE()),0)</f>
        <v>11</v>
      </c>
      <c r="Q2808" s="84" t="n">
        <f aca="false">IF($N2808="D",VLOOKUP(H2808,BasisBuckets,2,FALSE()),0)</f>
        <v>0</v>
      </c>
      <c r="R2808" s="84" t="n">
        <f aca="false">IF($N2808="PHY",VLOOKUP(H2808,PGDBuckets,2,FALSE()),0)</f>
        <v>0</v>
      </c>
      <c r="S2808" s="84" t="n">
        <f aca="false">IF($N2808="G",VLOOKUP(H2808,PGDBuckets,2,FALSE()),0)</f>
        <v>0</v>
      </c>
      <c r="T2808" s="84" t="n">
        <f aca="false">SUM(P2808:S2808)</f>
        <v>11</v>
      </c>
      <c r="U2808" s="84" t="str">
        <f aca="false">IF(O2808="not used","-",O2808&amp;N2808&amp;T2808)</f>
        <v>-</v>
      </c>
      <c r="V2808" s="84" t="str">
        <f aca="false">IF(O2808="Not Used","-",VLOOKUP(D2808,FOLIOS,7,FALSE())&amp;H2808)</f>
        <v>-</v>
      </c>
      <c r="W2808" s="84" t="str">
        <f aca="false">IF(U2808="-","-",O2808&amp;E2808&amp;H2808)</f>
        <v>-</v>
      </c>
      <c r="X2808" s="85" t="str">
        <f aca="false">D2808&amp;G2808</f>
        <v>FT-CAND-EGSC-PRCTOLL:EMP/EAST.Z</v>
      </c>
      <c r="AF2808" s="0" t="str">
        <f aca="false">D2808&amp;V2808</f>
        <v>FT-CAND-EGSC-PRC-</v>
      </c>
    </row>
    <row r="2809" customFormat="false" ht="12.75" hidden="false" customHeight="false" outlineLevel="0" collapsed="false">
      <c r="A2809" s="81" t="n">
        <v>36682</v>
      </c>
      <c r="B2809" s="82" t="s">
        <v>55</v>
      </c>
      <c r="C2809" s="82" t="s">
        <v>56</v>
      </c>
      <c r="D2809" s="82" t="s">
        <v>103</v>
      </c>
      <c r="E2809" s="82" t="s">
        <v>24</v>
      </c>
      <c r="F2809" s="82"/>
      <c r="G2809" s="82" t="s">
        <v>63</v>
      </c>
      <c r="H2809" s="89" t="n">
        <v>37834</v>
      </c>
      <c r="I2809" s="82" t="n">
        <v>261413</v>
      </c>
      <c r="J2809" s="82" t="n">
        <v>0</v>
      </c>
      <c r="K2809" s="83" t="n">
        <f aca="false">IF(J2809=0,0,J2809/I2809)</f>
        <v>0</v>
      </c>
      <c r="L2809" s="83" t="n">
        <f aca="false">I2809/UOM</f>
        <v>26.1413</v>
      </c>
      <c r="M2809" s="83" t="n">
        <f aca="false">J2809/UOM</f>
        <v>0</v>
      </c>
      <c r="N2809" s="84" t="str">
        <f aca="false">IF(F2809="P","PHY",IF(F2809="G","G",E2809))</f>
        <v>P</v>
      </c>
      <c r="O2809" s="84" t="str">
        <f aca="false">IF(ISNA(VLOOKUP(G2809,BadCanCurves,1,FALSE())),VLOOKUP(D2809,FOLIOS,6,FALSE()),"not used")</f>
        <v>not used</v>
      </c>
      <c r="P2809" s="84" t="n">
        <f aca="false">IF($N2809="P",VLOOKUP(H2809,PrcBuckets,2,FALSE()),0)</f>
        <v>11</v>
      </c>
      <c r="Q2809" s="84" t="n">
        <f aca="false">IF($N2809="D",VLOOKUP(H2809,BasisBuckets,2,FALSE()),0)</f>
        <v>0</v>
      </c>
      <c r="R2809" s="84" t="n">
        <f aca="false">IF($N2809="PHY",VLOOKUP(H2809,PGDBuckets,2,FALSE()),0)</f>
        <v>0</v>
      </c>
      <c r="S2809" s="84" t="n">
        <f aca="false">IF($N2809="G",VLOOKUP(H2809,PGDBuckets,2,FALSE()),0)</f>
        <v>0</v>
      </c>
      <c r="T2809" s="84" t="n">
        <f aca="false">SUM(P2809:S2809)</f>
        <v>11</v>
      </c>
      <c r="U2809" s="84" t="str">
        <f aca="false">IF(O2809="not used","-",O2809&amp;N2809&amp;T2809)</f>
        <v>-</v>
      </c>
      <c r="V2809" s="84" t="str">
        <f aca="false">IF(O2809="Not Used","-",VLOOKUP(D2809,FOLIOS,7,FALSE())&amp;H2809)</f>
        <v>-</v>
      </c>
      <c r="W2809" s="84" t="str">
        <f aca="false">IF(U2809="-","-",O2809&amp;E2809&amp;H2809)</f>
        <v>-</v>
      </c>
      <c r="X2809" s="85" t="str">
        <f aca="false">D2809&amp;G2809</f>
        <v>FT-CAND-EGSC-PRCTOLL:EMP/EAST.Z</v>
      </c>
      <c r="AF2809" s="0" t="str">
        <f aca="false">D2809&amp;V2809</f>
        <v>FT-CAND-EGSC-PRC-</v>
      </c>
    </row>
    <row r="2810" customFormat="false" ht="12.75" hidden="false" customHeight="false" outlineLevel="0" collapsed="false">
      <c r="A2810" s="81" t="n">
        <v>36682</v>
      </c>
      <c r="B2810" s="82" t="s">
        <v>55</v>
      </c>
      <c r="C2810" s="82" t="s">
        <v>56</v>
      </c>
      <c r="D2810" s="82" t="s">
        <v>103</v>
      </c>
      <c r="E2810" s="82" t="s">
        <v>24</v>
      </c>
      <c r="F2810" s="82"/>
      <c r="G2810" s="82" t="s">
        <v>63</v>
      </c>
      <c r="H2810" s="89" t="n">
        <v>37865</v>
      </c>
      <c r="I2810" s="82" t="n">
        <v>251456</v>
      </c>
      <c r="J2810" s="82" t="n">
        <v>0</v>
      </c>
      <c r="K2810" s="83" t="n">
        <f aca="false">IF(J2810=0,0,J2810/I2810)</f>
        <v>0</v>
      </c>
      <c r="L2810" s="83" t="n">
        <f aca="false">I2810/UOM</f>
        <v>25.1456</v>
      </c>
      <c r="M2810" s="83" t="n">
        <f aca="false">J2810/UOM</f>
        <v>0</v>
      </c>
      <c r="N2810" s="84" t="str">
        <f aca="false">IF(F2810="P","PHY",IF(F2810="G","G",E2810))</f>
        <v>P</v>
      </c>
      <c r="O2810" s="84" t="str">
        <f aca="false">IF(ISNA(VLOOKUP(G2810,BadCanCurves,1,FALSE())),VLOOKUP(D2810,FOLIOS,6,FALSE()),"not used")</f>
        <v>not used</v>
      </c>
      <c r="P2810" s="84" t="n">
        <f aca="false">IF($N2810="P",VLOOKUP(H2810,PrcBuckets,2,FALSE()),0)</f>
        <v>11</v>
      </c>
      <c r="Q2810" s="84" t="n">
        <f aca="false">IF($N2810="D",VLOOKUP(H2810,BasisBuckets,2,FALSE()),0)</f>
        <v>0</v>
      </c>
      <c r="R2810" s="84" t="n">
        <f aca="false">IF($N2810="PHY",VLOOKUP(H2810,PGDBuckets,2,FALSE()),0)</f>
        <v>0</v>
      </c>
      <c r="S2810" s="84" t="n">
        <f aca="false">IF($N2810="G",VLOOKUP(H2810,PGDBuckets,2,FALSE()),0)</f>
        <v>0</v>
      </c>
      <c r="T2810" s="84" t="n">
        <f aca="false">SUM(P2810:S2810)</f>
        <v>11</v>
      </c>
      <c r="U2810" s="84" t="str">
        <f aca="false">IF(O2810="not used","-",O2810&amp;N2810&amp;T2810)</f>
        <v>-</v>
      </c>
      <c r="V2810" s="84" t="str">
        <f aca="false">IF(O2810="Not Used","-",VLOOKUP(D2810,FOLIOS,7,FALSE())&amp;H2810)</f>
        <v>-</v>
      </c>
      <c r="W2810" s="84" t="str">
        <f aca="false">IF(U2810="-","-",O2810&amp;E2810&amp;H2810)</f>
        <v>-</v>
      </c>
      <c r="X2810" s="85" t="str">
        <f aca="false">D2810&amp;G2810</f>
        <v>FT-CAND-EGSC-PRCTOLL:EMP/EAST.Z</v>
      </c>
      <c r="AF2810" s="0" t="str">
        <f aca="false">D2810&amp;V2810</f>
        <v>FT-CAND-EGSC-PRC-</v>
      </c>
    </row>
    <row r="2811" customFormat="false" ht="12.75" hidden="false" customHeight="false" outlineLevel="0" collapsed="false">
      <c r="A2811" s="81" t="n">
        <v>36682</v>
      </c>
      <c r="B2811" s="82" t="s">
        <v>55</v>
      </c>
      <c r="C2811" s="82" t="s">
        <v>56</v>
      </c>
      <c r="D2811" s="82" t="s">
        <v>103</v>
      </c>
      <c r="E2811" s="82" t="s">
        <v>24</v>
      </c>
      <c r="F2811" s="82"/>
      <c r="G2811" s="82" t="s">
        <v>63</v>
      </c>
      <c r="H2811" s="89" t="n">
        <v>37895</v>
      </c>
      <c r="I2811" s="82" t="n">
        <v>258324</v>
      </c>
      <c r="J2811" s="82" t="n">
        <v>0</v>
      </c>
      <c r="K2811" s="83" t="n">
        <f aca="false">IF(J2811=0,0,J2811/I2811)</f>
        <v>0</v>
      </c>
      <c r="L2811" s="83" t="n">
        <f aca="false">I2811/UOM</f>
        <v>25.8324</v>
      </c>
      <c r="M2811" s="83" t="n">
        <f aca="false">J2811/UOM</f>
        <v>0</v>
      </c>
      <c r="N2811" s="84" t="str">
        <f aca="false">IF(F2811="P","PHY",IF(F2811="G","G",E2811))</f>
        <v>P</v>
      </c>
      <c r="O2811" s="84" t="str">
        <f aca="false">IF(ISNA(VLOOKUP(G2811,BadCanCurves,1,FALSE())),VLOOKUP(D2811,FOLIOS,6,FALSE()),"not used")</f>
        <v>not used</v>
      </c>
      <c r="P2811" s="84" t="n">
        <f aca="false">IF($N2811="P",VLOOKUP(H2811,PrcBuckets,2,FALSE()),0)</f>
        <v>11</v>
      </c>
      <c r="Q2811" s="84" t="n">
        <f aca="false">IF($N2811="D",VLOOKUP(H2811,BasisBuckets,2,FALSE()),0)</f>
        <v>0</v>
      </c>
      <c r="R2811" s="84" t="n">
        <f aca="false">IF($N2811="PHY",VLOOKUP(H2811,PGDBuckets,2,FALSE()),0)</f>
        <v>0</v>
      </c>
      <c r="S2811" s="84" t="n">
        <f aca="false">IF($N2811="G",VLOOKUP(H2811,PGDBuckets,2,FALSE()),0)</f>
        <v>0</v>
      </c>
      <c r="T2811" s="84" t="n">
        <f aca="false">SUM(P2811:S2811)</f>
        <v>11</v>
      </c>
      <c r="U2811" s="84" t="str">
        <f aca="false">IF(O2811="not used","-",O2811&amp;N2811&amp;T2811)</f>
        <v>-</v>
      </c>
      <c r="V2811" s="84" t="str">
        <f aca="false">IF(O2811="Not Used","-",VLOOKUP(D2811,FOLIOS,7,FALSE())&amp;H2811)</f>
        <v>-</v>
      </c>
      <c r="W2811" s="84" t="str">
        <f aca="false">IF(U2811="-","-",O2811&amp;E2811&amp;H2811)</f>
        <v>-</v>
      </c>
      <c r="X2811" s="85" t="str">
        <f aca="false">D2811&amp;G2811</f>
        <v>FT-CAND-EGSC-PRCTOLL:EMP/EAST.Z</v>
      </c>
      <c r="AF2811" s="0" t="str">
        <f aca="false">D2811&amp;V2811</f>
        <v>FT-CAND-EGSC-PRC-</v>
      </c>
    </row>
    <row r="2812" customFormat="false" ht="12.75" hidden="false" customHeight="false" outlineLevel="0" collapsed="false">
      <c r="A2812" s="81" t="n">
        <v>36682</v>
      </c>
      <c r="B2812" s="82" t="s">
        <v>55</v>
      </c>
      <c r="C2812" s="82" t="s">
        <v>56</v>
      </c>
      <c r="D2812" s="82" t="s">
        <v>103</v>
      </c>
      <c r="E2812" s="82" t="s">
        <v>24</v>
      </c>
      <c r="F2812" s="82"/>
      <c r="G2812" s="82" t="s">
        <v>63</v>
      </c>
      <c r="H2812" s="89" t="n">
        <v>37926</v>
      </c>
      <c r="I2812" s="82" t="n">
        <v>0</v>
      </c>
      <c r="J2812" s="82" t="n">
        <v>0</v>
      </c>
      <c r="K2812" s="83" t="n">
        <f aca="false">IF(J2812=0,0,J2812/I2812)</f>
        <v>0</v>
      </c>
      <c r="L2812" s="83" t="n">
        <f aca="false">I2812/UOM</f>
        <v>0</v>
      </c>
      <c r="M2812" s="83" t="n">
        <f aca="false">J2812/UOM</f>
        <v>0</v>
      </c>
      <c r="N2812" s="84" t="str">
        <f aca="false">IF(F2812="P","PHY",IF(F2812="G","G",E2812))</f>
        <v>P</v>
      </c>
      <c r="O2812" s="84" t="str">
        <f aca="false">IF(ISNA(VLOOKUP(G2812,BadCanCurves,1,FALSE())),VLOOKUP(D2812,FOLIOS,6,FALSE()),"not used")</f>
        <v>not used</v>
      </c>
      <c r="P2812" s="84" t="n">
        <f aca="false">IF($N2812="P",VLOOKUP(H2812,PrcBuckets,2,FALSE()),0)</f>
        <v>11</v>
      </c>
      <c r="Q2812" s="84" t="n">
        <f aca="false">IF($N2812="D",VLOOKUP(H2812,BasisBuckets,2,FALSE()),0)</f>
        <v>0</v>
      </c>
      <c r="R2812" s="84" t="n">
        <f aca="false">IF($N2812="PHY",VLOOKUP(H2812,PGDBuckets,2,FALSE()),0)</f>
        <v>0</v>
      </c>
      <c r="S2812" s="84" t="n">
        <f aca="false">IF($N2812="G",VLOOKUP(H2812,PGDBuckets,2,FALSE()),0)</f>
        <v>0</v>
      </c>
      <c r="T2812" s="84" t="n">
        <f aca="false">SUM(P2812:S2812)</f>
        <v>11</v>
      </c>
      <c r="U2812" s="84" t="str">
        <f aca="false">IF(O2812="not used","-",O2812&amp;N2812&amp;T2812)</f>
        <v>-</v>
      </c>
      <c r="V2812" s="84" t="str">
        <f aca="false">IF(O2812="Not Used","-",VLOOKUP(D2812,FOLIOS,7,FALSE())&amp;H2812)</f>
        <v>-</v>
      </c>
      <c r="W2812" s="84" t="str">
        <f aca="false">IF(U2812="-","-",O2812&amp;E2812&amp;H2812)</f>
        <v>-</v>
      </c>
      <c r="X2812" s="85" t="str">
        <f aca="false">D2812&amp;G2812</f>
        <v>FT-CAND-EGSC-PRCTOLL:EMP/EAST.Z</v>
      </c>
      <c r="AF2812" s="0" t="str">
        <f aca="false">D2812&amp;V2812</f>
        <v>FT-CAND-EGSC-PRC-</v>
      </c>
    </row>
    <row r="2813" customFormat="false" ht="12.75" hidden="false" customHeight="false" outlineLevel="0" collapsed="false">
      <c r="A2813" s="81" t="n">
        <v>36682</v>
      </c>
      <c r="B2813" s="82" t="s">
        <v>55</v>
      </c>
      <c r="C2813" s="82" t="s">
        <v>56</v>
      </c>
      <c r="D2813" s="82" t="s">
        <v>103</v>
      </c>
      <c r="E2813" s="82" t="s">
        <v>24</v>
      </c>
      <c r="F2813" s="82"/>
      <c r="G2813" s="82" t="s">
        <v>63</v>
      </c>
      <c r="H2813" s="89" t="n">
        <v>37956</v>
      </c>
      <c r="I2813" s="82" t="n">
        <v>0</v>
      </c>
      <c r="J2813" s="82" t="n">
        <v>0</v>
      </c>
      <c r="K2813" s="83" t="n">
        <f aca="false">IF(J2813=0,0,J2813/I2813)</f>
        <v>0</v>
      </c>
      <c r="L2813" s="83" t="n">
        <f aca="false">I2813/UOM</f>
        <v>0</v>
      </c>
      <c r="M2813" s="83" t="n">
        <f aca="false">J2813/UOM</f>
        <v>0</v>
      </c>
      <c r="N2813" s="84" t="str">
        <f aca="false">IF(F2813="P","PHY",IF(F2813="G","G",E2813))</f>
        <v>P</v>
      </c>
      <c r="O2813" s="84" t="str">
        <f aca="false">IF(ISNA(VLOOKUP(G2813,BadCanCurves,1,FALSE())),VLOOKUP(D2813,FOLIOS,6,FALSE()),"not used")</f>
        <v>not used</v>
      </c>
      <c r="P2813" s="84" t="n">
        <f aca="false">IF($N2813="P",VLOOKUP(H2813,PrcBuckets,2,FALSE()),0)</f>
        <v>11</v>
      </c>
      <c r="Q2813" s="84" t="n">
        <f aca="false">IF($N2813="D",VLOOKUP(H2813,BasisBuckets,2,FALSE()),0)</f>
        <v>0</v>
      </c>
      <c r="R2813" s="84" t="n">
        <f aca="false">IF($N2813="PHY",VLOOKUP(H2813,PGDBuckets,2,FALSE()),0)</f>
        <v>0</v>
      </c>
      <c r="S2813" s="84" t="n">
        <f aca="false">IF($N2813="G",VLOOKUP(H2813,PGDBuckets,2,FALSE()),0)</f>
        <v>0</v>
      </c>
      <c r="T2813" s="84" t="n">
        <f aca="false">SUM(P2813:S2813)</f>
        <v>11</v>
      </c>
      <c r="U2813" s="84" t="str">
        <f aca="false">IF(O2813="not used","-",O2813&amp;N2813&amp;T2813)</f>
        <v>-</v>
      </c>
      <c r="V2813" s="84" t="str">
        <f aca="false">IF(O2813="Not Used","-",VLOOKUP(D2813,FOLIOS,7,FALSE())&amp;H2813)</f>
        <v>-</v>
      </c>
      <c r="W2813" s="84" t="str">
        <f aca="false">IF(U2813="-","-",O2813&amp;E2813&amp;H2813)</f>
        <v>-</v>
      </c>
      <c r="X2813" s="85" t="str">
        <f aca="false">D2813&amp;G2813</f>
        <v>FT-CAND-EGSC-PRCTOLL:EMP/EAST.Z</v>
      </c>
      <c r="AF2813" s="0" t="str">
        <f aca="false">D2813&amp;V2813</f>
        <v>FT-CAND-EGSC-PRC-</v>
      </c>
    </row>
    <row r="2814" customFormat="false" ht="12.75" hidden="false" customHeight="false" outlineLevel="0" collapsed="false">
      <c r="A2814" s="81" t="n">
        <v>36682</v>
      </c>
      <c r="B2814" s="82" t="s">
        <v>55</v>
      </c>
      <c r="C2814" s="82" t="s">
        <v>56</v>
      </c>
      <c r="D2814" s="82" t="s">
        <v>103</v>
      </c>
      <c r="E2814" s="82" t="s">
        <v>24</v>
      </c>
      <c r="F2814" s="82"/>
      <c r="G2814" s="82" t="s">
        <v>63</v>
      </c>
      <c r="H2814" s="89" t="n">
        <v>37987</v>
      </c>
      <c r="I2814" s="82" t="n">
        <v>0</v>
      </c>
      <c r="J2814" s="82" t="n">
        <v>0</v>
      </c>
      <c r="K2814" s="83" t="n">
        <f aca="false">IF(J2814=0,0,J2814/I2814)</f>
        <v>0</v>
      </c>
      <c r="L2814" s="83" t="n">
        <f aca="false">I2814/UOM</f>
        <v>0</v>
      </c>
      <c r="M2814" s="83" t="n">
        <f aca="false">J2814/UOM</f>
        <v>0</v>
      </c>
      <c r="N2814" s="84" t="str">
        <f aca="false">IF(F2814="P","PHY",IF(F2814="G","G",E2814))</f>
        <v>P</v>
      </c>
      <c r="O2814" s="84" t="str">
        <f aca="false">IF(ISNA(VLOOKUP(G2814,BadCanCurves,1,FALSE())),VLOOKUP(D2814,FOLIOS,6,FALSE()),"not used")</f>
        <v>not used</v>
      </c>
      <c r="P2814" s="84" t="n">
        <f aca="false">IF($N2814="P",VLOOKUP(H2814,PrcBuckets,2,FALSE()),0)</f>
        <v>12</v>
      </c>
      <c r="Q2814" s="84" t="n">
        <f aca="false">IF($N2814="D",VLOOKUP(H2814,BasisBuckets,2,FALSE()),0)</f>
        <v>0</v>
      </c>
      <c r="R2814" s="84" t="n">
        <f aca="false">IF($N2814="PHY",VLOOKUP(H2814,PGDBuckets,2,FALSE()),0)</f>
        <v>0</v>
      </c>
      <c r="S2814" s="84" t="n">
        <f aca="false">IF($N2814="G",VLOOKUP(H2814,PGDBuckets,2,FALSE()),0)</f>
        <v>0</v>
      </c>
      <c r="T2814" s="84" t="n">
        <f aca="false">SUM(P2814:S2814)</f>
        <v>12</v>
      </c>
      <c r="U2814" s="84" t="str">
        <f aca="false">IF(O2814="not used","-",O2814&amp;N2814&amp;T2814)</f>
        <v>-</v>
      </c>
      <c r="V2814" s="84" t="str">
        <f aca="false">IF(O2814="Not Used","-",VLOOKUP(D2814,FOLIOS,7,FALSE())&amp;H2814)</f>
        <v>-</v>
      </c>
      <c r="W2814" s="84" t="str">
        <f aca="false">IF(U2814="-","-",O2814&amp;E2814&amp;H2814)</f>
        <v>-</v>
      </c>
      <c r="X2814" s="85" t="str">
        <f aca="false">D2814&amp;G2814</f>
        <v>FT-CAND-EGSC-PRCTOLL:EMP/EAST.Z</v>
      </c>
      <c r="AF2814" s="0" t="str">
        <f aca="false">D2814&amp;V2814</f>
        <v>FT-CAND-EGSC-PRC-</v>
      </c>
    </row>
    <row r="2815" customFormat="false" ht="12.75" hidden="false" customHeight="false" outlineLevel="0" collapsed="false">
      <c r="A2815" s="81" t="n">
        <v>36682</v>
      </c>
      <c r="B2815" s="82" t="s">
        <v>55</v>
      </c>
      <c r="C2815" s="82" t="s">
        <v>56</v>
      </c>
      <c r="D2815" s="82" t="s">
        <v>103</v>
      </c>
      <c r="E2815" s="82" t="s">
        <v>24</v>
      </c>
      <c r="F2815" s="82"/>
      <c r="G2815" s="82" t="s">
        <v>63</v>
      </c>
      <c r="H2815" s="89" t="n">
        <v>38018</v>
      </c>
      <c r="I2815" s="82" t="n">
        <v>0</v>
      </c>
      <c r="J2815" s="82" t="n">
        <v>0</v>
      </c>
      <c r="K2815" s="83" t="n">
        <f aca="false">IF(J2815=0,0,J2815/I2815)</f>
        <v>0</v>
      </c>
      <c r="L2815" s="83" t="n">
        <f aca="false">I2815/UOM</f>
        <v>0</v>
      </c>
      <c r="M2815" s="83" t="n">
        <f aca="false">J2815/UOM</f>
        <v>0</v>
      </c>
      <c r="N2815" s="84" t="str">
        <f aca="false">IF(F2815="P","PHY",IF(F2815="G","G",E2815))</f>
        <v>P</v>
      </c>
      <c r="O2815" s="84" t="str">
        <f aca="false">IF(ISNA(VLOOKUP(G2815,BadCanCurves,1,FALSE())),VLOOKUP(D2815,FOLIOS,6,FALSE()),"not used")</f>
        <v>not used</v>
      </c>
      <c r="P2815" s="84" t="n">
        <f aca="false">IF($N2815="P",VLOOKUP(H2815,PrcBuckets,2,FALSE()),0)</f>
        <v>12</v>
      </c>
      <c r="Q2815" s="84" t="n">
        <f aca="false">IF($N2815="D",VLOOKUP(H2815,BasisBuckets,2,FALSE()),0)</f>
        <v>0</v>
      </c>
      <c r="R2815" s="84" t="n">
        <f aca="false">IF($N2815="PHY",VLOOKUP(H2815,PGDBuckets,2,FALSE()),0)</f>
        <v>0</v>
      </c>
      <c r="S2815" s="84" t="n">
        <f aca="false">IF($N2815="G",VLOOKUP(H2815,PGDBuckets,2,FALSE()),0)</f>
        <v>0</v>
      </c>
      <c r="T2815" s="84" t="n">
        <f aca="false">SUM(P2815:S2815)</f>
        <v>12</v>
      </c>
      <c r="U2815" s="84" t="str">
        <f aca="false">IF(O2815="not used","-",O2815&amp;N2815&amp;T2815)</f>
        <v>-</v>
      </c>
      <c r="V2815" s="84" t="str">
        <f aca="false">IF(O2815="Not Used","-",VLOOKUP(D2815,FOLIOS,7,FALSE())&amp;H2815)</f>
        <v>-</v>
      </c>
      <c r="W2815" s="84" t="str">
        <f aca="false">IF(U2815="-","-",O2815&amp;E2815&amp;H2815)</f>
        <v>-</v>
      </c>
      <c r="X2815" s="85" t="str">
        <f aca="false">D2815&amp;G2815</f>
        <v>FT-CAND-EGSC-PRCTOLL:EMP/EAST.Z</v>
      </c>
      <c r="AF2815" s="0" t="str">
        <f aca="false">D2815&amp;V2815</f>
        <v>FT-CAND-EGSC-PRC-</v>
      </c>
    </row>
    <row r="2816" customFormat="false" ht="12.75" hidden="false" customHeight="false" outlineLevel="0" collapsed="false">
      <c r="A2816" s="81" t="n">
        <v>36682</v>
      </c>
      <c r="B2816" s="82" t="s">
        <v>55</v>
      </c>
      <c r="C2816" s="82" t="s">
        <v>56</v>
      </c>
      <c r="D2816" s="82" t="s">
        <v>103</v>
      </c>
      <c r="E2816" s="82" t="s">
        <v>24</v>
      </c>
      <c r="F2816" s="82"/>
      <c r="G2816" s="82" t="s">
        <v>63</v>
      </c>
      <c r="H2816" s="89" t="n">
        <v>38047</v>
      </c>
      <c r="I2816" s="82" t="n">
        <v>0</v>
      </c>
      <c r="J2816" s="82" t="n">
        <v>0</v>
      </c>
      <c r="K2816" s="83" t="n">
        <f aca="false">IF(J2816=0,0,J2816/I2816)</f>
        <v>0</v>
      </c>
      <c r="L2816" s="83" t="n">
        <f aca="false">I2816/UOM</f>
        <v>0</v>
      </c>
      <c r="M2816" s="83" t="n">
        <f aca="false">J2816/UOM</f>
        <v>0</v>
      </c>
      <c r="N2816" s="84" t="str">
        <f aca="false">IF(F2816="P","PHY",IF(F2816="G","G",E2816))</f>
        <v>P</v>
      </c>
      <c r="O2816" s="84" t="str">
        <f aca="false">IF(ISNA(VLOOKUP(G2816,BadCanCurves,1,FALSE())),VLOOKUP(D2816,FOLIOS,6,FALSE()),"not used")</f>
        <v>not used</v>
      </c>
      <c r="P2816" s="84" t="n">
        <f aca="false">IF($N2816="P",VLOOKUP(H2816,PrcBuckets,2,FALSE()),0)</f>
        <v>12</v>
      </c>
      <c r="Q2816" s="84" t="n">
        <f aca="false">IF($N2816="D",VLOOKUP(H2816,BasisBuckets,2,FALSE()),0)</f>
        <v>0</v>
      </c>
      <c r="R2816" s="84" t="n">
        <f aca="false">IF($N2816="PHY",VLOOKUP(H2816,PGDBuckets,2,FALSE()),0)</f>
        <v>0</v>
      </c>
      <c r="S2816" s="84" t="n">
        <f aca="false">IF($N2816="G",VLOOKUP(H2816,PGDBuckets,2,FALSE()),0)</f>
        <v>0</v>
      </c>
      <c r="T2816" s="84" t="n">
        <f aca="false">SUM(P2816:S2816)</f>
        <v>12</v>
      </c>
      <c r="U2816" s="84" t="str">
        <f aca="false">IF(O2816="not used","-",O2816&amp;N2816&amp;T2816)</f>
        <v>-</v>
      </c>
      <c r="V2816" s="84" t="str">
        <f aca="false">IF(O2816="Not Used","-",VLOOKUP(D2816,FOLIOS,7,FALSE())&amp;H2816)</f>
        <v>-</v>
      </c>
      <c r="W2816" s="84" t="str">
        <f aca="false">IF(U2816="-","-",O2816&amp;E2816&amp;H2816)</f>
        <v>-</v>
      </c>
      <c r="X2816" s="85" t="str">
        <f aca="false">D2816&amp;G2816</f>
        <v>FT-CAND-EGSC-PRCTOLL:EMP/EAST.Z</v>
      </c>
      <c r="AF2816" s="0" t="str">
        <f aca="false">D2816&amp;V2816</f>
        <v>FT-CAND-EGSC-PRC-</v>
      </c>
    </row>
    <row r="2817" customFormat="false" ht="12.75" hidden="false" customHeight="false" outlineLevel="0" collapsed="false">
      <c r="A2817" s="81" t="n">
        <v>36682</v>
      </c>
      <c r="B2817" s="82" t="s">
        <v>55</v>
      </c>
      <c r="C2817" s="82" t="s">
        <v>56</v>
      </c>
      <c r="D2817" s="82" t="s">
        <v>103</v>
      </c>
      <c r="E2817" s="82" t="s">
        <v>24</v>
      </c>
      <c r="F2817" s="82"/>
      <c r="G2817" s="82" t="s">
        <v>63</v>
      </c>
      <c r="H2817" s="89" t="n">
        <v>38078</v>
      </c>
      <c r="I2817" s="82" t="n">
        <v>0</v>
      </c>
      <c r="J2817" s="82" t="n">
        <v>0</v>
      </c>
      <c r="K2817" s="83" t="n">
        <f aca="false">IF(J2817=0,0,J2817/I2817)</f>
        <v>0</v>
      </c>
      <c r="L2817" s="83" t="n">
        <f aca="false">I2817/UOM</f>
        <v>0</v>
      </c>
      <c r="M2817" s="83" t="n">
        <f aca="false">J2817/UOM</f>
        <v>0</v>
      </c>
      <c r="N2817" s="84" t="str">
        <f aca="false">IF(F2817="P","PHY",IF(F2817="G","G",E2817))</f>
        <v>P</v>
      </c>
      <c r="O2817" s="84" t="str">
        <f aca="false">IF(ISNA(VLOOKUP(G2817,BadCanCurves,1,FALSE())),VLOOKUP(D2817,FOLIOS,6,FALSE()),"not used")</f>
        <v>not used</v>
      </c>
      <c r="P2817" s="84" t="n">
        <f aca="false">IF($N2817="P",VLOOKUP(H2817,PrcBuckets,2,FALSE()),0)</f>
        <v>12</v>
      </c>
      <c r="Q2817" s="84" t="n">
        <f aca="false">IF($N2817="D",VLOOKUP(H2817,BasisBuckets,2,FALSE()),0)</f>
        <v>0</v>
      </c>
      <c r="R2817" s="84" t="n">
        <f aca="false">IF($N2817="PHY",VLOOKUP(H2817,PGDBuckets,2,FALSE()),0)</f>
        <v>0</v>
      </c>
      <c r="S2817" s="84" t="n">
        <f aca="false">IF($N2817="G",VLOOKUP(H2817,PGDBuckets,2,FALSE()),0)</f>
        <v>0</v>
      </c>
      <c r="T2817" s="84" t="n">
        <f aca="false">SUM(P2817:S2817)</f>
        <v>12</v>
      </c>
      <c r="U2817" s="84" t="str">
        <f aca="false">IF(O2817="not used","-",O2817&amp;N2817&amp;T2817)</f>
        <v>-</v>
      </c>
      <c r="V2817" s="84" t="str">
        <f aca="false">IF(O2817="Not Used","-",VLOOKUP(D2817,FOLIOS,7,FALSE())&amp;H2817)</f>
        <v>-</v>
      </c>
      <c r="W2817" s="84" t="str">
        <f aca="false">IF(U2817="-","-",O2817&amp;E2817&amp;H2817)</f>
        <v>-</v>
      </c>
      <c r="X2817" s="85" t="str">
        <f aca="false">D2817&amp;G2817</f>
        <v>FT-CAND-EGSC-PRCTOLL:EMP/EAST.Z</v>
      </c>
      <c r="AF2817" s="0" t="str">
        <f aca="false">D2817&amp;V2817</f>
        <v>FT-CAND-EGSC-PRC-</v>
      </c>
    </row>
    <row r="2818" customFormat="false" ht="12.75" hidden="false" customHeight="false" outlineLevel="0" collapsed="false">
      <c r="A2818" s="81" t="n">
        <v>36682</v>
      </c>
      <c r="B2818" s="82" t="s">
        <v>55</v>
      </c>
      <c r="C2818" s="82" t="s">
        <v>56</v>
      </c>
      <c r="D2818" s="82" t="s">
        <v>103</v>
      </c>
      <c r="E2818" s="82" t="s">
        <v>24</v>
      </c>
      <c r="F2818" s="82"/>
      <c r="G2818" s="82" t="s">
        <v>63</v>
      </c>
      <c r="H2818" s="89" t="n">
        <v>38108</v>
      </c>
      <c r="I2818" s="82" t="n">
        <v>0</v>
      </c>
      <c r="J2818" s="82" t="n">
        <v>0</v>
      </c>
      <c r="K2818" s="83" t="n">
        <f aca="false">IF(J2818=0,0,J2818/I2818)</f>
        <v>0</v>
      </c>
      <c r="L2818" s="83" t="n">
        <f aca="false">I2818/UOM</f>
        <v>0</v>
      </c>
      <c r="M2818" s="83" t="n">
        <f aca="false">J2818/UOM</f>
        <v>0</v>
      </c>
      <c r="N2818" s="84" t="str">
        <f aca="false">IF(F2818="P","PHY",IF(F2818="G","G",E2818))</f>
        <v>P</v>
      </c>
      <c r="O2818" s="84" t="str">
        <f aca="false">IF(ISNA(VLOOKUP(G2818,BadCanCurves,1,FALSE())),VLOOKUP(D2818,FOLIOS,6,FALSE()),"not used")</f>
        <v>not used</v>
      </c>
      <c r="P2818" s="84" t="n">
        <f aca="false">IF($N2818="P",VLOOKUP(H2818,PrcBuckets,2,FALSE()),0)</f>
        <v>12</v>
      </c>
      <c r="Q2818" s="84" t="n">
        <f aca="false">IF($N2818="D",VLOOKUP(H2818,BasisBuckets,2,FALSE()),0)</f>
        <v>0</v>
      </c>
      <c r="R2818" s="84" t="n">
        <f aca="false">IF($N2818="PHY",VLOOKUP(H2818,PGDBuckets,2,FALSE()),0)</f>
        <v>0</v>
      </c>
      <c r="S2818" s="84" t="n">
        <f aca="false">IF($N2818="G",VLOOKUP(H2818,PGDBuckets,2,FALSE()),0)</f>
        <v>0</v>
      </c>
      <c r="T2818" s="84" t="n">
        <f aca="false">SUM(P2818:S2818)</f>
        <v>12</v>
      </c>
      <c r="U2818" s="84" t="str">
        <f aca="false">IF(O2818="not used","-",O2818&amp;N2818&amp;T2818)</f>
        <v>-</v>
      </c>
      <c r="V2818" s="84" t="str">
        <f aca="false">IF(O2818="Not Used","-",VLOOKUP(D2818,FOLIOS,7,FALSE())&amp;H2818)</f>
        <v>-</v>
      </c>
      <c r="W2818" s="84" t="str">
        <f aca="false">IF(U2818="-","-",O2818&amp;E2818&amp;H2818)</f>
        <v>-</v>
      </c>
      <c r="X2818" s="85" t="str">
        <f aca="false">D2818&amp;G2818</f>
        <v>FT-CAND-EGSC-PRCTOLL:EMP/EAST.Z</v>
      </c>
      <c r="AF2818" s="0" t="str">
        <f aca="false">D2818&amp;V2818</f>
        <v>FT-CAND-EGSC-PRC-</v>
      </c>
    </row>
    <row r="2819" customFormat="false" ht="12.75" hidden="false" customHeight="false" outlineLevel="0" collapsed="false">
      <c r="A2819" s="81" t="n">
        <v>36682</v>
      </c>
      <c r="B2819" s="82" t="s">
        <v>55</v>
      </c>
      <c r="C2819" s="82" t="s">
        <v>56</v>
      </c>
      <c r="D2819" s="82" t="s">
        <v>103</v>
      </c>
      <c r="E2819" s="82" t="s">
        <v>24</v>
      </c>
      <c r="F2819" s="82"/>
      <c r="G2819" s="82" t="s">
        <v>63</v>
      </c>
      <c r="H2819" s="89" t="n">
        <v>38139</v>
      </c>
      <c r="I2819" s="82" t="n">
        <v>0</v>
      </c>
      <c r="J2819" s="82" t="n">
        <v>0</v>
      </c>
      <c r="K2819" s="83" t="n">
        <f aca="false">IF(J2819=0,0,J2819/I2819)</f>
        <v>0</v>
      </c>
      <c r="L2819" s="83" t="n">
        <f aca="false">I2819/UOM</f>
        <v>0</v>
      </c>
      <c r="M2819" s="83" t="n">
        <f aca="false">J2819/UOM</f>
        <v>0</v>
      </c>
      <c r="N2819" s="84" t="str">
        <f aca="false">IF(F2819="P","PHY",IF(F2819="G","G",E2819))</f>
        <v>P</v>
      </c>
      <c r="O2819" s="84" t="str">
        <f aca="false">IF(ISNA(VLOOKUP(G2819,BadCanCurves,1,FALSE())),VLOOKUP(D2819,FOLIOS,6,FALSE()),"not used")</f>
        <v>not used</v>
      </c>
      <c r="P2819" s="84" t="n">
        <f aca="false">IF($N2819="P",VLOOKUP(H2819,PrcBuckets,2,FALSE()),0)</f>
        <v>12</v>
      </c>
      <c r="Q2819" s="84" t="n">
        <f aca="false">IF($N2819="D",VLOOKUP(H2819,BasisBuckets,2,FALSE()),0)</f>
        <v>0</v>
      </c>
      <c r="R2819" s="84" t="n">
        <f aca="false">IF($N2819="PHY",VLOOKUP(H2819,PGDBuckets,2,FALSE()),0)</f>
        <v>0</v>
      </c>
      <c r="S2819" s="84" t="n">
        <f aca="false">IF($N2819="G",VLOOKUP(H2819,PGDBuckets,2,FALSE()),0)</f>
        <v>0</v>
      </c>
      <c r="T2819" s="84" t="n">
        <f aca="false">SUM(P2819:S2819)</f>
        <v>12</v>
      </c>
      <c r="U2819" s="84" t="str">
        <f aca="false">IF(O2819="not used","-",O2819&amp;N2819&amp;T2819)</f>
        <v>-</v>
      </c>
      <c r="V2819" s="84" t="str">
        <f aca="false">IF(O2819="Not Used","-",VLOOKUP(D2819,FOLIOS,7,FALSE())&amp;H2819)</f>
        <v>-</v>
      </c>
      <c r="W2819" s="84" t="str">
        <f aca="false">IF(U2819="-","-",O2819&amp;E2819&amp;H2819)</f>
        <v>-</v>
      </c>
      <c r="X2819" s="85" t="str">
        <f aca="false">D2819&amp;G2819</f>
        <v>FT-CAND-EGSC-PRCTOLL:EMP/EAST.Z</v>
      </c>
      <c r="AF2819" s="0" t="str">
        <f aca="false">D2819&amp;V2819</f>
        <v>FT-CAND-EGSC-PRC-</v>
      </c>
    </row>
    <row r="2820" customFormat="false" ht="12.75" hidden="false" customHeight="false" outlineLevel="0" collapsed="false">
      <c r="A2820" s="81" t="n">
        <v>36682</v>
      </c>
      <c r="B2820" s="82" t="s">
        <v>55</v>
      </c>
      <c r="C2820" s="82" t="s">
        <v>56</v>
      </c>
      <c r="D2820" s="82" t="s">
        <v>103</v>
      </c>
      <c r="E2820" s="82" t="s">
        <v>24</v>
      </c>
      <c r="F2820" s="82"/>
      <c r="G2820" s="82" t="s">
        <v>63</v>
      </c>
      <c r="H2820" s="89" t="n">
        <v>38169</v>
      </c>
      <c r="I2820" s="82" t="n">
        <v>0</v>
      </c>
      <c r="J2820" s="82" t="n">
        <v>0</v>
      </c>
      <c r="K2820" s="83" t="n">
        <f aca="false">IF(J2820=0,0,J2820/I2820)</f>
        <v>0</v>
      </c>
      <c r="L2820" s="83" t="n">
        <f aca="false">I2820/UOM</f>
        <v>0</v>
      </c>
      <c r="M2820" s="83" t="n">
        <f aca="false">J2820/UOM</f>
        <v>0</v>
      </c>
      <c r="N2820" s="84" t="str">
        <f aca="false">IF(F2820="P","PHY",IF(F2820="G","G",E2820))</f>
        <v>P</v>
      </c>
      <c r="O2820" s="84" t="str">
        <f aca="false">IF(ISNA(VLOOKUP(G2820,BadCanCurves,1,FALSE())),VLOOKUP(D2820,FOLIOS,6,FALSE()),"not used")</f>
        <v>not used</v>
      </c>
      <c r="P2820" s="84" t="n">
        <f aca="false">IF($N2820="P",VLOOKUP(H2820,PrcBuckets,2,FALSE()),0)</f>
        <v>12</v>
      </c>
      <c r="Q2820" s="84" t="n">
        <f aca="false">IF($N2820="D",VLOOKUP(H2820,BasisBuckets,2,FALSE()),0)</f>
        <v>0</v>
      </c>
      <c r="R2820" s="84" t="n">
        <f aca="false">IF($N2820="PHY",VLOOKUP(H2820,PGDBuckets,2,FALSE()),0)</f>
        <v>0</v>
      </c>
      <c r="S2820" s="84" t="n">
        <f aca="false">IF($N2820="G",VLOOKUP(H2820,PGDBuckets,2,FALSE()),0)</f>
        <v>0</v>
      </c>
      <c r="T2820" s="84" t="n">
        <f aca="false">SUM(P2820:S2820)</f>
        <v>12</v>
      </c>
      <c r="U2820" s="84" t="str">
        <f aca="false">IF(O2820="not used","-",O2820&amp;N2820&amp;T2820)</f>
        <v>-</v>
      </c>
      <c r="V2820" s="84" t="str">
        <f aca="false">IF(O2820="Not Used","-",VLOOKUP(D2820,FOLIOS,7,FALSE())&amp;H2820)</f>
        <v>-</v>
      </c>
      <c r="W2820" s="84" t="str">
        <f aca="false">IF(U2820="-","-",O2820&amp;E2820&amp;H2820)</f>
        <v>-</v>
      </c>
      <c r="X2820" s="85" t="str">
        <f aca="false">D2820&amp;G2820</f>
        <v>FT-CAND-EGSC-PRCTOLL:EMP/EAST.Z</v>
      </c>
      <c r="AF2820" s="0" t="str">
        <f aca="false">D2820&amp;V2820</f>
        <v>FT-CAND-EGSC-PRC-</v>
      </c>
    </row>
    <row r="2821" customFormat="false" ht="12.75" hidden="false" customHeight="false" outlineLevel="0" collapsed="false">
      <c r="A2821" s="81" t="n">
        <v>36682</v>
      </c>
      <c r="B2821" s="82" t="s">
        <v>55</v>
      </c>
      <c r="C2821" s="82" t="s">
        <v>56</v>
      </c>
      <c r="D2821" s="82" t="s">
        <v>103</v>
      </c>
      <c r="E2821" s="82" t="s">
        <v>24</v>
      </c>
      <c r="F2821" s="82"/>
      <c r="G2821" s="82" t="s">
        <v>63</v>
      </c>
      <c r="H2821" s="89" t="n">
        <v>38200</v>
      </c>
      <c r="I2821" s="82" t="n">
        <v>0</v>
      </c>
      <c r="J2821" s="82" t="n">
        <v>0</v>
      </c>
      <c r="K2821" s="83" t="n">
        <f aca="false">IF(J2821=0,0,J2821/I2821)</f>
        <v>0</v>
      </c>
      <c r="L2821" s="83" t="n">
        <f aca="false">I2821/UOM</f>
        <v>0</v>
      </c>
      <c r="M2821" s="83" t="n">
        <f aca="false">J2821/UOM</f>
        <v>0</v>
      </c>
      <c r="N2821" s="84" t="str">
        <f aca="false">IF(F2821="P","PHY",IF(F2821="G","G",E2821))</f>
        <v>P</v>
      </c>
      <c r="O2821" s="84" t="str">
        <f aca="false">IF(ISNA(VLOOKUP(G2821,BadCanCurves,1,FALSE())),VLOOKUP(D2821,FOLIOS,6,FALSE()),"not used")</f>
        <v>not used</v>
      </c>
      <c r="P2821" s="84" t="n">
        <f aca="false">IF($N2821="P",VLOOKUP(H2821,PrcBuckets,2,FALSE()),0)</f>
        <v>12</v>
      </c>
      <c r="Q2821" s="84" t="n">
        <f aca="false">IF($N2821="D",VLOOKUP(H2821,BasisBuckets,2,FALSE()),0)</f>
        <v>0</v>
      </c>
      <c r="R2821" s="84" t="n">
        <f aca="false">IF($N2821="PHY",VLOOKUP(H2821,PGDBuckets,2,FALSE()),0)</f>
        <v>0</v>
      </c>
      <c r="S2821" s="84" t="n">
        <f aca="false">IF($N2821="G",VLOOKUP(H2821,PGDBuckets,2,FALSE()),0)</f>
        <v>0</v>
      </c>
      <c r="T2821" s="84" t="n">
        <f aca="false">SUM(P2821:S2821)</f>
        <v>12</v>
      </c>
      <c r="U2821" s="84" t="str">
        <f aca="false">IF(O2821="not used","-",O2821&amp;N2821&amp;T2821)</f>
        <v>-</v>
      </c>
      <c r="V2821" s="84" t="str">
        <f aca="false">IF(O2821="Not Used","-",VLOOKUP(D2821,FOLIOS,7,FALSE())&amp;H2821)</f>
        <v>-</v>
      </c>
      <c r="W2821" s="84" t="str">
        <f aca="false">IF(U2821="-","-",O2821&amp;E2821&amp;H2821)</f>
        <v>-</v>
      </c>
      <c r="X2821" s="85" t="str">
        <f aca="false">D2821&amp;G2821</f>
        <v>FT-CAND-EGSC-PRCTOLL:EMP/EAST.Z</v>
      </c>
      <c r="AF2821" s="0" t="str">
        <f aca="false">D2821&amp;V2821</f>
        <v>FT-CAND-EGSC-PRC-</v>
      </c>
    </row>
    <row r="2822" customFormat="false" ht="12.75" hidden="false" customHeight="false" outlineLevel="0" collapsed="false">
      <c r="A2822" s="81" t="n">
        <v>36682</v>
      </c>
      <c r="B2822" s="82" t="s">
        <v>55</v>
      </c>
      <c r="C2822" s="82" t="s">
        <v>56</v>
      </c>
      <c r="D2822" s="82" t="s">
        <v>103</v>
      </c>
      <c r="E2822" s="82" t="s">
        <v>24</v>
      </c>
      <c r="F2822" s="82"/>
      <c r="G2822" s="82" t="s">
        <v>63</v>
      </c>
      <c r="H2822" s="89" t="n">
        <v>38231</v>
      </c>
      <c r="I2822" s="82" t="n">
        <v>0</v>
      </c>
      <c r="J2822" s="82" t="n">
        <v>0</v>
      </c>
      <c r="K2822" s="83" t="n">
        <f aca="false">IF(J2822=0,0,J2822/I2822)</f>
        <v>0</v>
      </c>
      <c r="L2822" s="83" t="n">
        <f aca="false">I2822/UOM</f>
        <v>0</v>
      </c>
      <c r="M2822" s="83" t="n">
        <f aca="false">J2822/UOM</f>
        <v>0</v>
      </c>
      <c r="N2822" s="84" t="str">
        <f aca="false">IF(F2822="P","PHY",IF(F2822="G","G",E2822))</f>
        <v>P</v>
      </c>
      <c r="O2822" s="84" t="str">
        <f aca="false">IF(ISNA(VLOOKUP(G2822,BadCanCurves,1,FALSE())),VLOOKUP(D2822,FOLIOS,6,FALSE()),"not used")</f>
        <v>not used</v>
      </c>
      <c r="P2822" s="84" t="n">
        <f aca="false">IF($N2822="P",VLOOKUP(H2822,PrcBuckets,2,FALSE()),0)</f>
        <v>12</v>
      </c>
      <c r="Q2822" s="84" t="n">
        <f aca="false">IF($N2822="D",VLOOKUP(H2822,BasisBuckets,2,FALSE()),0)</f>
        <v>0</v>
      </c>
      <c r="R2822" s="84" t="n">
        <f aca="false">IF($N2822="PHY",VLOOKUP(H2822,PGDBuckets,2,FALSE()),0)</f>
        <v>0</v>
      </c>
      <c r="S2822" s="84" t="n">
        <f aca="false">IF($N2822="G",VLOOKUP(H2822,PGDBuckets,2,FALSE()),0)</f>
        <v>0</v>
      </c>
      <c r="T2822" s="84" t="n">
        <f aca="false">SUM(P2822:S2822)</f>
        <v>12</v>
      </c>
      <c r="U2822" s="84" t="str">
        <f aca="false">IF(O2822="not used","-",O2822&amp;N2822&amp;T2822)</f>
        <v>-</v>
      </c>
      <c r="V2822" s="84" t="str">
        <f aca="false">IF(O2822="Not Used","-",VLOOKUP(D2822,FOLIOS,7,FALSE())&amp;H2822)</f>
        <v>-</v>
      </c>
      <c r="W2822" s="84" t="str">
        <f aca="false">IF(U2822="-","-",O2822&amp;E2822&amp;H2822)</f>
        <v>-</v>
      </c>
      <c r="X2822" s="85" t="str">
        <f aca="false">D2822&amp;G2822</f>
        <v>FT-CAND-EGSC-PRCTOLL:EMP/EAST.Z</v>
      </c>
      <c r="AF2822" s="0" t="str">
        <f aca="false">D2822&amp;V2822</f>
        <v>FT-CAND-EGSC-PRC-</v>
      </c>
    </row>
    <row r="2823" customFormat="false" ht="12.75" hidden="false" customHeight="false" outlineLevel="0" collapsed="false">
      <c r="A2823" s="81" t="n">
        <v>36682</v>
      </c>
      <c r="B2823" s="82" t="s">
        <v>55</v>
      </c>
      <c r="C2823" s="82" t="s">
        <v>56</v>
      </c>
      <c r="D2823" s="82" t="s">
        <v>103</v>
      </c>
      <c r="E2823" s="82" t="s">
        <v>24</v>
      </c>
      <c r="F2823" s="82"/>
      <c r="G2823" s="82" t="s">
        <v>63</v>
      </c>
      <c r="H2823" s="89" t="n">
        <v>38261</v>
      </c>
      <c r="I2823" s="82" t="n">
        <v>0</v>
      </c>
      <c r="J2823" s="82" t="n">
        <v>0</v>
      </c>
      <c r="K2823" s="83" t="n">
        <f aca="false">IF(J2823=0,0,J2823/I2823)</f>
        <v>0</v>
      </c>
      <c r="L2823" s="83" t="n">
        <f aca="false">I2823/UOM</f>
        <v>0</v>
      </c>
      <c r="M2823" s="83" t="n">
        <f aca="false">J2823/UOM</f>
        <v>0</v>
      </c>
      <c r="N2823" s="84" t="str">
        <f aca="false">IF(F2823="P","PHY",IF(F2823="G","G",E2823))</f>
        <v>P</v>
      </c>
      <c r="O2823" s="84" t="str">
        <f aca="false">IF(ISNA(VLOOKUP(G2823,BadCanCurves,1,FALSE())),VLOOKUP(D2823,FOLIOS,6,FALSE()),"not used")</f>
        <v>not used</v>
      </c>
      <c r="P2823" s="84" t="n">
        <f aca="false">IF($N2823="P",VLOOKUP(H2823,PrcBuckets,2,FALSE()),0)</f>
        <v>12</v>
      </c>
      <c r="Q2823" s="84" t="n">
        <f aca="false">IF($N2823="D",VLOOKUP(H2823,BasisBuckets,2,FALSE()),0)</f>
        <v>0</v>
      </c>
      <c r="R2823" s="84" t="n">
        <f aca="false">IF($N2823="PHY",VLOOKUP(H2823,PGDBuckets,2,FALSE()),0)</f>
        <v>0</v>
      </c>
      <c r="S2823" s="84" t="n">
        <f aca="false">IF($N2823="G",VLOOKUP(H2823,PGDBuckets,2,FALSE()),0)</f>
        <v>0</v>
      </c>
      <c r="T2823" s="84" t="n">
        <f aca="false">SUM(P2823:S2823)</f>
        <v>12</v>
      </c>
      <c r="U2823" s="84" t="str">
        <f aca="false">IF(O2823="not used","-",O2823&amp;N2823&amp;T2823)</f>
        <v>-</v>
      </c>
      <c r="V2823" s="84" t="str">
        <f aca="false">IF(O2823="Not Used","-",VLOOKUP(D2823,FOLIOS,7,FALSE())&amp;H2823)</f>
        <v>-</v>
      </c>
      <c r="W2823" s="84" t="str">
        <f aca="false">IF(U2823="-","-",O2823&amp;E2823&amp;H2823)</f>
        <v>-</v>
      </c>
      <c r="X2823" s="85" t="str">
        <f aca="false">D2823&amp;G2823</f>
        <v>FT-CAND-EGSC-PRCTOLL:EMP/EAST.Z</v>
      </c>
      <c r="AF2823" s="0" t="str">
        <f aca="false">D2823&amp;V2823</f>
        <v>FT-CAND-EGSC-PRC-</v>
      </c>
    </row>
    <row r="2824" customFormat="false" ht="12.75" hidden="false" customHeight="false" outlineLevel="0" collapsed="false">
      <c r="A2824" s="81" t="n">
        <v>36682</v>
      </c>
      <c r="B2824" s="82" t="s">
        <v>55</v>
      </c>
      <c r="C2824" s="82" t="s">
        <v>56</v>
      </c>
      <c r="D2824" s="82" t="s">
        <v>103</v>
      </c>
      <c r="E2824" s="82" t="s">
        <v>24</v>
      </c>
      <c r="F2824" s="82"/>
      <c r="G2824" s="82" t="s">
        <v>63</v>
      </c>
      <c r="H2824" s="89" t="n">
        <v>38292</v>
      </c>
      <c r="I2824" s="82" t="n">
        <v>0</v>
      </c>
      <c r="J2824" s="82" t="n">
        <v>0</v>
      </c>
      <c r="K2824" s="83" t="n">
        <f aca="false">IF(J2824=0,0,J2824/I2824)</f>
        <v>0</v>
      </c>
      <c r="L2824" s="83" t="n">
        <f aca="false">I2824/UOM</f>
        <v>0</v>
      </c>
      <c r="M2824" s="83" t="n">
        <f aca="false">J2824/UOM</f>
        <v>0</v>
      </c>
      <c r="N2824" s="84" t="str">
        <f aca="false">IF(F2824="P","PHY",IF(F2824="G","G",E2824))</f>
        <v>P</v>
      </c>
      <c r="O2824" s="84" t="str">
        <f aca="false">IF(ISNA(VLOOKUP(G2824,BadCanCurves,1,FALSE())),VLOOKUP(D2824,FOLIOS,6,FALSE()),"not used")</f>
        <v>not used</v>
      </c>
      <c r="P2824" s="84" t="n">
        <f aca="false">IF($N2824="P",VLOOKUP(H2824,PrcBuckets,2,FALSE()),0)</f>
        <v>12</v>
      </c>
      <c r="Q2824" s="84" t="n">
        <f aca="false">IF($N2824="D",VLOOKUP(H2824,BasisBuckets,2,FALSE()),0)</f>
        <v>0</v>
      </c>
      <c r="R2824" s="84" t="n">
        <f aca="false">IF($N2824="PHY",VLOOKUP(H2824,PGDBuckets,2,FALSE()),0)</f>
        <v>0</v>
      </c>
      <c r="S2824" s="84" t="n">
        <f aca="false">IF($N2824="G",VLOOKUP(H2824,PGDBuckets,2,FALSE()),0)</f>
        <v>0</v>
      </c>
      <c r="T2824" s="84" t="n">
        <f aca="false">SUM(P2824:S2824)</f>
        <v>12</v>
      </c>
      <c r="U2824" s="84" t="str">
        <f aca="false">IF(O2824="not used","-",O2824&amp;N2824&amp;T2824)</f>
        <v>-</v>
      </c>
      <c r="V2824" s="84" t="str">
        <f aca="false">IF(O2824="Not Used","-",VLOOKUP(D2824,FOLIOS,7,FALSE())&amp;H2824)</f>
        <v>-</v>
      </c>
      <c r="W2824" s="84" t="str">
        <f aca="false">IF(U2824="-","-",O2824&amp;E2824&amp;H2824)</f>
        <v>-</v>
      </c>
      <c r="X2824" s="85" t="str">
        <f aca="false">D2824&amp;G2824</f>
        <v>FT-CAND-EGSC-PRCTOLL:EMP/EAST.Z</v>
      </c>
      <c r="AF2824" s="0" t="str">
        <f aca="false">D2824&amp;V2824</f>
        <v>FT-CAND-EGSC-PRC-</v>
      </c>
    </row>
    <row r="2825" customFormat="false" ht="12.75" hidden="false" customHeight="false" outlineLevel="0" collapsed="false">
      <c r="A2825" s="81" t="n">
        <v>36682</v>
      </c>
      <c r="B2825" s="82" t="s">
        <v>55</v>
      </c>
      <c r="C2825" s="82" t="s">
        <v>56</v>
      </c>
      <c r="D2825" s="82" t="s">
        <v>103</v>
      </c>
      <c r="E2825" s="82" t="s">
        <v>24</v>
      </c>
      <c r="F2825" s="82"/>
      <c r="G2825" s="82" t="s">
        <v>63</v>
      </c>
      <c r="H2825" s="89" t="n">
        <v>38322</v>
      </c>
      <c r="I2825" s="82" t="n">
        <v>0</v>
      </c>
      <c r="J2825" s="82" t="n">
        <v>0</v>
      </c>
      <c r="K2825" s="83" t="n">
        <f aca="false">IF(J2825=0,0,J2825/I2825)</f>
        <v>0</v>
      </c>
      <c r="L2825" s="83" t="n">
        <f aca="false">I2825/UOM</f>
        <v>0</v>
      </c>
      <c r="M2825" s="83" t="n">
        <f aca="false">J2825/UOM</f>
        <v>0</v>
      </c>
      <c r="N2825" s="84" t="str">
        <f aca="false">IF(F2825="P","PHY",IF(F2825="G","G",E2825))</f>
        <v>P</v>
      </c>
      <c r="O2825" s="84" t="str">
        <f aca="false">IF(ISNA(VLOOKUP(G2825,BadCanCurves,1,FALSE())),VLOOKUP(D2825,FOLIOS,6,FALSE()),"not used")</f>
        <v>not used</v>
      </c>
      <c r="P2825" s="84" t="n">
        <f aca="false">IF($N2825="P",VLOOKUP(H2825,PrcBuckets,2,FALSE()),0)</f>
        <v>12</v>
      </c>
      <c r="Q2825" s="84" t="n">
        <f aca="false">IF($N2825="D",VLOOKUP(H2825,BasisBuckets,2,FALSE()),0)</f>
        <v>0</v>
      </c>
      <c r="R2825" s="84" t="n">
        <f aca="false">IF($N2825="PHY",VLOOKUP(H2825,PGDBuckets,2,FALSE()),0)</f>
        <v>0</v>
      </c>
      <c r="S2825" s="84" t="n">
        <f aca="false">IF($N2825="G",VLOOKUP(H2825,PGDBuckets,2,FALSE()),0)</f>
        <v>0</v>
      </c>
      <c r="T2825" s="84" t="n">
        <f aca="false">SUM(P2825:S2825)</f>
        <v>12</v>
      </c>
      <c r="U2825" s="84" t="str">
        <f aca="false">IF(O2825="not used","-",O2825&amp;N2825&amp;T2825)</f>
        <v>-</v>
      </c>
      <c r="V2825" s="84" t="str">
        <f aca="false">IF(O2825="Not Used","-",VLOOKUP(D2825,FOLIOS,7,FALSE())&amp;H2825)</f>
        <v>-</v>
      </c>
      <c r="W2825" s="84" t="str">
        <f aca="false">IF(U2825="-","-",O2825&amp;E2825&amp;H2825)</f>
        <v>-</v>
      </c>
      <c r="X2825" s="85" t="str">
        <f aca="false">D2825&amp;G2825</f>
        <v>FT-CAND-EGSC-PRCTOLL:EMP/EAST.Z</v>
      </c>
      <c r="AF2825" s="0" t="str">
        <f aca="false">D2825&amp;V2825</f>
        <v>FT-CAND-EGSC-PRC-</v>
      </c>
    </row>
    <row r="2826" customFormat="false" ht="12.75" hidden="false" customHeight="false" outlineLevel="0" collapsed="false">
      <c r="A2826" s="81" t="n">
        <v>36682</v>
      </c>
      <c r="B2826" s="82" t="s">
        <v>55</v>
      </c>
      <c r="C2826" s="82" t="s">
        <v>56</v>
      </c>
      <c r="D2826" s="82" t="s">
        <v>103</v>
      </c>
      <c r="E2826" s="82" t="s">
        <v>24</v>
      </c>
      <c r="F2826" s="82"/>
      <c r="G2826" s="82" t="s">
        <v>63</v>
      </c>
      <c r="H2826" s="89" t="n">
        <v>38353</v>
      </c>
      <c r="I2826" s="82" t="n">
        <v>0</v>
      </c>
      <c r="J2826" s="82" t="n">
        <v>0</v>
      </c>
      <c r="K2826" s="83" t="n">
        <f aca="false">IF(J2826=0,0,J2826/I2826)</f>
        <v>0</v>
      </c>
      <c r="L2826" s="83" t="n">
        <f aca="false">I2826/UOM</f>
        <v>0</v>
      </c>
      <c r="M2826" s="83" t="n">
        <f aca="false">J2826/UOM</f>
        <v>0</v>
      </c>
      <c r="N2826" s="84" t="str">
        <f aca="false">IF(F2826="P","PHY",IF(F2826="G","G",E2826))</f>
        <v>P</v>
      </c>
      <c r="O2826" s="84" t="str">
        <f aca="false">IF(ISNA(VLOOKUP(G2826,BadCanCurves,1,FALSE())),VLOOKUP(D2826,FOLIOS,6,FALSE()),"not used")</f>
        <v>not used</v>
      </c>
      <c r="P2826" s="84" t="n">
        <f aca="false">IF($N2826="P",VLOOKUP(H2826,PrcBuckets,2,FALSE()),0)</f>
        <v>13</v>
      </c>
      <c r="Q2826" s="84" t="n">
        <f aca="false">IF($N2826="D",VLOOKUP(H2826,BasisBuckets,2,FALSE()),0)</f>
        <v>0</v>
      </c>
      <c r="R2826" s="84" t="n">
        <f aca="false">IF($N2826="PHY",VLOOKUP(H2826,PGDBuckets,2,FALSE()),0)</f>
        <v>0</v>
      </c>
      <c r="S2826" s="84" t="n">
        <f aca="false">IF($N2826="G",VLOOKUP(H2826,PGDBuckets,2,FALSE()),0)</f>
        <v>0</v>
      </c>
      <c r="T2826" s="84" t="n">
        <f aca="false">SUM(P2826:S2826)</f>
        <v>13</v>
      </c>
      <c r="U2826" s="84" t="str">
        <f aca="false">IF(O2826="not used","-",O2826&amp;N2826&amp;T2826)</f>
        <v>-</v>
      </c>
      <c r="V2826" s="84" t="str">
        <f aca="false">IF(O2826="Not Used","-",VLOOKUP(D2826,FOLIOS,7,FALSE())&amp;H2826)</f>
        <v>-</v>
      </c>
      <c r="W2826" s="84" t="str">
        <f aca="false">IF(U2826="-","-",O2826&amp;E2826&amp;H2826)</f>
        <v>-</v>
      </c>
      <c r="X2826" s="85" t="str">
        <f aca="false">D2826&amp;G2826</f>
        <v>FT-CAND-EGSC-PRCTOLL:EMP/EAST.Z</v>
      </c>
      <c r="AF2826" s="0" t="str">
        <f aca="false">D2826&amp;V2826</f>
        <v>FT-CAND-EGSC-PRC-</v>
      </c>
    </row>
    <row r="2827" customFormat="false" ht="12.75" hidden="false" customHeight="false" outlineLevel="0" collapsed="false">
      <c r="A2827" s="81" t="n">
        <v>36682</v>
      </c>
      <c r="B2827" s="82" t="s">
        <v>55</v>
      </c>
      <c r="C2827" s="82" t="s">
        <v>56</v>
      </c>
      <c r="D2827" s="82" t="s">
        <v>103</v>
      </c>
      <c r="E2827" s="82" t="s">
        <v>24</v>
      </c>
      <c r="F2827" s="82"/>
      <c r="G2827" s="82" t="s">
        <v>63</v>
      </c>
      <c r="H2827" s="89" t="n">
        <v>38384</v>
      </c>
      <c r="I2827" s="82" t="n">
        <v>0</v>
      </c>
      <c r="J2827" s="82" t="n">
        <v>0</v>
      </c>
      <c r="K2827" s="83" t="n">
        <f aca="false">IF(J2827=0,0,J2827/I2827)</f>
        <v>0</v>
      </c>
      <c r="L2827" s="83" t="n">
        <f aca="false">I2827/UOM</f>
        <v>0</v>
      </c>
      <c r="M2827" s="83" t="n">
        <f aca="false">J2827/UOM</f>
        <v>0</v>
      </c>
      <c r="N2827" s="84" t="str">
        <f aca="false">IF(F2827="P","PHY",IF(F2827="G","G",E2827))</f>
        <v>P</v>
      </c>
      <c r="O2827" s="84" t="str">
        <f aca="false">IF(ISNA(VLOOKUP(G2827,BadCanCurves,1,FALSE())),VLOOKUP(D2827,FOLIOS,6,FALSE()),"not used")</f>
        <v>not used</v>
      </c>
      <c r="P2827" s="84" t="n">
        <f aca="false">IF($N2827="P",VLOOKUP(H2827,PrcBuckets,2,FALSE()),0)</f>
        <v>13</v>
      </c>
      <c r="Q2827" s="84" t="n">
        <f aca="false">IF($N2827="D",VLOOKUP(H2827,BasisBuckets,2,FALSE()),0)</f>
        <v>0</v>
      </c>
      <c r="R2827" s="84" t="n">
        <f aca="false">IF($N2827="PHY",VLOOKUP(H2827,PGDBuckets,2,FALSE()),0)</f>
        <v>0</v>
      </c>
      <c r="S2827" s="84" t="n">
        <f aca="false">IF($N2827="G",VLOOKUP(H2827,PGDBuckets,2,FALSE()),0)</f>
        <v>0</v>
      </c>
      <c r="T2827" s="84" t="n">
        <f aca="false">SUM(P2827:S2827)</f>
        <v>13</v>
      </c>
      <c r="U2827" s="84" t="str">
        <f aca="false">IF(O2827="not used","-",O2827&amp;N2827&amp;T2827)</f>
        <v>-</v>
      </c>
      <c r="V2827" s="84" t="str">
        <f aca="false">IF(O2827="Not Used","-",VLOOKUP(D2827,FOLIOS,7,FALSE())&amp;H2827)</f>
        <v>-</v>
      </c>
      <c r="W2827" s="84" t="str">
        <f aca="false">IF(U2827="-","-",O2827&amp;E2827&amp;H2827)</f>
        <v>-</v>
      </c>
      <c r="X2827" s="85" t="str">
        <f aca="false">D2827&amp;G2827</f>
        <v>FT-CAND-EGSC-PRCTOLL:EMP/EAST.Z</v>
      </c>
      <c r="AF2827" s="0" t="str">
        <f aca="false">D2827&amp;V2827</f>
        <v>FT-CAND-EGSC-PRC-</v>
      </c>
    </row>
    <row r="2828" customFormat="false" ht="12.75" hidden="false" customHeight="false" outlineLevel="0" collapsed="false">
      <c r="A2828" s="81" t="n">
        <v>36682</v>
      </c>
      <c r="B2828" s="82" t="s">
        <v>55</v>
      </c>
      <c r="C2828" s="82" t="s">
        <v>56</v>
      </c>
      <c r="D2828" s="82" t="s">
        <v>103</v>
      </c>
      <c r="E2828" s="82" t="s">
        <v>24</v>
      </c>
      <c r="F2828" s="82"/>
      <c r="G2828" s="82" t="s">
        <v>63</v>
      </c>
      <c r="H2828" s="89" t="n">
        <v>38412</v>
      </c>
      <c r="I2828" s="82" t="n">
        <v>0</v>
      </c>
      <c r="J2828" s="82" t="n">
        <v>0</v>
      </c>
      <c r="K2828" s="83" t="n">
        <f aca="false">IF(J2828=0,0,J2828/I2828)</f>
        <v>0</v>
      </c>
      <c r="L2828" s="83" t="n">
        <f aca="false">I2828/UOM</f>
        <v>0</v>
      </c>
      <c r="M2828" s="83" t="n">
        <f aca="false">J2828/UOM</f>
        <v>0</v>
      </c>
      <c r="N2828" s="84" t="str">
        <f aca="false">IF(F2828="P","PHY",IF(F2828="G","G",E2828))</f>
        <v>P</v>
      </c>
      <c r="O2828" s="84" t="str">
        <f aca="false">IF(ISNA(VLOOKUP(G2828,BadCanCurves,1,FALSE())),VLOOKUP(D2828,FOLIOS,6,FALSE()),"not used")</f>
        <v>not used</v>
      </c>
      <c r="P2828" s="84" t="n">
        <f aca="false">IF($N2828="P",VLOOKUP(H2828,PrcBuckets,2,FALSE()),0)</f>
        <v>13</v>
      </c>
      <c r="Q2828" s="84" t="n">
        <f aca="false">IF($N2828="D",VLOOKUP(H2828,BasisBuckets,2,FALSE()),0)</f>
        <v>0</v>
      </c>
      <c r="R2828" s="84" t="n">
        <f aca="false">IF($N2828="PHY",VLOOKUP(H2828,PGDBuckets,2,FALSE()),0)</f>
        <v>0</v>
      </c>
      <c r="S2828" s="84" t="n">
        <f aca="false">IF($N2828="G",VLOOKUP(H2828,PGDBuckets,2,FALSE()),0)</f>
        <v>0</v>
      </c>
      <c r="T2828" s="84" t="n">
        <f aca="false">SUM(P2828:S2828)</f>
        <v>13</v>
      </c>
      <c r="U2828" s="84" t="str">
        <f aca="false">IF(O2828="not used","-",O2828&amp;N2828&amp;T2828)</f>
        <v>-</v>
      </c>
      <c r="V2828" s="84" t="str">
        <f aca="false">IF(O2828="Not Used","-",VLOOKUP(D2828,FOLIOS,7,FALSE())&amp;H2828)</f>
        <v>-</v>
      </c>
      <c r="W2828" s="84" t="str">
        <f aca="false">IF(U2828="-","-",O2828&amp;E2828&amp;H2828)</f>
        <v>-</v>
      </c>
      <c r="X2828" s="85" t="str">
        <f aca="false">D2828&amp;G2828</f>
        <v>FT-CAND-EGSC-PRCTOLL:EMP/EAST.Z</v>
      </c>
      <c r="AF2828" s="0" t="str">
        <f aca="false">D2828&amp;V2828</f>
        <v>FT-CAND-EGSC-PRC-</v>
      </c>
    </row>
    <row r="2829" customFormat="false" ht="12.75" hidden="false" customHeight="false" outlineLevel="0" collapsed="false">
      <c r="A2829" s="81" t="n">
        <v>36682</v>
      </c>
      <c r="B2829" s="82" t="s">
        <v>55</v>
      </c>
      <c r="C2829" s="82" t="s">
        <v>56</v>
      </c>
      <c r="D2829" s="82" t="s">
        <v>103</v>
      </c>
      <c r="E2829" s="82" t="s">
        <v>24</v>
      </c>
      <c r="F2829" s="82"/>
      <c r="G2829" s="82" t="s">
        <v>63</v>
      </c>
      <c r="H2829" s="89" t="n">
        <v>38443</v>
      </c>
      <c r="I2829" s="82" t="n">
        <v>0</v>
      </c>
      <c r="J2829" s="82" t="n">
        <v>0</v>
      </c>
      <c r="K2829" s="83" t="n">
        <f aca="false">IF(J2829=0,0,J2829/I2829)</f>
        <v>0</v>
      </c>
      <c r="L2829" s="83" t="n">
        <f aca="false">I2829/UOM</f>
        <v>0</v>
      </c>
      <c r="M2829" s="83" t="n">
        <f aca="false">J2829/UOM</f>
        <v>0</v>
      </c>
      <c r="N2829" s="84" t="str">
        <f aca="false">IF(F2829="P","PHY",IF(F2829="G","G",E2829))</f>
        <v>P</v>
      </c>
      <c r="O2829" s="84" t="str">
        <f aca="false">IF(ISNA(VLOOKUP(G2829,BadCanCurves,1,FALSE())),VLOOKUP(D2829,FOLIOS,6,FALSE()),"not used")</f>
        <v>not used</v>
      </c>
      <c r="P2829" s="84" t="n">
        <f aca="false">IF($N2829="P",VLOOKUP(H2829,PrcBuckets,2,FALSE()),0)</f>
        <v>13</v>
      </c>
      <c r="Q2829" s="84" t="n">
        <f aca="false">IF($N2829="D",VLOOKUP(H2829,BasisBuckets,2,FALSE()),0)</f>
        <v>0</v>
      </c>
      <c r="R2829" s="84" t="n">
        <f aca="false">IF($N2829="PHY",VLOOKUP(H2829,PGDBuckets,2,FALSE()),0)</f>
        <v>0</v>
      </c>
      <c r="S2829" s="84" t="n">
        <f aca="false">IF($N2829="G",VLOOKUP(H2829,PGDBuckets,2,FALSE()),0)</f>
        <v>0</v>
      </c>
      <c r="T2829" s="84" t="n">
        <f aca="false">SUM(P2829:S2829)</f>
        <v>13</v>
      </c>
      <c r="U2829" s="84" t="str">
        <f aca="false">IF(O2829="not used","-",O2829&amp;N2829&amp;T2829)</f>
        <v>-</v>
      </c>
      <c r="V2829" s="84" t="str">
        <f aca="false">IF(O2829="Not Used","-",VLOOKUP(D2829,FOLIOS,7,FALSE())&amp;H2829)</f>
        <v>-</v>
      </c>
      <c r="W2829" s="84" t="str">
        <f aca="false">IF(U2829="-","-",O2829&amp;E2829&amp;H2829)</f>
        <v>-</v>
      </c>
      <c r="X2829" s="85" t="str">
        <f aca="false">D2829&amp;G2829</f>
        <v>FT-CAND-EGSC-PRCTOLL:EMP/EAST.Z</v>
      </c>
      <c r="AF2829" s="0" t="str">
        <f aca="false">D2829&amp;V2829</f>
        <v>FT-CAND-EGSC-PRC-</v>
      </c>
    </row>
    <row r="2830" customFormat="false" ht="12.75" hidden="false" customHeight="false" outlineLevel="0" collapsed="false">
      <c r="A2830" s="81" t="n">
        <v>36682</v>
      </c>
      <c r="B2830" s="82" t="s">
        <v>55</v>
      </c>
      <c r="C2830" s="82" t="s">
        <v>56</v>
      </c>
      <c r="D2830" s="82" t="s">
        <v>103</v>
      </c>
      <c r="E2830" s="82" t="s">
        <v>24</v>
      </c>
      <c r="F2830" s="82"/>
      <c r="G2830" s="82" t="s">
        <v>63</v>
      </c>
      <c r="H2830" s="89" t="n">
        <v>38473</v>
      </c>
      <c r="I2830" s="82" t="n">
        <v>0</v>
      </c>
      <c r="J2830" s="82" t="n">
        <v>0</v>
      </c>
      <c r="K2830" s="83" t="n">
        <f aca="false">IF(J2830=0,0,J2830/I2830)</f>
        <v>0</v>
      </c>
      <c r="L2830" s="83" t="n">
        <f aca="false">I2830/UOM</f>
        <v>0</v>
      </c>
      <c r="M2830" s="83" t="n">
        <f aca="false">J2830/UOM</f>
        <v>0</v>
      </c>
      <c r="N2830" s="84" t="str">
        <f aca="false">IF(F2830="P","PHY",IF(F2830="G","G",E2830))</f>
        <v>P</v>
      </c>
      <c r="O2830" s="84" t="str">
        <f aca="false">IF(ISNA(VLOOKUP(G2830,BadCanCurves,1,FALSE())),VLOOKUP(D2830,FOLIOS,6,FALSE()),"not used")</f>
        <v>not used</v>
      </c>
      <c r="P2830" s="84" t="n">
        <f aca="false">IF($N2830="P",VLOOKUP(H2830,PrcBuckets,2,FALSE()),0)</f>
        <v>13</v>
      </c>
      <c r="Q2830" s="84" t="n">
        <f aca="false">IF($N2830="D",VLOOKUP(H2830,BasisBuckets,2,FALSE()),0)</f>
        <v>0</v>
      </c>
      <c r="R2830" s="84" t="n">
        <f aca="false">IF($N2830="PHY",VLOOKUP(H2830,PGDBuckets,2,FALSE()),0)</f>
        <v>0</v>
      </c>
      <c r="S2830" s="84" t="n">
        <f aca="false">IF($N2830="G",VLOOKUP(H2830,PGDBuckets,2,FALSE()),0)</f>
        <v>0</v>
      </c>
      <c r="T2830" s="84" t="n">
        <f aca="false">SUM(P2830:S2830)</f>
        <v>13</v>
      </c>
      <c r="U2830" s="84" t="str">
        <f aca="false">IF(O2830="not used","-",O2830&amp;N2830&amp;T2830)</f>
        <v>-</v>
      </c>
      <c r="V2830" s="84" t="str">
        <f aca="false">IF(O2830="Not Used","-",VLOOKUP(D2830,FOLIOS,7,FALSE())&amp;H2830)</f>
        <v>-</v>
      </c>
      <c r="W2830" s="84" t="str">
        <f aca="false">IF(U2830="-","-",O2830&amp;E2830&amp;H2830)</f>
        <v>-</v>
      </c>
      <c r="X2830" s="85" t="str">
        <f aca="false">D2830&amp;G2830</f>
        <v>FT-CAND-EGSC-PRCTOLL:EMP/EAST.Z</v>
      </c>
      <c r="AF2830" s="0" t="str">
        <f aca="false">D2830&amp;V2830</f>
        <v>FT-CAND-EGSC-PRC-</v>
      </c>
    </row>
    <row r="2831" customFormat="false" ht="12.75" hidden="false" customHeight="false" outlineLevel="0" collapsed="false">
      <c r="A2831" s="81" t="n">
        <v>36682</v>
      </c>
      <c r="B2831" s="82" t="s">
        <v>55</v>
      </c>
      <c r="C2831" s="82" t="s">
        <v>56</v>
      </c>
      <c r="D2831" s="82" t="s">
        <v>103</v>
      </c>
      <c r="E2831" s="82" t="s">
        <v>24</v>
      </c>
      <c r="F2831" s="82"/>
      <c r="G2831" s="82" t="s">
        <v>63</v>
      </c>
      <c r="H2831" s="89" t="n">
        <v>38504</v>
      </c>
      <c r="I2831" s="82" t="n">
        <v>0</v>
      </c>
      <c r="J2831" s="82" t="n">
        <v>0</v>
      </c>
      <c r="K2831" s="83" t="n">
        <f aca="false">IF(J2831=0,0,J2831/I2831)</f>
        <v>0</v>
      </c>
      <c r="L2831" s="83" t="n">
        <f aca="false">I2831/UOM</f>
        <v>0</v>
      </c>
      <c r="M2831" s="83" t="n">
        <f aca="false">J2831/UOM</f>
        <v>0</v>
      </c>
      <c r="N2831" s="84" t="str">
        <f aca="false">IF(F2831="P","PHY",IF(F2831="G","G",E2831))</f>
        <v>P</v>
      </c>
      <c r="O2831" s="84" t="str">
        <f aca="false">IF(ISNA(VLOOKUP(G2831,BadCanCurves,1,FALSE())),VLOOKUP(D2831,FOLIOS,6,FALSE()),"not used")</f>
        <v>not used</v>
      </c>
      <c r="P2831" s="84" t="n">
        <f aca="false">IF($N2831="P",VLOOKUP(H2831,PrcBuckets,2,FALSE()),0)</f>
        <v>13</v>
      </c>
      <c r="Q2831" s="84" t="n">
        <f aca="false">IF($N2831="D",VLOOKUP(H2831,BasisBuckets,2,FALSE()),0)</f>
        <v>0</v>
      </c>
      <c r="R2831" s="84" t="n">
        <f aca="false">IF($N2831="PHY",VLOOKUP(H2831,PGDBuckets,2,FALSE()),0)</f>
        <v>0</v>
      </c>
      <c r="S2831" s="84" t="n">
        <f aca="false">IF($N2831="G",VLOOKUP(H2831,PGDBuckets,2,FALSE()),0)</f>
        <v>0</v>
      </c>
      <c r="T2831" s="84" t="n">
        <f aca="false">SUM(P2831:S2831)</f>
        <v>13</v>
      </c>
      <c r="U2831" s="84" t="str">
        <f aca="false">IF(O2831="not used","-",O2831&amp;N2831&amp;T2831)</f>
        <v>-</v>
      </c>
      <c r="V2831" s="84" t="str">
        <f aca="false">IF(O2831="Not Used","-",VLOOKUP(D2831,FOLIOS,7,FALSE())&amp;H2831)</f>
        <v>-</v>
      </c>
      <c r="W2831" s="84" t="str">
        <f aca="false">IF(U2831="-","-",O2831&amp;E2831&amp;H2831)</f>
        <v>-</v>
      </c>
      <c r="X2831" s="85" t="str">
        <f aca="false">D2831&amp;G2831</f>
        <v>FT-CAND-EGSC-PRCTOLL:EMP/EAST.Z</v>
      </c>
      <c r="AF2831" s="0" t="str">
        <f aca="false">D2831&amp;V2831</f>
        <v>FT-CAND-EGSC-PRC-</v>
      </c>
    </row>
    <row r="2832" customFormat="false" ht="12.75" hidden="false" customHeight="false" outlineLevel="0" collapsed="false">
      <c r="A2832" s="81" t="n">
        <v>36682</v>
      </c>
      <c r="B2832" s="82" t="s">
        <v>55</v>
      </c>
      <c r="C2832" s="82" t="s">
        <v>56</v>
      </c>
      <c r="D2832" s="82" t="s">
        <v>103</v>
      </c>
      <c r="E2832" s="82" t="s">
        <v>24</v>
      </c>
      <c r="F2832" s="82"/>
      <c r="G2832" s="82" t="s">
        <v>63</v>
      </c>
      <c r="H2832" s="89" t="n">
        <v>38534</v>
      </c>
      <c r="I2832" s="82" t="n">
        <v>0</v>
      </c>
      <c r="J2832" s="82" t="n">
        <v>0</v>
      </c>
      <c r="K2832" s="83" t="n">
        <f aca="false">IF(J2832=0,0,J2832/I2832)</f>
        <v>0</v>
      </c>
      <c r="L2832" s="83" t="n">
        <f aca="false">I2832/UOM</f>
        <v>0</v>
      </c>
      <c r="M2832" s="83" t="n">
        <f aca="false">J2832/UOM</f>
        <v>0</v>
      </c>
      <c r="N2832" s="84" t="str">
        <f aca="false">IF(F2832="P","PHY",IF(F2832="G","G",E2832))</f>
        <v>P</v>
      </c>
      <c r="O2832" s="84" t="str">
        <f aca="false">IF(ISNA(VLOOKUP(G2832,BadCanCurves,1,FALSE())),VLOOKUP(D2832,FOLIOS,6,FALSE()),"not used")</f>
        <v>not used</v>
      </c>
      <c r="P2832" s="84" t="n">
        <f aca="false">IF($N2832="P",VLOOKUP(H2832,PrcBuckets,2,FALSE()),0)</f>
        <v>13</v>
      </c>
      <c r="Q2832" s="84" t="n">
        <f aca="false">IF($N2832="D",VLOOKUP(H2832,BasisBuckets,2,FALSE()),0)</f>
        <v>0</v>
      </c>
      <c r="R2832" s="84" t="n">
        <f aca="false">IF($N2832="PHY",VLOOKUP(H2832,PGDBuckets,2,FALSE()),0)</f>
        <v>0</v>
      </c>
      <c r="S2832" s="84" t="n">
        <f aca="false">IF($N2832="G",VLOOKUP(H2832,PGDBuckets,2,FALSE()),0)</f>
        <v>0</v>
      </c>
      <c r="T2832" s="84" t="n">
        <f aca="false">SUM(P2832:S2832)</f>
        <v>13</v>
      </c>
      <c r="U2832" s="84" t="str">
        <f aca="false">IF(O2832="not used","-",O2832&amp;N2832&amp;T2832)</f>
        <v>-</v>
      </c>
      <c r="V2832" s="84" t="str">
        <f aca="false">IF(O2832="Not Used","-",VLOOKUP(D2832,FOLIOS,7,FALSE())&amp;H2832)</f>
        <v>-</v>
      </c>
      <c r="W2832" s="84" t="str">
        <f aca="false">IF(U2832="-","-",O2832&amp;E2832&amp;H2832)</f>
        <v>-</v>
      </c>
      <c r="X2832" s="85" t="str">
        <f aca="false">D2832&amp;G2832</f>
        <v>FT-CAND-EGSC-PRCTOLL:EMP/EAST.Z</v>
      </c>
      <c r="AF2832" s="0" t="str">
        <f aca="false">D2832&amp;V2832</f>
        <v>FT-CAND-EGSC-PRC-</v>
      </c>
    </row>
    <row r="2833" customFormat="false" ht="12.75" hidden="false" customHeight="false" outlineLevel="0" collapsed="false">
      <c r="A2833" s="81" t="n">
        <v>36682</v>
      </c>
      <c r="B2833" s="82" t="s">
        <v>55</v>
      </c>
      <c r="C2833" s="82" t="s">
        <v>56</v>
      </c>
      <c r="D2833" s="82" t="s">
        <v>103</v>
      </c>
      <c r="E2833" s="82" t="s">
        <v>24</v>
      </c>
      <c r="F2833" s="82"/>
      <c r="G2833" s="82" t="s">
        <v>63</v>
      </c>
      <c r="H2833" s="89" t="n">
        <v>38565</v>
      </c>
      <c r="I2833" s="82" t="n">
        <v>0</v>
      </c>
      <c r="J2833" s="82" t="n">
        <v>0</v>
      </c>
      <c r="K2833" s="83" t="n">
        <f aca="false">IF(J2833=0,0,J2833/I2833)</f>
        <v>0</v>
      </c>
      <c r="L2833" s="83" t="n">
        <f aca="false">I2833/UOM</f>
        <v>0</v>
      </c>
      <c r="M2833" s="83" t="n">
        <f aca="false">J2833/UOM</f>
        <v>0</v>
      </c>
      <c r="N2833" s="84" t="str">
        <f aca="false">IF(F2833="P","PHY",IF(F2833="G","G",E2833))</f>
        <v>P</v>
      </c>
      <c r="O2833" s="84" t="str">
        <f aca="false">IF(ISNA(VLOOKUP(G2833,BadCanCurves,1,FALSE())),VLOOKUP(D2833,FOLIOS,6,FALSE()),"not used")</f>
        <v>not used</v>
      </c>
      <c r="P2833" s="84" t="n">
        <f aca="false">IF($N2833="P",VLOOKUP(H2833,PrcBuckets,2,FALSE()),0)</f>
        <v>13</v>
      </c>
      <c r="Q2833" s="84" t="n">
        <f aca="false">IF($N2833="D",VLOOKUP(H2833,BasisBuckets,2,FALSE()),0)</f>
        <v>0</v>
      </c>
      <c r="R2833" s="84" t="n">
        <f aca="false">IF($N2833="PHY",VLOOKUP(H2833,PGDBuckets,2,FALSE()),0)</f>
        <v>0</v>
      </c>
      <c r="S2833" s="84" t="n">
        <f aca="false">IF($N2833="G",VLOOKUP(H2833,PGDBuckets,2,FALSE()),0)</f>
        <v>0</v>
      </c>
      <c r="T2833" s="84" t="n">
        <f aca="false">SUM(P2833:S2833)</f>
        <v>13</v>
      </c>
      <c r="U2833" s="84" t="str">
        <f aca="false">IF(O2833="not used","-",O2833&amp;N2833&amp;T2833)</f>
        <v>-</v>
      </c>
      <c r="V2833" s="84" t="str">
        <f aca="false">IF(O2833="Not Used","-",VLOOKUP(D2833,FOLIOS,7,FALSE())&amp;H2833)</f>
        <v>-</v>
      </c>
      <c r="W2833" s="84" t="str">
        <f aca="false">IF(U2833="-","-",O2833&amp;E2833&amp;H2833)</f>
        <v>-</v>
      </c>
      <c r="X2833" s="85" t="str">
        <f aca="false">D2833&amp;G2833</f>
        <v>FT-CAND-EGSC-PRCTOLL:EMP/EAST.Z</v>
      </c>
      <c r="AF2833" s="0" t="str">
        <f aca="false">D2833&amp;V2833</f>
        <v>FT-CAND-EGSC-PRC-</v>
      </c>
    </row>
    <row r="2834" customFormat="false" ht="12.75" hidden="false" customHeight="false" outlineLevel="0" collapsed="false">
      <c r="A2834" s="81" t="n">
        <v>36682</v>
      </c>
      <c r="B2834" s="82" t="s">
        <v>55</v>
      </c>
      <c r="C2834" s="82" t="s">
        <v>56</v>
      </c>
      <c r="D2834" s="82" t="s">
        <v>103</v>
      </c>
      <c r="E2834" s="82" t="s">
        <v>24</v>
      </c>
      <c r="F2834" s="82"/>
      <c r="G2834" s="82" t="s">
        <v>63</v>
      </c>
      <c r="H2834" s="89" t="n">
        <v>38596</v>
      </c>
      <c r="I2834" s="82" t="n">
        <v>0</v>
      </c>
      <c r="J2834" s="82" t="n">
        <v>0</v>
      </c>
      <c r="K2834" s="83" t="n">
        <f aca="false">IF(J2834=0,0,J2834/I2834)</f>
        <v>0</v>
      </c>
      <c r="L2834" s="83" t="n">
        <f aca="false">I2834/UOM</f>
        <v>0</v>
      </c>
      <c r="M2834" s="83" t="n">
        <f aca="false">J2834/UOM</f>
        <v>0</v>
      </c>
      <c r="N2834" s="84" t="str">
        <f aca="false">IF(F2834="P","PHY",IF(F2834="G","G",E2834))</f>
        <v>P</v>
      </c>
      <c r="O2834" s="84" t="str">
        <f aca="false">IF(ISNA(VLOOKUP(G2834,BadCanCurves,1,FALSE())),VLOOKUP(D2834,FOLIOS,6,FALSE()),"not used")</f>
        <v>not used</v>
      </c>
      <c r="P2834" s="84" t="n">
        <f aca="false">IF($N2834="P",VLOOKUP(H2834,PrcBuckets,2,FALSE()),0)</f>
        <v>13</v>
      </c>
      <c r="Q2834" s="84" t="n">
        <f aca="false">IF($N2834="D",VLOOKUP(H2834,BasisBuckets,2,FALSE()),0)</f>
        <v>0</v>
      </c>
      <c r="R2834" s="84" t="n">
        <f aca="false">IF($N2834="PHY",VLOOKUP(H2834,PGDBuckets,2,FALSE()),0)</f>
        <v>0</v>
      </c>
      <c r="S2834" s="84" t="n">
        <f aca="false">IF($N2834="G",VLOOKUP(H2834,PGDBuckets,2,FALSE()),0)</f>
        <v>0</v>
      </c>
      <c r="T2834" s="84" t="n">
        <f aca="false">SUM(P2834:S2834)</f>
        <v>13</v>
      </c>
      <c r="U2834" s="84" t="str">
        <f aca="false">IF(O2834="not used","-",O2834&amp;N2834&amp;T2834)</f>
        <v>-</v>
      </c>
      <c r="V2834" s="84" t="str">
        <f aca="false">IF(O2834="Not Used","-",VLOOKUP(D2834,FOLIOS,7,FALSE())&amp;H2834)</f>
        <v>-</v>
      </c>
      <c r="W2834" s="84" t="str">
        <f aca="false">IF(U2834="-","-",O2834&amp;E2834&amp;H2834)</f>
        <v>-</v>
      </c>
      <c r="X2834" s="85" t="str">
        <f aca="false">D2834&amp;G2834</f>
        <v>FT-CAND-EGSC-PRCTOLL:EMP/EAST.Z</v>
      </c>
      <c r="AF2834" s="0" t="str">
        <f aca="false">D2834&amp;V2834</f>
        <v>FT-CAND-EGSC-PRC-</v>
      </c>
    </row>
    <row r="2835" customFormat="false" ht="12.75" hidden="false" customHeight="false" outlineLevel="0" collapsed="false">
      <c r="A2835" s="81" t="n">
        <v>36682</v>
      </c>
      <c r="B2835" s="82" t="s">
        <v>55</v>
      </c>
      <c r="C2835" s="82" t="s">
        <v>56</v>
      </c>
      <c r="D2835" s="82" t="s">
        <v>103</v>
      </c>
      <c r="E2835" s="82" t="s">
        <v>24</v>
      </c>
      <c r="F2835" s="82"/>
      <c r="G2835" s="82" t="s">
        <v>63</v>
      </c>
      <c r="H2835" s="89" t="n">
        <v>38626</v>
      </c>
      <c r="I2835" s="82" t="n">
        <v>0</v>
      </c>
      <c r="J2835" s="82" t="n">
        <v>0</v>
      </c>
      <c r="K2835" s="83" t="n">
        <f aca="false">IF(J2835=0,0,J2835/I2835)</f>
        <v>0</v>
      </c>
      <c r="L2835" s="83" t="n">
        <f aca="false">I2835/UOM</f>
        <v>0</v>
      </c>
      <c r="M2835" s="83" t="n">
        <f aca="false">J2835/UOM</f>
        <v>0</v>
      </c>
      <c r="N2835" s="84" t="str">
        <f aca="false">IF(F2835="P","PHY",IF(F2835="G","G",E2835))</f>
        <v>P</v>
      </c>
      <c r="O2835" s="84" t="str">
        <f aca="false">IF(ISNA(VLOOKUP(G2835,BadCanCurves,1,FALSE())),VLOOKUP(D2835,FOLIOS,6,FALSE()),"not used")</f>
        <v>not used</v>
      </c>
      <c r="P2835" s="84" t="n">
        <f aca="false">IF($N2835="P",VLOOKUP(H2835,PrcBuckets,2,FALSE()),0)</f>
        <v>13</v>
      </c>
      <c r="Q2835" s="84" t="n">
        <f aca="false">IF($N2835="D",VLOOKUP(H2835,BasisBuckets,2,FALSE()),0)</f>
        <v>0</v>
      </c>
      <c r="R2835" s="84" t="n">
        <f aca="false">IF($N2835="PHY",VLOOKUP(H2835,PGDBuckets,2,FALSE()),0)</f>
        <v>0</v>
      </c>
      <c r="S2835" s="84" t="n">
        <f aca="false">IF($N2835="G",VLOOKUP(H2835,PGDBuckets,2,FALSE()),0)</f>
        <v>0</v>
      </c>
      <c r="T2835" s="84" t="n">
        <f aca="false">SUM(P2835:S2835)</f>
        <v>13</v>
      </c>
      <c r="U2835" s="84" t="str">
        <f aca="false">IF(O2835="not used","-",O2835&amp;N2835&amp;T2835)</f>
        <v>-</v>
      </c>
      <c r="V2835" s="84" t="str">
        <f aca="false">IF(O2835="Not Used","-",VLOOKUP(D2835,FOLIOS,7,FALSE())&amp;H2835)</f>
        <v>-</v>
      </c>
      <c r="W2835" s="84" t="str">
        <f aca="false">IF(U2835="-","-",O2835&amp;E2835&amp;H2835)</f>
        <v>-</v>
      </c>
      <c r="X2835" s="85" t="str">
        <f aca="false">D2835&amp;G2835</f>
        <v>FT-CAND-EGSC-PRCTOLL:EMP/EAST.Z</v>
      </c>
      <c r="AF2835" s="0" t="str">
        <f aca="false">D2835&amp;V2835</f>
        <v>FT-CAND-EGSC-PRC-</v>
      </c>
    </row>
    <row r="2836" customFormat="false" ht="12.75" hidden="false" customHeight="false" outlineLevel="0" collapsed="false">
      <c r="A2836" s="81" t="n">
        <v>36682</v>
      </c>
      <c r="B2836" s="82" t="s">
        <v>55</v>
      </c>
      <c r="C2836" s="82" t="s">
        <v>56</v>
      </c>
      <c r="D2836" s="82" t="s">
        <v>103</v>
      </c>
      <c r="E2836" s="82" t="s">
        <v>24</v>
      </c>
      <c r="F2836" s="82"/>
      <c r="G2836" s="82" t="s">
        <v>63</v>
      </c>
      <c r="H2836" s="89" t="n">
        <v>38657</v>
      </c>
      <c r="I2836" s="82" t="n">
        <v>0</v>
      </c>
      <c r="J2836" s="82" t="n">
        <v>0</v>
      </c>
      <c r="K2836" s="83" t="n">
        <f aca="false">IF(J2836=0,0,J2836/I2836)</f>
        <v>0</v>
      </c>
      <c r="L2836" s="83" t="n">
        <f aca="false">I2836/UOM</f>
        <v>0</v>
      </c>
      <c r="M2836" s="83" t="n">
        <f aca="false">J2836/UOM</f>
        <v>0</v>
      </c>
      <c r="N2836" s="84" t="str">
        <f aca="false">IF(F2836="P","PHY",IF(F2836="G","G",E2836))</f>
        <v>P</v>
      </c>
      <c r="O2836" s="84" t="str">
        <f aca="false">IF(ISNA(VLOOKUP(G2836,BadCanCurves,1,FALSE())),VLOOKUP(D2836,FOLIOS,6,FALSE()),"not used")</f>
        <v>not used</v>
      </c>
      <c r="P2836" s="84" t="n">
        <f aca="false">IF($N2836="P",VLOOKUP(H2836,PrcBuckets,2,FALSE()),0)</f>
        <v>13</v>
      </c>
      <c r="Q2836" s="84" t="n">
        <f aca="false">IF($N2836="D",VLOOKUP(H2836,BasisBuckets,2,FALSE()),0)</f>
        <v>0</v>
      </c>
      <c r="R2836" s="84" t="n">
        <f aca="false">IF($N2836="PHY",VLOOKUP(H2836,PGDBuckets,2,FALSE()),0)</f>
        <v>0</v>
      </c>
      <c r="S2836" s="84" t="n">
        <f aca="false">IF($N2836="G",VLOOKUP(H2836,PGDBuckets,2,FALSE()),0)</f>
        <v>0</v>
      </c>
      <c r="T2836" s="84" t="n">
        <f aca="false">SUM(P2836:S2836)</f>
        <v>13</v>
      </c>
      <c r="U2836" s="84" t="str">
        <f aca="false">IF(O2836="not used","-",O2836&amp;N2836&amp;T2836)</f>
        <v>-</v>
      </c>
      <c r="V2836" s="84" t="str">
        <f aca="false">IF(O2836="Not Used","-",VLOOKUP(D2836,FOLIOS,7,FALSE())&amp;H2836)</f>
        <v>-</v>
      </c>
      <c r="W2836" s="84" t="str">
        <f aca="false">IF(U2836="-","-",O2836&amp;E2836&amp;H2836)</f>
        <v>-</v>
      </c>
      <c r="X2836" s="85" t="str">
        <f aca="false">D2836&amp;G2836</f>
        <v>FT-CAND-EGSC-PRCTOLL:EMP/EAST.Z</v>
      </c>
      <c r="AF2836" s="0" t="str">
        <f aca="false">D2836&amp;V2836</f>
        <v>FT-CAND-EGSC-PRC-</v>
      </c>
    </row>
    <row r="2837" customFormat="false" ht="12.75" hidden="false" customHeight="false" outlineLevel="0" collapsed="false">
      <c r="A2837" s="81" t="n">
        <v>36682</v>
      </c>
      <c r="B2837" s="82" t="s">
        <v>55</v>
      </c>
      <c r="C2837" s="82" t="s">
        <v>56</v>
      </c>
      <c r="D2837" s="82" t="s">
        <v>103</v>
      </c>
      <c r="E2837" s="82" t="s">
        <v>24</v>
      </c>
      <c r="F2837" s="82"/>
      <c r="G2837" s="82" t="s">
        <v>63</v>
      </c>
      <c r="H2837" s="89" t="n">
        <v>38687</v>
      </c>
      <c r="I2837" s="82" t="n">
        <v>0</v>
      </c>
      <c r="J2837" s="82" t="n">
        <v>0</v>
      </c>
      <c r="K2837" s="83" t="n">
        <f aca="false">IF(J2837=0,0,J2837/I2837)</f>
        <v>0</v>
      </c>
      <c r="L2837" s="83" t="n">
        <f aca="false">I2837/UOM</f>
        <v>0</v>
      </c>
      <c r="M2837" s="83" t="n">
        <f aca="false">J2837/UOM</f>
        <v>0</v>
      </c>
      <c r="N2837" s="84" t="str">
        <f aca="false">IF(F2837="P","PHY",IF(F2837="G","G",E2837))</f>
        <v>P</v>
      </c>
      <c r="O2837" s="84" t="str">
        <f aca="false">IF(ISNA(VLOOKUP(G2837,BadCanCurves,1,FALSE())),VLOOKUP(D2837,FOLIOS,6,FALSE()),"not used")</f>
        <v>not used</v>
      </c>
      <c r="P2837" s="84" t="n">
        <f aca="false">IF($N2837="P",VLOOKUP(H2837,PrcBuckets,2,FALSE()),0)</f>
        <v>13</v>
      </c>
      <c r="Q2837" s="84" t="n">
        <f aca="false">IF($N2837="D",VLOOKUP(H2837,BasisBuckets,2,FALSE()),0)</f>
        <v>0</v>
      </c>
      <c r="R2837" s="84" t="n">
        <f aca="false">IF($N2837="PHY",VLOOKUP(H2837,PGDBuckets,2,FALSE()),0)</f>
        <v>0</v>
      </c>
      <c r="S2837" s="84" t="n">
        <f aca="false">IF($N2837="G",VLOOKUP(H2837,PGDBuckets,2,FALSE()),0)</f>
        <v>0</v>
      </c>
      <c r="T2837" s="84" t="n">
        <f aca="false">SUM(P2837:S2837)</f>
        <v>13</v>
      </c>
      <c r="U2837" s="84" t="str">
        <f aca="false">IF(O2837="not used","-",O2837&amp;N2837&amp;T2837)</f>
        <v>-</v>
      </c>
      <c r="V2837" s="84" t="str">
        <f aca="false">IF(O2837="Not Used","-",VLOOKUP(D2837,FOLIOS,7,FALSE())&amp;H2837)</f>
        <v>-</v>
      </c>
      <c r="W2837" s="84" t="str">
        <f aca="false">IF(U2837="-","-",O2837&amp;E2837&amp;H2837)</f>
        <v>-</v>
      </c>
      <c r="X2837" s="85" t="str">
        <f aca="false">D2837&amp;G2837</f>
        <v>FT-CAND-EGSC-PRCTOLL:EMP/EAST.Z</v>
      </c>
      <c r="AF2837" s="0" t="str">
        <f aca="false">D2837&amp;V2837</f>
        <v>FT-CAND-EGSC-PRC-</v>
      </c>
    </row>
    <row r="2838" customFormat="false" ht="12.75" hidden="false" customHeight="false" outlineLevel="0" collapsed="false">
      <c r="A2838" s="81" t="n">
        <v>36682</v>
      </c>
      <c r="B2838" s="82" t="s">
        <v>55</v>
      </c>
      <c r="C2838" s="82" t="s">
        <v>56</v>
      </c>
      <c r="D2838" s="82" t="s">
        <v>103</v>
      </c>
      <c r="E2838" s="82" t="s">
        <v>24</v>
      </c>
      <c r="F2838" s="82"/>
      <c r="G2838" s="82" t="s">
        <v>63</v>
      </c>
      <c r="H2838" s="89" t="n">
        <v>38718</v>
      </c>
      <c r="I2838" s="82" t="n">
        <v>0</v>
      </c>
      <c r="J2838" s="82" t="n">
        <v>0</v>
      </c>
      <c r="K2838" s="83" t="n">
        <f aca="false">IF(J2838=0,0,J2838/I2838)</f>
        <v>0</v>
      </c>
      <c r="L2838" s="83" t="n">
        <f aca="false">I2838/UOM</f>
        <v>0</v>
      </c>
      <c r="M2838" s="83" t="n">
        <f aca="false">J2838/UOM</f>
        <v>0</v>
      </c>
      <c r="N2838" s="84" t="str">
        <f aca="false">IF(F2838="P","PHY",IF(F2838="G","G",E2838))</f>
        <v>P</v>
      </c>
      <c r="O2838" s="84" t="str">
        <f aca="false">IF(ISNA(VLOOKUP(G2838,BadCanCurves,1,FALSE())),VLOOKUP(D2838,FOLIOS,6,FALSE()),"not used")</f>
        <v>not used</v>
      </c>
      <c r="P2838" s="84" t="n">
        <f aca="false">IF($N2838="P",VLOOKUP(H2838,PrcBuckets,2,FALSE()),0)</f>
        <v>13</v>
      </c>
      <c r="Q2838" s="84" t="n">
        <f aca="false">IF($N2838="D",VLOOKUP(H2838,BasisBuckets,2,FALSE()),0)</f>
        <v>0</v>
      </c>
      <c r="R2838" s="84" t="n">
        <f aca="false">IF($N2838="PHY",VLOOKUP(H2838,PGDBuckets,2,FALSE()),0)</f>
        <v>0</v>
      </c>
      <c r="S2838" s="84" t="n">
        <f aca="false">IF($N2838="G",VLOOKUP(H2838,PGDBuckets,2,FALSE()),0)</f>
        <v>0</v>
      </c>
      <c r="T2838" s="84" t="n">
        <f aca="false">SUM(P2838:S2838)</f>
        <v>13</v>
      </c>
      <c r="U2838" s="84" t="str">
        <f aca="false">IF(O2838="not used","-",O2838&amp;N2838&amp;T2838)</f>
        <v>-</v>
      </c>
      <c r="V2838" s="84" t="str">
        <f aca="false">IF(O2838="Not Used","-",VLOOKUP(D2838,FOLIOS,7,FALSE())&amp;H2838)</f>
        <v>-</v>
      </c>
      <c r="W2838" s="84" t="str">
        <f aca="false">IF(U2838="-","-",O2838&amp;E2838&amp;H2838)</f>
        <v>-</v>
      </c>
      <c r="X2838" s="85" t="str">
        <f aca="false">D2838&amp;G2838</f>
        <v>FT-CAND-EGSC-PRCTOLL:EMP/EAST.Z</v>
      </c>
      <c r="AF2838" s="0" t="str">
        <f aca="false">D2838&amp;V2838</f>
        <v>FT-CAND-EGSC-PRC-</v>
      </c>
    </row>
    <row r="2839" customFormat="false" ht="12.75" hidden="false" customHeight="false" outlineLevel="0" collapsed="false">
      <c r="A2839" s="81" t="n">
        <v>36682</v>
      </c>
      <c r="B2839" s="82" t="s">
        <v>55</v>
      </c>
      <c r="C2839" s="82" t="s">
        <v>56</v>
      </c>
      <c r="D2839" s="82" t="s">
        <v>103</v>
      </c>
      <c r="E2839" s="82" t="s">
        <v>24</v>
      </c>
      <c r="F2839" s="82"/>
      <c r="G2839" s="82" t="s">
        <v>63</v>
      </c>
      <c r="H2839" s="89" t="n">
        <v>38749</v>
      </c>
      <c r="I2839" s="82" t="n">
        <v>0</v>
      </c>
      <c r="J2839" s="82" t="n">
        <v>0</v>
      </c>
      <c r="K2839" s="83" t="n">
        <f aca="false">IF(J2839=0,0,J2839/I2839)</f>
        <v>0</v>
      </c>
      <c r="L2839" s="83" t="n">
        <f aca="false">I2839/UOM</f>
        <v>0</v>
      </c>
      <c r="M2839" s="83" t="n">
        <f aca="false">J2839/UOM</f>
        <v>0</v>
      </c>
      <c r="N2839" s="84" t="str">
        <f aca="false">IF(F2839="P","PHY",IF(F2839="G","G",E2839))</f>
        <v>P</v>
      </c>
      <c r="O2839" s="84" t="str">
        <f aca="false">IF(ISNA(VLOOKUP(G2839,BadCanCurves,1,FALSE())),VLOOKUP(D2839,FOLIOS,6,FALSE()),"not used")</f>
        <v>not used</v>
      </c>
      <c r="P2839" s="84" t="n">
        <f aca="false">IF($N2839="P",VLOOKUP(H2839,PrcBuckets,2,FALSE()),0)</f>
        <v>13</v>
      </c>
      <c r="Q2839" s="84" t="n">
        <f aca="false">IF($N2839="D",VLOOKUP(H2839,BasisBuckets,2,FALSE()),0)</f>
        <v>0</v>
      </c>
      <c r="R2839" s="84" t="n">
        <f aca="false">IF($N2839="PHY",VLOOKUP(H2839,PGDBuckets,2,FALSE()),0)</f>
        <v>0</v>
      </c>
      <c r="S2839" s="84" t="n">
        <f aca="false">IF($N2839="G",VLOOKUP(H2839,PGDBuckets,2,FALSE()),0)</f>
        <v>0</v>
      </c>
      <c r="T2839" s="84" t="n">
        <f aca="false">SUM(P2839:S2839)</f>
        <v>13</v>
      </c>
      <c r="U2839" s="84" t="str">
        <f aca="false">IF(O2839="not used","-",O2839&amp;N2839&amp;T2839)</f>
        <v>-</v>
      </c>
      <c r="V2839" s="84" t="str">
        <f aca="false">IF(O2839="Not Used","-",VLOOKUP(D2839,FOLIOS,7,FALSE())&amp;H2839)</f>
        <v>-</v>
      </c>
      <c r="W2839" s="84" t="str">
        <f aca="false">IF(U2839="-","-",O2839&amp;E2839&amp;H2839)</f>
        <v>-</v>
      </c>
      <c r="X2839" s="85" t="str">
        <f aca="false">D2839&amp;G2839</f>
        <v>FT-CAND-EGSC-PRCTOLL:EMP/EAST.Z</v>
      </c>
      <c r="AF2839" s="0" t="str">
        <f aca="false">D2839&amp;V2839</f>
        <v>FT-CAND-EGSC-PRC-</v>
      </c>
    </row>
    <row r="2840" customFormat="false" ht="12.75" hidden="false" customHeight="false" outlineLevel="0" collapsed="false">
      <c r="A2840" s="81" t="n">
        <v>36682</v>
      </c>
      <c r="B2840" s="82" t="s">
        <v>55</v>
      </c>
      <c r="C2840" s="82" t="s">
        <v>56</v>
      </c>
      <c r="D2840" s="82" t="s">
        <v>103</v>
      </c>
      <c r="E2840" s="82" t="s">
        <v>24</v>
      </c>
      <c r="F2840" s="82"/>
      <c r="G2840" s="82" t="s">
        <v>63</v>
      </c>
      <c r="H2840" s="89" t="n">
        <v>38777</v>
      </c>
      <c r="I2840" s="82" t="n">
        <v>0</v>
      </c>
      <c r="J2840" s="82" t="n">
        <v>0</v>
      </c>
      <c r="K2840" s="83" t="n">
        <f aca="false">IF(J2840=0,0,J2840/I2840)</f>
        <v>0</v>
      </c>
      <c r="L2840" s="83" t="n">
        <f aca="false">I2840/UOM</f>
        <v>0</v>
      </c>
      <c r="M2840" s="83" t="n">
        <f aca="false">J2840/UOM</f>
        <v>0</v>
      </c>
      <c r="N2840" s="84" t="str">
        <f aca="false">IF(F2840="P","PHY",IF(F2840="G","G",E2840))</f>
        <v>P</v>
      </c>
      <c r="O2840" s="84" t="str">
        <f aca="false">IF(ISNA(VLOOKUP(G2840,BadCanCurves,1,FALSE())),VLOOKUP(D2840,FOLIOS,6,FALSE()),"not used")</f>
        <v>not used</v>
      </c>
      <c r="P2840" s="84" t="n">
        <f aca="false">IF($N2840="P",VLOOKUP(H2840,PrcBuckets,2,FALSE()),0)</f>
        <v>13</v>
      </c>
      <c r="Q2840" s="84" t="n">
        <f aca="false">IF($N2840="D",VLOOKUP(H2840,BasisBuckets,2,FALSE()),0)</f>
        <v>0</v>
      </c>
      <c r="R2840" s="84" t="n">
        <f aca="false">IF($N2840="PHY",VLOOKUP(H2840,PGDBuckets,2,FALSE()),0)</f>
        <v>0</v>
      </c>
      <c r="S2840" s="84" t="n">
        <f aca="false">IF($N2840="G",VLOOKUP(H2840,PGDBuckets,2,FALSE()),0)</f>
        <v>0</v>
      </c>
      <c r="T2840" s="84" t="n">
        <f aca="false">SUM(P2840:S2840)</f>
        <v>13</v>
      </c>
      <c r="U2840" s="84" t="str">
        <f aca="false">IF(O2840="not used","-",O2840&amp;N2840&amp;T2840)</f>
        <v>-</v>
      </c>
      <c r="V2840" s="84" t="str">
        <f aca="false">IF(O2840="Not Used","-",VLOOKUP(D2840,FOLIOS,7,FALSE())&amp;H2840)</f>
        <v>-</v>
      </c>
      <c r="W2840" s="84" t="str">
        <f aca="false">IF(U2840="-","-",O2840&amp;E2840&amp;H2840)</f>
        <v>-</v>
      </c>
      <c r="X2840" s="85" t="str">
        <f aca="false">D2840&amp;G2840</f>
        <v>FT-CAND-EGSC-PRCTOLL:EMP/EAST.Z</v>
      </c>
      <c r="AF2840" s="0" t="str">
        <f aca="false">D2840&amp;V2840</f>
        <v>FT-CAND-EGSC-PRC-</v>
      </c>
    </row>
    <row r="2841" customFormat="false" ht="12.75" hidden="false" customHeight="false" outlineLevel="0" collapsed="false">
      <c r="A2841" s="81" t="n">
        <v>36682</v>
      </c>
      <c r="B2841" s="82" t="s">
        <v>55</v>
      </c>
      <c r="C2841" s="82" t="s">
        <v>56</v>
      </c>
      <c r="D2841" s="82" t="s">
        <v>103</v>
      </c>
      <c r="E2841" s="82" t="s">
        <v>24</v>
      </c>
      <c r="F2841" s="82"/>
      <c r="G2841" s="82" t="s">
        <v>63</v>
      </c>
      <c r="H2841" s="89" t="n">
        <v>38808</v>
      </c>
      <c r="I2841" s="82" t="n">
        <v>0</v>
      </c>
      <c r="J2841" s="82" t="n">
        <v>0</v>
      </c>
      <c r="K2841" s="83" t="n">
        <f aca="false">IF(J2841=0,0,J2841/I2841)</f>
        <v>0</v>
      </c>
      <c r="L2841" s="83" t="n">
        <f aca="false">I2841/UOM</f>
        <v>0</v>
      </c>
      <c r="M2841" s="83" t="n">
        <f aca="false">J2841/UOM</f>
        <v>0</v>
      </c>
      <c r="N2841" s="84" t="str">
        <f aca="false">IF(F2841="P","PHY",IF(F2841="G","G",E2841))</f>
        <v>P</v>
      </c>
      <c r="O2841" s="84" t="str">
        <f aca="false">IF(ISNA(VLOOKUP(G2841,BadCanCurves,1,FALSE())),VLOOKUP(D2841,FOLIOS,6,FALSE()),"not used")</f>
        <v>not used</v>
      </c>
      <c r="P2841" s="84" t="n">
        <f aca="false">IF($N2841="P",VLOOKUP(H2841,PrcBuckets,2,FALSE()),0)</f>
        <v>13</v>
      </c>
      <c r="Q2841" s="84" t="n">
        <f aca="false">IF($N2841="D",VLOOKUP(H2841,BasisBuckets,2,FALSE()),0)</f>
        <v>0</v>
      </c>
      <c r="R2841" s="84" t="n">
        <f aca="false">IF($N2841="PHY",VLOOKUP(H2841,PGDBuckets,2,FALSE()),0)</f>
        <v>0</v>
      </c>
      <c r="S2841" s="84" t="n">
        <f aca="false">IF($N2841="G",VLOOKUP(H2841,PGDBuckets,2,FALSE()),0)</f>
        <v>0</v>
      </c>
      <c r="T2841" s="84" t="n">
        <f aca="false">SUM(P2841:S2841)</f>
        <v>13</v>
      </c>
      <c r="U2841" s="84" t="str">
        <f aca="false">IF(O2841="not used","-",O2841&amp;N2841&amp;T2841)</f>
        <v>-</v>
      </c>
      <c r="V2841" s="84" t="str">
        <f aca="false">IF(O2841="Not Used","-",VLOOKUP(D2841,FOLIOS,7,FALSE())&amp;H2841)</f>
        <v>-</v>
      </c>
      <c r="W2841" s="84" t="str">
        <f aca="false">IF(U2841="-","-",O2841&amp;E2841&amp;H2841)</f>
        <v>-</v>
      </c>
      <c r="X2841" s="85" t="str">
        <f aca="false">D2841&amp;G2841</f>
        <v>FT-CAND-EGSC-PRCTOLL:EMP/EAST.Z</v>
      </c>
      <c r="AF2841" s="0" t="str">
        <f aca="false">D2841&amp;V2841</f>
        <v>FT-CAND-EGSC-PRC-</v>
      </c>
    </row>
    <row r="2842" customFormat="false" ht="12.75" hidden="false" customHeight="false" outlineLevel="0" collapsed="false">
      <c r="A2842" s="81" t="n">
        <v>36682</v>
      </c>
      <c r="B2842" s="82" t="s">
        <v>55</v>
      </c>
      <c r="C2842" s="82" t="s">
        <v>56</v>
      </c>
      <c r="D2842" s="82" t="s">
        <v>103</v>
      </c>
      <c r="E2842" s="82" t="s">
        <v>24</v>
      </c>
      <c r="F2842" s="82"/>
      <c r="G2842" s="82" t="s">
        <v>63</v>
      </c>
      <c r="H2842" s="89" t="n">
        <v>38838</v>
      </c>
      <c r="I2842" s="82" t="n">
        <v>0</v>
      </c>
      <c r="J2842" s="82" t="n">
        <v>0</v>
      </c>
      <c r="K2842" s="83" t="n">
        <f aca="false">IF(J2842=0,0,J2842/I2842)</f>
        <v>0</v>
      </c>
      <c r="L2842" s="83" t="n">
        <f aca="false">I2842/UOM</f>
        <v>0</v>
      </c>
      <c r="M2842" s="83" t="n">
        <f aca="false">J2842/UOM</f>
        <v>0</v>
      </c>
      <c r="N2842" s="84" t="str">
        <f aca="false">IF(F2842="P","PHY",IF(F2842="G","G",E2842))</f>
        <v>P</v>
      </c>
      <c r="O2842" s="84" t="str">
        <f aca="false">IF(ISNA(VLOOKUP(G2842,BadCanCurves,1,FALSE())),VLOOKUP(D2842,FOLIOS,6,FALSE()),"not used")</f>
        <v>not used</v>
      </c>
      <c r="P2842" s="84" t="n">
        <f aca="false">IF($N2842="P",VLOOKUP(H2842,PrcBuckets,2,FALSE()),0)</f>
        <v>13</v>
      </c>
      <c r="Q2842" s="84" t="n">
        <f aca="false">IF($N2842="D",VLOOKUP(H2842,BasisBuckets,2,FALSE()),0)</f>
        <v>0</v>
      </c>
      <c r="R2842" s="84" t="n">
        <f aca="false">IF($N2842="PHY",VLOOKUP(H2842,PGDBuckets,2,FALSE()),0)</f>
        <v>0</v>
      </c>
      <c r="S2842" s="84" t="n">
        <f aca="false">IF($N2842="G",VLOOKUP(H2842,PGDBuckets,2,FALSE()),0)</f>
        <v>0</v>
      </c>
      <c r="T2842" s="84" t="n">
        <f aca="false">SUM(P2842:S2842)</f>
        <v>13</v>
      </c>
      <c r="U2842" s="84" t="str">
        <f aca="false">IF(O2842="not used","-",O2842&amp;N2842&amp;T2842)</f>
        <v>-</v>
      </c>
      <c r="V2842" s="84" t="str">
        <f aca="false">IF(O2842="Not Used","-",VLOOKUP(D2842,FOLIOS,7,FALSE())&amp;H2842)</f>
        <v>-</v>
      </c>
      <c r="W2842" s="84" t="str">
        <f aca="false">IF(U2842="-","-",O2842&amp;E2842&amp;H2842)</f>
        <v>-</v>
      </c>
      <c r="X2842" s="85" t="str">
        <f aca="false">D2842&amp;G2842</f>
        <v>FT-CAND-EGSC-PRCTOLL:EMP/EAST.Z</v>
      </c>
      <c r="AF2842" s="0" t="str">
        <f aca="false">D2842&amp;V2842</f>
        <v>FT-CAND-EGSC-PRC-</v>
      </c>
    </row>
    <row r="2843" customFormat="false" ht="12.75" hidden="false" customHeight="false" outlineLevel="0" collapsed="false">
      <c r="A2843" s="81" t="n">
        <v>36682</v>
      </c>
      <c r="B2843" s="82" t="s">
        <v>55</v>
      </c>
      <c r="C2843" s="82" t="s">
        <v>56</v>
      </c>
      <c r="D2843" s="82" t="s">
        <v>103</v>
      </c>
      <c r="E2843" s="82" t="s">
        <v>24</v>
      </c>
      <c r="F2843" s="82"/>
      <c r="G2843" s="82" t="s">
        <v>63</v>
      </c>
      <c r="H2843" s="89" t="n">
        <v>38869</v>
      </c>
      <c r="I2843" s="82" t="n">
        <v>0</v>
      </c>
      <c r="J2843" s="82" t="n">
        <v>0</v>
      </c>
      <c r="K2843" s="83" t="n">
        <f aca="false">IF(J2843=0,0,J2843/I2843)</f>
        <v>0</v>
      </c>
      <c r="L2843" s="83" t="n">
        <f aca="false">I2843/UOM</f>
        <v>0</v>
      </c>
      <c r="M2843" s="83" t="n">
        <f aca="false">J2843/UOM</f>
        <v>0</v>
      </c>
      <c r="N2843" s="84" t="str">
        <f aca="false">IF(F2843="P","PHY",IF(F2843="G","G",E2843))</f>
        <v>P</v>
      </c>
      <c r="O2843" s="84" t="str">
        <f aca="false">IF(ISNA(VLOOKUP(G2843,BadCanCurves,1,FALSE())),VLOOKUP(D2843,FOLIOS,6,FALSE()),"not used")</f>
        <v>not used</v>
      </c>
      <c r="P2843" s="84" t="n">
        <f aca="false">IF($N2843="P",VLOOKUP(H2843,PrcBuckets,2,FALSE()),0)</f>
        <v>13</v>
      </c>
      <c r="Q2843" s="84" t="n">
        <f aca="false">IF($N2843="D",VLOOKUP(H2843,BasisBuckets,2,FALSE()),0)</f>
        <v>0</v>
      </c>
      <c r="R2843" s="84" t="n">
        <f aca="false">IF($N2843="PHY",VLOOKUP(H2843,PGDBuckets,2,FALSE()),0)</f>
        <v>0</v>
      </c>
      <c r="S2843" s="84" t="n">
        <f aca="false">IF($N2843="G",VLOOKUP(H2843,PGDBuckets,2,FALSE()),0)</f>
        <v>0</v>
      </c>
      <c r="T2843" s="84" t="n">
        <f aca="false">SUM(P2843:S2843)</f>
        <v>13</v>
      </c>
      <c r="U2843" s="84" t="str">
        <f aca="false">IF(O2843="not used","-",O2843&amp;N2843&amp;T2843)</f>
        <v>-</v>
      </c>
      <c r="V2843" s="84" t="str">
        <f aca="false">IF(O2843="Not Used","-",VLOOKUP(D2843,FOLIOS,7,FALSE())&amp;H2843)</f>
        <v>-</v>
      </c>
      <c r="W2843" s="84" t="str">
        <f aca="false">IF(U2843="-","-",O2843&amp;E2843&amp;H2843)</f>
        <v>-</v>
      </c>
      <c r="X2843" s="85" t="str">
        <f aca="false">D2843&amp;G2843</f>
        <v>FT-CAND-EGSC-PRCTOLL:EMP/EAST.Z</v>
      </c>
      <c r="AF2843" s="0" t="str">
        <f aca="false">D2843&amp;V2843</f>
        <v>FT-CAND-EGSC-PRC-</v>
      </c>
    </row>
    <row r="2844" customFormat="false" ht="12.75" hidden="false" customHeight="false" outlineLevel="0" collapsed="false">
      <c r="A2844" s="81" t="n">
        <v>36682</v>
      </c>
      <c r="B2844" s="82" t="s">
        <v>55</v>
      </c>
      <c r="C2844" s="82" t="s">
        <v>56</v>
      </c>
      <c r="D2844" s="82" t="s">
        <v>103</v>
      </c>
      <c r="E2844" s="82" t="s">
        <v>24</v>
      </c>
      <c r="F2844" s="82"/>
      <c r="G2844" s="82" t="s">
        <v>63</v>
      </c>
      <c r="H2844" s="89" t="n">
        <v>38899</v>
      </c>
      <c r="I2844" s="82" t="n">
        <v>0</v>
      </c>
      <c r="J2844" s="82" t="n">
        <v>0</v>
      </c>
      <c r="K2844" s="83" t="n">
        <f aca="false">IF(J2844=0,0,J2844/I2844)</f>
        <v>0</v>
      </c>
      <c r="L2844" s="83" t="n">
        <f aca="false">I2844/UOM</f>
        <v>0</v>
      </c>
      <c r="M2844" s="83" t="n">
        <f aca="false">J2844/UOM</f>
        <v>0</v>
      </c>
      <c r="N2844" s="84" t="str">
        <f aca="false">IF(F2844="P","PHY",IF(F2844="G","G",E2844))</f>
        <v>P</v>
      </c>
      <c r="O2844" s="84" t="str">
        <f aca="false">IF(ISNA(VLOOKUP(G2844,BadCanCurves,1,FALSE())),VLOOKUP(D2844,FOLIOS,6,FALSE()),"not used")</f>
        <v>not used</v>
      </c>
      <c r="P2844" s="84" t="n">
        <f aca="false">IF($N2844="P",VLOOKUP(H2844,PrcBuckets,2,FALSE()),0)</f>
        <v>13</v>
      </c>
      <c r="Q2844" s="84" t="n">
        <f aca="false">IF($N2844="D",VLOOKUP(H2844,BasisBuckets,2,FALSE()),0)</f>
        <v>0</v>
      </c>
      <c r="R2844" s="84" t="n">
        <f aca="false">IF($N2844="PHY",VLOOKUP(H2844,PGDBuckets,2,FALSE()),0)</f>
        <v>0</v>
      </c>
      <c r="S2844" s="84" t="n">
        <f aca="false">IF($N2844="G",VLOOKUP(H2844,PGDBuckets,2,FALSE()),0)</f>
        <v>0</v>
      </c>
      <c r="T2844" s="84" t="n">
        <f aca="false">SUM(P2844:S2844)</f>
        <v>13</v>
      </c>
      <c r="U2844" s="84" t="str">
        <f aca="false">IF(O2844="not used","-",O2844&amp;N2844&amp;T2844)</f>
        <v>-</v>
      </c>
      <c r="V2844" s="84" t="str">
        <f aca="false">IF(O2844="Not Used","-",VLOOKUP(D2844,FOLIOS,7,FALSE())&amp;H2844)</f>
        <v>-</v>
      </c>
      <c r="W2844" s="84" t="str">
        <f aca="false">IF(U2844="-","-",O2844&amp;E2844&amp;H2844)</f>
        <v>-</v>
      </c>
      <c r="X2844" s="85" t="str">
        <f aca="false">D2844&amp;G2844</f>
        <v>FT-CAND-EGSC-PRCTOLL:EMP/EAST.Z</v>
      </c>
      <c r="AF2844" s="0" t="str">
        <f aca="false">D2844&amp;V2844</f>
        <v>FT-CAND-EGSC-PRC-</v>
      </c>
    </row>
    <row r="2845" customFormat="false" ht="12.75" hidden="false" customHeight="false" outlineLevel="0" collapsed="false">
      <c r="A2845" s="81" t="n">
        <v>36682</v>
      </c>
      <c r="B2845" s="82" t="s">
        <v>55</v>
      </c>
      <c r="C2845" s="82" t="s">
        <v>56</v>
      </c>
      <c r="D2845" s="82" t="s">
        <v>103</v>
      </c>
      <c r="E2845" s="82" t="s">
        <v>24</v>
      </c>
      <c r="F2845" s="82"/>
      <c r="G2845" s="82" t="s">
        <v>63</v>
      </c>
      <c r="H2845" s="89" t="n">
        <v>38930</v>
      </c>
      <c r="I2845" s="82" t="n">
        <v>0</v>
      </c>
      <c r="J2845" s="82" t="n">
        <v>0</v>
      </c>
      <c r="K2845" s="83" t="n">
        <f aca="false">IF(J2845=0,0,J2845/I2845)</f>
        <v>0</v>
      </c>
      <c r="L2845" s="83" t="n">
        <f aca="false">I2845/UOM</f>
        <v>0</v>
      </c>
      <c r="M2845" s="83" t="n">
        <f aca="false">J2845/UOM</f>
        <v>0</v>
      </c>
      <c r="N2845" s="84" t="str">
        <f aca="false">IF(F2845="P","PHY",IF(F2845="G","G",E2845))</f>
        <v>P</v>
      </c>
      <c r="O2845" s="84" t="str">
        <f aca="false">IF(ISNA(VLOOKUP(G2845,BadCanCurves,1,FALSE())),VLOOKUP(D2845,FOLIOS,6,FALSE()),"not used")</f>
        <v>not used</v>
      </c>
      <c r="P2845" s="84" t="n">
        <f aca="false">IF($N2845="P",VLOOKUP(H2845,PrcBuckets,2,FALSE()),0)</f>
        <v>13</v>
      </c>
      <c r="Q2845" s="84" t="n">
        <f aca="false">IF($N2845="D",VLOOKUP(H2845,BasisBuckets,2,FALSE()),0)</f>
        <v>0</v>
      </c>
      <c r="R2845" s="84" t="n">
        <f aca="false">IF($N2845="PHY",VLOOKUP(H2845,PGDBuckets,2,FALSE()),0)</f>
        <v>0</v>
      </c>
      <c r="S2845" s="84" t="n">
        <f aca="false">IF($N2845="G",VLOOKUP(H2845,PGDBuckets,2,FALSE()),0)</f>
        <v>0</v>
      </c>
      <c r="T2845" s="84" t="n">
        <f aca="false">SUM(P2845:S2845)</f>
        <v>13</v>
      </c>
      <c r="U2845" s="84" t="str">
        <f aca="false">IF(O2845="not used","-",O2845&amp;N2845&amp;T2845)</f>
        <v>-</v>
      </c>
      <c r="V2845" s="84" t="str">
        <f aca="false">IF(O2845="Not Used","-",VLOOKUP(D2845,FOLIOS,7,FALSE())&amp;H2845)</f>
        <v>-</v>
      </c>
      <c r="W2845" s="84" t="str">
        <f aca="false">IF(U2845="-","-",O2845&amp;E2845&amp;H2845)</f>
        <v>-</v>
      </c>
      <c r="X2845" s="85" t="str">
        <f aca="false">D2845&amp;G2845</f>
        <v>FT-CAND-EGSC-PRCTOLL:EMP/EAST.Z</v>
      </c>
      <c r="AF2845" s="0" t="str">
        <f aca="false">D2845&amp;V2845</f>
        <v>FT-CAND-EGSC-PRC-</v>
      </c>
    </row>
    <row r="2846" customFormat="false" ht="12.75" hidden="false" customHeight="false" outlineLevel="0" collapsed="false">
      <c r="A2846" s="81" t="n">
        <v>36682</v>
      </c>
      <c r="B2846" s="82" t="s">
        <v>55</v>
      </c>
      <c r="C2846" s="82" t="s">
        <v>56</v>
      </c>
      <c r="D2846" s="82" t="s">
        <v>103</v>
      </c>
      <c r="E2846" s="82" t="s">
        <v>24</v>
      </c>
      <c r="F2846" s="82"/>
      <c r="G2846" s="82" t="s">
        <v>63</v>
      </c>
      <c r="H2846" s="89" t="n">
        <v>38961</v>
      </c>
      <c r="I2846" s="82" t="n">
        <v>0</v>
      </c>
      <c r="J2846" s="82" t="n">
        <v>0</v>
      </c>
      <c r="K2846" s="83" t="n">
        <f aca="false">IF(J2846=0,0,J2846/I2846)</f>
        <v>0</v>
      </c>
      <c r="L2846" s="83" t="n">
        <f aca="false">I2846/UOM</f>
        <v>0</v>
      </c>
      <c r="M2846" s="83" t="n">
        <f aca="false">J2846/UOM</f>
        <v>0</v>
      </c>
      <c r="N2846" s="84" t="str">
        <f aca="false">IF(F2846="P","PHY",IF(F2846="G","G",E2846))</f>
        <v>P</v>
      </c>
      <c r="O2846" s="84" t="str">
        <f aca="false">IF(ISNA(VLOOKUP(G2846,BadCanCurves,1,FALSE())),VLOOKUP(D2846,FOLIOS,6,FALSE()),"not used")</f>
        <v>not used</v>
      </c>
      <c r="P2846" s="84" t="n">
        <f aca="false">IF($N2846="P",VLOOKUP(H2846,PrcBuckets,2,FALSE()),0)</f>
        <v>13</v>
      </c>
      <c r="Q2846" s="84" t="n">
        <f aca="false">IF($N2846="D",VLOOKUP(H2846,BasisBuckets,2,FALSE()),0)</f>
        <v>0</v>
      </c>
      <c r="R2846" s="84" t="n">
        <f aca="false">IF($N2846="PHY",VLOOKUP(H2846,PGDBuckets,2,FALSE()),0)</f>
        <v>0</v>
      </c>
      <c r="S2846" s="84" t="n">
        <f aca="false">IF($N2846="G",VLOOKUP(H2846,PGDBuckets,2,FALSE()),0)</f>
        <v>0</v>
      </c>
      <c r="T2846" s="84" t="n">
        <f aca="false">SUM(P2846:S2846)</f>
        <v>13</v>
      </c>
      <c r="U2846" s="84" t="str">
        <f aca="false">IF(O2846="not used","-",O2846&amp;N2846&amp;T2846)</f>
        <v>-</v>
      </c>
      <c r="V2846" s="84" t="str">
        <f aca="false">IF(O2846="Not Used","-",VLOOKUP(D2846,FOLIOS,7,FALSE())&amp;H2846)</f>
        <v>-</v>
      </c>
      <c r="W2846" s="84" t="str">
        <f aca="false">IF(U2846="-","-",O2846&amp;E2846&amp;H2846)</f>
        <v>-</v>
      </c>
      <c r="X2846" s="85" t="str">
        <f aca="false">D2846&amp;G2846</f>
        <v>FT-CAND-EGSC-PRCTOLL:EMP/EAST.Z</v>
      </c>
      <c r="AF2846" s="0" t="str">
        <f aca="false">D2846&amp;V2846</f>
        <v>FT-CAND-EGSC-PRC-</v>
      </c>
    </row>
    <row r="2847" customFormat="false" ht="12.75" hidden="false" customHeight="false" outlineLevel="0" collapsed="false">
      <c r="A2847" s="81" t="n">
        <v>36682</v>
      </c>
      <c r="B2847" s="82" t="s">
        <v>55</v>
      </c>
      <c r="C2847" s="82" t="s">
        <v>56</v>
      </c>
      <c r="D2847" s="82" t="s">
        <v>103</v>
      </c>
      <c r="E2847" s="82" t="s">
        <v>24</v>
      </c>
      <c r="F2847" s="82"/>
      <c r="G2847" s="82" t="s">
        <v>63</v>
      </c>
      <c r="H2847" s="89" t="n">
        <v>38991</v>
      </c>
      <c r="I2847" s="82" t="n">
        <v>0</v>
      </c>
      <c r="J2847" s="82" t="n">
        <v>0</v>
      </c>
      <c r="K2847" s="83" t="n">
        <f aca="false">IF(J2847=0,0,J2847/I2847)</f>
        <v>0</v>
      </c>
      <c r="L2847" s="83" t="n">
        <f aca="false">I2847/UOM</f>
        <v>0</v>
      </c>
      <c r="M2847" s="83" t="n">
        <f aca="false">J2847/UOM</f>
        <v>0</v>
      </c>
      <c r="N2847" s="84" t="str">
        <f aca="false">IF(F2847="P","PHY",IF(F2847="G","G",E2847))</f>
        <v>P</v>
      </c>
      <c r="O2847" s="84" t="str">
        <f aca="false">IF(ISNA(VLOOKUP(G2847,BadCanCurves,1,FALSE())),VLOOKUP(D2847,FOLIOS,6,FALSE()),"not used")</f>
        <v>not used</v>
      </c>
      <c r="P2847" s="84" t="n">
        <f aca="false">IF($N2847="P",VLOOKUP(H2847,PrcBuckets,2,FALSE()),0)</f>
        <v>13</v>
      </c>
      <c r="Q2847" s="84" t="n">
        <f aca="false">IF($N2847="D",VLOOKUP(H2847,BasisBuckets,2,FALSE()),0)</f>
        <v>0</v>
      </c>
      <c r="R2847" s="84" t="n">
        <f aca="false">IF($N2847="PHY",VLOOKUP(H2847,PGDBuckets,2,FALSE()),0)</f>
        <v>0</v>
      </c>
      <c r="S2847" s="84" t="n">
        <f aca="false">IF($N2847="G",VLOOKUP(H2847,PGDBuckets,2,FALSE()),0)</f>
        <v>0</v>
      </c>
      <c r="T2847" s="84" t="n">
        <f aca="false">SUM(P2847:S2847)</f>
        <v>13</v>
      </c>
      <c r="U2847" s="84" t="str">
        <f aca="false">IF(O2847="not used","-",O2847&amp;N2847&amp;T2847)</f>
        <v>-</v>
      </c>
      <c r="V2847" s="84" t="str">
        <f aca="false">IF(O2847="Not Used","-",VLOOKUP(D2847,FOLIOS,7,FALSE())&amp;H2847)</f>
        <v>-</v>
      </c>
      <c r="W2847" s="84" t="str">
        <f aca="false">IF(U2847="-","-",O2847&amp;E2847&amp;H2847)</f>
        <v>-</v>
      </c>
      <c r="X2847" s="85" t="str">
        <f aca="false">D2847&amp;G2847</f>
        <v>FT-CAND-EGSC-PRCTOLL:EMP/EAST.Z</v>
      </c>
      <c r="AF2847" s="0" t="str">
        <f aca="false">D2847&amp;V2847</f>
        <v>FT-CAND-EGSC-PRC-</v>
      </c>
    </row>
    <row r="2848" customFormat="false" ht="12.75" hidden="false" customHeight="false" outlineLevel="0" collapsed="false">
      <c r="A2848" s="81" t="n">
        <v>36682</v>
      </c>
      <c r="B2848" s="82" t="s">
        <v>55</v>
      </c>
      <c r="C2848" s="82" t="s">
        <v>56</v>
      </c>
      <c r="D2848" s="82" t="s">
        <v>103</v>
      </c>
      <c r="E2848" s="82" t="s">
        <v>24</v>
      </c>
      <c r="F2848" s="82"/>
      <c r="G2848" s="82" t="s">
        <v>63</v>
      </c>
      <c r="H2848" s="89" t="n">
        <v>39022</v>
      </c>
      <c r="I2848" s="82" t="n">
        <v>0</v>
      </c>
      <c r="J2848" s="82" t="n">
        <v>0</v>
      </c>
      <c r="K2848" s="83" t="n">
        <f aca="false">IF(J2848=0,0,J2848/I2848)</f>
        <v>0</v>
      </c>
      <c r="L2848" s="83" t="n">
        <f aca="false">I2848/UOM</f>
        <v>0</v>
      </c>
      <c r="M2848" s="83" t="n">
        <f aca="false">J2848/UOM</f>
        <v>0</v>
      </c>
      <c r="N2848" s="84" t="str">
        <f aca="false">IF(F2848="P","PHY",IF(F2848="G","G",E2848))</f>
        <v>P</v>
      </c>
      <c r="O2848" s="84" t="str">
        <f aca="false">IF(ISNA(VLOOKUP(G2848,BadCanCurves,1,FALSE())),VLOOKUP(D2848,FOLIOS,6,FALSE()),"not used")</f>
        <v>not used</v>
      </c>
      <c r="P2848" s="84" t="n">
        <f aca="false">IF($N2848="P",VLOOKUP(H2848,PrcBuckets,2,FALSE()),0)</f>
        <v>13</v>
      </c>
      <c r="Q2848" s="84" t="n">
        <f aca="false">IF($N2848="D",VLOOKUP(H2848,BasisBuckets,2,FALSE()),0)</f>
        <v>0</v>
      </c>
      <c r="R2848" s="84" t="n">
        <f aca="false">IF($N2848="PHY",VLOOKUP(H2848,PGDBuckets,2,FALSE()),0)</f>
        <v>0</v>
      </c>
      <c r="S2848" s="84" t="n">
        <f aca="false">IF($N2848="G",VLOOKUP(H2848,PGDBuckets,2,FALSE()),0)</f>
        <v>0</v>
      </c>
      <c r="T2848" s="84" t="n">
        <f aca="false">SUM(P2848:S2848)</f>
        <v>13</v>
      </c>
      <c r="U2848" s="84" t="str">
        <f aca="false">IF(O2848="not used","-",O2848&amp;N2848&amp;T2848)</f>
        <v>-</v>
      </c>
      <c r="V2848" s="84" t="str">
        <f aca="false">IF(O2848="Not Used","-",VLOOKUP(D2848,FOLIOS,7,FALSE())&amp;H2848)</f>
        <v>-</v>
      </c>
      <c r="W2848" s="84" t="str">
        <f aca="false">IF(U2848="-","-",O2848&amp;E2848&amp;H2848)</f>
        <v>-</v>
      </c>
      <c r="X2848" s="85" t="str">
        <f aca="false">D2848&amp;G2848</f>
        <v>FT-CAND-EGSC-PRCTOLL:EMP/EAST.Z</v>
      </c>
      <c r="AF2848" s="0" t="str">
        <f aca="false">D2848&amp;V2848</f>
        <v>FT-CAND-EGSC-PRC-</v>
      </c>
    </row>
    <row r="2849" customFormat="false" ht="12.75" hidden="false" customHeight="false" outlineLevel="0" collapsed="false">
      <c r="A2849" s="81" t="n">
        <v>36682</v>
      </c>
      <c r="B2849" s="82" t="s">
        <v>55</v>
      </c>
      <c r="C2849" s="82" t="s">
        <v>56</v>
      </c>
      <c r="D2849" s="82" t="s">
        <v>103</v>
      </c>
      <c r="E2849" s="82" t="s">
        <v>24</v>
      </c>
      <c r="F2849" s="82"/>
      <c r="G2849" s="82" t="s">
        <v>63</v>
      </c>
      <c r="H2849" s="89" t="n">
        <v>39052</v>
      </c>
      <c r="I2849" s="82" t="n">
        <v>0</v>
      </c>
      <c r="J2849" s="82" t="n">
        <v>0</v>
      </c>
      <c r="K2849" s="83" t="n">
        <f aca="false">IF(J2849=0,0,J2849/I2849)</f>
        <v>0</v>
      </c>
      <c r="L2849" s="83" t="n">
        <f aca="false">I2849/UOM</f>
        <v>0</v>
      </c>
      <c r="M2849" s="83" t="n">
        <f aca="false">J2849/UOM</f>
        <v>0</v>
      </c>
      <c r="N2849" s="84" t="str">
        <f aca="false">IF(F2849="P","PHY",IF(F2849="G","G",E2849))</f>
        <v>P</v>
      </c>
      <c r="O2849" s="84" t="str">
        <f aca="false">IF(ISNA(VLOOKUP(G2849,BadCanCurves,1,FALSE())),VLOOKUP(D2849,FOLIOS,6,FALSE()),"not used")</f>
        <v>not used</v>
      </c>
      <c r="P2849" s="84" t="n">
        <f aca="false">IF($N2849="P",VLOOKUP(H2849,PrcBuckets,2,FALSE()),0)</f>
        <v>13</v>
      </c>
      <c r="Q2849" s="84" t="n">
        <f aca="false">IF($N2849="D",VLOOKUP(H2849,BasisBuckets,2,FALSE()),0)</f>
        <v>0</v>
      </c>
      <c r="R2849" s="84" t="n">
        <f aca="false">IF($N2849="PHY",VLOOKUP(H2849,PGDBuckets,2,FALSE()),0)</f>
        <v>0</v>
      </c>
      <c r="S2849" s="84" t="n">
        <f aca="false">IF($N2849="G",VLOOKUP(H2849,PGDBuckets,2,FALSE()),0)</f>
        <v>0</v>
      </c>
      <c r="T2849" s="84" t="n">
        <f aca="false">SUM(P2849:S2849)</f>
        <v>13</v>
      </c>
      <c r="U2849" s="84" t="str">
        <f aca="false">IF(O2849="not used","-",O2849&amp;N2849&amp;T2849)</f>
        <v>-</v>
      </c>
      <c r="V2849" s="84" t="str">
        <f aca="false">IF(O2849="Not Used","-",VLOOKUP(D2849,FOLIOS,7,FALSE())&amp;H2849)</f>
        <v>-</v>
      </c>
      <c r="W2849" s="84" t="str">
        <f aca="false">IF(U2849="-","-",O2849&amp;E2849&amp;H2849)</f>
        <v>-</v>
      </c>
      <c r="X2849" s="85" t="str">
        <f aca="false">D2849&amp;G2849</f>
        <v>FT-CAND-EGSC-PRCTOLL:EMP/EAST.Z</v>
      </c>
      <c r="AF2849" s="0" t="str">
        <f aca="false">D2849&amp;V2849</f>
        <v>FT-CAND-EGSC-PRC-</v>
      </c>
    </row>
    <row r="2850" customFormat="false" ht="12.75" hidden="false" customHeight="false" outlineLevel="0" collapsed="false">
      <c r="A2850" s="81" t="n">
        <v>36682</v>
      </c>
      <c r="B2850" s="82" t="s">
        <v>55</v>
      </c>
      <c r="C2850" s="82" t="s">
        <v>56</v>
      </c>
      <c r="D2850" s="82" t="s">
        <v>103</v>
      </c>
      <c r="E2850" s="82" t="s">
        <v>24</v>
      </c>
      <c r="F2850" s="82"/>
      <c r="G2850" s="82" t="s">
        <v>63</v>
      </c>
      <c r="H2850" s="89" t="n">
        <v>39083</v>
      </c>
      <c r="I2850" s="82" t="n">
        <v>0</v>
      </c>
      <c r="J2850" s="82" t="n">
        <v>0</v>
      </c>
      <c r="K2850" s="83" t="n">
        <f aca="false">IF(J2850=0,0,J2850/I2850)</f>
        <v>0</v>
      </c>
      <c r="L2850" s="83" t="n">
        <f aca="false">I2850/UOM</f>
        <v>0</v>
      </c>
      <c r="M2850" s="83" t="n">
        <f aca="false">J2850/UOM</f>
        <v>0</v>
      </c>
      <c r="N2850" s="84" t="str">
        <f aca="false">IF(F2850="P","PHY",IF(F2850="G","G",E2850))</f>
        <v>P</v>
      </c>
      <c r="O2850" s="84" t="str">
        <f aca="false">IF(ISNA(VLOOKUP(G2850,BadCanCurves,1,FALSE())),VLOOKUP(D2850,FOLIOS,6,FALSE()),"not used")</f>
        <v>not used</v>
      </c>
      <c r="P2850" s="84" t="n">
        <f aca="false">IF($N2850="P",VLOOKUP(H2850,PrcBuckets,2,FALSE()),0)</f>
        <v>13</v>
      </c>
      <c r="Q2850" s="84" t="n">
        <f aca="false">IF($N2850="D",VLOOKUP(H2850,BasisBuckets,2,FALSE()),0)</f>
        <v>0</v>
      </c>
      <c r="R2850" s="84" t="n">
        <f aca="false">IF($N2850="PHY",VLOOKUP(H2850,PGDBuckets,2,FALSE()),0)</f>
        <v>0</v>
      </c>
      <c r="S2850" s="84" t="n">
        <f aca="false">IF($N2850="G",VLOOKUP(H2850,PGDBuckets,2,FALSE()),0)</f>
        <v>0</v>
      </c>
      <c r="T2850" s="84" t="n">
        <f aca="false">SUM(P2850:S2850)</f>
        <v>13</v>
      </c>
      <c r="U2850" s="84" t="str">
        <f aca="false">IF(O2850="not used","-",O2850&amp;N2850&amp;T2850)</f>
        <v>-</v>
      </c>
      <c r="V2850" s="84" t="str">
        <f aca="false">IF(O2850="Not Used","-",VLOOKUP(D2850,FOLIOS,7,FALSE())&amp;H2850)</f>
        <v>-</v>
      </c>
      <c r="W2850" s="84" t="str">
        <f aca="false">IF(U2850="-","-",O2850&amp;E2850&amp;H2850)</f>
        <v>-</v>
      </c>
      <c r="X2850" s="85" t="str">
        <f aca="false">D2850&amp;G2850</f>
        <v>FT-CAND-EGSC-PRCTOLL:EMP/EAST.Z</v>
      </c>
      <c r="AF2850" s="0" t="str">
        <f aca="false">D2850&amp;V2850</f>
        <v>FT-CAND-EGSC-PRC-</v>
      </c>
    </row>
    <row r="2851" customFormat="false" ht="12.75" hidden="false" customHeight="false" outlineLevel="0" collapsed="false">
      <c r="A2851" s="81" t="n">
        <v>36682</v>
      </c>
      <c r="B2851" s="82" t="s">
        <v>55</v>
      </c>
      <c r="C2851" s="82" t="s">
        <v>56</v>
      </c>
      <c r="D2851" s="82" t="s">
        <v>103</v>
      </c>
      <c r="E2851" s="82" t="s">
        <v>24</v>
      </c>
      <c r="F2851" s="82"/>
      <c r="G2851" s="82" t="s">
        <v>63</v>
      </c>
      <c r="H2851" s="89" t="n">
        <v>39114</v>
      </c>
      <c r="I2851" s="82" t="n">
        <v>0</v>
      </c>
      <c r="J2851" s="82" t="n">
        <v>0</v>
      </c>
      <c r="K2851" s="83" t="n">
        <f aca="false">IF(J2851=0,0,J2851/I2851)</f>
        <v>0</v>
      </c>
      <c r="L2851" s="83" t="n">
        <f aca="false">I2851/UOM</f>
        <v>0</v>
      </c>
      <c r="M2851" s="83" t="n">
        <f aca="false">J2851/UOM</f>
        <v>0</v>
      </c>
      <c r="N2851" s="84" t="str">
        <f aca="false">IF(F2851="P","PHY",IF(F2851="G","G",E2851))</f>
        <v>P</v>
      </c>
      <c r="O2851" s="84" t="str">
        <f aca="false">IF(ISNA(VLOOKUP(G2851,BadCanCurves,1,FALSE())),VLOOKUP(D2851,FOLIOS,6,FALSE()),"not used")</f>
        <v>not used</v>
      </c>
      <c r="P2851" s="84" t="n">
        <f aca="false">IF($N2851="P",VLOOKUP(H2851,PrcBuckets,2,FALSE()),0)</f>
        <v>13</v>
      </c>
      <c r="Q2851" s="84" t="n">
        <f aca="false">IF($N2851="D",VLOOKUP(H2851,BasisBuckets,2,FALSE()),0)</f>
        <v>0</v>
      </c>
      <c r="R2851" s="84" t="n">
        <f aca="false">IF($N2851="PHY",VLOOKUP(H2851,PGDBuckets,2,FALSE()),0)</f>
        <v>0</v>
      </c>
      <c r="S2851" s="84" t="n">
        <f aca="false">IF($N2851="G",VLOOKUP(H2851,PGDBuckets,2,FALSE()),0)</f>
        <v>0</v>
      </c>
      <c r="T2851" s="84" t="n">
        <f aca="false">SUM(P2851:S2851)</f>
        <v>13</v>
      </c>
      <c r="U2851" s="84" t="str">
        <f aca="false">IF(O2851="not used","-",O2851&amp;N2851&amp;T2851)</f>
        <v>-</v>
      </c>
      <c r="V2851" s="84" t="str">
        <f aca="false">IF(O2851="Not Used","-",VLOOKUP(D2851,FOLIOS,7,FALSE())&amp;H2851)</f>
        <v>-</v>
      </c>
      <c r="W2851" s="84" t="str">
        <f aca="false">IF(U2851="-","-",O2851&amp;E2851&amp;H2851)</f>
        <v>-</v>
      </c>
      <c r="X2851" s="85" t="str">
        <f aca="false">D2851&amp;G2851</f>
        <v>FT-CAND-EGSC-PRCTOLL:EMP/EAST.Z</v>
      </c>
      <c r="AF2851" s="0" t="str">
        <f aca="false">D2851&amp;V2851</f>
        <v>FT-CAND-EGSC-PRC-</v>
      </c>
    </row>
    <row r="2852" customFormat="false" ht="12.75" hidden="false" customHeight="false" outlineLevel="0" collapsed="false">
      <c r="A2852" s="81" t="n">
        <v>36682</v>
      </c>
      <c r="B2852" s="82" t="s">
        <v>55</v>
      </c>
      <c r="C2852" s="82" t="s">
        <v>56</v>
      </c>
      <c r="D2852" s="82" t="s">
        <v>103</v>
      </c>
      <c r="E2852" s="82" t="s">
        <v>24</v>
      </c>
      <c r="F2852" s="82"/>
      <c r="G2852" s="82" t="s">
        <v>63</v>
      </c>
      <c r="H2852" s="89" t="n">
        <v>39142</v>
      </c>
      <c r="I2852" s="82" t="n">
        <v>0</v>
      </c>
      <c r="J2852" s="82" t="n">
        <v>0</v>
      </c>
      <c r="K2852" s="83" t="n">
        <f aca="false">IF(J2852=0,0,J2852/I2852)</f>
        <v>0</v>
      </c>
      <c r="L2852" s="83" t="n">
        <f aca="false">I2852/UOM</f>
        <v>0</v>
      </c>
      <c r="M2852" s="83" t="n">
        <f aca="false">J2852/UOM</f>
        <v>0</v>
      </c>
      <c r="N2852" s="84" t="str">
        <f aca="false">IF(F2852="P","PHY",IF(F2852="G","G",E2852))</f>
        <v>P</v>
      </c>
      <c r="O2852" s="84" t="str">
        <f aca="false">IF(ISNA(VLOOKUP(G2852,BadCanCurves,1,FALSE())),VLOOKUP(D2852,FOLIOS,6,FALSE()),"not used")</f>
        <v>not used</v>
      </c>
      <c r="P2852" s="84" t="n">
        <f aca="false">IF($N2852="P",VLOOKUP(H2852,PrcBuckets,2,FALSE()),0)</f>
        <v>13</v>
      </c>
      <c r="Q2852" s="84" t="n">
        <f aca="false">IF($N2852="D",VLOOKUP(H2852,BasisBuckets,2,FALSE()),0)</f>
        <v>0</v>
      </c>
      <c r="R2852" s="84" t="n">
        <f aca="false">IF($N2852="PHY",VLOOKUP(H2852,PGDBuckets,2,FALSE()),0)</f>
        <v>0</v>
      </c>
      <c r="S2852" s="84" t="n">
        <f aca="false">IF($N2852="G",VLOOKUP(H2852,PGDBuckets,2,FALSE()),0)</f>
        <v>0</v>
      </c>
      <c r="T2852" s="84" t="n">
        <f aca="false">SUM(P2852:S2852)</f>
        <v>13</v>
      </c>
      <c r="U2852" s="84" t="str">
        <f aca="false">IF(O2852="not used","-",O2852&amp;N2852&amp;T2852)</f>
        <v>-</v>
      </c>
      <c r="V2852" s="84" t="str">
        <f aca="false">IF(O2852="Not Used","-",VLOOKUP(D2852,FOLIOS,7,FALSE())&amp;H2852)</f>
        <v>-</v>
      </c>
      <c r="W2852" s="84" t="str">
        <f aca="false">IF(U2852="-","-",O2852&amp;E2852&amp;H2852)</f>
        <v>-</v>
      </c>
      <c r="X2852" s="85" t="str">
        <f aca="false">D2852&amp;G2852</f>
        <v>FT-CAND-EGSC-PRCTOLL:EMP/EAST.Z</v>
      </c>
      <c r="AF2852" s="0" t="str">
        <f aca="false">D2852&amp;V2852</f>
        <v>FT-CAND-EGSC-PRC-</v>
      </c>
    </row>
    <row r="2853" customFormat="false" ht="12.75" hidden="false" customHeight="false" outlineLevel="0" collapsed="false">
      <c r="A2853" s="81" t="n">
        <v>36682</v>
      </c>
      <c r="B2853" s="82" t="s">
        <v>55</v>
      </c>
      <c r="C2853" s="82" t="s">
        <v>56</v>
      </c>
      <c r="D2853" s="82" t="s">
        <v>103</v>
      </c>
      <c r="E2853" s="82" t="s">
        <v>24</v>
      </c>
      <c r="F2853" s="82"/>
      <c r="G2853" s="82" t="s">
        <v>63</v>
      </c>
      <c r="H2853" s="89" t="n">
        <v>39173</v>
      </c>
      <c r="I2853" s="82" t="n">
        <v>0</v>
      </c>
      <c r="J2853" s="82" t="n">
        <v>0</v>
      </c>
      <c r="K2853" s="83" t="n">
        <f aca="false">IF(J2853=0,0,J2853/I2853)</f>
        <v>0</v>
      </c>
      <c r="L2853" s="83" t="n">
        <f aca="false">I2853/UOM</f>
        <v>0</v>
      </c>
      <c r="M2853" s="83" t="n">
        <f aca="false">J2853/UOM</f>
        <v>0</v>
      </c>
      <c r="N2853" s="84" t="str">
        <f aca="false">IF(F2853="P","PHY",IF(F2853="G","G",E2853))</f>
        <v>P</v>
      </c>
      <c r="O2853" s="84" t="str">
        <f aca="false">IF(ISNA(VLOOKUP(G2853,BadCanCurves,1,FALSE())),VLOOKUP(D2853,FOLIOS,6,FALSE()),"not used")</f>
        <v>not used</v>
      </c>
      <c r="P2853" s="84" t="n">
        <f aca="false">IF($N2853="P",VLOOKUP(H2853,PrcBuckets,2,FALSE()),0)</f>
        <v>13</v>
      </c>
      <c r="Q2853" s="84" t="n">
        <f aca="false">IF($N2853="D",VLOOKUP(H2853,BasisBuckets,2,FALSE()),0)</f>
        <v>0</v>
      </c>
      <c r="R2853" s="84" t="n">
        <f aca="false">IF($N2853="PHY",VLOOKUP(H2853,PGDBuckets,2,FALSE()),0)</f>
        <v>0</v>
      </c>
      <c r="S2853" s="84" t="n">
        <f aca="false">IF($N2853="G",VLOOKUP(H2853,PGDBuckets,2,FALSE()),0)</f>
        <v>0</v>
      </c>
      <c r="T2853" s="84" t="n">
        <f aca="false">SUM(P2853:S2853)</f>
        <v>13</v>
      </c>
      <c r="U2853" s="84" t="str">
        <f aca="false">IF(O2853="not used","-",O2853&amp;N2853&amp;T2853)</f>
        <v>-</v>
      </c>
      <c r="V2853" s="84" t="str">
        <f aca="false">IF(O2853="Not Used","-",VLOOKUP(D2853,FOLIOS,7,FALSE())&amp;H2853)</f>
        <v>-</v>
      </c>
      <c r="W2853" s="84" t="str">
        <f aca="false">IF(U2853="-","-",O2853&amp;E2853&amp;H2853)</f>
        <v>-</v>
      </c>
      <c r="X2853" s="85" t="str">
        <f aca="false">D2853&amp;G2853</f>
        <v>FT-CAND-EGSC-PRCTOLL:EMP/EAST.Z</v>
      </c>
      <c r="AF2853" s="0" t="str">
        <f aca="false">D2853&amp;V2853</f>
        <v>FT-CAND-EGSC-PRC-</v>
      </c>
    </row>
    <row r="2854" customFormat="false" ht="12.75" hidden="false" customHeight="false" outlineLevel="0" collapsed="false">
      <c r="A2854" s="81" t="n">
        <v>36682</v>
      </c>
      <c r="B2854" s="82" t="s">
        <v>55</v>
      </c>
      <c r="C2854" s="82" t="s">
        <v>56</v>
      </c>
      <c r="D2854" s="82" t="s">
        <v>103</v>
      </c>
      <c r="E2854" s="82" t="s">
        <v>24</v>
      </c>
      <c r="F2854" s="82"/>
      <c r="G2854" s="82" t="s">
        <v>63</v>
      </c>
      <c r="H2854" s="89" t="n">
        <v>39203</v>
      </c>
      <c r="I2854" s="82" t="n">
        <v>0</v>
      </c>
      <c r="J2854" s="82" t="n">
        <v>0</v>
      </c>
      <c r="K2854" s="83" t="n">
        <f aca="false">IF(J2854=0,0,J2854/I2854)</f>
        <v>0</v>
      </c>
      <c r="L2854" s="83" t="n">
        <f aca="false">I2854/UOM</f>
        <v>0</v>
      </c>
      <c r="M2854" s="83" t="n">
        <f aca="false">J2854/UOM</f>
        <v>0</v>
      </c>
      <c r="N2854" s="84" t="str">
        <f aca="false">IF(F2854="P","PHY",IF(F2854="G","G",E2854))</f>
        <v>P</v>
      </c>
      <c r="O2854" s="84" t="str">
        <f aca="false">IF(ISNA(VLOOKUP(G2854,BadCanCurves,1,FALSE())),VLOOKUP(D2854,FOLIOS,6,FALSE()),"not used")</f>
        <v>not used</v>
      </c>
      <c r="P2854" s="84" t="n">
        <f aca="false">IF($N2854="P",VLOOKUP(H2854,PrcBuckets,2,FALSE()),0)</f>
        <v>13</v>
      </c>
      <c r="Q2854" s="84" t="n">
        <f aca="false">IF($N2854="D",VLOOKUP(H2854,BasisBuckets,2,FALSE()),0)</f>
        <v>0</v>
      </c>
      <c r="R2854" s="84" t="n">
        <f aca="false">IF($N2854="PHY",VLOOKUP(H2854,PGDBuckets,2,FALSE()),0)</f>
        <v>0</v>
      </c>
      <c r="S2854" s="84" t="n">
        <f aca="false">IF($N2854="G",VLOOKUP(H2854,PGDBuckets,2,FALSE()),0)</f>
        <v>0</v>
      </c>
      <c r="T2854" s="84" t="n">
        <f aca="false">SUM(P2854:S2854)</f>
        <v>13</v>
      </c>
      <c r="U2854" s="84" t="str">
        <f aca="false">IF(O2854="not used","-",O2854&amp;N2854&amp;T2854)</f>
        <v>-</v>
      </c>
      <c r="V2854" s="84" t="str">
        <f aca="false">IF(O2854="Not Used","-",VLOOKUP(D2854,FOLIOS,7,FALSE())&amp;H2854)</f>
        <v>-</v>
      </c>
      <c r="W2854" s="84" t="str">
        <f aca="false">IF(U2854="-","-",O2854&amp;E2854&amp;H2854)</f>
        <v>-</v>
      </c>
      <c r="X2854" s="85" t="str">
        <f aca="false">D2854&amp;G2854</f>
        <v>FT-CAND-EGSC-PRCTOLL:EMP/EAST.Z</v>
      </c>
      <c r="AF2854" s="0" t="str">
        <f aca="false">D2854&amp;V2854</f>
        <v>FT-CAND-EGSC-PRC-</v>
      </c>
    </row>
    <row r="2855" customFormat="false" ht="12.75" hidden="false" customHeight="false" outlineLevel="0" collapsed="false">
      <c r="A2855" s="81" t="n">
        <v>36682</v>
      </c>
      <c r="B2855" s="82" t="s">
        <v>55</v>
      </c>
      <c r="C2855" s="82" t="s">
        <v>56</v>
      </c>
      <c r="D2855" s="82" t="s">
        <v>103</v>
      </c>
      <c r="E2855" s="82" t="s">
        <v>24</v>
      </c>
      <c r="F2855" s="82"/>
      <c r="G2855" s="82" t="s">
        <v>63</v>
      </c>
      <c r="H2855" s="89" t="n">
        <v>39234</v>
      </c>
      <c r="I2855" s="82" t="n">
        <v>0</v>
      </c>
      <c r="J2855" s="82" t="n">
        <v>0</v>
      </c>
      <c r="K2855" s="83" t="n">
        <f aca="false">IF(J2855=0,0,J2855/I2855)</f>
        <v>0</v>
      </c>
      <c r="L2855" s="83" t="n">
        <f aca="false">I2855/UOM</f>
        <v>0</v>
      </c>
      <c r="M2855" s="83" t="n">
        <f aca="false">J2855/UOM</f>
        <v>0</v>
      </c>
      <c r="N2855" s="84" t="str">
        <f aca="false">IF(F2855="P","PHY",IF(F2855="G","G",E2855))</f>
        <v>P</v>
      </c>
      <c r="O2855" s="84" t="str">
        <f aca="false">IF(ISNA(VLOOKUP(G2855,BadCanCurves,1,FALSE())),VLOOKUP(D2855,FOLIOS,6,FALSE()),"not used")</f>
        <v>not used</v>
      </c>
      <c r="P2855" s="84" t="n">
        <f aca="false">IF($N2855="P",VLOOKUP(H2855,PrcBuckets,2,FALSE()),0)</f>
        <v>13</v>
      </c>
      <c r="Q2855" s="84" t="n">
        <f aca="false">IF($N2855="D",VLOOKUP(H2855,BasisBuckets,2,FALSE()),0)</f>
        <v>0</v>
      </c>
      <c r="R2855" s="84" t="n">
        <f aca="false">IF($N2855="PHY",VLOOKUP(H2855,PGDBuckets,2,FALSE()),0)</f>
        <v>0</v>
      </c>
      <c r="S2855" s="84" t="n">
        <f aca="false">IF($N2855="G",VLOOKUP(H2855,PGDBuckets,2,FALSE()),0)</f>
        <v>0</v>
      </c>
      <c r="T2855" s="84" t="n">
        <f aca="false">SUM(P2855:S2855)</f>
        <v>13</v>
      </c>
      <c r="U2855" s="84" t="str">
        <f aca="false">IF(O2855="not used","-",O2855&amp;N2855&amp;T2855)</f>
        <v>-</v>
      </c>
      <c r="V2855" s="84" t="str">
        <f aca="false">IF(O2855="Not Used","-",VLOOKUP(D2855,FOLIOS,7,FALSE())&amp;H2855)</f>
        <v>-</v>
      </c>
      <c r="W2855" s="84" t="str">
        <f aca="false">IF(U2855="-","-",O2855&amp;E2855&amp;H2855)</f>
        <v>-</v>
      </c>
      <c r="X2855" s="85" t="str">
        <f aca="false">D2855&amp;G2855</f>
        <v>FT-CAND-EGSC-PRCTOLL:EMP/EAST.Z</v>
      </c>
      <c r="AF2855" s="0" t="str">
        <f aca="false">D2855&amp;V2855</f>
        <v>FT-CAND-EGSC-PRC-</v>
      </c>
    </row>
    <row r="2856" customFormat="false" ht="12.75" hidden="false" customHeight="false" outlineLevel="0" collapsed="false">
      <c r="A2856" s="81" t="n">
        <v>36682</v>
      </c>
      <c r="B2856" s="82" t="s">
        <v>55</v>
      </c>
      <c r="C2856" s="82" t="s">
        <v>56</v>
      </c>
      <c r="D2856" s="82" t="s">
        <v>103</v>
      </c>
      <c r="E2856" s="82" t="s">
        <v>24</v>
      </c>
      <c r="F2856" s="82"/>
      <c r="G2856" s="82" t="s">
        <v>63</v>
      </c>
      <c r="H2856" s="89" t="n">
        <v>39264</v>
      </c>
      <c r="I2856" s="82" t="n">
        <v>0</v>
      </c>
      <c r="J2856" s="82" t="n">
        <v>0</v>
      </c>
      <c r="K2856" s="83" t="n">
        <f aca="false">IF(J2856=0,0,J2856/I2856)</f>
        <v>0</v>
      </c>
      <c r="L2856" s="83" t="n">
        <f aca="false">I2856/UOM</f>
        <v>0</v>
      </c>
      <c r="M2856" s="83" t="n">
        <f aca="false">J2856/UOM</f>
        <v>0</v>
      </c>
      <c r="N2856" s="84" t="str">
        <f aca="false">IF(F2856="P","PHY",IF(F2856="G","G",E2856))</f>
        <v>P</v>
      </c>
      <c r="O2856" s="84" t="str">
        <f aca="false">IF(ISNA(VLOOKUP(G2856,BadCanCurves,1,FALSE())),VLOOKUP(D2856,FOLIOS,6,FALSE()),"not used")</f>
        <v>not used</v>
      </c>
      <c r="P2856" s="84" t="n">
        <f aca="false">IF($N2856="P",VLOOKUP(H2856,PrcBuckets,2,FALSE()),0)</f>
        <v>13</v>
      </c>
      <c r="Q2856" s="84" t="n">
        <f aca="false">IF($N2856="D",VLOOKUP(H2856,BasisBuckets,2,FALSE()),0)</f>
        <v>0</v>
      </c>
      <c r="R2856" s="84" t="n">
        <f aca="false">IF($N2856="PHY",VLOOKUP(H2856,PGDBuckets,2,FALSE()),0)</f>
        <v>0</v>
      </c>
      <c r="S2856" s="84" t="n">
        <f aca="false">IF($N2856="G",VLOOKUP(H2856,PGDBuckets,2,FALSE()),0)</f>
        <v>0</v>
      </c>
      <c r="T2856" s="84" t="n">
        <f aca="false">SUM(P2856:S2856)</f>
        <v>13</v>
      </c>
      <c r="U2856" s="84" t="str">
        <f aca="false">IF(O2856="not used","-",O2856&amp;N2856&amp;T2856)</f>
        <v>-</v>
      </c>
      <c r="V2856" s="84" t="str">
        <f aca="false">IF(O2856="Not Used","-",VLOOKUP(D2856,FOLIOS,7,FALSE())&amp;H2856)</f>
        <v>-</v>
      </c>
      <c r="W2856" s="84" t="str">
        <f aca="false">IF(U2856="-","-",O2856&amp;E2856&amp;H2856)</f>
        <v>-</v>
      </c>
      <c r="X2856" s="85" t="str">
        <f aca="false">D2856&amp;G2856</f>
        <v>FT-CAND-EGSC-PRCTOLL:EMP/EAST.Z</v>
      </c>
      <c r="AF2856" s="0" t="str">
        <f aca="false">D2856&amp;V2856</f>
        <v>FT-CAND-EGSC-PRC-</v>
      </c>
    </row>
    <row r="2857" customFormat="false" ht="12.75" hidden="false" customHeight="false" outlineLevel="0" collapsed="false">
      <c r="A2857" s="81" t="n">
        <v>36682</v>
      </c>
      <c r="B2857" s="82" t="s">
        <v>55</v>
      </c>
      <c r="C2857" s="82" t="s">
        <v>56</v>
      </c>
      <c r="D2857" s="82" t="s">
        <v>103</v>
      </c>
      <c r="E2857" s="82" t="s">
        <v>24</v>
      </c>
      <c r="F2857" s="82"/>
      <c r="G2857" s="82" t="s">
        <v>63</v>
      </c>
      <c r="H2857" s="89" t="n">
        <v>39295</v>
      </c>
      <c r="I2857" s="82" t="n">
        <v>0</v>
      </c>
      <c r="J2857" s="82" t="n">
        <v>0</v>
      </c>
      <c r="K2857" s="83" t="n">
        <f aca="false">IF(J2857=0,0,J2857/I2857)</f>
        <v>0</v>
      </c>
      <c r="L2857" s="83" t="n">
        <f aca="false">I2857/UOM</f>
        <v>0</v>
      </c>
      <c r="M2857" s="83" t="n">
        <f aca="false">J2857/UOM</f>
        <v>0</v>
      </c>
      <c r="N2857" s="84" t="str">
        <f aca="false">IF(F2857="P","PHY",IF(F2857="G","G",E2857))</f>
        <v>P</v>
      </c>
      <c r="O2857" s="84" t="str">
        <f aca="false">IF(ISNA(VLOOKUP(G2857,BadCanCurves,1,FALSE())),VLOOKUP(D2857,FOLIOS,6,FALSE()),"not used")</f>
        <v>not used</v>
      </c>
      <c r="P2857" s="84" t="n">
        <f aca="false">IF($N2857="P",VLOOKUP(H2857,PrcBuckets,2,FALSE()),0)</f>
        <v>13</v>
      </c>
      <c r="Q2857" s="84" t="n">
        <f aca="false">IF($N2857="D",VLOOKUP(H2857,BasisBuckets,2,FALSE()),0)</f>
        <v>0</v>
      </c>
      <c r="R2857" s="84" t="n">
        <f aca="false">IF($N2857="PHY",VLOOKUP(H2857,PGDBuckets,2,FALSE()),0)</f>
        <v>0</v>
      </c>
      <c r="S2857" s="84" t="n">
        <f aca="false">IF($N2857="G",VLOOKUP(H2857,PGDBuckets,2,FALSE()),0)</f>
        <v>0</v>
      </c>
      <c r="T2857" s="84" t="n">
        <f aca="false">SUM(P2857:S2857)</f>
        <v>13</v>
      </c>
      <c r="U2857" s="84" t="str">
        <f aca="false">IF(O2857="not used","-",O2857&amp;N2857&amp;T2857)</f>
        <v>-</v>
      </c>
      <c r="V2857" s="84" t="str">
        <f aca="false">IF(O2857="Not Used","-",VLOOKUP(D2857,FOLIOS,7,FALSE())&amp;H2857)</f>
        <v>-</v>
      </c>
      <c r="W2857" s="84" t="str">
        <f aca="false">IF(U2857="-","-",O2857&amp;E2857&amp;H2857)</f>
        <v>-</v>
      </c>
      <c r="X2857" s="85" t="str">
        <f aca="false">D2857&amp;G2857</f>
        <v>FT-CAND-EGSC-PRCTOLL:EMP/EAST.Z</v>
      </c>
      <c r="AF2857" s="0" t="str">
        <f aca="false">D2857&amp;V2857</f>
        <v>FT-CAND-EGSC-PRC-</v>
      </c>
    </row>
    <row r="2858" customFormat="false" ht="12.75" hidden="false" customHeight="false" outlineLevel="0" collapsed="false">
      <c r="A2858" s="81" t="n">
        <v>36682</v>
      </c>
      <c r="B2858" s="82" t="s">
        <v>55</v>
      </c>
      <c r="C2858" s="82" t="s">
        <v>56</v>
      </c>
      <c r="D2858" s="82" t="s">
        <v>103</v>
      </c>
      <c r="E2858" s="82" t="s">
        <v>24</v>
      </c>
      <c r="F2858" s="82"/>
      <c r="G2858" s="82" t="s">
        <v>63</v>
      </c>
      <c r="H2858" s="89" t="n">
        <v>39326</v>
      </c>
      <c r="I2858" s="82" t="n">
        <v>0</v>
      </c>
      <c r="J2858" s="82" t="n">
        <v>0</v>
      </c>
      <c r="K2858" s="83" t="n">
        <f aca="false">IF(J2858=0,0,J2858/I2858)</f>
        <v>0</v>
      </c>
      <c r="L2858" s="83" t="n">
        <f aca="false">I2858/UOM</f>
        <v>0</v>
      </c>
      <c r="M2858" s="83" t="n">
        <f aca="false">J2858/UOM</f>
        <v>0</v>
      </c>
      <c r="N2858" s="84" t="str">
        <f aca="false">IF(F2858="P","PHY",IF(F2858="G","G",E2858))</f>
        <v>P</v>
      </c>
      <c r="O2858" s="84" t="str">
        <f aca="false">IF(ISNA(VLOOKUP(G2858,BadCanCurves,1,FALSE())),VLOOKUP(D2858,FOLIOS,6,FALSE()),"not used")</f>
        <v>not used</v>
      </c>
      <c r="P2858" s="84" t="n">
        <f aca="false">IF($N2858="P",VLOOKUP(H2858,PrcBuckets,2,FALSE()),0)</f>
        <v>13</v>
      </c>
      <c r="Q2858" s="84" t="n">
        <f aca="false">IF($N2858="D",VLOOKUP(H2858,BasisBuckets,2,FALSE()),0)</f>
        <v>0</v>
      </c>
      <c r="R2858" s="84" t="n">
        <f aca="false">IF($N2858="PHY",VLOOKUP(H2858,PGDBuckets,2,FALSE()),0)</f>
        <v>0</v>
      </c>
      <c r="S2858" s="84" t="n">
        <f aca="false">IF($N2858="G",VLOOKUP(H2858,PGDBuckets,2,FALSE()),0)</f>
        <v>0</v>
      </c>
      <c r="T2858" s="84" t="n">
        <f aca="false">SUM(P2858:S2858)</f>
        <v>13</v>
      </c>
      <c r="U2858" s="84" t="str">
        <f aca="false">IF(O2858="not used","-",O2858&amp;N2858&amp;T2858)</f>
        <v>-</v>
      </c>
      <c r="V2858" s="84" t="str">
        <f aca="false">IF(O2858="Not Used","-",VLOOKUP(D2858,FOLIOS,7,FALSE())&amp;H2858)</f>
        <v>-</v>
      </c>
      <c r="W2858" s="84" t="str">
        <f aca="false">IF(U2858="-","-",O2858&amp;E2858&amp;H2858)</f>
        <v>-</v>
      </c>
      <c r="X2858" s="85" t="str">
        <f aca="false">D2858&amp;G2858</f>
        <v>FT-CAND-EGSC-PRCTOLL:EMP/EAST.Z</v>
      </c>
      <c r="AF2858" s="0" t="str">
        <f aca="false">D2858&amp;V2858</f>
        <v>FT-CAND-EGSC-PRC-</v>
      </c>
    </row>
    <row r="2859" customFormat="false" ht="12.75" hidden="false" customHeight="false" outlineLevel="0" collapsed="false">
      <c r="A2859" s="81" t="n">
        <v>36682</v>
      </c>
      <c r="B2859" s="82" t="s">
        <v>55</v>
      </c>
      <c r="C2859" s="82" t="s">
        <v>56</v>
      </c>
      <c r="D2859" s="82" t="s">
        <v>103</v>
      </c>
      <c r="E2859" s="82" t="s">
        <v>24</v>
      </c>
      <c r="F2859" s="82"/>
      <c r="G2859" s="82" t="s">
        <v>63</v>
      </c>
      <c r="H2859" s="89" t="n">
        <v>39356</v>
      </c>
      <c r="I2859" s="82" t="n">
        <v>0</v>
      </c>
      <c r="J2859" s="82" t="n">
        <v>0</v>
      </c>
      <c r="K2859" s="83" t="n">
        <f aca="false">IF(J2859=0,0,J2859/I2859)</f>
        <v>0</v>
      </c>
      <c r="L2859" s="83" t="n">
        <f aca="false">I2859/UOM</f>
        <v>0</v>
      </c>
      <c r="M2859" s="83" t="n">
        <f aca="false">J2859/UOM</f>
        <v>0</v>
      </c>
      <c r="N2859" s="84" t="str">
        <f aca="false">IF(F2859="P","PHY",IF(F2859="G","G",E2859))</f>
        <v>P</v>
      </c>
      <c r="O2859" s="84" t="str">
        <f aca="false">IF(ISNA(VLOOKUP(G2859,BadCanCurves,1,FALSE())),VLOOKUP(D2859,FOLIOS,6,FALSE()),"not used")</f>
        <v>not used</v>
      </c>
      <c r="P2859" s="84" t="n">
        <f aca="false">IF($N2859="P",VLOOKUP(H2859,PrcBuckets,2,FALSE()),0)</f>
        <v>13</v>
      </c>
      <c r="Q2859" s="84" t="n">
        <f aca="false">IF($N2859="D",VLOOKUP(H2859,BasisBuckets,2,FALSE()),0)</f>
        <v>0</v>
      </c>
      <c r="R2859" s="84" t="n">
        <f aca="false">IF($N2859="PHY",VLOOKUP(H2859,PGDBuckets,2,FALSE()),0)</f>
        <v>0</v>
      </c>
      <c r="S2859" s="84" t="n">
        <f aca="false">IF($N2859="G",VLOOKUP(H2859,PGDBuckets,2,FALSE()),0)</f>
        <v>0</v>
      </c>
      <c r="T2859" s="84" t="n">
        <f aca="false">SUM(P2859:S2859)</f>
        <v>13</v>
      </c>
      <c r="U2859" s="84" t="str">
        <f aca="false">IF(O2859="not used","-",O2859&amp;N2859&amp;T2859)</f>
        <v>-</v>
      </c>
      <c r="V2859" s="84" t="str">
        <f aca="false">IF(O2859="Not Used","-",VLOOKUP(D2859,FOLIOS,7,FALSE())&amp;H2859)</f>
        <v>-</v>
      </c>
      <c r="W2859" s="84" t="str">
        <f aca="false">IF(U2859="-","-",O2859&amp;E2859&amp;H2859)</f>
        <v>-</v>
      </c>
      <c r="X2859" s="85" t="str">
        <f aca="false">D2859&amp;G2859</f>
        <v>FT-CAND-EGSC-PRCTOLL:EMP/EAST.Z</v>
      </c>
      <c r="AF2859" s="0" t="str">
        <f aca="false">D2859&amp;V2859</f>
        <v>FT-CAND-EGSC-PRC-</v>
      </c>
    </row>
    <row r="2860" customFormat="false" ht="12.75" hidden="false" customHeight="false" outlineLevel="0" collapsed="false">
      <c r="A2860" s="81" t="n">
        <v>36682</v>
      </c>
      <c r="B2860" s="82" t="s">
        <v>55</v>
      </c>
      <c r="C2860" s="82" t="s">
        <v>56</v>
      </c>
      <c r="D2860" s="82" t="s">
        <v>103</v>
      </c>
      <c r="E2860" s="82" t="s">
        <v>24</v>
      </c>
      <c r="F2860" s="82"/>
      <c r="G2860" s="82" t="s">
        <v>63</v>
      </c>
      <c r="H2860" s="89" t="n">
        <v>39387</v>
      </c>
      <c r="I2860" s="82" t="n">
        <v>0</v>
      </c>
      <c r="J2860" s="82" t="n">
        <v>0</v>
      </c>
      <c r="K2860" s="83" t="n">
        <f aca="false">IF(J2860=0,0,J2860/I2860)</f>
        <v>0</v>
      </c>
      <c r="L2860" s="83" t="n">
        <f aca="false">I2860/UOM</f>
        <v>0</v>
      </c>
      <c r="M2860" s="83" t="n">
        <f aca="false">J2860/UOM</f>
        <v>0</v>
      </c>
      <c r="N2860" s="84" t="str">
        <f aca="false">IF(F2860="P","PHY",IF(F2860="G","G",E2860))</f>
        <v>P</v>
      </c>
      <c r="O2860" s="84" t="str">
        <f aca="false">IF(ISNA(VLOOKUP(G2860,BadCanCurves,1,FALSE())),VLOOKUP(D2860,FOLIOS,6,FALSE()),"not used")</f>
        <v>not used</v>
      </c>
      <c r="P2860" s="84" t="n">
        <f aca="false">IF($N2860="P",VLOOKUP(H2860,PrcBuckets,2,FALSE()),0)</f>
        <v>13</v>
      </c>
      <c r="Q2860" s="84" t="n">
        <f aca="false">IF($N2860="D",VLOOKUP(H2860,BasisBuckets,2,FALSE()),0)</f>
        <v>0</v>
      </c>
      <c r="R2860" s="84" t="n">
        <f aca="false">IF($N2860="PHY",VLOOKUP(H2860,PGDBuckets,2,FALSE()),0)</f>
        <v>0</v>
      </c>
      <c r="S2860" s="84" t="n">
        <f aca="false">IF($N2860="G",VLOOKUP(H2860,PGDBuckets,2,FALSE()),0)</f>
        <v>0</v>
      </c>
      <c r="T2860" s="84" t="n">
        <f aca="false">SUM(P2860:S2860)</f>
        <v>13</v>
      </c>
      <c r="U2860" s="84" t="str">
        <f aca="false">IF(O2860="not used","-",O2860&amp;N2860&amp;T2860)</f>
        <v>-</v>
      </c>
      <c r="V2860" s="84" t="str">
        <f aca="false">IF(O2860="Not Used","-",VLOOKUP(D2860,FOLIOS,7,FALSE())&amp;H2860)</f>
        <v>-</v>
      </c>
      <c r="W2860" s="84" t="str">
        <f aca="false">IF(U2860="-","-",O2860&amp;E2860&amp;H2860)</f>
        <v>-</v>
      </c>
      <c r="X2860" s="85" t="str">
        <f aca="false">D2860&amp;G2860</f>
        <v>FT-CAND-EGSC-PRCTOLL:EMP/EAST.Z</v>
      </c>
      <c r="AF2860" s="0" t="str">
        <f aca="false">D2860&amp;V2860</f>
        <v>FT-CAND-EGSC-PRC-</v>
      </c>
    </row>
    <row r="2861" customFormat="false" ht="12.75" hidden="false" customHeight="false" outlineLevel="0" collapsed="false">
      <c r="A2861" s="81" t="n">
        <v>36682</v>
      </c>
      <c r="B2861" s="82" t="s">
        <v>55</v>
      </c>
      <c r="C2861" s="82" t="s">
        <v>56</v>
      </c>
      <c r="D2861" s="82" t="s">
        <v>103</v>
      </c>
      <c r="E2861" s="82" t="s">
        <v>24</v>
      </c>
      <c r="F2861" s="82"/>
      <c r="G2861" s="82" t="s">
        <v>63</v>
      </c>
      <c r="H2861" s="89" t="n">
        <v>39417</v>
      </c>
      <c r="I2861" s="82" t="n">
        <v>0</v>
      </c>
      <c r="J2861" s="82" t="n">
        <v>0</v>
      </c>
      <c r="K2861" s="83" t="n">
        <f aca="false">IF(J2861=0,0,J2861/I2861)</f>
        <v>0</v>
      </c>
      <c r="L2861" s="83" t="n">
        <f aca="false">I2861/UOM</f>
        <v>0</v>
      </c>
      <c r="M2861" s="83" t="n">
        <f aca="false">J2861/UOM</f>
        <v>0</v>
      </c>
      <c r="N2861" s="84" t="str">
        <f aca="false">IF(F2861="P","PHY",IF(F2861="G","G",E2861))</f>
        <v>P</v>
      </c>
      <c r="O2861" s="84" t="str">
        <f aca="false">IF(ISNA(VLOOKUP(G2861,BadCanCurves,1,FALSE())),VLOOKUP(D2861,FOLIOS,6,FALSE()),"not used")</f>
        <v>not used</v>
      </c>
      <c r="P2861" s="84" t="n">
        <f aca="false">IF($N2861="P",VLOOKUP(H2861,PrcBuckets,2,FALSE()),0)</f>
        <v>13</v>
      </c>
      <c r="Q2861" s="84" t="n">
        <f aca="false">IF($N2861="D",VLOOKUP(H2861,BasisBuckets,2,FALSE()),0)</f>
        <v>0</v>
      </c>
      <c r="R2861" s="84" t="n">
        <f aca="false">IF($N2861="PHY",VLOOKUP(H2861,PGDBuckets,2,FALSE()),0)</f>
        <v>0</v>
      </c>
      <c r="S2861" s="84" t="n">
        <f aca="false">IF($N2861="G",VLOOKUP(H2861,PGDBuckets,2,FALSE()),0)</f>
        <v>0</v>
      </c>
      <c r="T2861" s="84" t="n">
        <f aca="false">SUM(P2861:S2861)</f>
        <v>13</v>
      </c>
      <c r="U2861" s="84" t="str">
        <f aca="false">IF(O2861="not used","-",O2861&amp;N2861&amp;T2861)</f>
        <v>-</v>
      </c>
      <c r="V2861" s="84" t="str">
        <f aca="false">IF(O2861="Not Used","-",VLOOKUP(D2861,FOLIOS,7,FALSE())&amp;H2861)</f>
        <v>-</v>
      </c>
      <c r="W2861" s="84" t="str">
        <f aca="false">IF(U2861="-","-",O2861&amp;E2861&amp;H2861)</f>
        <v>-</v>
      </c>
      <c r="X2861" s="85" t="str">
        <f aca="false">D2861&amp;G2861</f>
        <v>FT-CAND-EGSC-PRCTOLL:EMP/EAST.Z</v>
      </c>
      <c r="AF2861" s="0" t="str">
        <f aca="false">D2861&amp;V2861</f>
        <v>FT-CAND-EGSC-PRC-</v>
      </c>
    </row>
    <row r="2862" customFormat="false" ht="12.75" hidden="false" customHeight="false" outlineLevel="0" collapsed="false">
      <c r="A2862" s="81" t="n">
        <v>36682</v>
      </c>
      <c r="B2862" s="82" t="s">
        <v>55</v>
      </c>
      <c r="C2862" s="82" t="s">
        <v>56</v>
      </c>
      <c r="D2862" s="82" t="s">
        <v>103</v>
      </c>
      <c r="E2862" s="82" t="s">
        <v>24</v>
      </c>
      <c r="F2862" s="82"/>
      <c r="G2862" s="82" t="s">
        <v>63</v>
      </c>
      <c r="H2862" s="89" t="n">
        <v>39448</v>
      </c>
      <c r="I2862" s="82" t="n">
        <v>0</v>
      </c>
      <c r="J2862" s="82" t="n">
        <v>0</v>
      </c>
      <c r="K2862" s="83" t="n">
        <f aca="false">IF(J2862=0,0,J2862/I2862)</f>
        <v>0</v>
      </c>
      <c r="L2862" s="83" t="n">
        <f aca="false">I2862/UOM</f>
        <v>0</v>
      </c>
      <c r="M2862" s="83" t="n">
        <f aca="false">J2862/UOM</f>
        <v>0</v>
      </c>
      <c r="N2862" s="84" t="str">
        <f aca="false">IF(F2862="P","PHY",IF(F2862="G","G",E2862))</f>
        <v>P</v>
      </c>
      <c r="O2862" s="84" t="str">
        <f aca="false">IF(ISNA(VLOOKUP(G2862,BadCanCurves,1,FALSE())),VLOOKUP(D2862,FOLIOS,6,FALSE()),"not used")</f>
        <v>not used</v>
      </c>
      <c r="P2862" s="84" t="n">
        <f aca="false">IF($N2862="P",VLOOKUP(H2862,PrcBuckets,2,FALSE()),0)</f>
        <v>13</v>
      </c>
      <c r="Q2862" s="84" t="n">
        <f aca="false">IF($N2862="D",VLOOKUP(H2862,BasisBuckets,2,FALSE()),0)</f>
        <v>0</v>
      </c>
      <c r="R2862" s="84" t="n">
        <f aca="false">IF($N2862="PHY",VLOOKUP(H2862,PGDBuckets,2,FALSE()),0)</f>
        <v>0</v>
      </c>
      <c r="S2862" s="84" t="n">
        <f aca="false">IF($N2862="G",VLOOKUP(H2862,PGDBuckets,2,FALSE()),0)</f>
        <v>0</v>
      </c>
      <c r="T2862" s="84" t="n">
        <f aca="false">SUM(P2862:S2862)</f>
        <v>13</v>
      </c>
      <c r="U2862" s="84" t="str">
        <f aca="false">IF(O2862="not used","-",O2862&amp;N2862&amp;T2862)</f>
        <v>-</v>
      </c>
      <c r="V2862" s="84" t="str">
        <f aca="false">IF(O2862="Not Used","-",VLOOKUP(D2862,FOLIOS,7,FALSE())&amp;H2862)</f>
        <v>-</v>
      </c>
      <c r="W2862" s="84" t="str">
        <f aca="false">IF(U2862="-","-",O2862&amp;E2862&amp;H2862)</f>
        <v>-</v>
      </c>
      <c r="X2862" s="85" t="str">
        <f aca="false">D2862&amp;G2862</f>
        <v>FT-CAND-EGSC-PRCTOLL:EMP/EAST.Z</v>
      </c>
      <c r="AF2862" s="0" t="str">
        <f aca="false">D2862&amp;V2862</f>
        <v>FT-CAND-EGSC-PRC-</v>
      </c>
    </row>
    <row r="2863" customFormat="false" ht="12.75" hidden="false" customHeight="false" outlineLevel="0" collapsed="false">
      <c r="A2863" s="81" t="n">
        <v>36682</v>
      </c>
      <c r="B2863" s="82" t="s">
        <v>55</v>
      </c>
      <c r="C2863" s="82" t="s">
        <v>56</v>
      </c>
      <c r="D2863" s="82" t="s">
        <v>103</v>
      </c>
      <c r="E2863" s="82" t="s">
        <v>24</v>
      </c>
      <c r="F2863" s="82"/>
      <c r="G2863" s="82" t="s">
        <v>63</v>
      </c>
      <c r="H2863" s="89" t="n">
        <v>39479</v>
      </c>
      <c r="I2863" s="82" t="n">
        <v>0</v>
      </c>
      <c r="J2863" s="82" t="n">
        <v>0</v>
      </c>
      <c r="K2863" s="83" t="n">
        <f aca="false">IF(J2863=0,0,J2863/I2863)</f>
        <v>0</v>
      </c>
      <c r="L2863" s="83" t="n">
        <f aca="false">I2863/UOM</f>
        <v>0</v>
      </c>
      <c r="M2863" s="83" t="n">
        <f aca="false">J2863/UOM</f>
        <v>0</v>
      </c>
      <c r="N2863" s="84" t="str">
        <f aca="false">IF(F2863="P","PHY",IF(F2863="G","G",E2863))</f>
        <v>P</v>
      </c>
      <c r="O2863" s="84" t="str">
        <f aca="false">IF(ISNA(VLOOKUP(G2863,BadCanCurves,1,FALSE())),VLOOKUP(D2863,FOLIOS,6,FALSE()),"not used")</f>
        <v>not used</v>
      </c>
      <c r="P2863" s="84" t="n">
        <f aca="false">IF($N2863="P",VLOOKUP(H2863,PrcBuckets,2,FALSE()),0)</f>
        <v>13</v>
      </c>
      <c r="Q2863" s="84" t="n">
        <f aca="false">IF($N2863="D",VLOOKUP(H2863,BasisBuckets,2,FALSE()),0)</f>
        <v>0</v>
      </c>
      <c r="R2863" s="84" t="n">
        <f aca="false">IF($N2863="PHY",VLOOKUP(H2863,PGDBuckets,2,FALSE()),0)</f>
        <v>0</v>
      </c>
      <c r="S2863" s="84" t="n">
        <f aca="false">IF($N2863="G",VLOOKUP(H2863,PGDBuckets,2,FALSE()),0)</f>
        <v>0</v>
      </c>
      <c r="T2863" s="84" t="n">
        <f aca="false">SUM(P2863:S2863)</f>
        <v>13</v>
      </c>
      <c r="U2863" s="84" t="str">
        <f aca="false">IF(O2863="not used","-",O2863&amp;N2863&amp;T2863)</f>
        <v>-</v>
      </c>
      <c r="V2863" s="84" t="str">
        <f aca="false">IF(O2863="Not Used","-",VLOOKUP(D2863,FOLIOS,7,FALSE())&amp;H2863)</f>
        <v>-</v>
      </c>
      <c r="W2863" s="84" t="str">
        <f aca="false">IF(U2863="-","-",O2863&amp;E2863&amp;H2863)</f>
        <v>-</v>
      </c>
      <c r="X2863" s="85" t="str">
        <f aca="false">D2863&amp;G2863</f>
        <v>FT-CAND-EGSC-PRCTOLL:EMP/EAST.Z</v>
      </c>
      <c r="AF2863" s="0" t="str">
        <f aca="false">D2863&amp;V2863</f>
        <v>FT-CAND-EGSC-PRC-</v>
      </c>
    </row>
    <row r="2864" customFormat="false" ht="12.75" hidden="false" customHeight="false" outlineLevel="0" collapsed="false">
      <c r="A2864" s="81" t="n">
        <v>36682</v>
      </c>
      <c r="B2864" s="82" t="s">
        <v>55</v>
      </c>
      <c r="C2864" s="82" t="s">
        <v>56</v>
      </c>
      <c r="D2864" s="82" t="s">
        <v>103</v>
      </c>
      <c r="E2864" s="82" t="s">
        <v>24</v>
      </c>
      <c r="F2864" s="82"/>
      <c r="G2864" s="82" t="s">
        <v>63</v>
      </c>
      <c r="H2864" s="89" t="n">
        <v>39508</v>
      </c>
      <c r="I2864" s="82" t="n">
        <v>0</v>
      </c>
      <c r="J2864" s="82" t="n">
        <v>0</v>
      </c>
      <c r="K2864" s="83" t="n">
        <f aca="false">IF(J2864=0,0,J2864/I2864)</f>
        <v>0</v>
      </c>
      <c r="L2864" s="83" t="n">
        <f aca="false">I2864/UOM</f>
        <v>0</v>
      </c>
      <c r="M2864" s="83" t="n">
        <f aca="false">J2864/UOM</f>
        <v>0</v>
      </c>
      <c r="N2864" s="84" t="str">
        <f aca="false">IF(F2864="P","PHY",IF(F2864="G","G",E2864))</f>
        <v>P</v>
      </c>
      <c r="O2864" s="84" t="str">
        <f aca="false">IF(ISNA(VLOOKUP(G2864,BadCanCurves,1,FALSE())),VLOOKUP(D2864,FOLIOS,6,FALSE()),"not used")</f>
        <v>not used</v>
      </c>
      <c r="P2864" s="84" t="n">
        <f aca="false">IF($N2864="P",VLOOKUP(H2864,PrcBuckets,2,FALSE()),0)</f>
        <v>13</v>
      </c>
      <c r="Q2864" s="84" t="n">
        <f aca="false">IF($N2864="D",VLOOKUP(H2864,BasisBuckets,2,FALSE()),0)</f>
        <v>0</v>
      </c>
      <c r="R2864" s="84" t="n">
        <f aca="false">IF($N2864="PHY",VLOOKUP(H2864,PGDBuckets,2,FALSE()),0)</f>
        <v>0</v>
      </c>
      <c r="S2864" s="84" t="n">
        <f aca="false">IF($N2864="G",VLOOKUP(H2864,PGDBuckets,2,FALSE()),0)</f>
        <v>0</v>
      </c>
      <c r="T2864" s="84" t="n">
        <f aca="false">SUM(P2864:S2864)</f>
        <v>13</v>
      </c>
      <c r="U2864" s="84" t="str">
        <f aca="false">IF(O2864="not used","-",O2864&amp;N2864&amp;T2864)</f>
        <v>-</v>
      </c>
      <c r="V2864" s="84" t="str">
        <f aca="false">IF(O2864="Not Used","-",VLOOKUP(D2864,FOLIOS,7,FALSE())&amp;H2864)</f>
        <v>-</v>
      </c>
      <c r="W2864" s="84" t="str">
        <f aca="false">IF(U2864="-","-",O2864&amp;E2864&amp;H2864)</f>
        <v>-</v>
      </c>
      <c r="X2864" s="85" t="str">
        <f aca="false">D2864&amp;G2864</f>
        <v>FT-CAND-EGSC-PRCTOLL:EMP/EAST.Z</v>
      </c>
      <c r="AF2864" s="0" t="str">
        <f aca="false">D2864&amp;V2864</f>
        <v>FT-CAND-EGSC-PRC-</v>
      </c>
    </row>
    <row r="2865" customFormat="false" ht="12.75" hidden="false" customHeight="false" outlineLevel="0" collapsed="false">
      <c r="A2865" s="81" t="n">
        <v>36682</v>
      </c>
      <c r="B2865" s="82" t="s">
        <v>55</v>
      </c>
      <c r="C2865" s="82" t="s">
        <v>56</v>
      </c>
      <c r="D2865" s="82" t="s">
        <v>103</v>
      </c>
      <c r="E2865" s="82" t="s">
        <v>24</v>
      </c>
      <c r="F2865" s="82"/>
      <c r="G2865" s="82" t="s">
        <v>63</v>
      </c>
      <c r="H2865" s="89" t="n">
        <v>39539</v>
      </c>
      <c r="I2865" s="82" t="n">
        <v>0</v>
      </c>
      <c r="J2865" s="82" t="n">
        <v>0</v>
      </c>
      <c r="K2865" s="83" t="n">
        <f aca="false">IF(J2865=0,0,J2865/I2865)</f>
        <v>0</v>
      </c>
      <c r="L2865" s="83" t="n">
        <f aca="false">I2865/UOM</f>
        <v>0</v>
      </c>
      <c r="M2865" s="83" t="n">
        <f aca="false">J2865/UOM</f>
        <v>0</v>
      </c>
      <c r="N2865" s="84" t="str">
        <f aca="false">IF(F2865="P","PHY",IF(F2865="G","G",E2865))</f>
        <v>P</v>
      </c>
      <c r="O2865" s="84" t="str">
        <f aca="false">IF(ISNA(VLOOKUP(G2865,BadCanCurves,1,FALSE())),VLOOKUP(D2865,FOLIOS,6,FALSE()),"not used")</f>
        <v>not used</v>
      </c>
      <c r="P2865" s="84" t="n">
        <f aca="false">IF($N2865="P",VLOOKUP(H2865,PrcBuckets,2,FALSE()),0)</f>
        <v>13</v>
      </c>
      <c r="Q2865" s="84" t="n">
        <f aca="false">IF($N2865="D",VLOOKUP(H2865,BasisBuckets,2,FALSE()),0)</f>
        <v>0</v>
      </c>
      <c r="R2865" s="84" t="n">
        <f aca="false">IF($N2865="PHY",VLOOKUP(H2865,PGDBuckets,2,FALSE()),0)</f>
        <v>0</v>
      </c>
      <c r="S2865" s="84" t="n">
        <f aca="false">IF($N2865="G",VLOOKUP(H2865,PGDBuckets,2,FALSE()),0)</f>
        <v>0</v>
      </c>
      <c r="T2865" s="84" t="n">
        <f aca="false">SUM(P2865:S2865)</f>
        <v>13</v>
      </c>
      <c r="U2865" s="84" t="str">
        <f aca="false">IF(O2865="not used","-",O2865&amp;N2865&amp;T2865)</f>
        <v>-</v>
      </c>
      <c r="V2865" s="84" t="str">
        <f aca="false">IF(O2865="Not Used","-",VLOOKUP(D2865,FOLIOS,7,FALSE())&amp;H2865)</f>
        <v>-</v>
      </c>
      <c r="W2865" s="84" t="str">
        <f aca="false">IF(U2865="-","-",O2865&amp;E2865&amp;H2865)</f>
        <v>-</v>
      </c>
      <c r="X2865" s="85" t="str">
        <f aca="false">D2865&amp;G2865</f>
        <v>FT-CAND-EGSC-PRCTOLL:EMP/EAST.Z</v>
      </c>
      <c r="AF2865" s="0" t="str">
        <f aca="false">D2865&amp;V2865</f>
        <v>FT-CAND-EGSC-PRC-</v>
      </c>
    </row>
    <row r="2866" customFormat="false" ht="12.75" hidden="false" customHeight="false" outlineLevel="0" collapsed="false">
      <c r="A2866" s="81" t="n">
        <v>36682</v>
      </c>
      <c r="B2866" s="82" t="s">
        <v>55</v>
      </c>
      <c r="C2866" s="82" t="s">
        <v>56</v>
      </c>
      <c r="D2866" s="82" t="s">
        <v>103</v>
      </c>
      <c r="E2866" s="82" t="s">
        <v>24</v>
      </c>
      <c r="F2866" s="82"/>
      <c r="G2866" s="82" t="s">
        <v>63</v>
      </c>
      <c r="H2866" s="89" t="n">
        <v>39569</v>
      </c>
      <c r="I2866" s="82" t="n">
        <v>0</v>
      </c>
      <c r="J2866" s="82" t="n">
        <v>0</v>
      </c>
      <c r="K2866" s="83" t="n">
        <f aca="false">IF(J2866=0,0,J2866/I2866)</f>
        <v>0</v>
      </c>
      <c r="L2866" s="83" t="n">
        <f aca="false">I2866/UOM</f>
        <v>0</v>
      </c>
      <c r="M2866" s="83" t="n">
        <f aca="false">J2866/UOM</f>
        <v>0</v>
      </c>
      <c r="N2866" s="84" t="str">
        <f aca="false">IF(F2866="P","PHY",IF(F2866="G","G",E2866))</f>
        <v>P</v>
      </c>
      <c r="O2866" s="84" t="str">
        <f aca="false">IF(ISNA(VLOOKUP(G2866,BadCanCurves,1,FALSE())),VLOOKUP(D2866,FOLIOS,6,FALSE()),"not used")</f>
        <v>not used</v>
      </c>
      <c r="P2866" s="84" t="n">
        <f aca="false">IF($N2866="P",VLOOKUP(H2866,PrcBuckets,2,FALSE()),0)</f>
        <v>13</v>
      </c>
      <c r="Q2866" s="84" t="n">
        <f aca="false">IF($N2866="D",VLOOKUP(H2866,BasisBuckets,2,FALSE()),0)</f>
        <v>0</v>
      </c>
      <c r="R2866" s="84" t="n">
        <f aca="false">IF($N2866="PHY",VLOOKUP(H2866,PGDBuckets,2,FALSE()),0)</f>
        <v>0</v>
      </c>
      <c r="S2866" s="84" t="n">
        <f aca="false">IF($N2866="G",VLOOKUP(H2866,PGDBuckets,2,FALSE()),0)</f>
        <v>0</v>
      </c>
      <c r="T2866" s="84" t="n">
        <f aca="false">SUM(P2866:S2866)</f>
        <v>13</v>
      </c>
      <c r="U2866" s="84" t="str">
        <f aca="false">IF(O2866="not used","-",O2866&amp;N2866&amp;T2866)</f>
        <v>-</v>
      </c>
      <c r="V2866" s="84" t="str">
        <f aca="false">IF(O2866="Not Used","-",VLOOKUP(D2866,FOLIOS,7,FALSE())&amp;H2866)</f>
        <v>-</v>
      </c>
      <c r="W2866" s="84" t="str">
        <f aca="false">IF(U2866="-","-",O2866&amp;E2866&amp;H2866)</f>
        <v>-</v>
      </c>
      <c r="X2866" s="85" t="str">
        <f aca="false">D2866&amp;G2866</f>
        <v>FT-CAND-EGSC-PRCTOLL:EMP/EAST.Z</v>
      </c>
      <c r="AF2866" s="0" t="str">
        <f aca="false">D2866&amp;V2866</f>
        <v>FT-CAND-EGSC-PRC-</v>
      </c>
    </row>
    <row r="2867" customFormat="false" ht="12.75" hidden="false" customHeight="false" outlineLevel="0" collapsed="false">
      <c r="A2867" s="81" t="n">
        <v>36682</v>
      </c>
      <c r="B2867" s="82" t="s">
        <v>55</v>
      </c>
      <c r="C2867" s="82" t="s">
        <v>56</v>
      </c>
      <c r="D2867" s="82" t="s">
        <v>103</v>
      </c>
      <c r="E2867" s="82" t="s">
        <v>24</v>
      </c>
      <c r="F2867" s="82"/>
      <c r="G2867" s="82" t="s">
        <v>63</v>
      </c>
      <c r="H2867" s="89" t="n">
        <v>39600</v>
      </c>
      <c r="I2867" s="82" t="n">
        <v>0</v>
      </c>
      <c r="J2867" s="82" t="n">
        <v>0</v>
      </c>
      <c r="K2867" s="83" t="n">
        <f aca="false">IF(J2867=0,0,J2867/I2867)</f>
        <v>0</v>
      </c>
      <c r="L2867" s="83" t="n">
        <f aca="false">I2867/UOM</f>
        <v>0</v>
      </c>
      <c r="M2867" s="83" t="n">
        <f aca="false">J2867/UOM</f>
        <v>0</v>
      </c>
      <c r="N2867" s="84" t="str">
        <f aca="false">IF(F2867="P","PHY",IF(F2867="G","G",E2867))</f>
        <v>P</v>
      </c>
      <c r="O2867" s="84" t="str">
        <f aca="false">IF(ISNA(VLOOKUP(G2867,BadCanCurves,1,FALSE())),VLOOKUP(D2867,FOLIOS,6,FALSE()),"not used")</f>
        <v>not used</v>
      </c>
      <c r="P2867" s="84" t="n">
        <f aca="false">IF($N2867="P",VLOOKUP(H2867,PrcBuckets,2,FALSE()),0)</f>
        <v>13</v>
      </c>
      <c r="Q2867" s="84" t="n">
        <f aca="false">IF($N2867="D",VLOOKUP(H2867,BasisBuckets,2,FALSE()),0)</f>
        <v>0</v>
      </c>
      <c r="R2867" s="84" t="n">
        <f aca="false">IF($N2867="PHY",VLOOKUP(H2867,PGDBuckets,2,FALSE()),0)</f>
        <v>0</v>
      </c>
      <c r="S2867" s="84" t="n">
        <f aca="false">IF($N2867="G",VLOOKUP(H2867,PGDBuckets,2,FALSE()),0)</f>
        <v>0</v>
      </c>
      <c r="T2867" s="84" t="n">
        <f aca="false">SUM(P2867:S2867)</f>
        <v>13</v>
      </c>
      <c r="U2867" s="84" t="str">
        <f aca="false">IF(O2867="not used","-",O2867&amp;N2867&amp;T2867)</f>
        <v>-</v>
      </c>
      <c r="V2867" s="84" t="str">
        <f aca="false">IF(O2867="Not Used","-",VLOOKUP(D2867,FOLIOS,7,FALSE())&amp;H2867)</f>
        <v>-</v>
      </c>
      <c r="W2867" s="84" t="str">
        <f aca="false">IF(U2867="-","-",O2867&amp;E2867&amp;H2867)</f>
        <v>-</v>
      </c>
      <c r="X2867" s="85" t="str">
        <f aca="false">D2867&amp;G2867</f>
        <v>FT-CAND-EGSC-PRCTOLL:EMP/EAST.Z</v>
      </c>
      <c r="AF2867" s="0" t="str">
        <f aca="false">D2867&amp;V2867</f>
        <v>FT-CAND-EGSC-PRC-</v>
      </c>
    </row>
    <row r="2868" customFormat="false" ht="12.75" hidden="false" customHeight="false" outlineLevel="0" collapsed="false">
      <c r="A2868" s="81" t="n">
        <v>36682</v>
      </c>
      <c r="B2868" s="82" t="s">
        <v>55</v>
      </c>
      <c r="C2868" s="82" t="s">
        <v>56</v>
      </c>
      <c r="D2868" s="82" t="s">
        <v>103</v>
      </c>
      <c r="E2868" s="82" t="s">
        <v>24</v>
      </c>
      <c r="F2868" s="82"/>
      <c r="G2868" s="82" t="s">
        <v>63</v>
      </c>
      <c r="H2868" s="89" t="n">
        <v>39630</v>
      </c>
      <c r="I2868" s="82" t="n">
        <v>0</v>
      </c>
      <c r="J2868" s="82" t="n">
        <v>0</v>
      </c>
      <c r="K2868" s="83" t="n">
        <f aca="false">IF(J2868=0,0,J2868/I2868)</f>
        <v>0</v>
      </c>
      <c r="L2868" s="83" t="n">
        <f aca="false">I2868/UOM</f>
        <v>0</v>
      </c>
      <c r="M2868" s="83" t="n">
        <f aca="false">J2868/UOM</f>
        <v>0</v>
      </c>
      <c r="N2868" s="84" t="str">
        <f aca="false">IF(F2868="P","PHY",IF(F2868="G","G",E2868))</f>
        <v>P</v>
      </c>
      <c r="O2868" s="84" t="str">
        <f aca="false">IF(ISNA(VLOOKUP(G2868,BadCanCurves,1,FALSE())),VLOOKUP(D2868,FOLIOS,6,FALSE()),"not used")</f>
        <v>not used</v>
      </c>
      <c r="P2868" s="84" t="n">
        <f aca="false">IF($N2868="P",VLOOKUP(H2868,PrcBuckets,2,FALSE()),0)</f>
        <v>13</v>
      </c>
      <c r="Q2868" s="84" t="n">
        <f aca="false">IF($N2868="D",VLOOKUP(H2868,BasisBuckets,2,FALSE()),0)</f>
        <v>0</v>
      </c>
      <c r="R2868" s="84" t="n">
        <f aca="false">IF($N2868="PHY",VLOOKUP(H2868,PGDBuckets,2,FALSE()),0)</f>
        <v>0</v>
      </c>
      <c r="S2868" s="84" t="n">
        <f aca="false">IF($N2868="G",VLOOKUP(H2868,PGDBuckets,2,FALSE()),0)</f>
        <v>0</v>
      </c>
      <c r="T2868" s="84" t="n">
        <f aca="false">SUM(P2868:S2868)</f>
        <v>13</v>
      </c>
      <c r="U2868" s="84" t="str">
        <f aca="false">IF(O2868="not used","-",O2868&amp;N2868&amp;T2868)</f>
        <v>-</v>
      </c>
      <c r="V2868" s="84" t="str">
        <f aca="false">IF(O2868="Not Used","-",VLOOKUP(D2868,FOLIOS,7,FALSE())&amp;H2868)</f>
        <v>-</v>
      </c>
      <c r="W2868" s="84" t="str">
        <f aca="false">IF(U2868="-","-",O2868&amp;E2868&amp;H2868)</f>
        <v>-</v>
      </c>
      <c r="X2868" s="85" t="str">
        <f aca="false">D2868&amp;G2868</f>
        <v>FT-CAND-EGSC-PRCTOLL:EMP/EAST.Z</v>
      </c>
      <c r="AF2868" s="0" t="str">
        <f aca="false">D2868&amp;V2868</f>
        <v>FT-CAND-EGSC-PRC-</v>
      </c>
    </row>
    <row r="2869" customFormat="false" ht="12.75" hidden="false" customHeight="false" outlineLevel="0" collapsed="false">
      <c r="A2869" s="81" t="n">
        <v>36682</v>
      </c>
      <c r="B2869" s="82" t="s">
        <v>55</v>
      </c>
      <c r="C2869" s="82" t="s">
        <v>56</v>
      </c>
      <c r="D2869" s="82" t="s">
        <v>103</v>
      </c>
      <c r="E2869" s="82" t="s">
        <v>24</v>
      </c>
      <c r="F2869" s="82"/>
      <c r="G2869" s="82" t="s">
        <v>63</v>
      </c>
      <c r="H2869" s="89" t="n">
        <v>39661</v>
      </c>
      <c r="I2869" s="82" t="n">
        <v>0</v>
      </c>
      <c r="J2869" s="82" t="n">
        <v>0</v>
      </c>
      <c r="K2869" s="83" t="n">
        <f aca="false">IF(J2869=0,0,J2869/I2869)</f>
        <v>0</v>
      </c>
      <c r="L2869" s="83" t="n">
        <f aca="false">I2869/UOM</f>
        <v>0</v>
      </c>
      <c r="M2869" s="83" t="n">
        <f aca="false">J2869/UOM</f>
        <v>0</v>
      </c>
      <c r="N2869" s="84" t="str">
        <f aca="false">IF(F2869="P","PHY",IF(F2869="G","G",E2869))</f>
        <v>P</v>
      </c>
      <c r="O2869" s="84" t="str">
        <f aca="false">IF(ISNA(VLOOKUP(G2869,BadCanCurves,1,FALSE())),VLOOKUP(D2869,FOLIOS,6,FALSE()),"not used")</f>
        <v>not used</v>
      </c>
      <c r="P2869" s="84" t="n">
        <f aca="false">IF($N2869="P",VLOOKUP(H2869,PrcBuckets,2,FALSE()),0)</f>
        <v>13</v>
      </c>
      <c r="Q2869" s="84" t="n">
        <f aca="false">IF($N2869="D",VLOOKUP(H2869,BasisBuckets,2,FALSE()),0)</f>
        <v>0</v>
      </c>
      <c r="R2869" s="84" t="n">
        <f aca="false">IF($N2869="PHY",VLOOKUP(H2869,PGDBuckets,2,FALSE()),0)</f>
        <v>0</v>
      </c>
      <c r="S2869" s="84" t="n">
        <f aca="false">IF($N2869="G",VLOOKUP(H2869,PGDBuckets,2,FALSE()),0)</f>
        <v>0</v>
      </c>
      <c r="T2869" s="84" t="n">
        <f aca="false">SUM(P2869:S2869)</f>
        <v>13</v>
      </c>
      <c r="U2869" s="84" t="str">
        <f aca="false">IF(O2869="not used","-",O2869&amp;N2869&amp;T2869)</f>
        <v>-</v>
      </c>
      <c r="V2869" s="84" t="str">
        <f aca="false">IF(O2869="Not Used","-",VLOOKUP(D2869,FOLIOS,7,FALSE())&amp;H2869)</f>
        <v>-</v>
      </c>
      <c r="W2869" s="84" t="str">
        <f aca="false">IF(U2869="-","-",O2869&amp;E2869&amp;H2869)</f>
        <v>-</v>
      </c>
      <c r="X2869" s="85" t="str">
        <f aca="false">D2869&amp;G2869</f>
        <v>FT-CAND-EGSC-PRCTOLL:EMP/EAST.Z</v>
      </c>
      <c r="AF2869" s="0" t="str">
        <f aca="false">D2869&amp;V2869</f>
        <v>FT-CAND-EGSC-PRC-</v>
      </c>
    </row>
    <row r="2870" customFormat="false" ht="12.75" hidden="false" customHeight="false" outlineLevel="0" collapsed="false">
      <c r="A2870" s="81" t="n">
        <v>36682</v>
      </c>
      <c r="B2870" s="82" t="s">
        <v>55</v>
      </c>
      <c r="C2870" s="82" t="s">
        <v>56</v>
      </c>
      <c r="D2870" s="82" t="s">
        <v>103</v>
      </c>
      <c r="E2870" s="82" t="s">
        <v>24</v>
      </c>
      <c r="F2870" s="82"/>
      <c r="G2870" s="82" t="s">
        <v>63</v>
      </c>
      <c r="H2870" s="89" t="n">
        <v>39692</v>
      </c>
      <c r="I2870" s="82" t="n">
        <v>0</v>
      </c>
      <c r="J2870" s="82" t="n">
        <v>0</v>
      </c>
      <c r="K2870" s="83" t="n">
        <f aca="false">IF(J2870=0,0,J2870/I2870)</f>
        <v>0</v>
      </c>
      <c r="L2870" s="83" t="n">
        <f aca="false">I2870/UOM</f>
        <v>0</v>
      </c>
      <c r="M2870" s="83" t="n">
        <f aca="false">J2870/UOM</f>
        <v>0</v>
      </c>
      <c r="N2870" s="84" t="str">
        <f aca="false">IF(F2870="P","PHY",IF(F2870="G","G",E2870))</f>
        <v>P</v>
      </c>
      <c r="O2870" s="84" t="str">
        <f aca="false">IF(ISNA(VLOOKUP(G2870,BadCanCurves,1,FALSE())),VLOOKUP(D2870,FOLIOS,6,FALSE()),"not used")</f>
        <v>not used</v>
      </c>
      <c r="P2870" s="84" t="n">
        <f aca="false">IF($N2870="P",VLOOKUP(H2870,PrcBuckets,2,FALSE()),0)</f>
        <v>13</v>
      </c>
      <c r="Q2870" s="84" t="n">
        <f aca="false">IF($N2870="D",VLOOKUP(H2870,BasisBuckets,2,FALSE()),0)</f>
        <v>0</v>
      </c>
      <c r="R2870" s="84" t="n">
        <f aca="false">IF($N2870="PHY",VLOOKUP(H2870,PGDBuckets,2,FALSE()),0)</f>
        <v>0</v>
      </c>
      <c r="S2870" s="84" t="n">
        <f aca="false">IF($N2870="G",VLOOKUP(H2870,PGDBuckets,2,FALSE()),0)</f>
        <v>0</v>
      </c>
      <c r="T2870" s="84" t="n">
        <f aca="false">SUM(P2870:S2870)</f>
        <v>13</v>
      </c>
      <c r="U2870" s="84" t="str">
        <f aca="false">IF(O2870="not used","-",O2870&amp;N2870&amp;T2870)</f>
        <v>-</v>
      </c>
      <c r="V2870" s="84" t="str">
        <f aca="false">IF(O2870="Not Used","-",VLOOKUP(D2870,FOLIOS,7,FALSE())&amp;H2870)</f>
        <v>-</v>
      </c>
      <c r="W2870" s="84" t="str">
        <f aca="false">IF(U2870="-","-",O2870&amp;E2870&amp;H2870)</f>
        <v>-</v>
      </c>
      <c r="X2870" s="85" t="str">
        <f aca="false">D2870&amp;G2870</f>
        <v>FT-CAND-EGSC-PRCTOLL:EMP/EAST.Z</v>
      </c>
      <c r="AF2870" s="0" t="str">
        <f aca="false">D2870&amp;V2870</f>
        <v>FT-CAND-EGSC-PRC-</v>
      </c>
    </row>
    <row r="2871" customFormat="false" ht="12.75" hidden="false" customHeight="false" outlineLevel="0" collapsed="false">
      <c r="A2871" s="81" t="n">
        <v>36682</v>
      </c>
      <c r="B2871" s="82" t="s">
        <v>55</v>
      </c>
      <c r="C2871" s="82" t="s">
        <v>56</v>
      </c>
      <c r="D2871" s="82" t="s">
        <v>103</v>
      </c>
      <c r="E2871" s="82" t="s">
        <v>24</v>
      </c>
      <c r="F2871" s="82"/>
      <c r="G2871" s="82" t="s">
        <v>63</v>
      </c>
      <c r="H2871" s="89" t="n">
        <v>39722</v>
      </c>
      <c r="I2871" s="82" t="n">
        <v>0</v>
      </c>
      <c r="J2871" s="82" t="n">
        <v>0</v>
      </c>
      <c r="K2871" s="83" t="n">
        <f aca="false">IF(J2871=0,0,J2871/I2871)</f>
        <v>0</v>
      </c>
      <c r="L2871" s="83" t="n">
        <f aca="false">I2871/UOM</f>
        <v>0</v>
      </c>
      <c r="M2871" s="83" t="n">
        <f aca="false">J2871/UOM</f>
        <v>0</v>
      </c>
      <c r="N2871" s="84" t="str">
        <f aca="false">IF(F2871="P","PHY",IF(F2871="G","G",E2871))</f>
        <v>P</v>
      </c>
      <c r="O2871" s="84" t="str">
        <f aca="false">IF(ISNA(VLOOKUP(G2871,BadCanCurves,1,FALSE())),VLOOKUP(D2871,FOLIOS,6,FALSE()),"not used")</f>
        <v>not used</v>
      </c>
      <c r="P2871" s="84" t="n">
        <f aca="false">IF($N2871="P",VLOOKUP(H2871,PrcBuckets,2,FALSE()),0)</f>
        <v>13</v>
      </c>
      <c r="Q2871" s="84" t="n">
        <f aca="false">IF($N2871="D",VLOOKUP(H2871,BasisBuckets,2,FALSE()),0)</f>
        <v>0</v>
      </c>
      <c r="R2871" s="84" t="n">
        <f aca="false">IF($N2871="PHY",VLOOKUP(H2871,PGDBuckets,2,FALSE()),0)</f>
        <v>0</v>
      </c>
      <c r="S2871" s="84" t="n">
        <f aca="false">IF($N2871="G",VLOOKUP(H2871,PGDBuckets,2,FALSE()),0)</f>
        <v>0</v>
      </c>
      <c r="T2871" s="84" t="n">
        <f aca="false">SUM(P2871:S2871)</f>
        <v>13</v>
      </c>
      <c r="U2871" s="84" t="str">
        <f aca="false">IF(O2871="not used","-",O2871&amp;N2871&amp;T2871)</f>
        <v>-</v>
      </c>
      <c r="V2871" s="84" t="str">
        <f aca="false">IF(O2871="Not Used","-",VLOOKUP(D2871,FOLIOS,7,FALSE())&amp;H2871)</f>
        <v>-</v>
      </c>
      <c r="W2871" s="84" t="str">
        <f aca="false">IF(U2871="-","-",O2871&amp;E2871&amp;H2871)</f>
        <v>-</v>
      </c>
      <c r="X2871" s="85" t="str">
        <f aca="false">D2871&amp;G2871</f>
        <v>FT-CAND-EGSC-PRCTOLL:EMP/EAST.Z</v>
      </c>
      <c r="AF2871" s="0" t="str">
        <f aca="false">D2871&amp;V2871</f>
        <v>FT-CAND-EGSC-PRC-</v>
      </c>
    </row>
    <row r="2872" customFormat="false" ht="12.75" hidden="false" customHeight="false" outlineLevel="0" collapsed="false">
      <c r="A2872" s="81" t="n">
        <v>36682</v>
      </c>
      <c r="B2872" s="82" t="s">
        <v>55</v>
      </c>
      <c r="C2872" s="82" t="s">
        <v>56</v>
      </c>
      <c r="D2872" s="82" t="s">
        <v>103</v>
      </c>
      <c r="E2872" s="82" t="s">
        <v>24</v>
      </c>
      <c r="F2872" s="82"/>
      <c r="G2872" s="82" t="s">
        <v>63</v>
      </c>
      <c r="H2872" s="89" t="n">
        <v>39753</v>
      </c>
      <c r="I2872" s="82" t="n">
        <v>0</v>
      </c>
      <c r="J2872" s="82" t="n">
        <v>0</v>
      </c>
      <c r="K2872" s="83" t="n">
        <f aca="false">IF(J2872=0,0,J2872/I2872)</f>
        <v>0</v>
      </c>
      <c r="L2872" s="83" t="n">
        <f aca="false">I2872/UOM</f>
        <v>0</v>
      </c>
      <c r="M2872" s="83" t="n">
        <f aca="false">J2872/UOM</f>
        <v>0</v>
      </c>
      <c r="N2872" s="84" t="str">
        <f aca="false">IF(F2872="P","PHY",IF(F2872="G","G",E2872))</f>
        <v>P</v>
      </c>
      <c r="O2872" s="84" t="str">
        <f aca="false">IF(ISNA(VLOOKUP(G2872,BadCanCurves,1,FALSE())),VLOOKUP(D2872,FOLIOS,6,FALSE()),"not used")</f>
        <v>not used</v>
      </c>
      <c r="P2872" s="84" t="n">
        <f aca="false">IF($N2872="P",VLOOKUP(H2872,PrcBuckets,2,FALSE()),0)</f>
        <v>13</v>
      </c>
      <c r="Q2872" s="84" t="n">
        <f aca="false">IF($N2872="D",VLOOKUP(H2872,BasisBuckets,2,FALSE()),0)</f>
        <v>0</v>
      </c>
      <c r="R2872" s="84" t="n">
        <f aca="false">IF($N2872="PHY",VLOOKUP(H2872,PGDBuckets,2,FALSE()),0)</f>
        <v>0</v>
      </c>
      <c r="S2872" s="84" t="n">
        <f aca="false">IF($N2872="G",VLOOKUP(H2872,PGDBuckets,2,FALSE()),0)</f>
        <v>0</v>
      </c>
      <c r="T2872" s="84" t="n">
        <f aca="false">SUM(P2872:S2872)</f>
        <v>13</v>
      </c>
      <c r="U2872" s="84" t="str">
        <f aca="false">IF(O2872="not used","-",O2872&amp;N2872&amp;T2872)</f>
        <v>-</v>
      </c>
      <c r="V2872" s="84" t="str">
        <f aca="false">IF(O2872="Not Used","-",VLOOKUP(D2872,FOLIOS,7,FALSE())&amp;H2872)</f>
        <v>-</v>
      </c>
      <c r="W2872" s="84" t="str">
        <f aca="false">IF(U2872="-","-",O2872&amp;E2872&amp;H2872)</f>
        <v>-</v>
      </c>
      <c r="X2872" s="85" t="str">
        <f aca="false">D2872&amp;G2872</f>
        <v>FT-CAND-EGSC-PRCTOLL:EMP/EAST.Z</v>
      </c>
      <c r="AF2872" s="0" t="str">
        <f aca="false">D2872&amp;V2872</f>
        <v>FT-CAND-EGSC-PRC-</v>
      </c>
    </row>
    <row r="2873" customFormat="false" ht="12.75" hidden="false" customHeight="false" outlineLevel="0" collapsed="false">
      <c r="A2873" s="81" t="n">
        <v>36682</v>
      </c>
      <c r="B2873" s="82" t="s">
        <v>55</v>
      </c>
      <c r="C2873" s="82" t="s">
        <v>56</v>
      </c>
      <c r="D2873" s="82" t="s">
        <v>103</v>
      </c>
      <c r="E2873" s="82" t="s">
        <v>24</v>
      </c>
      <c r="F2873" s="82"/>
      <c r="G2873" s="82" t="s">
        <v>63</v>
      </c>
      <c r="H2873" s="89" t="n">
        <v>39783</v>
      </c>
      <c r="I2873" s="82" t="n">
        <v>0</v>
      </c>
      <c r="J2873" s="82" t="n">
        <v>0</v>
      </c>
      <c r="K2873" s="83" t="n">
        <f aca="false">IF(J2873=0,0,J2873/I2873)</f>
        <v>0</v>
      </c>
      <c r="L2873" s="83" t="n">
        <f aca="false">I2873/UOM</f>
        <v>0</v>
      </c>
      <c r="M2873" s="83" t="n">
        <f aca="false">J2873/UOM</f>
        <v>0</v>
      </c>
      <c r="N2873" s="84" t="str">
        <f aca="false">IF(F2873="P","PHY",IF(F2873="G","G",E2873))</f>
        <v>P</v>
      </c>
      <c r="O2873" s="84" t="str">
        <f aca="false">IF(ISNA(VLOOKUP(G2873,BadCanCurves,1,FALSE())),VLOOKUP(D2873,FOLIOS,6,FALSE()),"not used")</f>
        <v>not used</v>
      </c>
      <c r="P2873" s="84" t="n">
        <f aca="false">IF($N2873="P",VLOOKUP(H2873,PrcBuckets,2,FALSE()),0)</f>
        <v>13</v>
      </c>
      <c r="Q2873" s="84" t="n">
        <f aca="false">IF($N2873="D",VLOOKUP(H2873,BasisBuckets,2,FALSE()),0)</f>
        <v>0</v>
      </c>
      <c r="R2873" s="84" t="n">
        <f aca="false">IF($N2873="PHY",VLOOKUP(H2873,PGDBuckets,2,FALSE()),0)</f>
        <v>0</v>
      </c>
      <c r="S2873" s="84" t="n">
        <f aca="false">IF($N2873="G",VLOOKUP(H2873,PGDBuckets,2,FALSE()),0)</f>
        <v>0</v>
      </c>
      <c r="T2873" s="84" t="n">
        <f aca="false">SUM(P2873:S2873)</f>
        <v>13</v>
      </c>
      <c r="U2873" s="84" t="str">
        <f aca="false">IF(O2873="not used","-",O2873&amp;N2873&amp;T2873)</f>
        <v>-</v>
      </c>
      <c r="V2873" s="84" t="str">
        <f aca="false">IF(O2873="Not Used","-",VLOOKUP(D2873,FOLIOS,7,FALSE())&amp;H2873)</f>
        <v>-</v>
      </c>
      <c r="W2873" s="84" t="str">
        <f aca="false">IF(U2873="-","-",O2873&amp;E2873&amp;H2873)</f>
        <v>-</v>
      </c>
      <c r="X2873" s="85" t="str">
        <f aca="false">D2873&amp;G2873</f>
        <v>FT-CAND-EGSC-PRCTOLL:EMP/EAST.Z</v>
      </c>
      <c r="AF2873" s="0" t="str">
        <f aca="false">D2873&amp;V2873</f>
        <v>FT-CAND-EGSC-PRC-</v>
      </c>
    </row>
    <row r="2874" customFormat="false" ht="12.75" hidden="false" customHeight="false" outlineLevel="0" collapsed="false">
      <c r="A2874" s="81" t="n">
        <v>36682</v>
      </c>
      <c r="B2874" s="82" t="s">
        <v>55</v>
      </c>
      <c r="C2874" s="82" t="s">
        <v>56</v>
      </c>
      <c r="D2874" s="82" t="s">
        <v>103</v>
      </c>
      <c r="E2874" s="82" t="s">
        <v>24</v>
      </c>
      <c r="F2874" s="82"/>
      <c r="G2874" s="82" t="s">
        <v>63</v>
      </c>
      <c r="H2874" s="89" t="n">
        <v>39814</v>
      </c>
      <c r="I2874" s="82" t="n">
        <v>0</v>
      </c>
      <c r="J2874" s="82" t="n">
        <v>0</v>
      </c>
      <c r="K2874" s="83" t="n">
        <f aca="false">IF(J2874=0,0,J2874/I2874)</f>
        <v>0</v>
      </c>
      <c r="L2874" s="83" t="n">
        <f aca="false">I2874/UOM</f>
        <v>0</v>
      </c>
      <c r="M2874" s="83" t="n">
        <f aca="false">J2874/UOM</f>
        <v>0</v>
      </c>
      <c r="N2874" s="84" t="str">
        <f aca="false">IF(F2874="P","PHY",IF(F2874="G","G",E2874))</f>
        <v>P</v>
      </c>
      <c r="O2874" s="84" t="str">
        <f aca="false">IF(ISNA(VLOOKUP(G2874,BadCanCurves,1,FALSE())),VLOOKUP(D2874,FOLIOS,6,FALSE()),"not used")</f>
        <v>not used</v>
      </c>
      <c r="P2874" s="84" t="n">
        <f aca="false">IF($N2874="P",VLOOKUP(H2874,PrcBuckets,2,FALSE()),0)</f>
        <v>13</v>
      </c>
      <c r="Q2874" s="84" t="n">
        <f aca="false">IF($N2874="D",VLOOKUP(H2874,BasisBuckets,2,FALSE()),0)</f>
        <v>0</v>
      </c>
      <c r="R2874" s="84" t="n">
        <f aca="false">IF($N2874="PHY",VLOOKUP(H2874,PGDBuckets,2,FALSE()),0)</f>
        <v>0</v>
      </c>
      <c r="S2874" s="84" t="n">
        <f aca="false">IF($N2874="G",VLOOKUP(H2874,PGDBuckets,2,FALSE()),0)</f>
        <v>0</v>
      </c>
      <c r="T2874" s="84" t="n">
        <f aca="false">SUM(P2874:S2874)</f>
        <v>13</v>
      </c>
      <c r="U2874" s="84" t="str">
        <f aca="false">IF(O2874="not used","-",O2874&amp;N2874&amp;T2874)</f>
        <v>-</v>
      </c>
      <c r="V2874" s="84" t="str">
        <f aca="false">IF(O2874="Not Used","-",VLOOKUP(D2874,FOLIOS,7,FALSE())&amp;H2874)</f>
        <v>-</v>
      </c>
      <c r="W2874" s="84" t="str">
        <f aca="false">IF(U2874="-","-",O2874&amp;E2874&amp;H2874)</f>
        <v>-</v>
      </c>
      <c r="X2874" s="85" t="str">
        <f aca="false">D2874&amp;G2874</f>
        <v>FT-CAND-EGSC-PRCTOLL:EMP/EAST.Z</v>
      </c>
      <c r="AF2874" s="0" t="str">
        <f aca="false">D2874&amp;V2874</f>
        <v>FT-CAND-EGSC-PRC-</v>
      </c>
    </row>
    <row r="2875" customFormat="false" ht="12.75" hidden="false" customHeight="false" outlineLevel="0" collapsed="false">
      <c r="A2875" s="81" t="n">
        <v>36682</v>
      </c>
      <c r="B2875" s="82" t="s">
        <v>55</v>
      </c>
      <c r="C2875" s="82" t="s">
        <v>56</v>
      </c>
      <c r="D2875" s="82" t="s">
        <v>103</v>
      </c>
      <c r="E2875" s="82" t="s">
        <v>24</v>
      </c>
      <c r="F2875" s="82"/>
      <c r="G2875" s="82" t="s">
        <v>63</v>
      </c>
      <c r="H2875" s="89" t="n">
        <v>39845</v>
      </c>
      <c r="I2875" s="82" t="n">
        <v>0</v>
      </c>
      <c r="J2875" s="82" t="n">
        <v>0</v>
      </c>
      <c r="K2875" s="83" t="n">
        <f aca="false">IF(J2875=0,0,J2875/I2875)</f>
        <v>0</v>
      </c>
      <c r="L2875" s="83" t="n">
        <f aca="false">I2875/UOM</f>
        <v>0</v>
      </c>
      <c r="M2875" s="83" t="n">
        <f aca="false">J2875/UOM</f>
        <v>0</v>
      </c>
      <c r="N2875" s="84" t="str">
        <f aca="false">IF(F2875="P","PHY",IF(F2875="G","G",E2875))</f>
        <v>P</v>
      </c>
      <c r="O2875" s="84" t="str">
        <f aca="false">IF(ISNA(VLOOKUP(G2875,BadCanCurves,1,FALSE())),VLOOKUP(D2875,FOLIOS,6,FALSE()),"not used")</f>
        <v>not used</v>
      </c>
      <c r="P2875" s="84" t="n">
        <f aca="false">IF($N2875="P",VLOOKUP(H2875,PrcBuckets,2,FALSE()),0)</f>
        <v>13</v>
      </c>
      <c r="Q2875" s="84" t="n">
        <f aca="false">IF($N2875="D",VLOOKUP(H2875,BasisBuckets,2,FALSE()),0)</f>
        <v>0</v>
      </c>
      <c r="R2875" s="84" t="n">
        <f aca="false">IF($N2875="PHY",VLOOKUP(H2875,PGDBuckets,2,FALSE()),0)</f>
        <v>0</v>
      </c>
      <c r="S2875" s="84" t="n">
        <f aca="false">IF($N2875="G",VLOOKUP(H2875,PGDBuckets,2,FALSE()),0)</f>
        <v>0</v>
      </c>
      <c r="T2875" s="84" t="n">
        <f aca="false">SUM(P2875:S2875)</f>
        <v>13</v>
      </c>
      <c r="U2875" s="84" t="str">
        <f aca="false">IF(O2875="not used","-",O2875&amp;N2875&amp;T2875)</f>
        <v>-</v>
      </c>
      <c r="V2875" s="84" t="str">
        <f aca="false">IF(O2875="Not Used","-",VLOOKUP(D2875,FOLIOS,7,FALSE())&amp;H2875)</f>
        <v>-</v>
      </c>
      <c r="W2875" s="84" t="str">
        <f aca="false">IF(U2875="-","-",O2875&amp;E2875&amp;H2875)</f>
        <v>-</v>
      </c>
      <c r="X2875" s="85" t="str">
        <f aca="false">D2875&amp;G2875</f>
        <v>FT-CAND-EGSC-PRCTOLL:EMP/EAST.Z</v>
      </c>
      <c r="AF2875" s="0" t="str">
        <f aca="false">D2875&amp;V2875</f>
        <v>FT-CAND-EGSC-PRC-</v>
      </c>
    </row>
    <row r="2876" customFormat="false" ht="12.75" hidden="false" customHeight="false" outlineLevel="0" collapsed="false">
      <c r="A2876" s="81" t="n">
        <v>36682</v>
      </c>
      <c r="B2876" s="82" t="s">
        <v>55</v>
      </c>
      <c r="C2876" s="82" t="s">
        <v>56</v>
      </c>
      <c r="D2876" s="82" t="s">
        <v>103</v>
      </c>
      <c r="E2876" s="82" t="s">
        <v>24</v>
      </c>
      <c r="F2876" s="82"/>
      <c r="G2876" s="82" t="s">
        <v>63</v>
      </c>
      <c r="H2876" s="89" t="n">
        <v>39873</v>
      </c>
      <c r="I2876" s="82" t="n">
        <v>0</v>
      </c>
      <c r="J2876" s="82" t="n">
        <v>0</v>
      </c>
      <c r="K2876" s="83" t="n">
        <f aca="false">IF(J2876=0,0,J2876/I2876)</f>
        <v>0</v>
      </c>
      <c r="L2876" s="83" t="n">
        <f aca="false">I2876/UOM</f>
        <v>0</v>
      </c>
      <c r="M2876" s="83" t="n">
        <f aca="false">J2876/UOM</f>
        <v>0</v>
      </c>
      <c r="N2876" s="84" t="str">
        <f aca="false">IF(F2876="P","PHY",IF(F2876="G","G",E2876))</f>
        <v>P</v>
      </c>
      <c r="O2876" s="84" t="str">
        <f aca="false">IF(ISNA(VLOOKUP(G2876,BadCanCurves,1,FALSE())),VLOOKUP(D2876,FOLIOS,6,FALSE()),"not used")</f>
        <v>not used</v>
      </c>
      <c r="P2876" s="84" t="n">
        <f aca="false">IF($N2876="P",VLOOKUP(H2876,PrcBuckets,2,FALSE()),0)</f>
        <v>13</v>
      </c>
      <c r="Q2876" s="84" t="n">
        <f aca="false">IF($N2876="D",VLOOKUP(H2876,BasisBuckets,2,FALSE()),0)</f>
        <v>0</v>
      </c>
      <c r="R2876" s="84" t="n">
        <f aca="false">IF($N2876="PHY",VLOOKUP(H2876,PGDBuckets,2,FALSE()),0)</f>
        <v>0</v>
      </c>
      <c r="S2876" s="84" t="n">
        <f aca="false">IF($N2876="G",VLOOKUP(H2876,PGDBuckets,2,FALSE()),0)</f>
        <v>0</v>
      </c>
      <c r="T2876" s="84" t="n">
        <f aca="false">SUM(P2876:S2876)</f>
        <v>13</v>
      </c>
      <c r="U2876" s="84" t="str">
        <f aca="false">IF(O2876="not used","-",O2876&amp;N2876&amp;T2876)</f>
        <v>-</v>
      </c>
      <c r="V2876" s="84" t="str">
        <f aca="false">IF(O2876="Not Used","-",VLOOKUP(D2876,FOLIOS,7,FALSE())&amp;H2876)</f>
        <v>-</v>
      </c>
      <c r="W2876" s="84" t="str">
        <f aca="false">IF(U2876="-","-",O2876&amp;E2876&amp;H2876)</f>
        <v>-</v>
      </c>
      <c r="X2876" s="85" t="str">
        <f aca="false">D2876&amp;G2876</f>
        <v>FT-CAND-EGSC-PRCTOLL:EMP/EAST.Z</v>
      </c>
      <c r="AF2876" s="0" t="str">
        <f aca="false">D2876&amp;V2876</f>
        <v>FT-CAND-EGSC-PRC-</v>
      </c>
    </row>
    <row r="2877" customFormat="false" ht="12.75" hidden="false" customHeight="false" outlineLevel="0" collapsed="false">
      <c r="A2877" s="81" t="n">
        <v>36682</v>
      </c>
      <c r="B2877" s="82" t="s">
        <v>55</v>
      </c>
      <c r="C2877" s="82" t="s">
        <v>56</v>
      </c>
      <c r="D2877" s="82" t="s">
        <v>103</v>
      </c>
      <c r="E2877" s="82" t="s">
        <v>24</v>
      </c>
      <c r="F2877" s="82"/>
      <c r="G2877" s="82" t="s">
        <v>63</v>
      </c>
      <c r="H2877" s="89" t="n">
        <v>39904</v>
      </c>
      <c r="I2877" s="82" t="n">
        <v>0</v>
      </c>
      <c r="J2877" s="82" t="n">
        <v>0</v>
      </c>
      <c r="K2877" s="83" t="n">
        <f aca="false">IF(J2877=0,0,J2877/I2877)</f>
        <v>0</v>
      </c>
      <c r="L2877" s="83" t="n">
        <f aca="false">I2877/UOM</f>
        <v>0</v>
      </c>
      <c r="M2877" s="83" t="n">
        <f aca="false">J2877/UOM</f>
        <v>0</v>
      </c>
      <c r="N2877" s="84" t="str">
        <f aca="false">IF(F2877="P","PHY",IF(F2877="G","G",E2877))</f>
        <v>P</v>
      </c>
      <c r="O2877" s="84" t="str">
        <f aca="false">IF(ISNA(VLOOKUP(G2877,BadCanCurves,1,FALSE())),VLOOKUP(D2877,FOLIOS,6,FALSE()),"not used")</f>
        <v>not used</v>
      </c>
      <c r="P2877" s="84" t="n">
        <f aca="false">IF($N2877="P",VLOOKUP(H2877,PrcBuckets,2,FALSE()),0)</f>
        <v>13</v>
      </c>
      <c r="Q2877" s="84" t="n">
        <f aca="false">IF($N2877="D",VLOOKUP(H2877,BasisBuckets,2,FALSE()),0)</f>
        <v>0</v>
      </c>
      <c r="R2877" s="84" t="n">
        <f aca="false">IF($N2877="PHY",VLOOKUP(H2877,PGDBuckets,2,FALSE()),0)</f>
        <v>0</v>
      </c>
      <c r="S2877" s="84" t="n">
        <f aca="false">IF($N2877="G",VLOOKUP(H2877,PGDBuckets,2,FALSE()),0)</f>
        <v>0</v>
      </c>
      <c r="T2877" s="84" t="n">
        <f aca="false">SUM(P2877:S2877)</f>
        <v>13</v>
      </c>
      <c r="U2877" s="84" t="str">
        <f aca="false">IF(O2877="not used","-",O2877&amp;N2877&amp;T2877)</f>
        <v>-</v>
      </c>
      <c r="V2877" s="84" t="str">
        <f aca="false">IF(O2877="Not Used","-",VLOOKUP(D2877,FOLIOS,7,FALSE())&amp;H2877)</f>
        <v>-</v>
      </c>
      <c r="W2877" s="84" t="str">
        <f aca="false">IF(U2877="-","-",O2877&amp;E2877&amp;H2877)</f>
        <v>-</v>
      </c>
      <c r="X2877" s="85" t="str">
        <f aca="false">D2877&amp;G2877</f>
        <v>FT-CAND-EGSC-PRCTOLL:EMP/EAST.Z</v>
      </c>
      <c r="AF2877" s="0" t="str">
        <f aca="false">D2877&amp;V2877</f>
        <v>FT-CAND-EGSC-PRC-</v>
      </c>
    </row>
    <row r="2878" customFormat="false" ht="12.75" hidden="false" customHeight="false" outlineLevel="0" collapsed="false">
      <c r="A2878" s="81" t="n">
        <v>36682</v>
      </c>
      <c r="B2878" s="82" t="s">
        <v>55</v>
      </c>
      <c r="C2878" s="82" t="s">
        <v>56</v>
      </c>
      <c r="D2878" s="82" t="s">
        <v>103</v>
      </c>
      <c r="E2878" s="82" t="s">
        <v>24</v>
      </c>
      <c r="F2878" s="82"/>
      <c r="G2878" s="82" t="s">
        <v>63</v>
      </c>
      <c r="H2878" s="89" t="n">
        <v>39934</v>
      </c>
      <c r="I2878" s="82" t="n">
        <v>0</v>
      </c>
      <c r="J2878" s="82" t="n">
        <v>0</v>
      </c>
      <c r="K2878" s="83" t="n">
        <f aca="false">IF(J2878=0,0,J2878/I2878)</f>
        <v>0</v>
      </c>
      <c r="L2878" s="83" t="n">
        <f aca="false">I2878/UOM</f>
        <v>0</v>
      </c>
      <c r="M2878" s="83" t="n">
        <f aca="false">J2878/UOM</f>
        <v>0</v>
      </c>
      <c r="N2878" s="84" t="str">
        <f aca="false">IF(F2878="P","PHY",IF(F2878="G","G",E2878))</f>
        <v>P</v>
      </c>
      <c r="O2878" s="84" t="str">
        <f aca="false">IF(ISNA(VLOOKUP(G2878,BadCanCurves,1,FALSE())),VLOOKUP(D2878,FOLIOS,6,FALSE()),"not used")</f>
        <v>not used</v>
      </c>
      <c r="P2878" s="84" t="n">
        <f aca="false">IF($N2878="P",VLOOKUP(H2878,PrcBuckets,2,FALSE()),0)</f>
        <v>13</v>
      </c>
      <c r="Q2878" s="84" t="n">
        <f aca="false">IF($N2878="D",VLOOKUP(H2878,BasisBuckets,2,FALSE()),0)</f>
        <v>0</v>
      </c>
      <c r="R2878" s="84" t="n">
        <f aca="false">IF($N2878="PHY",VLOOKUP(H2878,PGDBuckets,2,FALSE()),0)</f>
        <v>0</v>
      </c>
      <c r="S2878" s="84" t="n">
        <f aca="false">IF($N2878="G",VLOOKUP(H2878,PGDBuckets,2,FALSE()),0)</f>
        <v>0</v>
      </c>
      <c r="T2878" s="84" t="n">
        <f aca="false">SUM(P2878:S2878)</f>
        <v>13</v>
      </c>
      <c r="U2878" s="84" t="str">
        <f aca="false">IF(O2878="not used","-",O2878&amp;N2878&amp;T2878)</f>
        <v>-</v>
      </c>
      <c r="V2878" s="84" t="str">
        <f aca="false">IF(O2878="Not Used","-",VLOOKUP(D2878,FOLIOS,7,FALSE())&amp;H2878)</f>
        <v>-</v>
      </c>
      <c r="W2878" s="84" t="str">
        <f aca="false">IF(U2878="-","-",O2878&amp;E2878&amp;H2878)</f>
        <v>-</v>
      </c>
      <c r="X2878" s="85" t="str">
        <f aca="false">D2878&amp;G2878</f>
        <v>FT-CAND-EGSC-PRCTOLL:EMP/EAST.Z</v>
      </c>
      <c r="AF2878" s="0" t="str">
        <f aca="false">D2878&amp;V2878</f>
        <v>FT-CAND-EGSC-PRC-</v>
      </c>
    </row>
    <row r="2879" customFormat="false" ht="12.75" hidden="false" customHeight="false" outlineLevel="0" collapsed="false">
      <c r="A2879" s="81" t="n">
        <v>36682</v>
      </c>
      <c r="B2879" s="82" t="s">
        <v>55</v>
      </c>
      <c r="C2879" s="82" t="s">
        <v>56</v>
      </c>
      <c r="D2879" s="82" t="s">
        <v>103</v>
      </c>
      <c r="E2879" s="82" t="s">
        <v>24</v>
      </c>
      <c r="F2879" s="82"/>
      <c r="G2879" s="82" t="s">
        <v>63</v>
      </c>
      <c r="H2879" s="89" t="n">
        <v>39965</v>
      </c>
      <c r="I2879" s="82" t="n">
        <v>0</v>
      </c>
      <c r="J2879" s="82" t="n">
        <v>0</v>
      </c>
      <c r="K2879" s="83" t="n">
        <f aca="false">IF(J2879=0,0,J2879/I2879)</f>
        <v>0</v>
      </c>
      <c r="L2879" s="83" t="n">
        <f aca="false">I2879/UOM</f>
        <v>0</v>
      </c>
      <c r="M2879" s="83" t="n">
        <f aca="false">J2879/UOM</f>
        <v>0</v>
      </c>
      <c r="N2879" s="84" t="str">
        <f aca="false">IF(F2879="P","PHY",IF(F2879="G","G",E2879))</f>
        <v>P</v>
      </c>
      <c r="O2879" s="84" t="str">
        <f aca="false">IF(ISNA(VLOOKUP(G2879,BadCanCurves,1,FALSE())),VLOOKUP(D2879,FOLIOS,6,FALSE()),"not used")</f>
        <v>not used</v>
      </c>
      <c r="P2879" s="84" t="n">
        <f aca="false">IF($N2879="P",VLOOKUP(H2879,PrcBuckets,2,FALSE()),0)</f>
        <v>13</v>
      </c>
      <c r="Q2879" s="84" t="n">
        <f aca="false">IF($N2879="D",VLOOKUP(H2879,BasisBuckets,2,FALSE()),0)</f>
        <v>0</v>
      </c>
      <c r="R2879" s="84" t="n">
        <f aca="false">IF($N2879="PHY",VLOOKUP(H2879,PGDBuckets,2,FALSE()),0)</f>
        <v>0</v>
      </c>
      <c r="S2879" s="84" t="n">
        <f aca="false">IF($N2879="G",VLOOKUP(H2879,PGDBuckets,2,FALSE()),0)</f>
        <v>0</v>
      </c>
      <c r="T2879" s="84" t="n">
        <f aca="false">SUM(P2879:S2879)</f>
        <v>13</v>
      </c>
      <c r="U2879" s="84" t="str">
        <f aca="false">IF(O2879="not used","-",O2879&amp;N2879&amp;T2879)</f>
        <v>-</v>
      </c>
      <c r="V2879" s="84" t="str">
        <f aca="false">IF(O2879="Not Used","-",VLOOKUP(D2879,FOLIOS,7,FALSE())&amp;H2879)</f>
        <v>-</v>
      </c>
      <c r="W2879" s="84" t="str">
        <f aca="false">IF(U2879="-","-",O2879&amp;E2879&amp;H2879)</f>
        <v>-</v>
      </c>
      <c r="X2879" s="85" t="str">
        <f aca="false">D2879&amp;G2879</f>
        <v>FT-CAND-EGSC-PRCTOLL:EMP/EAST.Z</v>
      </c>
      <c r="AF2879" s="0" t="str">
        <f aca="false">D2879&amp;V2879</f>
        <v>FT-CAND-EGSC-PRC-</v>
      </c>
    </row>
    <row r="2880" customFormat="false" ht="12.75" hidden="false" customHeight="false" outlineLevel="0" collapsed="false">
      <c r="A2880" s="81" t="n">
        <v>36682</v>
      </c>
      <c r="B2880" s="82" t="s">
        <v>55</v>
      </c>
      <c r="C2880" s="82" t="s">
        <v>56</v>
      </c>
      <c r="D2880" s="82" t="s">
        <v>103</v>
      </c>
      <c r="E2880" s="82" t="s">
        <v>24</v>
      </c>
      <c r="F2880" s="82"/>
      <c r="G2880" s="82" t="s">
        <v>63</v>
      </c>
      <c r="H2880" s="89" t="n">
        <v>39995</v>
      </c>
      <c r="I2880" s="82" t="n">
        <v>0</v>
      </c>
      <c r="J2880" s="82" t="n">
        <v>0</v>
      </c>
      <c r="K2880" s="83" t="n">
        <f aca="false">IF(J2880=0,0,J2880/I2880)</f>
        <v>0</v>
      </c>
      <c r="L2880" s="83" t="n">
        <f aca="false">I2880/UOM</f>
        <v>0</v>
      </c>
      <c r="M2880" s="83" t="n">
        <f aca="false">J2880/UOM</f>
        <v>0</v>
      </c>
      <c r="N2880" s="84" t="str">
        <f aca="false">IF(F2880="P","PHY",IF(F2880="G","G",E2880))</f>
        <v>P</v>
      </c>
      <c r="O2880" s="84" t="str">
        <f aca="false">IF(ISNA(VLOOKUP(G2880,BadCanCurves,1,FALSE())),VLOOKUP(D2880,FOLIOS,6,FALSE()),"not used")</f>
        <v>not used</v>
      </c>
      <c r="P2880" s="84" t="n">
        <f aca="false">IF($N2880="P",VLOOKUP(H2880,PrcBuckets,2,FALSE()),0)</f>
        <v>13</v>
      </c>
      <c r="Q2880" s="84" t="n">
        <f aca="false">IF($N2880="D",VLOOKUP(H2880,BasisBuckets,2,FALSE()),0)</f>
        <v>0</v>
      </c>
      <c r="R2880" s="84" t="n">
        <f aca="false">IF($N2880="PHY",VLOOKUP(H2880,PGDBuckets,2,FALSE()),0)</f>
        <v>0</v>
      </c>
      <c r="S2880" s="84" t="n">
        <f aca="false">IF($N2880="G",VLOOKUP(H2880,PGDBuckets,2,FALSE()),0)</f>
        <v>0</v>
      </c>
      <c r="T2880" s="84" t="n">
        <f aca="false">SUM(P2880:S2880)</f>
        <v>13</v>
      </c>
      <c r="U2880" s="84" t="str">
        <f aca="false">IF(O2880="not used","-",O2880&amp;N2880&amp;T2880)</f>
        <v>-</v>
      </c>
      <c r="V2880" s="84" t="str">
        <f aca="false">IF(O2880="Not Used","-",VLOOKUP(D2880,FOLIOS,7,FALSE())&amp;H2880)</f>
        <v>-</v>
      </c>
      <c r="W2880" s="84" t="str">
        <f aca="false">IF(U2880="-","-",O2880&amp;E2880&amp;H2880)</f>
        <v>-</v>
      </c>
      <c r="X2880" s="85" t="str">
        <f aca="false">D2880&amp;G2880</f>
        <v>FT-CAND-EGSC-PRCTOLL:EMP/EAST.Z</v>
      </c>
      <c r="AF2880" s="0" t="str">
        <f aca="false">D2880&amp;V2880</f>
        <v>FT-CAND-EGSC-PRC-</v>
      </c>
    </row>
    <row r="2881" customFormat="false" ht="12.75" hidden="false" customHeight="false" outlineLevel="0" collapsed="false">
      <c r="A2881" s="81" t="n">
        <v>36682</v>
      </c>
      <c r="B2881" s="82" t="s">
        <v>55</v>
      </c>
      <c r="C2881" s="82" t="s">
        <v>56</v>
      </c>
      <c r="D2881" s="82" t="s">
        <v>103</v>
      </c>
      <c r="E2881" s="82" t="s">
        <v>24</v>
      </c>
      <c r="F2881" s="82"/>
      <c r="G2881" s="82" t="s">
        <v>63</v>
      </c>
      <c r="H2881" s="89" t="n">
        <v>40026</v>
      </c>
      <c r="I2881" s="82" t="n">
        <v>0</v>
      </c>
      <c r="J2881" s="82" t="n">
        <v>0</v>
      </c>
      <c r="K2881" s="83" t="n">
        <f aca="false">IF(J2881=0,0,J2881/I2881)</f>
        <v>0</v>
      </c>
      <c r="L2881" s="83" t="n">
        <f aca="false">I2881/UOM</f>
        <v>0</v>
      </c>
      <c r="M2881" s="83" t="n">
        <f aca="false">J2881/UOM</f>
        <v>0</v>
      </c>
      <c r="N2881" s="84" t="str">
        <f aca="false">IF(F2881="P","PHY",IF(F2881="G","G",E2881))</f>
        <v>P</v>
      </c>
      <c r="O2881" s="84" t="str">
        <f aca="false">IF(ISNA(VLOOKUP(G2881,BadCanCurves,1,FALSE())),VLOOKUP(D2881,FOLIOS,6,FALSE()),"not used")</f>
        <v>not used</v>
      </c>
      <c r="P2881" s="84" t="n">
        <f aca="false">IF($N2881="P",VLOOKUP(H2881,PrcBuckets,2,FALSE()),0)</f>
        <v>13</v>
      </c>
      <c r="Q2881" s="84" t="n">
        <f aca="false">IF($N2881="D",VLOOKUP(H2881,BasisBuckets,2,FALSE()),0)</f>
        <v>0</v>
      </c>
      <c r="R2881" s="84" t="n">
        <f aca="false">IF($N2881="PHY",VLOOKUP(H2881,PGDBuckets,2,FALSE()),0)</f>
        <v>0</v>
      </c>
      <c r="S2881" s="84" t="n">
        <f aca="false">IF($N2881="G",VLOOKUP(H2881,PGDBuckets,2,FALSE()),0)</f>
        <v>0</v>
      </c>
      <c r="T2881" s="84" t="n">
        <f aca="false">SUM(P2881:S2881)</f>
        <v>13</v>
      </c>
      <c r="U2881" s="84" t="str">
        <f aca="false">IF(O2881="not used","-",O2881&amp;N2881&amp;T2881)</f>
        <v>-</v>
      </c>
      <c r="V2881" s="84" t="str">
        <f aca="false">IF(O2881="Not Used","-",VLOOKUP(D2881,FOLIOS,7,FALSE())&amp;H2881)</f>
        <v>-</v>
      </c>
      <c r="W2881" s="84" t="str">
        <f aca="false">IF(U2881="-","-",O2881&amp;E2881&amp;H2881)</f>
        <v>-</v>
      </c>
      <c r="X2881" s="85" t="str">
        <f aca="false">D2881&amp;G2881</f>
        <v>FT-CAND-EGSC-PRCTOLL:EMP/EAST.Z</v>
      </c>
      <c r="AF2881" s="0" t="str">
        <f aca="false">D2881&amp;V2881</f>
        <v>FT-CAND-EGSC-PRC-</v>
      </c>
    </row>
    <row r="2882" customFormat="false" ht="12.75" hidden="false" customHeight="false" outlineLevel="0" collapsed="false">
      <c r="A2882" s="81" t="n">
        <v>36682</v>
      </c>
      <c r="B2882" s="82" t="s">
        <v>55</v>
      </c>
      <c r="C2882" s="82" t="s">
        <v>56</v>
      </c>
      <c r="D2882" s="82" t="s">
        <v>103</v>
      </c>
      <c r="E2882" s="82" t="s">
        <v>24</v>
      </c>
      <c r="F2882" s="82"/>
      <c r="G2882" s="82" t="s">
        <v>63</v>
      </c>
      <c r="H2882" s="89" t="n">
        <v>40057</v>
      </c>
      <c r="I2882" s="82" t="n">
        <v>0</v>
      </c>
      <c r="J2882" s="82" t="n">
        <v>0</v>
      </c>
      <c r="K2882" s="83" t="n">
        <f aca="false">IF(J2882=0,0,J2882/I2882)</f>
        <v>0</v>
      </c>
      <c r="L2882" s="83" t="n">
        <f aca="false">I2882/UOM</f>
        <v>0</v>
      </c>
      <c r="M2882" s="83" t="n">
        <f aca="false">J2882/UOM</f>
        <v>0</v>
      </c>
      <c r="N2882" s="84" t="str">
        <f aca="false">IF(F2882="P","PHY",IF(F2882="G","G",E2882))</f>
        <v>P</v>
      </c>
      <c r="O2882" s="84" t="str">
        <f aca="false">IF(ISNA(VLOOKUP(G2882,BadCanCurves,1,FALSE())),VLOOKUP(D2882,FOLIOS,6,FALSE()),"not used")</f>
        <v>not used</v>
      </c>
      <c r="P2882" s="84" t="n">
        <f aca="false">IF($N2882="P",VLOOKUP(H2882,PrcBuckets,2,FALSE()),0)</f>
        <v>13</v>
      </c>
      <c r="Q2882" s="84" t="n">
        <f aca="false">IF($N2882="D",VLOOKUP(H2882,BasisBuckets,2,FALSE()),0)</f>
        <v>0</v>
      </c>
      <c r="R2882" s="84" t="n">
        <f aca="false">IF($N2882="PHY",VLOOKUP(H2882,PGDBuckets,2,FALSE()),0)</f>
        <v>0</v>
      </c>
      <c r="S2882" s="84" t="n">
        <f aca="false">IF($N2882="G",VLOOKUP(H2882,PGDBuckets,2,FALSE()),0)</f>
        <v>0</v>
      </c>
      <c r="T2882" s="84" t="n">
        <f aca="false">SUM(P2882:S2882)</f>
        <v>13</v>
      </c>
      <c r="U2882" s="84" t="str">
        <f aca="false">IF(O2882="not used","-",O2882&amp;N2882&amp;T2882)</f>
        <v>-</v>
      </c>
      <c r="V2882" s="84" t="str">
        <f aca="false">IF(O2882="Not Used","-",VLOOKUP(D2882,FOLIOS,7,FALSE())&amp;H2882)</f>
        <v>-</v>
      </c>
      <c r="W2882" s="84" t="str">
        <f aca="false">IF(U2882="-","-",O2882&amp;E2882&amp;H2882)</f>
        <v>-</v>
      </c>
      <c r="X2882" s="85" t="str">
        <f aca="false">D2882&amp;G2882</f>
        <v>FT-CAND-EGSC-PRCTOLL:EMP/EAST.Z</v>
      </c>
      <c r="AF2882" s="0" t="str">
        <f aca="false">D2882&amp;V2882</f>
        <v>FT-CAND-EGSC-PRC-</v>
      </c>
    </row>
    <row r="2883" customFormat="false" ht="12.75" hidden="false" customHeight="false" outlineLevel="0" collapsed="false">
      <c r="A2883" s="81" t="n">
        <v>36682</v>
      </c>
      <c r="B2883" s="82" t="s">
        <v>55</v>
      </c>
      <c r="C2883" s="82" t="s">
        <v>56</v>
      </c>
      <c r="D2883" s="82" t="s">
        <v>103</v>
      </c>
      <c r="E2883" s="82" t="s">
        <v>24</v>
      </c>
      <c r="F2883" s="82"/>
      <c r="G2883" s="82" t="s">
        <v>63</v>
      </c>
      <c r="H2883" s="89" t="n">
        <v>40087</v>
      </c>
      <c r="I2883" s="82" t="n">
        <v>0</v>
      </c>
      <c r="J2883" s="82" t="n">
        <v>0</v>
      </c>
      <c r="K2883" s="83" t="n">
        <f aca="false">IF(J2883=0,0,J2883/I2883)</f>
        <v>0</v>
      </c>
      <c r="L2883" s="83" t="n">
        <f aca="false">I2883/UOM</f>
        <v>0</v>
      </c>
      <c r="M2883" s="83" t="n">
        <f aca="false">J2883/UOM</f>
        <v>0</v>
      </c>
      <c r="N2883" s="84" t="str">
        <f aca="false">IF(F2883="P","PHY",IF(F2883="G","G",E2883))</f>
        <v>P</v>
      </c>
      <c r="O2883" s="84" t="str">
        <f aca="false">IF(ISNA(VLOOKUP(G2883,BadCanCurves,1,FALSE())),VLOOKUP(D2883,FOLIOS,6,FALSE()),"not used")</f>
        <v>not used</v>
      </c>
      <c r="P2883" s="84" t="n">
        <f aca="false">IF($N2883="P",VLOOKUP(H2883,PrcBuckets,2,FALSE()),0)</f>
        <v>13</v>
      </c>
      <c r="Q2883" s="84" t="n">
        <f aca="false">IF($N2883="D",VLOOKUP(H2883,BasisBuckets,2,FALSE()),0)</f>
        <v>0</v>
      </c>
      <c r="R2883" s="84" t="n">
        <f aca="false">IF($N2883="PHY",VLOOKUP(H2883,PGDBuckets,2,FALSE()),0)</f>
        <v>0</v>
      </c>
      <c r="S2883" s="84" t="n">
        <f aca="false">IF($N2883="G",VLOOKUP(H2883,PGDBuckets,2,FALSE()),0)</f>
        <v>0</v>
      </c>
      <c r="T2883" s="84" t="n">
        <f aca="false">SUM(P2883:S2883)</f>
        <v>13</v>
      </c>
      <c r="U2883" s="84" t="str">
        <f aca="false">IF(O2883="not used","-",O2883&amp;N2883&amp;T2883)</f>
        <v>-</v>
      </c>
      <c r="V2883" s="84" t="str">
        <f aca="false">IF(O2883="Not Used","-",VLOOKUP(D2883,FOLIOS,7,FALSE())&amp;H2883)</f>
        <v>-</v>
      </c>
      <c r="W2883" s="84" t="str">
        <f aca="false">IF(U2883="-","-",O2883&amp;E2883&amp;H2883)</f>
        <v>-</v>
      </c>
      <c r="X2883" s="85" t="str">
        <f aca="false">D2883&amp;G2883</f>
        <v>FT-CAND-EGSC-PRCTOLL:EMP/EAST.Z</v>
      </c>
      <c r="AF2883" s="0" t="str">
        <f aca="false">D2883&amp;V2883</f>
        <v>FT-CAND-EGSC-PRC-</v>
      </c>
    </row>
    <row r="2884" customFormat="false" ht="12.75" hidden="false" customHeight="false" outlineLevel="0" collapsed="false">
      <c r="A2884" s="81" t="n">
        <v>36682</v>
      </c>
      <c r="B2884" s="82" t="s">
        <v>55</v>
      </c>
      <c r="C2884" s="82" t="s">
        <v>56</v>
      </c>
      <c r="D2884" s="82" t="s">
        <v>103</v>
      </c>
      <c r="E2884" s="82" t="s">
        <v>24</v>
      </c>
      <c r="F2884" s="82"/>
      <c r="G2884" s="82" t="s">
        <v>63</v>
      </c>
      <c r="H2884" s="89" t="n">
        <v>40118</v>
      </c>
      <c r="I2884" s="82" t="n">
        <v>0</v>
      </c>
      <c r="J2884" s="82" t="n">
        <v>0</v>
      </c>
      <c r="K2884" s="83" t="n">
        <f aca="false">IF(J2884=0,0,J2884/I2884)</f>
        <v>0</v>
      </c>
      <c r="L2884" s="83" t="n">
        <f aca="false">I2884/UOM</f>
        <v>0</v>
      </c>
      <c r="M2884" s="83" t="n">
        <f aca="false">J2884/UOM</f>
        <v>0</v>
      </c>
      <c r="N2884" s="84" t="str">
        <f aca="false">IF(F2884="P","PHY",IF(F2884="G","G",E2884))</f>
        <v>P</v>
      </c>
      <c r="O2884" s="84" t="str">
        <f aca="false">IF(ISNA(VLOOKUP(G2884,BadCanCurves,1,FALSE())),VLOOKUP(D2884,FOLIOS,6,FALSE()),"not used")</f>
        <v>not used</v>
      </c>
      <c r="P2884" s="84" t="n">
        <f aca="false">IF($N2884="P",VLOOKUP(H2884,PrcBuckets,2,FALSE()),0)</f>
        <v>13</v>
      </c>
      <c r="Q2884" s="84" t="n">
        <f aca="false">IF($N2884="D",VLOOKUP(H2884,BasisBuckets,2,FALSE()),0)</f>
        <v>0</v>
      </c>
      <c r="R2884" s="84" t="n">
        <f aca="false">IF($N2884="PHY",VLOOKUP(H2884,PGDBuckets,2,FALSE()),0)</f>
        <v>0</v>
      </c>
      <c r="S2884" s="84" t="n">
        <f aca="false">IF($N2884="G",VLOOKUP(H2884,PGDBuckets,2,FALSE()),0)</f>
        <v>0</v>
      </c>
      <c r="T2884" s="84" t="n">
        <f aca="false">SUM(P2884:S2884)</f>
        <v>13</v>
      </c>
      <c r="U2884" s="84" t="str">
        <f aca="false">IF(O2884="not used","-",O2884&amp;N2884&amp;T2884)</f>
        <v>-</v>
      </c>
      <c r="V2884" s="84" t="str">
        <f aca="false">IF(O2884="Not Used","-",VLOOKUP(D2884,FOLIOS,7,FALSE())&amp;H2884)</f>
        <v>-</v>
      </c>
      <c r="W2884" s="84" t="str">
        <f aca="false">IF(U2884="-","-",O2884&amp;E2884&amp;H2884)</f>
        <v>-</v>
      </c>
      <c r="X2884" s="85" t="str">
        <f aca="false">D2884&amp;G2884</f>
        <v>FT-CAND-EGSC-PRCTOLL:EMP/EAST.Z</v>
      </c>
      <c r="AF2884" s="0" t="str">
        <f aca="false">D2884&amp;V2884</f>
        <v>FT-CAND-EGSC-PRC-</v>
      </c>
    </row>
    <row r="2885" customFormat="false" ht="12.75" hidden="false" customHeight="false" outlineLevel="0" collapsed="false">
      <c r="A2885" s="81" t="n">
        <v>36682</v>
      </c>
      <c r="B2885" s="82" t="s">
        <v>55</v>
      </c>
      <c r="C2885" s="82" t="s">
        <v>56</v>
      </c>
      <c r="D2885" s="82" t="s">
        <v>103</v>
      </c>
      <c r="E2885" s="82" t="s">
        <v>24</v>
      </c>
      <c r="F2885" s="82"/>
      <c r="G2885" s="82" t="s">
        <v>63</v>
      </c>
      <c r="H2885" s="89" t="n">
        <v>40148</v>
      </c>
      <c r="I2885" s="82" t="n">
        <v>0</v>
      </c>
      <c r="J2885" s="82" t="n">
        <v>0</v>
      </c>
      <c r="K2885" s="83" t="n">
        <f aca="false">IF(J2885=0,0,J2885/I2885)</f>
        <v>0</v>
      </c>
      <c r="L2885" s="83" t="n">
        <f aca="false">I2885/UOM</f>
        <v>0</v>
      </c>
      <c r="M2885" s="83" t="n">
        <f aca="false">J2885/UOM</f>
        <v>0</v>
      </c>
      <c r="N2885" s="84" t="str">
        <f aca="false">IF(F2885="P","PHY",IF(F2885="G","G",E2885))</f>
        <v>P</v>
      </c>
      <c r="O2885" s="84" t="str">
        <f aca="false">IF(ISNA(VLOOKUP(G2885,BadCanCurves,1,FALSE())),VLOOKUP(D2885,FOLIOS,6,FALSE()),"not used")</f>
        <v>not used</v>
      </c>
      <c r="P2885" s="84" t="n">
        <f aca="false">IF($N2885="P",VLOOKUP(H2885,PrcBuckets,2,FALSE()),0)</f>
        <v>13</v>
      </c>
      <c r="Q2885" s="84" t="n">
        <f aca="false">IF($N2885="D",VLOOKUP(H2885,BasisBuckets,2,FALSE()),0)</f>
        <v>0</v>
      </c>
      <c r="R2885" s="84" t="n">
        <f aca="false">IF($N2885="PHY",VLOOKUP(H2885,PGDBuckets,2,FALSE()),0)</f>
        <v>0</v>
      </c>
      <c r="S2885" s="84" t="n">
        <f aca="false">IF($N2885="G",VLOOKUP(H2885,PGDBuckets,2,FALSE()),0)</f>
        <v>0</v>
      </c>
      <c r="T2885" s="84" t="n">
        <f aca="false">SUM(P2885:S2885)</f>
        <v>13</v>
      </c>
      <c r="U2885" s="84" t="str">
        <f aca="false">IF(O2885="not used","-",O2885&amp;N2885&amp;T2885)</f>
        <v>-</v>
      </c>
      <c r="V2885" s="84" t="str">
        <f aca="false">IF(O2885="Not Used","-",VLOOKUP(D2885,FOLIOS,7,FALSE())&amp;H2885)</f>
        <v>-</v>
      </c>
      <c r="W2885" s="84" t="str">
        <f aca="false">IF(U2885="-","-",O2885&amp;E2885&amp;H2885)</f>
        <v>-</v>
      </c>
      <c r="X2885" s="85" t="str">
        <f aca="false">D2885&amp;G2885</f>
        <v>FT-CAND-EGSC-PRCTOLL:EMP/EAST.Z</v>
      </c>
      <c r="AF2885" s="0" t="str">
        <f aca="false">D2885&amp;V2885</f>
        <v>FT-CAND-EGSC-PRC-</v>
      </c>
    </row>
    <row r="2886" customFormat="false" ht="12.75" hidden="false" customHeight="false" outlineLevel="0" collapsed="false">
      <c r="A2886" s="81" t="n">
        <v>36682</v>
      </c>
      <c r="B2886" s="82" t="s">
        <v>55</v>
      </c>
      <c r="C2886" s="82" t="s">
        <v>56</v>
      </c>
      <c r="D2886" s="82" t="s">
        <v>103</v>
      </c>
      <c r="E2886" s="82" t="s">
        <v>24</v>
      </c>
      <c r="F2886" s="82"/>
      <c r="G2886" s="82" t="s">
        <v>63</v>
      </c>
      <c r="H2886" s="89" t="n">
        <v>40179</v>
      </c>
      <c r="I2886" s="82" t="n">
        <v>0</v>
      </c>
      <c r="J2886" s="82" t="n">
        <v>0</v>
      </c>
      <c r="K2886" s="83" t="n">
        <f aca="false">IF(J2886=0,0,J2886/I2886)</f>
        <v>0</v>
      </c>
      <c r="L2886" s="83" t="n">
        <f aca="false">I2886/UOM</f>
        <v>0</v>
      </c>
      <c r="M2886" s="83" t="n">
        <f aca="false">J2886/UOM</f>
        <v>0</v>
      </c>
      <c r="N2886" s="84" t="str">
        <f aca="false">IF(F2886="P","PHY",IF(F2886="G","G",E2886))</f>
        <v>P</v>
      </c>
      <c r="O2886" s="84" t="str">
        <f aca="false">IF(ISNA(VLOOKUP(G2886,BadCanCurves,1,FALSE())),VLOOKUP(D2886,FOLIOS,6,FALSE()),"not used")</f>
        <v>not used</v>
      </c>
      <c r="P2886" s="84" t="n">
        <f aca="false">IF($N2886="P",VLOOKUP(H2886,PrcBuckets,2,FALSE()),0)</f>
        <v>13</v>
      </c>
      <c r="Q2886" s="84" t="n">
        <f aca="false">IF($N2886="D",VLOOKUP(H2886,BasisBuckets,2,FALSE()),0)</f>
        <v>0</v>
      </c>
      <c r="R2886" s="84" t="n">
        <f aca="false">IF($N2886="PHY",VLOOKUP(H2886,PGDBuckets,2,FALSE()),0)</f>
        <v>0</v>
      </c>
      <c r="S2886" s="84" t="n">
        <f aca="false">IF($N2886="G",VLOOKUP(H2886,PGDBuckets,2,FALSE()),0)</f>
        <v>0</v>
      </c>
      <c r="T2886" s="84" t="n">
        <f aca="false">SUM(P2886:S2886)</f>
        <v>13</v>
      </c>
      <c r="U2886" s="84" t="str">
        <f aca="false">IF(O2886="not used","-",O2886&amp;N2886&amp;T2886)</f>
        <v>-</v>
      </c>
      <c r="V2886" s="84" t="str">
        <f aca="false">IF(O2886="Not Used","-",VLOOKUP(D2886,FOLIOS,7,FALSE())&amp;H2886)</f>
        <v>-</v>
      </c>
      <c r="W2886" s="84" t="str">
        <f aca="false">IF(U2886="-","-",O2886&amp;E2886&amp;H2886)</f>
        <v>-</v>
      </c>
      <c r="X2886" s="85" t="str">
        <f aca="false">D2886&amp;G2886</f>
        <v>FT-CAND-EGSC-PRCTOLL:EMP/EAST.Z</v>
      </c>
      <c r="AF2886" s="0" t="str">
        <f aca="false">D2886&amp;V2886</f>
        <v>FT-CAND-EGSC-PRC-</v>
      </c>
    </row>
    <row r="2887" customFormat="false" ht="12.75" hidden="false" customHeight="false" outlineLevel="0" collapsed="false">
      <c r="A2887" s="81" t="n">
        <v>36682</v>
      </c>
      <c r="B2887" s="82" t="s">
        <v>55</v>
      </c>
      <c r="C2887" s="82" t="s">
        <v>56</v>
      </c>
      <c r="D2887" s="82" t="s">
        <v>103</v>
      </c>
      <c r="E2887" s="82" t="s">
        <v>24</v>
      </c>
      <c r="F2887" s="82"/>
      <c r="G2887" s="82" t="s">
        <v>63</v>
      </c>
      <c r="H2887" s="89" t="n">
        <v>40210</v>
      </c>
      <c r="I2887" s="82" t="n">
        <v>0</v>
      </c>
      <c r="J2887" s="82" t="n">
        <v>0</v>
      </c>
      <c r="K2887" s="83" t="n">
        <f aca="false">IF(J2887=0,0,J2887/I2887)</f>
        <v>0</v>
      </c>
      <c r="L2887" s="83" t="n">
        <f aca="false">I2887/UOM</f>
        <v>0</v>
      </c>
      <c r="M2887" s="83" t="n">
        <f aca="false">J2887/UOM</f>
        <v>0</v>
      </c>
      <c r="N2887" s="84" t="str">
        <f aca="false">IF(F2887="P","PHY",IF(F2887="G","G",E2887))</f>
        <v>P</v>
      </c>
      <c r="O2887" s="84" t="str">
        <f aca="false">IF(ISNA(VLOOKUP(G2887,BadCanCurves,1,FALSE())),VLOOKUP(D2887,FOLIOS,6,FALSE()),"not used")</f>
        <v>not used</v>
      </c>
      <c r="P2887" s="84" t="n">
        <f aca="false">IF($N2887="P",VLOOKUP(H2887,PrcBuckets,2,FALSE()),0)</f>
        <v>13</v>
      </c>
      <c r="Q2887" s="84" t="n">
        <f aca="false">IF($N2887="D",VLOOKUP(H2887,BasisBuckets,2,FALSE()),0)</f>
        <v>0</v>
      </c>
      <c r="R2887" s="84" t="n">
        <f aca="false">IF($N2887="PHY",VLOOKUP(H2887,PGDBuckets,2,FALSE()),0)</f>
        <v>0</v>
      </c>
      <c r="S2887" s="84" t="n">
        <f aca="false">IF($N2887="G",VLOOKUP(H2887,PGDBuckets,2,FALSE()),0)</f>
        <v>0</v>
      </c>
      <c r="T2887" s="84" t="n">
        <f aca="false">SUM(P2887:S2887)</f>
        <v>13</v>
      </c>
      <c r="U2887" s="84" t="str">
        <f aca="false">IF(O2887="not used","-",O2887&amp;N2887&amp;T2887)</f>
        <v>-</v>
      </c>
      <c r="V2887" s="84" t="str">
        <f aca="false">IF(O2887="Not Used","-",VLOOKUP(D2887,FOLIOS,7,FALSE())&amp;H2887)</f>
        <v>-</v>
      </c>
      <c r="W2887" s="84" t="str">
        <f aca="false">IF(U2887="-","-",O2887&amp;E2887&amp;H2887)</f>
        <v>-</v>
      </c>
      <c r="X2887" s="85" t="str">
        <f aca="false">D2887&amp;G2887</f>
        <v>FT-CAND-EGSC-PRCTOLL:EMP/EAST.Z</v>
      </c>
      <c r="AF2887" s="0" t="str">
        <f aca="false">D2887&amp;V2887</f>
        <v>FT-CAND-EGSC-PRC-</v>
      </c>
    </row>
    <row r="2888" customFormat="false" ht="12.75" hidden="false" customHeight="false" outlineLevel="0" collapsed="false">
      <c r="A2888" s="81" t="n">
        <v>36682</v>
      </c>
      <c r="B2888" s="82" t="s">
        <v>55</v>
      </c>
      <c r="C2888" s="82" t="s">
        <v>56</v>
      </c>
      <c r="D2888" s="82" t="s">
        <v>103</v>
      </c>
      <c r="E2888" s="82" t="s">
        <v>24</v>
      </c>
      <c r="F2888" s="82"/>
      <c r="G2888" s="82" t="s">
        <v>63</v>
      </c>
      <c r="H2888" s="89" t="n">
        <v>40238</v>
      </c>
      <c r="I2888" s="82" t="n">
        <v>0</v>
      </c>
      <c r="J2888" s="82" t="n">
        <v>0</v>
      </c>
      <c r="K2888" s="83" t="n">
        <f aca="false">IF(J2888=0,0,J2888/I2888)</f>
        <v>0</v>
      </c>
      <c r="L2888" s="83" t="n">
        <f aca="false">I2888/UOM</f>
        <v>0</v>
      </c>
      <c r="M2888" s="83" t="n">
        <f aca="false">J2888/UOM</f>
        <v>0</v>
      </c>
      <c r="N2888" s="84" t="str">
        <f aca="false">IF(F2888="P","PHY",IF(F2888="G","G",E2888))</f>
        <v>P</v>
      </c>
      <c r="O2888" s="84" t="str">
        <f aca="false">IF(ISNA(VLOOKUP(G2888,BadCanCurves,1,FALSE())),VLOOKUP(D2888,FOLIOS,6,FALSE()),"not used")</f>
        <v>not used</v>
      </c>
      <c r="P2888" s="84" t="n">
        <f aca="false">IF($N2888="P",VLOOKUP(H2888,PrcBuckets,2,FALSE()),0)</f>
        <v>13</v>
      </c>
      <c r="Q2888" s="84" t="n">
        <f aca="false">IF($N2888="D",VLOOKUP(H2888,BasisBuckets,2,FALSE()),0)</f>
        <v>0</v>
      </c>
      <c r="R2888" s="84" t="n">
        <f aca="false">IF($N2888="PHY",VLOOKUP(H2888,PGDBuckets,2,FALSE()),0)</f>
        <v>0</v>
      </c>
      <c r="S2888" s="84" t="n">
        <f aca="false">IF($N2888="G",VLOOKUP(H2888,PGDBuckets,2,FALSE()),0)</f>
        <v>0</v>
      </c>
      <c r="T2888" s="84" t="n">
        <f aca="false">SUM(P2888:S2888)</f>
        <v>13</v>
      </c>
      <c r="U2888" s="84" t="str">
        <f aca="false">IF(O2888="not used","-",O2888&amp;N2888&amp;T2888)</f>
        <v>-</v>
      </c>
      <c r="V2888" s="84" t="str">
        <f aca="false">IF(O2888="Not Used","-",VLOOKUP(D2888,FOLIOS,7,FALSE())&amp;H2888)</f>
        <v>-</v>
      </c>
      <c r="W2888" s="84" t="str">
        <f aca="false">IF(U2888="-","-",O2888&amp;E2888&amp;H2888)</f>
        <v>-</v>
      </c>
      <c r="X2888" s="85" t="str">
        <f aca="false">D2888&amp;G2888</f>
        <v>FT-CAND-EGSC-PRCTOLL:EMP/EAST.Z</v>
      </c>
      <c r="AF2888" s="0" t="str">
        <f aca="false">D2888&amp;V2888</f>
        <v>FT-CAND-EGSC-PRC-</v>
      </c>
    </row>
    <row r="2889" customFormat="false" ht="12.75" hidden="false" customHeight="false" outlineLevel="0" collapsed="false">
      <c r="A2889" s="81" t="n">
        <v>36682</v>
      </c>
      <c r="B2889" s="82" t="s">
        <v>55</v>
      </c>
      <c r="C2889" s="82" t="s">
        <v>56</v>
      </c>
      <c r="D2889" s="82" t="s">
        <v>103</v>
      </c>
      <c r="E2889" s="82" t="s">
        <v>24</v>
      </c>
      <c r="F2889" s="82"/>
      <c r="G2889" s="82" t="s">
        <v>63</v>
      </c>
      <c r="H2889" s="89" t="n">
        <v>40269</v>
      </c>
      <c r="I2889" s="82" t="n">
        <v>0</v>
      </c>
      <c r="J2889" s="82" t="n">
        <v>0</v>
      </c>
      <c r="K2889" s="83" t="n">
        <f aca="false">IF(J2889=0,0,J2889/I2889)</f>
        <v>0</v>
      </c>
      <c r="L2889" s="83" t="n">
        <f aca="false">I2889/UOM</f>
        <v>0</v>
      </c>
      <c r="M2889" s="83" t="n">
        <f aca="false">J2889/UOM</f>
        <v>0</v>
      </c>
      <c r="N2889" s="84" t="str">
        <f aca="false">IF(F2889="P","PHY",IF(F2889="G","G",E2889))</f>
        <v>P</v>
      </c>
      <c r="O2889" s="84" t="str">
        <f aca="false">IF(ISNA(VLOOKUP(G2889,BadCanCurves,1,FALSE())),VLOOKUP(D2889,FOLIOS,6,FALSE()),"not used")</f>
        <v>not used</v>
      </c>
      <c r="P2889" s="84" t="n">
        <f aca="false">IF($N2889="P",VLOOKUP(H2889,PrcBuckets,2,FALSE()),0)</f>
        <v>13</v>
      </c>
      <c r="Q2889" s="84" t="n">
        <f aca="false">IF($N2889="D",VLOOKUP(H2889,BasisBuckets,2,FALSE()),0)</f>
        <v>0</v>
      </c>
      <c r="R2889" s="84" t="n">
        <f aca="false">IF($N2889="PHY",VLOOKUP(H2889,PGDBuckets,2,FALSE()),0)</f>
        <v>0</v>
      </c>
      <c r="S2889" s="84" t="n">
        <f aca="false">IF($N2889="G",VLOOKUP(H2889,PGDBuckets,2,FALSE()),0)</f>
        <v>0</v>
      </c>
      <c r="T2889" s="84" t="n">
        <f aca="false">SUM(P2889:S2889)</f>
        <v>13</v>
      </c>
      <c r="U2889" s="84" t="str">
        <f aca="false">IF(O2889="not used","-",O2889&amp;N2889&amp;T2889)</f>
        <v>-</v>
      </c>
      <c r="V2889" s="84" t="str">
        <f aca="false">IF(O2889="Not Used","-",VLOOKUP(D2889,FOLIOS,7,FALSE())&amp;H2889)</f>
        <v>-</v>
      </c>
      <c r="W2889" s="84" t="str">
        <f aca="false">IF(U2889="-","-",O2889&amp;E2889&amp;H2889)</f>
        <v>-</v>
      </c>
      <c r="X2889" s="85" t="str">
        <f aca="false">D2889&amp;G2889</f>
        <v>FT-CAND-EGSC-PRCTOLL:EMP/EAST.Z</v>
      </c>
      <c r="AF2889" s="0" t="str">
        <f aca="false">D2889&amp;V2889</f>
        <v>FT-CAND-EGSC-PRC-</v>
      </c>
    </row>
    <row r="2890" customFormat="false" ht="12.75" hidden="false" customHeight="false" outlineLevel="0" collapsed="false">
      <c r="A2890" s="81" t="n">
        <v>36682</v>
      </c>
      <c r="B2890" s="82" t="s">
        <v>55</v>
      </c>
      <c r="C2890" s="82" t="s">
        <v>56</v>
      </c>
      <c r="D2890" s="82" t="s">
        <v>103</v>
      </c>
      <c r="E2890" s="82" t="s">
        <v>24</v>
      </c>
      <c r="F2890" s="82"/>
      <c r="G2890" s="82" t="s">
        <v>63</v>
      </c>
      <c r="H2890" s="89" t="n">
        <v>40299</v>
      </c>
      <c r="I2890" s="82" t="n">
        <v>0</v>
      </c>
      <c r="J2890" s="82" t="n">
        <v>0</v>
      </c>
      <c r="K2890" s="83" t="n">
        <f aca="false">IF(J2890=0,0,J2890/I2890)</f>
        <v>0</v>
      </c>
      <c r="L2890" s="83" t="n">
        <f aca="false">I2890/UOM</f>
        <v>0</v>
      </c>
      <c r="M2890" s="83" t="n">
        <f aca="false">J2890/UOM</f>
        <v>0</v>
      </c>
      <c r="N2890" s="84" t="str">
        <f aca="false">IF(F2890="P","PHY",IF(F2890="G","G",E2890))</f>
        <v>P</v>
      </c>
      <c r="O2890" s="84" t="str">
        <f aca="false">IF(ISNA(VLOOKUP(G2890,BadCanCurves,1,FALSE())),VLOOKUP(D2890,FOLIOS,6,FALSE()),"not used")</f>
        <v>not used</v>
      </c>
      <c r="P2890" s="84" t="n">
        <f aca="false">IF($N2890="P",VLOOKUP(H2890,PrcBuckets,2,FALSE()),0)</f>
        <v>13</v>
      </c>
      <c r="Q2890" s="84" t="n">
        <f aca="false">IF($N2890="D",VLOOKUP(H2890,BasisBuckets,2,FALSE()),0)</f>
        <v>0</v>
      </c>
      <c r="R2890" s="84" t="n">
        <f aca="false">IF($N2890="PHY",VLOOKUP(H2890,PGDBuckets,2,FALSE()),0)</f>
        <v>0</v>
      </c>
      <c r="S2890" s="84" t="n">
        <f aca="false">IF($N2890="G",VLOOKUP(H2890,PGDBuckets,2,FALSE()),0)</f>
        <v>0</v>
      </c>
      <c r="T2890" s="84" t="n">
        <f aca="false">SUM(P2890:S2890)</f>
        <v>13</v>
      </c>
      <c r="U2890" s="84" t="str">
        <f aca="false">IF(O2890="not used","-",O2890&amp;N2890&amp;T2890)</f>
        <v>-</v>
      </c>
      <c r="V2890" s="84" t="str">
        <f aca="false">IF(O2890="Not Used","-",VLOOKUP(D2890,FOLIOS,7,FALSE())&amp;H2890)</f>
        <v>-</v>
      </c>
      <c r="W2890" s="84" t="str">
        <f aca="false">IF(U2890="-","-",O2890&amp;E2890&amp;H2890)</f>
        <v>-</v>
      </c>
      <c r="X2890" s="85" t="str">
        <f aca="false">D2890&amp;G2890</f>
        <v>FT-CAND-EGSC-PRCTOLL:EMP/EAST.Z</v>
      </c>
      <c r="AF2890" s="0" t="str">
        <f aca="false">D2890&amp;V2890</f>
        <v>FT-CAND-EGSC-PRC-</v>
      </c>
    </row>
    <row r="2891" customFormat="false" ht="12.75" hidden="false" customHeight="false" outlineLevel="0" collapsed="false">
      <c r="A2891" s="81" t="n">
        <v>36682</v>
      </c>
      <c r="B2891" s="82" t="s">
        <v>55</v>
      </c>
      <c r="C2891" s="82" t="s">
        <v>56</v>
      </c>
      <c r="D2891" s="82" t="s">
        <v>103</v>
      </c>
      <c r="E2891" s="82" t="s">
        <v>24</v>
      </c>
      <c r="F2891" s="82"/>
      <c r="G2891" s="82" t="s">
        <v>63</v>
      </c>
      <c r="H2891" s="89" t="n">
        <v>40330</v>
      </c>
      <c r="I2891" s="82" t="n">
        <v>0</v>
      </c>
      <c r="J2891" s="82" t="n">
        <v>0</v>
      </c>
      <c r="K2891" s="83" t="n">
        <f aca="false">IF(J2891=0,0,J2891/I2891)</f>
        <v>0</v>
      </c>
      <c r="L2891" s="83" t="n">
        <f aca="false">I2891/UOM</f>
        <v>0</v>
      </c>
      <c r="M2891" s="83" t="n">
        <f aca="false">J2891/UOM</f>
        <v>0</v>
      </c>
      <c r="N2891" s="84" t="str">
        <f aca="false">IF(F2891="P","PHY",IF(F2891="G","G",E2891))</f>
        <v>P</v>
      </c>
      <c r="O2891" s="84" t="str">
        <f aca="false">IF(ISNA(VLOOKUP(G2891,BadCanCurves,1,FALSE())),VLOOKUP(D2891,FOLIOS,6,FALSE()),"not used")</f>
        <v>not used</v>
      </c>
      <c r="P2891" s="84" t="n">
        <f aca="false">IF($N2891="P",VLOOKUP(H2891,PrcBuckets,2,FALSE()),0)</f>
        <v>13</v>
      </c>
      <c r="Q2891" s="84" t="n">
        <f aca="false">IF($N2891="D",VLOOKUP(H2891,BasisBuckets,2,FALSE()),0)</f>
        <v>0</v>
      </c>
      <c r="R2891" s="84" t="n">
        <f aca="false">IF($N2891="PHY",VLOOKUP(H2891,PGDBuckets,2,FALSE()),0)</f>
        <v>0</v>
      </c>
      <c r="S2891" s="84" t="n">
        <f aca="false">IF($N2891="G",VLOOKUP(H2891,PGDBuckets,2,FALSE()),0)</f>
        <v>0</v>
      </c>
      <c r="T2891" s="84" t="n">
        <f aca="false">SUM(P2891:S2891)</f>
        <v>13</v>
      </c>
      <c r="U2891" s="84" t="str">
        <f aca="false">IF(O2891="not used","-",O2891&amp;N2891&amp;T2891)</f>
        <v>-</v>
      </c>
      <c r="V2891" s="84" t="str">
        <f aca="false">IF(O2891="Not Used","-",VLOOKUP(D2891,FOLIOS,7,FALSE())&amp;H2891)</f>
        <v>-</v>
      </c>
      <c r="W2891" s="84" t="str">
        <f aca="false">IF(U2891="-","-",O2891&amp;E2891&amp;H2891)</f>
        <v>-</v>
      </c>
      <c r="X2891" s="85" t="str">
        <f aca="false">D2891&amp;G2891</f>
        <v>FT-CAND-EGSC-PRCTOLL:EMP/EAST.Z</v>
      </c>
      <c r="AF2891" s="0" t="str">
        <f aca="false">D2891&amp;V2891</f>
        <v>FT-CAND-EGSC-PRC-</v>
      </c>
    </row>
    <row r="2892" customFormat="false" ht="12.75" hidden="false" customHeight="false" outlineLevel="0" collapsed="false">
      <c r="A2892" s="81" t="n">
        <v>36682</v>
      </c>
      <c r="B2892" s="82" t="s">
        <v>55</v>
      </c>
      <c r="C2892" s="82" t="s">
        <v>56</v>
      </c>
      <c r="D2892" s="82" t="s">
        <v>103</v>
      </c>
      <c r="E2892" s="82" t="s">
        <v>24</v>
      </c>
      <c r="F2892" s="82"/>
      <c r="G2892" s="82" t="s">
        <v>63</v>
      </c>
      <c r="H2892" s="89" t="n">
        <v>40360</v>
      </c>
      <c r="I2892" s="82" t="n">
        <v>0</v>
      </c>
      <c r="J2892" s="82" t="n">
        <v>0</v>
      </c>
      <c r="K2892" s="83" t="n">
        <f aca="false">IF(J2892=0,0,J2892/I2892)</f>
        <v>0</v>
      </c>
      <c r="L2892" s="83" t="n">
        <f aca="false">I2892/UOM</f>
        <v>0</v>
      </c>
      <c r="M2892" s="83" t="n">
        <f aca="false">J2892/UOM</f>
        <v>0</v>
      </c>
      <c r="N2892" s="84" t="str">
        <f aca="false">IF(F2892="P","PHY",IF(F2892="G","G",E2892))</f>
        <v>P</v>
      </c>
      <c r="O2892" s="84" t="str">
        <f aca="false">IF(ISNA(VLOOKUP(G2892,BadCanCurves,1,FALSE())),VLOOKUP(D2892,FOLIOS,6,FALSE()),"not used")</f>
        <v>not used</v>
      </c>
      <c r="P2892" s="84" t="n">
        <f aca="false">IF($N2892="P",VLOOKUP(H2892,PrcBuckets,2,FALSE()),0)</f>
        <v>13</v>
      </c>
      <c r="Q2892" s="84" t="n">
        <f aca="false">IF($N2892="D",VLOOKUP(H2892,BasisBuckets,2,FALSE()),0)</f>
        <v>0</v>
      </c>
      <c r="R2892" s="84" t="n">
        <f aca="false">IF($N2892="PHY",VLOOKUP(H2892,PGDBuckets,2,FALSE()),0)</f>
        <v>0</v>
      </c>
      <c r="S2892" s="84" t="n">
        <f aca="false">IF($N2892="G",VLOOKUP(H2892,PGDBuckets,2,FALSE()),0)</f>
        <v>0</v>
      </c>
      <c r="T2892" s="84" t="n">
        <f aca="false">SUM(P2892:S2892)</f>
        <v>13</v>
      </c>
      <c r="U2892" s="84" t="str">
        <f aca="false">IF(O2892="not used","-",O2892&amp;N2892&amp;T2892)</f>
        <v>-</v>
      </c>
      <c r="V2892" s="84" t="str">
        <f aca="false">IF(O2892="Not Used","-",VLOOKUP(D2892,FOLIOS,7,FALSE())&amp;H2892)</f>
        <v>-</v>
      </c>
      <c r="W2892" s="84" t="str">
        <f aca="false">IF(U2892="-","-",O2892&amp;E2892&amp;H2892)</f>
        <v>-</v>
      </c>
      <c r="X2892" s="85" t="str">
        <f aca="false">D2892&amp;G2892</f>
        <v>FT-CAND-EGSC-PRCTOLL:EMP/EAST.Z</v>
      </c>
      <c r="AF2892" s="0" t="str">
        <f aca="false">D2892&amp;V2892</f>
        <v>FT-CAND-EGSC-PRC-</v>
      </c>
    </row>
    <row r="2893" customFormat="false" ht="12.75" hidden="false" customHeight="false" outlineLevel="0" collapsed="false">
      <c r="A2893" s="81" t="n">
        <v>36682</v>
      </c>
      <c r="B2893" s="82" t="s">
        <v>55</v>
      </c>
      <c r="C2893" s="82" t="s">
        <v>56</v>
      </c>
      <c r="D2893" s="82" t="s">
        <v>103</v>
      </c>
      <c r="E2893" s="82" t="s">
        <v>24</v>
      </c>
      <c r="F2893" s="82"/>
      <c r="G2893" s="82" t="s">
        <v>63</v>
      </c>
      <c r="H2893" s="89" t="n">
        <v>40391</v>
      </c>
      <c r="I2893" s="82" t="n">
        <v>0</v>
      </c>
      <c r="J2893" s="82" t="n">
        <v>0</v>
      </c>
      <c r="K2893" s="83" t="n">
        <f aca="false">IF(J2893=0,0,J2893/I2893)</f>
        <v>0</v>
      </c>
      <c r="L2893" s="83" t="n">
        <f aca="false">I2893/UOM</f>
        <v>0</v>
      </c>
      <c r="M2893" s="83" t="n">
        <f aca="false">J2893/UOM</f>
        <v>0</v>
      </c>
      <c r="N2893" s="84" t="str">
        <f aca="false">IF(F2893="P","PHY",IF(F2893="G","G",E2893))</f>
        <v>P</v>
      </c>
      <c r="O2893" s="84" t="str">
        <f aca="false">IF(ISNA(VLOOKUP(G2893,BadCanCurves,1,FALSE())),VLOOKUP(D2893,FOLIOS,6,FALSE()),"not used")</f>
        <v>not used</v>
      </c>
      <c r="P2893" s="84" t="n">
        <f aca="false">IF($N2893="P",VLOOKUP(H2893,PrcBuckets,2,FALSE()),0)</f>
        <v>13</v>
      </c>
      <c r="Q2893" s="84" t="n">
        <f aca="false">IF($N2893="D",VLOOKUP(H2893,BasisBuckets,2,FALSE()),0)</f>
        <v>0</v>
      </c>
      <c r="R2893" s="84" t="n">
        <f aca="false">IF($N2893="PHY",VLOOKUP(H2893,PGDBuckets,2,FALSE()),0)</f>
        <v>0</v>
      </c>
      <c r="S2893" s="84" t="n">
        <f aca="false">IF($N2893="G",VLOOKUP(H2893,PGDBuckets,2,FALSE()),0)</f>
        <v>0</v>
      </c>
      <c r="T2893" s="84" t="n">
        <f aca="false">SUM(P2893:S2893)</f>
        <v>13</v>
      </c>
      <c r="U2893" s="84" t="str">
        <f aca="false">IF(O2893="not used","-",O2893&amp;N2893&amp;T2893)</f>
        <v>-</v>
      </c>
      <c r="V2893" s="84" t="str">
        <f aca="false">IF(O2893="Not Used","-",VLOOKUP(D2893,FOLIOS,7,FALSE())&amp;H2893)</f>
        <v>-</v>
      </c>
      <c r="W2893" s="84" t="str">
        <f aca="false">IF(U2893="-","-",O2893&amp;E2893&amp;H2893)</f>
        <v>-</v>
      </c>
      <c r="X2893" s="85" t="str">
        <f aca="false">D2893&amp;G2893</f>
        <v>FT-CAND-EGSC-PRCTOLL:EMP/EAST.Z</v>
      </c>
      <c r="AF2893" s="0" t="str">
        <f aca="false">D2893&amp;V2893</f>
        <v>FT-CAND-EGSC-PRC-</v>
      </c>
    </row>
    <row r="2894" customFormat="false" ht="12.75" hidden="false" customHeight="false" outlineLevel="0" collapsed="false">
      <c r="A2894" s="81" t="n">
        <v>36682</v>
      </c>
      <c r="B2894" s="82" t="s">
        <v>55</v>
      </c>
      <c r="C2894" s="82" t="s">
        <v>56</v>
      </c>
      <c r="D2894" s="82" t="s">
        <v>103</v>
      </c>
      <c r="E2894" s="82" t="s">
        <v>24</v>
      </c>
      <c r="F2894" s="82"/>
      <c r="G2894" s="82" t="s">
        <v>63</v>
      </c>
      <c r="H2894" s="89" t="n">
        <v>40422</v>
      </c>
      <c r="I2894" s="82" t="n">
        <v>0</v>
      </c>
      <c r="J2894" s="82" t="n">
        <v>0</v>
      </c>
      <c r="K2894" s="83" t="n">
        <f aca="false">IF(J2894=0,0,J2894/I2894)</f>
        <v>0</v>
      </c>
      <c r="L2894" s="83" t="n">
        <f aca="false">I2894/UOM</f>
        <v>0</v>
      </c>
      <c r="M2894" s="83" t="n">
        <f aca="false">J2894/UOM</f>
        <v>0</v>
      </c>
      <c r="N2894" s="84" t="str">
        <f aca="false">IF(F2894="P","PHY",IF(F2894="G","G",E2894))</f>
        <v>P</v>
      </c>
      <c r="O2894" s="84" t="str">
        <f aca="false">IF(ISNA(VLOOKUP(G2894,BadCanCurves,1,FALSE())),VLOOKUP(D2894,FOLIOS,6,FALSE()),"not used")</f>
        <v>not used</v>
      </c>
      <c r="P2894" s="84" t="n">
        <f aca="false">IF($N2894="P",VLOOKUP(H2894,PrcBuckets,2,FALSE()),0)</f>
        <v>13</v>
      </c>
      <c r="Q2894" s="84" t="n">
        <f aca="false">IF($N2894="D",VLOOKUP(H2894,BasisBuckets,2,FALSE()),0)</f>
        <v>0</v>
      </c>
      <c r="R2894" s="84" t="n">
        <f aca="false">IF($N2894="PHY",VLOOKUP(H2894,PGDBuckets,2,FALSE()),0)</f>
        <v>0</v>
      </c>
      <c r="S2894" s="84" t="n">
        <f aca="false">IF($N2894="G",VLOOKUP(H2894,PGDBuckets,2,FALSE()),0)</f>
        <v>0</v>
      </c>
      <c r="T2894" s="84" t="n">
        <f aca="false">SUM(P2894:S2894)</f>
        <v>13</v>
      </c>
      <c r="U2894" s="84" t="str">
        <f aca="false">IF(O2894="not used","-",O2894&amp;N2894&amp;T2894)</f>
        <v>-</v>
      </c>
      <c r="V2894" s="84" t="str">
        <f aca="false">IF(O2894="Not Used","-",VLOOKUP(D2894,FOLIOS,7,FALSE())&amp;H2894)</f>
        <v>-</v>
      </c>
      <c r="W2894" s="84" t="str">
        <f aca="false">IF(U2894="-","-",O2894&amp;E2894&amp;H2894)</f>
        <v>-</v>
      </c>
      <c r="X2894" s="85" t="str">
        <f aca="false">D2894&amp;G2894</f>
        <v>FT-CAND-EGSC-PRCTOLL:EMP/EAST.Z</v>
      </c>
      <c r="AF2894" s="0" t="str">
        <f aca="false">D2894&amp;V2894</f>
        <v>FT-CAND-EGSC-PRC-</v>
      </c>
    </row>
    <row r="2895" customFormat="false" ht="12.75" hidden="false" customHeight="false" outlineLevel="0" collapsed="false">
      <c r="A2895" s="81" t="n">
        <v>36682</v>
      </c>
      <c r="B2895" s="82" t="s">
        <v>55</v>
      </c>
      <c r="C2895" s="82" t="s">
        <v>56</v>
      </c>
      <c r="D2895" s="82" t="s">
        <v>103</v>
      </c>
      <c r="E2895" s="82" t="s">
        <v>24</v>
      </c>
      <c r="F2895" s="82"/>
      <c r="G2895" s="82" t="s">
        <v>63</v>
      </c>
      <c r="H2895" s="89" t="n">
        <v>40452</v>
      </c>
      <c r="I2895" s="82" t="n">
        <v>0</v>
      </c>
      <c r="J2895" s="82" t="n">
        <v>0</v>
      </c>
      <c r="K2895" s="83" t="n">
        <f aca="false">IF(J2895=0,0,J2895/I2895)</f>
        <v>0</v>
      </c>
      <c r="L2895" s="83" t="n">
        <f aca="false">I2895/UOM</f>
        <v>0</v>
      </c>
      <c r="M2895" s="83" t="n">
        <f aca="false">J2895/UOM</f>
        <v>0</v>
      </c>
      <c r="N2895" s="84" t="str">
        <f aca="false">IF(F2895="P","PHY",IF(F2895="G","G",E2895))</f>
        <v>P</v>
      </c>
      <c r="O2895" s="84" t="str">
        <f aca="false">IF(ISNA(VLOOKUP(G2895,BadCanCurves,1,FALSE())),VLOOKUP(D2895,FOLIOS,6,FALSE()),"not used")</f>
        <v>not used</v>
      </c>
      <c r="P2895" s="84" t="n">
        <f aca="false">IF($N2895="P",VLOOKUP(H2895,PrcBuckets,2,FALSE()),0)</f>
        <v>13</v>
      </c>
      <c r="Q2895" s="84" t="n">
        <f aca="false">IF($N2895="D",VLOOKUP(H2895,BasisBuckets,2,FALSE()),0)</f>
        <v>0</v>
      </c>
      <c r="R2895" s="84" t="n">
        <f aca="false">IF($N2895="PHY",VLOOKUP(H2895,PGDBuckets,2,FALSE()),0)</f>
        <v>0</v>
      </c>
      <c r="S2895" s="84" t="n">
        <f aca="false">IF($N2895="G",VLOOKUP(H2895,PGDBuckets,2,FALSE()),0)</f>
        <v>0</v>
      </c>
      <c r="T2895" s="84" t="n">
        <f aca="false">SUM(P2895:S2895)</f>
        <v>13</v>
      </c>
      <c r="U2895" s="84" t="str">
        <f aca="false">IF(O2895="not used","-",O2895&amp;N2895&amp;T2895)</f>
        <v>-</v>
      </c>
      <c r="V2895" s="84" t="str">
        <f aca="false">IF(O2895="Not Used","-",VLOOKUP(D2895,FOLIOS,7,FALSE())&amp;H2895)</f>
        <v>-</v>
      </c>
      <c r="W2895" s="84" t="str">
        <f aca="false">IF(U2895="-","-",O2895&amp;E2895&amp;H2895)</f>
        <v>-</v>
      </c>
      <c r="X2895" s="85" t="str">
        <f aca="false">D2895&amp;G2895</f>
        <v>FT-CAND-EGSC-PRCTOLL:EMP/EAST.Z</v>
      </c>
      <c r="AF2895" s="0" t="str">
        <f aca="false">D2895&amp;V2895</f>
        <v>FT-CAND-EGSC-PRC-</v>
      </c>
    </row>
    <row r="2896" customFormat="false" ht="12.75" hidden="false" customHeight="false" outlineLevel="0" collapsed="false">
      <c r="A2896" s="81" t="n">
        <v>36682</v>
      </c>
      <c r="B2896" s="82" t="s">
        <v>55</v>
      </c>
      <c r="C2896" s="82" t="s">
        <v>56</v>
      </c>
      <c r="D2896" s="82" t="s">
        <v>103</v>
      </c>
      <c r="E2896" s="82" t="s">
        <v>24</v>
      </c>
      <c r="F2896" s="82"/>
      <c r="G2896" s="82" t="s">
        <v>63</v>
      </c>
      <c r="H2896" s="89" t="n">
        <v>40483</v>
      </c>
      <c r="I2896" s="82" t="n">
        <v>0</v>
      </c>
      <c r="J2896" s="82" t="n">
        <v>0</v>
      </c>
      <c r="K2896" s="83" t="n">
        <f aca="false">IF(J2896=0,0,J2896/I2896)</f>
        <v>0</v>
      </c>
      <c r="L2896" s="83" t="n">
        <f aca="false">I2896/UOM</f>
        <v>0</v>
      </c>
      <c r="M2896" s="83" t="n">
        <f aca="false">J2896/UOM</f>
        <v>0</v>
      </c>
      <c r="N2896" s="84" t="str">
        <f aca="false">IF(F2896="P","PHY",IF(F2896="G","G",E2896))</f>
        <v>P</v>
      </c>
      <c r="O2896" s="84" t="str">
        <f aca="false">IF(ISNA(VLOOKUP(G2896,BadCanCurves,1,FALSE())),VLOOKUP(D2896,FOLIOS,6,FALSE()),"not used")</f>
        <v>not used</v>
      </c>
      <c r="P2896" s="84" t="n">
        <f aca="false">IF($N2896="P",VLOOKUP(H2896,PrcBuckets,2,FALSE()),0)</f>
        <v>13</v>
      </c>
      <c r="Q2896" s="84" t="n">
        <f aca="false">IF($N2896="D",VLOOKUP(H2896,BasisBuckets,2,FALSE()),0)</f>
        <v>0</v>
      </c>
      <c r="R2896" s="84" t="n">
        <f aca="false">IF($N2896="PHY",VLOOKUP(H2896,PGDBuckets,2,FALSE()),0)</f>
        <v>0</v>
      </c>
      <c r="S2896" s="84" t="n">
        <f aca="false">IF($N2896="G",VLOOKUP(H2896,PGDBuckets,2,FALSE()),0)</f>
        <v>0</v>
      </c>
      <c r="T2896" s="84" t="n">
        <f aca="false">SUM(P2896:S2896)</f>
        <v>13</v>
      </c>
      <c r="U2896" s="84" t="str">
        <f aca="false">IF(O2896="not used","-",O2896&amp;N2896&amp;T2896)</f>
        <v>-</v>
      </c>
      <c r="V2896" s="84" t="str">
        <f aca="false">IF(O2896="Not Used","-",VLOOKUP(D2896,FOLIOS,7,FALSE())&amp;H2896)</f>
        <v>-</v>
      </c>
      <c r="W2896" s="84" t="str">
        <f aca="false">IF(U2896="-","-",O2896&amp;E2896&amp;H2896)</f>
        <v>-</v>
      </c>
      <c r="X2896" s="85" t="str">
        <f aca="false">D2896&amp;G2896</f>
        <v>FT-CAND-EGSC-PRCTOLL:EMP/EAST.Z</v>
      </c>
      <c r="AF2896" s="0" t="str">
        <f aca="false">D2896&amp;V2896</f>
        <v>FT-CAND-EGSC-PRC-</v>
      </c>
    </row>
    <row r="2897" customFormat="false" ht="12.75" hidden="false" customHeight="false" outlineLevel="0" collapsed="false">
      <c r="A2897" s="81" t="n">
        <v>36682</v>
      </c>
      <c r="B2897" s="82" t="s">
        <v>55</v>
      </c>
      <c r="C2897" s="82" t="s">
        <v>56</v>
      </c>
      <c r="D2897" s="82" t="s">
        <v>103</v>
      </c>
      <c r="E2897" s="82" t="s">
        <v>24</v>
      </c>
      <c r="F2897" s="82"/>
      <c r="G2897" s="82" t="s">
        <v>63</v>
      </c>
      <c r="H2897" s="89" t="n">
        <v>40513</v>
      </c>
      <c r="I2897" s="82" t="n">
        <v>0</v>
      </c>
      <c r="J2897" s="82" t="n">
        <v>0</v>
      </c>
      <c r="K2897" s="83" t="n">
        <f aca="false">IF(J2897=0,0,J2897/I2897)</f>
        <v>0</v>
      </c>
      <c r="L2897" s="83" t="n">
        <f aca="false">I2897/UOM</f>
        <v>0</v>
      </c>
      <c r="M2897" s="83" t="n">
        <f aca="false">J2897/UOM</f>
        <v>0</v>
      </c>
      <c r="N2897" s="84" t="str">
        <f aca="false">IF(F2897="P","PHY",IF(F2897="G","G",E2897))</f>
        <v>P</v>
      </c>
      <c r="O2897" s="84" t="str">
        <f aca="false">IF(ISNA(VLOOKUP(G2897,BadCanCurves,1,FALSE())),VLOOKUP(D2897,FOLIOS,6,FALSE()),"not used")</f>
        <v>not used</v>
      </c>
      <c r="P2897" s="84" t="n">
        <f aca="false">IF($N2897="P",VLOOKUP(H2897,PrcBuckets,2,FALSE()),0)</f>
        <v>13</v>
      </c>
      <c r="Q2897" s="84" t="n">
        <f aca="false">IF($N2897="D",VLOOKUP(H2897,BasisBuckets,2,FALSE()),0)</f>
        <v>0</v>
      </c>
      <c r="R2897" s="84" t="n">
        <f aca="false">IF($N2897="PHY",VLOOKUP(H2897,PGDBuckets,2,FALSE()),0)</f>
        <v>0</v>
      </c>
      <c r="S2897" s="84" t="n">
        <f aca="false">IF($N2897="G",VLOOKUP(H2897,PGDBuckets,2,FALSE()),0)</f>
        <v>0</v>
      </c>
      <c r="T2897" s="84" t="n">
        <f aca="false">SUM(P2897:S2897)</f>
        <v>13</v>
      </c>
      <c r="U2897" s="84" t="str">
        <f aca="false">IF(O2897="not used","-",O2897&amp;N2897&amp;T2897)</f>
        <v>-</v>
      </c>
      <c r="V2897" s="84" t="str">
        <f aca="false">IF(O2897="Not Used","-",VLOOKUP(D2897,FOLIOS,7,FALSE())&amp;H2897)</f>
        <v>-</v>
      </c>
      <c r="W2897" s="84" t="str">
        <f aca="false">IF(U2897="-","-",O2897&amp;E2897&amp;H2897)</f>
        <v>-</v>
      </c>
      <c r="X2897" s="85" t="str">
        <f aca="false">D2897&amp;G2897</f>
        <v>FT-CAND-EGSC-PRCTOLL:EMP/EAST.Z</v>
      </c>
      <c r="AF2897" s="0" t="str">
        <f aca="false">D2897&amp;V2897</f>
        <v>FT-CAND-EGSC-PRC-</v>
      </c>
    </row>
    <row r="2898" customFormat="false" ht="12.75" hidden="false" customHeight="false" outlineLevel="0" collapsed="false">
      <c r="A2898" s="81" t="n">
        <v>36682</v>
      </c>
      <c r="B2898" s="82" t="s">
        <v>55</v>
      </c>
      <c r="C2898" s="82" t="s">
        <v>56</v>
      </c>
      <c r="D2898" s="82" t="s">
        <v>103</v>
      </c>
      <c r="E2898" s="82" t="s">
        <v>24</v>
      </c>
      <c r="F2898" s="82"/>
      <c r="G2898" s="82" t="s">
        <v>63</v>
      </c>
      <c r="H2898" s="89" t="n">
        <v>40544</v>
      </c>
      <c r="I2898" s="82" t="n">
        <v>0</v>
      </c>
      <c r="J2898" s="82" t="n">
        <v>0</v>
      </c>
      <c r="K2898" s="83" t="n">
        <f aca="false">IF(J2898=0,0,J2898/I2898)</f>
        <v>0</v>
      </c>
      <c r="L2898" s="83" t="n">
        <f aca="false">I2898/UOM</f>
        <v>0</v>
      </c>
      <c r="M2898" s="83" t="n">
        <f aca="false">J2898/UOM</f>
        <v>0</v>
      </c>
      <c r="N2898" s="84" t="str">
        <f aca="false">IF(F2898="P","PHY",IF(F2898="G","G",E2898))</f>
        <v>P</v>
      </c>
      <c r="O2898" s="84" t="str">
        <f aca="false">IF(ISNA(VLOOKUP(G2898,BadCanCurves,1,FALSE())),VLOOKUP(D2898,FOLIOS,6,FALSE()),"not used")</f>
        <v>not used</v>
      </c>
      <c r="P2898" s="84" t="n">
        <f aca="false">IF($N2898="P",VLOOKUP(H2898,PrcBuckets,2,FALSE()),0)</f>
        <v>14</v>
      </c>
      <c r="Q2898" s="84" t="n">
        <f aca="false">IF($N2898="D",VLOOKUP(H2898,BasisBuckets,2,FALSE()),0)</f>
        <v>0</v>
      </c>
      <c r="R2898" s="84" t="n">
        <f aca="false">IF($N2898="PHY",VLOOKUP(H2898,PGDBuckets,2,FALSE()),0)</f>
        <v>0</v>
      </c>
      <c r="S2898" s="84" t="n">
        <f aca="false">IF($N2898="G",VLOOKUP(H2898,PGDBuckets,2,FALSE()),0)</f>
        <v>0</v>
      </c>
      <c r="T2898" s="84" t="n">
        <f aca="false">SUM(P2898:S2898)</f>
        <v>14</v>
      </c>
      <c r="U2898" s="84" t="str">
        <f aca="false">IF(O2898="not used","-",O2898&amp;N2898&amp;T2898)</f>
        <v>-</v>
      </c>
      <c r="V2898" s="84" t="str">
        <f aca="false">IF(O2898="Not Used","-",VLOOKUP(D2898,FOLIOS,7,FALSE())&amp;H2898)</f>
        <v>-</v>
      </c>
      <c r="W2898" s="84" t="str">
        <f aca="false">IF(U2898="-","-",O2898&amp;E2898&amp;H2898)</f>
        <v>-</v>
      </c>
      <c r="X2898" s="85" t="str">
        <f aca="false">D2898&amp;G2898</f>
        <v>FT-CAND-EGSC-PRCTOLL:EMP/EAST.Z</v>
      </c>
      <c r="AF2898" s="0" t="str">
        <f aca="false">D2898&amp;V2898</f>
        <v>FT-CAND-EGSC-PRC-</v>
      </c>
    </row>
    <row r="2899" customFormat="false" ht="12.75" hidden="false" customHeight="false" outlineLevel="0" collapsed="false">
      <c r="A2899" s="81" t="n">
        <v>36682</v>
      </c>
      <c r="B2899" s="82" t="s">
        <v>55</v>
      </c>
      <c r="C2899" s="82" t="s">
        <v>56</v>
      </c>
      <c r="D2899" s="82" t="s">
        <v>103</v>
      </c>
      <c r="E2899" s="82" t="s">
        <v>24</v>
      </c>
      <c r="F2899" s="82"/>
      <c r="G2899" s="82" t="s">
        <v>63</v>
      </c>
      <c r="H2899" s="89" t="n">
        <v>40575</v>
      </c>
      <c r="I2899" s="82" t="n">
        <v>0</v>
      </c>
      <c r="J2899" s="82" t="n">
        <v>0</v>
      </c>
      <c r="K2899" s="83" t="n">
        <f aca="false">IF(J2899=0,0,J2899/I2899)</f>
        <v>0</v>
      </c>
      <c r="L2899" s="83" t="n">
        <f aca="false">I2899/UOM</f>
        <v>0</v>
      </c>
      <c r="M2899" s="83" t="n">
        <f aca="false">J2899/UOM</f>
        <v>0</v>
      </c>
      <c r="N2899" s="84" t="str">
        <f aca="false">IF(F2899="P","PHY",IF(F2899="G","G",E2899))</f>
        <v>P</v>
      </c>
      <c r="O2899" s="84" t="str">
        <f aca="false">IF(ISNA(VLOOKUP(G2899,BadCanCurves,1,FALSE())),VLOOKUP(D2899,FOLIOS,6,FALSE()),"not used")</f>
        <v>not used</v>
      </c>
      <c r="P2899" s="84" t="n">
        <f aca="false">IF($N2899="P",VLOOKUP(H2899,PrcBuckets,2,FALSE()),0)</f>
        <v>14</v>
      </c>
      <c r="Q2899" s="84" t="n">
        <f aca="false">IF($N2899="D",VLOOKUP(H2899,BasisBuckets,2,FALSE()),0)</f>
        <v>0</v>
      </c>
      <c r="R2899" s="84" t="n">
        <f aca="false">IF($N2899="PHY",VLOOKUP(H2899,PGDBuckets,2,FALSE()),0)</f>
        <v>0</v>
      </c>
      <c r="S2899" s="84" t="n">
        <f aca="false">IF($N2899="G",VLOOKUP(H2899,PGDBuckets,2,FALSE()),0)</f>
        <v>0</v>
      </c>
      <c r="T2899" s="84" t="n">
        <f aca="false">SUM(P2899:S2899)</f>
        <v>14</v>
      </c>
      <c r="U2899" s="84" t="str">
        <f aca="false">IF(O2899="not used","-",O2899&amp;N2899&amp;T2899)</f>
        <v>-</v>
      </c>
      <c r="V2899" s="84" t="str">
        <f aca="false">IF(O2899="Not Used","-",VLOOKUP(D2899,FOLIOS,7,FALSE())&amp;H2899)</f>
        <v>-</v>
      </c>
      <c r="W2899" s="84" t="str">
        <f aca="false">IF(U2899="-","-",O2899&amp;E2899&amp;H2899)</f>
        <v>-</v>
      </c>
      <c r="X2899" s="85" t="str">
        <f aca="false">D2899&amp;G2899</f>
        <v>FT-CAND-EGSC-PRCTOLL:EMP/EAST.Z</v>
      </c>
      <c r="AF2899" s="0" t="str">
        <f aca="false">D2899&amp;V2899</f>
        <v>FT-CAND-EGSC-PRC-</v>
      </c>
    </row>
    <row r="2900" customFormat="false" ht="12.75" hidden="false" customHeight="false" outlineLevel="0" collapsed="false">
      <c r="A2900" s="81" t="n">
        <v>36682</v>
      </c>
      <c r="B2900" s="82" t="s">
        <v>55</v>
      </c>
      <c r="C2900" s="82" t="s">
        <v>56</v>
      </c>
      <c r="D2900" s="82" t="s">
        <v>103</v>
      </c>
      <c r="E2900" s="82" t="s">
        <v>24</v>
      </c>
      <c r="F2900" s="82"/>
      <c r="G2900" s="82" t="s">
        <v>63</v>
      </c>
      <c r="H2900" s="89" t="n">
        <v>40603</v>
      </c>
      <c r="I2900" s="82" t="n">
        <v>0</v>
      </c>
      <c r="J2900" s="82" t="n">
        <v>0</v>
      </c>
      <c r="K2900" s="83" t="n">
        <f aca="false">IF(J2900=0,0,J2900/I2900)</f>
        <v>0</v>
      </c>
      <c r="L2900" s="83" t="n">
        <f aca="false">I2900/UOM</f>
        <v>0</v>
      </c>
      <c r="M2900" s="83" t="n">
        <f aca="false">J2900/UOM</f>
        <v>0</v>
      </c>
      <c r="N2900" s="84" t="str">
        <f aca="false">IF(F2900="P","PHY",IF(F2900="G","G",E2900))</f>
        <v>P</v>
      </c>
      <c r="O2900" s="84" t="str">
        <f aca="false">IF(ISNA(VLOOKUP(G2900,BadCanCurves,1,FALSE())),VLOOKUP(D2900,FOLIOS,6,FALSE()),"not used")</f>
        <v>not used</v>
      </c>
      <c r="P2900" s="84" t="n">
        <f aca="false">IF($N2900="P",VLOOKUP(H2900,PrcBuckets,2,FALSE()),0)</f>
        <v>14</v>
      </c>
      <c r="Q2900" s="84" t="n">
        <f aca="false">IF($N2900="D",VLOOKUP(H2900,BasisBuckets,2,FALSE()),0)</f>
        <v>0</v>
      </c>
      <c r="R2900" s="84" t="n">
        <f aca="false">IF($N2900="PHY",VLOOKUP(H2900,PGDBuckets,2,FALSE()),0)</f>
        <v>0</v>
      </c>
      <c r="S2900" s="84" t="n">
        <f aca="false">IF($N2900="G",VLOOKUP(H2900,PGDBuckets,2,FALSE()),0)</f>
        <v>0</v>
      </c>
      <c r="T2900" s="84" t="n">
        <f aca="false">SUM(P2900:S2900)</f>
        <v>14</v>
      </c>
      <c r="U2900" s="84" t="str">
        <f aca="false">IF(O2900="not used","-",O2900&amp;N2900&amp;T2900)</f>
        <v>-</v>
      </c>
      <c r="V2900" s="84" t="str">
        <f aca="false">IF(O2900="Not Used","-",VLOOKUP(D2900,FOLIOS,7,FALSE())&amp;H2900)</f>
        <v>-</v>
      </c>
      <c r="W2900" s="84" t="str">
        <f aca="false">IF(U2900="-","-",O2900&amp;E2900&amp;H2900)</f>
        <v>-</v>
      </c>
      <c r="X2900" s="85" t="str">
        <f aca="false">D2900&amp;G2900</f>
        <v>FT-CAND-EGSC-PRCTOLL:EMP/EAST.Z</v>
      </c>
      <c r="AF2900" s="0" t="str">
        <f aca="false">D2900&amp;V2900</f>
        <v>FT-CAND-EGSC-PRC-</v>
      </c>
    </row>
    <row r="2901" customFormat="false" ht="12.75" hidden="false" customHeight="false" outlineLevel="0" collapsed="false">
      <c r="A2901" s="81" t="n">
        <v>36682</v>
      </c>
      <c r="B2901" s="82" t="s">
        <v>55</v>
      </c>
      <c r="C2901" s="82" t="s">
        <v>56</v>
      </c>
      <c r="D2901" s="82" t="s">
        <v>103</v>
      </c>
      <c r="E2901" s="82" t="s">
        <v>24</v>
      </c>
      <c r="F2901" s="82"/>
      <c r="G2901" s="82" t="s">
        <v>63</v>
      </c>
      <c r="H2901" s="89" t="n">
        <v>40634</v>
      </c>
      <c r="I2901" s="82" t="n">
        <v>0</v>
      </c>
      <c r="J2901" s="82" t="n">
        <v>0</v>
      </c>
      <c r="K2901" s="83" t="n">
        <f aca="false">IF(J2901=0,0,J2901/I2901)</f>
        <v>0</v>
      </c>
      <c r="L2901" s="83" t="n">
        <f aca="false">I2901/UOM</f>
        <v>0</v>
      </c>
      <c r="M2901" s="83" t="n">
        <f aca="false">J2901/UOM</f>
        <v>0</v>
      </c>
      <c r="N2901" s="84" t="str">
        <f aca="false">IF(F2901="P","PHY",IF(F2901="G","G",E2901))</f>
        <v>P</v>
      </c>
      <c r="O2901" s="84" t="str">
        <f aca="false">IF(ISNA(VLOOKUP(G2901,BadCanCurves,1,FALSE())),VLOOKUP(D2901,FOLIOS,6,FALSE()),"not used")</f>
        <v>not used</v>
      </c>
      <c r="P2901" s="84" t="n">
        <f aca="false">IF($N2901="P",VLOOKUP(H2901,PrcBuckets,2,FALSE()),0)</f>
        <v>14</v>
      </c>
      <c r="Q2901" s="84" t="n">
        <f aca="false">IF($N2901="D",VLOOKUP(H2901,BasisBuckets,2,FALSE()),0)</f>
        <v>0</v>
      </c>
      <c r="R2901" s="84" t="n">
        <f aca="false">IF($N2901="PHY",VLOOKUP(H2901,PGDBuckets,2,FALSE()),0)</f>
        <v>0</v>
      </c>
      <c r="S2901" s="84" t="n">
        <f aca="false">IF($N2901="G",VLOOKUP(H2901,PGDBuckets,2,FALSE()),0)</f>
        <v>0</v>
      </c>
      <c r="T2901" s="84" t="n">
        <f aca="false">SUM(P2901:S2901)</f>
        <v>14</v>
      </c>
      <c r="U2901" s="84" t="str">
        <f aca="false">IF(O2901="not used","-",O2901&amp;N2901&amp;T2901)</f>
        <v>-</v>
      </c>
      <c r="V2901" s="84" t="str">
        <f aca="false">IF(O2901="Not Used","-",VLOOKUP(D2901,FOLIOS,7,FALSE())&amp;H2901)</f>
        <v>-</v>
      </c>
      <c r="W2901" s="84" t="str">
        <f aca="false">IF(U2901="-","-",O2901&amp;E2901&amp;H2901)</f>
        <v>-</v>
      </c>
      <c r="X2901" s="85" t="str">
        <f aca="false">D2901&amp;G2901</f>
        <v>FT-CAND-EGSC-PRCTOLL:EMP/EAST.Z</v>
      </c>
      <c r="AF2901" s="0" t="str">
        <f aca="false">D2901&amp;V2901</f>
        <v>FT-CAND-EGSC-PRC-</v>
      </c>
    </row>
    <row r="2902" customFormat="false" ht="12.75" hidden="false" customHeight="false" outlineLevel="0" collapsed="false">
      <c r="A2902" s="81" t="n">
        <v>36682</v>
      </c>
      <c r="B2902" s="82" t="s">
        <v>55</v>
      </c>
      <c r="C2902" s="82" t="s">
        <v>56</v>
      </c>
      <c r="D2902" s="82" t="s">
        <v>103</v>
      </c>
      <c r="E2902" s="82" t="s">
        <v>24</v>
      </c>
      <c r="F2902" s="82"/>
      <c r="G2902" s="82" t="s">
        <v>63</v>
      </c>
      <c r="H2902" s="89" t="n">
        <v>40664</v>
      </c>
      <c r="I2902" s="82" t="n">
        <v>0</v>
      </c>
      <c r="J2902" s="82" t="n">
        <v>0</v>
      </c>
      <c r="K2902" s="83" t="n">
        <f aca="false">IF(J2902=0,0,J2902/I2902)</f>
        <v>0</v>
      </c>
      <c r="L2902" s="83" t="n">
        <f aca="false">I2902/UOM</f>
        <v>0</v>
      </c>
      <c r="M2902" s="83" t="n">
        <f aca="false">J2902/UOM</f>
        <v>0</v>
      </c>
      <c r="N2902" s="84" t="str">
        <f aca="false">IF(F2902="P","PHY",IF(F2902="G","G",E2902))</f>
        <v>P</v>
      </c>
      <c r="O2902" s="84" t="str">
        <f aca="false">IF(ISNA(VLOOKUP(G2902,BadCanCurves,1,FALSE())),VLOOKUP(D2902,FOLIOS,6,FALSE()),"not used")</f>
        <v>not used</v>
      </c>
      <c r="P2902" s="84" t="n">
        <f aca="false">IF($N2902="P",VLOOKUP(H2902,PrcBuckets,2,FALSE()),0)</f>
        <v>14</v>
      </c>
      <c r="Q2902" s="84" t="n">
        <f aca="false">IF($N2902="D",VLOOKUP(H2902,BasisBuckets,2,FALSE()),0)</f>
        <v>0</v>
      </c>
      <c r="R2902" s="84" t="n">
        <f aca="false">IF($N2902="PHY",VLOOKUP(H2902,PGDBuckets,2,FALSE()),0)</f>
        <v>0</v>
      </c>
      <c r="S2902" s="84" t="n">
        <f aca="false">IF($N2902="G",VLOOKUP(H2902,PGDBuckets,2,FALSE()),0)</f>
        <v>0</v>
      </c>
      <c r="T2902" s="84" t="n">
        <f aca="false">SUM(P2902:S2902)</f>
        <v>14</v>
      </c>
      <c r="U2902" s="84" t="str">
        <f aca="false">IF(O2902="not used","-",O2902&amp;N2902&amp;T2902)</f>
        <v>-</v>
      </c>
      <c r="V2902" s="84" t="str">
        <f aca="false">IF(O2902="Not Used","-",VLOOKUP(D2902,FOLIOS,7,FALSE())&amp;H2902)</f>
        <v>-</v>
      </c>
      <c r="W2902" s="84" t="str">
        <f aca="false">IF(U2902="-","-",O2902&amp;E2902&amp;H2902)</f>
        <v>-</v>
      </c>
      <c r="X2902" s="85" t="str">
        <f aca="false">D2902&amp;G2902</f>
        <v>FT-CAND-EGSC-PRCTOLL:EMP/EAST.Z</v>
      </c>
      <c r="AF2902" s="0" t="str">
        <f aca="false">D2902&amp;V2902</f>
        <v>FT-CAND-EGSC-PRC-</v>
      </c>
    </row>
    <row r="2903" customFormat="false" ht="12.75" hidden="false" customHeight="false" outlineLevel="0" collapsed="false">
      <c r="A2903" s="81" t="n">
        <v>36682</v>
      </c>
      <c r="B2903" s="82" t="s">
        <v>55</v>
      </c>
      <c r="C2903" s="82" t="s">
        <v>56</v>
      </c>
      <c r="D2903" s="82" t="s">
        <v>103</v>
      </c>
      <c r="E2903" s="82" t="s">
        <v>24</v>
      </c>
      <c r="F2903" s="82"/>
      <c r="G2903" s="82" t="s">
        <v>63</v>
      </c>
      <c r="H2903" s="89" t="n">
        <v>40695</v>
      </c>
      <c r="I2903" s="82" t="n">
        <v>0</v>
      </c>
      <c r="J2903" s="82" t="n">
        <v>0</v>
      </c>
      <c r="K2903" s="83" t="n">
        <f aca="false">IF(J2903=0,0,J2903/I2903)</f>
        <v>0</v>
      </c>
      <c r="L2903" s="83" t="n">
        <f aca="false">I2903/UOM</f>
        <v>0</v>
      </c>
      <c r="M2903" s="83" t="n">
        <f aca="false">J2903/UOM</f>
        <v>0</v>
      </c>
      <c r="N2903" s="84" t="str">
        <f aca="false">IF(F2903="P","PHY",IF(F2903="G","G",E2903))</f>
        <v>P</v>
      </c>
      <c r="O2903" s="84" t="str">
        <f aca="false">IF(ISNA(VLOOKUP(G2903,BadCanCurves,1,FALSE())),VLOOKUP(D2903,FOLIOS,6,FALSE()),"not used")</f>
        <v>not used</v>
      </c>
      <c r="P2903" s="84" t="n">
        <f aca="false">IF($N2903="P",VLOOKUP(H2903,PrcBuckets,2,FALSE()),0)</f>
        <v>14</v>
      </c>
      <c r="Q2903" s="84" t="n">
        <f aca="false">IF($N2903="D",VLOOKUP(H2903,BasisBuckets,2,FALSE()),0)</f>
        <v>0</v>
      </c>
      <c r="R2903" s="84" t="n">
        <f aca="false">IF($N2903="PHY",VLOOKUP(H2903,PGDBuckets,2,FALSE()),0)</f>
        <v>0</v>
      </c>
      <c r="S2903" s="84" t="n">
        <f aca="false">IF($N2903="G",VLOOKUP(H2903,PGDBuckets,2,FALSE()),0)</f>
        <v>0</v>
      </c>
      <c r="T2903" s="84" t="n">
        <f aca="false">SUM(P2903:S2903)</f>
        <v>14</v>
      </c>
      <c r="U2903" s="84" t="str">
        <f aca="false">IF(O2903="not used","-",O2903&amp;N2903&amp;T2903)</f>
        <v>-</v>
      </c>
      <c r="V2903" s="84" t="str">
        <f aca="false">IF(O2903="Not Used","-",VLOOKUP(D2903,FOLIOS,7,FALSE())&amp;H2903)</f>
        <v>-</v>
      </c>
      <c r="W2903" s="84" t="str">
        <f aca="false">IF(U2903="-","-",O2903&amp;E2903&amp;H2903)</f>
        <v>-</v>
      </c>
      <c r="X2903" s="85" t="str">
        <f aca="false">D2903&amp;G2903</f>
        <v>FT-CAND-EGSC-PRCTOLL:EMP/EAST.Z</v>
      </c>
      <c r="AF2903" s="0" t="str">
        <f aca="false">D2903&amp;V2903</f>
        <v>FT-CAND-EGSC-PRC-</v>
      </c>
    </row>
    <row r="2904" customFormat="false" ht="12.75" hidden="false" customHeight="false" outlineLevel="0" collapsed="false">
      <c r="A2904" s="81" t="n">
        <v>36682</v>
      </c>
      <c r="B2904" s="82" t="s">
        <v>55</v>
      </c>
      <c r="C2904" s="82" t="s">
        <v>56</v>
      </c>
      <c r="D2904" s="82" t="s">
        <v>103</v>
      </c>
      <c r="E2904" s="82" t="s">
        <v>24</v>
      </c>
      <c r="F2904" s="82"/>
      <c r="G2904" s="82" t="s">
        <v>63</v>
      </c>
      <c r="H2904" s="89" t="n">
        <v>40725</v>
      </c>
      <c r="I2904" s="82" t="n">
        <v>0</v>
      </c>
      <c r="J2904" s="82" t="n">
        <v>0</v>
      </c>
      <c r="K2904" s="83" t="n">
        <f aca="false">IF(J2904=0,0,J2904/I2904)</f>
        <v>0</v>
      </c>
      <c r="L2904" s="83" t="n">
        <f aca="false">I2904/UOM</f>
        <v>0</v>
      </c>
      <c r="M2904" s="83" t="n">
        <f aca="false">J2904/UOM</f>
        <v>0</v>
      </c>
      <c r="N2904" s="84" t="str">
        <f aca="false">IF(F2904="P","PHY",IF(F2904="G","G",E2904))</f>
        <v>P</v>
      </c>
      <c r="O2904" s="84" t="str">
        <f aca="false">IF(ISNA(VLOOKUP(G2904,BadCanCurves,1,FALSE())),VLOOKUP(D2904,FOLIOS,6,FALSE()),"not used")</f>
        <v>not used</v>
      </c>
      <c r="P2904" s="84" t="n">
        <f aca="false">IF($N2904="P",VLOOKUP(H2904,PrcBuckets,2,FALSE()),0)</f>
        <v>14</v>
      </c>
      <c r="Q2904" s="84" t="n">
        <f aca="false">IF($N2904="D",VLOOKUP(H2904,BasisBuckets,2,FALSE()),0)</f>
        <v>0</v>
      </c>
      <c r="R2904" s="84" t="n">
        <f aca="false">IF($N2904="PHY",VLOOKUP(H2904,PGDBuckets,2,FALSE()),0)</f>
        <v>0</v>
      </c>
      <c r="S2904" s="84" t="n">
        <f aca="false">IF($N2904="G",VLOOKUP(H2904,PGDBuckets,2,FALSE()),0)</f>
        <v>0</v>
      </c>
      <c r="T2904" s="84" t="n">
        <f aca="false">SUM(P2904:S2904)</f>
        <v>14</v>
      </c>
      <c r="U2904" s="84" t="str">
        <f aca="false">IF(O2904="not used","-",O2904&amp;N2904&amp;T2904)</f>
        <v>-</v>
      </c>
      <c r="V2904" s="84" t="str">
        <f aca="false">IF(O2904="Not Used","-",VLOOKUP(D2904,FOLIOS,7,FALSE())&amp;H2904)</f>
        <v>-</v>
      </c>
      <c r="W2904" s="84" t="str">
        <f aca="false">IF(U2904="-","-",O2904&amp;E2904&amp;H2904)</f>
        <v>-</v>
      </c>
      <c r="X2904" s="85" t="str">
        <f aca="false">D2904&amp;G2904</f>
        <v>FT-CAND-EGSC-PRCTOLL:EMP/EAST.Z</v>
      </c>
      <c r="AF2904" s="0" t="str">
        <f aca="false">D2904&amp;V2904</f>
        <v>FT-CAND-EGSC-PRC-</v>
      </c>
    </row>
    <row r="2905" customFormat="false" ht="12.75" hidden="false" customHeight="false" outlineLevel="0" collapsed="false">
      <c r="A2905" s="81" t="n">
        <v>36682</v>
      </c>
      <c r="B2905" s="82" t="s">
        <v>55</v>
      </c>
      <c r="C2905" s="82" t="s">
        <v>56</v>
      </c>
      <c r="D2905" s="82" t="s">
        <v>103</v>
      </c>
      <c r="E2905" s="82" t="s">
        <v>24</v>
      </c>
      <c r="F2905" s="82"/>
      <c r="G2905" s="82" t="s">
        <v>63</v>
      </c>
      <c r="H2905" s="89" t="n">
        <v>40756</v>
      </c>
      <c r="I2905" s="82" t="n">
        <v>0</v>
      </c>
      <c r="J2905" s="82" t="n">
        <v>0</v>
      </c>
      <c r="K2905" s="83" t="n">
        <f aca="false">IF(J2905=0,0,J2905/I2905)</f>
        <v>0</v>
      </c>
      <c r="L2905" s="83" t="n">
        <f aca="false">I2905/UOM</f>
        <v>0</v>
      </c>
      <c r="M2905" s="83" t="n">
        <f aca="false">J2905/UOM</f>
        <v>0</v>
      </c>
      <c r="N2905" s="84" t="str">
        <f aca="false">IF(F2905="P","PHY",IF(F2905="G","G",E2905))</f>
        <v>P</v>
      </c>
      <c r="O2905" s="84" t="str">
        <f aca="false">IF(ISNA(VLOOKUP(G2905,BadCanCurves,1,FALSE())),VLOOKUP(D2905,FOLIOS,6,FALSE()),"not used")</f>
        <v>not used</v>
      </c>
      <c r="P2905" s="84" t="n">
        <f aca="false">IF($N2905="P",VLOOKUP(H2905,PrcBuckets,2,FALSE()),0)</f>
        <v>14</v>
      </c>
      <c r="Q2905" s="84" t="n">
        <f aca="false">IF($N2905="D",VLOOKUP(H2905,BasisBuckets,2,FALSE()),0)</f>
        <v>0</v>
      </c>
      <c r="R2905" s="84" t="n">
        <f aca="false">IF($N2905="PHY",VLOOKUP(H2905,PGDBuckets,2,FALSE()),0)</f>
        <v>0</v>
      </c>
      <c r="S2905" s="84" t="n">
        <f aca="false">IF($N2905="G",VLOOKUP(H2905,PGDBuckets,2,FALSE()),0)</f>
        <v>0</v>
      </c>
      <c r="T2905" s="84" t="n">
        <f aca="false">SUM(P2905:S2905)</f>
        <v>14</v>
      </c>
      <c r="U2905" s="84" t="str">
        <f aca="false">IF(O2905="not used","-",O2905&amp;N2905&amp;T2905)</f>
        <v>-</v>
      </c>
      <c r="V2905" s="84" t="str">
        <f aca="false">IF(O2905="Not Used","-",VLOOKUP(D2905,FOLIOS,7,FALSE())&amp;H2905)</f>
        <v>-</v>
      </c>
      <c r="W2905" s="84" t="str">
        <f aca="false">IF(U2905="-","-",O2905&amp;E2905&amp;H2905)</f>
        <v>-</v>
      </c>
      <c r="X2905" s="85" t="str">
        <f aca="false">D2905&amp;G2905</f>
        <v>FT-CAND-EGSC-PRCTOLL:EMP/EAST.Z</v>
      </c>
      <c r="AF2905" s="0" t="str">
        <f aca="false">D2905&amp;V2905</f>
        <v>FT-CAND-EGSC-PRC-</v>
      </c>
    </row>
    <row r="2906" customFormat="false" ht="12.75" hidden="false" customHeight="false" outlineLevel="0" collapsed="false">
      <c r="A2906" s="81" t="n">
        <v>36682</v>
      </c>
      <c r="B2906" s="82" t="s">
        <v>55</v>
      </c>
      <c r="C2906" s="82" t="s">
        <v>56</v>
      </c>
      <c r="D2906" s="82" t="s">
        <v>103</v>
      </c>
      <c r="E2906" s="82" t="s">
        <v>24</v>
      </c>
      <c r="F2906" s="82"/>
      <c r="G2906" s="82" t="s">
        <v>63</v>
      </c>
      <c r="H2906" s="89" t="n">
        <v>40787</v>
      </c>
      <c r="I2906" s="82" t="n">
        <v>0</v>
      </c>
      <c r="J2906" s="82" t="n">
        <v>0</v>
      </c>
      <c r="K2906" s="83" t="n">
        <f aca="false">IF(J2906=0,0,J2906/I2906)</f>
        <v>0</v>
      </c>
      <c r="L2906" s="83" t="n">
        <f aca="false">I2906/UOM</f>
        <v>0</v>
      </c>
      <c r="M2906" s="83" t="n">
        <f aca="false">J2906/UOM</f>
        <v>0</v>
      </c>
      <c r="N2906" s="84" t="str">
        <f aca="false">IF(F2906="P","PHY",IF(F2906="G","G",E2906))</f>
        <v>P</v>
      </c>
      <c r="O2906" s="84" t="str">
        <f aca="false">IF(ISNA(VLOOKUP(G2906,BadCanCurves,1,FALSE())),VLOOKUP(D2906,FOLIOS,6,FALSE()),"not used")</f>
        <v>not used</v>
      </c>
      <c r="P2906" s="84" t="n">
        <f aca="false">IF($N2906="P",VLOOKUP(H2906,PrcBuckets,2,FALSE()),0)</f>
        <v>14</v>
      </c>
      <c r="Q2906" s="84" t="n">
        <f aca="false">IF($N2906="D",VLOOKUP(H2906,BasisBuckets,2,FALSE()),0)</f>
        <v>0</v>
      </c>
      <c r="R2906" s="84" t="n">
        <f aca="false">IF($N2906="PHY",VLOOKUP(H2906,PGDBuckets,2,FALSE()),0)</f>
        <v>0</v>
      </c>
      <c r="S2906" s="84" t="n">
        <f aca="false">IF($N2906="G",VLOOKUP(H2906,PGDBuckets,2,FALSE()),0)</f>
        <v>0</v>
      </c>
      <c r="T2906" s="84" t="n">
        <f aca="false">SUM(P2906:S2906)</f>
        <v>14</v>
      </c>
      <c r="U2906" s="84" t="str">
        <f aca="false">IF(O2906="not used","-",O2906&amp;N2906&amp;T2906)</f>
        <v>-</v>
      </c>
      <c r="V2906" s="84" t="str">
        <f aca="false">IF(O2906="Not Used","-",VLOOKUP(D2906,FOLIOS,7,FALSE())&amp;H2906)</f>
        <v>-</v>
      </c>
      <c r="W2906" s="84" t="str">
        <f aca="false">IF(U2906="-","-",O2906&amp;E2906&amp;H2906)</f>
        <v>-</v>
      </c>
      <c r="X2906" s="85" t="str">
        <f aca="false">D2906&amp;G2906</f>
        <v>FT-CAND-EGSC-PRCTOLL:EMP/EAST.Z</v>
      </c>
      <c r="AF2906" s="0" t="str">
        <f aca="false">D2906&amp;V2906</f>
        <v>FT-CAND-EGSC-PRC-</v>
      </c>
    </row>
    <row r="2907" customFormat="false" ht="12.75" hidden="false" customHeight="false" outlineLevel="0" collapsed="false">
      <c r="A2907" s="81" t="n">
        <v>36682</v>
      </c>
      <c r="B2907" s="82" t="s">
        <v>55</v>
      </c>
      <c r="C2907" s="82" t="s">
        <v>56</v>
      </c>
      <c r="D2907" s="82" t="s">
        <v>103</v>
      </c>
      <c r="E2907" s="82" t="s">
        <v>24</v>
      </c>
      <c r="F2907" s="82"/>
      <c r="G2907" s="82" t="s">
        <v>63</v>
      </c>
      <c r="H2907" s="89" t="n">
        <v>40817</v>
      </c>
      <c r="I2907" s="82" t="n">
        <v>0</v>
      </c>
      <c r="J2907" s="82" t="n">
        <v>0</v>
      </c>
      <c r="K2907" s="83" t="n">
        <f aca="false">IF(J2907=0,0,J2907/I2907)</f>
        <v>0</v>
      </c>
      <c r="L2907" s="83" t="n">
        <f aca="false">I2907/UOM</f>
        <v>0</v>
      </c>
      <c r="M2907" s="83" t="n">
        <f aca="false">J2907/UOM</f>
        <v>0</v>
      </c>
      <c r="N2907" s="84" t="str">
        <f aca="false">IF(F2907="P","PHY",IF(F2907="G","G",E2907))</f>
        <v>P</v>
      </c>
      <c r="O2907" s="84" t="str">
        <f aca="false">IF(ISNA(VLOOKUP(G2907,BadCanCurves,1,FALSE())),VLOOKUP(D2907,FOLIOS,6,FALSE()),"not used")</f>
        <v>not used</v>
      </c>
      <c r="P2907" s="84" t="n">
        <f aca="false">IF($N2907="P",VLOOKUP(H2907,PrcBuckets,2,FALSE()),0)</f>
        <v>14</v>
      </c>
      <c r="Q2907" s="84" t="n">
        <f aca="false">IF($N2907="D",VLOOKUP(H2907,BasisBuckets,2,FALSE()),0)</f>
        <v>0</v>
      </c>
      <c r="R2907" s="84" t="n">
        <f aca="false">IF($N2907="PHY",VLOOKUP(H2907,PGDBuckets,2,FALSE()),0)</f>
        <v>0</v>
      </c>
      <c r="S2907" s="84" t="n">
        <f aca="false">IF($N2907="G",VLOOKUP(H2907,PGDBuckets,2,FALSE()),0)</f>
        <v>0</v>
      </c>
      <c r="T2907" s="84" t="n">
        <f aca="false">SUM(P2907:S2907)</f>
        <v>14</v>
      </c>
      <c r="U2907" s="84" t="str">
        <f aca="false">IF(O2907="not used","-",O2907&amp;N2907&amp;T2907)</f>
        <v>-</v>
      </c>
      <c r="V2907" s="84" t="str">
        <f aca="false">IF(O2907="Not Used","-",VLOOKUP(D2907,FOLIOS,7,FALSE())&amp;H2907)</f>
        <v>-</v>
      </c>
      <c r="W2907" s="84" t="str">
        <f aca="false">IF(U2907="-","-",O2907&amp;E2907&amp;H2907)</f>
        <v>-</v>
      </c>
      <c r="X2907" s="85" t="str">
        <f aca="false">D2907&amp;G2907</f>
        <v>FT-CAND-EGSC-PRCTOLL:EMP/EAST.Z</v>
      </c>
      <c r="AF2907" s="0" t="str">
        <f aca="false">D2907&amp;V2907</f>
        <v>FT-CAND-EGSC-PRC-</v>
      </c>
    </row>
    <row r="2908" customFormat="false" ht="12.75" hidden="false" customHeight="false" outlineLevel="0" collapsed="false">
      <c r="A2908" s="81" t="n">
        <v>36682</v>
      </c>
      <c r="B2908" s="82" t="s">
        <v>55</v>
      </c>
      <c r="C2908" s="82" t="s">
        <v>56</v>
      </c>
      <c r="D2908" s="82" t="s">
        <v>103</v>
      </c>
      <c r="E2908" s="82" t="s">
        <v>24</v>
      </c>
      <c r="F2908" s="82"/>
      <c r="G2908" s="82" t="s">
        <v>63</v>
      </c>
      <c r="H2908" s="89" t="n">
        <v>40848</v>
      </c>
      <c r="I2908" s="82" t="n">
        <v>0</v>
      </c>
      <c r="J2908" s="82" t="n">
        <v>0</v>
      </c>
      <c r="K2908" s="83" t="n">
        <f aca="false">IF(J2908=0,0,J2908/I2908)</f>
        <v>0</v>
      </c>
      <c r="L2908" s="83" t="n">
        <f aca="false">I2908/UOM</f>
        <v>0</v>
      </c>
      <c r="M2908" s="83" t="n">
        <f aca="false">J2908/UOM</f>
        <v>0</v>
      </c>
      <c r="N2908" s="84" t="str">
        <f aca="false">IF(F2908="P","PHY",IF(F2908="G","G",E2908))</f>
        <v>P</v>
      </c>
      <c r="O2908" s="84" t="str">
        <f aca="false">IF(ISNA(VLOOKUP(G2908,BadCanCurves,1,FALSE())),VLOOKUP(D2908,FOLIOS,6,FALSE()),"not used")</f>
        <v>not used</v>
      </c>
      <c r="P2908" s="84" t="n">
        <f aca="false">IF($N2908="P",VLOOKUP(H2908,PrcBuckets,2,FALSE()),0)</f>
        <v>14</v>
      </c>
      <c r="Q2908" s="84" t="n">
        <f aca="false">IF($N2908="D",VLOOKUP(H2908,BasisBuckets,2,FALSE()),0)</f>
        <v>0</v>
      </c>
      <c r="R2908" s="84" t="n">
        <f aca="false">IF($N2908="PHY",VLOOKUP(H2908,PGDBuckets,2,FALSE()),0)</f>
        <v>0</v>
      </c>
      <c r="S2908" s="84" t="n">
        <f aca="false">IF($N2908="G",VLOOKUP(H2908,PGDBuckets,2,FALSE()),0)</f>
        <v>0</v>
      </c>
      <c r="T2908" s="84" t="n">
        <f aca="false">SUM(P2908:S2908)</f>
        <v>14</v>
      </c>
      <c r="U2908" s="84" t="str">
        <f aca="false">IF(O2908="not used","-",O2908&amp;N2908&amp;T2908)</f>
        <v>-</v>
      </c>
      <c r="V2908" s="84" t="str">
        <f aca="false">IF(O2908="Not Used","-",VLOOKUP(D2908,FOLIOS,7,FALSE())&amp;H2908)</f>
        <v>-</v>
      </c>
      <c r="W2908" s="84" t="str">
        <f aca="false">IF(U2908="-","-",O2908&amp;E2908&amp;H2908)</f>
        <v>-</v>
      </c>
      <c r="X2908" s="85" t="str">
        <f aca="false">D2908&amp;G2908</f>
        <v>FT-CAND-EGSC-PRCTOLL:EMP/EAST.Z</v>
      </c>
      <c r="AF2908" s="0" t="str">
        <f aca="false">D2908&amp;V2908</f>
        <v>FT-CAND-EGSC-PRC-</v>
      </c>
    </row>
    <row r="2909" customFormat="false" ht="12.75" hidden="false" customHeight="false" outlineLevel="0" collapsed="false">
      <c r="A2909" s="81" t="n">
        <v>36682</v>
      </c>
      <c r="B2909" s="82" t="s">
        <v>55</v>
      </c>
      <c r="C2909" s="82" t="s">
        <v>56</v>
      </c>
      <c r="D2909" s="82" t="s">
        <v>103</v>
      </c>
      <c r="E2909" s="82" t="s">
        <v>24</v>
      </c>
      <c r="F2909" s="82"/>
      <c r="G2909" s="82" t="s">
        <v>63</v>
      </c>
      <c r="H2909" s="89" t="n">
        <v>40878</v>
      </c>
      <c r="I2909" s="82" t="n">
        <v>0</v>
      </c>
      <c r="J2909" s="82" t="n">
        <v>0</v>
      </c>
      <c r="K2909" s="83" t="n">
        <f aca="false">IF(J2909=0,0,J2909/I2909)</f>
        <v>0</v>
      </c>
      <c r="L2909" s="83" t="n">
        <f aca="false">I2909/UOM</f>
        <v>0</v>
      </c>
      <c r="M2909" s="83" t="n">
        <f aca="false">J2909/UOM</f>
        <v>0</v>
      </c>
      <c r="N2909" s="84" t="str">
        <f aca="false">IF(F2909="P","PHY",IF(F2909="G","G",E2909))</f>
        <v>P</v>
      </c>
      <c r="O2909" s="84" t="str">
        <f aca="false">IF(ISNA(VLOOKUP(G2909,BadCanCurves,1,FALSE())),VLOOKUP(D2909,FOLIOS,6,FALSE()),"not used")</f>
        <v>not used</v>
      </c>
      <c r="P2909" s="84" t="n">
        <f aca="false">IF($N2909="P",VLOOKUP(H2909,PrcBuckets,2,FALSE()),0)</f>
        <v>14</v>
      </c>
      <c r="Q2909" s="84" t="n">
        <f aca="false">IF($N2909="D",VLOOKUP(H2909,BasisBuckets,2,FALSE()),0)</f>
        <v>0</v>
      </c>
      <c r="R2909" s="84" t="n">
        <f aca="false">IF($N2909="PHY",VLOOKUP(H2909,PGDBuckets,2,FALSE()),0)</f>
        <v>0</v>
      </c>
      <c r="S2909" s="84" t="n">
        <f aca="false">IF($N2909="G",VLOOKUP(H2909,PGDBuckets,2,FALSE()),0)</f>
        <v>0</v>
      </c>
      <c r="T2909" s="84" t="n">
        <f aca="false">SUM(P2909:S2909)</f>
        <v>14</v>
      </c>
      <c r="U2909" s="84" t="str">
        <f aca="false">IF(O2909="not used","-",O2909&amp;N2909&amp;T2909)</f>
        <v>-</v>
      </c>
      <c r="V2909" s="84" t="str">
        <f aca="false">IF(O2909="Not Used","-",VLOOKUP(D2909,FOLIOS,7,FALSE())&amp;H2909)</f>
        <v>-</v>
      </c>
      <c r="W2909" s="84" t="str">
        <f aca="false">IF(U2909="-","-",O2909&amp;E2909&amp;H2909)</f>
        <v>-</v>
      </c>
      <c r="X2909" s="85" t="str">
        <f aca="false">D2909&amp;G2909</f>
        <v>FT-CAND-EGSC-PRCTOLL:EMP/EAST.Z</v>
      </c>
      <c r="AF2909" s="0" t="str">
        <f aca="false">D2909&amp;V2909</f>
        <v>FT-CAND-EGSC-PRC-</v>
      </c>
    </row>
    <row r="2910" customFormat="false" ht="12.75" hidden="false" customHeight="false" outlineLevel="0" collapsed="false">
      <c r="A2910" s="81" t="n">
        <v>36682</v>
      </c>
      <c r="B2910" s="82" t="s">
        <v>55</v>
      </c>
      <c r="C2910" s="82" t="s">
        <v>56</v>
      </c>
      <c r="D2910" s="82" t="s">
        <v>103</v>
      </c>
      <c r="E2910" s="82" t="s">
        <v>24</v>
      </c>
      <c r="F2910" s="82"/>
      <c r="G2910" s="82" t="s">
        <v>63</v>
      </c>
      <c r="H2910" s="89" t="n">
        <v>40909</v>
      </c>
      <c r="I2910" s="82" t="n">
        <v>0</v>
      </c>
      <c r="J2910" s="82" t="n">
        <v>0</v>
      </c>
      <c r="K2910" s="83" t="n">
        <f aca="false">IF(J2910=0,0,J2910/I2910)</f>
        <v>0</v>
      </c>
      <c r="L2910" s="83" t="n">
        <f aca="false">I2910/UOM</f>
        <v>0</v>
      </c>
      <c r="M2910" s="83" t="n">
        <f aca="false">J2910/UOM</f>
        <v>0</v>
      </c>
      <c r="N2910" s="84" t="str">
        <f aca="false">IF(F2910="P","PHY",IF(F2910="G","G",E2910))</f>
        <v>P</v>
      </c>
      <c r="O2910" s="84" t="str">
        <f aca="false">IF(ISNA(VLOOKUP(G2910,BadCanCurves,1,FALSE())),VLOOKUP(D2910,FOLIOS,6,FALSE()),"not used")</f>
        <v>not used</v>
      </c>
      <c r="P2910" s="84" t="n">
        <f aca="false">IF($N2910="P",VLOOKUP(H2910,PrcBuckets,2,FALSE()),0)</f>
        <v>14</v>
      </c>
      <c r="Q2910" s="84" t="n">
        <f aca="false">IF($N2910="D",VLOOKUP(H2910,BasisBuckets,2,FALSE()),0)</f>
        <v>0</v>
      </c>
      <c r="R2910" s="84" t="n">
        <f aca="false">IF($N2910="PHY",VLOOKUP(H2910,PGDBuckets,2,FALSE()),0)</f>
        <v>0</v>
      </c>
      <c r="S2910" s="84" t="n">
        <f aca="false">IF($N2910="G",VLOOKUP(H2910,PGDBuckets,2,FALSE()),0)</f>
        <v>0</v>
      </c>
      <c r="T2910" s="84" t="n">
        <f aca="false">SUM(P2910:S2910)</f>
        <v>14</v>
      </c>
      <c r="U2910" s="84" t="str">
        <f aca="false">IF(O2910="not used","-",O2910&amp;N2910&amp;T2910)</f>
        <v>-</v>
      </c>
      <c r="V2910" s="84" t="str">
        <f aca="false">IF(O2910="Not Used","-",VLOOKUP(D2910,FOLIOS,7,FALSE())&amp;H2910)</f>
        <v>-</v>
      </c>
      <c r="W2910" s="84" t="str">
        <f aca="false">IF(U2910="-","-",O2910&amp;E2910&amp;H2910)</f>
        <v>-</v>
      </c>
      <c r="X2910" s="85" t="str">
        <f aca="false">D2910&amp;G2910</f>
        <v>FT-CAND-EGSC-PRCTOLL:EMP/EAST.Z</v>
      </c>
      <c r="AF2910" s="0" t="str">
        <f aca="false">D2910&amp;V2910</f>
        <v>FT-CAND-EGSC-PRC-</v>
      </c>
    </row>
    <row r="2911" customFormat="false" ht="12.75" hidden="false" customHeight="false" outlineLevel="0" collapsed="false">
      <c r="A2911" s="81" t="n">
        <v>36682</v>
      </c>
      <c r="B2911" s="82" t="s">
        <v>55</v>
      </c>
      <c r="C2911" s="82" t="s">
        <v>56</v>
      </c>
      <c r="D2911" s="82" t="s">
        <v>103</v>
      </c>
      <c r="E2911" s="82" t="s">
        <v>24</v>
      </c>
      <c r="F2911" s="82"/>
      <c r="G2911" s="82" t="s">
        <v>63</v>
      </c>
      <c r="H2911" s="89" t="n">
        <v>40940</v>
      </c>
      <c r="I2911" s="82" t="n">
        <v>0</v>
      </c>
      <c r="J2911" s="82" t="n">
        <v>0</v>
      </c>
      <c r="K2911" s="83" t="n">
        <f aca="false">IF(J2911=0,0,J2911/I2911)</f>
        <v>0</v>
      </c>
      <c r="L2911" s="83" t="n">
        <f aca="false">I2911/UOM</f>
        <v>0</v>
      </c>
      <c r="M2911" s="83" t="n">
        <f aca="false">J2911/UOM</f>
        <v>0</v>
      </c>
      <c r="N2911" s="84" t="str">
        <f aca="false">IF(F2911="P","PHY",IF(F2911="G","G",E2911))</f>
        <v>P</v>
      </c>
      <c r="O2911" s="84" t="str">
        <f aca="false">IF(ISNA(VLOOKUP(G2911,BadCanCurves,1,FALSE())),VLOOKUP(D2911,FOLIOS,6,FALSE()),"not used")</f>
        <v>not used</v>
      </c>
      <c r="P2911" s="84" t="n">
        <f aca="false">IF($N2911="P",VLOOKUP(H2911,PrcBuckets,2,FALSE()),0)</f>
        <v>14</v>
      </c>
      <c r="Q2911" s="84" t="n">
        <f aca="false">IF($N2911="D",VLOOKUP(H2911,BasisBuckets,2,FALSE()),0)</f>
        <v>0</v>
      </c>
      <c r="R2911" s="84" t="n">
        <f aca="false">IF($N2911="PHY",VLOOKUP(H2911,PGDBuckets,2,FALSE()),0)</f>
        <v>0</v>
      </c>
      <c r="S2911" s="84" t="n">
        <f aca="false">IF($N2911="G",VLOOKUP(H2911,PGDBuckets,2,FALSE()),0)</f>
        <v>0</v>
      </c>
      <c r="T2911" s="84" t="n">
        <f aca="false">SUM(P2911:S2911)</f>
        <v>14</v>
      </c>
      <c r="U2911" s="84" t="str">
        <f aca="false">IF(O2911="not used","-",O2911&amp;N2911&amp;T2911)</f>
        <v>-</v>
      </c>
      <c r="V2911" s="84" t="str">
        <f aca="false">IF(O2911="Not Used","-",VLOOKUP(D2911,FOLIOS,7,FALSE())&amp;H2911)</f>
        <v>-</v>
      </c>
      <c r="W2911" s="84" t="str">
        <f aca="false">IF(U2911="-","-",O2911&amp;E2911&amp;H2911)</f>
        <v>-</v>
      </c>
      <c r="X2911" s="85" t="str">
        <f aca="false">D2911&amp;G2911</f>
        <v>FT-CAND-EGSC-PRCTOLL:EMP/EAST.Z</v>
      </c>
      <c r="AF2911" s="0" t="str">
        <f aca="false">D2911&amp;V2911</f>
        <v>FT-CAND-EGSC-PRC-</v>
      </c>
    </row>
    <row r="2912" customFormat="false" ht="12.75" hidden="false" customHeight="false" outlineLevel="0" collapsed="false">
      <c r="A2912" s="81" t="n">
        <v>36682</v>
      </c>
      <c r="B2912" s="82" t="s">
        <v>55</v>
      </c>
      <c r="C2912" s="82" t="s">
        <v>56</v>
      </c>
      <c r="D2912" s="82" t="s">
        <v>103</v>
      </c>
      <c r="E2912" s="82" t="s">
        <v>24</v>
      </c>
      <c r="F2912" s="82"/>
      <c r="G2912" s="82" t="s">
        <v>63</v>
      </c>
      <c r="H2912" s="89" t="n">
        <v>40969</v>
      </c>
      <c r="I2912" s="82" t="n">
        <v>0</v>
      </c>
      <c r="J2912" s="82" t="n">
        <v>0</v>
      </c>
      <c r="K2912" s="83" t="n">
        <f aca="false">IF(J2912=0,0,J2912/I2912)</f>
        <v>0</v>
      </c>
      <c r="L2912" s="83" t="n">
        <f aca="false">I2912/UOM</f>
        <v>0</v>
      </c>
      <c r="M2912" s="83" t="n">
        <f aca="false">J2912/UOM</f>
        <v>0</v>
      </c>
      <c r="N2912" s="84" t="str">
        <f aca="false">IF(F2912="P","PHY",IF(F2912="G","G",E2912))</f>
        <v>P</v>
      </c>
      <c r="O2912" s="84" t="str">
        <f aca="false">IF(ISNA(VLOOKUP(G2912,BadCanCurves,1,FALSE())),VLOOKUP(D2912,FOLIOS,6,FALSE()),"not used")</f>
        <v>not used</v>
      </c>
      <c r="P2912" s="84" t="n">
        <f aca="false">IF($N2912="P",VLOOKUP(H2912,PrcBuckets,2,FALSE()),0)</f>
        <v>14</v>
      </c>
      <c r="Q2912" s="84" t="n">
        <f aca="false">IF($N2912="D",VLOOKUP(H2912,BasisBuckets,2,FALSE()),0)</f>
        <v>0</v>
      </c>
      <c r="R2912" s="84" t="n">
        <f aca="false">IF($N2912="PHY",VLOOKUP(H2912,PGDBuckets,2,FALSE()),0)</f>
        <v>0</v>
      </c>
      <c r="S2912" s="84" t="n">
        <f aca="false">IF($N2912="G",VLOOKUP(H2912,PGDBuckets,2,FALSE()),0)</f>
        <v>0</v>
      </c>
      <c r="T2912" s="84" t="n">
        <f aca="false">SUM(P2912:S2912)</f>
        <v>14</v>
      </c>
      <c r="U2912" s="84" t="str">
        <f aca="false">IF(O2912="not used","-",O2912&amp;N2912&amp;T2912)</f>
        <v>-</v>
      </c>
      <c r="V2912" s="84" t="str">
        <f aca="false">IF(O2912="Not Used","-",VLOOKUP(D2912,FOLIOS,7,FALSE())&amp;H2912)</f>
        <v>-</v>
      </c>
      <c r="W2912" s="84" t="str">
        <f aca="false">IF(U2912="-","-",O2912&amp;E2912&amp;H2912)</f>
        <v>-</v>
      </c>
      <c r="X2912" s="85" t="str">
        <f aca="false">D2912&amp;G2912</f>
        <v>FT-CAND-EGSC-PRCTOLL:EMP/EAST.Z</v>
      </c>
      <c r="AF2912" s="0" t="str">
        <f aca="false">D2912&amp;V2912</f>
        <v>FT-CAND-EGSC-PRC-</v>
      </c>
    </row>
    <row r="2913" customFormat="false" ht="12.75" hidden="false" customHeight="false" outlineLevel="0" collapsed="false">
      <c r="A2913" s="81" t="n">
        <v>36682</v>
      </c>
      <c r="B2913" s="82" t="s">
        <v>55</v>
      </c>
      <c r="C2913" s="82" t="s">
        <v>56</v>
      </c>
      <c r="D2913" s="82" t="s">
        <v>103</v>
      </c>
      <c r="E2913" s="82" t="s">
        <v>24</v>
      </c>
      <c r="F2913" s="82"/>
      <c r="G2913" s="82" t="s">
        <v>63</v>
      </c>
      <c r="H2913" s="89" t="n">
        <v>41000</v>
      </c>
      <c r="I2913" s="82" t="n">
        <v>0</v>
      </c>
      <c r="J2913" s="82" t="n">
        <v>0</v>
      </c>
      <c r="K2913" s="83" t="n">
        <f aca="false">IF(J2913=0,0,J2913/I2913)</f>
        <v>0</v>
      </c>
      <c r="L2913" s="83" t="n">
        <f aca="false">I2913/UOM</f>
        <v>0</v>
      </c>
      <c r="M2913" s="83" t="n">
        <f aca="false">J2913/UOM</f>
        <v>0</v>
      </c>
      <c r="N2913" s="84" t="str">
        <f aca="false">IF(F2913="P","PHY",IF(F2913="G","G",E2913))</f>
        <v>P</v>
      </c>
      <c r="O2913" s="84" t="str">
        <f aca="false">IF(ISNA(VLOOKUP(G2913,BadCanCurves,1,FALSE())),VLOOKUP(D2913,FOLIOS,6,FALSE()),"not used")</f>
        <v>not used</v>
      </c>
      <c r="P2913" s="84" t="n">
        <f aca="false">IF($N2913="P",VLOOKUP(H2913,PrcBuckets,2,FALSE()),0)</f>
        <v>14</v>
      </c>
      <c r="Q2913" s="84" t="n">
        <f aca="false">IF($N2913="D",VLOOKUP(H2913,BasisBuckets,2,FALSE()),0)</f>
        <v>0</v>
      </c>
      <c r="R2913" s="84" t="n">
        <f aca="false">IF($N2913="PHY",VLOOKUP(H2913,PGDBuckets,2,FALSE()),0)</f>
        <v>0</v>
      </c>
      <c r="S2913" s="84" t="n">
        <f aca="false">IF($N2913="G",VLOOKUP(H2913,PGDBuckets,2,FALSE()),0)</f>
        <v>0</v>
      </c>
      <c r="T2913" s="84" t="n">
        <f aca="false">SUM(P2913:S2913)</f>
        <v>14</v>
      </c>
      <c r="U2913" s="84" t="str">
        <f aca="false">IF(O2913="not used","-",O2913&amp;N2913&amp;T2913)</f>
        <v>-</v>
      </c>
      <c r="V2913" s="84" t="str">
        <f aca="false">IF(O2913="Not Used","-",VLOOKUP(D2913,FOLIOS,7,FALSE())&amp;H2913)</f>
        <v>-</v>
      </c>
      <c r="W2913" s="84" t="str">
        <f aca="false">IF(U2913="-","-",O2913&amp;E2913&amp;H2913)</f>
        <v>-</v>
      </c>
      <c r="X2913" s="85" t="str">
        <f aca="false">D2913&amp;G2913</f>
        <v>FT-CAND-EGSC-PRCTOLL:EMP/EAST.Z</v>
      </c>
      <c r="AF2913" s="0" t="str">
        <f aca="false">D2913&amp;V2913</f>
        <v>FT-CAND-EGSC-PRC-</v>
      </c>
    </row>
    <row r="2914" customFormat="false" ht="12.75" hidden="false" customHeight="false" outlineLevel="0" collapsed="false">
      <c r="A2914" s="81" t="n">
        <v>36682</v>
      </c>
      <c r="B2914" s="82" t="s">
        <v>55</v>
      </c>
      <c r="C2914" s="82" t="s">
        <v>56</v>
      </c>
      <c r="D2914" s="82" t="s">
        <v>103</v>
      </c>
      <c r="E2914" s="82" t="s">
        <v>24</v>
      </c>
      <c r="F2914" s="82"/>
      <c r="G2914" s="82" t="s">
        <v>63</v>
      </c>
      <c r="H2914" s="89" t="n">
        <v>41030</v>
      </c>
      <c r="I2914" s="82" t="n">
        <v>0</v>
      </c>
      <c r="J2914" s="82" t="n">
        <v>0</v>
      </c>
      <c r="K2914" s="83" t="n">
        <f aca="false">IF(J2914=0,0,J2914/I2914)</f>
        <v>0</v>
      </c>
      <c r="L2914" s="83" t="n">
        <f aca="false">I2914/UOM</f>
        <v>0</v>
      </c>
      <c r="M2914" s="83" t="n">
        <f aca="false">J2914/UOM</f>
        <v>0</v>
      </c>
      <c r="N2914" s="84" t="str">
        <f aca="false">IF(F2914="P","PHY",IF(F2914="G","G",E2914))</f>
        <v>P</v>
      </c>
      <c r="O2914" s="84" t="str">
        <f aca="false">IF(ISNA(VLOOKUP(G2914,BadCanCurves,1,FALSE())),VLOOKUP(D2914,FOLIOS,6,FALSE()),"not used")</f>
        <v>not used</v>
      </c>
      <c r="P2914" s="84" t="n">
        <f aca="false">IF($N2914="P",VLOOKUP(H2914,PrcBuckets,2,FALSE()),0)</f>
        <v>14</v>
      </c>
      <c r="Q2914" s="84" t="n">
        <f aca="false">IF($N2914="D",VLOOKUP(H2914,BasisBuckets,2,FALSE()),0)</f>
        <v>0</v>
      </c>
      <c r="R2914" s="84" t="n">
        <f aca="false">IF($N2914="PHY",VLOOKUP(H2914,PGDBuckets,2,FALSE()),0)</f>
        <v>0</v>
      </c>
      <c r="S2914" s="84" t="n">
        <f aca="false">IF($N2914="G",VLOOKUP(H2914,PGDBuckets,2,FALSE()),0)</f>
        <v>0</v>
      </c>
      <c r="T2914" s="84" t="n">
        <f aca="false">SUM(P2914:S2914)</f>
        <v>14</v>
      </c>
      <c r="U2914" s="84" t="str">
        <f aca="false">IF(O2914="not used","-",O2914&amp;N2914&amp;T2914)</f>
        <v>-</v>
      </c>
      <c r="V2914" s="84" t="str">
        <f aca="false">IF(O2914="Not Used","-",VLOOKUP(D2914,FOLIOS,7,FALSE())&amp;H2914)</f>
        <v>-</v>
      </c>
      <c r="W2914" s="84" t="str">
        <f aca="false">IF(U2914="-","-",O2914&amp;E2914&amp;H2914)</f>
        <v>-</v>
      </c>
      <c r="X2914" s="85" t="str">
        <f aca="false">D2914&amp;G2914</f>
        <v>FT-CAND-EGSC-PRCTOLL:EMP/EAST.Z</v>
      </c>
      <c r="AF2914" s="0" t="str">
        <f aca="false">D2914&amp;V2914</f>
        <v>FT-CAND-EGSC-PRC-</v>
      </c>
    </row>
    <row r="2915" customFormat="false" ht="12.75" hidden="false" customHeight="false" outlineLevel="0" collapsed="false">
      <c r="A2915" s="81" t="n">
        <v>36682</v>
      </c>
      <c r="B2915" s="82" t="s">
        <v>55</v>
      </c>
      <c r="C2915" s="82" t="s">
        <v>56</v>
      </c>
      <c r="D2915" s="82" t="s">
        <v>103</v>
      </c>
      <c r="E2915" s="82" t="s">
        <v>24</v>
      </c>
      <c r="F2915" s="82"/>
      <c r="G2915" s="82" t="s">
        <v>63</v>
      </c>
      <c r="H2915" s="89" t="n">
        <v>41061</v>
      </c>
      <c r="I2915" s="82" t="n">
        <v>0</v>
      </c>
      <c r="J2915" s="82" t="n">
        <v>0</v>
      </c>
      <c r="K2915" s="83" t="n">
        <f aca="false">IF(J2915=0,0,J2915/I2915)</f>
        <v>0</v>
      </c>
      <c r="L2915" s="83" t="n">
        <f aca="false">I2915/UOM</f>
        <v>0</v>
      </c>
      <c r="M2915" s="83" t="n">
        <f aca="false">J2915/UOM</f>
        <v>0</v>
      </c>
      <c r="N2915" s="84" t="str">
        <f aca="false">IF(F2915="P","PHY",IF(F2915="G","G",E2915))</f>
        <v>P</v>
      </c>
      <c r="O2915" s="84" t="str">
        <f aca="false">IF(ISNA(VLOOKUP(G2915,BadCanCurves,1,FALSE())),VLOOKUP(D2915,FOLIOS,6,FALSE()),"not used")</f>
        <v>not used</v>
      </c>
      <c r="P2915" s="84" t="n">
        <f aca="false">IF($N2915="P",VLOOKUP(H2915,PrcBuckets,2,FALSE()),0)</f>
        <v>14</v>
      </c>
      <c r="Q2915" s="84" t="n">
        <f aca="false">IF($N2915="D",VLOOKUP(H2915,BasisBuckets,2,FALSE()),0)</f>
        <v>0</v>
      </c>
      <c r="R2915" s="84" t="n">
        <f aca="false">IF($N2915="PHY",VLOOKUP(H2915,PGDBuckets,2,FALSE()),0)</f>
        <v>0</v>
      </c>
      <c r="S2915" s="84" t="n">
        <f aca="false">IF($N2915="G",VLOOKUP(H2915,PGDBuckets,2,FALSE()),0)</f>
        <v>0</v>
      </c>
      <c r="T2915" s="84" t="n">
        <f aca="false">SUM(P2915:S2915)</f>
        <v>14</v>
      </c>
      <c r="U2915" s="84" t="str">
        <f aca="false">IF(O2915="not used","-",O2915&amp;N2915&amp;T2915)</f>
        <v>-</v>
      </c>
      <c r="V2915" s="84" t="str">
        <f aca="false">IF(O2915="Not Used","-",VLOOKUP(D2915,FOLIOS,7,FALSE())&amp;H2915)</f>
        <v>-</v>
      </c>
      <c r="W2915" s="84" t="str">
        <f aca="false">IF(U2915="-","-",O2915&amp;E2915&amp;H2915)</f>
        <v>-</v>
      </c>
      <c r="X2915" s="85" t="str">
        <f aca="false">D2915&amp;G2915</f>
        <v>FT-CAND-EGSC-PRCTOLL:EMP/EAST.Z</v>
      </c>
      <c r="AF2915" s="0" t="str">
        <f aca="false">D2915&amp;V2915</f>
        <v>FT-CAND-EGSC-PRC-</v>
      </c>
    </row>
    <row r="2916" customFormat="false" ht="12.75" hidden="false" customHeight="false" outlineLevel="0" collapsed="false">
      <c r="A2916" s="81" t="n">
        <v>36682</v>
      </c>
      <c r="B2916" s="82" t="s">
        <v>55</v>
      </c>
      <c r="C2916" s="82" t="s">
        <v>56</v>
      </c>
      <c r="D2916" s="82" t="s">
        <v>103</v>
      </c>
      <c r="E2916" s="82" t="s">
        <v>24</v>
      </c>
      <c r="F2916" s="82"/>
      <c r="G2916" s="82" t="s">
        <v>63</v>
      </c>
      <c r="H2916" s="89" t="n">
        <v>41091</v>
      </c>
      <c r="I2916" s="82" t="n">
        <v>0</v>
      </c>
      <c r="J2916" s="82" t="n">
        <v>0</v>
      </c>
      <c r="K2916" s="83" t="n">
        <f aca="false">IF(J2916=0,0,J2916/I2916)</f>
        <v>0</v>
      </c>
      <c r="L2916" s="83" t="n">
        <f aca="false">I2916/UOM</f>
        <v>0</v>
      </c>
      <c r="M2916" s="83" t="n">
        <f aca="false">J2916/UOM</f>
        <v>0</v>
      </c>
      <c r="N2916" s="84" t="str">
        <f aca="false">IF(F2916="P","PHY",IF(F2916="G","G",E2916))</f>
        <v>P</v>
      </c>
      <c r="O2916" s="84" t="str">
        <f aca="false">IF(ISNA(VLOOKUP(G2916,BadCanCurves,1,FALSE())),VLOOKUP(D2916,FOLIOS,6,FALSE()),"not used")</f>
        <v>not used</v>
      </c>
      <c r="P2916" s="84" t="n">
        <f aca="false">IF($N2916="P",VLOOKUP(H2916,PrcBuckets,2,FALSE()),0)</f>
        <v>14</v>
      </c>
      <c r="Q2916" s="84" t="n">
        <f aca="false">IF($N2916="D",VLOOKUP(H2916,BasisBuckets,2,FALSE()),0)</f>
        <v>0</v>
      </c>
      <c r="R2916" s="84" t="n">
        <f aca="false">IF($N2916="PHY",VLOOKUP(H2916,PGDBuckets,2,FALSE()),0)</f>
        <v>0</v>
      </c>
      <c r="S2916" s="84" t="n">
        <f aca="false">IF($N2916="G",VLOOKUP(H2916,PGDBuckets,2,FALSE()),0)</f>
        <v>0</v>
      </c>
      <c r="T2916" s="84" t="n">
        <f aca="false">SUM(P2916:S2916)</f>
        <v>14</v>
      </c>
      <c r="U2916" s="84" t="str">
        <f aca="false">IF(O2916="not used","-",O2916&amp;N2916&amp;T2916)</f>
        <v>-</v>
      </c>
      <c r="V2916" s="84" t="str">
        <f aca="false">IF(O2916="Not Used","-",VLOOKUP(D2916,FOLIOS,7,FALSE())&amp;H2916)</f>
        <v>-</v>
      </c>
      <c r="W2916" s="84" t="str">
        <f aca="false">IF(U2916="-","-",O2916&amp;E2916&amp;H2916)</f>
        <v>-</v>
      </c>
      <c r="X2916" s="85" t="str">
        <f aca="false">D2916&amp;G2916</f>
        <v>FT-CAND-EGSC-PRCTOLL:EMP/EAST.Z</v>
      </c>
      <c r="AF2916" s="0" t="str">
        <f aca="false">D2916&amp;V2916</f>
        <v>FT-CAND-EGSC-PRC-</v>
      </c>
    </row>
    <row r="2917" customFormat="false" ht="12.75" hidden="false" customHeight="false" outlineLevel="0" collapsed="false">
      <c r="A2917" s="81" t="n">
        <v>36682</v>
      </c>
      <c r="B2917" s="82" t="s">
        <v>55</v>
      </c>
      <c r="C2917" s="82" t="s">
        <v>56</v>
      </c>
      <c r="D2917" s="82" t="s">
        <v>103</v>
      </c>
      <c r="E2917" s="82" t="s">
        <v>24</v>
      </c>
      <c r="F2917" s="82"/>
      <c r="G2917" s="82" t="s">
        <v>63</v>
      </c>
      <c r="H2917" s="89" t="n">
        <v>41122</v>
      </c>
      <c r="I2917" s="82" t="n">
        <v>0</v>
      </c>
      <c r="J2917" s="82" t="n">
        <v>0</v>
      </c>
      <c r="K2917" s="83" t="n">
        <f aca="false">IF(J2917=0,0,J2917/I2917)</f>
        <v>0</v>
      </c>
      <c r="L2917" s="83" t="n">
        <f aca="false">I2917/UOM</f>
        <v>0</v>
      </c>
      <c r="M2917" s="83" t="n">
        <f aca="false">J2917/UOM</f>
        <v>0</v>
      </c>
      <c r="N2917" s="84" t="str">
        <f aca="false">IF(F2917="P","PHY",IF(F2917="G","G",E2917))</f>
        <v>P</v>
      </c>
      <c r="O2917" s="84" t="str">
        <f aca="false">IF(ISNA(VLOOKUP(G2917,BadCanCurves,1,FALSE())),VLOOKUP(D2917,FOLIOS,6,FALSE()),"not used")</f>
        <v>not used</v>
      </c>
      <c r="P2917" s="84" t="n">
        <f aca="false">IF($N2917="P",VLOOKUP(H2917,PrcBuckets,2,FALSE()),0)</f>
        <v>14</v>
      </c>
      <c r="Q2917" s="84" t="n">
        <f aca="false">IF($N2917="D",VLOOKUP(H2917,BasisBuckets,2,FALSE()),0)</f>
        <v>0</v>
      </c>
      <c r="R2917" s="84" t="n">
        <f aca="false">IF($N2917="PHY",VLOOKUP(H2917,PGDBuckets,2,FALSE()),0)</f>
        <v>0</v>
      </c>
      <c r="S2917" s="84" t="n">
        <f aca="false">IF($N2917="G",VLOOKUP(H2917,PGDBuckets,2,FALSE()),0)</f>
        <v>0</v>
      </c>
      <c r="T2917" s="84" t="n">
        <f aca="false">SUM(P2917:S2917)</f>
        <v>14</v>
      </c>
      <c r="U2917" s="84" t="str">
        <f aca="false">IF(O2917="not used","-",O2917&amp;N2917&amp;T2917)</f>
        <v>-</v>
      </c>
      <c r="V2917" s="84" t="str">
        <f aca="false">IF(O2917="Not Used","-",VLOOKUP(D2917,FOLIOS,7,FALSE())&amp;H2917)</f>
        <v>-</v>
      </c>
      <c r="W2917" s="84" t="str">
        <f aca="false">IF(U2917="-","-",O2917&amp;E2917&amp;H2917)</f>
        <v>-</v>
      </c>
      <c r="X2917" s="85" t="str">
        <f aca="false">D2917&amp;G2917</f>
        <v>FT-CAND-EGSC-PRCTOLL:EMP/EAST.Z</v>
      </c>
      <c r="AF2917" s="0" t="str">
        <f aca="false">D2917&amp;V2917</f>
        <v>FT-CAND-EGSC-PRC-</v>
      </c>
    </row>
    <row r="2918" customFormat="false" ht="12.75" hidden="false" customHeight="false" outlineLevel="0" collapsed="false">
      <c r="A2918" s="81" t="n">
        <v>36682</v>
      </c>
      <c r="B2918" s="82" t="s">
        <v>55</v>
      </c>
      <c r="C2918" s="82" t="s">
        <v>56</v>
      </c>
      <c r="D2918" s="82" t="s">
        <v>103</v>
      </c>
      <c r="E2918" s="82" t="s">
        <v>24</v>
      </c>
      <c r="F2918" s="82"/>
      <c r="G2918" s="82" t="s">
        <v>63</v>
      </c>
      <c r="H2918" s="89" t="n">
        <v>41153</v>
      </c>
      <c r="I2918" s="82" t="n">
        <v>0</v>
      </c>
      <c r="J2918" s="82" t="n">
        <v>0</v>
      </c>
      <c r="K2918" s="83" t="n">
        <f aca="false">IF(J2918=0,0,J2918/I2918)</f>
        <v>0</v>
      </c>
      <c r="L2918" s="83" t="n">
        <f aca="false">I2918/UOM</f>
        <v>0</v>
      </c>
      <c r="M2918" s="83" t="n">
        <f aca="false">J2918/UOM</f>
        <v>0</v>
      </c>
      <c r="N2918" s="84" t="str">
        <f aca="false">IF(F2918="P","PHY",IF(F2918="G","G",E2918))</f>
        <v>P</v>
      </c>
      <c r="O2918" s="84" t="str">
        <f aca="false">IF(ISNA(VLOOKUP(G2918,BadCanCurves,1,FALSE())),VLOOKUP(D2918,FOLIOS,6,FALSE()),"not used")</f>
        <v>not used</v>
      </c>
      <c r="P2918" s="84" t="n">
        <f aca="false">IF($N2918="P",VLOOKUP(H2918,PrcBuckets,2,FALSE()),0)</f>
        <v>14</v>
      </c>
      <c r="Q2918" s="84" t="n">
        <f aca="false">IF($N2918="D",VLOOKUP(H2918,BasisBuckets,2,FALSE()),0)</f>
        <v>0</v>
      </c>
      <c r="R2918" s="84" t="n">
        <f aca="false">IF($N2918="PHY",VLOOKUP(H2918,PGDBuckets,2,FALSE()),0)</f>
        <v>0</v>
      </c>
      <c r="S2918" s="84" t="n">
        <f aca="false">IF($N2918="G",VLOOKUP(H2918,PGDBuckets,2,FALSE()),0)</f>
        <v>0</v>
      </c>
      <c r="T2918" s="84" t="n">
        <f aca="false">SUM(P2918:S2918)</f>
        <v>14</v>
      </c>
      <c r="U2918" s="84" t="str">
        <f aca="false">IF(O2918="not used","-",O2918&amp;N2918&amp;T2918)</f>
        <v>-</v>
      </c>
      <c r="V2918" s="84" t="str">
        <f aca="false">IF(O2918="Not Used","-",VLOOKUP(D2918,FOLIOS,7,FALSE())&amp;H2918)</f>
        <v>-</v>
      </c>
      <c r="W2918" s="84" t="str">
        <f aca="false">IF(U2918="-","-",O2918&amp;E2918&amp;H2918)</f>
        <v>-</v>
      </c>
      <c r="X2918" s="85" t="str">
        <f aca="false">D2918&amp;G2918</f>
        <v>FT-CAND-EGSC-PRCTOLL:EMP/EAST.Z</v>
      </c>
      <c r="AF2918" s="0" t="str">
        <f aca="false">D2918&amp;V2918</f>
        <v>FT-CAND-EGSC-PRC-</v>
      </c>
    </row>
    <row r="2919" customFormat="false" ht="12.75" hidden="false" customHeight="false" outlineLevel="0" collapsed="false">
      <c r="A2919" s="81" t="n">
        <v>36682</v>
      </c>
      <c r="B2919" s="82" t="s">
        <v>55</v>
      </c>
      <c r="C2919" s="82" t="s">
        <v>56</v>
      </c>
      <c r="D2919" s="82" t="s">
        <v>103</v>
      </c>
      <c r="E2919" s="82" t="s">
        <v>24</v>
      </c>
      <c r="F2919" s="82"/>
      <c r="G2919" s="82" t="s">
        <v>63</v>
      </c>
      <c r="H2919" s="89" t="n">
        <v>41183</v>
      </c>
      <c r="I2919" s="82" t="n">
        <v>0</v>
      </c>
      <c r="J2919" s="82" t="n">
        <v>0</v>
      </c>
      <c r="K2919" s="83" t="n">
        <f aca="false">IF(J2919=0,0,J2919/I2919)</f>
        <v>0</v>
      </c>
      <c r="L2919" s="83" t="n">
        <f aca="false">I2919/UOM</f>
        <v>0</v>
      </c>
      <c r="M2919" s="83" t="n">
        <f aca="false">J2919/UOM</f>
        <v>0</v>
      </c>
      <c r="N2919" s="84" t="str">
        <f aca="false">IF(F2919="P","PHY",IF(F2919="G","G",E2919))</f>
        <v>P</v>
      </c>
      <c r="O2919" s="84" t="str">
        <f aca="false">IF(ISNA(VLOOKUP(G2919,BadCanCurves,1,FALSE())),VLOOKUP(D2919,FOLIOS,6,FALSE()),"not used")</f>
        <v>not used</v>
      </c>
      <c r="P2919" s="84" t="n">
        <f aca="false">IF($N2919="P",VLOOKUP(H2919,PrcBuckets,2,FALSE()),0)</f>
        <v>14</v>
      </c>
      <c r="Q2919" s="84" t="n">
        <f aca="false">IF($N2919="D",VLOOKUP(H2919,BasisBuckets,2,FALSE()),0)</f>
        <v>0</v>
      </c>
      <c r="R2919" s="84" t="n">
        <f aca="false">IF($N2919="PHY",VLOOKUP(H2919,PGDBuckets,2,FALSE()),0)</f>
        <v>0</v>
      </c>
      <c r="S2919" s="84" t="n">
        <f aca="false">IF($N2919="G",VLOOKUP(H2919,PGDBuckets,2,FALSE()),0)</f>
        <v>0</v>
      </c>
      <c r="T2919" s="84" t="n">
        <f aca="false">SUM(P2919:S2919)</f>
        <v>14</v>
      </c>
      <c r="U2919" s="84" t="str">
        <f aca="false">IF(O2919="not used","-",O2919&amp;N2919&amp;T2919)</f>
        <v>-</v>
      </c>
      <c r="V2919" s="84" t="str">
        <f aca="false">IF(O2919="Not Used","-",VLOOKUP(D2919,FOLIOS,7,FALSE())&amp;H2919)</f>
        <v>-</v>
      </c>
      <c r="W2919" s="84" t="str">
        <f aca="false">IF(U2919="-","-",O2919&amp;E2919&amp;H2919)</f>
        <v>-</v>
      </c>
      <c r="X2919" s="85" t="str">
        <f aca="false">D2919&amp;G2919</f>
        <v>FT-CAND-EGSC-PRCTOLL:EMP/EAST.Z</v>
      </c>
      <c r="AF2919" s="0" t="str">
        <f aca="false">D2919&amp;V2919</f>
        <v>FT-CAND-EGSC-PRC-</v>
      </c>
    </row>
    <row r="2920" customFormat="false" ht="12.75" hidden="false" customHeight="false" outlineLevel="0" collapsed="false">
      <c r="A2920" s="81" t="n">
        <v>36682</v>
      </c>
      <c r="B2920" s="82" t="s">
        <v>55</v>
      </c>
      <c r="C2920" s="82" t="s">
        <v>56</v>
      </c>
      <c r="D2920" s="82" t="s">
        <v>103</v>
      </c>
      <c r="E2920" s="82" t="s">
        <v>24</v>
      </c>
      <c r="F2920" s="82"/>
      <c r="G2920" s="82" t="s">
        <v>63</v>
      </c>
      <c r="H2920" s="89" t="n">
        <v>41214</v>
      </c>
      <c r="I2920" s="82" t="n">
        <v>0</v>
      </c>
      <c r="J2920" s="82" t="n">
        <v>0</v>
      </c>
      <c r="K2920" s="83" t="n">
        <f aca="false">IF(J2920=0,0,J2920/I2920)</f>
        <v>0</v>
      </c>
      <c r="L2920" s="83" t="n">
        <f aca="false">I2920/UOM</f>
        <v>0</v>
      </c>
      <c r="M2920" s="83" t="n">
        <f aca="false">J2920/UOM</f>
        <v>0</v>
      </c>
      <c r="N2920" s="84" t="str">
        <f aca="false">IF(F2920="P","PHY",IF(F2920="G","G",E2920))</f>
        <v>P</v>
      </c>
      <c r="O2920" s="84" t="str">
        <f aca="false">IF(ISNA(VLOOKUP(G2920,BadCanCurves,1,FALSE())),VLOOKUP(D2920,FOLIOS,6,FALSE()),"not used")</f>
        <v>not used</v>
      </c>
      <c r="P2920" s="84" t="n">
        <f aca="false">IF($N2920="P",VLOOKUP(H2920,PrcBuckets,2,FALSE()),0)</f>
        <v>14</v>
      </c>
      <c r="Q2920" s="84" t="n">
        <f aca="false">IF($N2920="D",VLOOKUP(H2920,BasisBuckets,2,FALSE()),0)</f>
        <v>0</v>
      </c>
      <c r="R2920" s="84" t="n">
        <f aca="false">IF($N2920="PHY",VLOOKUP(H2920,PGDBuckets,2,FALSE()),0)</f>
        <v>0</v>
      </c>
      <c r="S2920" s="84" t="n">
        <f aca="false">IF($N2920="G",VLOOKUP(H2920,PGDBuckets,2,FALSE()),0)</f>
        <v>0</v>
      </c>
      <c r="T2920" s="84" t="n">
        <f aca="false">SUM(P2920:S2920)</f>
        <v>14</v>
      </c>
      <c r="U2920" s="84" t="str">
        <f aca="false">IF(O2920="not used","-",O2920&amp;N2920&amp;T2920)</f>
        <v>-</v>
      </c>
      <c r="V2920" s="84" t="str">
        <f aca="false">IF(O2920="Not Used","-",VLOOKUP(D2920,FOLIOS,7,FALSE())&amp;H2920)</f>
        <v>-</v>
      </c>
      <c r="W2920" s="84" t="str">
        <f aca="false">IF(U2920="-","-",O2920&amp;E2920&amp;H2920)</f>
        <v>-</v>
      </c>
      <c r="X2920" s="85" t="str">
        <f aca="false">D2920&amp;G2920</f>
        <v>FT-CAND-EGSC-PRCTOLL:EMP/EAST.Z</v>
      </c>
      <c r="AF2920" s="0" t="str">
        <f aca="false">D2920&amp;V2920</f>
        <v>FT-CAND-EGSC-PRC-</v>
      </c>
    </row>
    <row r="2921" customFormat="false" ht="12.75" hidden="false" customHeight="false" outlineLevel="0" collapsed="false">
      <c r="A2921" s="81" t="n">
        <v>36682</v>
      </c>
      <c r="B2921" s="82" t="s">
        <v>55</v>
      </c>
      <c r="C2921" s="82" t="s">
        <v>56</v>
      </c>
      <c r="D2921" s="82" t="s">
        <v>103</v>
      </c>
      <c r="E2921" s="82" t="s">
        <v>24</v>
      </c>
      <c r="F2921" s="82"/>
      <c r="G2921" s="82" t="s">
        <v>63</v>
      </c>
      <c r="H2921" s="89" t="n">
        <v>41244</v>
      </c>
      <c r="I2921" s="82" t="n">
        <v>0</v>
      </c>
      <c r="J2921" s="82" t="n">
        <v>0</v>
      </c>
      <c r="K2921" s="83" t="n">
        <f aca="false">IF(J2921=0,0,J2921/I2921)</f>
        <v>0</v>
      </c>
      <c r="L2921" s="83" t="n">
        <f aca="false">I2921/UOM</f>
        <v>0</v>
      </c>
      <c r="M2921" s="83" t="n">
        <f aca="false">J2921/UOM</f>
        <v>0</v>
      </c>
      <c r="N2921" s="84" t="str">
        <f aca="false">IF(F2921="P","PHY",IF(F2921="G","G",E2921))</f>
        <v>P</v>
      </c>
      <c r="O2921" s="84" t="str">
        <f aca="false">IF(ISNA(VLOOKUP(G2921,BadCanCurves,1,FALSE())),VLOOKUP(D2921,FOLIOS,6,FALSE()),"not used")</f>
        <v>not used</v>
      </c>
      <c r="P2921" s="84" t="n">
        <f aca="false">IF($N2921="P",VLOOKUP(H2921,PrcBuckets,2,FALSE()),0)</f>
        <v>14</v>
      </c>
      <c r="Q2921" s="84" t="n">
        <f aca="false">IF($N2921="D",VLOOKUP(H2921,BasisBuckets,2,FALSE()),0)</f>
        <v>0</v>
      </c>
      <c r="R2921" s="84" t="n">
        <f aca="false">IF($N2921="PHY",VLOOKUP(H2921,PGDBuckets,2,FALSE()),0)</f>
        <v>0</v>
      </c>
      <c r="S2921" s="84" t="n">
        <f aca="false">IF($N2921="G",VLOOKUP(H2921,PGDBuckets,2,FALSE()),0)</f>
        <v>0</v>
      </c>
      <c r="T2921" s="84" t="n">
        <f aca="false">SUM(P2921:S2921)</f>
        <v>14</v>
      </c>
      <c r="U2921" s="84" t="str">
        <f aca="false">IF(O2921="not used","-",O2921&amp;N2921&amp;T2921)</f>
        <v>-</v>
      </c>
      <c r="V2921" s="84" t="str">
        <f aca="false">IF(O2921="Not Used","-",VLOOKUP(D2921,FOLIOS,7,FALSE())&amp;H2921)</f>
        <v>-</v>
      </c>
      <c r="W2921" s="84" t="str">
        <f aca="false">IF(U2921="-","-",O2921&amp;E2921&amp;H2921)</f>
        <v>-</v>
      </c>
      <c r="X2921" s="85" t="str">
        <f aca="false">D2921&amp;G2921</f>
        <v>FT-CAND-EGSC-PRCTOLL:EMP/EAST.Z</v>
      </c>
      <c r="AF2921" s="0" t="str">
        <f aca="false">D2921&amp;V2921</f>
        <v>FT-CAND-EGSC-PRC-</v>
      </c>
    </row>
    <row r="2922" customFormat="false" ht="12.75" hidden="false" customHeight="false" outlineLevel="0" collapsed="false">
      <c r="A2922" s="81" t="n">
        <v>36682</v>
      </c>
      <c r="B2922" s="82" t="s">
        <v>55</v>
      </c>
      <c r="C2922" s="82" t="s">
        <v>56</v>
      </c>
      <c r="D2922" s="82" t="s">
        <v>103</v>
      </c>
      <c r="E2922" s="82" t="s">
        <v>24</v>
      </c>
      <c r="F2922" s="82"/>
      <c r="G2922" s="82" t="s">
        <v>63</v>
      </c>
      <c r="H2922" s="89" t="n">
        <v>41275</v>
      </c>
      <c r="I2922" s="82" t="n">
        <v>0</v>
      </c>
      <c r="J2922" s="82" t="n">
        <v>0</v>
      </c>
      <c r="K2922" s="83" t="n">
        <f aca="false">IF(J2922=0,0,J2922/I2922)</f>
        <v>0</v>
      </c>
      <c r="L2922" s="83" t="n">
        <f aca="false">I2922/UOM</f>
        <v>0</v>
      </c>
      <c r="M2922" s="83" t="n">
        <f aca="false">J2922/UOM</f>
        <v>0</v>
      </c>
      <c r="N2922" s="84" t="str">
        <f aca="false">IF(F2922="P","PHY",IF(F2922="G","G",E2922))</f>
        <v>P</v>
      </c>
      <c r="O2922" s="84" t="str">
        <f aca="false">IF(ISNA(VLOOKUP(G2922,BadCanCurves,1,FALSE())),VLOOKUP(D2922,FOLIOS,6,FALSE()),"not used")</f>
        <v>not used</v>
      </c>
      <c r="P2922" s="84" t="n">
        <f aca="false">IF($N2922="P",VLOOKUP(H2922,PrcBuckets,2,FALSE()),0)</f>
        <v>14</v>
      </c>
      <c r="Q2922" s="84" t="n">
        <f aca="false">IF($N2922="D",VLOOKUP(H2922,BasisBuckets,2,FALSE()),0)</f>
        <v>0</v>
      </c>
      <c r="R2922" s="84" t="n">
        <f aca="false">IF($N2922="PHY",VLOOKUP(H2922,PGDBuckets,2,FALSE()),0)</f>
        <v>0</v>
      </c>
      <c r="S2922" s="84" t="n">
        <f aca="false">IF($N2922="G",VLOOKUP(H2922,PGDBuckets,2,FALSE()),0)</f>
        <v>0</v>
      </c>
      <c r="T2922" s="84" t="n">
        <f aca="false">SUM(P2922:S2922)</f>
        <v>14</v>
      </c>
      <c r="U2922" s="84" t="str">
        <f aca="false">IF(O2922="not used","-",O2922&amp;N2922&amp;T2922)</f>
        <v>-</v>
      </c>
      <c r="V2922" s="84" t="str">
        <f aca="false">IF(O2922="Not Used","-",VLOOKUP(D2922,FOLIOS,7,FALSE())&amp;H2922)</f>
        <v>-</v>
      </c>
      <c r="W2922" s="84" t="str">
        <f aca="false">IF(U2922="-","-",O2922&amp;E2922&amp;H2922)</f>
        <v>-</v>
      </c>
      <c r="X2922" s="85" t="str">
        <f aca="false">D2922&amp;G2922</f>
        <v>FT-CAND-EGSC-PRCTOLL:EMP/EAST.Z</v>
      </c>
      <c r="AF2922" s="0" t="str">
        <f aca="false">D2922&amp;V2922</f>
        <v>FT-CAND-EGSC-PRC-</v>
      </c>
    </row>
    <row r="2923" customFormat="false" ht="12.75" hidden="false" customHeight="false" outlineLevel="0" collapsed="false">
      <c r="A2923" s="81" t="n">
        <v>36682</v>
      </c>
      <c r="B2923" s="82" t="s">
        <v>55</v>
      </c>
      <c r="C2923" s="82" t="s">
        <v>56</v>
      </c>
      <c r="D2923" s="82" t="s">
        <v>103</v>
      </c>
      <c r="E2923" s="82" t="s">
        <v>24</v>
      </c>
      <c r="F2923" s="82"/>
      <c r="G2923" s="82" t="s">
        <v>63</v>
      </c>
      <c r="H2923" s="89" t="n">
        <v>41306</v>
      </c>
      <c r="I2923" s="82" t="n">
        <v>0</v>
      </c>
      <c r="J2923" s="82" t="n">
        <v>0</v>
      </c>
      <c r="K2923" s="83" t="n">
        <f aca="false">IF(J2923=0,0,J2923/I2923)</f>
        <v>0</v>
      </c>
      <c r="L2923" s="83" t="n">
        <f aca="false">I2923/UOM</f>
        <v>0</v>
      </c>
      <c r="M2923" s="83" t="n">
        <f aca="false">J2923/UOM</f>
        <v>0</v>
      </c>
      <c r="N2923" s="84" t="str">
        <f aca="false">IF(F2923="P","PHY",IF(F2923="G","G",E2923))</f>
        <v>P</v>
      </c>
      <c r="O2923" s="84" t="str">
        <f aca="false">IF(ISNA(VLOOKUP(G2923,BadCanCurves,1,FALSE())),VLOOKUP(D2923,FOLIOS,6,FALSE()),"not used")</f>
        <v>not used</v>
      </c>
      <c r="P2923" s="84" t="n">
        <f aca="false">IF($N2923="P",VLOOKUP(H2923,PrcBuckets,2,FALSE()),0)</f>
        <v>14</v>
      </c>
      <c r="Q2923" s="84" t="n">
        <f aca="false">IF($N2923="D",VLOOKUP(H2923,BasisBuckets,2,FALSE()),0)</f>
        <v>0</v>
      </c>
      <c r="R2923" s="84" t="n">
        <f aca="false">IF($N2923="PHY",VLOOKUP(H2923,PGDBuckets,2,FALSE()),0)</f>
        <v>0</v>
      </c>
      <c r="S2923" s="84" t="n">
        <f aca="false">IF($N2923="G",VLOOKUP(H2923,PGDBuckets,2,FALSE()),0)</f>
        <v>0</v>
      </c>
      <c r="T2923" s="84" t="n">
        <f aca="false">SUM(P2923:S2923)</f>
        <v>14</v>
      </c>
      <c r="U2923" s="84" t="str">
        <f aca="false">IF(O2923="not used","-",O2923&amp;N2923&amp;T2923)</f>
        <v>-</v>
      </c>
      <c r="V2923" s="84" t="str">
        <f aca="false">IF(O2923="Not Used","-",VLOOKUP(D2923,FOLIOS,7,FALSE())&amp;H2923)</f>
        <v>-</v>
      </c>
      <c r="W2923" s="84" t="str">
        <f aca="false">IF(U2923="-","-",O2923&amp;E2923&amp;H2923)</f>
        <v>-</v>
      </c>
      <c r="X2923" s="85" t="str">
        <f aca="false">D2923&amp;G2923</f>
        <v>FT-CAND-EGSC-PRCTOLL:EMP/EAST.Z</v>
      </c>
      <c r="AF2923" s="0" t="str">
        <f aca="false">D2923&amp;V2923</f>
        <v>FT-CAND-EGSC-PRC-</v>
      </c>
    </row>
    <row r="2924" customFormat="false" ht="12.75" hidden="false" customHeight="false" outlineLevel="0" collapsed="false">
      <c r="A2924" s="81" t="n">
        <v>36682</v>
      </c>
      <c r="B2924" s="82" t="s">
        <v>55</v>
      </c>
      <c r="C2924" s="82" t="s">
        <v>56</v>
      </c>
      <c r="D2924" s="82" t="s">
        <v>103</v>
      </c>
      <c r="E2924" s="82" t="s">
        <v>24</v>
      </c>
      <c r="F2924" s="82"/>
      <c r="G2924" s="82" t="s">
        <v>63</v>
      </c>
      <c r="H2924" s="89" t="n">
        <v>41334</v>
      </c>
      <c r="I2924" s="82" t="n">
        <v>0</v>
      </c>
      <c r="J2924" s="82" t="n">
        <v>0</v>
      </c>
      <c r="K2924" s="83" t="n">
        <f aca="false">IF(J2924=0,0,J2924/I2924)</f>
        <v>0</v>
      </c>
      <c r="L2924" s="83" t="n">
        <f aca="false">I2924/UOM</f>
        <v>0</v>
      </c>
      <c r="M2924" s="83" t="n">
        <f aca="false">J2924/UOM</f>
        <v>0</v>
      </c>
      <c r="N2924" s="84" t="str">
        <f aca="false">IF(F2924="P","PHY",IF(F2924="G","G",E2924))</f>
        <v>P</v>
      </c>
      <c r="O2924" s="84" t="str">
        <f aca="false">IF(ISNA(VLOOKUP(G2924,BadCanCurves,1,FALSE())),VLOOKUP(D2924,FOLIOS,6,FALSE()),"not used")</f>
        <v>not used</v>
      </c>
      <c r="P2924" s="84" t="n">
        <f aca="false">IF($N2924="P",VLOOKUP(H2924,PrcBuckets,2,FALSE()),0)</f>
        <v>14</v>
      </c>
      <c r="Q2924" s="84" t="n">
        <f aca="false">IF($N2924="D",VLOOKUP(H2924,BasisBuckets,2,FALSE()),0)</f>
        <v>0</v>
      </c>
      <c r="R2924" s="84" t="n">
        <f aca="false">IF($N2924="PHY",VLOOKUP(H2924,PGDBuckets,2,FALSE()),0)</f>
        <v>0</v>
      </c>
      <c r="S2924" s="84" t="n">
        <f aca="false">IF($N2924="G",VLOOKUP(H2924,PGDBuckets,2,FALSE()),0)</f>
        <v>0</v>
      </c>
      <c r="T2924" s="84" t="n">
        <f aca="false">SUM(P2924:S2924)</f>
        <v>14</v>
      </c>
      <c r="U2924" s="84" t="str">
        <f aca="false">IF(O2924="not used","-",O2924&amp;N2924&amp;T2924)</f>
        <v>-</v>
      </c>
      <c r="V2924" s="84" t="str">
        <f aca="false">IF(O2924="Not Used","-",VLOOKUP(D2924,FOLIOS,7,FALSE())&amp;H2924)</f>
        <v>-</v>
      </c>
      <c r="W2924" s="84" t="str">
        <f aca="false">IF(U2924="-","-",O2924&amp;E2924&amp;H2924)</f>
        <v>-</v>
      </c>
      <c r="X2924" s="85" t="str">
        <f aca="false">D2924&amp;G2924</f>
        <v>FT-CAND-EGSC-PRCTOLL:EMP/EAST.Z</v>
      </c>
      <c r="AF2924" s="0" t="str">
        <f aca="false">D2924&amp;V2924</f>
        <v>FT-CAND-EGSC-PRC-</v>
      </c>
    </row>
    <row r="2925" customFormat="false" ht="12.75" hidden="false" customHeight="false" outlineLevel="0" collapsed="false">
      <c r="A2925" s="81" t="n">
        <v>36682</v>
      </c>
      <c r="B2925" s="82" t="s">
        <v>55</v>
      </c>
      <c r="C2925" s="82" t="s">
        <v>56</v>
      </c>
      <c r="D2925" s="82" t="s">
        <v>103</v>
      </c>
      <c r="E2925" s="82" t="s">
        <v>24</v>
      </c>
      <c r="F2925" s="82"/>
      <c r="G2925" s="82" t="s">
        <v>63</v>
      </c>
      <c r="H2925" s="89" t="n">
        <v>41365</v>
      </c>
      <c r="I2925" s="82" t="n">
        <v>0</v>
      </c>
      <c r="J2925" s="82" t="n">
        <v>0</v>
      </c>
      <c r="K2925" s="83" t="n">
        <f aca="false">IF(J2925=0,0,J2925/I2925)</f>
        <v>0</v>
      </c>
      <c r="L2925" s="83" t="n">
        <f aca="false">I2925/UOM</f>
        <v>0</v>
      </c>
      <c r="M2925" s="83" t="n">
        <f aca="false">J2925/UOM</f>
        <v>0</v>
      </c>
      <c r="N2925" s="84" t="str">
        <f aca="false">IF(F2925="P","PHY",IF(F2925="G","G",E2925))</f>
        <v>P</v>
      </c>
      <c r="O2925" s="84" t="str">
        <f aca="false">IF(ISNA(VLOOKUP(G2925,BadCanCurves,1,FALSE())),VLOOKUP(D2925,FOLIOS,6,FALSE()),"not used")</f>
        <v>not used</v>
      </c>
      <c r="P2925" s="84" t="n">
        <f aca="false">IF($N2925="P",VLOOKUP(H2925,PrcBuckets,2,FALSE()),0)</f>
        <v>14</v>
      </c>
      <c r="Q2925" s="84" t="n">
        <f aca="false">IF($N2925="D",VLOOKUP(H2925,BasisBuckets,2,FALSE()),0)</f>
        <v>0</v>
      </c>
      <c r="R2925" s="84" t="n">
        <f aca="false">IF($N2925="PHY",VLOOKUP(H2925,PGDBuckets,2,FALSE()),0)</f>
        <v>0</v>
      </c>
      <c r="S2925" s="84" t="n">
        <f aca="false">IF($N2925="G",VLOOKUP(H2925,PGDBuckets,2,FALSE()),0)</f>
        <v>0</v>
      </c>
      <c r="T2925" s="84" t="n">
        <f aca="false">SUM(P2925:S2925)</f>
        <v>14</v>
      </c>
      <c r="U2925" s="84" t="str">
        <f aca="false">IF(O2925="not used","-",O2925&amp;N2925&amp;T2925)</f>
        <v>-</v>
      </c>
      <c r="V2925" s="84" t="str">
        <f aca="false">IF(O2925="Not Used","-",VLOOKUP(D2925,FOLIOS,7,FALSE())&amp;H2925)</f>
        <v>-</v>
      </c>
      <c r="W2925" s="84" t="str">
        <f aca="false">IF(U2925="-","-",O2925&amp;E2925&amp;H2925)</f>
        <v>-</v>
      </c>
      <c r="X2925" s="85" t="str">
        <f aca="false">D2925&amp;G2925</f>
        <v>FT-CAND-EGSC-PRCTOLL:EMP/EAST.Z</v>
      </c>
      <c r="AF2925" s="0" t="str">
        <f aca="false">D2925&amp;V2925</f>
        <v>FT-CAND-EGSC-PRC-</v>
      </c>
    </row>
    <row r="2926" customFormat="false" ht="12.75" hidden="false" customHeight="false" outlineLevel="0" collapsed="false">
      <c r="A2926" s="81" t="n">
        <v>36682</v>
      </c>
      <c r="B2926" s="82" t="s">
        <v>55</v>
      </c>
      <c r="C2926" s="82" t="s">
        <v>56</v>
      </c>
      <c r="D2926" s="82" t="s">
        <v>103</v>
      </c>
      <c r="E2926" s="82" t="s">
        <v>24</v>
      </c>
      <c r="F2926" s="82"/>
      <c r="G2926" s="82" t="s">
        <v>63</v>
      </c>
      <c r="H2926" s="89" t="n">
        <v>41395</v>
      </c>
      <c r="I2926" s="82" t="n">
        <v>0</v>
      </c>
      <c r="J2926" s="82" t="n">
        <v>0</v>
      </c>
      <c r="K2926" s="83" t="n">
        <f aca="false">IF(J2926=0,0,J2926/I2926)</f>
        <v>0</v>
      </c>
      <c r="L2926" s="83" t="n">
        <f aca="false">I2926/UOM</f>
        <v>0</v>
      </c>
      <c r="M2926" s="83" t="n">
        <f aca="false">J2926/UOM</f>
        <v>0</v>
      </c>
      <c r="N2926" s="84" t="str">
        <f aca="false">IF(F2926="P","PHY",IF(F2926="G","G",E2926))</f>
        <v>P</v>
      </c>
      <c r="O2926" s="84" t="str">
        <f aca="false">IF(ISNA(VLOOKUP(G2926,BadCanCurves,1,FALSE())),VLOOKUP(D2926,FOLIOS,6,FALSE()),"not used")</f>
        <v>not used</v>
      </c>
      <c r="P2926" s="84" t="n">
        <f aca="false">IF($N2926="P",VLOOKUP(H2926,PrcBuckets,2,FALSE()),0)</f>
        <v>14</v>
      </c>
      <c r="Q2926" s="84" t="n">
        <f aca="false">IF($N2926="D",VLOOKUP(H2926,BasisBuckets,2,FALSE()),0)</f>
        <v>0</v>
      </c>
      <c r="R2926" s="84" t="n">
        <f aca="false">IF($N2926="PHY",VLOOKUP(H2926,PGDBuckets,2,FALSE()),0)</f>
        <v>0</v>
      </c>
      <c r="S2926" s="84" t="n">
        <f aca="false">IF($N2926="G",VLOOKUP(H2926,PGDBuckets,2,FALSE()),0)</f>
        <v>0</v>
      </c>
      <c r="T2926" s="84" t="n">
        <f aca="false">SUM(P2926:S2926)</f>
        <v>14</v>
      </c>
      <c r="U2926" s="84" t="str">
        <f aca="false">IF(O2926="not used","-",O2926&amp;N2926&amp;T2926)</f>
        <v>-</v>
      </c>
      <c r="V2926" s="84" t="str">
        <f aca="false">IF(O2926="Not Used","-",VLOOKUP(D2926,FOLIOS,7,FALSE())&amp;H2926)</f>
        <v>-</v>
      </c>
      <c r="W2926" s="84" t="str">
        <f aca="false">IF(U2926="-","-",O2926&amp;E2926&amp;H2926)</f>
        <v>-</v>
      </c>
      <c r="X2926" s="85" t="str">
        <f aca="false">D2926&amp;G2926</f>
        <v>FT-CAND-EGSC-PRCTOLL:EMP/EAST.Z</v>
      </c>
      <c r="AF2926" s="0" t="str">
        <f aca="false">D2926&amp;V2926</f>
        <v>FT-CAND-EGSC-PRC-</v>
      </c>
    </row>
    <row r="2927" customFormat="false" ht="12.75" hidden="false" customHeight="false" outlineLevel="0" collapsed="false">
      <c r="A2927" s="81" t="n">
        <v>36682</v>
      </c>
      <c r="B2927" s="82" t="s">
        <v>55</v>
      </c>
      <c r="C2927" s="82" t="s">
        <v>56</v>
      </c>
      <c r="D2927" s="82" t="s">
        <v>103</v>
      </c>
      <c r="E2927" s="82" t="s">
        <v>24</v>
      </c>
      <c r="F2927" s="82"/>
      <c r="G2927" s="82" t="s">
        <v>63</v>
      </c>
      <c r="H2927" s="89" t="n">
        <v>41426</v>
      </c>
      <c r="I2927" s="82" t="n">
        <v>0</v>
      </c>
      <c r="J2927" s="82" t="n">
        <v>0</v>
      </c>
      <c r="K2927" s="83" t="n">
        <f aca="false">IF(J2927=0,0,J2927/I2927)</f>
        <v>0</v>
      </c>
      <c r="L2927" s="83" t="n">
        <f aca="false">I2927/UOM</f>
        <v>0</v>
      </c>
      <c r="M2927" s="83" t="n">
        <f aca="false">J2927/UOM</f>
        <v>0</v>
      </c>
      <c r="N2927" s="84" t="str">
        <f aca="false">IF(F2927="P","PHY",IF(F2927="G","G",E2927))</f>
        <v>P</v>
      </c>
      <c r="O2927" s="84" t="str">
        <f aca="false">IF(ISNA(VLOOKUP(G2927,BadCanCurves,1,FALSE())),VLOOKUP(D2927,FOLIOS,6,FALSE()),"not used")</f>
        <v>not used</v>
      </c>
      <c r="P2927" s="84" t="n">
        <f aca="false">IF($N2927="P",VLOOKUP(H2927,PrcBuckets,2,FALSE()),0)</f>
        <v>14</v>
      </c>
      <c r="Q2927" s="84" t="n">
        <f aca="false">IF($N2927="D",VLOOKUP(H2927,BasisBuckets,2,FALSE()),0)</f>
        <v>0</v>
      </c>
      <c r="R2927" s="84" t="n">
        <f aca="false">IF($N2927="PHY",VLOOKUP(H2927,PGDBuckets,2,FALSE()),0)</f>
        <v>0</v>
      </c>
      <c r="S2927" s="84" t="n">
        <f aca="false">IF($N2927="G",VLOOKUP(H2927,PGDBuckets,2,FALSE()),0)</f>
        <v>0</v>
      </c>
      <c r="T2927" s="84" t="n">
        <f aca="false">SUM(P2927:S2927)</f>
        <v>14</v>
      </c>
      <c r="U2927" s="84" t="str">
        <f aca="false">IF(O2927="not used","-",O2927&amp;N2927&amp;T2927)</f>
        <v>-</v>
      </c>
      <c r="V2927" s="84" t="str">
        <f aca="false">IF(O2927="Not Used","-",VLOOKUP(D2927,FOLIOS,7,FALSE())&amp;H2927)</f>
        <v>-</v>
      </c>
      <c r="W2927" s="84" t="str">
        <f aca="false">IF(U2927="-","-",O2927&amp;E2927&amp;H2927)</f>
        <v>-</v>
      </c>
      <c r="X2927" s="85" t="str">
        <f aca="false">D2927&amp;G2927</f>
        <v>FT-CAND-EGSC-PRCTOLL:EMP/EAST.Z</v>
      </c>
      <c r="AF2927" s="0" t="str">
        <f aca="false">D2927&amp;V2927</f>
        <v>FT-CAND-EGSC-PRC-</v>
      </c>
    </row>
    <row r="2928" customFormat="false" ht="12.75" hidden="false" customHeight="false" outlineLevel="0" collapsed="false">
      <c r="A2928" s="81" t="n">
        <v>36682</v>
      </c>
      <c r="B2928" s="82" t="s">
        <v>55</v>
      </c>
      <c r="C2928" s="82" t="s">
        <v>56</v>
      </c>
      <c r="D2928" s="82" t="s">
        <v>103</v>
      </c>
      <c r="E2928" s="82" t="s">
        <v>24</v>
      </c>
      <c r="F2928" s="82"/>
      <c r="G2928" s="82" t="s">
        <v>63</v>
      </c>
      <c r="H2928" s="89" t="n">
        <v>41456</v>
      </c>
      <c r="I2928" s="82" t="n">
        <v>0</v>
      </c>
      <c r="J2928" s="82" t="n">
        <v>0</v>
      </c>
      <c r="K2928" s="83" t="n">
        <f aca="false">IF(J2928=0,0,J2928/I2928)</f>
        <v>0</v>
      </c>
      <c r="L2928" s="83" t="n">
        <f aca="false">I2928/UOM</f>
        <v>0</v>
      </c>
      <c r="M2928" s="83" t="n">
        <f aca="false">J2928/UOM</f>
        <v>0</v>
      </c>
      <c r="N2928" s="84" t="str">
        <f aca="false">IF(F2928="P","PHY",IF(F2928="G","G",E2928))</f>
        <v>P</v>
      </c>
      <c r="O2928" s="84" t="str">
        <f aca="false">IF(ISNA(VLOOKUP(G2928,BadCanCurves,1,FALSE())),VLOOKUP(D2928,FOLIOS,6,FALSE()),"not used")</f>
        <v>not used</v>
      </c>
      <c r="P2928" s="84" t="n">
        <f aca="false">IF($N2928="P",VLOOKUP(H2928,PrcBuckets,2,FALSE()),0)</f>
        <v>14</v>
      </c>
      <c r="Q2928" s="84" t="n">
        <f aca="false">IF($N2928="D",VLOOKUP(H2928,BasisBuckets,2,FALSE()),0)</f>
        <v>0</v>
      </c>
      <c r="R2928" s="84" t="n">
        <f aca="false">IF($N2928="PHY",VLOOKUP(H2928,PGDBuckets,2,FALSE()),0)</f>
        <v>0</v>
      </c>
      <c r="S2928" s="84" t="n">
        <f aca="false">IF($N2928="G",VLOOKUP(H2928,PGDBuckets,2,FALSE()),0)</f>
        <v>0</v>
      </c>
      <c r="T2928" s="84" t="n">
        <f aca="false">SUM(P2928:S2928)</f>
        <v>14</v>
      </c>
      <c r="U2928" s="84" t="str">
        <f aca="false">IF(O2928="not used","-",O2928&amp;N2928&amp;T2928)</f>
        <v>-</v>
      </c>
      <c r="V2928" s="84" t="str">
        <f aca="false">IF(O2928="Not Used","-",VLOOKUP(D2928,FOLIOS,7,FALSE())&amp;H2928)</f>
        <v>-</v>
      </c>
      <c r="W2928" s="84" t="str">
        <f aca="false">IF(U2928="-","-",O2928&amp;E2928&amp;H2928)</f>
        <v>-</v>
      </c>
      <c r="X2928" s="85" t="str">
        <f aca="false">D2928&amp;G2928</f>
        <v>FT-CAND-EGSC-PRCTOLL:EMP/EAST.Z</v>
      </c>
      <c r="AF2928" s="0" t="str">
        <f aca="false">D2928&amp;V2928</f>
        <v>FT-CAND-EGSC-PRC-</v>
      </c>
    </row>
    <row r="2929" customFormat="false" ht="12.75" hidden="false" customHeight="false" outlineLevel="0" collapsed="false">
      <c r="A2929" s="81" t="n">
        <v>36682</v>
      </c>
      <c r="B2929" s="82" t="s">
        <v>55</v>
      </c>
      <c r="C2929" s="82" t="s">
        <v>56</v>
      </c>
      <c r="D2929" s="82" t="s">
        <v>103</v>
      </c>
      <c r="E2929" s="82" t="s">
        <v>24</v>
      </c>
      <c r="F2929" s="82"/>
      <c r="G2929" s="82" t="s">
        <v>63</v>
      </c>
      <c r="H2929" s="89" t="n">
        <v>41487</v>
      </c>
      <c r="I2929" s="82" t="n">
        <v>0</v>
      </c>
      <c r="J2929" s="82" t="n">
        <v>0</v>
      </c>
      <c r="K2929" s="83" t="n">
        <f aca="false">IF(J2929=0,0,J2929/I2929)</f>
        <v>0</v>
      </c>
      <c r="L2929" s="83" t="n">
        <f aca="false">I2929/UOM</f>
        <v>0</v>
      </c>
      <c r="M2929" s="83" t="n">
        <f aca="false">J2929/UOM</f>
        <v>0</v>
      </c>
      <c r="N2929" s="84" t="str">
        <f aca="false">IF(F2929="P","PHY",IF(F2929="G","G",E2929))</f>
        <v>P</v>
      </c>
      <c r="O2929" s="84" t="str">
        <f aca="false">IF(ISNA(VLOOKUP(G2929,BadCanCurves,1,FALSE())),VLOOKUP(D2929,FOLIOS,6,FALSE()),"not used")</f>
        <v>not used</v>
      </c>
      <c r="P2929" s="84" t="n">
        <f aca="false">IF($N2929="P",VLOOKUP(H2929,PrcBuckets,2,FALSE()),0)</f>
        <v>14</v>
      </c>
      <c r="Q2929" s="84" t="n">
        <f aca="false">IF($N2929="D",VLOOKUP(H2929,BasisBuckets,2,FALSE()),0)</f>
        <v>0</v>
      </c>
      <c r="R2929" s="84" t="n">
        <f aca="false">IF($N2929="PHY",VLOOKUP(H2929,PGDBuckets,2,FALSE()),0)</f>
        <v>0</v>
      </c>
      <c r="S2929" s="84" t="n">
        <f aca="false">IF($N2929="G",VLOOKUP(H2929,PGDBuckets,2,FALSE()),0)</f>
        <v>0</v>
      </c>
      <c r="T2929" s="84" t="n">
        <f aca="false">SUM(P2929:S2929)</f>
        <v>14</v>
      </c>
      <c r="U2929" s="84" t="str">
        <f aca="false">IF(O2929="not used","-",O2929&amp;N2929&amp;T2929)</f>
        <v>-</v>
      </c>
      <c r="V2929" s="84" t="str">
        <f aca="false">IF(O2929="Not Used","-",VLOOKUP(D2929,FOLIOS,7,FALSE())&amp;H2929)</f>
        <v>-</v>
      </c>
      <c r="W2929" s="84" t="str">
        <f aca="false">IF(U2929="-","-",O2929&amp;E2929&amp;H2929)</f>
        <v>-</v>
      </c>
      <c r="X2929" s="85" t="str">
        <f aca="false">D2929&amp;G2929</f>
        <v>FT-CAND-EGSC-PRCTOLL:EMP/EAST.Z</v>
      </c>
      <c r="AF2929" s="0" t="str">
        <f aca="false">D2929&amp;V2929</f>
        <v>FT-CAND-EGSC-PRC-</v>
      </c>
    </row>
    <row r="2930" customFormat="false" ht="12.75" hidden="false" customHeight="false" outlineLevel="0" collapsed="false">
      <c r="A2930" s="81" t="n">
        <v>36682</v>
      </c>
      <c r="B2930" s="82" t="s">
        <v>55</v>
      </c>
      <c r="C2930" s="82" t="s">
        <v>56</v>
      </c>
      <c r="D2930" s="82" t="s">
        <v>103</v>
      </c>
      <c r="E2930" s="82" t="s">
        <v>24</v>
      </c>
      <c r="F2930" s="82"/>
      <c r="G2930" s="82" t="s">
        <v>63</v>
      </c>
      <c r="H2930" s="89" t="n">
        <v>41518</v>
      </c>
      <c r="I2930" s="82" t="n">
        <v>0</v>
      </c>
      <c r="J2930" s="82" t="n">
        <v>0</v>
      </c>
      <c r="K2930" s="83" t="n">
        <f aca="false">IF(J2930=0,0,J2930/I2930)</f>
        <v>0</v>
      </c>
      <c r="L2930" s="83" t="n">
        <f aca="false">I2930/UOM</f>
        <v>0</v>
      </c>
      <c r="M2930" s="83" t="n">
        <f aca="false">J2930/UOM</f>
        <v>0</v>
      </c>
      <c r="N2930" s="84" t="str">
        <f aca="false">IF(F2930="P","PHY",IF(F2930="G","G",E2930))</f>
        <v>P</v>
      </c>
      <c r="O2930" s="84" t="str">
        <f aca="false">IF(ISNA(VLOOKUP(G2930,BadCanCurves,1,FALSE())),VLOOKUP(D2930,FOLIOS,6,FALSE()),"not used")</f>
        <v>not used</v>
      </c>
      <c r="P2930" s="84" t="n">
        <f aca="false">IF($N2930="P",VLOOKUP(H2930,PrcBuckets,2,FALSE()),0)</f>
        <v>14</v>
      </c>
      <c r="Q2930" s="84" t="n">
        <f aca="false">IF($N2930="D",VLOOKUP(H2930,BasisBuckets,2,FALSE()),0)</f>
        <v>0</v>
      </c>
      <c r="R2930" s="84" t="n">
        <f aca="false">IF($N2930="PHY",VLOOKUP(H2930,PGDBuckets,2,FALSE()),0)</f>
        <v>0</v>
      </c>
      <c r="S2930" s="84" t="n">
        <f aca="false">IF($N2930="G",VLOOKUP(H2930,PGDBuckets,2,FALSE()),0)</f>
        <v>0</v>
      </c>
      <c r="T2930" s="84" t="n">
        <f aca="false">SUM(P2930:S2930)</f>
        <v>14</v>
      </c>
      <c r="U2930" s="84" t="str">
        <f aca="false">IF(O2930="not used","-",O2930&amp;N2930&amp;T2930)</f>
        <v>-</v>
      </c>
      <c r="V2930" s="84" t="str">
        <f aca="false">IF(O2930="Not Used","-",VLOOKUP(D2930,FOLIOS,7,FALSE())&amp;H2930)</f>
        <v>-</v>
      </c>
      <c r="W2930" s="84" t="str">
        <f aca="false">IF(U2930="-","-",O2930&amp;E2930&amp;H2930)</f>
        <v>-</v>
      </c>
      <c r="X2930" s="85" t="str">
        <f aca="false">D2930&amp;G2930</f>
        <v>FT-CAND-EGSC-PRCTOLL:EMP/EAST.Z</v>
      </c>
      <c r="AF2930" s="0" t="str">
        <f aca="false">D2930&amp;V2930</f>
        <v>FT-CAND-EGSC-PRC-</v>
      </c>
    </row>
    <row r="2931" customFormat="false" ht="12.75" hidden="false" customHeight="false" outlineLevel="0" collapsed="false">
      <c r="A2931" s="81" t="n">
        <v>36682</v>
      </c>
      <c r="B2931" s="82" t="s">
        <v>55</v>
      </c>
      <c r="C2931" s="82" t="s">
        <v>56</v>
      </c>
      <c r="D2931" s="82" t="s">
        <v>103</v>
      </c>
      <c r="E2931" s="82" t="s">
        <v>24</v>
      </c>
      <c r="F2931" s="82"/>
      <c r="G2931" s="82" t="s">
        <v>63</v>
      </c>
      <c r="H2931" s="89" t="n">
        <v>41548</v>
      </c>
      <c r="I2931" s="82" t="n">
        <v>0</v>
      </c>
      <c r="J2931" s="82" t="n">
        <v>0</v>
      </c>
      <c r="K2931" s="83" t="n">
        <f aca="false">IF(J2931=0,0,J2931/I2931)</f>
        <v>0</v>
      </c>
      <c r="L2931" s="83" t="n">
        <f aca="false">I2931/UOM</f>
        <v>0</v>
      </c>
      <c r="M2931" s="83" t="n">
        <f aca="false">J2931/UOM</f>
        <v>0</v>
      </c>
      <c r="N2931" s="84" t="str">
        <f aca="false">IF(F2931="P","PHY",IF(F2931="G","G",E2931))</f>
        <v>P</v>
      </c>
      <c r="O2931" s="84" t="str">
        <f aca="false">IF(ISNA(VLOOKUP(G2931,BadCanCurves,1,FALSE())),VLOOKUP(D2931,FOLIOS,6,FALSE()),"not used")</f>
        <v>not used</v>
      </c>
      <c r="P2931" s="84" t="n">
        <f aca="false">IF($N2931="P",VLOOKUP(H2931,PrcBuckets,2,FALSE()),0)</f>
        <v>14</v>
      </c>
      <c r="Q2931" s="84" t="n">
        <f aca="false">IF($N2931="D",VLOOKUP(H2931,BasisBuckets,2,FALSE()),0)</f>
        <v>0</v>
      </c>
      <c r="R2931" s="84" t="n">
        <f aca="false">IF($N2931="PHY",VLOOKUP(H2931,PGDBuckets,2,FALSE()),0)</f>
        <v>0</v>
      </c>
      <c r="S2931" s="84" t="n">
        <f aca="false">IF($N2931="G",VLOOKUP(H2931,PGDBuckets,2,FALSE()),0)</f>
        <v>0</v>
      </c>
      <c r="T2931" s="84" t="n">
        <f aca="false">SUM(P2931:S2931)</f>
        <v>14</v>
      </c>
      <c r="U2931" s="84" t="str">
        <f aca="false">IF(O2931="not used","-",O2931&amp;N2931&amp;T2931)</f>
        <v>-</v>
      </c>
      <c r="V2931" s="84" t="str">
        <f aca="false">IF(O2931="Not Used","-",VLOOKUP(D2931,FOLIOS,7,FALSE())&amp;H2931)</f>
        <v>-</v>
      </c>
      <c r="W2931" s="84" t="str">
        <f aca="false">IF(U2931="-","-",O2931&amp;E2931&amp;H2931)</f>
        <v>-</v>
      </c>
      <c r="X2931" s="85" t="str">
        <f aca="false">D2931&amp;G2931</f>
        <v>FT-CAND-EGSC-PRCTOLL:EMP/EAST.Z</v>
      </c>
      <c r="AF2931" s="0" t="str">
        <f aca="false">D2931&amp;V2931</f>
        <v>FT-CAND-EGSC-PRC-</v>
      </c>
    </row>
    <row r="2932" customFormat="false" ht="12.75" hidden="false" customHeight="false" outlineLevel="0" collapsed="false">
      <c r="A2932" s="81" t="n">
        <v>36682</v>
      </c>
      <c r="B2932" s="82" t="s">
        <v>55</v>
      </c>
      <c r="C2932" s="82" t="s">
        <v>56</v>
      </c>
      <c r="D2932" s="82" t="s">
        <v>103</v>
      </c>
      <c r="E2932" s="82" t="s">
        <v>24</v>
      </c>
      <c r="F2932" s="82"/>
      <c r="G2932" s="82" t="s">
        <v>63</v>
      </c>
      <c r="H2932" s="89" t="n">
        <v>41579</v>
      </c>
      <c r="I2932" s="82" t="n">
        <v>0</v>
      </c>
      <c r="J2932" s="82" t="n">
        <v>0</v>
      </c>
      <c r="K2932" s="83" t="n">
        <f aca="false">IF(J2932=0,0,J2932/I2932)</f>
        <v>0</v>
      </c>
      <c r="L2932" s="83" t="n">
        <f aca="false">I2932/UOM</f>
        <v>0</v>
      </c>
      <c r="M2932" s="83" t="n">
        <f aca="false">J2932/UOM</f>
        <v>0</v>
      </c>
      <c r="N2932" s="84" t="str">
        <f aca="false">IF(F2932="P","PHY",IF(F2932="G","G",E2932))</f>
        <v>P</v>
      </c>
      <c r="O2932" s="84" t="str">
        <f aca="false">IF(ISNA(VLOOKUP(G2932,BadCanCurves,1,FALSE())),VLOOKUP(D2932,FOLIOS,6,FALSE()),"not used")</f>
        <v>not used</v>
      </c>
      <c r="P2932" s="84" t="n">
        <f aca="false">IF($N2932="P",VLOOKUP(H2932,PrcBuckets,2,FALSE()),0)</f>
        <v>14</v>
      </c>
      <c r="Q2932" s="84" t="n">
        <f aca="false">IF($N2932="D",VLOOKUP(H2932,BasisBuckets,2,FALSE()),0)</f>
        <v>0</v>
      </c>
      <c r="R2932" s="84" t="n">
        <f aca="false">IF($N2932="PHY",VLOOKUP(H2932,PGDBuckets,2,FALSE()),0)</f>
        <v>0</v>
      </c>
      <c r="S2932" s="84" t="n">
        <f aca="false">IF($N2932="G",VLOOKUP(H2932,PGDBuckets,2,FALSE()),0)</f>
        <v>0</v>
      </c>
      <c r="T2932" s="84" t="n">
        <f aca="false">SUM(P2932:S2932)</f>
        <v>14</v>
      </c>
      <c r="U2932" s="84" t="str">
        <f aca="false">IF(O2932="not used","-",O2932&amp;N2932&amp;T2932)</f>
        <v>-</v>
      </c>
      <c r="V2932" s="84" t="str">
        <f aca="false">IF(O2932="Not Used","-",VLOOKUP(D2932,FOLIOS,7,FALSE())&amp;H2932)</f>
        <v>-</v>
      </c>
      <c r="W2932" s="84" t="str">
        <f aca="false">IF(U2932="-","-",O2932&amp;E2932&amp;H2932)</f>
        <v>-</v>
      </c>
      <c r="X2932" s="85" t="str">
        <f aca="false">D2932&amp;G2932</f>
        <v>FT-CAND-EGSC-PRCTOLL:EMP/EAST.Z</v>
      </c>
      <c r="AF2932" s="0" t="str">
        <f aca="false">D2932&amp;V2932</f>
        <v>FT-CAND-EGSC-PRC-</v>
      </c>
    </row>
    <row r="2933" customFormat="false" ht="12.75" hidden="false" customHeight="false" outlineLevel="0" collapsed="false">
      <c r="A2933" s="81" t="n">
        <v>36682</v>
      </c>
      <c r="B2933" s="82" t="s">
        <v>55</v>
      </c>
      <c r="C2933" s="82" t="s">
        <v>56</v>
      </c>
      <c r="D2933" s="82" t="s">
        <v>103</v>
      </c>
      <c r="E2933" s="82" t="s">
        <v>24</v>
      </c>
      <c r="F2933" s="82"/>
      <c r="G2933" s="82" t="s">
        <v>63</v>
      </c>
      <c r="H2933" s="89" t="n">
        <v>41609</v>
      </c>
      <c r="I2933" s="82" t="n">
        <v>0</v>
      </c>
      <c r="J2933" s="82" t="n">
        <v>0</v>
      </c>
      <c r="K2933" s="83" t="n">
        <f aca="false">IF(J2933=0,0,J2933/I2933)</f>
        <v>0</v>
      </c>
      <c r="L2933" s="83" t="n">
        <f aca="false">I2933/UOM</f>
        <v>0</v>
      </c>
      <c r="M2933" s="83" t="n">
        <f aca="false">J2933/UOM</f>
        <v>0</v>
      </c>
      <c r="N2933" s="84" t="str">
        <f aca="false">IF(F2933="P","PHY",IF(F2933="G","G",E2933))</f>
        <v>P</v>
      </c>
      <c r="O2933" s="84" t="str">
        <f aca="false">IF(ISNA(VLOOKUP(G2933,BadCanCurves,1,FALSE())),VLOOKUP(D2933,FOLIOS,6,FALSE()),"not used")</f>
        <v>not used</v>
      </c>
      <c r="P2933" s="84" t="n">
        <f aca="false">IF($N2933="P",VLOOKUP(H2933,PrcBuckets,2,FALSE()),0)</f>
        <v>14</v>
      </c>
      <c r="Q2933" s="84" t="n">
        <f aca="false">IF($N2933="D",VLOOKUP(H2933,BasisBuckets,2,FALSE()),0)</f>
        <v>0</v>
      </c>
      <c r="R2933" s="84" t="n">
        <f aca="false">IF($N2933="PHY",VLOOKUP(H2933,PGDBuckets,2,FALSE()),0)</f>
        <v>0</v>
      </c>
      <c r="S2933" s="84" t="n">
        <f aca="false">IF($N2933="G",VLOOKUP(H2933,PGDBuckets,2,FALSE()),0)</f>
        <v>0</v>
      </c>
      <c r="T2933" s="84" t="n">
        <f aca="false">SUM(P2933:S2933)</f>
        <v>14</v>
      </c>
      <c r="U2933" s="84" t="str">
        <f aca="false">IF(O2933="not used","-",O2933&amp;N2933&amp;T2933)</f>
        <v>-</v>
      </c>
      <c r="V2933" s="84" t="str">
        <f aca="false">IF(O2933="Not Used","-",VLOOKUP(D2933,FOLIOS,7,FALSE())&amp;H2933)</f>
        <v>-</v>
      </c>
      <c r="W2933" s="84" t="str">
        <f aca="false">IF(U2933="-","-",O2933&amp;E2933&amp;H2933)</f>
        <v>-</v>
      </c>
      <c r="X2933" s="85" t="str">
        <f aca="false">D2933&amp;G2933</f>
        <v>FT-CAND-EGSC-PRCTOLL:EMP/EAST.Z</v>
      </c>
      <c r="AF2933" s="0" t="str">
        <f aca="false">D2933&amp;V2933</f>
        <v>FT-CAND-EGSC-PRC-</v>
      </c>
    </row>
    <row r="2934" customFormat="false" ht="12.75" hidden="false" customHeight="false" outlineLevel="0" collapsed="false">
      <c r="A2934" s="81" t="n">
        <v>36682</v>
      </c>
      <c r="B2934" s="82" t="s">
        <v>55</v>
      </c>
      <c r="C2934" s="82" t="s">
        <v>56</v>
      </c>
      <c r="D2934" s="82" t="s">
        <v>103</v>
      </c>
      <c r="E2934" s="82" t="s">
        <v>24</v>
      </c>
      <c r="F2934" s="82"/>
      <c r="G2934" s="82" t="s">
        <v>63</v>
      </c>
      <c r="H2934" s="89" t="n">
        <v>41640</v>
      </c>
      <c r="I2934" s="82" t="n">
        <v>0</v>
      </c>
      <c r="J2934" s="82" t="n">
        <v>0</v>
      </c>
      <c r="K2934" s="83" t="n">
        <f aca="false">IF(J2934=0,0,J2934/I2934)</f>
        <v>0</v>
      </c>
      <c r="L2934" s="83" t="n">
        <f aca="false">I2934/UOM</f>
        <v>0</v>
      </c>
      <c r="M2934" s="83" t="n">
        <f aca="false">J2934/UOM</f>
        <v>0</v>
      </c>
      <c r="N2934" s="84" t="str">
        <f aca="false">IF(F2934="P","PHY",IF(F2934="G","G",E2934))</f>
        <v>P</v>
      </c>
      <c r="O2934" s="84" t="str">
        <f aca="false">IF(ISNA(VLOOKUP(G2934,BadCanCurves,1,FALSE())),VLOOKUP(D2934,FOLIOS,6,FALSE()),"not used")</f>
        <v>not used</v>
      </c>
      <c r="P2934" s="84" t="n">
        <f aca="false">IF($N2934="P",VLOOKUP(H2934,PrcBuckets,2,FALSE()),0)</f>
        <v>14</v>
      </c>
      <c r="Q2934" s="84" t="n">
        <f aca="false">IF($N2934="D",VLOOKUP(H2934,BasisBuckets,2,FALSE()),0)</f>
        <v>0</v>
      </c>
      <c r="R2934" s="84" t="n">
        <f aca="false">IF($N2934="PHY",VLOOKUP(H2934,PGDBuckets,2,FALSE()),0)</f>
        <v>0</v>
      </c>
      <c r="S2934" s="84" t="n">
        <f aca="false">IF($N2934="G",VLOOKUP(H2934,PGDBuckets,2,FALSE()),0)</f>
        <v>0</v>
      </c>
      <c r="T2934" s="84" t="n">
        <f aca="false">SUM(P2934:S2934)</f>
        <v>14</v>
      </c>
      <c r="U2934" s="84" t="str">
        <f aca="false">IF(O2934="not used","-",O2934&amp;N2934&amp;T2934)</f>
        <v>-</v>
      </c>
      <c r="V2934" s="84" t="str">
        <f aca="false">IF(O2934="Not Used","-",VLOOKUP(D2934,FOLIOS,7,FALSE())&amp;H2934)</f>
        <v>-</v>
      </c>
      <c r="W2934" s="84" t="str">
        <f aca="false">IF(U2934="-","-",O2934&amp;E2934&amp;H2934)</f>
        <v>-</v>
      </c>
      <c r="X2934" s="85" t="str">
        <f aca="false">D2934&amp;G2934</f>
        <v>FT-CAND-EGSC-PRCTOLL:EMP/EAST.Z</v>
      </c>
      <c r="AF2934" s="0" t="str">
        <f aca="false">D2934&amp;V2934</f>
        <v>FT-CAND-EGSC-PRC-</v>
      </c>
    </row>
    <row r="2935" customFormat="false" ht="12.75" hidden="false" customHeight="false" outlineLevel="0" collapsed="false">
      <c r="A2935" s="81" t="n">
        <v>36682</v>
      </c>
      <c r="B2935" s="82" t="s">
        <v>55</v>
      </c>
      <c r="C2935" s="82" t="s">
        <v>56</v>
      </c>
      <c r="D2935" s="82" t="s">
        <v>103</v>
      </c>
      <c r="E2935" s="82" t="s">
        <v>24</v>
      </c>
      <c r="F2935" s="82"/>
      <c r="G2935" s="82" t="s">
        <v>63</v>
      </c>
      <c r="H2935" s="81" t="n">
        <v>41671</v>
      </c>
      <c r="I2935" s="82" t="n">
        <v>0</v>
      </c>
      <c r="J2935" s="82" t="n">
        <v>0</v>
      </c>
      <c r="K2935" s="83" t="n">
        <f aca="false">IF(J2935=0,0,J2935/I2935)</f>
        <v>0</v>
      </c>
      <c r="L2935" s="83" t="n">
        <f aca="false">I2935/UOM</f>
        <v>0</v>
      </c>
      <c r="M2935" s="83" t="n">
        <f aca="false">J2935/UOM</f>
        <v>0</v>
      </c>
      <c r="N2935" s="84" t="str">
        <f aca="false">IF(F2935="P","PHY",IF(F2935="G","G",E2935))</f>
        <v>P</v>
      </c>
      <c r="O2935" s="84" t="str">
        <f aca="false">IF(ISNA(VLOOKUP(G2935,BadCanCurves,1,FALSE())),VLOOKUP(D2935,FOLIOS,6,FALSE()),"not used")</f>
        <v>not used</v>
      </c>
      <c r="P2935" s="84" t="n">
        <f aca="false">IF($N2935="P",VLOOKUP(H2935,PrcBuckets,2,FALSE()),0)</f>
        <v>14</v>
      </c>
      <c r="Q2935" s="84" t="n">
        <f aca="false">IF($N2935="D",VLOOKUP(H2935,BasisBuckets,2,FALSE()),0)</f>
        <v>0</v>
      </c>
      <c r="R2935" s="84" t="n">
        <f aca="false">IF($N2935="PHY",VLOOKUP(H2935,PGDBuckets,2,FALSE()),0)</f>
        <v>0</v>
      </c>
      <c r="S2935" s="84" t="n">
        <f aca="false">IF($N2935="G",VLOOKUP(H2935,PGDBuckets,2,FALSE()),0)</f>
        <v>0</v>
      </c>
      <c r="T2935" s="84" t="n">
        <f aca="false">SUM(P2935:S2935)</f>
        <v>14</v>
      </c>
      <c r="U2935" s="84" t="str">
        <f aca="false">IF(O2935="not used","-",O2935&amp;N2935&amp;T2935)</f>
        <v>-</v>
      </c>
      <c r="V2935" s="84" t="str">
        <f aca="false">IF(O2935="Not Used","-",VLOOKUP(D2935,FOLIOS,7,FALSE())&amp;H2935)</f>
        <v>-</v>
      </c>
      <c r="W2935" s="84" t="str">
        <f aca="false">IF(U2935="-","-",O2935&amp;E2935&amp;H2935)</f>
        <v>-</v>
      </c>
      <c r="X2935" s="85" t="str">
        <f aca="false">D2935&amp;G2935</f>
        <v>FT-CAND-EGSC-PRCTOLL:EMP/EAST.Z</v>
      </c>
      <c r="AF2935" s="0" t="str">
        <f aca="false">D2935&amp;V2935</f>
        <v>FT-CAND-EGSC-PRC-</v>
      </c>
    </row>
    <row r="2936" customFormat="false" ht="12.75" hidden="false" customHeight="false" outlineLevel="0" collapsed="false">
      <c r="A2936" s="81" t="n">
        <v>36682</v>
      </c>
      <c r="B2936" s="82" t="s">
        <v>55</v>
      </c>
      <c r="C2936" s="82" t="s">
        <v>56</v>
      </c>
      <c r="D2936" s="82" t="s">
        <v>103</v>
      </c>
      <c r="E2936" s="82" t="s">
        <v>24</v>
      </c>
      <c r="F2936" s="82"/>
      <c r="G2936" s="82" t="s">
        <v>63</v>
      </c>
      <c r="H2936" s="81" t="n">
        <v>41699</v>
      </c>
      <c r="I2936" s="82" t="n">
        <v>0</v>
      </c>
      <c r="J2936" s="82" t="n">
        <v>0</v>
      </c>
      <c r="K2936" s="83" t="n">
        <f aca="false">IF(J2936=0,0,J2936/I2936)</f>
        <v>0</v>
      </c>
      <c r="L2936" s="83" t="n">
        <f aca="false">I2936/UOM</f>
        <v>0</v>
      </c>
      <c r="M2936" s="83" t="n">
        <f aca="false">J2936/UOM</f>
        <v>0</v>
      </c>
      <c r="N2936" s="84" t="str">
        <f aca="false">IF(F2936="P","PHY",IF(F2936="G","G",E2936))</f>
        <v>P</v>
      </c>
      <c r="O2936" s="84" t="str">
        <f aca="false">IF(ISNA(VLOOKUP(G2936,BadCanCurves,1,FALSE())),VLOOKUP(D2936,FOLIOS,6,FALSE()),"not used")</f>
        <v>not used</v>
      </c>
      <c r="P2936" s="84" t="n">
        <f aca="false">IF($N2936="P",VLOOKUP(H2936,PrcBuckets,2,FALSE()),0)</f>
        <v>14</v>
      </c>
      <c r="Q2936" s="84" t="n">
        <f aca="false">IF($N2936="D",VLOOKUP(H2936,BasisBuckets,2,FALSE()),0)</f>
        <v>0</v>
      </c>
      <c r="R2936" s="84" t="n">
        <f aca="false">IF($N2936="PHY",VLOOKUP(H2936,PGDBuckets,2,FALSE()),0)</f>
        <v>0</v>
      </c>
      <c r="S2936" s="84" t="n">
        <f aca="false">IF($N2936="G",VLOOKUP(H2936,PGDBuckets,2,FALSE()),0)</f>
        <v>0</v>
      </c>
      <c r="T2936" s="84" t="n">
        <f aca="false">SUM(P2936:S2936)</f>
        <v>14</v>
      </c>
      <c r="U2936" s="84" t="str">
        <f aca="false">IF(O2936="not used","-",O2936&amp;N2936&amp;T2936)</f>
        <v>-</v>
      </c>
      <c r="V2936" s="84" t="str">
        <f aca="false">IF(O2936="Not Used","-",VLOOKUP(D2936,FOLIOS,7,FALSE())&amp;H2936)</f>
        <v>-</v>
      </c>
      <c r="W2936" s="84" t="str">
        <f aca="false">IF(U2936="-","-",O2936&amp;E2936&amp;H2936)</f>
        <v>-</v>
      </c>
      <c r="X2936" s="85" t="str">
        <f aca="false">D2936&amp;G2936</f>
        <v>FT-CAND-EGSC-PRCTOLL:EMP/EAST.Z</v>
      </c>
      <c r="AF2936" s="0" t="str">
        <f aca="false">D2936&amp;V2936</f>
        <v>FT-CAND-EGSC-PRC-</v>
      </c>
    </row>
    <row r="2937" customFormat="false" ht="12.75" hidden="false" customHeight="false" outlineLevel="0" collapsed="false">
      <c r="A2937" s="81" t="n">
        <v>36682</v>
      </c>
      <c r="B2937" s="82" t="s">
        <v>55</v>
      </c>
      <c r="C2937" s="82" t="s">
        <v>56</v>
      </c>
      <c r="D2937" s="82" t="s">
        <v>103</v>
      </c>
      <c r="E2937" s="82" t="s">
        <v>24</v>
      </c>
      <c r="F2937" s="82"/>
      <c r="G2937" s="82" t="s">
        <v>63</v>
      </c>
      <c r="H2937" s="81" t="n">
        <v>41730</v>
      </c>
      <c r="I2937" s="82" t="n">
        <v>0</v>
      </c>
      <c r="J2937" s="82" t="n">
        <v>0</v>
      </c>
      <c r="K2937" s="83" t="n">
        <f aca="false">IF(J2937=0,0,J2937/I2937)</f>
        <v>0</v>
      </c>
      <c r="L2937" s="83" t="n">
        <f aca="false">I2937/UOM</f>
        <v>0</v>
      </c>
      <c r="M2937" s="83" t="n">
        <f aca="false">J2937/UOM</f>
        <v>0</v>
      </c>
      <c r="N2937" s="84" t="str">
        <f aca="false">IF(F2937="P","PHY",IF(F2937="G","G",E2937))</f>
        <v>P</v>
      </c>
      <c r="O2937" s="84" t="str">
        <f aca="false">IF(ISNA(VLOOKUP(G2937,BadCanCurves,1,FALSE())),VLOOKUP(D2937,FOLIOS,6,FALSE()),"not used")</f>
        <v>not used</v>
      </c>
      <c r="P2937" s="84" t="n">
        <f aca="false">IF($N2937="P",VLOOKUP(H2937,PrcBuckets,2,FALSE()),0)</f>
        <v>14</v>
      </c>
      <c r="Q2937" s="84" t="n">
        <f aca="false">IF($N2937="D",VLOOKUP(H2937,BasisBuckets,2,FALSE()),0)</f>
        <v>0</v>
      </c>
      <c r="R2937" s="84" t="n">
        <f aca="false">IF($N2937="PHY",VLOOKUP(H2937,PGDBuckets,2,FALSE()),0)</f>
        <v>0</v>
      </c>
      <c r="S2937" s="84" t="n">
        <f aca="false">IF($N2937="G",VLOOKUP(H2937,PGDBuckets,2,FALSE()),0)</f>
        <v>0</v>
      </c>
      <c r="T2937" s="84" t="n">
        <f aca="false">SUM(P2937:S2937)</f>
        <v>14</v>
      </c>
      <c r="U2937" s="84" t="str">
        <f aca="false">IF(O2937="not used","-",O2937&amp;N2937&amp;T2937)</f>
        <v>-</v>
      </c>
      <c r="V2937" s="84" t="str">
        <f aca="false">IF(O2937="Not Used","-",VLOOKUP(D2937,FOLIOS,7,FALSE())&amp;H2937)</f>
        <v>-</v>
      </c>
      <c r="W2937" s="84" t="str">
        <f aca="false">IF(U2937="-","-",O2937&amp;E2937&amp;H2937)</f>
        <v>-</v>
      </c>
      <c r="X2937" s="85" t="str">
        <f aca="false">D2937&amp;G2937</f>
        <v>FT-CAND-EGSC-PRCTOLL:EMP/EAST.Z</v>
      </c>
      <c r="AF2937" s="0" t="str">
        <f aca="false">D2937&amp;V2937</f>
        <v>FT-CAND-EGSC-PRC-</v>
      </c>
    </row>
    <row r="2938" customFormat="false" ht="12.75" hidden="false" customHeight="false" outlineLevel="0" collapsed="false">
      <c r="A2938" s="81" t="n">
        <v>36682</v>
      </c>
      <c r="B2938" s="82" t="s">
        <v>55</v>
      </c>
      <c r="C2938" s="82" t="s">
        <v>56</v>
      </c>
      <c r="D2938" s="82" t="s">
        <v>103</v>
      </c>
      <c r="E2938" s="82" t="s">
        <v>24</v>
      </c>
      <c r="F2938" s="82"/>
      <c r="G2938" s="82" t="s">
        <v>63</v>
      </c>
      <c r="H2938" s="81" t="n">
        <v>41760</v>
      </c>
      <c r="I2938" s="82" t="n">
        <v>0</v>
      </c>
      <c r="J2938" s="82" t="n">
        <v>0</v>
      </c>
      <c r="K2938" s="83" t="n">
        <f aca="false">IF(J2938=0,0,J2938/I2938)</f>
        <v>0</v>
      </c>
      <c r="L2938" s="83" t="n">
        <f aca="false">I2938/UOM</f>
        <v>0</v>
      </c>
      <c r="M2938" s="83" t="n">
        <f aca="false">J2938/UOM</f>
        <v>0</v>
      </c>
      <c r="N2938" s="84" t="str">
        <f aca="false">IF(F2938="P","PHY",IF(F2938="G","G",E2938))</f>
        <v>P</v>
      </c>
      <c r="O2938" s="84" t="str">
        <f aca="false">IF(ISNA(VLOOKUP(G2938,BadCanCurves,1,FALSE())),VLOOKUP(D2938,FOLIOS,6,FALSE()),"not used")</f>
        <v>not used</v>
      </c>
      <c r="P2938" s="84" t="n">
        <f aca="false">IF($N2938="P",VLOOKUP(H2938,PrcBuckets,2,FALSE()),0)</f>
        <v>14</v>
      </c>
      <c r="Q2938" s="84" t="n">
        <f aca="false">IF($N2938="D",VLOOKUP(H2938,BasisBuckets,2,FALSE()),0)</f>
        <v>0</v>
      </c>
      <c r="R2938" s="84" t="n">
        <f aca="false">IF($N2938="PHY",VLOOKUP(H2938,PGDBuckets,2,FALSE()),0)</f>
        <v>0</v>
      </c>
      <c r="S2938" s="84" t="n">
        <f aca="false">IF($N2938="G",VLOOKUP(H2938,PGDBuckets,2,FALSE()),0)</f>
        <v>0</v>
      </c>
      <c r="T2938" s="84" t="n">
        <f aca="false">SUM(P2938:S2938)</f>
        <v>14</v>
      </c>
      <c r="U2938" s="84" t="str">
        <f aca="false">IF(O2938="not used","-",O2938&amp;N2938&amp;T2938)</f>
        <v>-</v>
      </c>
      <c r="V2938" s="84" t="str">
        <f aca="false">IF(O2938="Not Used","-",VLOOKUP(D2938,FOLIOS,7,FALSE())&amp;H2938)</f>
        <v>-</v>
      </c>
      <c r="W2938" s="84" t="str">
        <f aca="false">IF(U2938="-","-",O2938&amp;E2938&amp;H2938)</f>
        <v>-</v>
      </c>
      <c r="X2938" s="85" t="str">
        <f aca="false">D2938&amp;G2938</f>
        <v>FT-CAND-EGSC-PRCTOLL:EMP/EAST.Z</v>
      </c>
      <c r="AF2938" s="0" t="str">
        <f aca="false">D2938&amp;V2938</f>
        <v>FT-CAND-EGSC-PRC-</v>
      </c>
    </row>
    <row r="2939" customFormat="false" ht="12.75" hidden="false" customHeight="false" outlineLevel="0" collapsed="false">
      <c r="A2939" s="81" t="n">
        <v>36682</v>
      </c>
      <c r="B2939" s="82" t="s">
        <v>55</v>
      </c>
      <c r="C2939" s="82" t="s">
        <v>56</v>
      </c>
      <c r="D2939" s="82" t="s">
        <v>103</v>
      </c>
      <c r="E2939" s="82" t="s">
        <v>24</v>
      </c>
      <c r="F2939" s="82"/>
      <c r="G2939" s="82" t="s">
        <v>63</v>
      </c>
      <c r="H2939" s="81" t="n">
        <v>41791</v>
      </c>
      <c r="I2939" s="82" t="n">
        <v>0</v>
      </c>
      <c r="J2939" s="82" t="n">
        <v>0</v>
      </c>
      <c r="K2939" s="83" t="n">
        <f aca="false">IF(J2939=0,0,J2939/I2939)</f>
        <v>0</v>
      </c>
      <c r="L2939" s="83" t="n">
        <f aca="false">I2939/UOM</f>
        <v>0</v>
      </c>
      <c r="M2939" s="83" t="n">
        <f aca="false">J2939/UOM</f>
        <v>0</v>
      </c>
      <c r="N2939" s="84" t="str">
        <f aca="false">IF(F2939="P","PHY",IF(F2939="G","G",E2939))</f>
        <v>P</v>
      </c>
      <c r="O2939" s="84" t="str">
        <f aca="false">IF(ISNA(VLOOKUP(G2939,BadCanCurves,1,FALSE())),VLOOKUP(D2939,FOLIOS,6,FALSE()),"not used")</f>
        <v>not used</v>
      </c>
      <c r="P2939" s="84" t="n">
        <f aca="false">IF($N2939="P",VLOOKUP(H2939,PrcBuckets,2,FALSE()),0)</f>
        <v>14</v>
      </c>
      <c r="Q2939" s="84" t="n">
        <f aca="false">IF($N2939="D",VLOOKUP(H2939,BasisBuckets,2,FALSE()),0)</f>
        <v>0</v>
      </c>
      <c r="R2939" s="84" t="n">
        <f aca="false">IF($N2939="PHY",VLOOKUP(H2939,PGDBuckets,2,FALSE()),0)</f>
        <v>0</v>
      </c>
      <c r="S2939" s="84" t="n">
        <f aca="false">IF($N2939="G",VLOOKUP(H2939,PGDBuckets,2,FALSE()),0)</f>
        <v>0</v>
      </c>
      <c r="T2939" s="84" t="n">
        <f aca="false">SUM(P2939:S2939)</f>
        <v>14</v>
      </c>
      <c r="U2939" s="84" t="str">
        <f aca="false">IF(O2939="not used","-",O2939&amp;N2939&amp;T2939)</f>
        <v>-</v>
      </c>
      <c r="V2939" s="84" t="str">
        <f aca="false">IF(O2939="Not Used","-",VLOOKUP(D2939,FOLIOS,7,FALSE())&amp;H2939)</f>
        <v>-</v>
      </c>
      <c r="W2939" s="84" t="str">
        <f aca="false">IF(U2939="-","-",O2939&amp;E2939&amp;H2939)</f>
        <v>-</v>
      </c>
      <c r="X2939" s="85" t="str">
        <f aca="false">D2939&amp;G2939</f>
        <v>FT-CAND-EGSC-PRCTOLL:EMP/EAST.Z</v>
      </c>
      <c r="AF2939" s="0" t="str">
        <f aca="false">D2939&amp;V2939</f>
        <v>FT-CAND-EGSC-PRC-</v>
      </c>
    </row>
    <row r="2940" customFormat="false" ht="12.75" hidden="false" customHeight="false" outlineLevel="0" collapsed="false">
      <c r="A2940" s="81" t="n">
        <v>36682</v>
      </c>
      <c r="B2940" s="82" t="s">
        <v>55</v>
      </c>
      <c r="C2940" s="82" t="s">
        <v>56</v>
      </c>
      <c r="D2940" s="82" t="s">
        <v>103</v>
      </c>
      <c r="E2940" s="82" t="s">
        <v>24</v>
      </c>
      <c r="F2940" s="82"/>
      <c r="G2940" s="82" t="s">
        <v>63</v>
      </c>
      <c r="H2940" s="81" t="n">
        <v>41821</v>
      </c>
      <c r="I2940" s="82" t="n">
        <v>0</v>
      </c>
      <c r="J2940" s="82" t="n">
        <v>0</v>
      </c>
      <c r="K2940" s="83" t="n">
        <f aca="false">IF(J2940=0,0,J2940/I2940)</f>
        <v>0</v>
      </c>
      <c r="L2940" s="83" t="n">
        <f aca="false">I2940/UOM</f>
        <v>0</v>
      </c>
      <c r="M2940" s="83" t="n">
        <f aca="false">J2940/UOM</f>
        <v>0</v>
      </c>
      <c r="N2940" s="84" t="str">
        <f aca="false">IF(F2940="P","PHY",IF(F2940="G","G",E2940))</f>
        <v>P</v>
      </c>
      <c r="O2940" s="84" t="str">
        <f aca="false">IF(ISNA(VLOOKUP(G2940,BadCanCurves,1,FALSE())),VLOOKUP(D2940,FOLIOS,6,FALSE()),"not used")</f>
        <v>not used</v>
      </c>
      <c r="P2940" s="84" t="n">
        <f aca="false">IF($N2940="P",VLOOKUP(H2940,PrcBuckets,2,FALSE()),0)</f>
        <v>14</v>
      </c>
      <c r="Q2940" s="84" t="n">
        <f aca="false">IF($N2940="D",VLOOKUP(H2940,BasisBuckets,2,FALSE()),0)</f>
        <v>0</v>
      </c>
      <c r="R2940" s="84" t="n">
        <f aca="false">IF($N2940="PHY",VLOOKUP(H2940,PGDBuckets,2,FALSE()),0)</f>
        <v>0</v>
      </c>
      <c r="S2940" s="84" t="n">
        <f aca="false">IF($N2940="G",VLOOKUP(H2940,PGDBuckets,2,FALSE()),0)</f>
        <v>0</v>
      </c>
      <c r="T2940" s="84" t="n">
        <f aca="false">SUM(P2940:S2940)</f>
        <v>14</v>
      </c>
      <c r="U2940" s="84" t="str">
        <f aca="false">IF(O2940="not used","-",O2940&amp;N2940&amp;T2940)</f>
        <v>-</v>
      </c>
      <c r="V2940" s="84" t="str">
        <f aca="false">IF(O2940="Not Used","-",VLOOKUP(D2940,FOLIOS,7,FALSE())&amp;H2940)</f>
        <v>-</v>
      </c>
      <c r="W2940" s="84" t="str">
        <f aca="false">IF(U2940="-","-",O2940&amp;E2940&amp;H2940)</f>
        <v>-</v>
      </c>
      <c r="X2940" s="85" t="str">
        <f aca="false">D2940&amp;G2940</f>
        <v>FT-CAND-EGSC-PRCTOLL:EMP/EAST.Z</v>
      </c>
      <c r="AF2940" s="0" t="str">
        <f aca="false">D2940&amp;V2940</f>
        <v>FT-CAND-EGSC-PRC-</v>
      </c>
    </row>
    <row r="2941" customFormat="false" ht="12.75" hidden="false" customHeight="false" outlineLevel="0" collapsed="false">
      <c r="A2941" s="81" t="n">
        <v>36682</v>
      </c>
      <c r="B2941" s="82" t="s">
        <v>55</v>
      </c>
      <c r="C2941" s="82" t="s">
        <v>56</v>
      </c>
      <c r="D2941" s="82" t="s">
        <v>103</v>
      </c>
      <c r="E2941" s="82" t="s">
        <v>24</v>
      </c>
      <c r="F2941" s="82"/>
      <c r="G2941" s="82" t="s">
        <v>63</v>
      </c>
      <c r="H2941" s="81" t="n">
        <v>41852</v>
      </c>
      <c r="I2941" s="82" t="n">
        <v>0</v>
      </c>
      <c r="J2941" s="82" t="n">
        <v>0</v>
      </c>
      <c r="K2941" s="83" t="n">
        <f aca="false">IF(J2941=0,0,J2941/I2941)</f>
        <v>0</v>
      </c>
      <c r="L2941" s="83" t="n">
        <f aca="false">I2941/UOM</f>
        <v>0</v>
      </c>
      <c r="M2941" s="83" t="n">
        <f aca="false">J2941/UOM</f>
        <v>0</v>
      </c>
      <c r="N2941" s="84" t="str">
        <f aca="false">IF(F2941="P","PHY",IF(F2941="G","G",E2941))</f>
        <v>P</v>
      </c>
      <c r="O2941" s="84" t="str">
        <f aca="false">IF(ISNA(VLOOKUP(G2941,BadCanCurves,1,FALSE())),VLOOKUP(D2941,FOLIOS,6,FALSE()),"not used")</f>
        <v>not used</v>
      </c>
      <c r="P2941" s="84" t="n">
        <f aca="false">IF($N2941="P",VLOOKUP(H2941,PrcBuckets,2,FALSE()),0)</f>
        <v>14</v>
      </c>
      <c r="Q2941" s="84" t="n">
        <f aca="false">IF($N2941="D",VLOOKUP(H2941,BasisBuckets,2,FALSE()),0)</f>
        <v>0</v>
      </c>
      <c r="R2941" s="84" t="n">
        <f aca="false">IF($N2941="PHY",VLOOKUP(H2941,PGDBuckets,2,FALSE()),0)</f>
        <v>0</v>
      </c>
      <c r="S2941" s="84" t="n">
        <f aca="false">IF($N2941="G",VLOOKUP(H2941,PGDBuckets,2,FALSE()),0)</f>
        <v>0</v>
      </c>
      <c r="T2941" s="84" t="n">
        <f aca="false">SUM(P2941:S2941)</f>
        <v>14</v>
      </c>
      <c r="U2941" s="84" t="str">
        <f aca="false">IF(O2941="not used","-",O2941&amp;N2941&amp;T2941)</f>
        <v>-</v>
      </c>
      <c r="V2941" s="84" t="str">
        <f aca="false">IF(O2941="Not Used","-",VLOOKUP(D2941,FOLIOS,7,FALSE())&amp;H2941)</f>
        <v>-</v>
      </c>
      <c r="W2941" s="84" t="str">
        <f aca="false">IF(U2941="-","-",O2941&amp;E2941&amp;H2941)</f>
        <v>-</v>
      </c>
      <c r="X2941" s="85" t="str">
        <f aca="false">D2941&amp;G2941</f>
        <v>FT-CAND-EGSC-PRCTOLL:EMP/EAST.Z</v>
      </c>
      <c r="AF2941" s="0" t="str">
        <f aca="false">D2941&amp;V2941</f>
        <v>FT-CAND-EGSC-PRC-</v>
      </c>
    </row>
    <row r="2942" customFormat="false" ht="12.75" hidden="false" customHeight="false" outlineLevel="0" collapsed="false">
      <c r="A2942" s="81" t="n">
        <v>36682</v>
      </c>
      <c r="B2942" s="82" t="s">
        <v>55</v>
      </c>
      <c r="C2942" s="82" t="s">
        <v>56</v>
      </c>
      <c r="D2942" s="82" t="s">
        <v>103</v>
      </c>
      <c r="E2942" s="82" t="s">
        <v>24</v>
      </c>
      <c r="F2942" s="82"/>
      <c r="G2942" s="82" t="s">
        <v>63</v>
      </c>
      <c r="H2942" s="81" t="n">
        <v>41883</v>
      </c>
      <c r="I2942" s="82" t="n">
        <v>0</v>
      </c>
      <c r="J2942" s="82" t="n">
        <v>0</v>
      </c>
      <c r="K2942" s="83" t="n">
        <f aca="false">IF(J2942=0,0,J2942/I2942)</f>
        <v>0</v>
      </c>
      <c r="L2942" s="83" t="n">
        <f aca="false">I2942/UOM</f>
        <v>0</v>
      </c>
      <c r="M2942" s="83" t="n">
        <f aca="false">J2942/UOM</f>
        <v>0</v>
      </c>
      <c r="N2942" s="84" t="str">
        <f aca="false">IF(F2942="P","PHY",IF(F2942="G","G",E2942))</f>
        <v>P</v>
      </c>
      <c r="O2942" s="84" t="str">
        <f aca="false">IF(ISNA(VLOOKUP(G2942,BadCanCurves,1,FALSE())),VLOOKUP(D2942,FOLIOS,6,FALSE()),"not used")</f>
        <v>not used</v>
      </c>
      <c r="P2942" s="84" t="n">
        <f aca="false">IF($N2942="P",VLOOKUP(H2942,PrcBuckets,2,FALSE()),0)</f>
        <v>14</v>
      </c>
      <c r="Q2942" s="84" t="n">
        <f aca="false">IF($N2942="D",VLOOKUP(H2942,BasisBuckets,2,FALSE()),0)</f>
        <v>0</v>
      </c>
      <c r="R2942" s="84" t="n">
        <f aca="false">IF($N2942="PHY",VLOOKUP(H2942,PGDBuckets,2,FALSE()),0)</f>
        <v>0</v>
      </c>
      <c r="S2942" s="84" t="n">
        <f aca="false">IF($N2942="G",VLOOKUP(H2942,PGDBuckets,2,FALSE()),0)</f>
        <v>0</v>
      </c>
      <c r="T2942" s="84" t="n">
        <f aca="false">SUM(P2942:S2942)</f>
        <v>14</v>
      </c>
      <c r="U2942" s="84" t="str">
        <f aca="false">IF(O2942="not used","-",O2942&amp;N2942&amp;T2942)</f>
        <v>-</v>
      </c>
      <c r="V2942" s="84" t="str">
        <f aca="false">IF(O2942="Not Used","-",VLOOKUP(D2942,FOLIOS,7,FALSE())&amp;H2942)</f>
        <v>-</v>
      </c>
      <c r="W2942" s="84" t="str">
        <f aca="false">IF(U2942="-","-",O2942&amp;E2942&amp;H2942)</f>
        <v>-</v>
      </c>
      <c r="X2942" s="85" t="str">
        <f aca="false">D2942&amp;G2942</f>
        <v>FT-CAND-EGSC-PRCTOLL:EMP/EAST.Z</v>
      </c>
      <c r="AF2942" s="0" t="str">
        <f aca="false">D2942&amp;V2942</f>
        <v>FT-CAND-EGSC-PRC-</v>
      </c>
    </row>
    <row r="2943" customFormat="false" ht="12.75" hidden="false" customHeight="false" outlineLevel="0" collapsed="false">
      <c r="A2943" s="81" t="n">
        <v>36682</v>
      </c>
      <c r="B2943" s="82" t="s">
        <v>55</v>
      </c>
      <c r="C2943" s="82" t="s">
        <v>56</v>
      </c>
      <c r="D2943" s="82" t="s">
        <v>103</v>
      </c>
      <c r="E2943" s="82" t="s">
        <v>24</v>
      </c>
      <c r="F2943" s="82"/>
      <c r="G2943" s="82" t="s">
        <v>63</v>
      </c>
      <c r="H2943" s="81" t="n">
        <v>41913</v>
      </c>
      <c r="I2943" s="82" t="n">
        <v>0</v>
      </c>
      <c r="J2943" s="82" t="n">
        <v>0</v>
      </c>
      <c r="K2943" s="83" t="n">
        <f aca="false">IF(J2943=0,0,J2943/I2943)</f>
        <v>0</v>
      </c>
      <c r="L2943" s="83" t="n">
        <f aca="false">I2943/UOM</f>
        <v>0</v>
      </c>
      <c r="M2943" s="83" t="n">
        <f aca="false">J2943/UOM</f>
        <v>0</v>
      </c>
      <c r="N2943" s="84" t="str">
        <f aca="false">IF(F2943="P","PHY",IF(F2943="G","G",E2943))</f>
        <v>P</v>
      </c>
      <c r="O2943" s="84" t="str">
        <f aca="false">IF(ISNA(VLOOKUP(G2943,BadCanCurves,1,FALSE())),VLOOKUP(D2943,FOLIOS,6,FALSE()),"not used")</f>
        <v>not used</v>
      </c>
      <c r="P2943" s="84" t="n">
        <f aca="false">IF($N2943="P",VLOOKUP(H2943,PrcBuckets,2,FALSE()),0)</f>
        <v>14</v>
      </c>
      <c r="Q2943" s="84" t="n">
        <f aca="false">IF($N2943="D",VLOOKUP(H2943,BasisBuckets,2,FALSE()),0)</f>
        <v>0</v>
      </c>
      <c r="R2943" s="84" t="n">
        <f aca="false">IF($N2943="PHY",VLOOKUP(H2943,PGDBuckets,2,FALSE()),0)</f>
        <v>0</v>
      </c>
      <c r="S2943" s="84" t="n">
        <f aca="false">IF($N2943="G",VLOOKUP(H2943,PGDBuckets,2,FALSE()),0)</f>
        <v>0</v>
      </c>
      <c r="T2943" s="84" t="n">
        <f aca="false">SUM(P2943:S2943)</f>
        <v>14</v>
      </c>
      <c r="U2943" s="84" t="str">
        <f aca="false">IF(O2943="not used","-",O2943&amp;N2943&amp;T2943)</f>
        <v>-</v>
      </c>
      <c r="V2943" s="84" t="str">
        <f aca="false">IF(O2943="Not Used","-",VLOOKUP(D2943,FOLIOS,7,FALSE())&amp;H2943)</f>
        <v>-</v>
      </c>
      <c r="W2943" s="84" t="str">
        <f aca="false">IF(U2943="-","-",O2943&amp;E2943&amp;H2943)</f>
        <v>-</v>
      </c>
      <c r="X2943" s="85" t="str">
        <f aca="false">D2943&amp;G2943</f>
        <v>FT-CAND-EGSC-PRCTOLL:EMP/EAST.Z</v>
      </c>
      <c r="AF2943" s="0" t="str">
        <f aca="false">D2943&amp;V2943</f>
        <v>FT-CAND-EGSC-PRC-</v>
      </c>
    </row>
    <row r="2944" customFormat="false" ht="12.75" hidden="false" customHeight="false" outlineLevel="0" collapsed="false">
      <c r="A2944" s="81" t="n">
        <v>36682</v>
      </c>
      <c r="B2944" s="82" t="s">
        <v>55</v>
      </c>
      <c r="C2944" s="82" t="s">
        <v>56</v>
      </c>
      <c r="D2944" s="82" t="s">
        <v>103</v>
      </c>
      <c r="E2944" s="82" t="s">
        <v>24</v>
      </c>
      <c r="F2944" s="82"/>
      <c r="G2944" s="82" t="s">
        <v>63</v>
      </c>
      <c r="H2944" s="81" t="n">
        <v>41944</v>
      </c>
      <c r="I2944" s="82" t="n">
        <v>0</v>
      </c>
      <c r="J2944" s="82" t="n">
        <v>0</v>
      </c>
      <c r="K2944" s="83" t="n">
        <f aca="false">IF(J2944=0,0,J2944/I2944)</f>
        <v>0</v>
      </c>
      <c r="L2944" s="83" t="n">
        <f aca="false">I2944/UOM</f>
        <v>0</v>
      </c>
      <c r="M2944" s="83" t="n">
        <f aca="false">J2944/UOM</f>
        <v>0</v>
      </c>
      <c r="N2944" s="84" t="str">
        <f aca="false">IF(F2944="P","PHY",IF(F2944="G","G",E2944))</f>
        <v>P</v>
      </c>
      <c r="O2944" s="84" t="str">
        <f aca="false">IF(ISNA(VLOOKUP(G2944,BadCanCurves,1,FALSE())),VLOOKUP(D2944,FOLIOS,6,FALSE()),"not used")</f>
        <v>not used</v>
      </c>
      <c r="P2944" s="84" t="n">
        <f aca="false">IF($N2944="P",VLOOKUP(H2944,PrcBuckets,2,FALSE()),0)</f>
        <v>14</v>
      </c>
      <c r="Q2944" s="84" t="n">
        <f aca="false">IF($N2944="D",VLOOKUP(H2944,BasisBuckets,2,FALSE()),0)</f>
        <v>0</v>
      </c>
      <c r="R2944" s="84" t="n">
        <f aca="false">IF($N2944="PHY",VLOOKUP(H2944,PGDBuckets,2,FALSE()),0)</f>
        <v>0</v>
      </c>
      <c r="S2944" s="84" t="n">
        <f aca="false">IF($N2944="G",VLOOKUP(H2944,PGDBuckets,2,FALSE()),0)</f>
        <v>0</v>
      </c>
      <c r="T2944" s="84" t="n">
        <f aca="false">SUM(P2944:S2944)</f>
        <v>14</v>
      </c>
      <c r="U2944" s="84" t="str">
        <f aca="false">IF(O2944="not used","-",O2944&amp;N2944&amp;T2944)</f>
        <v>-</v>
      </c>
      <c r="V2944" s="84" t="str">
        <f aca="false">IF(O2944="Not Used","-",VLOOKUP(D2944,FOLIOS,7,FALSE())&amp;H2944)</f>
        <v>-</v>
      </c>
      <c r="W2944" s="84" t="str">
        <f aca="false">IF(U2944="-","-",O2944&amp;E2944&amp;H2944)</f>
        <v>-</v>
      </c>
      <c r="X2944" s="85" t="str">
        <f aca="false">D2944&amp;G2944</f>
        <v>FT-CAND-EGSC-PRCTOLL:EMP/EAST.Z</v>
      </c>
      <c r="AF2944" s="0" t="str">
        <f aca="false">D2944&amp;V2944</f>
        <v>FT-CAND-EGSC-PRC-</v>
      </c>
    </row>
    <row r="2945" customFormat="false" ht="12.75" hidden="false" customHeight="false" outlineLevel="0" collapsed="false">
      <c r="A2945" s="81" t="n">
        <v>36682</v>
      </c>
      <c r="B2945" s="82" t="s">
        <v>55</v>
      </c>
      <c r="C2945" s="82" t="s">
        <v>56</v>
      </c>
      <c r="D2945" s="82" t="s">
        <v>103</v>
      </c>
      <c r="E2945" s="82" t="s">
        <v>24</v>
      </c>
      <c r="F2945" s="82"/>
      <c r="G2945" s="82" t="s">
        <v>63</v>
      </c>
      <c r="H2945" s="81" t="n">
        <v>41974</v>
      </c>
      <c r="I2945" s="82" t="n">
        <v>0</v>
      </c>
      <c r="J2945" s="82" t="n">
        <v>0</v>
      </c>
      <c r="K2945" s="83" t="n">
        <f aca="false">IF(J2945=0,0,J2945/I2945)</f>
        <v>0</v>
      </c>
      <c r="L2945" s="83" t="n">
        <f aca="false">I2945/UOM</f>
        <v>0</v>
      </c>
      <c r="M2945" s="83" t="n">
        <f aca="false">J2945/UOM</f>
        <v>0</v>
      </c>
      <c r="N2945" s="84" t="str">
        <f aca="false">IF(F2945="P","PHY",IF(F2945="G","G",E2945))</f>
        <v>P</v>
      </c>
      <c r="O2945" s="84" t="str">
        <f aca="false">IF(ISNA(VLOOKUP(G2945,BadCanCurves,1,FALSE())),VLOOKUP(D2945,FOLIOS,6,FALSE()),"not used")</f>
        <v>not used</v>
      </c>
      <c r="P2945" s="84" t="n">
        <f aca="false">IF($N2945="P",VLOOKUP(H2945,PrcBuckets,2,FALSE()),0)</f>
        <v>14</v>
      </c>
      <c r="Q2945" s="84" t="n">
        <f aca="false">IF($N2945="D",VLOOKUP(H2945,BasisBuckets,2,FALSE()),0)</f>
        <v>0</v>
      </c>
      <c r="R2945" s="84" t="n">
        <f aca="false">IF($N2945="PHY",VLOOKUP(H2945,PGDBuckets,2,FALSE()),0)</f>
        <v>0</v>
      </c>
      <c r="S2945" s="84" t="n">
        <f aca="false">IF($N2945="G",VLOOKUP(H2945,PGDBuckets,2,FALSE()),0)</f>
        <v>0</v>
      </c>
      <c r="T2945" s="84" t="n">
        <f aca="false">SUM(P2945:S2945)</f>
        <v>14</v>
      </c>
      <c r="U2945" s="84" t="str">
        <f aca="false">IF(O2945="not used","-",O2945&amp;N2945&amp;T2945)</f>
        <v>-</v>
      </c>
      <c r="V2945" s="84" t="str">
        <f aca="false">IF(O2945="Not Used","-",VLOOKUP(D2945,FOLIOS,7,FALSE())&amp;H2945)</f>
        <v>-</v>
      </c>
      <c r="W2945" s="84" t="str">
        <f aca="false">IF(U2945="-","-",O2945&amp;E2945&amp;H2945)</f>
        <v>-</v>
      </c>
      <c r="X2945" s="85" t="str">
        <f aca="false">D2945&amp;G2945</f>
        <v>FT-CAND-EGSC-PRCTOLL:EMP/EAST.Z</v>
      </c>
      <c r="AF2945" s="0" t="str">
        <f aca="false">D2945&amp;V2945</f>
        <v>FT-CAND-EGSC-PRC-</v>
      </c>
    </row>
    <row r="2946" customFormat="false" ht="12.75" hidden="false" customHeight="false" outlineLevel="0" collapsed="false">
      <c r="A2946" s="81" t="n">
        <v>36682</v>
      </c>
      <c r="B2946" s="82" t="s">
        <v>55</v>
      </c>
      <c r="C2946" s="82" t="s">
        <v>56</v>
      </c>
      <c r="D2946" s="82" t="s">
        <v>103</v>
      </c>
      <c r="E2946" s="82" t="s">
        <v>24</v>
      </c>
      <c r="F2946" s="82"/>
      <c r="G2946" s="82" t="s">
        <v>64</v>
      </c>
      <c r="H2946" s="81" t="n">
        <v>36708</v>
      </c>
      <c r="I2946" s="82" t="n">
        <v>0</v>
      </c>
      <c r="J2946" s="82" t="n">
        <v>0</v>
      </c>
      <c r="K2946" s="83" t="n">
        <f aca="false">IF(J2946=0,0,J2946/I2946)</f>
        <v>0</v>
      </c>
      <c r="L2946" s="83" t="n">
        <f aca="false">I2946/UOM</f>
        <v>0</v>
      </c>
      <c r="M2946" s="83" t="n">
        <f aca="false">J2946/UOM</f>
        <v>0</v>
      </c>
      <c r="N2946" s="84" t="str">
        <f aca="false">IF(F2946="P","PHY",IF(F2946="G","G",E2946))</f>
        <v>P</v>
      </c>
      <c r="O2946" s="84" t="str">
        <f aca="false">IF(ISNA(VLOOKUP(G2946,BadCanCurves,1,FALSE())),VLOOKUP(D2946,FOLIOS,6,FALSE()),"not used")</f>
        <v>not used</v>
      </c>
      <c r="P2946" s="84" t="n">
        <f aca="false">IF($N2946="P",VLOOKUP(H2946,PrcBuckets,2,FALSE()),0)</f>
        <v>4</v>
      </c>
      <c r="Q2946" s="84" t="n">
        <f aca="false">IF($N2946="D",VLOOKUP(H2946,BasisBuckets,2,FALSE()),0)</f>
        <v>0</v>
      </c>
      <c r="R2946" s="84" t="n">
        <f aca="false">IF($N2946="PHY",VLOOKUP(H2946,PGDBuckets,2,FALSE()),0)</f>
        <v>0</v>
      </c>
      <c r="S2946" s="84" t="n">
        <f aca="false">IF($N2946="G",VLOOKUP(H2946,PGDBuckets,2,FALSE()),0)</f>
        <v>0</v>
      </c>
      <c r="T2946" s="84" t="n">
        <f aca="false">SUM(P2946:S2946)</f>
        <v>4</v>
      </c>
      <c r="U2946" s="84" t="str">
        <f aca="false">IF(O2946="not used","-",O2946&amp;N2946&amp;T2946)</f>
        <v>-</v>
      </c>
      <c r="V2946" s="84" t="str">
        <f aca="false">IF(O2946="Not Used","-",VLOOKUP(D2946,FOLIOS,7,FALSE())&amp;H2946)</f>
        <v>-</v>
      </c>
      <c r="W2946" s="84" t="str">
        <f aca="false">IF(U2946="-","-",O2946&amp;E2946&amp;H2946)</f>
        <v>-</v>
      </c>
      <c r="X2946" s="85" t="str">
        <f aca="false">D2946&amp;G2946</f>
        <v>FT-CAND-EGSC-PRCTOLL:EMP/EMER</v>
      </c>
      <c r="AF2946" s="0" t="str">
        <f aca="false">D2946&amp;V2946</f>
        <v>FT-CAND-EGSC-PRC-</v>
      </c>
    </row>
    <row r="2947" customFormat="false" ht="12.75" hidden="false" customHeight="false" outlineLevel="0" collapsed="false">
      <c r="A2947" s="81" t="n">
        <v>36682</v>
      </c>
      <c r="B2947" s="82" t="s">
        <v>55</v>
      </c>
      <c r="C2947" s="82" t="s">
        <v>56</v>
      </c>
      <c r="D2947" s="82" t="s">
        <v>103</v>
      </c>
      <c r="E2947" s="82" t="s">
        <v>24</v>
      </c>
      <c r="F2947" s="82"/>
      <c r="G2947" s="82" t="s">
        <v>64</v>
      </c>
      <c r="H2947" s="81" t="n">
        <v>36739</v>
      </c>
      <c r="I2947" s="82" t="n">
        <v>0</v>
      </c>
      <c r="J2947" s="82" t="n">
        <v>0</v>
      </c>
      <c r="K2947" s="83" t="n">
        <f aca="false">IF(J2947=0,0,J2947/I2947)</f>
        <v>0</v>
      </c>
      <c r="L2947" s="83" t="n">
        <f aca="false">I2947/UOM</f>
        <v>0</v>
      </c>
      <c r="M2947" s="83" t="n">
        <f aca="false">J2947/UOM</f>
        <v>0</v>
      </c>
      <c r="N2947" s="84" t="str">
        <f aca="false">IF(F2947="P","PHY",IF(F2947="G","G",E2947))</f>
        <v>P</v>
      </c>
      <c r="O2947" s="84" t="str">
        <f aca="false">IF(ISNA(VLOOKUP(G2947,BadCanCurves,1,FALSE())),VLOOKUP(D2947,FOLIOS,6,FALSE()),"not used")</f>
        <v>not used</v>
      </c>
      <c r="P2947" s="84" t="n">
        <f aca="false">IF($N2947="P",VLOOKUP(H2947,PrcBuckets,2,FALSE()),0)</f>
        <v>5</v>
      </c>
      <c r="Q2947" s="84" t="n">
        <f aca="false">IF($N2947="D",VLOOKUP(H2947,BasisBuckets,2,FALSE()),0)</f>
        <v>0</v>
      </c>
      <c r="R2947" s="84" t="n">
        <f aca="false">IF($N2947="PHY",VLOOKUP(H2947,PGDBuckets,2,FALSE()),0)</f>
        <v>0</v>
      </c>
      <c r="S2947" s="84" t="n">
        <f aca="false">IF($N2947="G",VLOOKUP(H2947,PGDBuckets,2,FALSE()),0)</f>
        <v>0</v>
      </c>
      <c r="T2947" s="84" t="n">
        <f aca="false">SUM(P2947:S2947)</f>
        <v>5</v>
      </c>
      <c r="U2947" s="84" t="str">
        <f aca="false">IF(O2947="not used","-",O2947&amp;N2947&amp;T2947)</f>
        <v>-</v>
      </c>
      <c r="V2947" s="84" t="str">
        <f aca="false">IF(O2947="Not Used","-",VLOOKUP(D2947,FOLIOS,7,FALSE())&amp;H2947)</f>
        <v>-</v>
      </c>
      <c r="W2947" s="84" t="str">
        <f aca="false">IF(U2947="-","-",O2947&amp;E2947&amp;H2947)</f>
        <v>-</v>
      </c>
      <c r="X2947" s="85" t="str">
        <f aca="false">D2947&amp;G2947</f>
        <v>FT-CAND-EGSC-PRCTOLL:EMP/EMER</v>
      </c>
      <c r="AF2947" s="0" t="str">
        <f aca="false">D2947&amp;V2947</f>
        <v>FT-CAND-EGSC-PRC-</v>
      </c>
    </row>
    <row r="2948" customFormat="false" ht="12.75" hidden="false" customHeight="false" outlineLevel="0" collapsed="false">
      <c r="A2948" s="81" t="n">
        <v>36682</v>
      </c>
      <c r="B2948" s="82" t="s">
        <v>55</v>
      </c>
      <c r="C2948" s="82" t="s">
        <v>56</v>
      </c>
      <c r="D2948" s="82" t="s">
        <v>103</v>
      </c>
      <c r="E2948" s="82" t="s">
        <v>24</v>
      </c>
      <c r="F2948" s="82"/>
      <c r="G2948" s="82" t="s">
        <v>64</v>
      </c>
      <c r="H2948" s="81" t="n">
        <v>36770</v>
      </c>
      <c r="I2948" s="82" t="n">
        <v>0</v>
      </c>
      <c r="J2948" s="82" t="n">
        <v>0</v>
      </c>
      <c r="K2948" s="83" t="n">
        <f aca="false">IF(J2948=0,0,J2948/I2948)</f>
        <v>0</v>
      </c>
      <c r="L2948" s="83" t="n">
        <f aca="false">I2948/UOM</f>
        <v>0</v>
      </c>
      <c r="M2948" s="83" t="n">
        <f aca="false">J2948/UOM</f>
        <v>0</v>
      </c>
      <c r="N2948" s="84" t="str">
        <f aca="false">IF(F2948="P","PHY",IF(F2948="G","G",E2948))</f>
        <v>P</v>
      </c>
      <c r="O2948" s="84" t="str">
        <f aca="false">IF(ISNA(VLOOKUP(G2948,BadCanCurves,1,FALSE())),VLOOKUP(D2948,FOLIOS,6,FALSE()),"not used")</f>
        <v>not used</v>
      </c>
      <c r="P2948" s="84" t="n">
        <f aca="false">IF($N2948="P",VLOOKUP(H2948,PrcBuckets,2,FALSE()),0)</f>
        <v>6</v>
      </c>
      <c r="Q2948" s="84" t="n">
        <f aca="false">IF($N2948="D",VLOOKUP(H2948,BasisBuckets,2,FALSE()),0)</f>
        <v>0</v>
      </c>
      <c r="R2948" s="84" t="n">
        <f aca="false">IF($N2948="PHY",VLOOKUP(H2948,PGDBuckets,2,FALSE()),0)</f>
        <v>0</v>
      </c>
      <c r="S2948" s="84" t="n">
        <f aca="false">IF($N2948="G",VLOOKUP(H2948,PGDBuckets,2,FALSE()),0)</f>
        <v>0</v>
      </c>
      <c r="T2948" s="84" t="n">
        <f aca="false">SUM(P2948:S2948)</f>
        <v>6</v>
      </c>
      <c r="U2948" s="84" t="str">
        <f aca="false">IF(O2948="not used","-",O2948&amp;N2948&amp;T2948)</f>
        <v>-</v>
      </c>
      <c r="V2948" s="84" t="str">
        <f aca="false">IF(O2948="Not Used","-",VLOOKUP(D2948,FOLIOS,7,FALSE())&amp;H2948)</f>
        <v>-</v>
      </c>
      <c r="W2948" s="84" t="str">
        <f aca="false">IF(U2948="-","-",O2948&amp;E2948&amp;H2948)</f>
        <v>-</v>
      </c>
      <c r="X2948" s="85" t="str">
        <f aca="false">D2948&amp;G2948</f>
        <v>FT-CAND-EGSC-PRCTOLL:EMP/EMER</v>
      </c>
      <c r="AF2948" s="0" t="str">
        <f aca="false">D2948&amp;V2948</f>
        <v>FT-CAND-EGSC-PRC-</v>
      </c>
    </row>
    <row r="2949" customFormat="false" ht="12.75" hidden="false" customHeight="false" outlineLevel="0" collapsed="false">
      <c r="A2949" s="81" t="n">
        <v>36682</v>
      </c>
      <c r="B2949" s="82" t="s">
        <v>55</v>
      </c>
      <c r="C2949" s="82" t="s">
        <v>56</v>
      </c>
      <c r="D2949" s="82" t="s">
        <v>103</v>
      </c>
      <c r="E2949" s="82" t="s">
        <v>24</v>
      </c>
      <c r="F2949" s="82"/>
      <c r="G2949" s="82" t="s">
        <v>64</v>
      </c>
      <c r="H2949" s="81" t="n">
        <v>36800</v>
      </c>
      <c r="I2949" s="82" t="n">
        <v>0</v>
      </c>
      <c r="J2949" s="82" t="n">
        <v>0</v>
      </c>
      <c r="K2949" s="83" t="n">
        <f aca="false">IF(J2949=0,0,J2949/I2949)</f>
        <v>0</v>
      </c>
      <c r="L2949" s="83" t="n">
        <f aca="false">I2949/UOM</f>
        <v>0</v>
      </c>
      <c r="M2949" s="83" t="n">
        <f aca="false">J2949/UOM</f>
        <v>0</v>
      </c>
      <c r="N2949" s="84" t="str">
        <f aca="false">IF(F2949="P","PHY",IF(F2949="G","G",E2949))</f>
        <v>P</v>
      </c>
      <c r="O2949" s="84" t="str">
        <f aca="false">IF(ISNA(VLOOKUP(G2949,BadCanCurves,1,FALSE())),VLOOKUP(D2949,FOLIOS,6,FALSE()),"not used")</f>
        <v>not used</v>
      </c>
      <c r="P2949" s="84" t="n">
        <f aca="false">IF($N2949="P",VLOOKUP(H2949,PrcBuckets,2,FALSE()),0)</f>
        <v>7</v>
      </c>
      <c r="Q2949" s="84" t="n">
        <f aca="false">IF($N2949="D",VLOOKUP(H2949,BasisBuckets,2,FALSE()),0)</f>
        <v>0</v>
      </c>
      <c r="R2949" s="84" t="n">
        <f aca="false">IF($N2949="PHY",VLOOKUP(H2949,PGDBuckets,2,FALSE()),0)</f>
        <v>0</v>
      </c>
      <c r="S2949" s="84" t="n">
        <f aca="false">IF($N2949="G",VLOOKUP(H2949,PGDBuckets,2,FALSE()),0)</f>
        <v>0</v>
      </c>
      <c r="T2949" s="84" t="n">
        <f aca="false">SUM(P2949:S2949)</f>
        <v>7</v>
      </c>
      <c r="U2949" s="84" t="str">
        <f aca="false">IF(O2949="not used","-",O2949&amp;N2949&amp;T2949)</f>
        <v>-</v>
      </c>
      <c r="V2949" s="84" t="str">
        <f aca="false">IF(O2949="Not Used","-",VLOOKUP(D2949,FOLIOS,7,FALSE())&amp;H2949)</f>
        <v>-</v>
      </c>
      <c r="W2949" s="84" t="str">
        <f aca="false">IF(U2949="-","-",O2949&amp;E2949&amp;H2949)</f>
        <v>-</v>
      </c>
      <c r="X2949" s="85" t="str">
        <f aca="false">D2949&amp;G2949</f>
        <v>FT-CAND-EGSC-PRCTOLL:EMP/EMER</v>
      </c>
      <c r="AF2949" s="0" t="str">
        <f aca="false">D2949&amp;V2949</f>
        <v>FT-CAND-EGSC-PRC-</v>
      </c>
    </row>
    <row r="2950" customFormat="false" ht="12.75" hidden="false" customHeight="false" outlineLevel="0" collapsed="false">
      <c r="A2950" s="81" t="n">
        <v>36682</v>
      </c>
      <c r="B2950" s="82" t="s">
        <v>55</v>
      </c>
      <c r="C2950" s="82" t="s">
        <v>56</v>
      </c>
      <c r="D2950" s="82" t="s">
        <v>103</v>
      </c>
      <c r="E2950" s="82" t="s">
        <v>24</v>
      </c>
      <c r="F2950" s="82"/>
      <c r="G2950" s="82" t="s">
        <v>64</v>
      </c>
      <c r="H2950" s="81" t="n">
        <v>36831</v>
      </c>
      <c r="I2950" s="82" t="n">
        <v>0</v>
      </c>
      <c r="J2950" s="82" t="n">
        <v>0</v>
      </c>
      <c r="K2950" s="83" t="n">
        <f aca="false">IF(J2950=0,0,J2950/I2950)</f>
        <v>0</v>
      </c>
      <c r="L2950" s="83" t="n">
        <f aca="false">I2950/UOM</f>
        <v>0</v>
      </c>
      <c r="M2950" s="83" t="n">
        <f aca="false">J2950/UOM</f>
        <v>0</v>
      </c>
      <c r="N2950" s="84" t="str">
        <f aca="false">IF(F2950="P","PHY",IF(F2950="G","G",E2950))</f>
        <v>P</v>
      </c>
      <c r="O2950" s="84" t="str">
        <f aca="false">IF(ISNA(VLOOKUP(G2950,BadCanCurves,1,FALSE())),VLOOKUP(D2950,FOLIOS,6,FALSE()),"not used")</f>
        <v>not used</v>
      </c>
      <c r="P2950" s="84" t="n">
        <f aca="false">IF($N2950="P",VLOOKUP(H2950,PrcBuckets,2,FALSE()),0)</f>
        <v>8</v>
      </c>
      <c r="Q2950" s="84" t="n">
        <f aca="false">IF($N2950="D",VLOOKUP(H2950,BasisBuckets,2,FALSE()),0)</f>
        <v>0</v>
      </c>
      <c r="R2950" s="84" t="n">
        <f aca="false">IF($N2950="PHY",VLOOKUP(H2950,PGDBuckets,2,FALSE()),0)</f>
        <v>0</v>
      </c>
      <c r="S2950" s="84" t="n">
        <f aca="false">IF($N2950="G",VLOOKUP(H2950,PGDBuckets,2,FALSE()),0)</f>
        <v>0</v>
      </c>
      <c r="T2950" s="84" t="n">
        <f aca="false">SUM(P2950:S2950)</f>
        <v>8</v>
      </c>
      <c r="U2950" s="84" t="str">
        <f aca="false">IF(O2950="not used","-",O2950&amp;N2950&amp;T2950)</f>
        <v>-</v>
      </c>
      <c r="V2950" s="84" t="str">
        <f aca="false">IF(O2950="Not Used","-",VLOOKUP(D2950,FOLIOS,7,FALSE())&amp;H2950)</f>
        <v>-</v>
      </c>
      <c r="W2950" s="84" t="str">
        <f aca="false">IF(U2950="-","-",O2950&amp;E2950&amp;H2950)</f>
        <v>-</v>
      </c>
      <c r="X2950" s="85" t="str">
        <f aca="false">D2950&amp;G2950</f>
        <v>FT-CAND-EGSC-PRCTOLL:EMP/EMER</v>
      </c>
      <c r="AF2950" s="0" t="str">
        <f aca="false">D2950&amp;V2950</f>
        <v>FT-CAND-EGSC-PRC-</v>
      </c>
    </row>
    <row r="2951" customFormat="false" ht="12.75" hidden="false" customHeight="false" outlineLevel="0" collapsed="false">
      <c r="A2951" s="81" t="n">
        <v>36682</v>
      </c>
      <c r="B2951" s="82" t="s">
        <v>55</v>
      </c>
      <c r="C2951" s="82" t="s">
        <v>56</v>
      </c>
      <c r="D2951" s="82" t="s">
        <v>103</v>
      </c>
      <c r="E2951" s="82" t="s">
        <v>24</v>
      </c>
      <c r="F2951" s="82"/>
      <c r="G2951" s="82" t="s">
        <v>64</v>
      </c>
      <c r="H2951" s="81" t="n">
        <v>36861</v>
      </c>
      <c r="I2951" s="82" t="n">
        <v>0</v>
      </c>
      <c r="J2951" s="82" t="n">
        <v>0</v>
      </c>
      <c r="K2951" s="83" t="n">
        <f aca="false">IF(J2951=0,0,J2951/I2951)</f>
        <v>0</v>
      </c>
      <c r="L2951" s="83" t="n">
        <f aca="false">I2951/UOM</f>
        <v>0</v>
      </c>
      <c r="M2951" s="83" t="n">
        <f aca="false">J2951/UOM</f>
        <v>0</v>
      </c>
      <c r="N2951" s="84" t="str">
        <f aca="false">IF(F2951="P","PHY",IF(F2951="G","G",E2951))</f>
        <v>P</v>
      </c>
      <c r="O2951" s="84" t="str">
        <f aca="false">IF(ISNA(VLOOKUP(G2951,BadCanCurves,1,FALSE())),VLOOKUP(D2951,FOLIOS,6,FALSE()),"not used")</f>
        <v>not used</v>
      </c>
      <c r="P2951" s="84" t="n">
        <f aca="false">IF($N2951="P",VLOOKUP(H2951,PrcBuckets,2,FALSE()),0)</f>
        <v>8</v>
      </c>
      <c r="Q2951" s="84" t="n">
        <f aca="false">IF($N2951="D",VLOOKUP(H2951,BasisBuckets,2,FALSE()),0)</f>
        <v>0</v>
      </c>
      <c r="R2951" s="84" t="n">
        <f aca="false">IF($N2951="PHY",VLOOKUP(H2951,PGDBuckets,2,FALSE()),0)</f>
        <v>0</v>
      </c>
      <c r="S2951" s="84" t="n">
        <f aca="false">IF($N2951="G",VLOOKUP(H2951,PGDBuckets,2,FALSE()),0)</f>
        <v>0</v>
      </c>
      <c r="T2951" s="84" t="n">
        <f aca="false">SUM(P2951:S2951)</f>
        <v>8</v>
      </c>
      <c r="U2951" s="84" t="str">
        <f aca="false">IF(O2951="not used","-",O2951&amp;N2951&amp;T2951)</f>
        <v>-</v>
      </c>
      <c r="V2951" s="84" t="str">
        <f aca="false">IF(O2951="Not Used","-",VLOOKUP(D2951,FOLIOS,7,FALSE())&amp;H2951)</f>
        <v>-</v>
      </c>
      <c r="W2951" s="84" t="str">
        <f aca="false">IF(U2951="-","-",O2951&amp;E2951&amp;H2951)</f>
        <v>-</v>
      </c>
      <c r="X2951" s="85" t="str">
        <f aca="false">D2951&amp;G2951</f>
        <v>FT-CAND-EGSC-PRCTOLL:EMP/EMER</v>
      </c>
      <c r="AF2951" s="0" t="str">
        <f aca="false">D2951&amp;V2951</f>
        <v>FT-CAND-EGSC-PRC-</v>
      </c>
    </row>
    <row r="2952" customFormat="false" ht="12.75" hidden="false" customHeight="false" outlineLevel="0" collapsed="false">
      <c r="A2952" s="81" t="n">
        <v>36682</v>
      </c>
      <c r="B2952" s="82" t="s">
        <v>55</v>
      </c>
      <c r="C2952" s="82" t="s">
        <v>56</v>
      </c>
      <c r="D2952" s="82" t="s">
        <v>103</v>
      </c>
      <c r="E2952" s="82" t="s">
        <v>24</v>
      </c>
      <c r="F2952" s="82"/>
      <c r="G2952" s="82" t="s">
        <v>64</v>
      </c>
      <c r="H2952" s="81" t="n">
        <v>36892</v>
      </c>
      <c r="I2952" s="82" t="n">
        <v>0</v>
      </c>
      <c r="J2952" s="82" t="n">
        <v>0</v>
      </c>
      <c r="K2952" s="83" t="n">
        <f aca="false">IF(J2952=0,0,J2952/I2952)</f>
        <v>0</v>
      </c>
      <c r="L2952" s="83" t="n">
        <f aca="false">I2952/UOM</f>
        <v>0</v>
      </c>
      <c r="M2952" s="83" t="n">
        <f aca="false">J2952/UOM</f>
        <v>0</v>
      </c>
      <c r="N2952" s="84" t="str">
        <f aca="false">IF(F2952="P","PHY",IF(F2952="G","G",E2952))</f>
        <v>P</v>
      </c>
      <c r="O2952" s="84" t="str">
        <f aca="false">IF(ISNA(VLOOKUP(G2952,BadCanCurves,1,FALSE())),VLOOKUP(D2952,FOLIOS,6,FALSE()),"not used")</f>
        <v>not used</v>
      </c>
      <c r="P2952" s="84" t="n">
        <f aca="false">IF($N2952="P",VLOOKUP(H2952,PrcBuckets,2,FALSE()),0)</f>
        <v>9</v>
      </c>
      <c r="Q2952" s="84" t="n">
        <f aca="false">IF($N2952="D",VLOOKUP(H2952,BasisBuckets,2,FALSE()),0)</f>
        <v>0</v>
      </c>
      <c r="R2952" s="84" t="n">
        <f aca="false">IF($N2952="PHY",VLOOKUP(H2952,PGDBuckets,2,FALSE()),0)</f>
        <v>0</v>
      </c>
      <c r="S2952" s="84" t="n">
        <f aca="false">IF($N2952="G",VLOOKUP(H2952,PGDBuckets,2,FALSE()),0)</f>
        <v>0</v>
      </c>
      <c r="T2952" s="84" t="n">
        <f aca="false">SUM(P2952:S2952)</f>
        <v>9</v>
      </c>
      <c r="U2952" s="84" t="str">
        <f aca="false">IF(O2952="not used","-",O2952&amp;N2952&amp;T2952)</f>
        <v>-</v>
      </c>
      <c r="V2952" s="84" t="str">
        <f aca="false">IF(O2952="Not Used","-",VLOOKUP(D2952,FOLIOS,7,FALSE())&amp;H2952)</f>
        <v>-</v>
      </c>
      <c r="W2952" s="84" t="str">
        <f aca="false">IF(U2952="-","-",O2952&amp;E2952&amp;H2952)</f>
        <v>-</v>
      </c>
      <c r="X2952" s="85" t="str">
        <f aca="false">D2952&amp;G2952</f>
        <v>FT-CAND-EGSC-PRCTOLL:EMP/EMER</v>
      </c>
      <c r="AF2952" s="0" t="str">
        <f aca="false">D2952&amp;V2952</f>
        <v>FT-CAND-EGSC-PRC-</v>
      </c>
    </row>
    <row r="2953" customFormat="false" ht="12.75" hidden="false" customHeight="false" outlineLevel="0" collapsed="false">
      <c r="A2953" s="81" t="n">
        <v>36682</v>
      </c>
      <c r="B2953" s="82" t="s">
        <v>55</v>
      </c>
      <c r="C2953" s="82" t="s">
        <v>56</v>
      </c>
      <c r="D2953" s="82" t="s">
        <v>103</v>
      </c>
      <c r="E2953" s="82" t="s">
        <v>24</v>
      </c>
      <c r="F2953" s="82"/>
      <c r="G2953" s="82" t="s">
        <v>64</v>
      </c>
      <c r="H2953" s="81" t="n">
        <v>36923</v>
      </c>
      <c r="I2953" s="82" t="n">
        <v>0</v>
      </c>
      <c r="J2953" s="82" t="n">
        <v>0</v>
      </c>
      <c r="K2953" s="83" t="n">
        <f aca="false">IF(J2953=0,0,J2953/I2953)</f>
        <v>0</v>
      </c>
      <c r="L2953" s="83" t="n">
        <f aca="false">I2953/UOM</f>
        <v>0</v>
      </c>
      <c r="M2953" s="83" t="n">
        <f aca="false">J2953/UOM</f>
        <v>0</v>
      </c>
      <c r="N2953" s="84" t="str">
        <f aca="false">IF(F2953="P","PHY",IF(F2953="G","G",E2953))</f>
        <v>P</v>
      </c>
      <c r="O2953" s="84" t="str">
        <f aca="false">IF(ISNA(VLOOKUP(G2953,BadCanCurves,1,FALSE())),VLOOKUP(D2953,FOLIOS,6,FALSE()),"not used")</f>
        <v>not used</v>
      </c>
      <c r="P2953" s="84" t="n">
        <f aca="false">IF($N2953="P",VLOOKUP(H2953,PrcBuckets,2,FALSE()),0)</f>
        <v>9</v>
      </c>
      <c r="Q2953" s="84" t="n">
        <f aca="false">IF($N2953="D",VLOOKUP(H2953,BasisBuckets,2,FALSE()),0)</f>
        <v>0</v>
      </c>
      <c r="R2953" s="84" t="n">
        <f aca="false">IF($N2953="PHY",VLOOKUP(H2953,PGDBuckets,2,FALSE()),0)</f>
        <v>0</v>
      </c>
      <c r="S2953" s="84" t="n">
        <f aca="false">IF($N2953="G",VLOOKUP(H2953,PGDBuckets,2,FALSE()),0)</f>
        <v>0</v>
      </c>
      <c r="T2953" s="84" t="n">
        <f aca="false">SUM(P2953:S2953)</f>
        <v>9</v>
      </c>
      <c r="U2953" s="84" t="str">
        <f aca="false">IF(O2953="not used","-",O2953&amp;N2953&amp;T2953)</f>
        <v>-</v>
      </c>
      <c r="V2953" s="84" t="str">
        <f aca="false">IF(O2953="Not Used","-",VLOOKUP(D2953,FOLIOS,7,FALSE())&amp;H2953)</f>
        <v>-</v>
      </c>
      <c r="W2953" s="84" t="str">
        <f aca="false">IF(U2953="-","-",O2953&amp;E2953&amp;H2953)</f>
        <v>-</v>
      </c>
      <c r="X2953" s="85" t="str">
        <f aca="false">D2953&amp;G2953</f>
        <v>FT-CAND-EGSC-PRCTOLL:EMP/EMER</v>
      </c>
      <c r="AF2953" s="0" t="str">
        <f aca="false">D2953&amp;V2953</f>
        <v>FT-CAND-EGSC-PRC-</v>
      </c>
    </row>
    <row r="2954" customFormat="false" ht="12.75" hidden="false" customHeight="false" outlineLevel="0" collapsed="false">
      <c r="A2954" s="81" t="n">
        <v>36682</v>
      </c>
      <c r="B2954" s="82" t="s">
        <v>55</v>
      </c>
      <c r="C2954" s="82" t="s">
        <v>56</v>
      </c>
      <c r="D2954" s="82" t="s">
        <v>103</v>
      </c>
      <c r="E2954" s="82" t="s">
        <v>24</v>
      </c>
      <c r="F2954" s="82"/>
      <c r="G2954" s="82" t="s">
        <v>64</v>
      </c>
      <c r="H2954" s="81" t="n">
        <v>36951</v>
      </c>
      <c r="I2954" s="82" t="n">
        <v>0</v>
      </c>
      <c r="J2954" s="82" t="n">
        <v>0</v>
      </c>
      <c r="K2954" s="83" t="n">
        <f aca="false">IF(J2954=0,0,J2954/I2954)</f>
        <v>0</v>
      </c>
      <c r="L2954" s="83" t="n">
        <f aca="false">I2954/UOM</f>
        <v>0</v>
      </c>
      <c r="M2954" s="83" t="n">
        <f aca="false">J2954/UOM</f>
        <v>0</v>
      </c>
      <c r="N2954" s="84" t="str">
        <f aca="false">IF(F2954="P","PHY",IF(F2954="G","G",E2954))</f>
        <v>P</v>
      </c>
      <c r="O2954" s="84" t="str">
        <f aca="false">IF(ISNA(VLOOKUP(G2954,BadCanCurves,1,FALSE())),VLOOKUP(D2954,FOLIOS,6,FALSE()),"not used")</f>
        <v>not used</v>
      </c>
      <c r="P2954" s="84" t="n">
        <f aca="false">IF($N2954="P",VLOOKUP(H2954,PrcBuckets,2,FALSE()),0)</f>
        <v>9</v>
      </c>
      <c r="Q2954" s="84" t="n">
        <f aca="false">IF($N2954="D",VLOOKUP(H2954,BasisBuckets,2,FALSE()),0)</f>
        <v>0</v>
      </c>
      <c r="R2954" s="84" t="n">
        <f aca="false">IF($N2954="PHY",VLOOKUP(H2954,PGDBuckets,2,FALSE()),0)</f>
        <v>0</v>
      </c>
      <c r="S2954" s="84" t="n">
        <f aca="false">IF($N2954="G",VLOOKUP(H2954,PGDBuckets,2,FALSE()),0)</f>
        <v>0</v>
      </c>
      <c r="T2954" s="84" t="n">
        <f aca="false">SUM(P2954:S2954)</f>
        <v>9</v>
      </c>
      <c r="U2954" s="84" t="str">
        <f aca="false">IF(O2954="not used","-",O2954&amp;N2954&amp;T2954)</f>
        <v>-</v>
      </c>
      <c r="V2954" s="84" t="str">
        <f aca="false">IF(O2954="Not Used","-",VLOOKUP(D2954,FOLIOS,7,FALSE())&amp;H2954)</f>
        <v>-</v>
      </c>
      <c r="W2954" s="84" t="str">
        <f aca="false">IF(U2954="-","-",O2954&amp;E2954&amp;H2954)</f>
        <v>-</v>
      </c>
      <c r="X2954" s="85" t="str">
        <f aca="false">D2954&amp;G2954</f>
        <v>FT-CAND-EGSC-PRCTOLL:EMP/EMER</v>
      </c>
      <c r="AF2954" s="0" t="str">
        <f aca="false">D2954&amp;V2954</f>
        <v>FT-CAND-EGSC-PRC-</v>
      </c>
    </row>
    <row r="2955" customFormat="false" ht="12.75" hidden="false" customHeight="false" outlineLevel="0" collapsed="false">
      <c r="A2955" s="81" t="n">
        <v>36682</v>
      </c>
      <c r="B2955" s="82" t="s">
        <v>55</v>
      </c>
      <c r="C2955" s="82" t="s">
        <v>56</v>
      </c>
      <c r="D2955" s="82" t="s">
        <v>103</v>
      </c>
      <c r="E2955" s="82" t="s">
        <v>24</v>
      </c>
      <c r="F2955" s="82"/>
      <c r="G2955" s="82" t="s">
        <v>64</v>
      </c>
      <c r="H2955" s="81" t="n">
        <v>36982</v>
      </c>
      <c r="I2955" s="82" t="n">
        <v>0</v>
      </c>
      <c r="J2955" s="82" t="n">
        <v>0</v>
      </c>
      <c r="K2955" s="83" t="n">
        <f aca="false">IF(J2955=0,0,J2955/I2955)</f>
        <v>0</v>
      </c>
      <c r="L2955" s="83" t="n">
        <f aca="false">I2955/UOM</f>
        <v>0</v>
      </c>
      <c r="M2955" s="83" t="n">
        <f aca="false">J2955/UOM</f>
        <v>0</v>
      </c>
      <c r="N2955" s="84" t="str">
        <f aca="false">IF(F2955="P","PHY",IF(F2955="G","G",E2955))</f>
        <v>P</v>
      </c>
      <c r="O2955" s="84" t="str">
        <f aca="false">IF(ISNA(VLOOKUP(G2955,BadCanCurves,1,FALSE())),VLOOKUP(D2955,FOLIOS,6,FALSE()),"not used")</f>
        <v>not used</v>
      </c>
      <c r="P2955" s="84" t="n">
        <f aca="false">IF($N2955="P",VLOOKUP(H2955,PrcBuckets,2,FALSE()),0)</f>
        <v>9</v>
      </c>
      <c r="Q2955" s="84" t="n">
        <f aca="false">IF($N2955="D",VLOOKUP(H2955,BasisBuckets,2,FALSE()),0)</f>
        <v>0</v>
      </c>
      <c r="R2955" s="84" t="n">
        <f aca="false">IF($N2955="PHY",VLOOKUP(H2955,PGDBuckets,2,FALSE()),0)</f>
        <v>0</v>
      </c>
      <c r="S2955" s="84" t="n">
        <f aca="false">IF($N2955="G",VLOOKUP(H2955,PGDBuckets,2,FALSE()),0)</f>
        <v>0</v>
      </c>
      <c r="T2955" s="84" t="n">
        <f aca="false">SUM(P2955:S2955)</f>
        <v>9</v>
      </c>
      <c r="U2955" s="84" t="str">
        <f aca="false">IF(O2955="not used","-",O2955&amp;N2955&amp;T2955)</f>
        <v>-</v>
      </c>
      <c r="V2955" s="84" t="str">
        <f aca="false">IF(O2955="Not Used","-",VLOOKUP(D2955,FOLIOS,7,FALSE())&amp;H2955)</f>
        <v>-</v>
      </c>
      <c r="W2955" s="84" t="str">
        <f aca="false">IF(U2955="-","-",O2955&amp;E2955&amp;H2955)</f>
        <v>-</v>
      </c>
      <c r="X2955" s="85" t="str">
        <f aca="false">D2955&amp;G2955</f>
        <v>FT-CAND-EGSC-PRCTOLL:EMP/EMER</v>
      </c>
      <c r="AF2955" s="0" t="str">
        <f aca="false">D2955&amp;V2955</f>
        <v>FT-CAND-EGSC-PRC-</v>
      </c>
    </row>
    <row r="2956" customFormat="false" ht="12.75" hidden="false" customHeight="false" outlineLevel="0" collapsed="false">
      <c r="A2956" s="81" t="n">
        <v>36682</v>
      </c>
      <c r="B2956" s="82" t="s">
        <v>55</v>
      </c>
      <c r="C2956" s="82" t="s">
        <v>56</v>
      </c>
      <c r="D2956" s="82" t="s">
        <v>103</v>
      </c>
      <c r="E2956" s="82" t="s">
        <v>24</v>
      </c>
      <c r="F2956" s="82"/>
      <c r="G2956" s="82" t="s">
        <v>64</v>
      </c>
      <c r="H2956" s="81" t="n">
        <v>37012</v>
      </c>
      <c r="I2956" s="82" t="n">
        <v>0</v>
      </c>
      <c r="J2956" s="82" t="n">
        <v>0</v>
      </c>
      <c r="K2956" s="83" t="n">
        <f aca="false">IF(J2956=0,0,J2956/I2956)</f>
        <v>0</v>
      </c>
      <c r="L2956" s="83" t="n">
        <f aca="false">I2956/UOM</f>
        <v>0</v>
      </c>
      <c r="M2956" s="83" t="n">
        <f aca="false">J2956/UOM</f>
        <v>0</v>
      </c>
      <c r="N2956" s="84" t="str">
        <f aca="false">IF(F2956="P","PHY",IF(F2956="G","G",E2956))</f>
        <v>P</v>
      </c>
      <c r="O2956" s="84" t="str">
        <f aca="false">IF(ISNA(VLOOKUP(G2956,BadCanCurves,1,FALSE())),VLOOKUP(D2956,FOLIOS,6,FALSE()),"not used")</f>
        <v>not used</v>
      </c>
      <c r="P2956" s="84" t="n">
        <f aca="false">IF($N2956="P",VLOOKUP(H2956,PrcBuckets,2,FALSE()),0)</f>
        <v>9</v>
      </c>
      <c r="Q2956" s="84" t="n">
        <f aca="false">IF($N2956="D",VLOOKUP(H2956,BasisBuckets,2,FALSE()),0)</f>
        <v>0</v>
      </c>
      <c r="R2956" s="84" t="n">
        <f aca="false">IF($N2956="PHY",VLOOKUP(H2956,PGDBuckets,2,FALSE()),0)</f>
        <v>0</v>
      </c>
      <c r="S2956" s="84" t="n">
        <f aca="false">IF($N2956="G",VLOOKUP(H2956,PGDBuckets,2,FALSE()),0)</f>
        <v>0</v>
      </c>
      <c r="T2956" s="84" t="n">
        <f aca="false">SUM(P2956:S2956)</f>
        <v>9</v>
      </c>
      <c r="U2956" s="84" t="str">
        <f aca="false">IF(O2956="not used","-",O2956&amp;N2956&amp;T2956)</f>
        <v>-</v>
      </c>
      <c r="V2956" s="84" t="str">
        <f aca="false">IF(O2956="Not Used","-",VLOOKUP(D2956,FOLIOS,7,FALSE())&amp;H2956)</f>
        <v>-</v>
      </c>
      <c r="W2956" s="84" t="str">
        <f aca="false">IF(U2956="-","-",O2956&amp;E2956&amp;H2956)</f>
        <v>-</v>
      </c>
      <c r="X2956" s="85" t="str">
        <f aca="false">D2956&amp;G2956</f>
        <v>FT-CAND-EGSC-PRCTOLL:EMP/EMER</v>
      </c>
      <c r="AF2956" s="0" t="str">
        <f aca="false">D2956&amp;V2956</f>
        <v>FT-CAND-EGSC-PRC-</v>
      </c>
    </row>
    <row r="2957" customFormat="false" ht="12.75" hidden="false" customHeight="false" outlineLevel="0" collapsed="false">
      <c r="A2957" s="81" t="n">
        <v>36682</v>
      </c>
      <c r="B2957" s="82" t="s">
        <v>55</v>
      </c>
      <c r="C2957" s="82" t="s">
        <v>56</v>
      </c>
      <c r="D2957" s="82" t="s">
        <v>103</v>
      </c>
      <c r="E2957" s="82" t="s">
        <v>24</v>
      </c>
      <c r="F2957" s="82"/>
      <c r="G2957" s="82" t="s">
        <v>64</v>
      </c>
      <c r="H2957" s="81" t="n">
        <v>37043</v>
      </c>
      <c r="I2957" s="82" t="n">
        <v>0</v>
      </c>
      <c r="J2957" s="82" t="n">
        <v>0</v>
      </c>
      <c r="K2957" s="83" t="n">
        <f aca="false">IF(J2957=0,0,J2957/I2957)</f>
        <v>0</v>
      </c>
      <c r="L2957" s="83" t="n">
        <f aca="false">I2957/UOM</f>
        <v>0</v>
      </c>
      <c r="M2957" s="83" t="n">
        <f aca="false">J2957/UOM</f>
        <v>0</v>
      </c>
      <c r="N2957" s="84" t="str">
        <f aca="false">IF(F2957="P","PHY",IF(F2957="G","G",E2957))</f>
        <v>P</v>
      </c>
      <c r="O2957" s="84" t="str">
        <f aca="false">IF(ISNA(VLOOKUP(G2957,BadCanCurves,1,FALSE())),VLOOKUP(D2957,FOLIOS,6,FALSE()),"not used")</f>
        <v>not used</v>
      </c>
      <c r="P2957" s="84" t="n">
        <f aca="false">IF($N2957="P",VLOOKUP(H2957,PrcBuckets,2,FALSE()),0)</f>
        <v>9</v>
      </c>
      <c r="Q2957" s="84" t="n">
        <f aca="false">IF($N2957="D",VLOOKUP(H2957,BasisBuckets,2,FALSE()),0)</f>
        <v>0</v>
      </c>
      <c r="R2957" s="84" t="n">
        <f aca="false">IF($N2957="PHY",VLOOKUP(H2957,PGDBuckets,2,FALSE()),0)</f>
        <v>0</v>
      </c>
      <c r="S2957" s="84" t="n">
        <f aca="false">IF($N2957="G",VLOOKUP(H2957,PGDBuckets,2,FALSE()),0)</f>
        <v>0</v>
      </c>
      <c r="T2957" s="84" t="n">
        <f aca="false">SUM(P2957:S2957)</f>
        <v>9</v>
      </c>
      <c r="U2957" s="84" t="str">
        <f aca="false">IF(O2957="not used","-",O2957&amp;N2957&amp;T2957)</f>
        <v>-</v>
      </c>
      <c r="V2957" s="84" t="str">
        <f aca="false">IF(O2957="Not Used","-",VLOOKUP(D2957,FOLIOS,7,FALSE())&amp;H2957)</f>
        <v>-</v>
      </c>
      <c r="W2957" s="84" t="str">
        <f aca="false">IF(U2957="-","-",O2957&amp;E2957&amp;H2957)</f>
        <v>-</v>
      </c>
      <c r="X2957" s="85" t="str">
        <f aca="false">D2957&amp;G2957</f>
        <v>FT-CAND-EGSC-PRCTOLL:EMP/EMER</v>
      </c>
      <c r="AF2957" s="0" t="str">
        <f aca="false">D2957&amp;V2957</f>
        <v>FT-CAND-EGSC-PRC-</v>
      </c>
    </row>
    <row r="2958" customFormat="false" ht="12.75" hidden="false" customHeight="false" outlineLevel="0" collapsed="false">
      <c r="A2958" s="81" t="n">
        <v>36682</v>
      </c>
      <c r="B2958" s="82" t="s">
        <v>55</v>
      </c>
      <c r="C2958" s="82" t="s">
        <v>56</v>
      </c>
      <c r="D2958" s="82" t="s">
        <v>103</v>
      </c>
      <c r="E2958" s="82" t="s">
        <v>24</v>
      </c>
      <c r="F2958" s="82"/>
      <c r="G2958" s="82" t="s">
        <v>64</v>
      </c>
      <c r="H2958" s="81" t="n">
        <v>37073</v>
      </c>
      <c r="I2958" s="82" t="n">
        <v>0</v>
      </c>
      <c r="J2958" s="82" t="n">
        <v>0</v>
      </c>
      <c r="K2958" s="83" t="n">
        <f aca="false">IF(J2958=0,0,J2958/I2958)</f>
        <v>0</v>
      </c>
      <c r="L2958" s="83" t="n">
        <f aca="false">I2958/UOM</f>
        <v>0</v>
      </c>
      <c r="M2958" s="83" t="n">
        <f aca="false">J2958/UOM</f>
        <v>0</v>
      </c>
      <c r="N2958" s="84" t="str">
        <f aca="false">IF(F2958="P","PHY",IF(F2958="G","G",E2958))</f>
        <v>P</v>
      </c>
      <c r="O2958" s="84" t="str">
        <f aca="false">IF(ISNA(VLOOKUP(G2958,BadCanCurves,1,FALSE())),VLOOKUP(D2958,FOLIOS,6,FALSE()),"not used")</f>
        <v>not used</v>
      </c>
      <c r="P2958" s="84" t="n">
        <f aca="false">IF($N2958="P",VLOOKUP(H2958,PrcBuckets,2,FALSE()),0)</f>
        <v>9</v>
      </c>
      <c r="Q2958" s="84" t="n">
        <f aca="false">IF($N2958="D",VLOOKUP(H2958,BasisBuckets,2,FALSE()),0)</f>
        <v>0</v>
      </c>
      <c r="R2958" s="84" t="n">
        <f aca="false">IF($N2958="PHY",VLOOKUP(H2958,PGDBuckets,2,FALSE()),0)</f>
        <v>0</v>
      </c>
      <c r="S2958" s="84" t="n">
        <f aca="false">IF($N2958="G",VLOOKUP(H2958,PGDBuckets,2,FALSE()),0)</f>
        <v>0</v>
      </c>
      <c r="T2958" s="84" t="n">
        <f aca="false">SUM(P2958:S2958)</f>
        <v>9</v>
      </c>
      <c r="U2958" s="84" t="str">
        <f aca="false">IF(O2958="not used","-",O2958&amp;N2958&amp;T2958)</f>
        <v>-</v>
      </c>
      <c r="V2958" s="84" t="str">
        <f aca="false">IF(O2958="Not Used","-",VLOOKUP(D2958,FOLIOS,7,FALSE())&amp;H2958)</f>
        <v>-</v>
      </c>
      <c r="W2958" s="84" t="str">
        <f aca="false">IF(U2958="-","-",O2958&amp;E2958&amp;H2958)</f>
        <v>-</v>
      </c>
      <c r="X2958" s="85" t="str">
        <f aca="false">D2958&amp;G2958</f>
        <v>FT-CAND-EGSC-PRCTOLL:EMP/EMER</v>
      </c>
      <c r="AF2958" s="0" t="str">
        <f aca="false">D2958&amp;V2958</f>
        <v>FT-CAND-EGSC-PRC-</v>
      </c>
    </row>
    <row r="2959" customFormat="false" ht="12.75" hidden="false" customHeight="false" outlineLevel="0" collapsed="false">
      <c r="A2959" s="81" t="n">
        <v>36682</v>
      </c>
      <c r="B2959" s="82" t="s">
        <v>55</v>
      </c>
      <c r="C2959" s="82" t="s">
        <v>56</v>
      </c>
      <c r="D2959" s="82" t="s">
        <v>103</v>
      </c>
      <c r="E2959" s="82" t="s">
        <v>24</v>
      </c>
      <c r="F2959" s="82"/>
      <c r="G2959" s="82" t="s">
        <v>64</v>
      </c>
      <c r="H2959" s="81" t="n">
        <v>37104</v>
      </c>
      <c r="I2959" s="82" t="n">
        <v>0</v>
      </c>
      <c r="J2959" s="82" t="n">
        <v>0</v>
      </c>
      <c r="K2959" s="83" t="n">
        <f aca="false">IF(J2959=0,0,J2959/I2959)</f>
        <v>0</v>
      </c>
      <c r="L2959" s="83" t="n">
        <f aca="false">I2959/UOM</f>
        <v>0</v>
      </c>
      <c r="M2959" s="83" t="n">
        <f aca="false">J2959/UOM</f>
        <v>0</v>
      </c>
      <c r="N2959" s="84" t="str">
        <f aca="false">IF(F2959="P","PHY",IF(F2959="G","G",E2959))</f>
        <v>P</v>
      </c>
      <c r="O2959" s="84" t="str">
        <f aca="false">IF(ISNA(VLOOKUP(G2959,BadCanCurves,1,FALSE())),VLOOKUP(D2959,FOLIOS,6,FALSE()),"not used")</f>
        <v>not used</v>
      </c>
      <c r="P2959" s="84" t="n">
        <f aca="false">IF($N2959="P",VLOOKUP(H2959,PrcBuckets,2,FALSE()),0)</f>
        <v>9</v>
      </c>
      <c r="Q2959" s="84" t="n">
        <f aca="false">IF($N2959="D",VLOOKUP(H2959,BasisBuckets,2,FALSE()),0)</f>
        <v>0</v>
      </c>
      <c r="R2959" s="84" t="n">
        <f aca="false">IF($N2959="PHY",VLOOKUP(H2959,PGDBuckets,2,FALSE()),0)</f>
        <v>0</v>
      </c>
      <c r="S2959" s="84" t="n">
        <f aca="false">IF($N2959="G",VLOOKUP(H2959,PGDBuckets,2,FALSE()),0)</f>
        <v>0</v>
      </c>
      <c r="T2959" s="84" t="n">
        <f aca="false">SUM(P2959:S2959)</f>
        <v>9</v>
      </c>
      <c r="U2959" s="84" t="str">
        <f aca="false">IF(O2959="not used","-",O2959&amp;N2959&amp;T2959)</f>
        <v>-</v>
      </c>
      <c r="V2959" s="84" t="str">
        <f aca="false">IF(O2959="Not Used","-",VLOOKUP(D2959,FOLIOS,7,FALSE())&amp;H2959)</f>
        <v>-</v>
      </c>
      <c r="W2959" s="84" t="str">
        <f aca="false">IF(U2959="-","-",O2959&amp;E2959&amp;H2959)</f>
        <v>-</v>
      </c>
      <c r="X2959" s="85" t="str">
        <f aca="false">D2959&amp;G2959</f>
        <v>FT-CAND-EGSC-PRCTOLL:EMP/EMER</v>
      </c>
      <c r="AF2959" s="0" t="str">
        <f aca="false">D2959&amp;V2959</f>
        <v>FT-CAND-EGSC-PRC-</v>
      </c>
    </row>
    <row r="2960" customFormat="false" ht="12.75" hidden="false" customHeight="false" outlineLevel="0" collapsed="false">
      <c r="A2960" s="81" t="n">
        <v>36682</v>
      </c>
      <c r="B2960" s="82" t="s">
        <v>55</v>
      </c>
      <c r="C2960" s="82" t="s">
        <v>56</v>
      </c>
      <c r="D2960" s="82" t="s">
        <v>103</v>
      </c>
      <c r="E2960" s="82" t="s">
        <v>24</v>
      </c>
      <c r="F2960" s="82"/>
      <c r="G2960" s="82" t="s">
        <v>64</v>
      </c>
      <c r="H2960" s="81" t="n">
        <v>37135</v>
      </c>
      <c r="I2960" s="82" t="n">
        <v>0</v>
      </c>
      <c r="J2960" s="82" t="n">
        <v>0</v>
      </c>
      <c r="K2960" s="83" t="n">
        <f aca="false">IF(J2960=0,0,J2960/I2960)</f>
        <v>0</v>
      </c>
      <c r="L2960" s="83" t="n">
        <f aca="false">I2960/UOM</f>
        <v>0</v>
      </c>
      <c r="M2960" s="83" t="n">
        <f aca="false">J2960/UOM</f>
        <v>0</v>
      </c>
      <c r="N2960" s="84" t="str">
        <f aca="false">IF(F2960="P","PHY",IF(F2960="G","G",E2960))</f>
        <v>P</v>
      </c>
      <c r="O2960" s="84" t="str">
        <f aca="false">IF(ISNA(VLOOKUP(G2960,BadCanCurves,1,FALSE())),VLOOKUP(D2960,FOLIOS,6,FALSE()),"not used")</f>
        <v>not used</v>
      </c>
      <c r="P2960" s="84" t="n">
        <f aca="false">IF($N2960="P",VLOOKUP(H2960,PrcBuckets,2,FALSE()),0)</f>
        <v>9</v>
      </c>
      <c r="Q2960" s="84" t="n">
        <f aca="false">IF($N2960="D",VLOOKUP(H2960,BasisBuckets,2,FALSE()),0)</f>
        <v>0</v>
      </c>
      <c r="R2960" s="84" t="n">
        <f aca="false">IF($N2960="PHY",VLOOKUP(H2960,PGDBuckets,2,FALSE()),0)</f>
        <v>0</v>
      </c>
      <c r="S2960" s="84" t="n">
        <f aca="false">IF($N2960="G",VLOOKUP(H2960,PGDBuckets,2,FALSE()),0)</f>
        <v>0</v>
      </c>
      <c r="T2960" s="84" t="n">
        <f aca="false">SUM(P2960:S2960)</f>
        <v>9</v>
      </c>
      <c r="U2960" s="84" t="str">
        <f aca="false">IF(O2960="not used","-",O2960&amp;N2960&amp;T2960)</f>
        <v>-</v>
      </c>
      <c r="V2960" s="84" t="str">
        <f aca="false">IF(O2960="Not Used","-",VLOOKUP(D2960,FOLIOS,7,FALSE())&amp;H2960)</f>
        <v>-</v>
      </c>
      <c r="W2960" s="84" t="str">
        <f aca="false">IF(U2960="-","-",O2960&amp;E2960&amp;H2960)</f>
        <v>-</v>
      </c>
      <c r="X2960" s="85" t="str">
        <f aca="false">D2960&amp;G2960</f>
        <v>FT-CAND-EGSC-PRCTOLL:EMP/EMER</v>
      </c>
      <c r="AF2960" s="0" t="str">
        <f aca="false">D2960&amp;V2960</f>
        <v>FT-CAND-EGSC-PRC-</v>
      </c>
    </row>
    <row r="2961" customFormat="false" ht="12.75" hidden="false" customHeight="false" outlineLevel="0" collapsed="false">
      <c r="A2961" s="81" t="n">
        <v>36682</v>
      </c>
      <c r="B2961" s="82" t="s">
        <v>55</v>
      </c>
      <c r="C2961" s="82" t="s">
        <v>56</v>
      </c>
      <c r="D2961" s="82" t="s">
        <v>103</v>
      </c>
      <c r="E2961" s="82" t="s">
        <v>24</v>
      </c>
      <c r="F2961" s="82"/>
      <c r="G2961" s="82" t="s">
        <v>64</v>
      </c>
      <c r="H2961" s="81" t="n">
        <v>37165</v>
      </c>
      <c r="I2961" s="82" t="n">
        <v>0</v>
      </c>
      <c r="J2961" s="82" t="n">
        <v>0</v>
      </c>
      <c r="K2961" s="83" t="n">
        <f aca="false">IF(J2961=0,0,J2961/I2961)</f>
        <v>0</v>
      </c>
      <c r="L2961" s="83" t="n">
        <f aca="false">I2961/UOM</f>
        <v>0</v>
      </c>
      <c r="M2961" s="83" t="n">
        <f aca="false">J2961/UOM</f>
        <v>0</v>
      </c>
      <c r="N2961" s="84" t="str">
        <f aca="false">IF(F2961="P","PHY",IF(F2961="G","G",E2961))</f>
        <v>P</v>
      </c>
      <c r="O2961" s="84" t="str">
        <f aca="false">IF(ISNA(VLOOKUP(G2961,BadCanCurves,1,FALSE())),VLOOKUP(D2961,FOLIOS,6,FALSE()),"not used")</f>
        <v>not used</v>
      </c>
      <c r="P2961" s="84" t="n">
        <f aca="false">IF($N2961="P",VLOOKUP(H2961,PrcBuckets,2,FALSE()),0)</f>
        <v>9</v>
      </c>
      <c r="Q2961" s="84" t="n">
        <f aca="false">IF($N2961="D",VLOOKUP(H2961,BasisBuckets,2,FALSE()),0)</f>
        <v>0</v>
      </c>
      <c r="R2961" s="84" t="n">
        <f aca="false">IF($N2961="PHY",VLOOKUP(H2961,PGDBuckets,2,FALSE()),0)</f>
        <v>0</v>
      </c>
      <c r="S2961" s="84" t="n">
        <f aca="false">IF($N2961="G",VLOOKUP(H2961,PGDBuckets,2,FALSE()),0)</f>
        <v>0</v>
      </c>
      <c r="T2961" s="84" t="n">
        <f aca="false">SUM(P2961:S2961)</f>
        <v>9</v>
      </c>
      <c r="U2961" s="84" t="str">
        <f aca="false">IF(O2961="not used","-",O2961&amp;N2961&amp;T2961)</f>
        <v>-</v>
      </c>
      <c r="V2961" s="84" t="str">
        <f aca="false">IF(O2961="Not Used","-",VLOOKUP(D2961,FOLIOS,7,FALSE())&amp;H2961)</f>
        <v>-</v>
      </c>
      <c r="W2961" s="84" t="str">
        <f aca="false">IF(U2961="-","-",O2961&amp;E2961&amp;H2961)</f>
        <v>-</v>
      </c>
      <c r="X2961" s="85" t="str">
        <f aca="false">D2961&amp;G2961</f>
        <v>FT-CAND-EGSC-PRCTOLL:EMP/EMER</v>
      </c>
      <c r="AF2961" s="0" t="str">
        <f aca="false">D2961&amp;V2961</f>
        <v>FT-CAND-EGSC-PRC-</v>
      </c>
    </row>
    <row r="2962" customFormat="false" ht="12.75" hidden="false" customHeight="false" outlineLevel="0" collapsed="false">
      <c r="A2962" s="81" t="n">
        <v>36682</v>
      </c>
      <c r="B2962" s="82" t="s">
        <v>55</v>
      </c>
      <c r="C2962" s="82" t="s">
        <v>56</v>
      </c>
      <c r="D2962" s="82" t="s">
        <v>103</v>
      </c>
      <c r="E2962" s="82" t="s">
        <v>24</v>
      </c>
      <c r="F2962" s="82"/>
      <c r="G2962" s="82" t="s">
        <v>64</v>
      </c>
      <c r="H2962" s="81" t="n">
        <v>37196</v>
      </c>
      <c r="I2962" s="82" t="n">
        <v>0</v>
      </c>
      <c r="J2962" s="82" t="n">
        <v>0</v>
      </c>
      <c r="K2962" s="83" t="n">
        <f aca="false">IF(J2962=0,0,J2962/I2962)</f>
        <v>0</v>
      </c>
      <c r="L2962" s="83" t="n">
        <f aca="false">I2962/UOM</f>
        <v>0</v>
      </c>
      <c r="M2962" s="83" t="n">
        <f aca="false">J2962/UOM</f>
        <v>0</v>
      </c>
      <c r="N2962" s="84" t="str">
        <f aca="false">IF(F2962="P","PHY",IF(F2962="G","G",E2962))</f>
        <v>P</v>
      </c>
      <c r="O2962" s="84" t="str">
        <f aca="false">IF(ISNA(VLOOKUP(G2962,BadCanCurves,1,FALSE())),VLOOKUP(D2962,FOLIOS,6,FALSE()),"not used")</f>
        <v>not used</v>
      </c>
      <c r="P2962" s="84" t="n">
        <f aca="false">IF($N2962="P",VLOOKUP(H2962,PrcBuckets,2,FALSE()),0)</f>
        <v>9</v>
      </c>
      <c r="Q2962" s="84" t="n">
        <f aca="false">IF($N2962="D",VLOOKUP(H2962,BasisBuckets,2,FALSE()),0)</f>
        <v>0</v>
      </c>
      <c r="R2962" s="84" t="n">
        <f aca="false">IF($N2962="PHY",VLOOKUP(H2962,PGDBuckets,2,FALSE()),0)</f>
        <v>0</v>
      </c>
      <c r="S2962" s="84" t="n">
        <f aca="false">IF($N2962="G",VLOOKUP(H2962,PGDBuckets,2,FALSE()),0)</f>
        <v>0</v>
      </c>
      <c r="T2962" s="84" t="n">
        <f aca="false">SUM(P2962:S2962)</f>
        <v>9</v>
      </c>
      <c r="U2962" s="84" t="str">
        <f aca="false">IF(O2962="not used","-",O2962&amp;N2962&amp;T2962)</f>
        <v>-</v>
      </c>
      <c r="V2962" s="84" t="str">
        <f aca="false">IF(O2962="Not Used","-",VLOOKUP(D2962,FOLIOS,7,FALSE())&amp;H2962)</f>
        <v>-</v>
      </c>
      <c r="W2962" s="84" t="str">
        <f aca="false">IF(U2962="-","-",O2962&amp;E2962&amp;H2962)</f>
        <v>-</v>
      </c>
      <c r="X2962" s="85" t="str">
        <f aca="false">D2962&amp;G2962</f>
        <v>FT-CAND-EGSC-PRCTOLL:EMP/EMER</v>
      </c>
      <c r="AF2962" s="0" t="str">
        <f aca="false">D2962&amp;V2962</f>
        <v>FT-CAND-EGSC-PRC-</v>
      </c>
    </row>
    <row r="2963" customFormat="false" ht="12.75" hidden="false" customHeight="false" outlineLevel="0" collapsed="false">
      <c r="A2963" s="81" t="n">
        <v>36682</v>
      </c>
      <c r="B2963" s="82" t="s">
        <v>55</v>
      </c>
      <c r="C2963" s="82" t="s">
        <v>56</v>
      </c>
      <c r="D2963" s="82" t="s">
        <v>103</v>
      </c>
      <c r="E2963" s="82" t="s">
        <v>24</v>
      </c>
      <c r="F2963" s="82"/>
      <c r="G2963" s="82" t="s">
        <v>64</v>
      </c>
      <c r="H2963" s="81" t="n">
        <v>37226</v>
      </c>
      <c r="I2963" s="82" t="n">
        <v>0</v>
      </c>
      <c r="J2963" s="82" t="n">
        <v>0</v>
      </c>
      <c r="K2963" s="83" t="n">
        <f aca="false">IF(J2963=0,0,J2963/I2963)</f>
        <v>0</v>
      </c>
      <c r="L2963" s="83" t="n">
        <f aca="false">I2963/UOM</f>
        <v>0</v>
      </c>
      <c r="M2963" s="83" t="n">
        <f aca="false">J2963/UOM</f>
        <v>0</v>
      </c>
      <c r="N2963" s="84" t="str">
        <f aca="false">IF(F2963="P","PHY",IF(F2963="G","G",E2963))</f>
        <v>P</v>
      </c>
      <c r="O2963" s="84" t="str">
        <f aca="false">IF(ISNA(VLOOKUP(G2963,BadCanCurves,1,FALSE())),VLOOKUP(D2963,FOLIOS,6,FALSE()),"not used")</f>
        <v>not used</v>
      </c>
      <c r="P2963" s="84" t="n">
        <f aca="false">IF($N2963="P",VLOOKUP(H2963,PrcBuckets,2,FALSE()),0)</f>
        <v>9</v>
      </c>
      <c r="Q2963" s="84" t="n">
        <f aca="false">IF($N2963="D",VLOOKUP(H2963,BasisBuckets,2,FALSE()),0)</f>
        <v>0</v>
      </c>
      <c r="R2963" s="84" t="n">
        <f aca="false">IF($N2963="PHY",VLOOKUP(H2963,PGDBuckets,2,FALSE()),0)</f>
        <v>0</v>
      </c>
      <c r="S2963" s="84" t="n">
        <f aca="false">IF($N2963="G",VLOOKUP(H2963,PGDBuckets,2,FALSE()),0)</f>
        <v>0</v>
      </c>
      <c r="T2963" s="84" t="n">
        <f aca="false">SUM(P2963:S2963)</f>
        <v>9</v>
      </c>
      <c r="U2963" s="84" t="str">
        <f aca="false">IF(O2963="not used","-",O2963&amp;N2963&amp;T2963)</f>
        <v>-</v>
      </c>
      <c r="V2963" s="84" t="str">
        <f aca="false">IF(O2963="Not Used","-",VLOOKUP(D2963,FOLIOS,7,FALSE())&amp;H2963)</f>
        <v>-</v>
      </c>
      <c r="W2963" s="84" t="str">
        <f aca="false">IF(U2963="-","-",O2963&amp;E2963&amp;H2963)</f>
        <v>-</v>
      </c>
      <c r="X2963" s="85" t="str">
        <f aca="false">D2963&amp;G2963</f>
        <v>FT-CAND-EGSC-PRCTOLL:EMP/EMER</v>
      </c>
      <c r="AF2963" s="0" t="str">
        <f aca="false">D2963&amp;V2963</f>
        <v>FT-CAND-EGSC-PRC-</v>
      </c>
    </row>
    <row r="2964" customFormat="false" ht="12.75" hidden="false" customHeight="false" outlineLevel="0" collapsed="false">
      <c r="A2964" s="81" t="n">
        <v>36682</v>
      </c>
      <c r="B2964" s="82" t="s">
        <v>55</v>
      </c>
      <c r="C2964" s="82" t="s">
        <v>56</v>
      </c>
      <c r="D2964" s="82" t="s">
        <v>103</v>
      </c>
      <c r="E2964" s="82" t="s">
        <v>24</v>
      </c>
      <c r="F2964" s="82"/>
      <c r="G2964" s="82" t="s">
        <v>64</v>
      </c>
      <c r="H2964" s="81" t="n">
        <v>37257</v>
      </c>
      <c r="I2964" s="82" t="n">
        <v>0</v>
      </c>
      <c r="J2964" s="82" t="n">
        <v>0</v>
      </c>
      <c r="K2964" s="83" t="n">
        <f aca="false">IF(J2964=0,0,J2964/I2964)</f>
        <v>0</v>
      </c>
      <c r="L2964" s="83" t="n">
        <f aca="false">I2964/UOM</f>
        <v>0</v>
      </c>
      <c r="M2964" s="83" t="n">
        <f aca="false">J2964/UOM</f>
        <v>0</v>
      </c>
      <c r="N2964" s="84" t="str">
        <f aca="false">IF(F2964="P","PHY",IF(F2964="G","G",E2964))</f>
        <v>P</v>
      </c>
      <c r="O2964" s="84" t="str">
        <f aca="false">IF(ISNA(VLOOKUP(G2964,BadCanCurves,1,FALSE())),VLOOKUP(D2964,FOLIOS,6,FALSE()),"not used")</f>
        <v>not used</v>
      </c>
      <c r="P2964" s="84" t="n">
        <f aca="false">IF($N2964="P",VLOOKUP(H2964,PrcBuckets,2,FALSE()),0)</f>
        <v>10</v>
      </c>
      <c r="Q2964" s="84" t="n">
        <f aca="false">IF($N2964="D",VLOOKUP(H2964,BasisBuckets,2,FALSE()),0)</f>
        <v>0</v>
      </c>
      <c r="R2964" s="84" t="n">
        <f aca="false">IF($N2964="PHY",VLOOKUP(H2964,PGDBuckets,2,FALSE()),0)</f>
        <v>0</v>
      </c>
      <c r="S2964" s="84" t="n">
        <f aca="false">IF($N2964="G",VLOOKUP(H2964,PGDBuckets,2,FALSE()),0)</f>
        <v>0</v>
      </c>
      <c r="T2964" s="84" t="n">
        <f aca="false">SUM(P2964:S2964)</f>
        <v>10</v>
      </c>
      <c r="U2964" s="84" t="str">
        <f aca="false">IF(O2964="not used","-",O2964&amp;N2964&amp;T2964)</f>
        <v>-</v>
      </c>
      <c r="V2964" s="84" t="str">
        <f aca="false">IF(O2964="Not Used","-",VLOOKUP(D2964,FOLIOS,7,FALSE())&amp;H2964)</f>
        <v>-</v>
      </c>
      <c r="W2964" s="84" t="str">
        <f aca="false">IF(U2964="-","-",O2964&amp;E2964&amp;H2964)</f>
        <v>-</v>
      </c>
      <c r="X2964" s="85" t="str">
        <f aca="false">D2964&amp;G2964</f>
        <v>FT-CAND-EGSC-PRCTOLL:EMP/EMER</v>
      </c>
      <c r="AF2964" s="0" t="str">
        <f aca="false">D2964&amp;V2964</f>
        <v>FT-CAND-EGSC-PRC-</v>
      </c>
    </row>
    <row r="2965" customFormat="false" ht="12.75" hidden="false" customHeight="false" outlineLevel="0" collapsed="false">
      <c r="A2965" s="81" t="n">
        <v>36682</v>
      </c>
      <c r="B2965" s="82" t="s">
        <v>55</v>
      </c>
      <c r="C2965" s="82" t="s">
        <v>56</v>
      </c>
      <c r="D2965" s="82" t="s">
        <v>103</v>
      </c>
      <c r="E2965" s="82" t="s">
        <v>24</v>
      </c>
      <c r="F2965" s="82"/>
      <c r="G2965" s="82" t="s">
        <v>64</v>
      </c>
      <c r="H2965" s="81" t="n">
        <v>37288</v>
      </c>
      <c r="I2965" s="82" t="n">
        <v>0</v>
      </c>
      <c r="J2965" s="82" t="n">
        <v>0</v>
      </c>
      <c r="K2965" s="83" t="n">
        <f aca="false">IF(J2965=0,0,J2965/I2965)</f>
        <v>0</v>
      </c>
      <c r="L2965" s="83" t="n">
        <f aca="false">I2965/UOM</f>
        <v>0</v>
      </c>
      <c r="M2965" s="83" t="n">
        <f aca="false">J2965/UOM</f>
        <v>0</v>
      </c>
      <c r="N2965" s="84" t="str">
        <f aca="false">IF(F2965="P","PHY",IF(F2965="G","G",E2965))</f>
        <v>P</v>
      </c>
      <c r="O2965" s="84" t="str">
        <f aca="false">IF(ISNA(VLOOKUP(G2965,BadCanCurves,1,FALSE())),VLOOKUP(D2965,FOLIOS,6,FALSE()),"not used")</f>
        <v>not used</v>
      </c>
      <c r="P2965" s="84" t="n">
        <f aca="false">IF($N2965="P",VLOOKUP(H2965,PrcBuckets,2,FALSE()),0)</f>
        <v>10</v>
      </c>
      <c r="Q2965" s="84" t="n">
        <f aca="false">IF($N2965="D",VLOOKUP(H2965,BasisBuckets,2,FALSE()),0)</f>
        <v>0</v>
      </c>
      <c r="R2965" s="84" t="n">
        <f aca="false">IF($N2965="PHY",VLOOKUP(H2965,PGDBuckets,2,FALSE()),0)</f>
        <v>0</v>
      </c>
      <c r="S2965" s="84" t="n">
        <f aca="false">IF($N2965="G",VLOOKUP(H2965,PGDBuckets,2,FALSE()),0)</f>
        <v>0</v>
      </c>
      <c r="T2965" s="84" t="n">
        <f aca="false">SUM(P2965:S2965)</f>
        <v>10</v>
      </c>
      <c r="U2965" s="84" t="str">
        <f aca="false">IF(O2965="not used","-",O2965&amp;N2965&amp;T2965)</f>
        <v>-</v>
      </c>
      <c r="V2965" s="84" t="str">
        <f aca="false">IF(O2965="Not Used","-",VLOOKUP(D2965,FOLIOS,7,FALSE())&amp;H2965)</f>
        <v>-</v>
      </c>
      <c r="W2965" s="84" t="str">
        <f aca="false">IF(U2965="-","-",O2965&amp;E2965&amp;H2965)</f>
        <v>-</v>
      </c>
      <c r="X2965" s="85" t="str">
        <f aca="false">D2965&amp;G2965</f>
        <v>FT-CAND-EGSC-PRCTOLL:EMP/EMER</v>
      </c>
      <c r="AF2965" s="0" t="str">
        <f aca="false">D2965&amp;V2965</f>
        <v>FT-CAND-EGSC-PRC-</v>
      </c>
    </row>
    <row r="2966" customFormat="false" ht="12.75" hidden="false" customHeight="false" outlineLevel="0" collapsed="false">
      <c r="A2966" s="81" t="n">
        <v>36682</v>
      </c>
      <c r="B2966" s="82" t="s">
        <v>55</v>
      </c>
      <c r="C2966" s="82" t="s">
        <v>56</v>
      </c>
      <c r="D2966" s="82" t="s">
        <v>103</v>
      </c>
      <c r="E2966" s="82" t="s">
        <v>24</v>
      </c>
      <c r="F2966" s="82"/>
      <c r="G2966" s="82" t="s">
        <v>64</v>
      </c>
      <c r="H2966" s="81" t="n">
        <v>37316</v>
      </c>
      <c r="I2966" s="82" t="n">
        <v>0</v>
      </c>
      <c r="J2966" s="82" t="n">
        <v>0</v>
      </c>
      <c r="K2966" s="83" t="n">
        <f aca="false">IF(J2966=0,0,J2966/I2966)</f>
        <v>0</v>
      </c>
      <c r="L2966" s="83" t="n">
        <f aca="false">I2966/UOM</f>
        <v>0</v>
      </c>
      <c r="M2966" s="83" t="n">
        <f aca="false">J2966/UOM</f>
        <v>0</v>
      </c>
      <c r="N2966" s="84" t="str">
        <f aca="false">IF(F2966="P","PHY",IF(F2966="G","G",E2966))</f>
        <v>P</v>
      </c>
      <c r="O2966" s="84" t="str">
        <f aca="false">IF(ISNA(VLOOKUP(G2966,BadCanCurves,1,FALSE())),VLOOKUP(D2966,FOLIOS,6,FALSE()),"not used")</f>
        <v>not used</v>
      </c>
      <c r="P2966" s="84" t="n">
        <f aca="false">IF($N2966="P",VLOOKUP(H2966,PrcBuckets,2,FALSE()),0)</f>
        <v>10</v>
      </c>
      <c r="Q2966" s="84" t="n">
        <f aca="false">IF($N2966="D",VLOOKUP(H2966,BasisBuckets,2,FALSE()),0)</f>
        <v>0</v>
      </c>
      <c r="R2966" s="84" t="n">
        <f aca="false">IF($N2966="PHY",VLOOKUP(H2966,PGDBuckets,2,FALSE()),0)</f>
        <v>0</v>
      </c>
      <c r="S2966" s="84" t="n">
        <f aca="false">IF($N2966="G",VLOOKUP(H2966,PGDBuckets,2,FALSE()),0)</f>
        <v>0</v>
      </c>
      <c r="T2966" s="84" t="n">
        <f aca="false">SUM(P2966:S2966)</f>
        <v>10</v>
      </c>
      <c r="U2966" s="84" t="str">
        <f aca="false">IF(O2966="not used","-",O2966&amp;N2966&amp;T2966)</f>
        <v>-</v>
      </c>
      <c r="V2966" s="84" t="str">
        <f aca="false">IF(O2966="Not Used","-",VLOOKUP(D2966,FOLIOS,7,FALSE())&amp;H2966)</f>
        <v>-</v>
      </c>
      <c r="W2966" s="84" t="str">
        <f aca="false">IF(U2966="-","-",O2966&amp;E2966&amp;H2966)</f>
        <v>-</v>
      </c>
      <c r="X2966" s="85" t="str">
        <f aca="false">D2966&amp;G2966</f>
        <v>FT-CAND-EGSC-PRCTOLL:EMP/EMER</v>
      </c>
      <c r="AF2966" s="0" t="str">
        <f aca="false">D2966&amp;V2966</f>
        <v>FT-CAND-EGSC-PRC-</v>
      </c>
    </row>
    <row r="2967" customFormat="false" ht="12.75" hidden="false" customHeight="false" outlineLevel="0" collapsed="false">
      <c r="A2967" s="81" t="n">
        <v>36682</v>
      </c>
      <c r="B2967" s="82" t="s">
        <v>55</v>
      </c>
      <c r="C2967" s="82" t="s">
        <v>56</v>
      </c>
      <c r="D2967" s="82" t="s">
        <v>103</v>
      </c>
      <c r="E2967" s="82" t="s">
        <v>24</v>
      </c>
      <c r="F2967" s="82"/>
      <c r="G2967" s="82" t="s">
        <v>64</v>
      </c>
      <c r="H2967" s="81" t="n">
        <v>37347</v>
      </c>
      <c r="I2967" s="82" t="n">
        <v>0</v>
      </c>
      <c r="J2967" s="82" t="n">
        <v>0</v>
      </c>
      <c r="K2967" s="83" t="n">
        <f aca="false">IF(J2967=0,0,J2967/I2967)</f>
        <v>0</v>
      </c>
      <c r="L2967" s="83" t="n">
        <f aca="false">I2967/UOM</f>
        <v>0</v>
      </c>
      <c r="M2967" s="83" t="n">
        <f aca="false">J2967/UOM</f>
        <v>0</v>
      </c>
      <c r="N2967" s="84" t="str">
        <f aca="false">IF(F2967="P","PHY",IF(F2967="G","G",E2967))</f>
        <v>P</v>
      </c>
      <c r="O2967" s="84" t="str">
        <f aca="false">IF(ISNA(VLOOKUP(G2967,BadCanCurves,1,FALSE())),VLOOKUP(D2967,FOLIOS,6,FALSE()),"not used")</f>
        <v>not used</v>
      </c>
      <c r="P2967" s="84" t="n">
        <f aca="false">IF($N2967="P",VLOOKUP(H2967,PrcBuckets,2,FALSE()),0)</f>
        <v>10</v>
      </c>
      <c r="Q2967" s="84" t="n">
        <f aca="false">IF($N2967="D",VLOOKUP(H2967,BasisBuckets,2,FALSE()),0)</f>
        <v>0</v>
      </c>
      <c r="R2967" s="84" t="n">
        <f aca="false">IF($N2967="PHY",VLOOKUP(H2967,PGDBuckets,2,FALSE()),0)</f>
        <v>0</v>
      </c>
      <c r="S2967" s="84" t="n">
        <f aca="false">IF($N2967="G",VLOOKUP(H2967,PGDBuckets,2,FALSE()),0)</f>
        <v>0</v>
      </c>
      <c r="T2967" s="84" t="n">
        <f aca="false">SUM(P2967:S2967)</f>
        <v>10</v>
      </c>
      <c r="U2967" s="84" t="str">
        <f aca="false">IF(O2967="not used","-",O2967&amp;N2967&amp;T2967)</f>
        <v>-</v>
      </c>
      <c r="V2967" s="84" t="str">
        <f aca="false">IF(O2967="Not Used","-",VLOOKUP(D2967,FOLIOS,7,FALSE())&amp;H2967)</f>
        <v>-</v>
      </c>
      <c r="W2967" s="84" t="str">
        <f aca="false">IF(U2967="-","-",O2967&amp;E2967&amp;H2967)</f>
        <v>-</v>
      </c>
      <c r="X2967" s="85" t="str">
        <f aca="false">D2967&amp;G2967</f>
        <v>FT-CAND-EGSC-PRCTOLL:EMP/EMER</v>
      </c>
      <c r="AF2967" s="0" t="str">
        <f aca="false">D2967&amp;V2967</f>
        <v>FT-CAND-EGSC-PRC-</v>
      </c>
    </row>
    <row r="2968" customFormat="false" ht="12.75" hidden="false" customHeight="false" outlineLevel="0" collapsed="false">
      <c r="A2968" s="81" t="n">
        <v>36682</v>
      </c>
      <c r="B2968" s="82" t="s">
        <v>55</v>
      </c>
      <c r="C2968" s="82" t="s">
        <v>56</v>
      </c>
      <c r="D2968" s="82" t="s">
        <v>103</v>
      </c>
      <c r="E2968" s="82" t="s">
        <v>24</v>
      </c>
      <c r="F2968" s="82"/>
      <c r="G2968" s="82" t="s">
        <v>64</v>
      </c>
      <c r="H2968" s="81" t="n">
        <v>37377</v>
      </c>
      <c r="I2968" s="82" t="n">
        <v>0</v>
      </c>
      <c r="J2968" s="82" t="n">
        <v>0</v>
      </c>
      <c r="K2968" s="83" t="n">
        <f aca="false">IF(J2968=0,0,J2968/I2968)</f>
        <v>0</v>
      </c>
      <c r="L2968" s="83" t="n">
        <f aca="false">I2968/UOM</f>
        <v>0</v>
      </c>
      <c r="M2968" s="83" t="n">
        <f aca="false">J2968/UOM</f>
        <v>0</v>
      </c>
      <c r="N2968" s="84" t="str">
        <f aca="false">IF(F2968="P","PHY",IF(F2968="G","G",E2968))</f>
        <v>P</v>
      </c>
      <c r="O2968" s="84" t="str">
        <f aca="false">IF(ISNA(VLOOKUP(G2968,BadCanCurves,1,FALSE())),VLOOKUP(D2968,FOLIOS,6,FALSE()),"not used")</f>
        <v>not used</v>
      </c>
      <c r="P2968" s="84" t="n">
        <f aca="false">IF($N2968="P",VLOOKUP(H2968,PrcBuckets,2,FALSE()),0)</f>
        <v>10</v>
      </c>
      <c r="Q2968" s="84" t="n">
        <f aca="false">IF($N2968="D",VLOOKUP(H2968,BasisBuckets,2,FALSE()),0)</f>
        <v>0</v>
      </c>
      <c r="R2968" s="84" t="n">
        <f aca="false">IF($N2968="PHY",VLOOKUP(H2968,PGDBuckets,2,FALSE()),0)</f>
        <v>0</v>
      </c>
      <c r="S2968" s="84" t="n">
        <f aca="false">IF($N2968="G",VLOOKUP(H2968,PGDBuckets,2,FALSE()),0)</f>
        <v>0</v>
      </c>
      <c r="T2968" s="84" t="n">
        <f aca="false">SUM(P2968:S2968)</f>
        <v>10</v>
      </c>
      <c r="U2968" s="84" t="str">
        <f aca="false">IF(O2968="not used","-",O2968&amp;N2968&amp;T2968)</f>
        <v>-</v>
      </c>
      <c r="V2968" s="84" t="str">
        <f aca="false">IF(O2968="Not Used","-",VLOOKUP(D2968,FOLIOS,7,FALSE())&amp;H2968)</f>
        <v>-</v>
      </c>
      <c r="W2968" s="84" t="str">
        <f aca="false">IF(U2968="-","-",O2968&amp;E2968&amp;H2968)</f>
        <v>-</v>
      </c>
      <c r="X2968" s="85" t="str">
        <f aca="false">D2968&amp;G2968</f>
        <v>FT-CAND-EGSC-PRCTOLL:EMP/EMER</v>
      </c>
      <c r="AF2968" s="0" t="str">
        <f aca="false">D2968&amp;V2968</f>
        <v>FT-CAND-EGSC-PRC-</v>
      </c>
    </row>
    <row r="2969" customFormat="false" ht="12.75" hidden="false" customHeight="false" outlineLevel="0" collapsed="false">
      <c r="A2969" s="81" t="n">
        <v>36682</v>
      </c>
      <c r="B2969" s="82" t="s">
        <v>55</v>
      </c>
      <c r="C2969" s="82" t="s">
        <v>56</v>
      </c>
      <c r="D2969" s="82" t="s">
        <v>103</v>
      </c>
      <c r="E2969" s="82" t="s">
        <v>24</v>
      </c>
      <c r="F2969" s="82"/>
      <c r="G2969" s="82" t="s">
        <v>64</v>
      </c>
      <c r="H2969" s="81" t="n">
        <v>37408</v>
      </c>
      <c r="I2969" s="82" t="n">
        <v>0</v>
      </c>
      <c r="J2969" s="82" t="n">
        <v>0</v>
      </c>
      <c r="K2969" s="83" t="n">
        <f aca="false">IF(J2969=0,0,J2969/I2969)</f>
        <v>0</v>
      </c>
      <c r="L2969" s="83" t="n">
        <f aca="false">I2969/UOM</f>
        <v>0</v>
      </c>
      <c r="M2969" s="83" t="n">
        <f aca="false">J2969/UOM</f>
        <v>0</v>
      </c>
      <c r="N2969" s="84" t="str">
        <f aca="false">IF(F2969="P","PHY",IF(F2969="G","G",E2969))</f>
        <v>P</v>
      </c>
      <c r="O2969" s="84" t="str">
        <f aca="false">IF(ISNA(VLOOKUP(G2969,BadCanCurves,1,FALSE())),VLOOKUP(D2969,FOLIOS,6,FALSE()),"not used")</f>
        <v>not used</v>
      </c>
      <c r="P2969" s="84" t="n">
        <f aca="false">IF($N2969="P",VLOOKUP(H2969,PrcBuckets,2,FALSE()),0)</f>
        <v>10</v>
      </c>
      <c r="Q2969" s="84" t="n">
        <f aca="false">IF($N2969="D",VLOOKUP(H2969,BasisBuckets,2,FALSE()),0)</f>
        <v>0</v>
      </c>
      <c r="R2969" s="84" t="n">
        <f aca="false">IF($N2969="PHY",VLOOKUP(H2969,PGDBuckets,2,FALSE()),0)</f>
        <v>0</v>
      </c>
      <c r="S2969" s="84" t="n">
        <f aca="false">IF($N2969="G",VLOOKUP(H2969,PGDBuckets,2,FALSE()),0)</f>
        <v>0</v>
      </c>
      <c r="T2969" s="84" t="n">
        <f aca="false">SUM(P2969:S2969)</f>
        <v>10</v>
      </c>
      <c r="U2969" s="84" t="str">
        <f aca="false">IF(O2969="not used","-",O2969&amp;N2969&amp;T2969)</f>
        <v>-</v>
      </c>
      <c r="V2969" s="84" t="str">
        <f aca="false">IF(O2969="Not Used","-",VLOOKUP(D2969,FOLIOS,7,FALSE())&amp;H2969)</f>
        <v>-</v>
      </c>
      <c r="W2969" s="84" t="str">
        <f aca="false">IF(U2969="-","-",O2969&amp;E2969&amp;H2969)</f>
        <v>-</v>
      </c>
      <c r="X2969" s="85" t="str">
        <f aca="false">D2969&amp;G2969</f>
        <v>FT-CAND-EGSC-PRCTOLL:EMP/EMER</v>
      </c>
      <c r="AF2969" s="0" t="str">
        <f aca="false">D2969&amp;V2969</f>
        <v>FT-CAND-EGSC-PRC-</v>
      </c>
    </row>
    <row r="2970" customFormat="false" ht="12.75" hidden="false" customHeight="false" outlineLevel="0" collapsed="false">
      <c r="A2970" s="81" t="n">
        <v>36682</v>
      </c>
      <c r="B2970" s="82" t="s">
        <v>55</v>
      </c>
      <c r="C2970" s="82" t="s">
        <v>56</v>
      </c>
      <c r="D2970" s="82" t="s">
        <v>103</v>
      </c>
      <c r="E2970" s="82" t="s">
        <v>24</v>
      </c>
      <c r="F2970" s="82"/>
      <c r="G2970" s="82" t="s">
        <v>64</v>
      </c>
      <c r="H2970" s="81" t="n">
        <v>37438</v>
      </c>
      <c r="I2970" s="82" t="n">
        <v>0</v>
      </c>
      <c r="J2970" s="82" t="n">
        <v>0</v>
      </c>
      <c r="K2970" s="83" t="n">
        <f aca="false">IF(J2970=0,0,J2970/I2970)</f>
        <v>0</v>
      </c>
      <c r="L2970" s="83" t="n">
        <f aca="false">I2970/UOM</f>
        <v>0</v>
      </c>
      <c r="M2970" s="83" t="n">
        <f aca="false">J2970/UOM</f>
        <v>0</v>
      </c>
      <c r="N2970" s="84" t="str">
        <f aca="false">IF(F2970="P","PHY",IF(F2970="G","G",E2970))</f>
        <v>P</v>
      </c>
      <c r="O2970" s="84" t="str">
        <f aca="false">IF(ISNA(VLOOKUP(G2970,BadCanCurves,1,FALSE())),VLOOKUP(D2970,FOLIOS,6,FALSE()),"not used")</f>
        <v>not used</v>
      </c>
      <c r="P2970" s="84" t="n">
        <f aca="false">IF($N2970="P",VLOOKUP(H2970,PrcBuckets,2,FALSE()),0)</f>
        <v>10</v>
      </c>
      <c r="Q2970" s="84" t="n">
        <f aca="false">IF($N2970="D",VLOOKUP(H2970,BasisBuckets,2,FALSE()),0)</f>
        <v>0</v>
      </c>
      <c r="R2970" s="84" t="n">
        <f aca="false">IF($N2970="PHY",VLOOKUP(H2970,PGDBuckets,2,FALSE()),0)</f>
        <v>0</v>
      </c>
      <c r="S2970" s="84" t="n">
        <f aca="false">IF($N2970="G",VLOOKUP(H2970,PGDBuckets,2,FALSE()),0)</f>
        <v>0</v>
      </c>
      <c r="T2970" s="84" t="n">
        <f aca="false">SUM(P2970:S2970)</f>
        <v>10</v>
      </c>
      <c r="U2970" s="84" t="str">
        <f aca="false">IF(O2970="not used","-",O2970&amp;N2970&amp;T2970)</f>
        <v>-</v>
      </c>
      <c r="V2970" s="84" t="str">
        <f aca="false">IF(O2970="Not Used","-",VLOOKUP(D2970,FOLIOS,7,FALSE())&amp;H2970)</f>
        <v>-</v>
      </c>
      <c r="W2970" s="84" t="str">
        <f aca="false">IF(U2970="-","-",O2970&amp;E2970&amp;H2970)</f>
        <v>-</v>
      </c>
      <c r="X2970" s="85" t="str">
        <f aca="false">D2970&amp;G2970</f>
        <v>FT-CAND-EGSC-PRCTOLL:EMP/EMER</v>
      </c>
      <c r="AF2970" s="0" t="str">
        <f aca="false">D2970&amp;V2970</f>
        <v>FT-CAND-EGSC-PRC-</v>
      </c>
    </row>
    <row r="2971" customFormat="false" ht="12.75" hidden="false" customHeight="false" outlineLevel="0" collapsed="false">
      <c r="A2971" s="81" t="n">
        <v>36682</v>
      </c>
      <c r="B2971" s="82" t="s">
        <v>55</v>
      </c>
      <c r="C2971" s="82" t="s">
        <v>56</v>
      </c>
      <c r="D2971" s="82" t="s">
        <v>103</v>
      </c>
      <c r="E2971" s="82" t="s">
        <v>24</v>
      </c>
      <c r="F2971" s="82"/>
      <c r="G2971" s="82" t="s">
        <v>64</v>
      </c>
      <c r="H2971" s="81" t="n">
        <v>37469</v>
      </c>
      <c r="I2971" s="82" t="n">
        <v>0</v>
      </c>
      <c r="J2971" s="82" t="n">
        <v>0</v>
      </c>
      <c r="K2971" s="83" t="n">
        <f aca="false">IF(J2971=0,0,J2971/I2971)</f>
        <v>0</v>
      </c>
      <c r="L2971" s="83" t="n">
        <f aca="false">I2971/UOM</f>
        <v>0</v>
      </c>
      <c r="M2971" s="83" t="n">
        <f aca="false">J2971/UOM</f>
        <v>0</v>
      </c>
      <c r="N2971" s="84" t="str">
        <f aca="false">IF(F2971="P","PHY",IF(F2971="G","G",E2971))</f>
        <v>P</v>
      </c>
      <c r="O2971" s="84" t="str">
        <f aca="false">IF(ISNA(VLOOKUP(G2971,BadCanCurves,1,FALSE())),VLOOKUP(D2971,FOLIOS,6,FALSE()),"not used")</f>
        <v>not used</v>
      </c>
      <c r="P2971" s="84" t="n">
        <f aca="false">IF($N2971="P",VLOOKUP(H2971,PrcBuckets,2,FALSE()),0)</f>
        <v>10</v>
      </c>
      <c r="Q2971" s="84" t="n">
        <f aca="false">IF($N2971="D",VLOOKUP(H2971,BasisBuckets,2,FALSE()),0)</f>
        <v>0</v>
      </c>
      <c r="R2971" s="84" t="n">
        <f aca="false">IF($N2971="PHY",VLOOKUP(H2971,PGDBuckets,2,FALSE()),0)</f>
        <v>0</v>
      </c>
      <c r="S2971" s="84" t="n">
        <f aca="false">IF($N2971="G",VLOOKUP(H2971,PGDBuckets,2,FALSE()),0)</f>
        <v>0</v>
      </c>
      <c r="T2971" s="84" t="n">
        <f aca="false">SUM(P2971:S2971)</f>
        <v>10</v>
      </c>
      <c r="U2971" s="84" t="str">
        <f aca="false">IF(O2971="not used","-",O2971&amp;N2971&amp;T2971)</f>
        <v>-</v>
      </c>
      <c r="V2971" s="84" t="str">
        <f aca="false">IF(O2971="Not Used","-",VLOOKUP(D2971,FOLIOS,7,FALSE())&amp;H2971)</f>
        <v>-</v>
      </c>
      <c r="W2971" s="84" t="str">
        <f aca="false">IF(U2971="-","-",O2971&amp;E2971&amp;H2971)</f>
        <v>-</v>
      </c>
      <c r="X2971" s="85" t="str">
        <f aca="false">D2971&amp;G2971</f>
        <v>FT-CAND-EGSC-PRCTOLL:EMP/EMER</v>
      </c>
      <c r="AF2971" s="0" t="str">
        <f aca="false">D2971&amp;V2971</f>
        <v>FT-CAND-EGSC-PRC-</v>
      </c>
    </row>
    <row r="2972" customFormat="false" ht="12.75" hidden="false" customHeight="false" outlineLevel="0" collapsed="false">
      <c r="A2972" s="81" t="n">
        <v>36682</v>
      </c>
      <c r="B2972" s="82" t="s">
        <v>55</v>
      </c>
      <c r="C2972" s="82" t="s">
        <v>56</v>
      </c>
      <c r="D2972" s="82" t="s">
        <v>103</v>
      </c>
      <c r="E2972" s="82" t="s">
        <v>24</v>
      </c>
      <c r="F2972" s="82"/>
      <c r="G2972" s="82" t="s">
        <v>64</v>
      </c>
      <c r="H2972" s="81" t="n">
        <v>37500</v>
      </c>
      <c r="I2972" s="82" t="n">
        <v>0</v>
      </c>
      <c r="J2972" s="82" t="n">
        <v>0</v>
      </c>
      <c r="K2972" s="83" t="n">
        <f aca="false">IF(J2972=0,0,J2972/I2972)</f>
        <v>0</v>
      </c>
      <c r="L2972" s="83" t="n">
        <f aca="false">I2972/UOM</f>
        <v>0</v>
      </c>
      <c r="M2972" s="83" t="n">
        <f aca="false">J2972/UOM</f>
        <v>0</v>
      </c>
      <c r="N2972" s="84" t="str">
        <f aca="false">IF(F2972="P","PHY",IF(F2972="G","G",E2972))</f>
        <v>P</v>
      </c>
      <c r="O2972" s="84" t="str">
        <f aca="false">IF(ISNA(VLOOKUP(G2972,BadCanCurves,1,FALSE())),VLOOKUP(D2972,FOLIOS,6,FALSE()),"not used")</f>
        <v>not used</v>
      </c>
      <c r="P2972" s="84" t="n">
        <f aca="false">IF($N2972="P",VLOOKUP(H2972,PrcBuckets,2,FALSE()),0)</f>
        <v>10</v>
      </c>
      <c r="Q2972" s="84" t="n">
        <f aca="false">IF($N2972="D",VLOOKUP(H2972,BasisBuckets,2,FALSE()),0)</f>
        <v>0</v>
      </c>
      <c r="R2972" s="84" t="n">
        <f aca="false">IF($N2972="PHY",VLOOKUP(H2972,PGDBuckets,2,FALSE()),0)</f>
        <v>0</v>
      </c>
      <c r="S2972" s="84" t="n">
        <f aca="false">IF($N2972="G",VLOOKUP(H2972,PGDBuckets,2,FALSE()),0)</f>
        <v>0</v>
      </c>
      <c r="T2972" s="84" t="n">
        <f aca="false">SUM(P2972:S2972)</f>
        <v>10</v>
      </c>
      <c r="U2972" s="84" t="str">
        <f aca="false">IF(O2972="not used","-",O2972&amp;N2972&amp;T2972)</f>
        <v>-</v>
      </c>
      <c r="V2972" s="84" t="str">
        <f aca="false">IF(O2972="Not Used","-",VLOOKUP(D2972,FOLIOS,7,FALSE())&amp;H2972)</f>
        <v>-</v>
      </c>
      <c r="W2972" s="84" t="str">
        <f aca="false">IF(U2972="-","-",O2972&amp;E2972&amp;H2972)</f>
        <v>-</v>
      </c>
      <c r="X2972" s="85" t="str">
        <f aca="false">D2972&amp;G2972</f>
        <v>FT-CAND-EGSC-PRCTOLL:EMP/EMER</v>
      </c>
      <c r="AF2972" s="0" t="str">
        <f aca="false">D2972&amp;V2972</f>
        <v>FT-CAND-EGSC-PRC-</v>
      </c>
    </row>
    <row r="2973" customFormat="false" ht="12.75" hidden="false" customHeight="false" outlineLevel="0" collapsed="false">
      <c r="A2973" s="81" t="n">
        <v>36682</v>
      </c>
      <c r="B2973" s="82" t="s">
        <v>55</v>
      </c>
      <c r="C2973" s="82" t="s">
        <v>56</v>
      </c>
      <c r="D2973" s="82" t="s">
        <v>103</v>
      </c>
      <c r="E2973" s="82" t="s">
        <v>24</v>
      </c>
      <c r="F2973" s="82"/>
      <c r="G2973" s="82" t="s">
        <v>64</v>
      </c>
      <c r="H2973" s="81" t="n">
        <v>37530</v>
      </c>
      <c r="I2973" s="82" t="n">
        <v>0</v>
      </c>
      <c r="J2973" s="82" t="n">
        <v>0</v>
      </c>
      <c r="K2973" s="83" t="n">
        <f aca="false">IF(J2973=0,0,J2973/I2973)</f>
        <v>0</v>
      </c>
      <c r="L2973" s="83" t="n">
        <f aca="false">I2973/UOM</f>
        <v>0</v>
      </c>
      <c r="M2973" s="83" t="n">
        <f aca="false">J2973/UOM</f>
        <v>0</v>
      </c>
      <c r="N2973" s="84" t="str">
        <f aca="false">IF(F2973="P","PHY",IF(F2973="G","G",E2973))</f>
        <v>P</v>
      </c>
      <c r="O2973" s="84" t="str">
        <f aca="false">IF(ISNA(VLOOKUP(G2973,BadCanCurves,1,FALSE())),VLOOKUP(D2973,FOLIOS,6,FALSE()),"not used")</f>
        <v>not used</v>
      </c>
      <c r="P2973" s="84" t="n">
        <f aca="false">IF($N2973="P",VLOOKUP(H2973,PrcBuckets,2,FALSE()),0)</f>
        <v>10</v>
      </c>
      <c r="Q2973" s="84" t="n">
        <f aca="false">IF($N2973="D",VLOOKUP(H2973,BasisBuckets,2,FALSE()),0)</f>
        <v>0</v>
      </c>
      <c r="R2973" s="84" t="n">
        <f aca="false">IF($N2973="PHY",VLOOKUP(H2973,PGDBuckets,2,FALSE()),0)</f>
        <v>0</v>
      </c>
      <c r="S2973" s="84" t="n">
        <f aca="false">IF($N2973="G",VLOOKUP(H2973,PGDBuckets,2,FALSE()),0)</f>
        <v>0</v>
      </c>
      <c r="T2973" s="84" t="n">
        <f aca="false">SUM(P2973:S2973)</f>
        <v>10</v>
      </c>
      <c r="U2973" s="84" t="str">
        <f aca="false">IF(O2973="not used","-",O2973&amp;N2973&amp;T2973)</f>
        <v>-</v>
      </c>
      <c r="V2973" s="84" t="str">
        <f aca="false">IF(O2973="Not Used","-",VLOOKUP(D2973,FOLIOS,7,FALSE())&amp;H2973)</f>
        <v>-</v>
      </c>
      <c r="W2973" s="84" t="str">
        <f aca="false">IF(U2973="-","-",O2973&amp;E2973&amp;H2973)</f>
        <v>-</v>
      </c>
      <c r="X2973" s="85" t="str">
        <f aca="false">D2973&amp;G2973</f>
        <v>FT-CAND-EGSC-PRCTOLL:EMP/EMER</v>
      </c>
      <c r="AF2973" s="0" t="str">
        <f aca="false">D2973&amp;V2973</f>
        <v>FT-CAND-EGSC-PRC-</v>
      </c>
    </row>
    <row r="2974" customFormat="false" ht="12.75" hidden="false" customHeight="false" outlineLevel="0" collapsed="false">
      <c r="A2974" s="81" t="n">
        <v>36682</v>
      </c>
      <c r="B2974" s="82" t="s">
        <v>55</v>
      </c>
      <c r="C2974" s="82" t="s">
        <v>56</v>
      </c>
      <c r="D2974" s="82" t="s">
        <v>103</v>
      </c>
      <c r="E2974" s="82" t="s">
        <v>24</v>
      </c>
      <c r="F2974" s="82"/>
      <c r="G2974" s="82" t="s">
        <v>64</v>
      </c>
      <c r="H2974" s="81" t="n">
        <v>37561</v>
      </c>
      <c r="I2974" s="82" t="n">
        <v>0</v>
      </c>
      <c r="J2974" s="82" t="n">
        <v>0</v>
      </c>
      <c r="K2974" s="83" t="n">
        <f aca="false">IF(J2974=0,0,J2974/I2974)</f>
        <v>0</v>
      </c>
      <c r="L2974" s="83" t="n">
        <f aca="false">I2974/UOM</f>
        <v>0</v>
      </c>
      <c r="M2974" s="83" t="n">
        <f aca="false">J2974/UOM</f>
        <v>0</v>
      </c>
      <c r="N2974" s="84" t="str">
        <f aca="false">IF(F2974="P","PHY",IF(F2974="G","G",E2974))</f>
        <v>P</v>
      </c>
      <c r="O2974" s="84" t="str">
        <f aca="false">IF(ISNA(VLOOKUP(G2974,BadCanCurves,1,FALSE())),VLOOKUP(D2974,FOLIOS,6,FALSE()),"not used")</f>
        <v>not used</v>
      </c>
      <c r="P2974" s="84" t="n">
        <f aca="false">IF($N2974="P",VLOOKUP(H2974,PrcBuckets,2,FALSE()),0)</f>
        <v>10</v>
      </c>
      <c r="Q2974" s="84" t="n">
        <f aca="false">IF($N2974="D",VLOOKUP(H2974,BasisBuckets,2,FALSE()),0)</f>
        <v>0</v>
      </c>
      <c r="R2974" s="84" t="n">
        <f aca="false">IF($N2974="PHY",VLOOKUP(H2974,PGDBuckets,2,FALSE()),0)</f>
        <v>0</v>
      </c>
      <c r="S2974" s="84" t="n">
        <f aca="false">IF($N2974="G",VLOOKUP(H2974,PGDBuckets,2,FALSE()),0)</f>
        <v>0</v>
      </c>
      <c r="T2974" s="84" t="n">
        <f aca="false">SUM(P2974:S2974)</f>
        <v>10</v>
      </c>
      <c r="U2974" s="84" t="str">
        <f aca="false">IF(O2974="not used","-",O2974&amp;N2974&amp;T2974)</f>
        <v>-</v>
      </c>
      <c r="V2974" s="84" t="str">
        <f aca="false">IF(O2974="Not Used","-",VLOOKUP(D2974,FOLIOS,7,FALSE())&amp;H2974)</f>
        <v>-</v>
      </c>
      <c r="W2974" s="84" t="str">
        <f aca="false">IF(U2974="-","-",O2974&amp;E2974&amp;H2974)</f>
        <v>-</v>
      </c>
      <c r="X2974" s="85" t="str">
        <f aca="false">D2974&amp;G2974</f>
        <v>FT-CAND-EGSC-PRCTOLL:EMP/EMER</v>
      </c>
      <c r="AF2974" s="0" t="str">
        <f aca="false">D2974&amp;V2974</f>
        <v>FT-CAND-EGSC-PRC-</v>
      </c>
    </row>
    <row r="2975" customFormat="false" ht="12.75" hidden="false" customHeight="false" outlineLevel="0" collapsed="false">
      <c r="A2975" s="81" t="n">
        <v>36682</v>
      </c>
      <c r="B2975" s="82" t="s">
        <v>55</v>
      </c>
      <c r="C2975" s="82" t="s">
        <v>56</v>
      </c>
      <c r="D2975" s="82" t="s">
        <v>103</v>
      </c>
      <c r="E2975" s="82" t="s">
        <v>24</v>
      </c>
      <c r="F2975" s="82"/>
      <c r="G2975" s="82" t="s">
        <v>64</v>
      </c>
      <c r="H2975" s="81" t="n">
        <v>37591</v>
      </c>
      <c r="I2975" s="82" t="n">
        <v>0</v>
      </c>
      <c r="J2975" s="82" t="n">
        <v>0</v>
      </c>
      <c r="K2975" s="83" t="n">
        <f aca="false">IF(J2975=0,0,J2975/I2975)</f>
        <v>0</v>
      </c>
      <c r="L2975" s="83" t="n">
        <f aca="false">I2975/UOM</f>
        <v>0</v>
      </c>
      <c r="M2975" s="83" t="n">
        <f aca="false">J2975/UOM</f>
        <v>0</v>
      </c>
      <c r="N2975" s="84" t="str">
        <f aca="false">IF(F2975="P","PHY",IF(F2975="G","G",E2975))</f>
        <v>P</v>
      </c>
      <c r="O2975" s="84" t="str">
        <f aca="false">IF(ISNA(VLOOKUP(G2975,BadCanCurves,1,FALSE())),VLOOKUP(D2975,FOLIOS,6,FALSE()),"not used")</f>
        <v>not used</v>
      </c>
      <c r="P2975" s="84" t="n">
        <f aca="false">IF($N2975="P",VLOOKUP(H2975,PrcBuckets,2,FALSE()),0)</f>
        <v>10</v>
      </c>
      <c r="Q2975" s="84" t="n">
        <f aca="false">IF($N2975="D",VLOOKUP(H2975,BasisBuckets,2,FALSE()),0)</f>
        <v>0</v>
      </c>
      <c r="R2975" s="84" t="n">
        <f aca="false">IF($N2975="PHY",VLOOKUP(H2975,PGDBuckets,2,FALSE()),0)</f>
        <v>0</v>
      </c>
      <c r="S2975" s="84" t="n">
        <f aca="false">IF($N2975="G",VLOOKUP(H2975,PGDBuckets,2,FALSE()),0)</f>
        <v>0</v>
      </c>
      <c r="T2975" s="84" t="n">
        <f aca="false">SUM(P2975:S2975)</f>
        <v>10</v>
      </c>
      <c r="U2975" s="84" t="str">
        <f aca="false">IF(O2975="not used","-",O2975&amp;N2975&amp;T2975)</f>
        <v>-</v>
      </c>
      <c r="V2975" s="84" t="str">
        <f aca="false">IF(O2975="Not Used","-",VLOOKUP(D2975,FOLIOS,7,FALSE())&amp;H2975)</f>
        <v>-</v>
      </c>
      <c r="W2975" s="84" t="str">
        <f aca="false">IF(U2975="-","-",O2975&amp;E2975&amp;H2975)</f>
        <v>-</v>
      </c>
      <c r="X2975" s="85" t="str">
        <f aca="false">D2975&amp;G2975</f>
        <v>FT-CAND-EGSC-PRCTOLL:EMP/EMER</v>
      </c>
      <c r="AF2975" s="0" t="str">
        <f aca="false">D2975&amp;V2975</f>
        <v>FT-CAND-EGSC-PRC-</v>
      </c>
    </row>
    <row r="2976" customFormat="false" ht="12.75" hidden="false" customHeight="false" outlineLevel="0" collapsed="false">
      <c r="A2976" s="81" t="n">
        <v>36682</v>
      </c>
      <c r="B2976" s="82" t="s">
        <v>55</v>
      </c>
      <c r="C2976" s="82" t="s">
        <v>56</v>
      </c>
      <c r="D2976" s="82" t="s">
        <v>103</v>
      </c>
      <c r="E2976" s="82" t="s">
        <v>24</v>
      </c>
      <c r="F2976" s="82"/>
      <c r="G2976" s="82" t="s">
        <v>64</v>
      </c>
      <c r="H2976" s="81" t="n">
        <v>37622</v>
      </c>
      <c r="I2976" s="82" t="n">
        <v>0</v>
      </c>
      <c r="J2976" s="82" t="n">
        <v>0</v>
      </c>
      <c r="K2976" s="83" t="n">
        <f aca="false">IF(J2976=0,0,J2976/I2976)</f>
        <v>0</v>
      </c>
      <c r="L2976" s="83" t="n">
        <f aca="false">I2976/UOM</f>
        <v>0</v>
      </c>
      <c r="M2976" s="83" t="n">
        <f aca="false">J2976/UOM</f>
        <v>0</v>
      </c>
      <c r="N2976" s="84" t="str">
        <f aca="false">IF(F2976="P","PHY",IF(F2976="G","G",E2976))</f>
        <v>P</v>
      </c>
      <c r="O2976" s="84" t="str">
        <f aca="false">IF(ISNA(VLOOKUP(G2976,BadCanCurves,1,FALSE())),VLOOKUP(D2976,FOLIOS,6,FALSE()),"not used")</f>
        <v>not used</v>
      </c>
      <c r="P2976" s="84" t="n">
        <f aca="false">IF($N2976="P",VLOOKUP(H2976,PrcBuckets,2,FALSE()),0)</f>
        <v>11</v>
      </c>
      <c r="Q2976" s="84" t="n">
        <f aca="false">IF($N2976="D",VLOOKUP(H2976,BasisBuckets,2,FALSE()),0)</f>
        <v>0</v>
      </c>
      <c r="R2976" s="84" t="n">
        <f aca="false">IF($N2976="PHY",VLOOKUP(H2976,PGDBuckets,2,FALSE()),0)</f>
        <v>0</v>
      </c>
      <c r="S2976" s="84" t="n">
        <f aca="false">IF($N2976="G",VLOOKUP(H2976,PGDBuckets,2,FALSE()),0)</f>
        <v>0</v>
      </c>
      <c r="T2976" s="84" t="n">
        <f aca="false">SUM(P2976:S2976)</f>
        <v>11</v>
      </c>
      <c r="U2976" s="84" t="str">
        <f aca="false">IF(O2976="not used","-",O2976&amp;N2976&amp;T2976)</f>
        <v>-</v>
      </c>
      <c r="V2976" s="84" t="str">
        <f aca="false">IF(O2976="Not Used","-",VLOOKUP(D2976,FOLIOS,7,FALSE())&amp;H2976)</f>
        <v>-</v>
      </c>
      <c r="W2976" s="84" t="str">
        <f aca="false">IF(U2976="-","-",O2976&amp;E2976&amp;H2976)</f>
        <v>-</v>
      </c>
      <c r="X2976" s="85" t="str">
        <f aca="false">D2976&amp;G2976</f>
        <v>FT-CAND-EGSC-PRCTOLL:EMP/EMER</v>
      </c>
      <c r="AF2976" s="0" t="str">
        <f aca="false">D2976&amp;V2976</f>
        <v>FT-CAND-EGSC-PRC-</v>
      </c>
    </row>
    <row r="2977" customFormat="false" ht="12.75" hidden="false" customHeight="false" outlineLevel="0" collapsed="false">
      <c r="A2977" s="81" t="n">
        <v>36682</v>
      </c>
      <c r="B2977" s="82" t="s">
        <v>55</v>
      </c>
      <c r="C2977" s="82" t="s">
        <v>56</v>
      </c>
      <c r="D2977" s="82" t="s">
        <v>103</v>
      </c>
      <c r="E2977" s="82" t="s">
        <v>24</v>
      </c>
      <c r="F2977" s="82"/>
      <c r="G2977" s="82" t="s">
        <v>64</v>
      </c>
      <c r="H2977" s="81" t="n">
        <v>37653</v>
      </c>
      <c r="I2977" s="82" t="n">
        <v>0</v>
      </c>
      <c r="J2977" s="82" t="n">
        <v>0</v>
      </c>
      <c r="K2977" s="83" t="n">
        <f aca="false">IF(J2977=0,0,J2977/I2977)</f>
        <v>0</v>
      </c>
      <c r="L2977" s="83" t="n">
        <f aca="false">I2977/UOM</f>
        <v>0</v>
      </c>
      <c r="M2977" s="83" t="n">
        <f aca="false">J2977/UOM</f>
        <v>0</v>
      </c>
      <c r="N2977" s="84" t="str">
        <f aca="false">IF(F2977="P","PHY",IF(F2977="G","G",E2977))</f>
        <v>P</v>
      </c>
      <c r="O2977" s="84" t="str">
        <f aca="false">IF(ISNA(VLOOKUP(G2977,BadCanCurves,1,FALSE())),VLOOKUP(D2977,FOLIOS,6,FALSE()),"not used")</f>
        <v>not used</v>
      </c>
      <c r="P2977" s="84" t="n">
        <f aca="false">IF($N2977="P",VLOOKUP(H2977,PrcBuckets,2,FALSE()),0)</f>
        <v>11</v>
      </c>
      <c r="Q2977" s="84" t="n">
        <f aca="false">IF($N2977="D",VLOOKUP(H2977,BasisBuckets,2,FALSE()),0)</f>
        <v>0</v>
      </c>
      <c r="R2977" s="84" t="n">
        <f aca="false">IF($N2977="PHY",VLOOKUP(H2977,PGDBuckets,2,FALSE()),0)</f>
        <v>0</v>
      </c>
      <c r="S2977" s="84" t="n">
        <f aca="false">IF($N2977="G",VLOOKUP(H2977,PGDBuckets,2,FALSE()),0)</f>
        <v>0</v>
      </c>
      <c r="T2977" s="84" t="n">
        <f aca="false">SUM(P2977:S2977)</f>
        <v>11</v>
      </c>
      <c r="U2977" s="84" t="str">
        <f aca="false">IF(O2977="not used","-",O2977&amp;N2977&amp;T2977)</f>
        <v>-</v>
      </c>
      <c r="V2977" s="84" t="str">
        <f aca="false">IF(O2977="Not Used","-",VLOOKUP(D2977,FOLIOS,7,FALSE())&amp;H2977)</f>
        <v>-</v>
      </c>
      <c r="W2977" s="84" t="str">
        <f aca="false">IF(U2977="-","-",O2977&amp;E2977&amp;H2977)</f>
        <v>-</v>
      </c>
      <c r="X2977" s="85" t="str">
        <f aca="false">D2977&amp;G2977</f>
        <v>FT-CAND-EGSC-PRCTOLL:EMP/EMER</v>
      </c>
      <c r="AF2977" s="0" t="str">
        <f aca="false">D2977&amp;V2977</f>
        <v>FT-CAND-EGSC-PRC-</v>
      </c>
    </row>
    <row r="2978" customFormat="false" ht="12.75" hidden="false" customHeight="false" outlineLevel="0" collapsed="false">
      <c r="A2978" s="81" t="n">
        <v>36682</v>
      </c>
      <c r="B2978" s="82" t="s">
        <v>55</v>
      </c>
      <c r="C2978" s="82" t="s">
        <v>56</v>
      </c>
      <c r="D2978" s="82" t="s">
        <v>103</v>
      </c>
      <c r="E2978" s="82" t="s">
        <v>24</v>
      </c>
      <c r="F2978" s="82"/>
      <c r="G2978" s="82" t="s">
        <v>64</v>
      </c>
      <c r="H2978" s="81" t="n">
        <v>37681</v>
      </c>
      <c r="I2978" s="82" t="n">
        <v>0</v>
      </c>
      <c r="J2978" s="82" t="n">
        <v>0</v>
      </c>
      <c r="K2978" s="83" t="n">
        <f aca="false">IF(J2978=0,0,J2978/I2978)</f>
        <v>0</v>
      </c>
      <c r="L2978" s="83" t="n">
        <f aca="false">I2978/UOM</f>
        <v>0</v>
      </c>
      <c r="M2978" s="83" t="n">
        <f aca="false">J2978/UOM</f>
        <v>0</v>
      </c>
      <c r="N2978" s="84" t="str">
        <f aca="false">IF(F2978="P","PHY",IF(F2978="G","G",E2978))</f>
        <v>P</v>
      </c>
      <c r="O2978" s="84" t="str">
        <f aca="false">IF(ISNA(VLOOKUP(G2978,BadCanCurves,1,FALSE())),VLOOKUP(D2978,FOLIOS,6,FALSE()),"not used")</f>
        <v>not used</v>
      </c>
      <c r="P2978" s="84" t="n">
        <f aca="false">IF($N2978="P",VLOOKUP(H2978,PrcBuckets,2,FALSE()),0)</f>
        <v>11</v>
      </c>
      <c r="Q2978" s="84" t="n">
        <f aca="false">IF($N2978="D",VLOOKUP(H2978,BasisBuckets,2,FALSE()),0)</f>
        <v>0</v>
      </c>
      <c r="R2978" s="84" t="n">
        <f aca="false">IF($N2978="PHY",VLOOKUP(H2978,PGDBuckets,2,FALSE()),0)</f>
        <v>0</v>
      </c>
      <c r="S2978" s="84" t="n">
        <f aca="false">IF($N2978="G",VLOOKUP(H2978,PGDBuckets,2,FALSE()),0)</f>
        <v>0</v>
      </c>
      <c r="T2978" s="84" t="n">
        <f aca="false">SUM(P2978:S2978)</f>
        <v>11</v>
      </c>
      <c r="U2978" s="84" t="str">
        <f aca="false">IF(O2978="not used","-",O2978&amp;N2978&amp;T2978)</f>
        <v>-</v>
      </c>
      <c r="V2978" s="84" t="str">
        <f aca="false">IF(O2978="Not Used","-",VLOOKUP(D2978,FOLIOS,7,FALSE())&amp;H2978)</f>
        <v>-</v>
      </c>
      <c r="W2978" s="84" t="str">
        <f aca="false">IF(U2978="-","-",O2978&amp;E2978&amp;H2978)</f>
        <v>-</v>
      </c>
      <c r="X2978" s="85" t="str">
        <f aca="false">D2978&amp;G2978</f>
        <v>FT-CAND-EGSC-PRCTOLL:EMP/EMER</v>
      </c>
      <c r="AF2978" s="0" t="str">
        <f aca="false">D2978&amp;V2978</f>
        <v>FT-CAND-EGSC-PRC-</v>
      </c>
    </row>
    <row r="2979" customFormat="false" ht="12.75" hidden="false" customHeight="false" outlineLevel="0" collapsed="false">
      <c r="A2979" s="81" t="n">
        <v>36682</v>
      </c>
      <c r="B2979" s="82" t="s">
        <v>55</v>
      </c>
      <c r="C2979" s="82" t="s">
        <v>56</v>
      </c>
      <c r="D2979" s="82" t="s">
        <v>103</v>
      </c>
      <c r="E2979" s="82" t="s">
        <v>24</v>
      </c>
      <c r="F2979" s="82"/>
      <c r="G2979" s="82" t="s">
        <v>64</v>
      </c>
      <c r="H2979" s="81" t="n">
        <v>37712</v>
      </c>
      <c r="I2979" s="82" t="n">
        <v>0</v>
      </c>
      <c r="J2979" s="82" t="n">
        <v>0</v>
      </c>
      <c r="K2979" s="83" t="n">
        <f aca="false">IF(J2979=0,0,J2979/I2979)</f>
        <v>0</v>
      </c>
      <c r="L2979" s="83" t="n">
        <f aca="false">I2979/UOM</f>
        <v>0</v>
      </c>
      <c r="M2979" s="83" t="n">
        <f aca="false">J2979/UOM</f>
        <v>0</v>
      </c>
      <c r="N2979" s="84" t="str">
        <f aca="false">IF(F2979="P","PHY",IF(F2979="G","G",E2979))</f>
        <v>P</v>
      </c>
      <c r="O2979" s="84" t="str">
        <f aca="false">IF(ISNA(VLOOKUP(G2979,BadCanCurves,1,FALSE())),VLOOKUP(D2979,FOLIOS,6,FALSE()),"not used")</f>
        <v>not used</v>
      </c>
      <c r="P2979" s="84" t="n">
        <f aca="false">IF($N2979="P",VLOOKUP(H2979,PrcBuckets,2,FALSE()),0)</f>
        <v>11</v>
      </c>
      <c r="Q2979" s="84" t="n">
        <f aca="false">IF($N2979="D",VLOOKUP(H2979,BasisBuckets,2,FALSE()),0)</f>
        <v>0</v>
      </c>
      <c r="R2979" s="84" t="n">
        <f aca="false">IF($N2979="PHY",VLOOKUP(H2979,PGDBuckets,2,FALSE()),0)</f>
        <v>0</v>
      </c>
      <c r="S2979" s="84" t="n">
        <f aca="false">IF($N2979="G",VLOOKUP(H2979,PGDBuckets,2,FALSE()),0)</f>
        <v>0</v>
      </c>
      <c r="T2979" s="84" t="n">
        <f aca="false">SUM(P2979:S2979)</f>
        <v>11</v>
      </c>
      <c r="U2979" s="84" t="str">
        <f aca="false">IF(O2979="not used","-",O2979&amp;N2979&amp;T2979)</f>
        <v>-</v>
      </c>
      <c r="V2979" s="84" t="str">
        <f aca="false">IF(O2979="Not Used","-",VLOOKUP(D2979,FOLIOS,7,FALSE())&amp;H2979)</f>
        <v>-</v>
      </c>
      <c r="W2979" s="84" t="str">
        <f aca="false">IF(U2979="-","-",O2979&amp;E2979&amp;H2979)</f>
        <v>-</v>
      </c>
      <c r="X2979" s="85" t="str">
        <f aca="false">D2979&amp;G2979</f>
        <v>FT-CAND-EGSC-PRCTOLL:EMP/EMER</v>
      </c>
      <c r="AF2979" s="0" t="str">
        <f aca="false">D2979&amp;V2979</f>
        <v>FT-CAND-EGSC-PRC-</v>
      </c>
    </row>
    <row r="2980" customFormat="false" ht="12.75" hidden="false" customHeight="false" outlineLevel="0" collapsed="false">
      <c r="A2980" s="81" t="n">
        <v>36682</v>
      </c>
      <c r="B2980" s="82" t="s">
        <v>55</v>
      </c>
      <c r="C2980" s="82" t="s">
        <v>56</v>
      </c>
      <c r="D2980" s="82" t="s">
        <v>103</v>
      </c>
      <c r="E2980" s="82" t="s">
        <v>24</v>
      </c>
      <c r="F2980" s="82"/>
      <c r="G2980" s="82" t="s">
        <v>64</v>
      </c>
      <c r="H2980" s="81" t="n">
        <v>37742</v>
      </c>
      <c r="I2980" s="82" t="n">
        <v>0</v>
      </c>
      <c r="J2980" s="82" t="n">
        <v>0</v>
      </c>
      <c r="K2980" s="83" t="n">
        <f aca="false">IF(J2980=0,0,J2980/I2980)</f>
        <v>0</v>
      </c>
      <c r="L2980" s="83" t="n">
        <f aca="false">I2980/UOM</f>
        <v>0</v>
      </c>
      <c r="M2980" s="83" t="n">
        <f aca="false">J2980/UOM</f>
        <v>0</v>
      </c>
      <c r="N2980" s="84" t="str">
        <f aca="false">IF(F2980="P","PHY",IF(F2980="G","G",E2980))</f>
        <v>P</v>
      </c>
      <c r="O2980" s="84" t="str">
        <f aca="false">IF(ISNA(VLOOKUP(G2980,BadCanCurves,1,FALSE())),VLOOKUP(D2980,FOLIOS,6,FALSE()),"not used")</f>
        <v>not used</v>
      </c>
      <c r="P2980" s="84" t="n">
        <f aca="false">IF($N2980="P",VLOOKUP(H2980,PrcBuckets,2,FALSE()),0)</f>
        <v>11</v>
      </c>
      <c r="Q2980" s="84" t="n">
        <f aca="false">IF($N2980="D",VLOOKUP(H2980,BasisBuckets,2,FALSE()),0)</f>
        <v>0</v>
      </c>
      <c r="R2980" s="84" t="n">
        <f aca="false">IF($N2980="PHY",VLOOKUP(H2980,PGDBuckets,2,FALSE()),0)</f>
        <v>0</v>
      </c>
      <c r="S2980" s="84" t="n">
        <f aca="false">IF($N2980="G",VLOOKUP(H2980,PGDBuckets,2,FALSE()),0)</f>
        <v>0</v>
      </c>
      <c r="T2980" s="84" t="n">
        <f aca="false">SUM(P2980:S2980)</f>
        <v>11</v>
      </c>
      <c r="U2980" s="84" t="str">
        <f aca="false">IF(O2980="not used","-",O2980&amp;N2980&amp;T2980)</f>
        <v>-</v>
      </c>
      <c r="V2980" s="84" t="str">
        <f aca="false">IF(O2980="Not Used","-",VLOOKUP(D2980,FOLIOS,7,FALSE())&amp;H2980)</f>
        <v>-</v>
      </c>
      <c r="W2980" s="84" t="str">
        <f aca="false">IF(U2980="-","-",O2980&amp;E2980&amp;H2980)</f>
        <v>-</v>
      </c>
      <c r="X2980" s="85" t="str">
        <f aca="false">D2980&amp;G2980</f>
        <v>FT-CAND-EGSC-PRCTOLL:EMP/EMER</v>
      </c>
      <c r="AF2980" s="0" t="str">
        <f aca="false">D2980&amp;V2980</f>
        <v>FT-CAND-EGSC-PRC-</v>
      </c>
    </row>
    <row r="2981" customFormat="false" ht="12.75" hidden="false" customHeight="false" outlineLevel="0" collapsed="false">
      <c r="A2981" s="81" t="n">
        <v>36682</v>
      </c>
      <c r="B2981" s="82" t="s">
        <v>55</v>
      </c>
      <c r="C2981" s="82" t="s">
        <v>56</v>
      </c>
      <c r="D2981" s="82" t="s">
        <v>103</v>
      </c>
      <c r="E2981" s="82" t="s">
        <v>24</v>
      </c>
      <c r="F2981" s="82"/>
      <c r="G2981" s="82" t="s">
        <v>64</v>
      </c>
      <c r="H2981" s="81" t="n">
        <v>37773</v>
      </c>
      <c r="I2981" s="82" t="n">
        <v>0</v>
      </c>
      <c r="J2981" s="82" t="n">
        <v>0</v>
      </c>
      <c r="K2981" s="83" t="n">
        <f aca="false">IF(J2981=0,0,J2981/I2981)</f>
        <v>0</v>
      </c>
      <c r="L2981" s="83" t="n">
        <f aca="false">I2981/UOM</f>
        <v>0</v>
      </c>
      <c r="M2981" s="83" t="n">
        <f aca="false">J2981/UOM</f>
        <v>0</v>
      </c>
      <c r="N2981" s="84" t="str">
        <f aca="false">IF(F2981="P","PHY",IF(F2981="G","G",E2981))</f>
        <v>P</v>
      </c>
      <c r="O2981" s="84" t="str">
        <f aca="false">IF(ISNA(VLOOKUP(G2981,BadCanCurves,1,FALSE())),VLOOKUP(D2981,FOLIOS,6,FALSE()),"not used")</f>
        <v>not used</v>
      </c>
      <c r="P2981" s="84" t="n">
        <f aca="false">IF($N2981="P",VLOOKUP(H2981,PrcBuckets,2,FALSE()),0)</f>
        <v>11</v>
      </c>
      <c r="Q2981" s="84" t="n">
        <f aca="false">IF($N2981="D",VLOOKUP(H2981,BasisBuckets,2,FALSE()),0)</f>
        <v>0</v>
      </c>
      <c r="R2981" s="84" t="n">
        <f aca="false">IF($N2981="PHY",VLOOKUP(H2981,PGDBuckets,2,FALSE()),0)</f>
        <v>0</v>
      </c>
      <c r="S2981" s="84" t="n">
        <f aca="false">IF($N2981="G",VLOOKUP(H2981,PGDBuckets,2,FALSE()),0)</f>
        <v>0</v>
      </c>
      <c r="T2981" s="84" t="n">
        <f aca="false">SUM(P2981:S2981)</f>
        <v>11</v>
      </c>
      <c r="U2981" s="84" t="str">
        <f aca="false">IF(O2981="not used","-",O2981&amp;N2981&amp;T2981)</f>
        <v>-</v>
      </c>
      <c r="V2981" s="84" t="str">
        <f aca="false">IF(O2981="Not Used","-",VLOOKUP(D2981,FOLIOS,7,FALSE())&amp;H2981)</f>
        <v>-</v>
      </c>
      <c r="W2981" s="84" t="str">
        <f aca="false">IF(U2981="-","-",O2981&amp;E2981&amp;H2981)</f>
        <v>-</v>
      </c>
      <c r="X2981" s="85" t="str">
        <f aca="false">D2981&amp;G2981</f>
        <v>FT-CAND-EGSC-PRCTOLL:EMP/EMER</v>
      </c>
      <c r="AF2981" s="0" t="str">
        <f aca="false">D2981&amp;V2981</f>
        <v>FT-CAND-EGSC-PRC-</v>
      </c>
    </row>
    <row r="2982" customFormat="false" ht="12.75" hidden="false" customHeight="false" outlineLevel="0" collapsed="false">
      <c r="A2982" s="81" t="n">
        <v>36682</v>
      </c>
      <c r="B2982" s="82" t="s">
        <v>55</v>
      </c>
      <c r="C2982" s="82" t="s">
        <v>56</v>
      </c>
      <c r="D2982" s="82" t="s">
        <v>103</v>
      </c>
      <c r="E2982" s="82" t="s">
        <v>24</v>
      </c>
      <c r="F2982" s="82"/>
      <c r="G2982" s="82" t="s">
        <v>64</v>
      </c>
      <c r="H2982" s="81" t="n">
        <v>37803</v>
      </c>
      <c r="I2982" s="82" t="n">
        <v>0</v>
      </c>
      <c r="J2982" s="82" t="n">
        <v>0</v>
      </c>
      <c r="K2982" s="83" t="n">
        <f aca="false">IF(J2982=0,0,J2982/I2982)</f>
        <v>0</v>
      </c>
      <c r="L2982" s="83" t="n">
        <f aca="false">I2982/UOM</f>
        <v>0</v>
      </c>
      <c r="M2982" s="83" t="n">
        <f aca="false">J2982/UOM</f>
        <v>0</v>
      </c>
      <c r="N2982" s="84" t="str">
        <f aca="false">IF(F2982="P","PHY",IF(F2982="G","G",E2982))</f>
        <v>P</v>
      </c>
      <c r="O2982" s="84" t="str">
        <f aca="false">IF(ISNA(VLOOKUP(G2982,BadCanCurves,1,FALSE())),VLOOKUP(D2982,FOLIOS,6,FALSE()),"not used")</f>
        <v>not used</v>
      </c>
      <c r="P2982" s="84" t="n">
        <f aca="false">IF($N2982="P",VLOOKUP(H2982,PrcBuckets,2,FALSE()),0)</f>
        <v>11</v>
      </c>
      <c r="Q2982" s="84" t="n">
        <f aca="false">IF($N2982="D",VLOOKUP(H2982,BasisBuckets,2,FALSE()),0)</f>
        <v>0</v>
      </c>
      <c r="R2982" s="84" t="n">
        <f aca="false">IF($N2982="PHY",VLOOKUP(H2982,PGDBuckets,2,FALSE()),0)</f>
        <v>0</v>
      </c>
      <c r="S2982" s="84" t="n">
        <f aca="false">IF($N2982="G",VLOOKUP(H2982,PGDBuckets,2,FALSE()),0)</f>
        <v>0</v>
      </c>
      <c r="T2982" s="84" t="n">
        <f aca="false">SUM(P2982:S2982)</f>
        <v>11</v>
      </c>
      <c r="U2982" s="84" t="str">
        <f aca="false">IF(O2982="not used","-",O2982&amp;N2982&amp;T2982)</f>
        <v>-</v>
      </c>
      <c r="V2982" s="84" t="str">
        <f aca="false">IF(O2982="Not Used","-",VLOOKUP(D2982,FOLIOS,7,FALSE())&amp;H2982)</f>
        <v>-</v>
      </c>
      <c r="W2982" s="84" t="str">
        <f aca="false">IF(U2982="-","-",O2982&amp;E2982&amp;H2982)</f>
        <v>-</v>
      </c>
      <c r="X2982" s="85" t="str">
        <f aca="false">D2982&amp;G2982</f>
        <v>FT-CAND-EGSC-PRCTOLL:EMP/EMER</v>
      </c>
      <c r="AF2982" s="0" t="str">
        <f aca="false">D2982&amp;V2982</f>
        <v>FT-CAND-EGSC-PRC-</v>
      </c>
    </row>
    <row r="2983" customFormat="false" ht="12.75" hidden="false" customHeight="false" outlineLevel="0" collapsed="false">
      <c r="A2983" s="81" t="n">
        <v>36682</v>
      </c>
      <c r="B2983" s="82" t="s">
        <v>55</v>
      </c>
      <c r="C2983" s="82" t="s">
        <v>56</v>
      </c>
      <c r="D2983" s="82" t="s">
        <v>103</v>
      </c>
      <c r="E2983" s="82" t="s">
        <v>24</v>
      </c>
      <c r="F2983" s="82"/>
      <c r="G2983" s="82" t="s">
        <v>64</v>
      </c>
      <c r="H2983" s="81" t="n">
        <v>37834</v>
      </c>
      <c r="I2983" s="82" t="n">
        <v>0</v>
      </c>
      <c r="J2983" s="82" t="n">
        <v>0</v>
      </c>
      <c r="K2983" s="83" t="n">
        <f aca="false">IF(J2983=0,0,J2983/I2983)</f>
        <v>0</v>
      </c>
      <c r="L2983" s="83" t="n">
        <f aca="false">I2983/UOM</f>
        <v>0</v>
      </c>
      <c r="M2983" s="83" t="n">
        <f aca="false">J2983/UOM</f>
        <v>0</v>
      </c>
      <c r="N2983" s="84" t="str">
        <f aca="false">IF(F2983="P","PHY",IF(F2983="G","G",E2983))</f>
        <v>P</v>
      </c>
      <c r="O2983" s="84" t="str">
        <f aca="false">IF(ISNA(VLOOKUP(G2983,BadCanCurves,1,FALSE())),VLOOKUP(D2983,FOLIOS,6,FALSE()),"not used")</f>
        <v>not used</v>
      </c>
      <c r="P2983" s="84" t="n">
        <f aca="false">IF($N2983="P",VLOOKUP(H2983,PrcBuckets,2,FALSE()),0)</f>
        <v>11</v>
      </c>
      <c r="Q2983" s="84" t="n">
        <f aca="false">IF($N2983="D",VLOOKUP(H2983,BasisBuckets,2,FALSE()),0)</f>
        <v>0</v>
      </c>
      <c r="R2983" s="84" t="n">
        <f aca="false">IF($N2983="PHY",VLOOKUP(H2983,PGDBuckets,2,FALSE()),0)</f>
        <v>0</v>
      </c>
      <c r="S2983" s="84" t="n">
        <f aca="false">IF($N2983="G",VLOOKUP(H2983,PGDBuckets,2,FALSE()),0)</f>
        <v>0</v>
      </c>
      <c r="T2983" s="84" t="n">
        <f aca="false">SUM(P2983:S2983)</f>
        <v>11</v>
      </c>
      <c r="U2983" s="84" t="str">
        <f aca="false">IF(O2983="not used","-",O2983&amp;N2983&amp;T2983)</f>
        <v>-</v>
      </c>
      <c r="V2983" s="84" t="str">
        <f aca="false">IF(O2983="Not Used","-",VLOOKUP(D2983,FOLIOS,7,FALSE())&amp;H2983)</f>
        <v>-</v>
      </c>
      <c r="W2983" s="84" t="str">
        <f aca="false">IF(U2983="-","-",O2983&amp;E2983&amp;H2983)</f>
        <v>-</v>
      </c>
      <c r="X2983" s="85" t="str">
        <f aca="false">D2983&amp;G2983</f>
        <v>FT-CAND-EGSC-PRCTOLL:EMP/EMER</v>
      </c>
      <c r="AF2983" s="0" t="str">
        <f aca="false">D2983&amp;V2983</f>
        <v>FT-CAND-EGSC-PRC-</v>
      </c>
    </row>
    <row r="2984" customFormat="false" ht="12.75" hidden="false" customHeight="false" outlineLevel="0" collapsed="false">
      <c r="A2984" s="81" t="n">
        <v>36682</v>
      </c>
      <c r="B2984" s="82" t="s">
        <v>55</v>
      </c>
      <c r="C2984" s="82" t="s">
        <v>56</v>
      </c>
      <c r="D2984" s="82" t="s">
        <v>103</v>
      </c>
      <c r="E2984" s="82" t="s">
        <v>24</v>
      </c>
      <c r="F2984" s="82"/>
      <c r="G2984" s="82" t="s">
        <v>64</v>
      </c>
      <c r="H2984" s="81" t="n">
        <v>37865</v>
      </c>
      <c r="I2984" s="82" t="n">
        <v>0</v>
      </c>
      <c r="J2984" s="82" t="n">
        <v>0</v>
      </c>
      <c r="K2984" s="83" t="n">
        <f aca="false">IF(J2984=0,0,J2984/I2984)</f>
        <v>0</v>
      </c>
      <c r="L2984" s="83" t="n">
        <f aca="false">I2984/UOM</f>
        <v>0</v>
      </c>
      <c r="M2984" s="83" t="n">
        <f aca="false">J2984/UOM</f>
        <v>0</v>
      </c>
      <c r="N2984" s="84" t="str">
        <f aca="false">IF(F2984="P","PHY",IF(F2984="G","G",E2984))</f>
        <v>P</v>
      </c>
      <c r="O2984" s="84" t="str">
        <f aca="false">IF(ISNA(VLOOKUP(G2984,BadCanCurves,1,FALSE())),VLOOKUP(D2984,FOLIOS,6,FALSE()),"not used")</f>
        <v>not used</v>
      </c>
      <c r="P2984" s="84" t="n">
        <f aca="false">IF($N2984="P",VLOOKUP(H2984,PrcBuckets,2,FALSE()),0)</f>
        <v>11</v>
      </c>
      <c r="Q2984" s="84" t="n">
        <f aca="false">IF($N2984="D",VLOOKUP(H2984,BasisBuckets,2,FALSE()),0)</f>
        <v>0</v>
      </c>
      <c r="R2984" s="84" t="n">
        <f aca="false">IF($N2984="PHY",VLOOKUP(H2984,PGDBuckets,2,FALSE()),0)</f>
        <v>0</v>
      </c>
      <c r="S2984" s="84" t="n">
        <f aca="false">IF($N2984="G",VLOOKUP(H2984,PGDBuckets,2,FALSE()),0)</f>
        <v>0</v>
      </c>
      <c r="T2984" s="84" t="n">
        <f aca="false">SUM(P2984:S2984)</f>
        <v>11</v>
      </c>
      <c r="U2984" s="84" t="str">
        <f aca="false">IF(O2984="not used","-",O2984&amp;N2984&amp;T2984)</f>
        <v>-</v>
      </c>
      <c r="V2984" s="84" t="str">
        <f aca="false">IF(O2984="Not Used","-",VLOOKUP(D2984,FOLIOS,7,FALSE())&amp;H2984)</f>
        <v>-</v>
      </c>
      <c r="W2984" s="84" t="str">
        <f aca="false">IF(U2984="-","-",O2984&amp;E2984&amp;H2984)</f>
        <v>-</v>
      </c>
      <c r="X2984" s="85" t="str">
        <f aca="false">D2984&amp;G2984</f>
        <v>FT-CAND-EGSC-PRCTOLL:EMP/EMER</v>
      </c>
      <c r="AF2984" s="0" t="str">
        <f aca="false">D2984&amp;V2984</f>
        <v>FT-CAND-EGSC-PRC-</v>
      </c>
    </row>
    <row r="2985" customFormat="false" ht="12.75" hidden="false" customHeight="false" outlineLevel="0" collapsed="false">
      <c r="A2985" s="81" t="n">
        <v>36682</v>
      </c>
      <c r="B2985" s="82" t="s">
        <v>55</v>
      </c>
      <c r="C2985" s="82" t="s">
        <v>56</v>
      </c>
      <c r="D2985" s="82" t="s">
        <v>103</v>
      </c>
      <c r="E2985" s="82" t="s">
        <v>24</v>
      </c>
      <c r="F2985" s="82"/>
      <c r="G2985" s="82" t="s">
        <v>64</v>
      </c>
      <c r="H2985" s="81" t="n">
        <v>37895</v>
      </c>
      <c r="I2985" s="82" t="n">
        <v>0</v>
      </c>
      <c r="J2985" s="82" t="n">
        <v>0</v>
      </c>
      <c r="K2985" s="83" t="n">
        <f aca="false">IF(J2985=0,0,J2985/I2985)</f>
        <v>0</v>
      </c>
      <c r="L2985" s="83" t="n">
        <f aca="false">I2985/UOM</f>
        <v>0</v>
      </c>
      <c r="M2985" s="83" t="n">
        <f aca="false">J2985/UOM</f>
        <v>0</v>
      </c>
      <c r="N2985" s="84" t="str">
        <f aca="false">IF(F2985="P","PHY",IF(F2985="G","G",E2985))</f>
        <v>P</v>
      </c>
      <c r="O2985" s="84" t="str">
        <f aca="false">IF(ISNA(VLOOKUP(G2985,BadCanCurves,1,FALSE())),VLOOKUP(D2985,FOLIOS,6,FALSE()),"not used")</f>
        <v>not used</v>
      </c>
      <c r="P2985" s="84" t="n">
        <f aca="false">IF($N2985="P",VLOOKUP(H2985,PrcBuckets,2,FALSE()),0)</f>
        <v>11</v>
      </c>
      <c r="Q2985" s="84" t="n">
        <f aca="false">IF($N2985="D",VLOOKUP(H2985,BasisBuckets,2,FALSE()),0)</f>
        <v>0</v>
      </c>
      <c r="R2985" s="84" t="n">
        <f aca="false">IF($N2985="PHY",VLOOKUP(H2985,PGDBuckets,2,FALSE()),0)</f>
        <v>0</v>
      </c>
      <c r="S2985" s="84" t="n">
        <f aca="false">IF($N2985="G",VLOOKUP(H2985,PGDBuckets,2,FALSE()),0)</f>
        <v>0</v>
      </c>
      <c r="T2985" s="84" t="n">
        <f aca="false">SUM(P2985:S2985)</f>
        <v>11</v>
      </c>
      <c r="U2985" s="84" t="str">
        <f aca="false">IF(O2985="not used","-",O2985&amp;N2985&amp;T2985)</f>
        <v>-</v>
      </c>
      <c r="V2985" s="84" t="str">
        <f aca="false">IF(O2985="Not Used","-",VLOOKUP(D2985,FOLIOS,7,FALSE())&amp;H2985)</f>
        <v>-</v>
      </c>
      <c r="W2985" s="84" t="str">
        <f aca="false">IF(U2985="-","-",O2985&amp;E2985&amp;H2985)</f>
        <v>-</v>
      </c>
      <c r="X2985" s="85" t="str">
        <f aca="false">D2985&amp;G2985</f>
        <v>FT-CAND-EGSC-PRCTOLL:EMP/EMER</v>
      </c>
      <c r="AF2985" s="0" t="str">
        <f aca="false">D2985&amp;V2985</f>
        <v>FT-CAND-EGSC-PRC-</v>
      </c>
    </row>
    <row r="2986" customFormat="false" ht="12.75" hidden="false" customHeight="false" outlineLevel="0" collapsed="false">
      <c r="A2986" s="81" t="n">
        <v>36682</v>
      </c>
      <c r="B2986" s="82" t="s">
        <v>55</v>
      </c>
      <c r="C2986" s="82" t="s">
        <v>56</v>
      </c>
      <c r="D2986" s="82" t="s">
        <v>103</v>
      </c>
      <c r="E2986" s="82" t="s">
        <v>24</v>
      </c>
      <c r="F2986" s="82"/>
      <c r="G2986" s="82" t="s">
        <v>64</v>
      </c>
      <c r="H2986" s="81" t="n">
        <v>37926</v>
      </c>
      <c r="I2986" s="82" t="n">
        <v>0</v>
      </c>
      <c r="J2986" s="82" t="n">
        <v>0</v>
      </c>
      <c r="K2986" s="83" t="n">
        <f aca="false">IF(J2986=0,0,J2986/I2986)</f>
        <v>0</v>
      </c>
      <c r="L2986" s="83" t="n">
        <f aca="false">I2986/UOM</f>
        <v>0</v>
      </c>
      <c r="M2986" s="83" t="n">
        <f aca="false">J2986/UOM</f>
        <v>0</v>
      </c>
      <c r="N2986" s="84" t="str">
        <f aca="false">IF(F2986="P","PHY",IF(F2986="G","G",E2986))</f>
        <v>P</v>
      </c>
      <c r="O2986" s="84" t="str">
        <f aca="false">IF(ISNA(VLOOKUP(G2986,BadCanCurves,1,FALSE())),VLOOKUP(D2986,FOLIOS,6,FALSE()),"not used")</f>
        <v>not used</v>
      </c>
      <c r="P2986" s="84" t="n">
        <f aca="false">IF($N2986="P",VLOOKUP(H2986,PrcBuckets,2,FALSE()),0)</f>
        <v>11</v>
      </c>
      <c r="Q2986" s="84" t="n">
        <f aca="false">IF($N2986="D",VLOOKUP(H2986,BasisBuckets,2,FALSE()),0)</f>
        <v>0</v>
      </c>
      <c r="R2986" s="84" t="n">
        <f aca="false">IF($N2986="PHY",VLOOKUP(H2986,PGDBuckets,2,FALSE()),0)</f>
        <v>0</v>
      </c>
      <c r="S2986" s="84" t="n">
        <f aca="false">IF($N2986="G",VLOOKUP(H2986,PGDBuckets,2,FALSE()),0)</f>
        <v>0</v>
      </c>
      <c r="T2986" s="84" t="n">
        <f aca="false">SUM(P2986:S2986)</f>
        <v>11</v>
      </c>
      <c r="U2986" s="84" t="str">
        <f aca="false">IF(O2986="not used","-",O2986&amp;N2986&amp;T2986)</f>
        <v>-</v>
      </c>
      <c r="V2986" s="84" t="str">
        <f aca="false">IF(O2986="Not Used","-",VLOOKUP(D2986,FOLIOS,7,FALSE())&amp;H2986)</f>
        <v>-</v>
      </c>
      <c r="W2986" s="84" t="str">
        <f aca="false">IF(U2986="-","-",O2986&amp;E2986&amp;H2986)</f>
        <v>-</v>
      </c>
      <c r="X2986" s="85" t="str">
        <f aca="false">D2986&amp;G2986</f>
        <v>FT-CAND-EGSC-PRCTOLL:EMP/EMER</v>
      </c>
      <c r="AF2986" s="0" t="str">
        <f aca="false">D2986&amp;V2986</f>
        <v>FT-CAND-EGSC-PRC-</v>
      </c>
    </row>
    <row r="2987" customFormat="false" ht="12.75" hidden="false" customHeight="false" outlineLevel="0" collapsed="false">
      <c r="A2987" s="81" t="n">
        <v>36682</v>
      </c>
      <c r="B2987" s="82" t="s">
        <v>55</v>
      </c>
      <c r="C2987" s="82" t="s">
        <v>56</v>
      </c>
      <c r="D2987" s="82" t="s">
        <v>103</v>
      </c>
      <c r="E2987" s="82" t="s">
        <v>24</v>
      </c>
      <c r="F2987" s="82"/>
      <c r="G2987" s="82" t="s">
        <v>64</v>
      </c>
      <c r="H2987" s="81" t="n">
        <v>37956</v>
      </c>
      <c r="I2987" s="82" t="n">
        <v>0</v>
      </c>
      <c r="J2987" s="82" t="n">
        <v>0</v>
      </c>
      <c r="K2987" s="83" t="n">
        <f aca="false">IF(J2987=0,0,J2987/I2987)</f>
        <v>0</v>
      </c>
      <c r="L2987" s="83" t="n">
        <f aca="false">I2987/UOM</f>
        <v>0</v>
      </c>
      <c r="M2987" s="83" t="n">
        <f aca="false">J2987/UOM</f>
        <v>0</v>
      </c>
      <c r="N2987" s="84" t="str">
        <f aca="false">IF(F2987="P","PHY",IF(F2987="G","G",E2987))</f>
        <v>P</v>
      </c>
      <c r="O2987" s="84" t="str">
        <f aca="false">IF(ISNA(VLOOKUP(G2987,BadCanCurves,1,FALSE())),VLOOKUP(D2987,FOLIOS,6,FALSE()),"not used")</f>
        <v>not used</v>
      </c>
      <c r="P2987" s="84" t="n">
        <f aca="false">IF($N2987="P",VLOOKUP(H2987,PrcBuckets,2,FALSE()),0)</f>
        <v>11</v>
      </c>
      <c r="Q2987" s="84" t="n">
        <f aca="false">IF($N2987="D",VLOOKUP(H2987,BasisBuckets,2,FALSE()),0)</f>
        <v>0</v>
      </c>
      <c r="R2987" s="84" t="n">
        <f aca="false">IF($N2987="PHY",VLOOKUP(H2987,PGDBuckets,2,FALSE()),0)</f>
        <v>0</v>
      </c>
      <c r="S2987" s="84" t="n">
        <f aca="false">IF($N2987="G",VLOOKUP(H2987,PGDBuckets,2,FALSE()),0)</f>
        <v>0</v>
      </c>
      <c r="T2987" s="84" t="n">
        <f aca="false">SUM(P2987:S2987)</f>
        <v>11</v>
      </c>
      <c r="U2987" s="84" t="str">
        <f aca="false">IF(O2987="not used","-",O2987&amp;N2987&amp;T2987)</f>
        <v>-</v>
      </c>
      <c r="V2987" s="84" t="str">
        <f aca="false">IF(O2987="Not Used","-",VLOOKUP(D2987,FOLIOS,7,FALSE())&amp;H2987)</f>
        <v>-</v>
      </c>
      <c r="W2987" s="84" t="str">
        <f aca="false">IF(U2987="-","-",O2987&amp;E2987&amp;H2987)</f>
        <v>-</v>
      </c>
      <c r="X2987" s="85" t="str">
        <f aca="false">D2987&amp;G2987</f>
        <v>FT-CAND-EGSC-PRCTOLL:EMP/EMER</v>
      </c>
      <c r="AF2987" s="0" t="str">
        <f aca="false">D2987&amp;V2987</f>
        <v>FT-CAND-EGSC-PRC-</v>
      </c>
    </row>
    <row r="2988" customFormat="false" ht="12.75" hidden="false" customHeight="false" outlineLevel="0" collapsed="false">
      <c r="A2988" s="81" t="n">
        <v>36682</v>
      </c>
      <c r="B2988" s="82" t="s">
        <v>55</v>
      </c>
      <c r="C2988" s="82" t="s">
        <v>56</v>
      </c>
      <c r="D2988" s="82" t="s">
        <v>103</v>
      </c>
      <c r="E2988" s="82" t="s">
        <v>24</v>
      </c>
      <c r="F2988" s="82"/>
      <c r="G2988" s="82" t="s">
        <v>64</v>
      </c>
      <c r="H2988" s="81" t="n">
        <v>37987</v>
      </c>
      <c r="I2988" s="82" t="n">
        <v>0</v>
      </c>
      <c r="J2988" s="82" t="n">
        <v>0</v>
      </c>
      <c r="K2988" s="83" t="n">
        <f aca="false">IF(J2988=0,0,J2988/I2988)</f>
        <v>0</v>
      </c>
      <c r="L2988" s="83" t="n">
        <f aca="false">I2988/UOM</f>
        <v>0</v>
      </c>
      <c r="M2988" s="83" t="n">
        <f aca="false">J2988/UOM</f>
        <v>0</v>
      </c>
      <c r="N2988" s="84" t="str">
        <f aca="false">IF(F2988="P","PHY",IF(F2988="G","G",E2988))</f>
        <v>P</v>
      </c>
      <c r="O2988" s="84" t="str">
        <f aca="false">IF(ISNA(VLOOKUP(G2988,BadCanCurves,1,FALSE())),VLOOKUP(D2988,FOLIOS,6,FALSE()),"not used")</f>
        <v>not used</v>
      </c>
      <c r="P2988" s="84" t="n">
        <f aca="false">IF($N2988="P",VLOOKUP(H2988,PrcBuckets,2,FALSE()),0)</f>
        <v>12</v>
      </c>
      <c r="Q2988" s="84" t="n">
        <f aca="false">IF($N2988="D",VLOOKUP(H2988,BasisBuckets,2,FALSE()),0)</f>
        <v>0</v>
      </c>
      <c r="R2988" s="84" t="n">
        <f aca="false">IF($N2988="PHY",VLOOKUP(H2988,PGDBuckets,2,FALSE()),0)</f>
        <v>0</v>
      </c>
      <c r="S2988" s="84" t="n">
        <f aca="false">IF($N2988="G",VLOOKUP(H2988,PGDBuckets,2,FALSE()),0)</f>
        <v>0</v>
      </c>
      <c r="T2988" s="84" t="n">
        <f aca="false">SUM(P2988:S2988)</f>
        <v>12</v>
      </c>
      <c r="U2988" s="84" t="str">
        <f aca="false">IF(O2988="not used","-",O2988&amp;N2988&amp;T2988)</f>
        <v>-</v>
      </c>
      <c r="V2988" s="84" t="str">
        <f aca="false">IF(O2988="Not Used","-",VLOOKUP(D2988,FOLIOS,7,FALSE())&amp;H2988)</f>
        <v>-</v>
      </c>
      <c r="W2988" s="84" t="str">
        <f aca="false">IF(U2988="-","-",O2988&amp;E2988&amp;H2988)</f>
        <v>-</v>
      </c>
      <c r="X2988" s="85" t="str">
        <f aca="false">D2988&amp;G2988</f>
        <v>FT-CAND-EGSC-PRCTOLL:EMP/EMER</v>
      </c>
      <c r="AF2988" s="0" t="str">
        <f aca="false">D2988&amp;V2988</f>
        <v>FT-CAND-EGSC-PRC-</v>
      </c>
    </row>
    <row r="2989" customFormat="false" ht="12.75" hidden="false" customHeight="false" outlineLevel="0" collapsed="false">
      <c r="A2989" s="81" t="n">
        <v>36682</v>
      </c>
      <c r="B2989" s="82" t="s">
        <v>55</v>
      </c>
      <c r="C2989" s="82" t="s">
        <v>56</v>
      </c>
      <c r="D2989" s="82" t="s">
        <v>103</v>
      </c>
      <c r="E2989" s="82" t="s">
        <v>24</v>
      </c>
      <c r="F2989" s="82"/>
      <c r="G2989" s="82" t="s">
        <v>64</v>
      </c>
      <c r="H2989" s="81" t="n">
        <v>38018</v>
      </c>
      <c r="I2989" s="82" t="n">
        <v>0</v>
      </c>
      <c r="J2989" s="82" t="n">
        <v>0</v>
      </c>
      <c r="K2989" s="83" t="n">
        <f aca="false">IF(J2989=0,0,J2989/I2989)</f>
        <v>0</v>
      </c>
      <c r="L2989" s="83" t="n">
        <f aca="false">I2989/UOM</f>
        <v>0</v>
      </c>
      <c r="M2989" s="83" t="n">
        <f aca="false">J2989/UOM</f>
        <v>0</v>
      </c>
      <c r="N2989" s="84" t="str">
        <f aca="false">IF(F2989="P","PHY",IF(F2989="G","G",E2989))</f>
        <v>P</v>
      </c>
      <c r="O2989" s="84" t="str">
        <f aca="false">IF(ISNA(VLOOKUP(G2989,BadCanCurves,1,FALSE())),VLOOKUP(D2989,FOLIOS,6,FALSE()),"not used")</f>
        <v>not used</v>
      </c>
      <c r="P2989" s="84" t="n">
        <f aca="false">IF($N2989="P",VLOOKUP(H2989,PrcBuckets,2,FALSE()),0)</f>
        <v>12</v>
      </c>
      <c r="Q2989" s="84" t="n">
        <f aca="false">IF($N2989="D",VLOOKUP(H2989,BasisBuckets,2,FALSE()),0)</f>
        <v>0</v>
      </c>
      <c r="R2989" s="84" t="n">
        <f aca="false">IF($N2989="PHY",VLOOKUP(H2989,PGDBuckets,2,FALSE()),0)</f>
        <v>0</v>
      </c>
      <c r="S2989" s="84" t="n">
        <f aca="false">IF($N2989="G",VLOOKUP(H2989,PGDBuckets,2,FALSE()),0)</f>
        <v>0</v>
      </c>
      <c r="T2989" s="84" t="n">
        <f aca="false">SUM(P2989:S2989)</f>
        <v>12</v>
      </c>
      <c r="U2989" s="84" t="str">
        <f aca="false">IF(O2989="not used","-",O2989&amp;N2989&amp;T2989)</f>
        <v>-</v>
      </c>
      <c r="V2989" s="84" t="str">
        <f aca="false">IF(O2989="Not Used","-",VLOOKUP(D2989,FOLIOS,7,FALSE())&amp;H2989)</f>
        <v>-</v>
      </c>
      <c r="W2989" s="84" t="str">
        <f aca="false">IF(U2989="-","-",O2989&amp;E2989&amp;H2989)</f>
        <v>-</v>
      </c>
      <c r="X2989" s="85" t="str">
        <f aca="false">D2989&amp;G2989</f>
        <v>FT-CAND-EGSC-PRCTOLL:EMP/EMER</v>
      </c>
      <c r="AF2989" s="0" t="str">
        <f aca="false">D2989&amp;V2989</f>
        <v>FT-CAND-EGSC-PRC-</v>
      </c>
    </row>
    <row r="2990" customFormat="false" ht="12.75" hidden="false" customHeight="false" outlineLevel="0" collapsed="false">
      <c r="A2990" s="81" t="n">
        <v>36682</v>
      </c>
      <c r="B2990" s="82" t="s">
        <v>55</v>
      </c>
      <c r="C2990" s="82" t="s">
        <v>56</v>
      </c>
      <c r="D2990" s="82" t="s">
        <v>103</v>
      </c>
      <c r="E2990" s="82" t="s">
        <v>24</v>
      </c>
      <c r="F2990" s="82"/>
      <c r="G2990" s="82" t="s">
        <v>64</v>
      </c>
      <c r="H2990" s="81" t="n">
        <v>38047</v>
      </c>
      <c r="I2990" s="82" t="n">
        <v>0</v>
      </c>
      <c r="J2990" s="82" t="n">
        <v>0</v>
      </c>
      <c r="K2990" s="83" t="n">
        <f aca="false">IF(J2990=0,0,J2990/I2990)</f>
        <v>0</v>
      </c>
      <c r="L2990" s="83" t="n">
        <f aca="false">I2990/UOM</f>
        <v>0</v>
      </c>
      <c r="M2990" s="83" t="n">
        <f aca="false">J2990/UOM</f>
        <v>0</v>
      </c>
      <c r="N2990" s="84" t="str">
        <f aca="false">IF(F2990="P","PHY",IF(F2990="G","G",E2990))</f>
        <v>P</v>
      </c>
      <c r="O2990" s="84" t="str">
        <f aca="false">IF(ISNA(VLOOKUP(G2990,BadCanCurves,1,FALSE())),VLOOKUP(D2990,FOLIOS,6,FALSE()),"not used")</f>
        <v>not used</v>
      </c>
      <c r="P2990" s="84" t="n">
        <f aca="false">IF($N2990="P",VLOOKUP(H2990,PrcBuckets,2,FALSE()),0)</f>
        <v>12</v>
      </c>
      <c r="Q2990" s="84" t="n">
        <f aca="false">IF($N2990="D",VLOOKUP(H2990,BasisBuckets,2,FALSE()),0)</f>
        <v>0</v>
      </c>
      <c r="R2990" s="84" t="n">
        <f aca="false">IF($N2990="PHY",VLOOKUP(H2990,PGDBuckets,2,FALSE()),0)</f>
        <v>0</v>
      </c>
      <c r="S2990" s="84" t="n">
        <f aca="false">IF($N2990="G",VLOOKUP(H2990,PGDBuckets,2,FALSE()),0)</f>
        <v>0</v>
      </c>
      <c r="T2990" s="84" t="n">
        <f aca="false">SUM(P2990:S2990)</f>
        <v>12</v>
      </c>
      <c r="U2990" s="84" t="str">
        <f aca="false">IF(O2990="not used","-",O2990&amp;N2990&amp;T2990)</f>
        <v>-</v>
      </c>
      <c r="V2990" s="84" t="str">
        <f aca="false">IF(O2990="Not Used","-",VLOOKUP(D2990,FOLIOS,7,FALSE())&amp;H2990)</f>
        <v>-</v>
      </c>
      <c r="W2990" s="84" t="str">
        <f aca="false">IF(U2990="-","-",O2990&amp;E2990&amp;H2990)</f>
        <v>-</v>
      </c>
      <c r="X2990" s="85" t="str">
        <f aca="false">D2990&amp;G2990</f>
        <v>FT-CAND-EGSC-PRCTOLL:EMP/EMER</v>
      </c>
      <c r="AF2990" s="0" t="str">
        <f aca="false">D2990&amp;V2990</f>
        <v>FT-CAND-EGSC-PRC-</v>
      </c>
    </row>
    <row r="2991" customFormat="false" ht="12.75" hidden="false" customHeight="false" outlineLevel="0" collapsed="false">
      <c r="A2991" s="81" t="n">
        <v>36682</v>
      </c>
      <c r="B2991" s="82" t="s">
        <v>55</v>
      </c>
      <c r="C2991" s="82" t="s">
        <v>56</v>
      </c>
      <c r="D2991" s="82" t="s">
        <v>103</v>
      </c>
      <c r="E2991" s="82" t="s">
        <v>24</v>
      </c>
      <c r="F2991" s="82"/>
      <c r="G2991" s="82" t="s">
        <v>64</v>
      </c>
      <c r="H2991" s="81" t="n">
        <v>38078</v>
      </c>
      <c r="I2991" s="82" t="n">
        <v>0</v>
      </c>
      <c r="J2991" s="82" t="n">
        <v>0</v>
      </c>
      <c r="K2991" s="83" t="n">
        <f aca="false">IF(J2991=0,0,J2991/I2991)</f>
        <v>0</v>
      </c>
      <c r="L2991" s="83" t="n">
        <f aca="false">I2991/UOM</f>
        <v>0</v>
      </c>
      <c r="M2991" s="83" t="n">
        <f aca="false">J2991/UOM</f>
        <v>0</v>
      </c>
      <c r="N2991" s="84" t="str">
        <f aca="false">IF(F2991="P","PHY",IF(F2991="G","G",E2991))</f>
        <v>P</v>
      </c>
      <c r="O2991" s="84" t="str">
        <f aca="false">IF(ISNA(VLOOKUP(G2991,BadCanCurves,1,FALSE())),VLOOKUP(D2991,FOLIOS,6,FALSE()),"not used")</f>
        <v>not used</v>
      </c>
      <c r="P2991" s="84" t="n">
        <f aca="false">IF($N2991="P",VLOOKUP(H2991,PrcBuckets,2,FALSE()),0)</f>
        <v>12</v>
      </c>
      <c r="Q2991" s="84" t="n">
        <f aca="false">IF($N2991="D",VLOOKUP(H2991,BasisBuckets,2,FALSE()),0)</f>
        <v>0</v>
      </c>
      <c r="R2991" s="84" t="n">
        <f aca="false">IF($N2991="PHY",VLOOKUP(H2991,PGDBuckets,2,FALSE()),0)</f>
        <v>0</v>
      </c>
      <c r="S2991" s="84" t="n">
        <f aca="false">IF($N2991="G",VLOOKUP(H2991,PGDBuckets,2,FALSE()),0)</f>
        <v>0</v>
      </c>
      <c r="T2991" s="84" t="n">
        <f aca="false">SUM(P2991:S2991)</f>
        <v>12</v>
      </c>
      <c r="U2991" s="84" t="str">
        <f aca="false">IF(O2991="not used","-",O2991&amp;N2991&amp;T2991)</f>
        <v>-</v>
      </c>
      <c r="V2991" s="84" t="str">
        <f aca="false">IF(O2991="Not Used","-",VLOOKUP(D2991,FOLIOS,7,FALSE())&amp;H2991)</f>
        <v>-</v>
      </c>
      <c r="W2991" s="84" t="str">
        <f aca="false">IF(U2991="-","-",O2991&amp;E2991&amp;H2991)</f>
        <v>-</v>
      </c>
      <c r="X2991" s="85" t="str">
        <f aca="false">D2991&amp;G2991</f>
        <v>FT-CAND-EGSC-PRCTOLL:EMP/EMER</v>
      </c>
      <c r="AF2991" s="0" t="str">
        <f aca="false">D2991&amp;V2991</f>
        <v>FT-CAND-EGSC-PRC-</v>
      </c>
    </row>
    <row r="2992" customFormat="false" ht="12.75" hidden="false" customHeight="false" outlineLevel="0" collapsed="false">
      <c r="A2992" s="81" t="n">
        <v>36682</v>
      </c>
      <c r="B2992" s="82" t="s">
        <v>55</v>
      </c>
      <c r="C2992" s="82" t="s">
        <v>56</v>
      </c>
      <c r="D2992" s="82" t="s">
        <v>103</v>
      </c>
      <c r="E2992" s="82" t="s">
        <v>24</v>
      </c>
      <c r="F2992" s="82"/>
      <c r="G2992" s="82" t="s">
        <v>64</v>
      </c>
      <c r="H2992" s="81" t="n">
        <v>38108</v>
      </c>
      <c r="I2992" s="82" t="n">
        <v>0</v>
      </c>
      <c r="J2992" s="82" t="n">
        <v>0</v>
      </c>
      <c r="K2992" s="83" t="n">
        <f aca="false">IF(J2992=0,0,J2992/I2992)</f>
        <v>0</v>
      </c>
      <c r="L2992" s="83" t="n">
        <f aca="false">I2992/UOM</f>
        <v>0</v>
      </c>
      <c r="M2992" s="83" t="n">
        <f aca="false">J2992/UOM</f>
        <v>0</v>
      </c>
      <c r="N2992" s="84" t="str">
        <f aca="false">IF(F2992="P","PHY",IF(F2992="G","G",E2992))</f>
        <v>P</v>
      </c>
      <c r="O2992" s="84" t="str">
        <f aca="false">IF(ISNA(VLOOKUP(G2992,BadCanCurves,1,FALSE())),VLOOKUP(D2992,FOLIOS,6,FALSE()),"not used")</f>
        <v>not used</v>
      </c>
      <c r="P2992" s="84" t="n">
        <f aca="false">IF($N2992="P",VLOOKUP(H2992,PrcBuckets,2,FALSE()),0)</f>
        <v>12</v>
      </c>
      <c r="Q2992" s="84" t="n">
        <f aca="false">IF($N2992="D",VLOOKUP(H2992,BasisBuckets,2,FALSE()),0)</f>
        <v>0</v>
      </c>
      <c r="R2992" s="84" t="n">
        <f aca="false">IF($N2992="PHY",VLOOKUP(H2992,PGDBuckets,2,FALSE()),0)</f>
        <v>0</v>
      </c>
      <c r="S2992" s="84" t="n">
        <f aca="false">IF($N2992="G",VLOOKUP(H2992,PGDBuckets,2,FALSE()),0)</f>
        <v>0</v>
      </c>
      <c r="T2992" s="84" t="n">
        <f aca="false">SUM(P2992:S2992)</f>
        <v>12</v>
      </c>
      <c r="U2992" s="84" t="str">
        <f aca="false">IF(O2992="not used","-",O2992&amp;N2992&amp;T2992)</f>
        <v>-</v>
      </c>
      <c r="V2992" s="84" t="str">
        <f aca="false">IF(O2992="Not Used","-",VLOOKUP(D2992,FOLIOS,7,FALSE())&amp;H2992)</f>
        <v>-</v>
      </c>
      <c r="W2992" s="84" t="str">
        <f aca="false">IF(U2992="-","-",O2992&amp;E2992&amp;H2992)</f>
        <v>-</v>
      </c>
      <c r="X2992" s="85" t="str">
        <f aca="false">D2992&amp;G2992</f>
        <v>FT-CAND-EGSC-PRCTOLL:EMP/EMER</v>
      </c>
      <c r="AF2992" s="0" t="str">
        <f aca="false">D2992&amp;V2992</f>
        <v>FT-CAND-EGSC-PRC-</v>
      </c>
    </row>
    <row r="2993" customFormat="false" ht="12.75" hidden="false" customHeight="false" outlineLevel="0" collapsed="false">
      <c r="A2993" s="81" t="n">
        <v>36682</v>
      </c>
      <c r="B2993" s="82" t="s">
        <v>55</v>
      </c>
      <c r="C2993" s="82" t="s">
        <v>56</v>
      </c>
      <c r="D2993" s="82" t="s">
        <v>103</v>
      </c>
      <c r="E2993" s="82" t="s">
        <v>24</v>
      </c>
      <c r="F2993" s="82"/>
      <c r="G2993" s="82" t="s">
        <v>64</v>
      </c>
      <c r="H2993" s="81" t="n">
        <v>38139</v>
      </c>
      <c r="I2993" s="82" t="n">
        <v>0</v>
      </c>
      <c r="J2993" s="82" t="n">
        <v>0</v>
      </c>
      <c r="K2993" s="83" t="n">
        <f aca="false">IF(J2993=0,0,J2993/I2993)</f>
        <v>0</v>
      </c>
      <c r="L2993" s="83" t="n">
        <f aca="false">I2993/UOM</f>
        <v>0</v>
      </c>
      <c r="M2993" s="83" t="n">
        <f aca="false">J2993/UOM</f>
        <v>0</v>
      </c>
      <c r="N2993" s="84" t="str">
        <f aca="false">IF(F2993="P","PHY",IF(F2993="G","G",E2993))</f>
        <v>P</v>
      </c>
      <c r="O2993" s="84" t="str">
        <f aca="false">IF(ISNA(VLOOKUP(G2993,BadCanCurves,1,FALSE())),VLOOKUP(D2993,FOLIOS,6,FALSE()),"not used")</f>
        <v>not used</v>
      </c>
      <c r="P2993" s="84" t="n">
        <f aca="false">IF($N2993="P",VLOOKUP(H2993,PrcBuckets,2,FALSE()),0)</f>
        <v>12</v>
      </c>
      <c r="Q2993" s="84" t="n">
        <f aca="false">IF($N2993="D",VLOOKUP(H2993,BasisBuckets,2,FALSE()),0)</f>
        <v>0</v>
      </c>
      <c r="R2993" s="84" t="n">
        <f aca="false">IF($N2993="PHY",VLOOKUP(H2993,PGDBuckets,2,FALSE()),0)</f>
        <v>0</v>
      </c>
      <c r="S2993" s="84" t="n">
        <f aca="false">IF($N2993="G",VLOOKUP(H2993,PGDBuckets,2,FALSE()),0)</f>
        <v>0</v>
      </c>
      <c r="T2993" s="84" t="n">
        <f aca="false">SUM(P2993:S2993)</f>
        <v>12</v>
      </c>
      <c r="U2993" s="84" t="str">
        <f aca="false">IF(O2993="not used","-",O2993&amp;N2993&amp;T2993)</f>
        <v>-</v>
      </c>
      <c r="V2993" s="84" t="str">
        <f aca="false">IF(O2993="Not Used","-",VLOOKUP(D2993,FOLIOS,7,FALSE())&amp;H2993)</f>
        <v>-</v>
      </c>
      <c r="W2993" s="84" t="str">
        <f aca="false">IF(U2993="-","-",O2993&amp;E2993&amp;H2993)</f>
        <v>-</v>
      </c>
      <c r="X2993" s="85" t="str">
        <f aca="false">D2993&amp;G2993</f>
        <v>FT-CAND-EGSC-PRCTOLL:EMP/EMER</v>
      </c>
      <c r="AF2993" s="0" t="str">
        <f aca="false">D2993&amp;V2993</f>
        <v>FT-CAND-EGSC-PRC-</v>
      </c>
    </row>
    <row r="2994" customFormat="false" ht="12.75" hidden="false" customHeight="false" outlineLevel="0" collapsed="false">
      <c r="A2994" s="81" t="n">
        <v>36682</v>
      </c>
      <c r="B2994" s="82" t="s">
        <v>55</v>
      </c>
      <c r="C2994" s="82" t="s">
        <v>56</v>
      </c>
      <c r="D2994" s="82" t="s">
        <v>103</v>
      </c>
      <c r="E2994" s="82" t="s">
        <v>24</v>
      </c>
      <c r="F2994" s="82"/>
      <c r="G2994" s="82" t="s">
        <v>64</v>
      </c>
      <c r="H2994" s="81" t="n">
        <v>38169</v>
      </c>
      <c r="I2994" s="82" t="n">
        <v>0</v>
      </c>
      <c r="J2994" s="82" t="n">
        <v>0</v>
      </c>
      <c r="K2994" s="83" t="n">
        <f aca="false">IF(J2994=0,0,J2994/I2994)</f>
        <v>0</v>
      </c>
      <c r="L2994" s="83" t="n">
        <f aca="false">I2994/UOM</f>
        <v>0</v>
      </c>
      <c r="M2994" s="83" t="n">
        <f aca="false">J2994/UOM</f>
        <v>0</v>
      </c>
      <c r="N2994" s="84" t="str">
        <f aca="false">IF(F2994="P","PHY",IF(F2994="G","G",E2994))</f>
        <v>P</v>
      </c>
      <c r="O2994" s="84" t="str">
        <f aca="false">IF(ISNA(VLOOKUP(G2994,BadCanCurves,1,FALSE())),VLOOKUP(D2994,FOLIOS,6,FALSE()),"not used")</f>
        <v>not used</v>
      </c>
      <c r="P2994" s="84" t="n">
        <f aca="false">IF($N2994="P",VLOOKUP(H2994,PrcBuckets,2,FALSE()),0)</f>
        <v>12</v>
      </c>
      <c r="Q2994" s="84" t="n">
        <f aca="false">IF($N2994="D",VLOOKUP(H2994,BasisBuckets,2,FALSE()),0)</f>
        <v>0</v>
      </c>
      <c r="R2994" s="84" t="n">
        <f aca="false">IF($N2994="PHY",VLOOKUP(H2994,PGDBuckets,2,FALSE()),0)</f>
        <v>0</v>
      </c>
      <c r="S2994" s="84" t="n">
        <f aca="false">IF($N2994="G",VLOOKUP(H2994,PGDBuckets,2,FALSE()),0)</f>
        <v>0</v>
      </c>
      <c r="T2994" s="84" t="n">
        <f aca="false">SUM(P2994:S2994)</f>
        <v>12</v>
      </c>
      <c r="U2994" s="84" t="str">
        <f aca="false">IF(O2994="not used","-",O2994&amp;N2994&amp;T2994)</f>
        <v>-</v>
      </c>
      <c r="V2994" s="84" t="str">
        <f aca="false">IF(O2994="Not Used","-",VLOOKUP(D2994,FOLIOS,7,FALSE())&amp;H2994)</f>
        <v>-</v>
      </c>
      <c r="W2994" s="84" t="str">
        <f aca="false">IF(U2994="-","-",O2994&amp;E2994&amp;H2994)</f>
        <v>-</v>
      </c>
      <c r="X2994" s="85" t="str">
        <f aca="false">D2994&amp;G2994</f>
        <v>FT-CAND-EGSC-PRCTOLL:EMP/EMER</v>
      </c>
      <c r="AF2994" s="0" t="str">
        <f aca="false">D2994&amp;V2994</f>
        <v>FT-CAND-EGSC-PRC-</v>
      </c>
    </row>
    <row r="2995" customFormat="false" ht="12.75" hidden="false" customHeight="false" outlineLevel="0" collapsed="false">
      <c r="A2995" s="81" t="n">
        <v>36682</v>
      </c>
      <c r="B2995" s="82" t="s">
        <v>55</v>
      </c>
      <c r="C2995" s="82" t="s">
        <v>56</v>
      </c>
      <c r="D2995" s="82" t="s">
        <v>103</v>
      </c>
      <c r="E2995" s="82" t="s">
        <v>24</v>
      </c>
      <c r="F2995" s="82"/>
      <c r="G2995" s="82" t="s">
        <v>64</v>
      </c>
      <c r="H2995" s="81" t="n">
        <v>38200</v>
      </c>
      <c r="I2995" s="82" t="n">
        <v>0</v>
      </c>
      <c r="J2995" s="82" t="n">
        <v>0</v>
      </c>
      <c r="K2995" s="83" t="n">
        <f aca="false">IF(J2995=0,0,J2995/I2995)</f>
        <v>0</v>
      </c>
      <c r="L2995" s="83" t="n">
        <f aca="false">I2995/UOM</f>
        <v>0</v>
      </c>
      <c r="M2995" s="83" t="n">
        <f aca="false">J2995/UOM</f>
        <v>0</v>
      </c>
      <c r="N2995" s="84" t="str">
        <f aca="false">IF(F2995="P","PHY",IF(F2995="G","G",E2995))</f>
        <v>P</v>
      </c>
      <c r="O2995" s="84" t="str">
        <f aca="false">IF(ISNA(VLOOKUP(G2995,BadCanCurves,1,FALSE())),VLOOKUP(D2995,FOLIOS,6,FALSE()),"not used")</f>
        <v>not used</v>
      </c>
      <c r="P2995" s="84" t="n">
        <f aca="false">IF($N2995="P",VLOOKUP(H2995,PrcBuckets,2,FALSE()),0)</f>
        <v>12</v>
      </c>
      <c r="Q2995" s="84" t="n">
        <f aca="false">IF($N2995="D",VLOOKUP(H2995,BasisBuckets,2,FALSE()),0)</f>
        <v>0</v>
      </c>
      <c r="R2995" s="84" t="n">
        <f aca="false">IF($N2995="PHY",VLOOKUP(H2995,PGDBuckets,2,FALSE()),0)</f>
        <v>0</v>
      </c>
      <c r="S2995" s="84" t="n">
        <f aca="false">IF($N2995="G",VLOOKUP(H2995,PGDBuckets,2,FALSE()),0)</f>
        <v>0</v>
      </c>
      <c r="T2995" s="84" t="n">
        <f aca="false">SUM(P2995:S2995)</f>
        <v>12</v>
      </c>
      <c r="U2995" s="84" t="str">
        <f aca="false">IF(O2995="not used","-",O2995&amp;N2995&amp;T2995)</f>
        <v>-</v>
      </c>
      <c r="V2995" s="84" t="str">
        <f aca="false">IF(O2995="Not Used","-",VLOOKUP(D2995,FOLIOS,7,FALSE())&amp;H2995)</f>
        <v>-</v>
      </c>
      <c r="W2995" s="84" t="str">
        <f aca="false">IF(U2995="-","-",O2995&amp;E2995&amp;H2995)</f>
        <v>-</v>
      </c>
      <c r="X2995" s="85" t="str">
        <f aca="false">D2995&amp;G2995</f>
        <v>FT-CAND-EGSC-PRCTOLL:EMP/EMER</v>
      </c>
      <c r="AF2995" s="0" t="str">
        <f aca="false">D2995&amp;V2995</f>
        <v>FT-CAND-EGSC-PRC-</v>
      </c>
    </row>
    <row r="2996" customFormat="false" ht="12.75" hidden="false" customHeight="false" outlineLevel="0" collapsed="false">
      <c r="A2996" s="81" t="n">
        <v>36682</v>
      </c>
      <c r="B2996" s="82" t="s">
        <v>55</v>
      </c>
      <c r="C2996" s="82" t="s">
        <v>56</v>
      </c>
      <c r="D2996" s="82" t="s">
        <v>103</v>
      </c>
      <c r="E2996" s="82" t="s">
        <v>24</v>
      </c>
      <c r="F2996" s="82"/>
      <c r="G2996" s="82" t="s">
        <v>64</v>
      </c>
      <c r="H2996" s="81" t="n">
        <v>38231</v>
      </c>
      <c r="I2996" s="82" t="n">
        <v>0</v>
      </c>
      <c r="J2996" s="82" t="n">
        <v>0</v>
      </c>
      <c r="K2996" s="83" t="n">
        <f aca="false">IF(J2996=0,0,J2996/I2996)</f>
        <v>0</v>
      </c>
      <c r="L2996" s="83" t="n">
        <f aca="false">I2996/UOM</f>
        <v>0</v>
      </c>
      <c r="M2996" s="83" t="n">
        <f aca="false">J2996/UOM</f>
        <v>0</v>
      </c>
      <c r="N2996" s="84" t="str">
        <f aca="false">IF(F2996="P","PHY",IF(F2996="G","G",E2996))</f>
        <v>P</v>
      </c>
      <c r="O2996" s="84" t="str">
        <f aca="false">IF(ISNA(VLOOKUP(G2996,BadCanCurves,1,FALSE())),VLOOKUP(D2996,FOLIOS,6,FALSE()),"not used")</f>
        <v>not used</v>
      </c>
      <c r="P2996" s="84" t="n">
        <f aca="false">IF($N2996="P",VLOOKUP(H2996,PrcBuckets,2,FALSE()),0)</f>
        <v>12</v>
      </c>
      <c r="Q2996" s="84" t="n">
        <f aca="false">IF($N2996="D",VLOOKUP(H2996,BasisBuckets,2,FALSE()),0)</f>
        <v>0</v>
      </c>
      <c r="R2996" s="84" t="n">
        <f aca="false">IF($N2996="PHY",VLOOKUP(H2996,PGDBuckets,2,FALSE()),0)</f>
        <v>0</v>
      </c>
      <c r="S2996" s="84" t="n">
        <f aca="false">IF($N2996="G",VLOOKUP(H2996,PGDBuckets,2,FALSE()),0)</f>
        <v>0</v>
      </c>
      <c r="T2996" s="84" t="n">
        <f aca="false">SUM(P2996:S2996)</f>
        <v>12</v>
      </c>
      <c r="U2996" s="84" t="str">
        <f aca="false">IF(O2996="not used","-",O2996&amp;N2996&amp;T2996)</f>
        <v>-</v>
      </c>
      <c r="V2996" s="84" t="str">
        <f aca="false">IF(O2996="Not Used","-",VLOOKUP(D2996,FOLIOS,7,FALSE())&amp;H2996)</f>
        <v>-</v>
      </c>
      <c r="W2996" s="84" t="str">
        <f aca="false">IF(U2996="-","-",O2996&amp;E2996&amp;H2996)</f>
        <v>-</v>
      </c>
      <c r="X2996" s="85" t="str">
        <f aca="false">D2996&amp;G2996</f>
        <v>FT-CAND-EGSC-PRCTOLL:EMP/EMER</v>
      </c>
      <c r="AF2996" s="0" t="str">
        <f aca="false">D2996&amp;V2996</f>
        <v>FT-CAND-EGSC-PRC-</v>
      </c>
    </row>
    <row r="2997" customFormat="false" ht="12.75" hidden="false" customHeight="false" outlineLevel="0" collapsed="false">
      <c r="A2997" s="81" t="n">
        <v>36682</v>
      </c>
      <c r="B2997" s="82" t="s">
        <v>55</v>
      </c>
      <c r="C2997" s="82" t="s">
        <v>56</v>
      </c>
      <c r="D2997" s="82" t="s">
        <v>103</v>
      </c>
      <c r="E2997" s="82" t="s">
        <v>24</v>
      </c>
      <c r="F2997" s="82"/>
      <c r="G2997" s="82" t="s">
        <v>64</v>
      </c>
      <c r="H2997" s="81" t="n">
        <v>38261</v>
      </c>
      <c r="I2997" s="82" t="n">
        <v>0</v>
      </c>
      <c r="J2997" s="82" t="n">
        <v>0</v>
      </c>
      <c r="K2997" s="83" t="n">
        <f aca="false">IF(J2997=0,0,J2997/I2997)</f>
        <v>0</v>
      </c>
      <c r="L2997" s="83" t="n">
        <f aca="false">I2997/UOM</f>
        <v>0</v>
      </c>
      <c r="M2997" s="83" t="n">
        <f aca="false">J2997/UOM</f>
        <v>0</v>
      </c>
      <c r="N2997" s="84" t="str">
        <f aca="false">IF(F2997="P","PHY",IF(F2997="G","G",E2997))</f>
        <v>P</v>
      </c>
      <c r="O2997" s="84" t="str">
        <f aca="false">IF(ISNA(VLOOKUP(G2997,BadCanCurves,1,FALSE())),VLOOKUP(D2997,FOLIOS,6,FALSE()),"not used")</f>
        <v>not used</v>
      </c>
      <c r="P2997" s="84" t="n">
        <f aca="false">IF($N2997="P",VLOOKUP(H2997,PrcBuckets,2,FALSE()),0)</f>
        <v>12</v>
      </c>
      <c r="Q2997" s="84" t="n">
        <f aca="false">IF($N2997="D",VLOOKUP(H2997,BasisBuckets,2,FALSE()),0)</f>
        <v>0</v>
      </c>
      <c r="R2997" s="84" t="n">
        <f aca="false">IF($N2997="PHY",VLOOKUP(H2997,PGDBuckets,2,FALSE()),0)</f>
        <v>0</v>
      </c>
      <c r="S2997" s="84" t="n">
        <f aca="false">IF($N2997="G",VLOOKUP(H2997,PGDBuckets,2,FALSE()),0)</f>
        <v>0</v>
      </c>
      <c r="T2997" s="84" t="n">
        <f aca="false">SUM(P2997:S2997)</f>
        <v>12</v>
      </c>
      <c r="U2997" s="84" t="str">
        <f aca="false">IF(O2997="not used","-",O2997&amp;N2997&amp;T2997)</f>
        <v>-</v>
      </c>
      <c r="V2997" s="84" t="str">
        <f aca="false">IF(O2997="Not Used","-",VLOOKUP(D2997,FOLIOS,7,FALSE())&amp;H2997)</f>
        <v>-</v>
      </c>
      <c r="W2997" s="84" t="str">
        <f aca="false">IF(U2997="-","-",O2997&amp;E2997&amp;H2997)</f>
        <v>-</v>
      </c>
      <c r="X2997" s="85" t="str">
        <f aca="false">D2997&amp;G2997</f>
        <v>FT-CAND-EGSC-PRCTOLL:EMP/EMER</v>
      </c>
      <c r="AF2997" s="0" t="str">
        <f aca="false">D2997&amp;V2997</f>
        <v>FT-CAND-EGSC-PRC-</v>
      </c>
    </row>
    <row r="2998" customFormat="false" ht="12.75" hidden="false" customHeight="false" outlineLevel="0" collapsed="false">
      <c r="A2998" s="81" t="n">
        <v>36682</v>
      </c>
      <c r="B2998" s="82" t="s">
        <v>55</v>
      </c>
      <c r="C2998" s="82" t="s">
        <v>56</v>
      </c>
      <c r="D2998" s="82" t="s">
        <v>103</v>
      </c>
      <c r="E2998" s="82" t="s">
        <v>24</v>
      </c>
      <c r="F2998" s="82"/>
      <c r="G2998" s="82" t="s">
        <v>64</v>
      </c>
      <c r="H2998" s="81" t="n">
        <v>38292</v>
      </c>
      <c r="I2998" s="82" t="n">
        <v>0</v>
      </c>
      <c r="J2998" s="82" t="n">
        <v>0</v>
      </c>
      <c r="K2998" s="83" t="n">
        <f aca="false">IF(J2998=0,0,J2998/I2998)</f>
        <v>0</v>
      </c>
      <c r="L2998" s="83" t="n">
        <f aca="false">I2998/UOM</f>
        <v>0</v>
      </c>
      <c r="M2998" s="83" t="n">
        <f aca="false">J2998/UOM</f>
        <v>0</v>
      </c>
      <c r="N2998" s="84" t="str">
        <f aca="false">IF(F2998="P","PHY",IF(F2998="G","G",E2998))</f>
        <v>P</v>
      </c>
      <c r="O2998" s="84" t="str">
        <f aca="false">IF(ISNA(VLOOKUP(G2998,BadCanCurves,1,FALSE())),VLOOKUP(D2998,FOLIOS,6,FALSE()),"not used")</f>
        <v>not used</v>
      </c>
      <c r="P2998" s="84" t="n">
        <f aca="false">IF($N2998="P",VLOOKUP(H2998,PrcBuckets,2,FALSE()),0)</f>
        <v>12</v>
      </c>
      <c r="Q2998" s="84" t="n">
        <f aca="false">IF($N2998="D",VLOOKUP(H2998,BasisBuckets,2,FALSE()),0)</f>
        <v>0</v>
      </c>
      <c r="R2998" s="84" t="n">
        <f aca="false">IF($N2998="PHY",VLOOKUP(H2998,PGDBuckets,2,FALSE()),0)</f>
        <v>0</v>
      </c>
      <c r="S2998" s="84" t="n">
        <f aca="false">IF($N2998="G",VLOOKUP(H2998,PGDBuckets,2,FALSE()),0)</f>
        <v>0</v>
      </c>
      <c r="T2998" s="84" t="n">
        <f aca="false">SUM(P2998:S2998)</f>
        <v>12</v>
      </c>
      <c r="U2998" s="84" t="str">
        <f aca="false">IF(O2998="not used","-",O2998&amp;N2998&amp;T2998)</f>
        <v>-</v>
      </c>
      <c r="V2998" s="84" t="str">
        <f aca="false">IF(O2998="Not Used","-",VLOOKUP(D2998,FOLIOS,7,FALSE())&amp;H2998)</f>
        <v>-</v>
      </c>
      <c r="W2998" s="84" t="str">
        <f aca="false">IF(U2998="-","-",O2998&amp;E2998&amp;H2998)</f>
        <v>-</v>
      </c>
      <c r="X2998" s="85" t="str">
        <f aca="false">D2998&amp;G2998</f>
        <v>FT-CAND-EGSC-PRCTOLL:EMP/EMER</v>
      </c>
      <c r="AF2998" s="0" t="str">
        <f aca="false">D2998&amp;V2998</f>
        <v>FT-CAND-EGSC-PRC-</v>
      </c>
    </row>
    <row r="2999" customFormat="false" ht="12.75" hidden="false" customHeight="false" outlineLevel="0" collapsed="false">
      <c r="A2999" s="81" t="n">
        <v>36682</v>
      </c>
      <c r="B2999" s="82" t="s">
        <v>55</v>
      </c>
      <c r="C2999" s="82" t="s">
        <v>56</v>
      </c>
      <c r="D2999" s="82" t="s">
        <v>103</v>
      </c>
      <c r="E2999" s="82" t="s">
        <v>24</v>
      </c>
      <c r="F2999" s="82"/>
      <c r="G2999" s="82" t="s">
        <v>64</v>
      </c>
      <c r="H2999" s="81" t="n">
        <v>38322</v>
      </c>
      <c r="I2999" s="82" t="n">
        <v>0</v>
      </c>
      <c r="J2999" s="82" t="n">
        <v>0</v>
      </c>
      <c r="K2999" s="83" t="n">
        <f aca="false">IF(J2999=0,0,J2999/I2999)</f>
        <v>0</v>
      </c>
      <c r="L2999" s="83" t="n">
        <f aca="false">I2999/UOM</f>
        <v>0</v>
      </c>
      <c r="M2999" s="83" t="n">
        <f aca="false">J2999/UOM</f>
        <v>0</v>
      </c>
      <c r="N2999" s="84" t="str">
        <f aca="false">IF(F2999="P","PHY",IF(F2999="G","G",E2999))</f>
        <v>P</v>
      </c>
      <c r="O2999" s="84" t="str">
        <f aca="false">IF(ISNA(VLOOKUP(G2999,BadCanCurves,1,FALSE())),VLOOKUP(D2999,FOLIOS,6,FALSE()),"not used")</f>
        <v>not used</v>
      </c>
      <c r="P2999" s="84" t="n">
        <f aca="false">IF($N2999="P",VLOOKUP(H2999,PrcBuckets,2,FALSE()),0)</f>
        <v>12</v>
      </c>
      <c r="Q2999" s="84" t="n">
        <f aca="false">IF($N2999="D",VLOOKUP(H2999,BasisBuckets,2,FALSE()),0)</f>
        <v>0</v>
      </c>
      <c r="R2999" s="84" t="n">
        <f aca="false">IF($N2999="PHY",VLOOKUP(H2999,PGDBuckets,2,FALSE()),0)</f>
        <v>0</v>
      </c>
      <c r="S2999" s="84" t="n">
        <f aca="false">IF($N2999="G",VLOOKUP(H2999,PGDBuckets,2,FALSE()),0)</f>
        <v>0</v>
      </c>
      <c r="T2999" s="84" t="n">
        <f aca="false">SUM(P2999:S2999)</f>
        <v>12</v>
      </c>
      <c r="U2999" s="84" t="str">
        <f aca="false">IF(O2999="not used","-",O2999&amp;N2999&amp;T2999)</f>
        <v>-</v>
      </c>
      <c r="V2999" s="84" t="str">
        <f aca="false">IF(O2999="Not Used","-",VLOOKUP(D2999,FOLIOS,7,FALSE())&amp;H2999)</f>
        <v>-</v>
      </c>
      <c r="W2999" s="84" t="str">
        <f aca="false">IF(U2999="-","-",O2999&amp;E2999&amp;H2999)</f>
        <v>-</v>
      </c>
      <c r="X2999" s="85" t="str">
        <f aca="false">D2999&amp;G2999</f>
        <v>FT-CAND-EGSC-PRCTOLL:EMP/EMER</v>
      </c>
      <c r="AF2999" s="0" t="str">
        <f aca="false">D2999&amp;V2999</f>
        <v>FT-CAND-EGSC-PRC-</v>
      </c>
    </row>
    <row r="3000" customFormat="false" ht="12.75" hidden="false" customHeight="false" outlineLevel="0" collapsed="false">
      <c r="A3000" s="81" t="n">
        <v>36682</v>
      </c>
      <c r="B3000" s="82" t="s">
        <v>55</v>
      </c>
      <c r="C3000" s="82" t="s">
        <v>56</v>
      </c>
      <c r="D3000" s="82" t="s">
        <v>103</v>
      </c>
      <c r="E3000" s="82" t="s">
        <v>24</v>
      </c>
      <c r="F3000" s="82"/>
      <c r="G3000" s="82" t="s">
        <v>64</v>
      </c>
      <c r="H3000" s="81" t="n">
        <v>38353</v>
      </c>
      <c r="I3000" s="82" t="n">
        <v>0</v>
      </c>
      <c r="J3000" s="82" t="n">
        <v>0</v>
      </c>
      <c r="K3000" s="83" t="n">
        <f aca="false">IF(J3000=0,0,J3000/I3000)</f>
        <v>0</v>
      </c>
      <c r="L3000" s="83" t="n">
        <f aca="false">I3000/UOM</f>
        <v>0</v>
      </c>
      <c r="M3000" s="83" t="n">
        <f aca="false">J3000/UOM</f>
        <v>0</v>
      </c>
      <c r="N3000" s="84" t="str">
        <f aca="false">IF(F3000="P","PHY",IF(F3000="G","G",E3000))</f>
        <v>P</v>
      </c>
      <c r="O3000" s="84" t="str">
        <f aca="false">IF(ISNA(VLOOKUP(G3000,BadCanCurves,1,FALSE())),VLOOKUP(D3000,FOLIOS,6,FALSE()),"not used")</f>
        <v>not used</v>
      </c>
      <c r="P3000" s="84" t="n">
        <f aca="false">IF($N3000="P",VLOOKUP(H3000,PrcBuckets,2,FALSE()),0)</f>
        <v>13</v>
      </c>
      <c r="Q3000" s="84" t="n">
        <f aca="false">IF($N3000="D",VLOOKUP(H3000,BasisBuckets,2,FALSE()),0)</f>
        <v>0</v>
      </c>
      <c r="R3000" s="84" t="n">
        <f aca="false">IF($N3000="PHY",VLOOKUP(H3000,PGDBuckets,2,FALSE()),0)</f>
        <v>0</v>
      </c>
      <c r="S3000" s="84" t="n">
        <f aca="false">IF($N3000="G",VLOOKUP(H3000,PGDBuckets,2,FALSE()),0)</f>
        <v>0</v>
      </c>
      <c r="T3000" s="84" t="n">
        <f aca="false">SUM(P3000:S3000)</f>
        <v>13</v>
      </c>
      <c r="U3000" s="84" t="str">
        <f aca="false">IF(O3000="not used","-",O3000&amp;N3000&amp;T3000)</f>
        <v>-</v>
      </c>
      <c r="V3000" s="84" t="str">
        <f aca="false">IF(O3000="Not Used","-",VLOOKUP(D3000,FOLIOS,7,FALSE())&amp;H3000)</f>
        <v>-</v>
      </c>
      <c r="W3000" s="84" t="str">
        <f aca="false">IF(U3000="-","-",O3000&amp;E3000&amp;H3000)</f>
        <v>-</v>
      </c>
      <c r="X3000" s="85" t="str">
        <f aca="false">D3000&amp;G3000</f>
        <v>FT-CAND-EGSC-PRCTOLL:EMP/EMER</v>
      </c>
      <c r="AF3000" s="0" t="str">
        <f aca="false">D3000&amp;V3000</f>
        <v>FT-CAND-EGSC-PRC-</v>
      </c>
    </row>
    <row r="3001" customFormat="false" ht="12.75" hidden="false" customHeight="false" outlineLevel="0" collapsed="false">
      <c r="A3001" s="81" t="n">
        <v>36682</v>
      </c>
      <c r="B3001" s="82" t="s">
        <v>55</v>
      </c>
      <c r="C3001" s="82" t="s">
        <v>56</v>
      </c>
      <c r="D3001" s="82" t="s">
        <v>103</v>
      </c>
      <c r="E3001" s="82" t="s">
        <v>24</v>
      </c>
      <c r="F3001" s="82"/>
      <c r="G3001" s="82" t="s">
        <v>64</v>
      </c>
      <c r="H3001" s="81" t="n">
        <v>38384</v>
      </c>
      <c r="I3001" s="82" t="n">
        <v>0</v>
      </c>
      <c r="J3001" s="82" t="n">
        <v>0</v>
      </c>
      <c r="K3001" s="83" t="n">
        <f aca="false">IF(J3001=0,0,J3001/I3001)</f>
        <v>0</v>
      </c>
      <c r="L3001" s="83" t="n">
        <f aca="false">I3001/UOM</f>
        <v>0</v>
      </c>
      <c r="M3001" s="83" t="n">
        <f aca="false">J3001/UOM</f>
        <v>0</v>
      </c>
      <c r="N3001" s="84" t="str">
        <f aca="false">IF(F3001="P","PHY",IF(F3001="G","G",E3001))</f>
        <v>P</v>
      </c>
      <c r="O3001" s="84" t="str">
        <f aca="false">IF(ISNA(VLOOKUP(G3001,BadCanCurves,1,FALSE())),VLOOKUP(D3001,FOLIOS,6,FALSE()),"not used")</f>
        <v>not used</v>
      </c>
      <c r="P3001" s="84" t="n">
        <f aca="false">IF($N3001="P",VLOOKUP(H3001,PrcBuckets,2,FALSE()),0)</f>
        <v>13</v>
      </c>
      <c r="Q3001" s="84" t="n">
        <f aca="false">IF($N3001="D",VLOOKUP(H3001,BasisBuckets,2,FALSE()),0)</f>
        <v>0</v>
      </c>
      <c r="R3001" s="84" t="n">
        <f aca="false">IF($N3001="PHY",VLOOKUP(H3001,PGDBuckets,2,FALSE()),0)</f>
        <v>0</v>
      </c>
      <c r="S3001" s="84" t="n">
        <f aca="false">IF($N3001="G",VLOOKUP(H3001,PGDBuckets,2,FALSE()),0)</f>
        <v>0</v>
      </c>
      <c r="T3001" s="84" t="n">
        <f aca="false">SUM(P3001:S3001)</f>
        <v>13</v>
      </c>
      <c r="U3001" s="84" t="str">
        <f aca="false">IF(O3001="not used","-",O3001&amp;N3001&amp;T3001)</f>
        <v>-</v>
      </c>
      <c r="V3001" s="84" t="str">
        <f aca="false">IF(O3001="Not Used","-",VLOOKUP(D3001,FOLIOS,7,FALSE())&amp;H3001)</f>
        <v>-</v>
      </c>
      <c r="W3001" s="84" t="str">
        <f aca="false">IF(U3001="-","-",O3001&amp;E3001&amp;H3001)</f>
        <v>-</v>
      </c>
      <c r="X3001" s="85" t="str">
        <f aca="false">D3001&amp;G3001</f>
        <v>FT-CAND-EGSC-PRCTOLL:EMP/EMER</v>
      </c>
      <c r="AF3001" s="0" t="str">
        <f aca="false">D3001&amp;V3001</f>
        <v>FT-CAND-EGSC-PRC-</v>
      </c>
    </row>
    <row r="3002" customFormat="false" ht="12.75" hidden="false" customHeight="false" outlineLevel="0" collapsed="false">
      <c r="A3002" s="81" t="n">
        <v>36682</v>
      </c>
      <c r="B3002" s="82" t="s">
        <v>55</v>
      </c>
      <c r="C3002" s="82" t="s">
        <v>56</v>
      </c>
      <c r="D3002" s="82" t="s">
        <v>103</v>
      </c>
      <c r="E3002" s="82" t="s">
        <v>24</v>
      </c>
      <c r="F3002" s="82"/>
      <c r="G3002" s="82" t="s">
        <v>64</v>
      </c>
      <c r="H3002" s="81" t="n">
        <v>38412</v>
      </c>
      <c r="I3002" s="82" t="n">
        <v>0</v>
      </c>
      <c r="J3002" s="82" t="n">
        <v>0</v>
      </c>
      <c r="K3002" s="83" t="n">
        <f aca="false">IF(J3002=0,0,J3002/I3002)</f>
        <v>0</v>
      </c>
      <c r="L3002" s="83" t="n">
        <f aca="false">I3002/UOM</f>
        <v>0</v>
      </c>
      <c r="M3002" s="83" t="n">
        <f aca="false">J3002/UOM</f>
        <v>0</v>
      </c>
      <c r="N3002" s="84" t="str">
        <f aca="false">IF(F3002="P","PHY",IF(F3002="G","G",E3002))</f>
        <v>P</v>
      </c>
      <c r="O3002" s="84" t="str">
        <f aca="false">IF(ISNA(VLOOKUP(G3002,BadCanCurves,1,FALSE())),VLOOKUP(D3002,FOLIOS,6,FALSE()),"not used")</f>
        <v>not used</v>
      </c>
      <c r="P3002" s="84" t="n">
        <f aca="false">IF($N3002="P",VLOOKUP(H3002,PrcBuckets,2,FALSE()),0)</f>
        <v>13</v>
      </c>
      <c r="Q3002" s="84" t="n">
        <f aca="false">IF($N3002="D",VLOOKUP(H3002,BasisBuckets,2,FALSE()),0)</f>
        <v>0</v>
      </c>
      <c r="R3002" s="84" t="n">
        <f aca="false">IF($N3002="PHY",VLOOKUP(H3002,PGDBuckets,2,FALSE()),0)</f>
        <v>0</v>
      </c>
      <c r="S3002" s="84" t="n">
        <f aca="false">IF($N3002="G",VLOOKUP(H3002,PGDBuckets,2,FALSE()),0)</f>
        <v>0</v>
      </c>
      <c r="T3002" s="84" t="n">
        <f aca="false">SUM(P3002:S3002)</f>
        <v>13</v>
      </c>
      <c r="U3002" s="84" t="str">
        <f aca="false">IF(O3002="not used","-",O3002&amp;N3002&amp;T3002)</f>
        <v>-</v>
      </c>
      <c r="V3002" s="84" t="str">
        <f aca="false">IF(O3002="Not Used","-",VLOOKUP(D3002,FOLIOS,7,FALSE())&amp;H3002)</f>
        <v>-</v>
      </c>
      <c r="W3002" s="84" t="str">
        <f aca="false">IF(U3002="-","-",O3002&amp;E3002&amp;H3002)</f>
        <v>-</v>
      </c>
      <c r="X3002" s="85" t="str">
        <f aca="false">D3002&amp;G3002</f>
        <v>FT-CAND-EGSC-PRCTOLL:EMP/EMER</v>
      </c>
      <c r="AF3002" s="0" t="str">
        <f aca="false">D3002&amp;V3002</f>
        <v>FT-CAND-EGSC-PRC-</v>
      </c>
    </row>
    <row r="3003" customFormat="false" ht="12.75" hidden="false" customHeight="false" outlineLevel="0" collapsed="false">
      <c r="A3003" s="81" t="n">
        <v>36682</v>
      </c>
      <c r="B3003" s="82" t="s">
        <v>55</v>
      </c>
      <c r="C3003" s="82" t="s">
        <v>56</v>
      </c>
      <c r="D3003" s="82" t="s">
        <v>103</v>
      </c>
      <c r="E3003" s="82" t="s">
        <v>24</v>
      </c>
      <c r="F3003" s="82"/>
      <c r="G3003" s="82" t="s">
        <v>64</v>
      </c>
      <c r="H3003" s="81" t="n">
        <v>38443</v>
      </c>
      <c r="I3003" s="82" t="n">
        <v>0</v>
      </c>
      <c r="J3003" s="82" t="n">
        <v>0</v>
      </c>
      <c r="K3003" s="83" t="n">
        <f aca="false">IF(J3003=0,0,J3003/I3003)</f>
        <v>0</v>
      </c>
      <c r="L3003" s="83" t="n">
        <f aca="false">I3003/UOM</f>
        <v>0</v>
      </c>
      <c r="M3003" s="83" t="n">
        <f aca="false">J3003/UOM</f>
        <v>0</v>
      </c>
      <c r="N3003" s="84" t="str">
        <f aca="false">IF(F3003="P","PHY",IF(F3003="G","G",E3003))</f>
        <v>P</v>
      </c>
      <c r="O3003" s="84" t="str">
        <f aca="false">IF(ISNA(VLOOKUP(G3003,BadCanCurves,1,FALSE())),VLOOKUP(D3003,FOLIOS,6,FALSE()),"not used")</f>
        <v>not used</v>
      </c>
      <c r="P3003" s="84" t="n">
        <f aca="false">IF($N3003="P",VLOOKUP(H3003,PrcBuckets,2,FALSE()),0)</f>
        <v>13</v>
      </c>
      <c r="Q3003" s="84" t="n">
        <f aca="false">IF($N3003="D",VLOOKUP(H3003,BasisBuckets,2,FALSE()),0)</f>
        <v>0</v>
      </c>
      <c r="R3003" s="84" t="n">
        <f aca="false">IF($N3003="PHY",VLOOKUP(H3003,PGDBuckets,2,FALSE()),0)</f>
        <v>0</v>
      </c>
      <c r="S3003" s="84" t="n">
        <f aca="false">IF($N3003="G",VLOOKUP(H3003,PGDBuckets,2,FALSE()),0)</f>
        <v>0</v>
      </c>
      <c r="T3003" s="84" t="n">
        <f aca="false">SUM(P3003:S3003)</f>
        <v>13</v>
      </c>
      <c r="U3003" s="84" t="str">
        <f aca="false">IF(O3003="not used","-",O3003&amp;N3003&amp;T3003)</f>
        <v>-</v>
      </c>
      <c r="V3003" s="84" t="str">
        <f aca="false">IF(O3003="Not Used","-",VLOOKUP(D3003,FOLIOS,7,FALSE())&amp;H3003)</f>
        <v>-</v>
      </c>
      <c r="W3003" s="84" t="str">
        <f aca="false">IF(U3003="-","-",O3003&amp;E3003&amp;H3003)</f>
        <v>-</v>
      </c>
      <c r="X3003" s="85" t="str">
        <f aca="false">D3003&amp;G3003</f>
        <v>FT-CAND-EGSC-PRCTOLL:EMP/EMER</v>
      </c>
      <c r="AF3003" s="0" t="str">
        <f aca="false">D3003&amp;V3003</f>
        <v>FT-CAND-EGSC-PRC-</v>
      </c>
    </row>
    <row r="3004" customFormat="false" ht="12.75" hidden="false" customHeight="false" outlineLevel="0" collapsed="false">
      <c r="A3004" s="81" t="n">
        <v>36682</v>
      </c>
      <c r="B3004" s="82" t="s">
        <v>55</v>
      </c>
      <c r="C3004" s="82" t="s">
        <v>56</v>
      </c>
      <c r="D3004" s="82" t="s">
        <v>103</v>
      </c>
      <c r="E3004" s="82" t="s">
        <v>24</v>
      </c>
      <c r="F3004" s="82"/>
      <c r="G3004" s="82" t="s">
        <v>64</v>
      </c>
      <c r="H3004" s="81" t="n">
        <v>38473</v>
      </c>
      <c r="I3004" s="82" t="n">
        <v>0</v>
      </c>
      <c r="J3004" s="82" t="n">
        <v>0</v>
      </c>
      <c r="K3004" s="83" t="n">
        <f aca="false">IF(J3004=0,0,J3004/I3004)</f>
        <v>0</v>
      </c>
      <c r="L3004" s="83" t="n">
        <f aca="false">I3004/UOM</f>
        <v>0</v>
      </c>
      <c r="M3004" s="83" t="n">
        <f aca="false">J3004/UOM</f>
        <v>0</v>
      </c>
      <c r="N3004" s="84" t="str">
        <f aca="false">IF(F3004="P","PHY",IF(F3004="G","G",E3004))</f>
        <v>P</v>
      </c>
      <c r="O3004" s="84" t="str">
        <f aca="false">IF(ISNA(VLOOKUP(G3004,BadCanCurves,1,FALSE())),VLOOKUP(D3004,FOLIOS,6,FALSE()),"not used")</f>
        <v>not used</v>
      </c>
      <c r="P3004" s="84" t="n">
        <f aca="false">IF($N3004="P",VLOOKUP(H3004,PrcBuckets,2,FALSE()),0)</f>
        <v>13</v>
      </c>
      <c r="Q3004" s="84" t="n">
        <f aca="false">IF($N3004="D",VLOOKUP(H3004,BasisBuckets,2,FALSE()),0)</f>
        <v>0</v>
      </c>
      <c r="R3004" s="84" t="n">
        <f aca="false">IF($N3004="PHY",VLOOKUP(H3004,PGDBuckets,2,FALSE()),0)</f>
        <v>0</v>
      </c>
      <c r="S3004" s="84" t="n">
        <f aca="false">IF($N3004="G",VLOOKUP(H3004,PGDBuckets,2,FALSE()),0)</f>
        <v>0</v>
      </c>
      <c r="T3004" s="84" t="n">
        <f aca="false">SUM(P3004:S3004)</f>
        <v>13</v>
      </c>
      <c r="U3004" s="84" t="str">
        <f aca="false">IF(O3004="not used","-",O3004&amp;N3004&amp;T3004)</f>
        <v>-</v>
      </c>
      <c r="V3004" s="84" t="str">
        <f aca="false">IF(O3004="Not Used","-",VLOOKUP(D3004,FOLIOS,7,FALSE())&amp;H3004)</f>
        <v>-</v>
      </c>
      <c r="W3004" s="84" t="str">
        <f aca="false">IF(U3004="-","-",O3004&amp;E3004&amp;H3004)</f>
        <v>-</v>
      </c>
      <c r="X3004" s="85" t="str">
        <f aca="false">D3004&amp;G3004</f>
        <v>FT-CAND-EGSC-PRCTOLL:EMP/EMER</v>
      </c>
      <c r="AF3004" s="0" t="str">
        <f aca="false">D3004&amp;V3004</f>
        <v>FT-CAND-EGSC-PRC-</v>
      </c>
    </row>
    <row r="3005" customFormat="false" ht="12.75" hidden="false" customHeight="false" outlineLevel="0" collapsed="false">
      <c r="A3005" s="81" t="n">
        <v>36682</v>
      </c>
      <c r="B3005" s="82" t="s">
        <v>55</v>
      </c>
      <c r="C3005" s="82" t="s">
        <v>56</v>
      </c>
      <c r="D3005" s="82" t="s">
        <v>103</v>
      </c>
      <c r="E3005" s="82" t="s">
        <v>24</v>
      </c>
      <c r="F3005" s="82"/>
      <c r="G3005" s="82" t="s">
        <v>64</v>
      </c>
      <c r="H3005" s="81" t="n">
        <v>38504</v>
      </c>
      <c r="I3005" s="82" t="n">
        <v>0</v>
      </c>
      <c r="J3005" s="82" t="n">
        <v>0</v>
      </c>
      <c r="K3005" s="83" t="n">
        <f aca="false">IF(J3005=0,0,J3005/I3005)</f>
        <v>0</v>
      </c>
      <c r="L3005" s="83" t="n">
        <f aca="false">I3005/UOM</f>
        <v>0</v>
      </c>
      <c r="M3005" s="83" t="n">
        <f aca="false">J3005/UOM</f>
        <v>0</v>
      </c>
      <c r="N3005" s="84" t="str">
        <f aca="false">IF(F3005="P","PHY",IF(F3005="G","G",E3005))</f>
        <v>P</v>
      </c>
      <c r="O3005" s="84" t="str">
        <f aca="false">IF(ISNA(VLOOKUP(G3005,BadCanCurves,1,FALSE())),VLOOKUP(D3005,FOLIOS,6,FALSE()),"not used")</f>
        <v>not used</v>
      </c>
      <c r="P3005" s="84" t="n">
        <f aca="false">IF($N3005="P",VLOOKUP(H3005,PrcBuckets,2,FALSE()),0)</f>
        <v>13</v>
      </c>
      <c r="Q3005" s="84" t="n">
        <f aca="false">IF($N3005="D",VLOOKUP(H3005,BasisBuckets,2,FALSE()),0)</f>
        <v>0</v>
      </c>
      <c r="R3005" s="84" t="n">
        <f aca="false">IF($N3005="PHY",VLOOKUP(H3005,PGDBuckets,2,FALSE()),0)</f>
        <v>0</v>
      </c>
      <c r="S3005" s="84" t="n">
        <f aca="false">IF($N3005="G",VLOOKUP(H3005,PGDBuckets,2,FALSE()),0)</f>
        <v>0</v>
      </c>
      <c r="T3005" s="84" t="n">
        <f aca="false">SUM(P3005:S3005)</f>
        <v>13</v>
      </c>
      <c r="U3005" s="84" t="str">
        <f aca="false">IF(O3005="not used","-",O3005&amp;N3005&amp;T3005)</f>
        <v>-</v>
      </c>
      <c r="V3005" s="84" t="str">
        <f aca="false">IF(O3005="Not Used","-",VLOOKUP(D3005,FOLIOS,7,FALSE())&amp;H3005)</f>
        <v>-</v>
      </c>
      <c r="W3005" s="84" t="str">
        <f aca="false">IF(U3005="-","-",O3005&amp;E3005&amp;H3005)</f>
        <v>-</v>
      </c>
      <c r="X3005" s="85" t="str">
        <f aca="false">D3005&amp;G3005</f>
        <v>FT-CAND-EGSC-PRCTOLL:EMP/EMER</v>
      </c>
      <c r="AF3005" s="0" t="str">
        <f aca="false">D3005&amp;V3005</f>
        <v>FT-CAND-EGSC-PRC-</v>
      </c>
    </row>
    <row r="3006" customFormat="false" ht="12.75" hidden="false" customHeight="false" outlineLevel="0" collapsed="false">
      <c r="A3006" s="81" t="n">
        <v>36682</v>
      </c>
      <c r="B3006" s="82" t="s">
        <v>55</v>
      </c>
      <c r="C3006" s="82" t="s">
        <v>56</v>
      </c>
      <c r="D3006" s="82" t="s">
        <v>103</v>
      </c>
      <c r="E3006" s="82" t="s">
        <v>24</v>
      </c>
      <c r="F3006" s="82"/>
      <c r="G3006" s="82" t="s">
        <v>64</v>
      </c>
      <c r="H3006" s="81" t="n">
        <v>38534</v>
      </c>
      <c r="I3006" s="82" t="n">
        <v>0</v>
      </c>
      <c r="J3006" s="82" t="n">
        <v>0</v>
      </c>
      <c r="K3006" s="83" t="n">
        <f aca="false">IF(J3006=0,0,J3006/I3006)</f>
        <v>0</v>
      </c>
      <c r="L3006" s="83" t="n">
        <f aca="false">I3006/UOM</f>
        <v>0</v>
      </c>
      <c r="M3006" s="83" t="n">
        <f aca="false">J3006/UOM</f>
        <v>0</v>
      </c>
      <c r="N3006" s="84" t="str">
        <f aca="false">IF(F3006="P","PHY",IF(F3006="G","G",E3006))</f>
        <v>P</v>
      </c>
      <c r="O3006" s="84" t="str">
        <f aca="false">IF(ISNA(VLOOKUP(G3006,BadCanCurves,1,FALSE())),VLOOKUP(D3006,FOLIOS,6,FALSE()),"not used")</f>
        <v>not used</v>
      </c>
      <c r="P3006" s="84" t="n">
        <f aca="false">IF($N3006="P",VLOOKUP(H3006,PrcBuckets,2,FALSE()),0)</f>
        <v>13</v>
      </c>
      <c r="Q3006" s="84" t="n">
        <f aca="false">IF($N3006="D",VLOOKUP(H3006,BasisBuckets,2,FALSE()),0)</f>
        <v>0</v>
      </c>
      <c r="R3006" s="84" t="n">
        <f aca="false">IF($N3006="PHY",VLOOKUP(H3006,PGDBuckets,2,FALSE()),0)</f>
        <v>0</v>
      </c>
      <c r="S3006" s="84" t="n">
        <f aca="false">IF($N3006="G",VLOOKUP(H3006,PGDBuckets,2,FALSE()),0)</f>
        <v>0</v>
      </c>
      <c r="T3006" s="84" t="n">
        <f aca="false">SUM(P3006:S3006)</f>
        <v>13</v>
      </c>
      <c r="U3006" s="84" t="str">
        <f aca="false">IF(O3006="not used","-",O3006&amp;N3006&amp;T3006)</f>
        <v>-</v>
      </c>
      <c r="V3006" s="84" t="str">
        <f aca="false">IF(O3006="Not Used","-",VLOOKUP(D3006,FOLIOS,7,FALSE())&amp;H3006)</f>
        <v>-</v>
      </c>
      <c r="W3006" s="84" t="str">
        <f aca="false">IF(U3006="-","-",O3006&amp;E3006&amp;H3006)</f>
        <v>-</v>
      </c>
      <c r="X3006" s="85" t="str">
        <f aca="false">D3006&amp;G3006</f>
        <v>FT-CAND-EGSC-PRCTOLL:EMP/EMER</v>
      </c>
      <c r="AF3006" s="0" t="str">
        <f aca="false">D3006&amp;V3006</f>
        <v>FT-CAND-EGSC-PRC-</v>
      </c>
    </row>
    <row r="3007" customFormat="false" ht="12.75" hidden="false" customHeight="false" outlineLevel="0" collapsed="false">
      <c r="A3007" s="81" t="n">
        <v>36682</v>
      </c>
      <c r="B3007" s="82" t="s">
        <v>55</v>
      </c>
      <c r="C3007" s="82" t="s">
        <v>56</v>
      </c>
      <c r="D3007" s="82" t="s">
        <v>103</v>
      </c>
      <c r="E3007" s="82" t="s">
        <v>24</v>
      </c>
      <c r="F3007" s="82"/>
      <c r="G3007" s="82" t="s">
        <v>64</v>
      </c>
      <c r="H3007" s="81" t="n">
        <v>38565</v>
      </c>
      <c r="I3007" s="82" t="n">
        <v>0</v>
      </c>
      <c r="J3007" s="82" t="n">
        <v>0</v>
      </c>
      <c r="K3007" s="83" t="n">
        <f aca="false">IF(J3007=0,0,J3007/I3007)</f>
        <v>0</v>
      </c>
      <c r="L3007" s="83" t="n">
        <f aca="false">I3007/UOM</f>
        <v>0</v>
      </c>
      <c r="M3007" s="83" t="n">
        <f aca="false">J3007/UOM</f>
        <v>0</v>
      </c>
      <c r="N3007" s="84" t="str">
        <f aca="false">IF(F3007="P","PHY",IF(F3007="G","G",E3007))</f>
        <v>P</v>
      </c>
      <c r="O3007" s="84" t="str">
        <f aca="false">IF(ISNA(VLOOKUP(G3007,BadCanCurves,1,FALSE())),VLOOKUP(D3007,FOLIOS,6,FALSE()),"not used")</f>
        <v>not used</v>
      </c>
      <c r="P3007" s="84" t="n">
        <f aca="false">IF($N3007="P",VLOOKUP(H3007,PrcBuckets,2,FALSE()),0)</f>
        <v>13</v>
      </c>
      <c r="Q3007" s="84" t="n">
        <f aca="false">IF($N3007="D",VLOOKUP(H3007,BasisBuckets,2,FALSE()),0)</f>
        <v>0</v>
      </c>
      <c r="R3007" s="84" t="n">
        <f aca="false">IF($N3007="PHY",VLOOKUP(H3007,PGDBuckets,2,FALSE()),0)</f>
        <v>0</v>
      </c>
      <c r="S3007" s="84" t="n">
        <f aca="false">IF($N3007="G",VLOOKUP(H3007,PGDBuckets,2,FALSE()),0)</f>
        <v>0</v>
      </c>
      <c r="T3007" s="84" t="n">
        <f aca="false">SUM(P3007:S3007)</f>
        <v>13</v>
      </c>
      <c r="U3007" s="84" t="str">
        <f aca="false">IF(O3007="not used","-",O3007&amp;N3007&amp;T3007)</f>
        <v>-</v>
      </c>
      <c r="V3007" s="84" t="str">
        <f aca="false">IF(O3007="Not Used","-",VLOOKUP(D3007,FOLIOS,7,FALSE())&amp;H3007)</f>
        <v>-</v>
      </c>
      <c r="W3007" s="84" t="str">
        <f aca="false">IF(U3007="-","-",O3007&amp;E3007&amp;H3007)</f>
        <v>-</v>
      </c>
      <c r="X3007" s="85" t="str">
        <f aca="false">D3007&amp;G3007</f>
        <v>FT-CAND-EGSC-PRCTOLL:EMP/EMER</v>
      </c>
      <c r="AF3007" s="0" t="str">
        <f aca="false">D3007&amp;V3007</f>
        <v>FT-CAND-EGSC-PRC-</v>
      </c>
    </row>
    <row r="3008" customFormat="false" ht="12.75" hidden="false" customHeight="false" outlineLevel="0" collapsed="false">
      <c r="A3008" s="81" t="n">
        <v>36682</v>
      </c>
      <c r="B3008" s="82" t="s">
        <v>55</v>
      </c>
      <c r="C3008" s="82" t="s">
        <v>56</v>
      </c>
      <c r="D3008" s="82" t="s">
        <v>103</v>
      </c>
      <c r="E3008" s="82" t="s">
        <v>24</v>
      </c>
      <c r="F3008" s="82"/>
      <c r="G3008" s="82" t="s">
        <v>64</v>
      </c>
      <c r="H3008" s="81" t="n">
        <v>38596</v>
      </c>
      <c r="I3008" s="82" t="n">
        <v>0</v>
      </c>
      <c r="J3008" s="82" t="n">
        <v>0</v>
      </c>
      <c r="K3008" s="83" t="n">
        <f aca="false">IF(J3008=0,0,J3008/I3008)</f>
        <v>0</v>
      </c>
      <c r="L3008" s="83" t="n">
        <f aca="false">I3008/UOM</f>
        <v>0</v>
      </c>
      <c r="M3008" s="83" t="n">
        <f aca="false">J3008/UOM</f>
        <v>0</v>
      </c>
      <c r="N3008" s="84" t="str">
        <f aca="false">IF(F3008="P","PHY",IF(F3008="G","G",E3008))</f>
        <v>P</v>
      </c>
      <c r="O3008" s="84" t="str">
        <f aca="false">IF(ISNA(VLOOKUP(G3008,BadCanCurves,1,FALSE())),VLOOKUP(D3008,FOLIOS,6,FALSE()),"not used")</f>
        <v>not used</v>
      </c>
      <c r="P3008" s="84" t="n">
        <f aca="false">IF($N3008="P",VLOOKUP(H3008,PrcBuckets,2,FALSE()),0)</f>
        <v>13</v>
      </c>
      <c r="Q3008" s="84" t="n">
        <f aca="false">IF($N3008="D",VLOOKUP(H3008,BasisBuckets,2,FALSE()),0)</f>
        <v>0</v>
      </c>
      <c r="R3008" s="84" t="n">
        <f aca="false">IF($N3008="PHY",VLOOKUP(H3008,PGDBuckets,2,FALSE()),0)</f>
        <v>0</v>
      </c>
      <c r="S3008" s="84" t="n">
        <f aca="false">IF($N3008="G",VLOOKUP(H3008,PGDBuckets,2,FALSE()),0)</f>
        <v>0</v>
      </c>
      <c r="T3008" s="84" t="n">
        <f aca="false">SUM(P3008:S3008)</f>
        <v>13</v>
      </c>
      <c r="U3008" s="84" t="str">
        <f aca="false">IF(O3008="not used","-",O3008&amp;N3008&amp;T3008)</f>
        <v>-</v>
      </c>
      <c r="V3008" s="84" t="str">
        <f aca="false">IF(O3008="Not Used","-",VLOOKUP(D3008,FOLIOS,7,FALSE())&amp;H3008)</f>
        <v>-</v>
      </c>
      <c r="W3008" s="84" t="str">
        <f aca="false">IF(U3008="-","-",O3008&amp;E3008&amp;H3008)</f>
        <v>-</v>
      </c>
      <c r="X3008" s="85" t="str">
        <f aca="false">D3008&amp;G3008</f>
        <v>FT-CAND-EGSC-PRCTOLL:EMP/EMER</v>
      </c>
      <c r="AF3008" s="0" t="str">
        <f aca="false">D3008&amp;V3008</f>
        <v>FT-CAND-EGSC-PRC-</v>
      </c>
    </row>
    <row r="3009" customFormat="false" ht="12.75" hidden="false" customHeight="false" outlineLevel="0" collapsed="false">
      <c r="A3009" s="81" t="n">
        <v>36682</v>
      </c>
      <c r="B3009" s="82" t="s">
        <v>55</v>
      </c>
      <c r="C3009" s="82" t="s">
        <v>56</v>
      </c>
      <c r="D3009" s="82" t="s">
        <v>103</v>
      </c>
      <c r="E3009" s="82" t="s">
        <v>24</v>
      </c>
      <c r="F3009" s="82"/>
      <c r="G3009" s="82" t="s">
        <v>64</v>
      </c>
      <c r="H3009" s="81" t="n">
        <v>38626</v>
      </c>
      <c r="I3009" s="82" t="n">
        <v>0</v>
      </c>
      <c r="J3009" s="82" t="n">
        <v>0</v>
      </c>
      <c r="K3009" s="83" t="n">
        <f aca="false">IF(J3009=0,0,J3009/I3009)</f>
        <v>0</v>
      </c>
      <c r="L3009" s="83" t="n">
        <f aca="false">I3009/UOM</f>
        <v>0</v>
      </c>
      <c r="M3009" s="83" t="n">
        <f aca="false">J3009/UOM</f>
        <v>0</v>
      </c>
      <c r="N3009" s="84" t="str">
        <f aca="false">IF(F3009="P","PHY",IF(F3009="G","G",E3009))</f>
        <v>P</v>
      </c>
      <c r="O3009" s="84" t="str">
        <f aca="false">IF(ISNA(VLOOKUP(G3009,BadCanCurves,1,FALSE())),VLOOKUP(D3009,FOLIOS,6,FALSE()),"not used")</f>
        <v>not used</v>
      </c>
      <c r="P3009" s="84" t="n">
        <f aca="false">IF($N3009="P",VLOOKUP(H3009,PrcBuckets,2,FALSE()),0)</f>
        <v>13</v>
      </c>
      <c r="Q3009" s="84" t="n">
        <f aca="false">IF($N3009="D",VLOOKUP(H3009,BasisBuckets,2,FALSE()),0)</f>
        <v>0</v>
      </c>
      <c r="R3009" s="84" t="n">
        <f aca="false">IF($N3009="PHY",VLOOKUP(H3009,PGDBuckets,2,FALSE()),0)</f>
        <v>0</v>
      </c>
      <c r="S3009" s="84" t="n">
        <f aca="false">IF($N3009="G",VLOOKUP(H3009,PGDBuckets,2,FALSE()),0)</f>
        <v>0</v>
      </c>
      <c r="T3009" s="84" t="n">
        <f aca="false">SUM(P3009:S3009)</f>
        <v>13</v>
      </c>
      <c r="U3009" s="84" t="str">
        <f aca="false">IF(O3009="not used","-",O3009&amp;N3009&amp;T3009)</f>
        <v>-</v>
      </c>
      <c r="V3009" s="84" t="str">
        <f aca="false">IF(O3009="Not Used","-",VLOOKUP(D3009,FOLIOS,7,FALSE())&amp;H3009)</f>
        <v>-</v>
      </c>
      <c r="W3009" s="84" t="str">
        <f aca="false">IF(U3009="-","-",O3009&amp;E3009&amp;H3009)</f>
        <v>-</v>
      </c>
      <c r="X3009" s="85" t="str">
        <f aca="false">D3009&amp;G3009</f>
        <v>FT-CAND-EGSC-PRCTOLL:EMP/EMER</v>
      </c>
      <c r="AF3009" s="0" t="str">
        <f aca="false">D3009&amp;V3009</f>
        <v>FT-CAND-EGSC-PRC-</v>
      </c>
    </row>
    <row r="3010" customFormat="false" ht="12.75" hidden="false" customHeight="false" outlineLevel="0" collapsed="false">
      <c r="A3010" s="81" t="n">
        <v>36682</v>
      </c>
      <c r="B3010" s="82" t="s">
        <v>55</v>
      </c>
      <c r="C3010" s="82" t="s">
        <v>56</v>
      </c>
      <c r="D3010" s="82" t="s">
        <v>103</v>
      </c>
      <c r="E3010" s="82" t="s">
        <v>24</v>
      </c>
      <c r="F3010" s="82"/>
      <c r="G3010" s="82" t="s">
        <v>64</v>
      </c>
      <c r="H3010" s="81" t="n">
        <v>38657</v>
      </c>
      <c r="I3010" s="82" t="n">
        <v>0</v>
      </c>
      <c r="J3010" s="82" t="n">
        <v>0</v>
      </c>
      <c r="K3010" s="83" t="n">
        <f aca="false">IF(J3010=0,0,J3010/I3010)</f>
        <v>0</v>
      </c>
      <c r="L3010" s="83" t="n">
        <f aca="false">I3010/UOM</f>
        <v>0</v>
      </c>
      <c r="M3010" s="83" t="n">
        <f aca="false">J3010/UOM</f>
        <v>0</v>
      </c>
      <c r="N3010" s="84" t="str">
        <f aca="false">IF(F3010="P","PHY",IF(F3010="G","G",E3010))</f>
        <v>P</v>
      </c>
      <c r="O3010" s="84" t="str">
        <f aca="false">IF(ISNA(VLOOKUP(G3010,BadCanCurves,1,FALSE())),VLOOKUP(D3010,FOLIOS,6,FALSE()),"not used")</f>
        <v>not used</v>
      </c>
      <c r="P3010" s="84" t="n">
        <f aca="false">IF($N3010="P",VLOOKUP(H3010,PrcBuckets,2,FALSE()),0)</f>
        <v>13</v>
      </c>
      <c r="Q3010" s="84" t="n">
        <f aca="false">IF($N3010="D",VLOOKUP(H3010,BasisBuckets,2,FALSE()),0)</f>
        <v>0</v>
      </c>
      <c r="R3010" s="84" t="n">
        <f aca="false">IF($N3010="PHY",VLOOKUP(H3010,PGDBuckets,2,FALSE()),0)</f>
        <v>0</v>
      </c>
      <c r="S3010" s="84" t="n">
        <f aca="false">IF($N3010="G",VLOOKUP(H3010,PGDBuckets,2,FALSE()),0)</f>
        <v>0</v>
      </c>
      <c r="T3010" s="84" t="n">
        <f aca="false">SUM(P3010:S3010)</f>
        <v>13</v>
      </c>
      <c r="U3010" s="84" t="str">
        <f aca="false">IF(O3010="not used","-",O3010&amp;N3010&amp;T3010)</f>
        <v>-</v>
      </c>
      <c r="V3010" s="84" t="str">
        <f aca="false">IF(O3010="Not Used","-",VLOOKUP(D3010,FOLIOS,7,FALSE())&amp;H3010)</f>
        <v>-</v>
      </c>
      <c r="W3010" s="84" t="str">
        <f aca="false">IF(U3010="-","-",O3010&amp;E3010&amp;H3010)</f>
        <v>-</v>
      </c>
      <c r="X3010" s="85" t="str">
        <f aca="false">D3010&amp;G3010</f>
        <v>FT-CAND-EGSC-PRCTOLL:EMP/EMER</v>
      </c>
      <c r="AF3010" s="0" t="str">
        <f aca="false">D3010&amp;V3010</f>
        <v>FT-CAND-EGSC-PRC-</v>
      </c>
    </row>
    <row r="3011" customFormat="false" ht="12.75" hidden="false" customHeight="false" outlineLevel="0" collapsed="false">
      <c r="A3011" s="81" t="n">
        <v>36682</v>
      </c>
      <c r="B3011" s="82" t="s">
        <v>55</v>
      </c>
      <c r="C3011" s="82" t="s">
        <v>56</v>
      </c>
      <c r="D3011" s="82" t="s">
        <v>103</v>
      </c>
      <c r="E3011" s="82" t="s">
        <v>24</v>
      </c>
      <c r="F3011" s="82"/>
      <c r="G3011" s="82" t="s">
        <v>64</v>
      </c>
      <c r="H3011" s="81" t="n">
        <v>38687</v>
      </c>
      <c r="I3011" s="82" t="n">
        <v>0</v>
      </c>
      <c r="J3011" s="82" t="n">
        <v>0</v>
      </c>
      <c r="K3011" s="83" t="n">
        <f aca="false">IF(J3011=0,0,J3011/I3011)</f>
        <v>0</v>
      </c>
      <c r="L3011" s="83" t="n">
        <f aca="false">I3011/UOM</f>
        <v>0</v>
      </c>
      <c r="M3011" s="83" t="n">
        <f aca="false">J3011/UOM</f>
        <v>0</v>
      </c>
      <c r="N3011" s="84" t="str">
        <f aca="false">IF(F3011="P","PHY",IF(F3011="G","G",E3011))</f>
        <v>P</v>
      </c>
      <c r="O3011" s="84" t="str">
        <f aca="false">IF(ISNA(VLOOKUP(G3011,BadCanCurves,1,FALSE())),VLOOKUP(D3011,FOLIOS,6,FALSE()),"not used")</f>
        <v>not used</v>
      </c>
      <c r="P3011" s="84" t="n">
        <f aca="false">IF($N3011="P",VLOOKUP(H3011,PrcBuckets,2,FALSE()),0)</f>
        <v>13</v>
      </c>
      <c r="Q3011" s="84" t="n">
        <f aca="false">IF($N3011="D",VLOOKUP(H3011,BasisBuckets,2,FALSE()),0)</f>
        <v>0</v>
      </c>
      <c r="R3011" s="84" t="n">
        <f aca="false">IF($N3011="PHY",VLOOKUP(H3011,PGDBuckets,2,FALSE()),0)</f>
        <v>0</v>
      </c>
      <c r="S3011" s="84" t="n">
        <f aca="false">IF($N3011="G",VLOOKUP(H3011,PGDBuckets,2,FALSE()),0)</f>
        <v>0</v>
      </c>
      <c r="T3011" s="84" t="n">
        <f aca="false">SUM(P3011:S3011)</f>
        <v>13</v>
      </c>
      <c r="U3011" s="84" t="str">
        <f aca="false">IF(O3011="not used","-",O3011&amp;N3011&amp;T3011)</f>
        <v>-</v>
      </c>
      <c r="V3011" s="84" t="str">
        <f aca="false">IF(O3011="Not Used","-",VLOOKUP(D3011,FOLIOS,7,FALSE())&amp;H3011)</f>
        <v>-</v>
      </c>
      <c r="W3011" s="84" t="str">
        <f aca="false">IF(U3011="-","-",O3011&amp;E3011&amp;H3011)</f>
        <v>-</v>
      </c>
      <c r="X3011" s="85" t="str">
        <f aca="false">D3011&amp;G3011</f>
        <v>FT-CAND-EGSC-PRCTOLL:EMP/EMER</v>
      </c>
      <c r="AF3011" s="0" t="str">
        <f aca="false">D3011&amp;V3011</f>
        <v>FT-CAND-EGSC-PRC-</v>
      </c>
    </row>
    <row r="3012" customFormat="false" ht="12.75" hidden="false" customHeight="false" outlineLevel="0" collapsed="false">
      <c r="A3012" s="81" t="n">
        <v>36682</v>
      </c>
      <c r="B3012" s="82" t="s">
        <v>55</v>
      </c>
      <c r="C3012" s="82" t="s">
        <v>56</v>
      </c>
      <c r="D3012" s="82" t="s">
        <v>103</v>
      </c>
      <c r="E3012" s="82" t="s">
        <v>24</v>
      </c>
      <c r="F3012" s="82"/>
      <c r="G3012" s="82" t="s">
        <v>64</v>
      </c>
      <c r="H3012" s="81" t="n">
        <v>38718</v>
      </c>
      <c r="I3012" s="82" t="n">
        <v>0</v>
      </c>
      <c r="J3012" s="82" t="n">
        <v>0</v>
      </c>
      <c r="K3012" s="83" t="n">
        <f aca="false">IF(J3012=0,0,J3012/I3012)</f>
        <v>0</v>
      </c>
      <c r="L3012" s="83" t="n">
        <f aca="false">I3012/UOM</f>
        <v>0</v>
      </c>
      <c r="M3012" s="83" t="n">
        <f aca="false">J3012/UOM</f>
        <v>0</v>
      </c>
      <c r="N3012" s="84" t="str">
        <f aca="false">IF(F3012="P","PHY",IF(F3012="G","G",E3012))</f>
        <v>P</v>
      </c>
      <c r="O3012" s="84" t="str">
        <f aca="false">IF(ISNA(VLOOKUP(G3012,BadCanCurves,1,FALSE())),VLOOKUP(D3012,FOLIOS,6,FALSE()),"not used")</f>
        <v>not used</v>
      </c>
      <c r="P3012" s="84" t="n">
        <f aca="false">IF($N3012="P",VLOOKUP(H3012,PrcBuckets,2,FALSE()),0)</f>
        <v>13</v>
      </c>
      <c r="Q3012" s="84" t="n">
        <f aca="false">IF($N3012="D",VLOOKUP(H3012,BasisBuckets,2,FALSE()),0)</f>
        <v>0</v>
      </c>
      <c r="R3012" s="84" t="n">
        <f aca="false">IF($N3012="PHY",VLOOKUP(H3012,PGDBuckets,2,FALSE()),0)</f>
        <v>0</v>
      </c>
      <c r="S3012" s="84" t="n">
        <f aca="false">IF($N3012="G",VLOOKUP(H3012,PGDBuckets,2,FALSE()),0)</f>
        <v>0</v>
      </c>
      <c r="T3012" s="84" t="n">
        <f aca="false">SUM(P3012:S3012)</f>
        <v>13</v>
      </c>
      <c r="U3012" s="84" t="str">
        <f aca="false">IF(O3012="not used","-",O3012&amp;N3012&amp;T3012)</f>
        <v>-</v>
      </c>
      <c r="V3012" s="84" t="str">
        <f aca="false">IF(O3012="Not Used","-",VLOOKUP(D3012,FOLIOS,7,FALSE())&amp;H3012)</f>
        <v>-</v>
      </c>
      <c r="W3012" s="84" t="str">
        <f aca="false">IF(U3012="-","-",O3012&amp;E3012&amp;H3012)</f>
        <v>-</v>
      </c>
      <c r="X3012" s="85" t="str">
        <f aca="false">D3012&amp;G3012</f>
        <v>FT-CAND-EGSC-PRCTOLL:EMP/EMER</v>
      </c>
      <c r="AF3012" s="0" t="str">
        <f aca="false">D3012&amp;V3012</f>
        <v>FT-CAND-EGSC-PRC-</v>
      </c>
    </row>
    <row r="3013" customFormat="false" ht="12.75" hidden="false" customHeight="false" outlineLevel="0" collapsed="false">
      <c r="A3013" s="81" t="n">
        <v>36682</v>
      </c>
      <c r="B3013" s="82" t="s">
        <v>55</v>
      </c>
      <c r="C3013" s="82" t="s">
        <v>56</v>
      </c>
      <c r="D3013" s="82" t="s">
        <v>103</v>
      </c>
      <c r="E3013" s="82" t="s">
        <v>24</v>
      </c>
      <c r="F3013" s="82"/>
      <c r="G3013" s="82" t="s">
        <v>64</v>
      </c>
      <c r="H3013" s="81" t="n">
        <v>38749</v>
      </c>
      <c r="I3013" s="82" t="n">
        <v>0</v>
      </c>
      <c r="J3013" s="82" t="n">
        <v>0</v>
      </c>
      <c r="K3013" s="83" t="n">
        <f aca="false">IF(J3013=0,0,J3013/I3013)</f>
        <v>0</v>
      </c>
      <c r="L3013" s="83" t="n">
        <f aca="false">I3013/UOM</f>
        <v>0</v>
      </c>
      <c r="M3013" s="83" t="n">
        <f aca="false">J3013/UOM</f>
        <v>0</v>
      </c>
      <c r="N3013" s="84" t="str">
        <f aca="false">IF(F3013="P","PHY",IF(F3013="G","G",E3013))</f>
        <v>P</v>
      </c>
      <c r="O3013" s="84" t="str">
        <f aca="false">IF(ISNA(VLOOKUP(G3013,BadCanCurves,1,FALSE())),VLOOKUP(D3013,FOLIOS,6,FALSE()),"not used")</f>
        <v>not used</v>
      </c>
      <c r="P3013" s="84" t="n">
        <f aca="false">IF($N3013="P",VLOOKUP(H3013,PrcBuckets,2,FALSE()),0)</f>
        <v>13</v>
      </c>
      <c r="Q3013" s="84" t="n">
        <f aca="false">IF($N3013="D",VLOOKUP(H3013,BasisBuckets,2,FALSE()),0)</f>
        <v>0</v>
      </c>
      <c r="R3013" s="84" t="n">
        <f aca="false">IF($N3013="PHY",VLOOKUP(H3013,PGDBuckets,2,FALSE()),0)</f>
        <v>0</v>
      </c>
      <c r="S3013" s="84" t="n">
        <f aca="false">IF($N3013="G",VLOOKUP(H3013,PGDBuckets,2,FALSE()),0)</f>
        <v>0</v>
      </c>
      <c r="T3013" s="84" t="n">
        <f aca="false">SUM(P3013:S3013)</f>
        <v>13</v>
      </c>
      <c r="U3013" s="84" t="str">
        <f aca="false">IF(O3013="not used","-",O3013&amp;N3013&amp;T3013)</f>
        <v>-</v>
      </c>
      <c r="V3013" s="84" t="str">
        <f aca="false">IF(O3013="Not Used","-",VLOOKUP(D3013,FOLIOS,7,FALSE())&amp;H3013)</f>
        <v>-</v>
      </c>
      <c r="W3013" s="84" t="str">
        <f aca="false">IF(U3013="-","-",O3013&amp;E3013&amp;H3013)</f>
        <v>-</v>
      </c>
      <c r="X3013" s="85" t="str">
        <f aca="false">D3013&amp;G3013</f>
        <v>FT-CAND-EGSC-PRCTOLL:EMP/EMER</v>
      </c>
      <c r="AF3013" s="0" t="str">
        <f aca="false">D3013&amp;V3013</f>
        <v>FT-CAND-EGSC-PRC-</v>
      </c>
    </row>
    <row r="3014" customFormat="false" ht="12.75" hidden="false" customHeight="false" outlineLevel="0" collapsed="false">
      <c r="A3014" s="81" t="n">
        <v>36682</v>
      </c>
      <c r="B3014" s="82" t="s">
        <v>55</v>
      </c>
      <c r="C3014" s="82" t="s">
        <v>56</v>
      </c>
      <c r="D3014" s="82" t="s">
        <v>103</v>
      </c>
      <c r="E3014" s="82" t="s">
        <v>24</v>
      </c>
      <c r="F3014" s="82"/>
      <c r="G3014" s="82" t="s">
        <v>64</v>
      </c>
      <c r="H3014" s="81" t="n">
        <v>38777</v>
      </c>
      <c r="I3014" s="82" t="n">
        <v>0</v>
      </c>
      <c r="J3014" s="82" t="n">
        <v>0</v>
      </c>
      <c r="K3014" s="83" t="n">
        <f aca="false">IF(J3014=0,0,J3014/I3014)</f>
        <v>0</v>
      </c>
      <c r="L3014" s="83" t="n">
        <f aca="false">I3014/UOM</f>
        <v>0</v>
      </c>
      <c r="M3014" s="83" t="n">
        <f aca="false">J3014/UOM</f>
        <v>0</v>
      </c>
      <c r="N3014" s="84" t="str">
        <f aca="false">IF(F3014="P","PHY",IF(F3014="G","G",E3014))</f>
        <v>P</v>
      </c>
      <c r="O3014" s="84" t="str">
        <f aca="false">IF(ISNA(VLOOKUP(G3014,BadCanCurves,1,FALSE())),VLOOKUP(D3014,FOLIOS,6,FALSE()),"not used")</f>
        <v>not used</v>
      </c>
      <c r="P3014" s="84" t="n">
        <f aca="false">IF($N3014="P",VLOOKUP(H3014,PrcBuckets,2,FALSE()),0)</f>
        <v>13</v>
      </c>
      <c r="Q3014" s="84" t="n">
        <f aca="false">IF($N3014="D",VLOOKUP(H3014,BasisBuckets,2,FALSE()),0)</f>
        <v>0</v>
      </c>
      <c r="R3014" s="84" t="n">
        <f aca="false">IF($N3014="PHY",VLOOKUP(H3014,PGDBuckets,2,FALSE()),0)</f>
        <v>0</v>
      </c>
      <c r="S3014" s="84" t="n">
        <f aca="false">IF($N3014="G",VLOOKUP(H3014,PGDBuckets,2,FALSE()),0)</f>
        <v>0</v>
      </c>
      <c r="T3014" s="84" t="n">
        <f aca="false">SUM(P3014:S3014)</f>
        <v>13</v>
      </c>
      <c r="U3014" s="84" t="str">
        <f aca="false">IF(O3014="not used","-",O3014&amp;N3014&amp;T3014)</f>
        <v>-</v>
      </c>
      <c r="V3014" s="84" t="str">
        <f aca="false">IF(O3014="Not Used","-",VLOOKUP(D3014,FOLIOS,7,FALSE())&amp;H3014)</f>
        <v>-</v>
      </c>
      <c r="W3014" s="84" t="str">
        <f aca="false">IF(U3014="-","-",O3014&amp;E3014&amp;H3014)</f>
        <v>-</v>
      </c>
      <c r="X3014" s="85" t="str">
        <f aca="false">D3014&amp;G3014</f>
        <v>FT-CAND-EGSC-PRCTOLL:EMP/EMER</v>
      </c>
      <c r="AF3014" s="0" t="str">
        <f aca="false">D3014&amp;V3014</f>
        <v>FT-CAND-EGSC-PRC-</v>
      </c>
    </row>
    <row r="3015" customFormat="false" ht="12.75" hidden="false" customHeight="false" outlineLevel="0" collapsed="false">
      <c r="A3015" s="81" t="n">
        <v>36682</v>
      </c>
      <c r="B3015" s="82" t="s">
        <v>55</v>
      </c>
      <c r="C3015" s="82" t="s">
        <v>56</v>
      </c>
      <c r="D3015" s="82" t="s">
        <v>103</v>
      </c>
      <c r="E3015" s="82" t="s">
        <v>24</v>
      </c>
      <c r="F3015" s="82"/>
      <c r="G3015" s="82" t="s">
        <v>64</v>
      </c>
      <c r="H3015" s="81" t="n">
        <v>38808</v>
      </c>
      <c r="I3015" s="82" t="n">
        <v>0</v>
      </c>
      <c r="J3015" s="82" t="n">
        <v>0</v>
      </c>
      <c r="K3015" s="83" t="n">
        <f aca="false">IF(J3015=0,0,J3015/I3015)</f>
        <v>0</v>
      </c>
      <c r="L3015" s="83" t="n">
        <f aca="false">I3015/UOM</f>
        <v>0</v>
      </c>
      <c r="M3015" s="83" t="n">
        <f aca="false">J3015/UOM</f>
        <v>0</v>
      </c>
      <c r="N3015" s="84" t="str">
        <f aca="false">IF(F3015="P","PHY",IF(F3015="G","G",E3015))</f>
        <v>P</v>
      </c>
      <c r="O3015" s="84" t="str">
        <f aca="false">IF(ISNA(VLOOKUP(G3015,BadCanCurves,1,FALSE())),VLOOKUP(D3015,FOLIOS,6,FALSE()),"not used")</f>
        <v>not used</v>
      </c>
      <c r="P3015" s="84" t="n">
        <f aca="false">IF($N3015="P",VLOOKUP(H3015,PrcBuckets,2,FALSE()),0)</f>
        <v>13</v>
      </c>
      <c r="Q3015" s="84" t="n">
        <f aca="false">IF($N3015="D",VLOOKUP(H3015,BasisBuckets,2,FALSE()),0)</f>
        <v>0</v>
      </c>
      <c r="R3015" s="84" t="n">
        <f aca="false">IF($N3015="PHY",VLOOKUP(H3015,PGDBuckets,2,FALSE()),0)</f>
        <v>0</v>
      </c>
      <c r="S3015" s="84" t="n">
        <f aca="false">IF($N3015="G",VLOOKUP(H3015,PGDBuckets,2,FALSE()),0)</f>
        <v>0</v>
      </c>
      <c r="T3015" s="84" t="n">
        <f aca="false">SUM(P3015:S3015)</f>
        <v>13</v>
      </c>
      <c r="U3015" s="84" t="str">
        <f aca="false">IF(O3015="not used","-",O3015&amp;N3015&amp;T3015)</f>
        <v>-</v>
      </c>
      <c r="V3015" s="84" t="str">
        <f aca="false">IF(O3015="Not Used","-",VLOOKUP(D3015,FOLIOS,7,FALSE())&amp;H3015)</f>
        <v>-</v>
      </c>
      <c r="W3015" s="84" t="str">
        <f aca="false">IF(U3015="-","-",O3015&amp;E3015&amp;H3015)</f>
        <v>-</v>
      </c>
      <c r="X3015" s="85" t="str">
        <f aca="false">D3015&amp;G3015</f>
        <v>FT-CAND-EGSC-PRCTOLL:EMP/EMER</v>
      </c>
      <c r="AF3015" s="0" t="str">
        <f aca="false">D3015&amp;V3015</f>
        <v>FT-CAND-EGSC-PRC-</v>
      </c>
    </row>
    <row r="3016" customFormat="false" ht="12.75" hidden="false" customHeight="false" outlineLevel="0" collapsed="false">
      <c r="A3016" s="81" t="n">
        <v>36682</v>
      </c>
      <c r="B3016" s="82" t="s">
        <v>55</v>
      </c>
      <c r="C3016" s="82" t="s">
        <v>56</v>
      </c>
      <c r="D3016" s="82" t="s">
        <v>103</v>
      </c>
      <c r="E3016" s="82" t="s">
        <v>24</v>
      </c>
      <c r="F3016" s="82"/>
      <c r="G3016" s="82" t="s">
        <v>64</v>
      </c>
      <c r="H3016" s="81" t="n">
        <v>38838</v>
      </c>
      <c r="I3016" s="82" t="n">
        <v>0</v>
      </c>
      <c r="J3016" s="82" t="n">
        <v>0</v>
      </c>
      <c r="K3016" s="83" t="n">
        <f aca="false">IF(J3016=0,0,J3016/I3016)</f>
        <v>0</v>
      </c>
      <c r="L3016" s="83" t="n">
        <f aca="false">I3016/UOM</f>
        <v>0</v>
      </c>
      <c r="M3016" s="83" t="n">
        <f aca="false">J3016/UOM</f>
        <v>0</v>
      </c>
      <c r="N3016" s="84" t="str">
        <f aca="false">IF(F3016="P","PHY",IF(F3016="G","G",E3016))</f>
        <v>P</v>
      </c>
      <c r="O3016" s="84" t="str">
        <f aca="false">IF(ISNA(VLOOKUP(G3016,BadCanCurves,1,FALSE())),VLOOKUP(D3016,FOLIOS,6,FALSE()),"not used")</f>
        <v>not used</v>
      </c>
      <c r="P3016" s="84" t="n">
        <f aca="false">IF($N3016="P",VLOOKUP(H3016,PrcBuckets,2,FALSE()),0)</f>
        <v>13</v>
      </c>
      <c r="Q3016" s="84" t="n">
        <f aca="false">IF($N3016="D",VLOOKUP(H3016,BasisBuckets,2,FALSE()),0)</f>
        <v>0</v>
      </c>
      <c r="R3016" s="84" t="n">
        <f aca="false">IF($N3016="PHY",VLOOKUP(H3016,PGDBuckets,2,FALSE()),0)</f>
        <v>0</v>
      </c>
      <c r="S3016" s="84" t="n">
        <f aca="false">IF($N3016="G",VLOOKUP(H3016,PGDBuckets,2,FALSE()),0)</f>
        <v>0</v>
      </c>
      <c r="T3016" s="84" t="n">
        <f aca="false">SUM(P3016:S3016)</f>
        <v>13</v>
      </c>
      <c r="U3016" s="84" t="str">
        <f aca="false">IF(O3016="not used","-",O3016&amp;N3016&amp;T3016)</f>
        <v>-</v>
      </c>
      <c r="V3016" s="84" t="str">
        <f aca="false">IF(O3016="Not Used","-",VLOOKUP(D3016,FOLIOS,7,FALSE())&amp;H3016)</f>
        <v>-</v>
      </c>
      <c r="W3016" s="84" t="str">
        <f aca="false">IF(U3016="-","-",O3016&amp;E3016&amp;H3016)</f>
        <v>-</v>
      </c>
      <c r="X3016" s="85" t="str">
        <f aca="false">D3016&amp;G3016</f>
        <v>FT-CAND-EGSC-PRCTOLL:EMP/EMER</v>
      </c>
      <c r="AF3016" s="0" t="str">
        <f aca="false">D3016&amp;V3016</f>
        <v>FT-CAND-EGSC-PRC-</v>
      </c>
    </row>
    <row r="3017" customFormat="false" ht="12.75" hidden="false" customHeight="false" outlineLevel="0" collapsed="false">
      <c r="A3017" s="81" t="n">
        <v>36682</v>
      </c>
      <c r="B3017" s="82" t="s">
        <v>55</v>
      </c>
      <c r="C3017" s="82" t="s">
        <v>56</v>
      </c>
      <c r="D3017" s="82" t="s">
        <v>103</v>
      </c>
      <c r="E3017" s="82" t="s">
        <v>24</v>
      </c>
      <c r="F3017" s="82"/>
      <c r="G3017" s="82" t="s">
        <v>64</v>
      </c>
      <c r="H3017" s="81" t="n">
        <v>38869</v>
      </c>
      <c r="I3017" s="82" t="n">
        <v>0</v>
      </c>
      <c r="J3017" s="82" t="n">
        <v>0</v>
      </c>
      <c r="K3017" s="83" t="n">
        <f aca="false">IF(J3017=0,0,J3017/I3017)</f>
        <v>0</v>
      </c>
      <c r="L3017" s="83" t="n">
        <f aca="false">I3017/UOM</f>
        <v>0</v>
      </c>
      <c r="M3017" s="83" t="n">
        <f aca="false">J3017/UOM</f>
        <v>0</v>
      </c>
      <c r="N3017" s="84" t="str">
        <f aca="false">IF(F3017="P","PHY",IF(F3017="G","G",E3017))</f>
        <v>P</v>
      </c>
      <c r="O3017" s="84" t="str">
        <f aca="false">IF(ISNA(VLOOKUP(G3017,BadCanCurves,1,FALSE())),VLOOKUP(D3017,FOLIOS,6,FALSE()),"not used")</f>
        <v>not used</v>
      </c>
      <c r="P3017" s="84" t="n">
        <f aca="false">IF($N3017="P",VLOOKUP(H3017,PrcBuckets,2,FALSE()),0)</f>
        <v>13</v>
      </c>
      <c r="Q3017" s="84" t="n">
        <f aca="false">IF($N3017="D",VLOOKUP(H3017,BasisBuckets,2,FALSE()),0)</f>
        <v>0</v>
      </c>
      <c r="R3017" s="84" t="n">
        <f aca="false">IF($N3017="PHY",VLOOKUP(H3017,PGDBuckets,2,FALSE()),0)</f>
        <v>0</v>
      </c>
      <c r="S3017" s="84" t="n">
        <f aca="false">IF($N3017="G",VLOOKUP(H3017,PGDBuckets,2,FALSE()),0)</f>
        <v>0</v>
      </c>
      <c r="T3017" s="84" t="n">
        <f aca="false">SUM(P3017:S3017)</f>
        <v>13</v>
      </c>
      <c r="U3017" s="84" t="str">
        <f aca="false">IF(O3017="not used","-",O3017&amp;N3017&amp;T3017)</f>
        <v>-</v>
      </c>
      <c r="V3017" s="84" t="str">
        <f aca="false">IF(O3017="Not Used","-",VLOOKUP(D3017,FOLIOS,7,FALSE())&amp;H3017)</f>
        <v>-</v>
      </c>
      <c r="W3017" s="84" t="str">
        <f aca="false">IF(U3017="-","-",O3017&amp;E3017&amp;H3017)</f>
        <v>-</v>
      </c>
      <c r="X3017" s="85" t="str">
        <f aca="false">D3017&amp;G3017</f>
        <v>FT-CAND-EGSC-PRCTOLL:EMP/EMER</v>
      </c>
      <c r="AF3017" s="0" t="str">
        <f aca="false">D3017&amp;V3017</f>
        <v>FT-CAND-EGSC-PRC-</v>
      </c>
    </row>
    <row r="3018" customFormat="false" ht="12.75" hidden="false" customHeight="false" outlineLevel="0" collapsed="false">
      <c r="A3018" s="81" t="n">
        <v>36682</v>
      </c>
      <c r="B3018" s="82" t="s">
        <v>55</v>
      </c>
      <c r="C3018" s="82" t="s">
        <v>56</v>
      </c>
      <c r="D3018" s="82" t="s">
        <v>103</v>
      </c>
      <c r="E3018" s="82" t="s">
        <v>24</v>
      </c>
      <c r="F3018" s="82"/>
      <c r="G3018" s="82" t="s">
        <v>64</v>
      </c>
      <c r="H3018" s="81" t="n">
        <v>38899</v>
      </c>
      <c r="I3018" s="82" t="n">
        <v>0</v>
      </c>
      <c r="J3018" s="82" t="n">
        <v>0</v>
      </c>
      <c r="K3018" s="83" t="n">
        <f aca="false">IF(J3018=0,0,J3018/I3018)</f>
        <v>0</v>
      </c>
      <c r="L3018" s="83" t="n">
        <f aca="false">I3018/UOM</f>
        <v>0</v>
      </c>
      <c r="M3018" s="83" t="n">
        <f aca="false">J3018/UOM</f>
        <v>0</v>
      </c>
      <c r="N3018" s="84" t="str">
        <f aca="false">IF(F3018="P","PHY",IF(F3018="G","G",E3018))</f>
        <v>P</v>
      </c>
      <c r="O3018" s="84" t="str">
        <f aca="false">IF(ISNA(VLOOKUP(G3018,BadCanCurves,1,FALSE())),VLOOKUP(D3018,FOLIOS,6,FALSE()),"not used")</f>
        <v>not used</v>
      </c>
      <c r="P3018" s="84" t="n">
        <f aca="false">IF($N3018="P",VLOOKUP(H3018,PrcBuckets,2,FALSE()),0)</f>
        <v>13</v>
      </c>
      <c r="Q3018" s="84" t="n">
        <f aca="false">IF($N3018="D",VLOOKUP(H3018,BasisBuckets,2,FALSE()),0)</f>
        <v>0</v>
      </c>
      <c r="R3018" s="84" t="n">
        <f aca="false">IF($N3018="PHY",VLOOKUP(H3018,PGDBuckets,2,FALSE()),0)</f>
        <v>0</v>
      </c>
      <c r="S3018" s="84" t="n">
        <f aca="false">IF($N3018="G",VLOOKUP(H3018,PGDBuckets,2,FALSE()),0)</f>
        <v>0</v>
      </c>
      <c r="T3018" s="84" t="n">
        <f aca="false">SUM(P3018:S3018)</f>
        <v>13</v>
      </c>
      <c r="U3018" s="84" t="str">
        <f aca="false">IF(O3018="not used","-",O3018&amp;N3018&amp;T3018)</f>
        <v>-</v>
      </c>
      <c r="V3018" s="84" t="str">
        <f aca="false">IF(O3018="Not Used","-",VLOOKUP(D3018,FOLIOS,7,FALSE())&amp;H3018)</f>
        <v>-</v>
      </c>
      <c r="W3018" s="84" t="str">
        <f aca="false">IF(U3018="-","-",O3018&amp;E3018&amp;H3018)</f>
        <v>-</v>
      </c>
      <c r="X3018" s="85" t="str">
        <f aca="false">D3018&amp;G3018</f>
        <v>FT-CAND-EGSC-PRCTOLL:EMP/EMER</v>
      </c>
      <c r="AF3018" s="0" t="str">
        <f aca="false">D3018&amp;V3018</f>
        <v>FT-CAND-EGSC-PRC-</v>
      </c>
    </row>
    <row r="3019" customFormat="false" ht="12.75" hidden="false" customHeight="false" outlineLevel="0" collapsed="false">
      <c r="A3019" s="81" t="n">
        <v>36682</v>
      </c>
      <c r="B3019" s="82" t="s">
        <v>55</v>
      </c>
      <c r="C3019" s="82" t="s">
        <v>56</v>
      </c>
      <c r="D3019" s="82" t="s">
        <v>103</v>
      </c>
      <c r="E3019" s="82" t="s">
        <v>24</v>
      </c>
      <c r="F3019" s="82"/>
      <c r="G3019" s="82" t="s">
        <v>64</v>
      </c>
      <c r="H3019" s="81" t="n">
        <v>38930</v>
      </c>
      <c r="I3019" s="82" t="n">
        <v>0</v>
      </c>
      <c r="J3019" s="82" t="n">
        <v>0</v>
      </c>
      <c r="K3019" s="83" t="n">
        <f aca="false">IF(J3019=0,0,J3019/I3019)</f>
        <v>0</v>
      </c>
      <c r="L3019" s="83" t="n">
        <f aca="false">I3019/UOM</f>
        <v>0</v>
      </c>
      <c r="M3019" s="83" t="n">
        <f aca="false">J3019/UOM</f>
        <v>0</v>
      </c>
      <c r="N3019" s="84" t="str">
        <f aca="false">IF(F3019="P","PHY",IF(F3019="G","G",E3019))</f>
        <v>P</v>
      </c>
      <c r="O3019" s="84" t="str">
        <f aca="false">IF(ISNA(VLOOKUP(G3019,BadCanCurves,1,FALSE())),VLOOKUP(D3019,FOLIOS,6,FALSE()),"not used")</f>
        <v>not used</v>
      </c>
      <c r="P3019" s="84" t="n">
        <f aca="false">IF($N3019="P",VLOOKUP(H3019,PrcBuckets,2,FALSE()),0)</f>
        <v>13</v>
      </c>
      <c r="Q3019" s="84" t="n">
        <f aca="false">IF($N3019="D",VLOOKUP(H3019,BasisBuckets,2,FALSE()),0)</f>
        <v>0</v>
      </c>
      <c r="R3019" s="84" t="n">
        <f aca="false">IF($N3019="PHY",VLOOKUP(H3019,PGDBuckets,2,FALSE()),0)</f>
        <v>0</v>
      </c>
      <c r="S3019" s="84" t="n">
        <f aca="false">IF($N3019="G",VLOOKUP(H3019,PGDBuckets,2,FALSE()),0)</f>
        <v>0</v>
      </c>
      <c r="T3019" s="84" t="n">
        <f aca="false">SUM(P3019:S3019)</f>
        <v>13</v>
      </c>
      <c r="U3019" s="84" t="str">
        <f aca="false">IF(O3019="not used","-",O3019&amp;N3019&amp;T3019)</f>
        <v>-</v>
      </c>
      <c r="V3019" s="84" t="str">
        <f aca="false">IF(O3019="Not Used","-",VLOOKUP(D3019,FOLIOS,7,FALSE())&amp;H3019)</f>
        <v>-</v>
      </c>
      <c r="W3019" s="84" t="str">
        <f aca="false">IF(U3019="-","-",O3019&amp;E3019&amp;H3019)</f>
        <v>-</v>
      </c>
      <c r="X3019" s="85" t="str">
        <f aca="false">D3019&amp;G3019</f>
        <v>FT-CAND-EGSC-PRCTOLL:EMP/EMER</v>
      </c>
      <c r="AF3019" s="0" t="str">
        <f aca="false">D3019&amp;V3019</f>
        <v>FT-CAND-EGSC-PRC-</v>
      </c>
    </row>
    <row r="3020" customFormat="false" ht="12.75" hidden="false" customHeight="false" outlineLevel="0" collapsed="false">
      <c r="A3020" s="81" t="n">
        <v>36682</v>
      </c>
      <c r="B3020" s="82" t="s">
        <v>55</v>
      </c>
      <c r="C3020" s="82" t="s">
        <v>56</v>
      </c>
      <c r="D3020" s="82" t="s">
        <v>103</v>
      </c>
      <c r="E3020" s="82" t="s">
        <v>24</v>
      </c>
      <c r="F3020" s="82"/>
      <c r="G3020" s="82" t="s">
        <v>64</v>
      </c>
      <c r="H3020" s="81" t="n">
        <v>38961</v>
      </c>
      <c r="I3020" s="82" t="n">
        <v>0</v>
      </c>
      <c r="J3020" s="82" t="n">
        <v>0</v>
      </c>
      <c r="K3020" s="83" t="n">
        <f aca="false">IF(J3020=0,0,J3020/I3020)</f>
        <v>0</v>
      </c>
      <c r="L3020" s="83" t="n">
        <f aca="false">I3020/UOM</f>
        <v>0</v>
      </c>
      <c r="M3020" s="83" t="n">
        <f aca="false">J3020/UOM</f>
        <v>0</v>
      </c>
      <c r="N3020" s="84" t="str">
        <f aca="false">IF(F3020="P","PHY",IF(F3020="G","G",E3020))</f>
        <v>P</v>
      </c>
      <c r="O3020" s="84" t="str">
        <f aca="false">IF(ISNA(VLOOKUP(G3020,BadCanCurves,1,FALSE())),VLOOKUP(D3020,FOLIOS,6,FALSE()),"not used")</f>
        <v>not used</v>
      </c>
      <c r="P3020" s="84" t="n">
        <f aca="false">IF($N3020="P",VLOOKUP(H3020,PrcBuckets,2,FALSE()),0)</f>
        <v>13</v>
      </c>
      <c r="Q3020" s="84" t="n">
        <f aca="false">IF($N3020="D",VLOOKUP(H3020,BasisBuckets,2,FALSE()),0)</f>
        <v>0</v>
      </c>
      <c r="R3020" s="84" t="n">
        <f aca="false">IF($N3020="PHY",VLOOKUP(H3020,PGDBuckets,2,FALSE()),0)</f>
        <v>0</v>
      </c>
      <c r="S3020" s="84" t="n">
        <f aca="false">IF($N3020="G",VLOOKUP(H3020,PGDBuckets,2,FALSE()),0)</f>
        <v>0</v>
      </c>
      <c r="T3020" s="84" t="n">
        <f aca="false">SUM(P3020:S3020)</f>
        <v>13</v>
      </c>
      <c r="U3020" s="84" t="str">
        <f aca="false">IF(O3020="not used","-",O3020&amp;N3020&amp;T3020)</f>
        <v>-</v>
      </c>
      <c r="V3020" s="84" t="str">
        <f aca="false">IF(O3020="Not Used","-",VLOOKUP(D3020,FOLIOS,7,FALSE())&amp;H3020)</f>
        <v>-</v>
      </c>
      <c r="W3020" s="84" t="str">
        <f aca="false">IF(U3020="-","-",O3020&amp;E3020&amp;H3020)</f>
        <v>-</v>
      </c>
      <c r="X3020" s="85" t="str">
        <f aca="false">D3020&amp;G3020</f>
        <v>FT-CAND-EGSC-PRCTOLL:EMP/EMER</v>
      </c>
      <c r="AF3020" s="0" t="str">
        <f aca="false">D3020&amp;V3020</f>
        <v>FT-CAND-EGSC-PRC-</v>
      </c>
    </row>
    <row r="3021" customFormat="false" ht="12.75" hidden="false" customHeight="false" outlineLevel="0" collapsed="false">
      <c r="A3021" s="81" t="n">
        <v>36682</v>
      </c>
      <c r="B3021" s="82" t="s">
        <v>55</v>
      </c>
      <c r="C3021" s="82" t="s">
        <v>56</v>
      </c>
      <c r="D3021" s="82" t="s">
        <v>103</v>
      </c>
      <c r="E3021" s="82" t="s">
        <v>24</v>
      </c>
      <c r="F3021" s="82"/>
      <c r="G3021" s="82" t="s">
        <v>64</v>
      </c>
      <c r="H3021" s="81" t="n">
        <v>38991</v>
      </c>
      <c r="I3021" s="82" t="n">
        <v>0</v>
      </c>
      <c r="J3021" s="82" t="n">
        <v>0</v>
      </c>
      <c r="K3021" s="83" t="n">
        <f aca="false">IF(J3021=0,0,J3021/I3021)</f>
        <v>0</v>
      </c>
      <c r="L3021" s="83" t="n">
        <f aca="false">I3021/UOM</f>
        <v>0</v>
      </c>
      <c r="M3021" s="83" t="n">
        <f aca="false">J3021/UOM</f>
        <v>0</v>
      </c>
      <c r="N3021" s="84" t="str">
        <f aca="false">IF(F3021="P","PHY",IF(F3021="G","G",E3021))</f>
        <v>P</v>
      </c>
      <c r="O3021" s="84" t="str">
        <f aca="false">IF(ISNA(VLOOKUP(G3021,BadCanCurves,1,FALSE())),VLOOKUP(D3021,FOLIOS,6,FALSE()),"not used")</f>
        <v>not used</v>
      </c>
      <c r="P3021" s="84" t="n">
        <f aca="false">IF($N3021="P",VLOOKUP(H3021,PrcBuckets,2,FALSE()),0)</f>
        <v>13</v>
      </c>
      <c r="Q3021" s="84" t="n">
        <f aca="false">IF($N3021="D",VLOOKUP(H3021,BasisBuckets,2,FALSE()),0)</f>
        <v>0</v>
      </c>
      <c r="R3021" s="84" t="n">
        <f aca="false">IF($N3021="PHY",VLOOKUP(H3021,PGDBuckets,2,FALSE()),0)</f>
        <v>0</v>
      </c>
      <c r="S3021" s="84" t="n">
        <f aca="false">IF($N3021="G",VLOOKUP(H3021,PGDBuckets,2,FALSE()),0)</f>
        <v>0</v>
      </c>
      <c r="T3021" s="84" t="n">
        <f aca="false">SUM(P3021:S3021)</f>
        <v>13</v>
      </c>
      <c r="U3021" s="84" t="str">
        <f aca="false">IF(O3021="not used","-",O3021&amp;N3021&amp;T3021)</f>
        <v>-</v>
      </c>
      <c r="V3021" s="84" t="str">
        <f aca="false">IF(O3021="Not Used","-",VLOOKUP(D3021,FOLIOS,7,FALSE())&amp;H3021)</f>
        <v>-</v>
      </c>
      <c r="W3021" s="84" t="str">
        <f aca="false">IF(U3021="-","-",O3021&amp;E3021&amp;H3021)</f>
        <v>-</v>
      </c>
      <c r="X3021" s="85" t="str">
        <f aca="false">D3021&amp;G3021</f>
        <v>FT-CAND-EGSC-PRCTOLL:EMP/EMER</v>
      </c>
      <c r="AF3021" s="0" t="str">
        <f aca="false">D3021&amp;V3021</f>
        <v>FT-CAND-EGSC-PRC-</v>
      </c>
    </row>
    <row r="3022" customFormat="false" ht="12.75" hidden="false" customHeight="false" outlineLevel="0" collapsed="false">
      <c r="A3022" s="81" t="n">
        <v>36682</v>
      </c>
      <c r="B3022" s="82" t="s">
        <v>55</v>
      </c>
      <c r="C3022" s="82" t="s">
        <v>56</v>
      </c>
      <c r="D3022" s="82" t="s">
        <v>103</v>
      </c>
      <c r="E3022" s="82" t="s">
        <v>24</v>
      </c>
      <c r="F3022" s="82"/>
      <c r="G3022" s="82" t="s">
        <v>64</v>
      </c>
      <c r="H3022" s="81" t="n">
        <v>39022</v>
      </c>
      <c r="I3022" s="82" t="n">
        <v>0</v>
      </c>
      <c r="J3022" s="82" t="n">
        <v>0</v>
      </c>
      <c r="K3022" s="83" t="n">
        <f aca="false">IF(J3022=0,0,J3022/I3022)</f>
        <v>0</v>
      </c>
      <c r="L3022" s="83" t="n">
        <f aca="false">I3022/UOM</f>
        <v>0</v>
      </c>
      <c r="M3022" s="83" t="n">
        <f aca="false">J3022/UOM</f>
        <v>0</v>
      </c>
      <c r="N3022" s="84" t="str">
        <f aca="false">IF(F3022="P","PHY",IF(F3022="G","G",E3022))</f>
        <v>P</v>
      </c>
      <c r="O3022" s="84" t="str">
        <f aca="false">IF(ISNA(VLOOKUP(G3022,BadCanCurves,1,FALSE())),VLOOKUP(D3022,FOLIOS,6,FALSE()),"not used")</f>
        <v>not used</v>
      </c>
      <c r="P3022" s="84" t="n">
        <f aca="false">IF($N3022="P",VLOOKUP(H3022,PrcBuckets,2,FALSE()),0)</f>
        <v>13</v>
      </c>
      <c r="Q3022" s="84" t="n">
        <f aca="false">IF($N3022="D",VLOOKUP(H3022,BasisBuckets,2,FALSE()),0)</f>
        <v>0</v>
      </c>
      <c r="R3022" s="84" t="n">
        <f aca="false">IF($N3022="PHY",VLOOKUP(H3022,PGDBuckets,2,FALSE()),0)</f>
        <v>0</v>
      </c>
      <c r="S3022" s="84" t="n">
        <f aca="false">IF($N3022="G",VLOOKUP(H3022,PGDBuckets,2,FALSE()),0)</f>
        <v>0</v>
      </c>
      <c r="T3022" s="84" t="n">
        <f aca="false">SUM(P3022:S3022)</f>
        <v>13</v>
      </c>
      <c r="U3022" s="84" t="str">
        <f aca="false">IF(O3022="not used","-",O3022&amp;N3022&amp;T3022)</f>
        <v>-</v>
      </c>
      <c r="V3022" s="84" t="str">
        <f aca="false">IF(O3022="Not Used","-",VLOOKUP(D3022,FOLIOS,7,FALSE())&amp;H3022)</f>
        <v>-</v>
      </c>
      <c r="W3022" s="84" t="str">
        <f aca="false">IF(U3022="-","-",O3022&amp;E3022&amp;H3022)</f>
        <v>-</v>
      </c>
      <c r="X3022" s="85" t="str">
        <f aca="false">D3022&amp;G3022</f>
        <v>FT-CAND-EGSC-PRCTOLL:EMP/EMER</v>
      </c>
      <c r="AF3022" s="0" t="str">
        <f aca="false">D3022&amp;V3022</f>
        <v>FT-CAND-EGSC-PRC-</v>
      </c>
    </row>
    <row r="3023" customFormat="false" ht="12.75" hidden="false" customHeight="false" outlineLevel="0" collapsed="false">
      <c r="A3023" s="81" t="n">
        <v>36682</v>
      </c>
      <c r="B3023" s="82" t="s">
        <v>55</v>
      </c>
      <c r="C3023" s="82" t="s">
        <v>56</v>
      </c>
      <c r="D3023" s="82" t="s">
        <v>103</v>
      </c>
      <c r="E3023" s="82" t="s">
        <v>24</v>
      </c>
      <c r="F3023" s="82"/>
      <c r="G3023" s="82" t="s">
        <v>64</v>
      </c>
      <c r="H3023" s="81" t="n">
        <v>39052</v>
      </c>
      <c r="I3023" s="82" t="n">
        <v>0</v>
      </c>
      <c r="J3023" s="82" t="n">
        <v>0</v>
      </c>
      <c r="K3023" s="83" t="n">
        <f aca="false">IF(J3023=0,0,J3023/I3023)</f>
        <v>0</v>
      </c>
      <c r="L3023" s="83" t="n">
        <f aca="false">I3023/UOM</f>
        <v>0</v>
      </c>
      <c r="M3023" s="83" t="n">
        <f aca="false">J3023/UOM</f>
        <v>0</v>
      </c>
      <c r="N3023" s="84" t="str">
        <f aca="false">IF(F3023="P","PHY",IF(F3023="G","G",E3023))</f>
        <v>P</v>
      </c>
      <c r="O3023" s="84" t="str">
        <f aca="false">IF(ISNA(VLOOKUP(G3023,BadCanCurves,1,FALSE())),VLOOKUP(D3023,FOLIOS,6,FALSE()),"not used")</f>
        <v>not used</v>
      </c>
      <c r="P3023" s="84" t="n">
        <f aca="false">IF($N3023="P",VLOOKUP(H3023,PrcBuckets,2,FALSE()),0)</f>
        <v>13</v>
      </c>
      <c r="Q3023" s="84" t="n">
        <f aca="false">IF($N3023="D",VLOOKUP(H3023,BasisBuckets,2,FALSE()),0)</f>
        <v>0</v>
      </c>
      <c r="R3023" s="84" t="n">
        <f aca="false">IF($N3023="PHY",VLOOKUP(H3023,PGDBuckets,2,FALSE()),0)</f>
        <v>0</v>
      </c>
      <c r="S3023" s="84" t="n">
        <f aca="false">IF($N3023="G",VLOOKUP(H3023,PGDBuckets,2,FALSE()),0)</f>
        <v>0</v>
      </c>
      <c r="T3023" s="84" t="n">
        <f aca="false">SUM(P3023:S3023)</f>
        <v>13</v>
      </c>
      <c r="U3023" s="84" t="str">
        <f aca="false">IF(O3023="not used","-",O3023&amp;N3023&amp;T3023)</f>
        <v>-</v>
      </c>
      <c r="V3023" s="84" t="str">
        <f aca="false">IF(O3023="Not Used","-",VLOOKUP(D3023,FOLIOS,7,FALSE())&amp;H3023)</f>
        <v>-</v>
      </c>
      <c r="W3023" s="84" t="str">
        <f aca="false">IF(U3023="-","-",O3023&amp;E3023&amp;H3023)</f>
        <v>-</v>
      </c>
      <c r="X3023" s="85" t="str">
        <f aca="false">D3023&amp;G3023</f>
        <v>FT-CAND-EGSC-PRCTOLL:EMP/EMER</v>
      </c>
      <c r="AF3023" s="0" t="str">
        <f aca="false">D3023&amp;V3023</f>
        <v>FT-CAND-EGSC-PRC-</v>
      </c>
    </row>
    <row r="3024" customFormat="false" ht="12.75" hidden="false" customHeight="false" outlineLevel="0" collapsed="false">
      <c r="A3024" s="81" t="n">
        <v>36682</v>
      </c>
      <c r="B3024" s="82" t="s">
        <v>55</v>
      </c>
      <c r="C3024" s="82" t="s">
        <v>56</v>
      </c>
      <c r="D3024" s="82" t="s">
        <v>103</v>
      </c>
      <c r="E3024" s="82" t="s">
        <v>24</v>
      </c>
      <c r="F3024" s="82"/>
      <c r="G3024" s="82" t="s">
        <v>64</v>
      </c>
      <c r="H3024" s="81" t="n">
        <v>39083</v>
      </c>
      <c r="I3024" s="82" t="n">
        <v>0</v>
      </c>
      <c r="J3024" s="82" t="n">
        <v>0</v>
      </c>
      <c r="K3024" s="83" t="n">
        <f aca="false">IF(J3024=0,0,J3024/I3024)</f>
        <v>0</v>
      </c>
      <c r="L3024" s="83" t="n">
        <f aca="false">I3024/UOM</f>
        <v>0</v>
      </c>
      <c r="M3024" s="83" t="n">
        <f aca="false">J3024/UOM</f>
        <v>0</v>
      </c>
      <c r="N3024" s="84" t="str">
        <f aca="false">IF(F3024="P","PHY",IF(F3024="G","G",E3024))</f>
        <v>P</v>
      </c>
      <c r="O3024" s="84" t="str">
        <f aca="false">IF(ISNA(VLOOKUP(G3024,BadCanCurves,1,FALSE())),VLOOKUP(D3024,FOLIOS,6,FALSE()),"not used")</f>
        <v>not used</v>
      </c>
      <c r="P3024" s="84" t="n">
        <f aca="false">IF($N3024="P",VLOOKUP(H3024,PrcBuckets,2,FALSE()),0)</f>
        <v>13</v>
      </c>
      <c r="Q3024" s="84" t="n">
        <f aca="false">IF($N3024="D",VLOOKUP(H3024,BasisBuckets,2,FALSE()),0)</f>
        <v>0</v>
      </c>
      <c r="R3024" s="84" t="n">
        <f aca="false">IF($N3024="PHY",VLOOKUP(H3024,PGDBuckets,2,FALSE()),0)</f>
        <v>0</v>
      </c>
      <c r="S3024" s="84" t="n">
        <f aca="false">IF($N3024="G",VLOOKUP(H3024,PGDBuckets,2,FALSE()),0)</f>
        <v>0</v>
      </c>
      <c r="T3024" s="84" t="n">
        <f aca="false">SUM(P3024:S3024)</f>
        <v>13</v>
      </c>
      <c r="U3024" s="84" t="str">
        <f aca="false">IF(O3024="not used","-",O3024&amp;N3024&amp;T3024)</f>
        <v>-</v>
      </c>
      <c r="V3024" s="84" t="str">
        <f aca="false">IF(O3024="Not Used","-",VLOOKUP(D3024,FOLIOS,7,FALSE())&amp;H3024)</f>
        <v>-</v>
      </c>
      <c r="W3024" s="84" t="str">
        <f aca="false">IF(U3024="-","-",O3024&amp;E3024&amp;H3024)</f>
        <v>-</v>
      </c>
      <c r="X3024" s="85" t="str">
        <f aca="false">D3024&amp;G3024</f>
        <v>FT-CAND-EGSC-PRCTOLL:EMP/EMER</v>
      </c>
      <c r="AF3024" s="0" t="str">
        <f aca="false">D3024&amp;V3024</f>
        <v>FT-CAND-EGSC-PRC-</v>
      </c>
    </row>
    <row r="3025" customFormat="false" ht="12.75" hidden="false" customHeight="false" outlineLevel="0" collapsed="false">
      <c r="A3025" s="81" t="n">
        <v>36682</v>
      </c>
      <c r="B3025" s="82" t="s">
        <v>55</v>
      </c>
      <c r="C3025" s="82" t="s">
        <v>56</v>
      </c>
      <c r="D3025" s="82" t="s">
        <v>103</v>
      </c>
      <c r="E3025" s="82" t="s">
        <v>24</v>
      </c>
      <c r="F3025" s="82"/>
      <c r="G3025" s="82" t="s">
        <v>64</v>
      </c>
      <c r="H3025" s="81" t="n">
        <v>39114</v>
      </c>
      <c r="I3025" s="82" t="n">
        <v>0</v>
      </c>
      <c r="J3025" s="82" t="n">
        <v>0</v>
      </c>
      <c r="K3025" s="83" t="n">
        <f aca="false">IF(J3025=0,0,J3025/I3025)</f>
        <v>0</v>
      </c>
      <c r="L3025" s="83" t="n">
        <f aca="false">I3025/UOM</f>
        <v>0</v>
      </c>
      <c r="M3025" s="83" t="n">
        <f aca="false">J3025/UOM</f>
        <v>0</v>
      </c>
      <c r="N3025" s="84" t="str">
        <f aca="false">IF(F3025="P","PHY",IF(F3025="G","G",E3025))</f>
        <v>P</v>
      </c>
      <c r="O3025" s="84" t="str">
        <f aca="false">IF(ISNA(VLOOKUP(G3025,BadCanCurves,1,FALSE())),VLOOKUP(D3025,FOLIOS,6,FALSE()),"not used")</f>
        <v>not used</v>
      </c>
      <c r="P3025" s="84" t="n">
        <f aca="false">IF($N3025="P",VLOOKUP(H3025,PrcBuckets,2,FALSE()),0)</f>
        <v>13</v>
      </c>
      <c r="Q3025" s="84" t="n">
        <f aca="false">IF($N3025="D",VLOOKUP(H3025,BasisBuckets,2,FALSE()),0)</f>
        <v>0</v>
      </c>
      <c r="R3025" s="84" t="n">
        <f aca="false">IF($N3025="PHY",VLOOKUP(H3025,PGDBuckets,2,FALSE()),0)</f>
        <v>0</v>
      </c>
      <c r="S3025" s="84" t="n">
        <f aca="false">IF($N3025="G",VLOOKUP(H3025,PGDBuckets,2,FALSE()),0)</f>
        <v>0</v>
      </c>
      <c r="T3025" s="84" t="n">
        <f aca="false">SUM(P3025:S3025)</f>
        <v>13</v>
      </c>
      <c r="U3025" s="84" t="str">
        <f aca="false">IF(O3025="not used","-",O3025&amp;N3025&amp;T3025)</f>
        <v>-</v>
      </c>
      <c r="V3025" s="84" t="str">
        <f aca="false">IF(O3025="Not Used","-",VLOOKUP(D3025,FOLIOS,7,FALSE())&amp;H3025)</f>
        <v>-</v>
      </c>
      <c r="W3025" s="84" t="str">
        <f aca="false">IF(U3025="-","-",O3025&amp;E3025&amp;H3025)</f>
        <v>-</v>
      </c>
      <c r="X3025" s="85" t="str">
        <f aca="false">D3025&amp;G3025</f>
        <v>FT-CAND-EGSC-PRCTOLL:EMP/EMER</v>
      </c>
      <c r="AF3025" s="0" t="str">
        <f aca="false">D3025&amp;V3025</f>
        <v>FT-CAND-EGSC-PRC-</v>
      </c>
    </row>
    <row r="3026" customFormat="false" ht="12.75" hidden="false" customHeight="false" outlineLevel="0" collapsed="false">
      <c r="A3026" s="81" t="n">
        <v>36682</v>
      </c>
      <c r="B3026" s="82" t="s">
        <v>55</v>
      </c>
      <c r="C3026" s="82" t="s">
        <v>56</v>
      </c>
      <c r="D3026" s="82" t="s">
        <v>103</v>
      </c>
      <c r="E3026" s="82" t="s">
        <v>24</v>
      </c>
      <c r="F3026" s="82"/>
      <c r="G3026" s="82" t="s">
        <v>64</v>
      </c>
      <c r="H3026" s="81" t="n">
        <v>39142</v>
      </c>
      <c r="I3026" s="82" t="n">
        <v>0</v>
      </c>
      <c r="J3026" s="82" t="n">
        <v>0</v>
      </c>
      <c r="K3026" s="83" t="n">
        <f aca="false">IF(J3026=0,0,J3026/I3026)</f>
        <v>0</v>
      </c>
      <c r="L3026" s="83" t="n">
        <f aca="false">I3026/UOM</f>
        <v>0</v>
      </c>
      <c r="M3026" s="83" t="n">
        <f aca="false">J3026/UOM</f>
        <v>0</v>
      </c>
      <c r="N3026" s="84" t="str">
        <f aca="false">IF(F3026="P","PHY",IF(F3026="G","G",E3026))</f>
        <v>P</v>
      </c>
      <c r="O3026" s="84" t="str">
        <f aca="false">IF(ISNA(VLOOKUP(G3026,BadCanCurves,1,FALSE())),VLOOKUP(D3026,FOLIOS,6,FALSE()),"not used")</f>
        <v>not used</v>
      </c>
      <c r="P3026" s="84" t="n">
        <f aca="false">IF($N3026="P",VLOOKUP(H3026,PrcBuckets,2,FALSE()),0)</f>
        <v>13</v>
      </c>
      <c r="Q3026" s="84" t="n">
        <f aca="false">IF($N3026="D",VLOOKUP(H3026,BasisBuckets,2,FALSE()),0)</f>
        <v>0</v>
      </c>
      <c r="R3026" s="84" t="n">
        <f aca="false">IF($N3026="PHY",VLOOKUP(H3026,PGDBuckets,2,FALSE()),0)</f>
        <v>0</v>
      </c>
      <c r="S3026" s="84" t="n">
        <f aca="false">IF($N3026="G",VLOOKUP(H3026,PGDBuckets,2,FALSE()),0)</f>
        <v>0</v>
      </c>
      <c r="T3026" s="84" t="n">
        <f aca="false">SUM(P3026:S3026)</f>
        <v>13</v>
      </c>
      <c r="U3026" s="84" t="str">
        <f aca="false">IF(O3026="not used","-",O3026&amp;N3026&amp;T3026)</f>
        <v>-</v>
      </c>
      <c r="V3026" s="84" t="str">
        <f aca="false">IF(O3026="Not Used","-",VLOOKUP(D3026,FOLIOS,7,FALSE())&amp;H3026)</f>
        <v>-</v>
      </c>
      <c r="W3026" s="84" t="str">
        <f aca="false">IF(U3026="-","-",O3026&amp;E3026&amp;H3026)</f>
        <v>-</v>
      </c>
      <c r="X3026" s="85" t="str">
        <f aca="false">D3026&amp;G3026</f>
        <v>FT-CAND-EGSC-PRCTOLL:EMP/EMER</v>
      </c>
      <c r="AF3026" s="0" t="str">
        <f aca="false">D3026&amp;V3026</f>
        <v>FT-CAND-EGSC-PRC-</v>
      </c>
    </row>
    <row r="3027" customFormat="false" ht="12.75" hidden="false" customHeight="false" outlineLevel="0" collapsed="false">
      <c r="A3027" s="81" t="n">
        <v>36682</v>
      </c>
      <c r="B3027" s="82" t="s">
        <v>55</v>
      </c>
      <c r="C3027" s="82" t="s">
        <v>56</v>
      </c>
      <c r="D3027" s="82" t="s">
        <v>103</v>
      </c>
      <c r="E3027" s="82" t="s">
        <v>24</v>
      </c>
      <c r="F3027" s="82"/>
      <c r="G3027" s="82" t="s">
        <v>64</v>
      </c>
      <c r="H3027" s="81" t="n">
        <v>39173</v>
      </c>
      <c r="I3027" s="82" t="n">
        <v>0</v>
      </c>
      <c r="J3027" s="82" t="n">
        <v>0</v>
      </c>
      <c r="K3027" s="83" t="n">
        <f aca="false">IF(J3027=0,0,J3027/I3027)</f>
        <v>0</v>
      </c>
      <c r="L3027" s="83" t="n">
        <f aca="false">I3027/UOM</f>
        <v>0</v>
      </c>
      <c r="M3027" s="83" t="n">
        <f aca="false">J3027/UOM</f>
        <v>0</v>
      </c>
      <c r="N3027" s="84" t="str">
        <f aca="false">IF(F3027="P","PHY",IF(F3027="G","G",E3027))</f>
        <v>P</v>
      </c>
      <c r="O3027" s="84" t="str">
        <f aca="false">IF(ISNA(VLOOKUP(G3027,BadCanCurves,1,FALSE())),VLOOKUP(D3027,FOLIOS,6,FALSE()),"not used")</f>
        <v>not used</v>
      </c>
      <c r="P3027" s="84" t="n">
        <f aca="false">IF($N3027="P",VLOOKUP(H3027,PrcBuckets,2,FALSE()),0)</f>
        <v>13</v>
      </c>
      <c r="Q3027" s="84" t="n">
        <f aca="false">IF($N3027="D",VLOOKUP(H3027,BasisBuckets,2,FALSE()),0)</f>
        <v>0</v>
      </c>
      <c r="R3027" s="84" t="n">
        <f aca="false">IF($N3027="PHY",VLOOKUP(H3027,PGDBuckets,2,FALSE()),0)</f>
        <v>0</v>
      </c>
      <c r="S3027" s="84" t="n">
        <f aca="false">IF($N3027="G",VLOOKUP(H3027,PGDBuckets,2,FALSE()),0)</f>
        <v>0</v>
      </c>
      <c r="T3027" s="84" t="n">
        <f aca="false">SUM(P3027:S3027)</f>
        <v>13</v>
      </c>
      <c r="U3027" s="84" t="str">
        <f aca="false">IF(O3027="not used","-",O3027&amp;N3027&amp;T3027)</f>
        <v>-</v>
      </c>
      <c r="V3027" s="84" t="str">
        <f aca="false">IF(O3027="Not Used","-",VLOOKUP(D3027,FOLIOS,7,FALSE())&amp;H3027)</f>
        <v>-</v>
      </c>
      <c r="W3027" s="84" t="str">
        <f aca="false">IF(U3027="-","-",O3027&amp;E3027&amp;H3027)</f>
        <v>-</v>
      </c>
      <c r="X3027" s="85" t="str">
        <f aca="false">D3027&amp;G3027</f>
        <v>FT-CAND-EGSC-PRCTOLL:EMP/EMER</v>
      </c>
      <c r="AF3027" s="0" t="str">
        <f aca="false">D3027&amp;V3027</f>
        <v>FT-CAND-EGSC-PRC-</v>
      </c>
    </row>
    <row r="3028" customFormat="false" ht="12.75" hidden="false" customHeight="false" outlineLevel="0" collapsed="false">
      <c r="A3028" s="81" t="n">
        <v>36682</v>
      </c>
      <c r="B3028" s="82" t="s">
        <v>55</v>
      </c>
      <c r="C3028" s="82" t="s">
        <v>56</v>
      </c>
      <c r="D3028" s="82" t="s">
        <v>103</v>
      </c>
      <c r="E3028" s="82" t="s">
        <v>24</v>
      </c>
      <c r="F3028" s="82"/>
      <c r="G3028" s="82" t="s">
        <v>64</v>
      </c>
      <c r="H3028" s="81" t="n">
        <v>39203</v>
      </c>
      <c r="I3028" s="82" t="n">
        <v>0</v>
      </c>
      <c r="J3028" s="82" t="n">
        <v>0</v>
      </c>
      <c r="K3028" s="83" t="n">
        <f aca="false">IF(J3028=0,0,J3028/I3028)</f>
        <v>0</v>
      </c>
      <c r="L3028" s="83" t="n">
        <f aca="false">I3028/UOM</f>
        <v>0</v>
      </c>
      <c r="M3028" s="83" t="n">
        <f aca="false">J3028/UOM</f>
        <v>0</v>
      </c>
      <c r="N3028" s="84" t="str">
        <f aca="false">IF(F3028="P","PHY",IF(F3028="G","G",E3028))</f>
        <v>P</v>
      </c>
      <c r="O3028" s="84" t="str">
        <f aca="false">IF(ISNA(VLOOKUP(G3028,BadCanCurves,1,FALSE())),VLOOKUP(D3028,FOLIOS,6,FALSE()),"not used")</f>
        <v>not used</v>
      </c>
      <c r="P3028" s="84" t="n">
        <f aca="false">IF($N3028="P",VLOOKUP(H3028,PrcBuckets,2,FALSE()),0)</f>
        <v>13</v>
      </c>
      <c r="Q3028" s="84" t="n">
        <f aca="false">IF($N3028="D",VLOOKUP(H3028,BasisBuckets,2,FALSE()),0)</f>
        <v>0</v>
      </c>
      <c r="R3028" s="84" t="n">
        <f aca="false">IF($N3028="PHY",VLOOKUP(H3028,PGDBuckets,2,FALSE()),0)</f>
        <v>0</v>
      </c>
      <c r="S3028" s="84" t="n">
        <f aca="false">IF($N3028="G",VLOOKUP(H3028,PGDBuckets,2,FALSE()),0)</f>
        <v>0</v>
      </c>
      <c r="T3028" s="84" t="n">
        <f aca="false">SUM(P3028:S3028)</f>
        <v>13</v>
      </c>
      <c r="U3028" s="84" t="str">
        <f aca="false">IF(O3028="not used","-",O3028&amp;N3028&amp;T3028)</f>
        <v>-</v>
      </c>
      <c r="V3028" s="84" t="str">
        <f aca="false">IF(O3028="Not Used","-",VLOOKUP(D3028,FOLIOS,7,FALSE())&amp;H3028)</f>
        <v>-</v>
      </c>
      <c r="W3028" s="84" t="str">
        <f aca="false">IF(U3028="-","-",O3028&amp;E3028&amp;H3028)</f>
        <v>-</v>
      </c>
      <c r="X3028" s="85" t="str">
        <f aca="false">D3028&amp;G3028</f>
        <v>FT-CAND-EGSC-PRCTOLL:EMP/EMER</v>
      </c>
      <c r="AF3028" s="0" t="str">
        <f aca="false">D3028&amp;V3028</f>
        <v>FT-CAND-EGSC-PRC-</v>
      </c>
    </row>
    <row r="3029" customFormat="false" ht="12.75" hidden="false" customHeight="false" outlineLevel="0" collapsed="false">
      <c r="A3029" s="81" t="n">
        <v>36682</v>
      </c>
      <c r="B3029" s="82" t="s">
        <v>55</v>
      </c>
      <c r="C3029" s="82" t="s">
        <v>56</v>
      </c>
      <c r="D3029" s="82" t="s">
        <v>103</v>
      </c>
      <c r="E3029" s="82" t="s">
        <v>24</v>
      </c>
      <c r="F3029" s="82"/>
      <c r="G3029" s="82" t="s">
        <v>64</v>
      </c>
      <c r="H3029" s="81" t="n">
        <v>39234</v>
      </c>
      <c r="I3029" s="82" t="n">
        <v>0</v>
      </c>
      <c r="J3029" s="82" t="n">
        <v>0</v>
      </c>
      <c r="K3029" s="83" t="n">
        <f aca="false">IF(J3029=0,0,J3029/I3029)</f>
        <v>0</v>
      </c>
      <c r="L3029" s="83" t="n">
        <f aca="false">I3029/UOM</f>
        <v>0</v>
      </c>
      <c r="M3029" s="83" t="n">
        <f aca="false">J3029/UOM</f>
        <v>0</v>
      </c>
      <c r="N3029" s="84" t="str">
        <f aca="false">IF(F3029="P","PHY",IF(F3029="G","G",E3029))</f>
        <v>P</v>
      </c>
      <c r="O3029" s="84" t="str">
        <f aca="false">IF(ISNA(VLOOKUP(G3029,BadCanCurves,1,FALSE())),VLOOKUP(D3029,FOLIOS,6,FALSE()),"not used")</f>
        <v>not used</v>
      </c>
      <c r="P3029" s="84" t="n">
        <f aca="false">IF($N3029="P",VLOOKUP(H3029,PrcBuckets,2,FALSE()),0)</f>
        <v>13</v>
      </c>
      <c r="Q3029" s="84" t="n">
        <f aca="false">IF($N3029="D",VLOOKUP(H3029,BasisBuckets,2,FALSE()),0)</f>
        <v>0</v>
      </c>
      <c r="R3029" s="84" t="n">
        <f aca="false">IF($N3029="PHY",VLOOKUP(H3029,PGDBuckets,2,FALSE()),0)</f>
        <v>0</v>
      </c>
      <c r="S3029" s="84" t="n">
        <f aca="false">IF($N3029="G",VLOOKUP(H3029,PGDBuckets,2,FALSE()),0)</f>
        <v>0</v>
      </c>
      <c r="T3029" s="84" t="n">
        <f aca="false">SUM(P3029:S3029)</f>
        <v>13</v>
      </c>
      <c r="U3029" s="84" t="str">
        <f aca="false">IF(O3029="not used","-",O3029&amp;N3029&amp;T3029)</f>
        <v>-</v>
      </c>
      <c r="V3029" s="84" t="str">
        <f aca="false">IF(O3029="Not Used","-",VLOOKUP(D3029,FOLIOS,7,FALSE())&amp;H3029)</f>
        <v>-</v>
      </c>
      <c r="W3029" s="84" t="str">
        <f aca="false">IF(U3029="-","-",O3029&amp;E3029&amp;H3029)</f>
        <v>-</v>
      </c>
      <c r="X3029" s="85" t="str">
        <f aca="false">D3029&amp;G3029</f>
        <v>FT-CAND-EGSC-PRCTOLL:EMP/EMER</v>
      </c>
      <c r="AF3029" s="0" t="str">
        <f aca="false">D3029&amp;V3029</f>
        <v>FT-CAND-EGSC-PRC-</v>
      </c>
    </row>
    <row r="3030" customFormat="false" ht="12.75" hidden="false" customHeight="false" outlineLevel="0" collapsed="false">
      <c r="A3030" s="81" t="n">
        <v>36682</v>
      </c>
      <c r="B3030" s="82" t="s">
        <v>55</v>
      </c>
      <c r="C3030" s="82" t="s">
        <v>56</v>
      </c>
      <c r="D3030" s="82" t="s">
        <v>103</v>
      </c>
      <c r="E3030" s="82" t="s">
        <v>24</v>
      </c>
      <c r="F3030" s="82"/>
      <c r="G3030" s="82" t="s">
        <v>64</v>
      </c>
      <c r="H3030" s="81" t="n">
        <v>39264</v>
      </c>
      <c r="I3030" s="82" t="n">
        <v>0</v>
      </c>
      <c r="J3030" s="82" t="n">
        <v>0</v>
      </c>
      <c r="K3030" s="83" t="n">
        <f aca="false">IF(J3030=0,0,J3030/I3030)</f>
        <v>0</v>
      </c>
      <c r="L3030" s="83" t="n">
        <f aca="false">I3030/UOM</f>
        <v>0</v>
      </c>
      <c r="M3030" s="83" t="n">
        <f aca="false">J3030/UOM</f>
        <v>0</v>
      </c>
      <c r="N3030" s="84" t="str">
        <f aca="false">IF(F3030="P","PHY",IF(F3030="G","G",E3030))</f>
        <v>P</v>
      </c>
      <c r="O3030" s="84" t="str">
        <f aca="false">IF(ISNA(VLOOKUP(G3030,BadCanCurves,1,FALSE())),VLOOKUP(D3030,FOLIOS,6,FALSE()),"not used")</f>
        <v>not used</v>
      </c>
      <c r="P3030" s="84" t="n">
        <f aca="false">IF($N3030="P",VLOOKUP(H3030,PrcBuckets,2,FALSE()),0)</f>
        <v>13</v>
      </c>
      <c r="Q3030" s="84" t="n">
        <f aca="false">IF($N3030="D",VLOOKUP(H3030,BasisBuckets,2,FALSE()),0)</f>
        <v>0</v>
      </c>
      <c r="R3030" s="84" t="n">
        <f aca="false">IF($N3030="PHY",VLOOKUP(H3030,PGDBuckets,2,FALSE()),0)</f>
        <v>0</v>
      </c>
      <c r="S3030" s="84" t="n">
        <f aca="false">IF($N3030="G",VLOOKUP(H3030,PGDBuckets,2,FALSE()),0)</f>
        <v>0</v>
      </c>
      <c r="T3030" s="84" t="n">
        <f aca="false">SUM(P3030:S3030)</f>
        <v>13</v>
      </c>
      <c r="U3030" s="84" t="str">
        <f aca="false">IF(O3030="not used","-",O3030&amp;N3030&amp;T3030)</f>
        <v>-</v>
      </c>
      <c r="V3030" s="84" t="str">
        <f aca="false">IF(O3030="Not Used","-",VLOOKUP(D3030,FOLIOS,7,FALSE())&amp;H3030)</f>
        <v>-</v>
      </c>
      <c r="W3030" s="84" t="str">
        <f aca="false">IF(U3030="-","-",O3030&amp;E3030&amp;H3030)</f>
        <v>-</v>
      </c>
      <c r="X3030" s="85" t="str">
        <f aca="false">D3030&amp;G3030</f>
        <v>FT-CAND-EGSC-PRCTOLL:EMP/EMER</v>
      </c>
      <c r="AF3030" s="0" t="str">
        <f aca="false">D3030&amp;V3030</f>
        <v>FT-CAND-EGSC-PRC-</v>
      </c>
    </row>
    <row r="3031" customFormat="false" ht="12.75" hidden="false" customHeight="false" outlineLevel="0" collapsed="false">
      <c r="A3031" s="81" t="n">
        <v>36682</v>
      </c>
      <c r="B3031" s="82" t="s">
        <v>55</v>
      </c>
      <c r="C3031" s="82" t="s">
        <v>56</v>
      </c>
      <c r="D3031" s="82" t="s">
        <v>103</v>
      </c>
      <c r="E3031" s="82" t="s">
        <v>24</v>
      </c>
      <c r="F3031" s="82"/>
      <c r="G3031" s="82" t="s">
        <v>64</v>
      </c>
      <c r="H3031" s="81" t="n">
        <v>39295</v>
      </c>
      <c r="I3031" s="82" t="n">
        <v>0</v>
      </c>
      <c r="J3031" s="82" t="n">
        <v>0</v>
      </c>
      <c r="K3031" s="83" t="n">
        <f aca="false">IF(J3031=0,0,J3031/I3031)</f>
        <v>0</v>
      </c>
      <c r="L3031" s="83" t="n">
        <f aca="false">I3031/UOM</f>
        <v>0</v>
      </c>
      <c r="M3031" s="83" t="n">
        <f aca="false">J3031/UOM</f>
        <v>0</v>
      </c>
      <c r="N3031" s="84" t="str">
        <f aca="false">IF(F3031="P","PHY",IF(F3031="G","G",E3031))</f>
        <v>P</v>
      </c>
      <c r="O3031" s="84" t="str">
        <f aca="false">IF(ISNA(VLOOKUP(G3031,BadCanCurves,1,FALSE())),VLOOKUP(D3031,FOLIOS,6,FALSE()),"not used")</f>
        <v>not used</v>
      </c>
      <c r="P3031" s="84" t="n">
        <f aca="false">IF($N3031="P",VLOOKUP(H3031,PrcBuckets,2,FALSE()),0)</f>
        <v>13</v>
      </c>
      <c r="Q3031" s="84" t="n">
        <f aca="false">IF($N3031="D",VLOOKUP(H3031,BasisBuckets,2,FALSE()),0)</f>
        <v>0</v>
      </c>
      <c r="R3031" s="84" t="n">
        <f aca="false">IF($N3031="PHY",VLOOKUP(H3031,PGDBuckets,2,FALSE()),0)</f>
        <v>0</v>
      </c>
      <c r="S3031" s="84" t="n">
        <f aca="false">IF($N3031="G",VLOOKUP(H3031,PGDBuckets,2,FALSE()),0)</f>
        <v>0</v>
      </c>
      <c r="T3031" s="84" t="n">
        <f aca="false">SUM(P3031:S3031)</f>
        <v>13</v>
      </c>
      <c r="U3031" s="84" t="str">
        <f aca="false">IF(O3031="not used","-",O3031&amp;N3031&amp;T3031)</f>
        <v>-</v>
      </c>
      <c r="V3031" s="84" t="str">
        <f aca="false">IF(O3031="Not Used","-",VLOOKUP(D3031,FOLIOS,7,FALSE())&amp;H3031)</f>
        <v>-</v>
      </c>
      <c r="W3031" s="84" t="str">
        <f aca="false">IF(U3031="-","-",O3031&amp;E3031&amp;H3031)</f>
        <v>-</v>
      </c>
      <c r="X3031" s="85" t="str">
        <f aca="false">D3031&amp;G3031</f>
        <v>FT-CAND-EGSC-PRCTOLL:EMP/EMER</v>
      </c>
      <c r="AF3031" s="0" t="str">
        <f aca="false">D3031&amp;V3031</f>
        <v>FT-CAND-EGSC-PRC-</v>
      </c>
    </row>
    <row r="3032" customFormat="false" ht="12.75" hidden="false" customHeight="false" outlineLevel="0" collapsed="false">
      <c r="A3032" s="81" t="n">
        <v>36682</v>
      </c>
      <c r="B3032" s="82" t="s">
        <v>55</v>
      </c>
      <c r="C3032" s="82" t="s">
        <v>56</v>
      </c>
      <c r="D3032" s="82" t="s">
        <v>103</v>
      </c>
      <c r="E3032" s="82" t="s">
        <v>24</v>
      </c>
      <c r="F3032" s="82"/>
      <c r="G3032" s="82" t="s">
        <v>64</v>
      </c>
      <c r="H3032" s="81" t="n">
        <v>39326</v>
      </c>
      <c r="I3032" s="82" t="n">
        <v>0</v>
      </c>
      <c r="J3032" s="82" t="n">
        <v>0</v>
      </c>
      <c r="K3032" s="83" t="n">
        <f aca="false">IF(J3032=0,0,J3032/I3032)</f>
        <v>0</v>
      </c>
      <c r="L3032" s="83" t="n">
        <f aca="false">I3032/UOM</f>
        <v>0</v>
      </c>
      <c r="M3032" s="83" t="n">
        <f aca="false">J3032/UOM</f>
        <v>0</v>
      </c>
      <c r="N3032" s="84" t="str">
        <f aca="false">IF(F3032="P","PHY",IF(F3032="G","G",E3032))</f>
        <v>P</v>
      </c>
      <c r="O3032" s="84" t="str">
        <f aca="false">IF(ISNA(VLOOKUP(G3032,BadCanCurves,1,FALSE())),VLOOKUP(D3032,FOLIOS,6,FALSE()),"not used")</f>
        <v>not used</v>
      </c>
      <c r="P3032" s="84" t="n">
        <f aca="false">IF($N3032="P",VLOOKUP(H3032,PrcBuckets,2,FALSE()),0)</f>
        <v>13</v>
      </c>
      <c r="Q3032" s="84" t="n">
        <f aca="false">IF($N3032="D",VLOOKUP(H3032,BasisBuckets,2,FALSE()),0)</f>
        <v>0</v>
      </c>
      <c r="R3032" s="84" t="n">
        <f aca="false">IF($N3032="PHY",VLOOKUP(H3032,PGDBuckets,2,FALSE()),0)</f>
        <v>0</v>
      </c>
      <c r="S3032" s="84" t="n">
        <f aca="false">IF($N3032="G",VLOOKUP(H3032,PGDBuckets,2,FALSE()),0)</f>
        <v>0</v>
      </c>
      <c r="T3032" s="84" t="n">
        <f aca="false">SUM(P3032:S3032)</f>
        <v>13</v>
      </c>
      <c r="U3032" s="84" t="str">
        <f aca="false">IF(O3032="not used","-",O3032&amp;N3032&amp;T3032)</f>
        <v>-</v>
      </c>
      <c r="V3032" s="84" t="str">
        <f aca="false">IF(O3032="Not Used","-",VLOOKUP(D3032,FOLIOS,7,FALSE())&amp;H3032)</f>
        <v>-</v>
      </c>
      <c r="W3032" s="84" t="str">
        <f aca="false">IF(U3032="-","-",O3032&amp;E3032&amp;H3032)</f>
        <v>-</v>
      </c>
      <c r="X3032" s="85" t="str">
        <f aca="false">D3032&amp;G3032</f>
        <v>FT-CAND-EGSC-PRCTOLL:EMP/EMER</v>
      </c>
      <c r="AF3032" s="0" t="str">
        <f aca="false">D3032&amp;V3032</f>
        <v>FT-CAND-EGSC-PRC-</v>
      </c>
    </row>
    <row r="3033" customFormat="false" ht="12.75" hidden="false" customHeight="false" outlineLevel="0" collapsed="false">
      <c r="A3033" s="81" t="n">
        <v>36682</v>
      </c>
      <c r="B3033" s="82" t="s">
        <v>55</v>
      </c>
      <c r="C3033" s="82" t="s">
        <v>56</v>
      </c>
      <c r="D3033" s="82" t="s">
        <v>103</v>
      </c>
      <c r="E3033" s="82" t="s">
        <v>24</v>
      </c>
      <c r="F3033" s="82"/>
      <c r="G3033" s="82" t="s">
        <v>64</v>
      </c>
      <c r="H3033" s="81" t="n">
        <v>39356</v>
      </c>
      <c r="I3033" s="82" t="n">
        <v>0</v>
      </c>
      <c r="J3033" s="82" t="n">
        <v>0</v>
      </c>
      <c r="K3033" s="83" t="n">
        <f aca="false">IF(J3033=0,0,J3033/I3033)</f>
        <v>0</v>
      </c>
      <c r="L3033" s="83" t="n">
        <f aca="false">I3033/UOM</f>
        <v>0</v>
      </c>
      <c r="M3033" s="83" t="n">
        <f aca="false">J3033/UOM</f>
        <v>0</v>
      </c>
      <c r="N3033" s="84" t="str">
        <f aca="false">IF(F3033="P","PHY",IF(F3033="G","G",E3033))</f>
        <v>P</v>
      </c>
      <c r="O3033" s="84" t="str">
        <f aca="false">IF(ISNA(VLOOKUP(G3033,BadCanCurves,1,FALSE())),VLOOKUP(D3033,FOLIOS,6,FALSE()),"not used")</f>
        <v>not used</v>
      </c>
      <c r="P3033" s="84" t="n">
        <f aca="false">IF($N3033="P",VLOOKUP(H3033,PrcBuckets,2,FALSE()),0)</f>
        <v>13</v>
      </c>
      <c r="Q3033" s="84" t="n">
        <f aca="false">IF($N3033="D",VLOOKUP(H3033,BasisBuckets,2,FALSE()),0)</f>
        <v>0</v>
      </c>
      <c r="R3033" s="84" t="n">
        <f aca="false">IF($N3033="PHY",VLOOKUP(H3033,PGDBuckets,2,FALSE()),0)</f>
        <v>0</v>
      </c>
      <c r="S3033" s="84" t="n">
        <f aca="false">IF($N3033="G",VLOOKUP(H3033,PGDBuckets,2,FALSE()),0)</f>
        <v>0</v>
      </c>
      <c r="T3033" s="84" t="n">
        <f aca="false">SUM(P3033:S3033)</f>
        <v>13</v>
      </c>
      <c r="U3033" s="84" t="str">
        <f aca="false">IF(O3033="not used","-",O3033&amp;N3033&amp;T3033)</f>
        <v>-</v>
      </c>
      <c r="V3033" s="84" t="str">
        <f aca="false">IF(O3033="Not Used","-",VLOOKUP(D3033,FOLIOS,7,FALSE())&amp;H3033)</f>
        <v>-</v>
      </c>
      <c r="W3033" s="84" t="str">
        <f aca="false">IF(U3033="-","-",O3033&amp;E3033&amp;H3033)</f>
        <v>-</v>
      </c>
      <c r="X3033" s="85" t="str">
        <f aca="false">D3033&amp;G3033</f>
        <v>FT-CAND-EGSC-PRCTOLL:EMP/EMER</v>
      </c>
      <c r="AF3033" s="0" t="str">
        <f aca="false">D3033&amp;V3033</f>
        <v>FT-CAND-EGSC-PRC-</v>
      </c>
    </row>
    <row r="3034" customFormat="false" ht="12.75" hidden="false" customHeight="false" outlineLevel="0" collapsed="false">
      <c r="A3034" s="81" t="n">
        <v>36682</v>
      </c>
      <c r="B3034" s="82" t="s">
        <v>55</v>
      </c>
      <c r="C3034" s="82" t="s">
        <v>56</v>
      </c>
      <c r="D3034" s="82" t="s">
        <v>103</v>
      </c>
      <c r="E3034" s="82" t="s">
        <v>24</v>
      </c>
      <c r="F3034" s="82"/>
      <c r="G3034" s="82" t="s">
        <v>64</v>
      </c>
      <c r="H3034" s="81" t="n">
        <v>39387</v>
      </c>
      <c r="I3034" s="82" t="n">
        <v>0</v>
      </c>
      <c r="J3034" s="82" t="n">
        <v>0</v>
      </c>
      <c r="K3034" s="83" t="n">
        <f aca="false">IF(J3034=0,0,J3034/I3034)</f>
        <v>0</v>
      </c>
      <c r="L3034" s="83" t="n">
        <f aca="false">I3034/UOM</f>
        <v>0</v>
      </c>
      <c r="M3034" s="83" t="n">
        <f aca="false">J3034/UOM</f>
        <v>0</v>
      </c>
      <c r="N3034" s="84" t="str">
        <f aca="false">IF(F3034="P","PHY",IF(F3034="G","G",E3034))</f>
        <v>P</v>
      </c>
      <c r="O3034" s="84" t="str">
        <f aca="false">IF(ISNA(VLOOKUP(G3034,BadCanCurves,1,FALSE())),VLOOKUP(D3034,FOLIOS,6,FALSE()),"not used")</f>
        <v>not used</v>
      </c>
      <c r="P3034" s="84" t="n">
        <f aca="false">IF($N3034="P",VLOOKUP(H3034,PrcBuckets,2,FALSE()),0)</f>
        <v>13</v>
      </c>
      <c r="Q3034" s="84" t="n">
        <f aca="false">IF($N3034="D",VLOOKUP(H3034,BasisBuckets,2,FALSE()),0)</f>
        <v>0</v>
      </c>
      <c r="R3034" s="84" t="n">
        <f aca="false">IF($N3034="PHY",VLOOKUP(H3034,PGDBuckets,2,FALSE()),0)</f>
        <v>0</v>
      </c>
      <c r="S3034" s="84" t="n">
        <f aca="false">IF($N3034="G",VLOOKUP(H3034,PGDBuckets,2,FALSE()),0)</f>
        <v>0</v>
      </c>
      <c r="T3034" s="84" t="n">
        <f aca="false">SUM(P3034:S3034)</f>
        <v>13</v>
      </c>
      <c r="U3034" s="84" t="str">
        <f aca="false">IF(O3034="not used","-",O3034&amp;N3034&amp;T3034)</f>
        <v>-</v>
      </c>
      <c r="V3034" s="84" t="str">
        <f aca="false">IF(O3034="Not Used","-",VLOOKUP(D3034,FOLIOS,7,FALSE())&amp;H3034)</f>
        <v>-</v>
      </c>
      <c r="W3034" s="84" t="str">
        <f aca="false">IF(U3034="-","-",O3034&amp;E3034&amp;H3034)</f>
        <v>-</v>
      </c>
      <c r="X3034" s="85" t="str">
        <f aca="false">D3034&amp;G3034</f>
        <v>FT-CAND-EGSC-PRCTOLL:EMP/EMER</v>
      </c>
      <c r="AF3034" s="0" t="str">
        <f aca="false">D3034&amp;V3034</f>
        <v>FT-CAND-EGSC-PRC-</v>
      </c>
    </row>
    <row r="3035" customFormat="false" ht="12.75" hidden="false" customHeight="false" outlineLevel="0" collapsed="false">
      <c r="A3035" s="81" t="n">
        <v>36682</v>
      </c>
      <c r="B3035" s="82" t="s">
        <v>55</v>
      </c>
      <c r="C3035" s="82" t="s">
        <v>56</v>
      </c>
      <c r="D3035" s="82" t="s">
        <v>103</v>
      </c>
      <c r="E3035" s="82" t="s">
        <v>24</v>
      </c>
      <c r="F3035" s="82"/>
      <c r="G3035" s="82" t="s">
        <v>64</v>
      </c>
      <c r="H3035" s="81" t="n">
        <v>39417</v>
      </c>
      <c r="I3035" s="82" t="n">
        <v>0</v>
      </c>
      <c r="J3035" s="82" t="n">
        <v>0</v>
      </c>
      <c r="K3035" s="83" t="n">
        <f aca="false">IF(J3035=0,0,J3035/I3035)</f>
        <v>0</v>
      </c>
      <c r="L3035" s="83" t="n">
        <f aca="false">I3035/UOM</f>
        <v>0</v>
      </c>
      <c r="M3035" s="83" t="n">
        <f aca="false">J3035/UOM</f>
        <v>0</v>
      </c>
      <c r="N3035" s="84" t="str">
        <f aca="false">IF(F3035="P","PHY",IF(F3035="G","G",E3035))</f>
        <v>P</v>
      </c>
      <c r="O3035" s="84" t="str">
        <f aca="false">IF(ISNA(VLOOKUP(G3035,BadCanCurves,1,FALSE())),VLOOKUP(D3035,FOLIOS,6,FALSE()),"not used")</f>
        <v>not used</v>
      </c>
      <c r="P3035" s="84" t="n">
        <f aca="false">IF($N3035="P",VLOOKUP(H3035,PrcBuckets,2,FALSE()),0)</f>
        <v>13</v>
      </c>
      <c r="Q3035" s="84" t="n">
        <f aca="false">IF($N3035="D",VLOOKUP(H3035,BasisBuckets,2,FALSE()),0)</f>
        <v>0</v>
      </c>
      <c r="R3035" s="84" t="n">
        <f aca="false">IF($N3035="PHY",VLOOKUP(H3035,PGDBuckets,2,FALSE()),0)</f>
        <v>0</v>
      </c>
      <c r="S3035" s="84" t="n">
        <f aca="false">IF($N3035="G",VLOOKUP(H3035,PGDBuckets,2,FALSE()),0)</f>
        <v>0</v>
      </c>
      <c r="T3035" s="84" t="n">
        <f aca="false">SUM(P3035:S3035)</f>
        <v>13</v>
      </c>
      <c r="U3035" s="84" t="str">
        <f aca="false">IF(O3035="not used","-",O3035&amp;N3035&amp;T3035)</f>
        <v>-</v>
      </c>
      <c r="V3035" s="84" t="str">
        <f aca="false">IF(O3035="Not Used","-",VLOOKUP(D3035,FOLIOS,7,FALSE())&amp;H3035)</f>
        <v>-</v>
      </c>
      <c r="W3035" s="84" t="str">
        <f aca="false">IF(U3035="-","-",O3035&amp;E3035&amp;H3035)</f>
        <v>-</v>
      </c>
      <c r="X3035" s="85" t="str">
        <f aca="false">D3035&amp;G3035</f>
        <v>FT-CAND-EGSC-PRCTOLL:EMP/EMER</v>
      </c>
      <c r="AF3035" s="0" t="str">
        <f aca="false">D3035&amp;V3035</f>
        <v>FT-CAND-EGSC-PRC-</v>
      </c>
    </row>
    <row r="3036" customFormat="false" ht="12.75" hidden="false" customHeight="false" outlineLevel="0" collapsed="false">
      <c r="A3036" s="81" t="n">
        <v>36682</v>
      </c>
      <c r="B3036" s="82" t="s">
        <v>55</v>
      </c>
      <c r="C3036" s="82" t="s">
        <v>56</v>
      </c>
      <c r="D3036" s="82" t="s">
        <v>103</v>
      </c>
      <c r="E3036" s="82" t="s">
        <v>24</v>
      </c>
      <c r="F3036" s="82"/>
      <c r="G3036" s="82" t="s">
        <v>64</v>
      </c>
      <c r="H3036" s="81" t="n">
        <v>39448</v>
      </c>
      <c r="I3036" s="82" t="n">
        <v>0</v>
      </c>
      <c r="J3036" s="82" t="n">
        <v>0</v>
      </c>
      <c r="K3036" s="83" t="n">
        <f aca="false">IF(J3036=0,0,J3036/I3036)</f>
        <v>0</v>
      </c>
      <c r="L3036" s="83" t="n">
        <f aca="false">I3036/UOM</f>
        <v>0</v>
      </c>
      <c r="M3036" s="83" t="n">
        <f aca="false">J3036/UOM</f>
        <v>0</v>
      </c>
      <c r="N3036" s="84" t="str">
        <f aca="false">IF(F3036="P","PHY",IF(F3036="G","G",E3036))</f>
        <v>P</v>
      </c>
      <c r="O3036" s="84" t="str">
        <f aca="false">IF(ISNA(VLOOKUP(G3036,BadCanCurves,1,FALSE())),VLOOKUP(D3036,FOLIOS,6,FALSE()),"not used")</f>
        <v>not used</v>
      </c>
      <c r="P3036" s="84" t="n">
        <f aca="false">IF($N3036="P",VLOOKUP(H3036,PrcBuckets,2,FALSE()),0)</f>
        <v>13</v>
      </c>
      <c r="Q3036" s="84" t="n">
        <f aca="false">IF($N3036="D",VLOOKUP(H3036,BasisBuckets,2,FALSE()),0)</f>
        <v>0</v>
      </c>
      <c r="R3036" s="84" t="n">
        <f aca="false">IF($N3036="PHY",VLOOKUP(H3036,PGDBuckets,2,FALSE()),0)</f>
        <v>0</v>
      </c>
      <c r="S3036" s="84" t="n">
        <f aca="false">IF($N3036="G",VLOOKUP(H3036,PGDBuckets,2,FALSE()),0)</f>
        <v>0</v>
      </c>
      <c r="T3036" s="84" t="n">
        <f aca="false">SUM(P3036:S3036)</f>
        <v>13</v>
      </c>
      <c r="U3036" s="84" t="str">
        <f aca="false">IF(O3036="not used","-",O3036&amp;N3036&amp;T3036)</f>
        <v>-</v>
      </c>
      <c r="V3036" s="84" t="str">
        <f aca="false">IF(O3036="Not Used","-",VLOOKUP(D3036,FOLIOS,7,FALSE())&amp;H3036)</f>
        <v>-</v>
      </c>
      <c r="W3036" s="84" t="str">
        <f aca="false">IF(U3036="-","-",O3036&amp;E3036&amp;H3036)</f>
        <v>-</v>
      </c>
      <c r="X3036" s="85" t="str">
        <f aca="false">D3036&amp;G3036</f>
        <v>FT-CAND-EGSC-PRCTOLL:EMP/EMER</v>
      </c>
      <c r="AF3036" s="0" t="str">
        <f aca="false">D3036&amp;V3036</f>
        <v>FT-CAND-EGSC-PRC-</v>
      </c>
    </row>
    <row r="3037" customFormat="false" ht="12.75" hidden="false" customHeight="false" outlineLevel="0" collapsed="false">
      <c r="A3037" s="81" t="n">
        <v>36682</v>
      </c>
      <c r="B3037" s="82" t="s">
        <v>55</v>
      </c>
      <c r="C3037" s="82" t="s">
        <v>56</v>
      </c>
      <c r="D3037" s="82" t="s">
        <v>103</v>
      </c>
      <c r="E3037" s="82" t="s">
        <v>24</v>
      </c>
      <c r="F3037" s="82"/>
      <c r="G3037" s="82" t="s">
        <v>64</v>
      </c>
      <c r="H3037" s="81" t="n">
        <v>39479</v>
      </c>
      <c r="I3037" s="82" t="n">
        <v>0</v>
      </c>
      <c r="J3037" s="82" t="n">
        <v>0</v>
      </c>
      <c r="K3037" s="83" t="n">
        <f aca="false">IF(J3037=0,0,J3037/I3037)</f>
        <v>0</v>
      </c>
      <c r="L3037" s="83" t="n">
        <f aca="false">I3037/UOM</f>
        <v>0</v>
      </c>
      <c r="M3037" s="83" t="n">
        <f aca="false">J3037/UOM</f>
        <v>0</v>
      </c>
      <c r="N3037" s="84" t="str">
        <f aca="false">IF(F3037="P","PHY",IF(F3037="G","G",E3037))</f>
        <v>P</v>
      </c>
      <c r="O3037" s="84" t="str">
        <f aca="false">IF(ISNA(VLOOKUP(G3037,BadCanCurves,1,FALSE())),VLOOKUP(D3037,FOLIOS,6,FALSE()),"not used")</f>
        <v>not used</v>
      </c>
      <c r="P3037" s="84" t="n">
        <f aca="false">IF($N3037="P",VLOOKUP(H3037,PrcBuckets,2,FALSE()),0)</f>
        <v>13</v>
      </c>
      <c r="Q3037" s="84" t="n">
        <f aca="false">IF($N3037="D",VLOOKUP(H3037,BasisBuckets,2,FALSE()),0)</f>
        <v>0</v>
      </c>
      <c r="R3037" s="84" t="n">
        <f aca="false">IF($N3037="PHY",VLOOKUP(H3037,PGDBuckets,2,FALSE()),0)</f>
        <v>0</v>
      </c>
      <c r="S3037" s="84" t="n">
        <f aca="false">IF($N3037="G",VLOOKUP(H3037,PGDBuckets,2,FALSE()),0)</f>
        <v>0</v>
      </c>
      <c r="T3037" s="84" t="n">
        <f aca="false">SUM(P3037:S3037)</f>
        <v>13</v>
      </c>
      <c r="U3037" s="84" t="str">
        <f aca="false">IF(O3037="not used","-",O3037&amp;N3037&amp;T3037)</f>
        <v>-</v>
      </c>
      <c r="V3037" s="84" t="str">
        <f aca="false">IF(O3037="Not Used","-",VLOOKUP(D3037,FOLIOS,7,FALSE())&amp;H3037)</f>
        <v>-</v>
      </c>
      <c r="W3037" s="84" t="str">
        <f aca="false">IF(U3037="-","-",O3037&amp;E3037&amp;H3037)</f>
        <v>-</v>
      </c>
      <c r="X3037" s="85" t="str">
        <f aca="false">D3037&amp;G3037</f>
        <v>FT-CAND-EGSC-PRCTOLL:EMP/EMER</v>
      </c>
      <c r="AF3037" s="0" t="str">
        <f aca="false">D3037&amp;V3037</f>
        <v>FT-CAND-EGSC-PRC-</v>
      </c>
    </row>
    <row r="3038" customFormat="false" ht="12.75" hidden="false" customHeight="false" outlineLevel="0" collapsed="false">
      <c r="A3038" s="81" t="n">
        <v>36682</v>
      </c>
      <c r="B3038" s="82" t="s">
        <v>55</v>
      </c>
      <c r="C3038" s="82" t="s">
        <v>56</v>
      </c>
      <c r="D3038" s="82" t="s">
        <v>103</v>
      </c>
      <c r="E3038" s="82" t="s">
        <v>24</v>
      </c>
      <c r="F3038" s="82"/>
      <c r="G3038" s="82" t="s">
        <v>64</v>
      </c>
      <c r="H3038" s="81" t="n">
        <v>39508</v>
      </c>
      <c r="I3038" s="82" t="n">
        <v>0</v>
      </c>
      <c r="J3038" s="82" t="n">
        <v>0</v>
      </c>
      <c r="K3038" s="83" t="n">
        <f aca="false">IF(J3038=0,0,J3038/I3038)</f>
        <v>0</v>
      </c>
      <c r="L3038" s="83" t="n">
        <f aca="false">I3038/UOM</f>
        <v>0</v>
      </c>
      <c r="M3038" s="83" t="n">
        <f aca="false">J3038/UOM</f>
        <v>0</v>
      </c>
      <c r="N3038" s="84" t="str">
        <f aca="false">IF(F3038="P","PHY",IF(F3038="G","G",E3038))</f>
        <v>P</v>
      </c>
      <c r="O3038" s="84" t="str">
        <f aca="false">IF(ISNA(VLOOKUP(G3038,BadCanCurves,1,FALSE())),VLOOKUP(D3038,FOLIOS,6,FALSE()),"not used")</f>
        <v>not used</v>
      </c>
      <c r="P3038" s="84" t="n">
        <f aca="false">IF($N3038="P",VLOOKUP(H3038,PrcBuckets,2,FALSE()),0)</f>
        <v>13</v>
      </c>
      <c r="Q3038" s="84" t="n">
        <f aca="false">IF($N3038="D",VLOOKUP(H3038,BasisBuckets,2,FALSE()),0)</f>
        <v>0</v>
      </c>
      <c r="R3038" s="84" t="n">
        <f aca="false">IF($N3038="PHY",VLOOKUP(H3038,PGDBuckets,2,FALSE()),0)</f>
        <v>0</v>
      </c>
      <c r="S3038" s="84" t="n">
        <f aca="false">IF($N3038="G",VLOOKUP(H3038,PGDBuckets,2,FALSE()),0)</f>
        <v>0</v>
      </c>
      <c r="T3038" s="84" t="n">
        <f aca="false">SUM(P3038:S3038)</f>
        <v>13</v>
      </c>
      <c r="U3038" s="84" t="str">
        <f aca="false">IF(O3038="not used","-",O3038&amp;N3038&amp;T3038)</f>
        <v>-</v>
      </c>
      <c r="V3038" s="84" t="str">
        <f aca="false">IF(O3038="Not Used","-",VLOOKUP(D3038,FOLIOS,7,FALSE())&amp;H3038)</f>
        <v>-</v>
      </c>
      <c r="W3038" s="84" t="str">
        <f aca="false">IF(U3038="-","-",O3038&amp;E3038&amp;H3038)</f>
        <v>-</v>
      </c>
      <c r="X3038" s="85" t="str">
        <f aca="false">D3038&amp;G3038</f>
        <v>FT-CAND-EGSC-PRCTOLL:EMP/EMER</v>
      </c>
      <c r="AF3038" s="0" t="str">
        <f aca="false">D3038&amp;V3038</f>
        <v>FT-CAND-EGSC-PRC-</v>
      </c>
    </row>
    <row r="3039" customFormat="false" ht="12.75" hidden="false" customHeight="false" outlineLevel="0" collapsed="false">
      <c r="A3039" s="81" t="n">
        <v>36682</v>
      </c>
      <c r="B3039" s="82" t="s">
        <v>55</v>
      </c>
      <c r="C3039" s="82" t="s">
        <v>56</v>
      </c>
      <c r="D3039" s="82" t="s">
        <v>103</v>
      </c>
      <c r="E3039" s="82" t="s">
        <v>24</v>
      </c>
      <c r="F3039" s="82"/>
      <c r="G3039" s="82" t="s">
        <v>64</v>
      </c>
      <c r="H3039" s="81" t="n">
        <v>39539</v>
      </c>
      <c r="I3039" s="82" t="n">
        <v>0</v>
      </c>
      <c r="J3039" s="82" t="n">
        <v>0</v>
      </c>
      <c r="K3039" s="83" t="n">
        <f aca="false">IF(J3039=0,0,J3039/I3039)</f>
        <v>0</v>
      </c>
      <c r="L3039" s="83" t="n">
        <f aca="false">I3039/UOM</f>
        <v>0</v>
      </c>
      <c r="M3039" s="83" t="n">
        <f aca="false">J3039/UOM</f>
        <v>0</v>
      </c>
      <c r="N3039" s="84" t="str">
        <f aca="false">IF(F3039="P","PHY",IF(F3039="G","G",E3039))</f>
        <v>P</v>
      </c>
      <c r="O3039" s="84" t="str">
        <f aca="false">IF(ISNA(VLOOKUP(G3039,BadCanCurves,1,FALSE())),VLOOKUP(D3039,FOLIOS,6,FALSE()),"not used")</f>
        <v>not used</v>
      </c>
      <c r="P3039" s="84" t="n">
        <f aca="false">IF($N3039="P",VLOOKUP(H3039,PrcBuckets,2,FALSE()),0)</f>
        <v>13</v>
      </c>
      <c r="Q3039" s="84" t="n">
        <f aca="false">IF($N3039="D",VLOOKUP(H3039,BasisBuckets,2,FALSE()),0)</f>
        <v>0</v>
      </c>
      <c r="R3039" s="84" t="n">
        <f aca="false">IF($N3039="PHY",VLOOKUP(H3039,PGDBuckets,2,FALSE()),0)</f>
        <v>0</v>
      </c>
      <c r="S3039" s="84" t="n">
        <f aca="false">IF($N3039="G",VLOOKUP(H3039,PGDBuckets,2,FALSE()),0)</f>
        <v>0</v>
      </c>
      <c r="T3039" s="84" t="n">
        <f aca="false">SUM(P3039:S3039)</f>
        <v>13</v>
      </c>
      <c r="U3039" s="84" t="str">
        <f aca="false">IF(O3039="not used","-",O3039&amp;N3039&amp;T3039)</f>
        <v>-</v>
      </c>
      <c r="V3039" s="84" t="str">
        <f aca="false">IF(O3039="Not Used","-",VLOOKUP(D3039,FOLIOS,7,FALSE())&amp;H3039)</f>
        <v>-</v>
      </c>
      <c r="W3039" s="84" t="str">
        <f aca="false">IF(U3039="-","-",O3039&amp;E3039&amp;H3039)</f>
        <v>-</v>
      </c>
      <c r="X3039" s="85" t="str">
        <f aca="false">D3039&amp;G3039</f>
        <v>FT-CAND-EGSC-PRCTOLL:EMP/EMER</v>
      </c>
      <c r="AF3039" s="0" t="str">
        <f aca="false">D3039&amp;V3039</f>
        <v>FT-CAND-EGSC-PRC-</v>
      </c>
    </row>
    <row r="3040" customFormat="false" ht="12.75" hidden="false" customHeight="false" outlineLevel="0" collapsed="false">
      <c r="A3040" s="81" t="n">
        <v>36682</v>
      </c>
      <c r="B3040" s="82" t="s">
        <v>55</v>
      </c>
      <c r="C3040" s="82" t="s">
        <v>56</v>
      </c>
      <c r="D3040" s="82" t="s">
        <v>103</v>
      </c>
      <c r="E3040" s="82" t="s">
        <v>24</v>
      </c>
      <c r="F3040" s="82"/>
      <c r="G3040" s="82" t="s">
        <v>64</v>
      </c>
      <c r="H3040" s="81" t="n">
        <v>39569</v>
      </c>
      <c r="I3040" s="82" t="n">
        <v>0</v>
      </c>
      <c r="J3040" s="82" t="n">
        <v>0</v>
      </c>
      <c r="K3040" s="83" t="n">
        <f aca="false">IF(J3040=0,0,J3040/I3040)</f>
        <v>0</v>
      </c>
      <c r="L3040" s="83" t="n">
        <f aca="false">I3040/UOM</f>
        <v>0</v>
      </c>
      <c r="M3040" s="83" t="n">
        <f aca="false">J3040/UOM</f>
        <v>0</v>
      </c>
      <c r="N3040" s="84" t="str">
        <f aca="false">IF(F3040="P","PHY",IF(F3040="G","G",E3040))</f>
        <v>P</v>
      </c>
      <c r="O3040" s="84" t="str">
        <f aca="false">IF(ISNA(VLOOKUP(G3040,BadCanCurves,1,FALSE())),VLOOKUP(D3040,FOLIOS,6,FALSE()),"not used")</f>
        <v>not used</v>
      </c>
      <c r="P3040" s="84" t="n">
        <f aca="false">IF($N3040="P",VLOOKUP(H3040,PrcBuckets,2,FALSE()),0)</f>
        <v>13</v>
      </c>
      <c r="Q3040" s="84" t="n">
        <f aca="false">IF($N3040="D",VLOOKUP(H3040,BasisBuckets,2,FALSE()),0)</f>
        <v>0</v>
      </c>
      <c r="R3040" s="84" t="n">
        <f aca="false">IF($N3040="PHY",VLOOKUP(H3040,PGDBuckets,2,FALSE()),0)</f>
        <v>0</v>
      </c>
      <c r="S3040" s="84" t="n">
        <f aca="false">IF($N3040="G",VLOOKUP(H3040,PGDBuckets,2,FALSE()),0)</f>
        <v>0</v>
      </c>
      <c r="T3040" s="84" t="n">
        <f aca="false">SUM(P3040:S3040)</f>
        <v>13</v>
      </c>
      <c r="U3040" s="84" t="str">
        <f aca="false">IF(O3040="not used","-",O3040&amp;N3040&amp;T3040)</f>
        <v>-</v>
      </c>
      <c r="V3040" s="84" t="str">
        <f aca="false">IF(O3040="Not Used","-",VLOOKUP(D3040,FOLIOS,7,FALSE())&amp;H3040)</f>
        <v>-</v>
      </c>
      <c r="W3040" s="84" t="str">
        <f aca="false">IF(U3040="-","-",O3040&amp;E3040&amp;H3040)</f>
        <v>-</v>
      </c>
      <c r="X3040" s="85" t="str">
        <f aca="false">D3040&amp;G3040</f>
        <v>FT-CAND-EGSC-PRCTOLL:EMP/EMER</v>
      </c>
      <c r="AF3040" s="0" t="str">
        <f aca="false">D3040&amp;V3040</f>
        <v>FT-CAND-EGSC-PRC-</v>
      </c>
    </row>
    <row r="3041" customFormat="false" ht="12.75" hidden="false" customHeight="false" outlineLevel="0" collapsed="false">
      <c r="A3041" s="81" t="n">
        <v>36682</v>
      </c>
      <c r="B3041" s="82" t="s">
        <v>55</v>
      </c>
      <c r="C3041" s="82" t="s">
        <v>56</v>
      </c>
      <c r="D3041" s="82" t="s">
        <v>103</v>
      </c>
      <c r="E3041" s="82" t="s">
        <v>24</v>
      </c>
      <c r="F3041" s="82"/>
      <c r="G3041" s="82" t="s">
        <v>64</v>
      </c>
      <c r="H3041" s="81" t="n">
        <v>39600</v>
      </c>
      <c r="I3041" s="82" t="n">
        <v>0</v>
      </c>
      <c r="J3041" s="82" t="n">
        <v>0</v>
      </c>
      <c r="K3041" s="83" t="n">
        <f aca="false">IF(J3041=0,0,J3041/I3041)</f>
        <v>0</v>
      </c>
      <c r="L3041" s="83" t="n">
        <f aca="false">I3041/UOM</f>
        <v>0</v>
      </c>
      <c r="M3041" s="83" t="n">
        <f aca="false">J3041/UOM</f>
        <v>0</v>
      </c>
      <c r="N3041" s="84" t="str">
        <f aca="false">IF(F3041="P","PHY",IF(F3041="G","G",E3041))</f>
        <v>P</v>
      </c>
      <c r="O3041" s="84" t="str">
        <f aca="false">IF(ISNA(VLOOKUP(G3041,BadCanCurves,1,FALSE())),VLOOKUP(D3041,FOLIOS,6,FALSE()),"not used")</f>
        <v>not used</v>
      </c>
      <c r="P3041" s="84" t="n">
        <f aca="false">IF($N3041="P",VLOOKUP(H3041,PrcBuckets,2,FALSE()),0)</f>
        <v>13</v>
      </c>
      <c r="Q3041" s="84" t="n">
        <f aca="false">IF($N3041="D",VLOOKUP(H3041,BasisBuckets,2,FALSE()),0)</f>
        <v>0</v>
      </c>
      <c r="R3041" s="84" t="n">
        <f aca="false">IF($N3041="PHY",VLOOKUP(H3041,PGDBuckets,2,FALSE()),0)</f>
        <v>0</v>
      </c>
      <c r="S3041" s="84" t="n">
        <f aca="false">IF($N3041="G",VLOOKUP(H3041,PGDBuckets,2,FALSE()),0)</f>
        <v>0</v>
      </c>
      <c r="T3041" s="84" t="n">
        <f aca="false">SUM(P3041:S3041)</f>
        <v>13</v>
      </c>
      <c r="U3041" s="84" t="str">
        <f aca="false">IF(O3041="not used","-",O3041&amp;N3041&amp;T3041)</f>
        <v>-</v>
      </c>
      <c r="V3041" s="84" t="str">
        <f aca="false">IF(O3041="Not Used","-",VLOOKUP(D3041,FOLIOS,7,FALSE())&amp;H3041)</f>
        <v>-</v>
      </c>
      <c r="W3041" s="84" t="str">
        <f aca="false">IF(U3041="-","-",O3041&amp;E3041&amp;H3041)</f>
        <v>-</v>
      </c>
      <c r="X3041" s="85" t="str">
        <f aca="false">D3041&amp;G3041</f>
        <v>FT-CAND-EGSC-PRCTOLL:EMP/EMER</v>
      </c>
      <c r="AF3041" s="0" t="str">
        <f aca="false">D3041&amp;V3041</f>
        <v>FT-CAND-EGSC-PRC-</v>
      </c>
    </row>
    <row r="3042" customFormat="false" ht="12.75" hidden="false" customHeight="false" outlineLevel="0" collapsed="false">
      <c r="A3042" s="81" t="n">
        <v>36682</v>
      </c>
      <c r="B3042" s="82" t="s">
        <v>55</v>
      </c>
      <c r="C3042" s="82" t="s">
        <v>56</v>
      </c>
      <c r="D3042" s="82" t="s">
        <v>103</v>
      </c>
      <c r="E3042" s="82" t="s">
        <v>24</v>
      </c>
      <c r="F3042" s="82"/>
      <c r="G3042" s="82" t="s">
        <v>64</v>
      </c>
      <c r="H3042" s="81" t="n">
        <v>39630</v>
      </c>
      <c r="I3042" s="82" t="n">
        <v>0</v>
      </c>
      <c r="J3042" s="82" t="n">
        <v>0</v>
      </c>
      <c r="K3042" s="83" t="n">
        <f aca="false">IF(J3042=0,0,J3042/I3042)</f>
        <v>0</v>
      </c>
      <c r="L3042" s="83" t="n">
        <f aca="false">I3042/UOM</f>
        <v>0</v>
      </c>
      <c r="M3042" s="83" t="n">
        <f aca="false">J3042/UOM</f>
        <v>0</v>
      </c>
      <c r="N3042" s="84" t="str">
        <f aca="false">IF(F3042="P","PHY",IF(F3042="G","G",E3042))</f>
        <v>P</v>
      </c>
      <c r="O3042" s="84" t="str">
        <f aca="false">IF(ISNA(VLOOKUP(G3042,BadCanCurves,1,FALSE())),VLOOKUP(D3042,FOLIOS,6,FALSE()),"not used")</f>
        <v>not used</v>
      </c>
      <c r="P3042" s="84" t="n">
        <f aca="false">IF($N3042="P",VLOOKUP(H3042,PrcBuckets,2,FALSE()),0)</f>
        <v>13</v>
      </c>
      <c r="Q3042" s="84" t="n">
        <f aca="false">IF($N3042="D",VLOOKUP(H3042,BasisBuckets,2,FALSE()),0)</f>
        <v>0</v>
      </c>
      <c r="R3042" s="84" t="n">
        <f aca="false">IF($N3042="PHY",VLOOKUP(H3042,PGDBuckets,2,FALSE()),0)</f>
        <v>0</v>
      </c>
      <c r="S3042" s="84" t="n">
        <f aca="false">IF($N3042="G",VLOOKUP(H3042,PGDBuckets,2,FALSE()),0)</f>
        <v>0</v>
      </c>
      <c r="T3042" s="84" t="n">
        <f aca="false">SUM(P3042:S3042)</f>
        <v>13</v>
      </c>
      <c r="U3042" s="84" t="str">
        <f aca="false">IF(O3042="not used","-",O3042&amp;N3042&amp;T3042)</f>
        <v>-</v>
      </c>
      <c r="V3042" s="84" t="str">
        <f aca="false">IF(O3042="Not Used","-",VLOOKUP(D3042,FOLIOS,7,FALSE())&amp;H3042)</f>
        <v>-</v>
      </c>
      <c r="W3042" s="84" t="str">
        <f aca="false">IF(U3042="-","-",O3042&amp;E3042&amp;H3042)</f>
        <v>-</v>
      </c>
      <c r="X3042" s="85" t="str">
        <f aca="false">D3042&amp;G3042</f>
        <v>FT-CAND-EGSC-PRCTOLL:EMP/EMER</v>
      </c>
      <c r="AF3042" s="0" t="str">
        <f aca="false">D3042&amp;V3042</f>
        <v>FT-CAND-EGSC-PRC-</v>
      </c>
    </row>
    <row r="3043" customFormat="false" ht="12.75" hidden="false" customHeight="false" outlineLevel="0" collapsed="false">
      <c r="A3043" s="81" t="n">
        <v>36682</v>
      </c>
      <c r="B3043" s="82" t="s">
        <v>55</v>
      </c>
      <c r="C3043" s="82" t="s">
        <v>56</v>
      </c>
      <c r="D3043" s="82" t="s">
        <v>103</v>
      </c>
      <c r="E3043" s="82" t="s">
        <v>24</v>
      </c>
      <c r="F3043" s="82"/>
      <c r="G3043" s="82" t="s">
        <v>64</v>
      </c>
      <c r="H3043" s="81" t="n">
        <v>39661</v>
      </c>
      <c r="I3043" s="82" t="n">
        <v>0</v>
      </c>
      <c r="J3043" s="82" t="n">
        <v>0</v>
      </c>
      <c r="K3043" s="83" t="n">
        <f aca="false">IF(J3043=0,0,J3043/I3043)</f>
        <v>0</v>
      </c>
      <c r="L3043" s="83" t="n">
        <f aca="false">I3043/UOM</f>
        <v>0</v>
      </c>
      <c r="M3043" s="83" t="n">
        <f aca="false">J3043/UOM</f>
        <v>0</v>
      </c>
      <c r="N3043" s="84" t="str">
        <f aca="false">IF(F3043="P","PHY",IF(F3043="G","G",E3043))</f>
        <v>P</v>
      </c>
      <c r="O3043" s="84" t="str">
        <f aca="false">IF(ISNA(VLOOKUP(G3043,BadCanCurves,1,FALSE())),VLOOKUP(D3043,FOLIOS,6,FALSE()),"not used")</f>
        <v>not used</v>
      </c>
      <c r="P3043" s="84" t="n">
        <f aca="false">IF($N3043="P",VLOOKUP(H3043,PrcBuckets,2,FALSE()),0)</f>
        <v>13</v>
      </c>
      <c r="Q3043" s="84" t="n">
        <f aca="false">IF($N3043="D",VLOOKUP(H3043,BasisBuckets,2,FALSE()),0)</f>
        <v>0</v>
      </c>
      <c r="R3043" s="84" t="n">
        <f aca="false">IF($N3043="PHY",VLOOKUP(H3043,PGDBuckets,2,FALSE()),0)</f>
        <v>0</v>
      </c>
      <c r="S3043" s="84" t="n">
        <f aca="false">IF($N3043="G",VLOOKUP(H3043,PGDBuckets,2,FALSE()),0)</f>
        <v>0</v>
      </c>
      <c r="T3043" s="84" t="n">
        <f aca="false">SUM(P3043:S3043)</f>
        <v>13</v>
      </c>
      <c r="U3043" s="84" t="str">
        <f aca="false">IF(O3043="not used","-",O3043&amp;N3043&amp;T3043)</f>
        <v>-</v>
      </c>
      <c r="V3043" s="84" t="str">
        <f aca="false">IF(O3043="Not Used","-",VLOOKUP(D3043,FOLIOS,7,FALSE())&amp;H3043)</f>
        <v>-</v>
      </c>
      <c r="W3043" s="84" t="str">
        <f aca="false">IF(U3043="-","-",O3043&amp;E3043&amp;H3043)</f>
        <v>-</v>
      </c>
      <c r="X3043" s="85" t="str">
        <f aca="false">D3043&amp;G3043</f>
        <v>FT-CAND-EGSC-PRCTOLL:EMP/EMER</v>
      </c>
      <c r="AF3043" s="0" t="str">
        <f aca="false">D3043&amp;V3043</f>
        <v>FT-CAND-EGSC-PRC-</v>
      </c>
    </row>
    <row r="3044" customFormat="false" ht="12.75" hidden="false" customHeight="false" outlineLevel="0" collapsed="false">
      <c r="A3044" s="81" t="n">
        <v>36682</v>
      </c>
      <c r="B3044" s="82" t="s">
        <v>55</v>
      </c>
      <c r="C3044" s="82" t="s">
        <v>56</v>
      </c>
      <c r="D3044" s="82" t="s">
        <v>103</v>
      </c>
      <c r="E3044" s="82" t="s">
        <v>24</v>
      </c>
      <c r="F3044" s="82"/>
      <c r="G3044" s="82" t="s">
        <v>64</v>
      </c>
      <c r="H3044" s="81" t="n">
        <v>39692</v>
      </c>
      <c r="I3044" s="82" t="n">
        <v>0</v>
      </c>
      <c r="J3044" s="82" t="n">
        <v>0</v>
      </c>
      <c r="K3044" s="83" t="n">
        <f aca="false">IF(J3044=0,0,J3044/I3044)</f>
        <v>0</v>
      </c>
      <c r="L3044" s="83" t="n">
        <f aca="false">I3044/UOM</f>
        <v>0</v>
      </c>
      <c r="M3044" s="83" t="n">
        <f aca="false">J3044/UOM</f>
        <v>0</v>
      </c>
      <c r="N3044" s="84" t="str">
        <f aca="false">IF(F3044="P","PHY",IF(F3044="G","G",E3044))</f>
        <v>P</v>
      </c>
      <c r="O3044" s="84" t="str">
        <f aca="false">IF(ISNA(VLOOKUP(G3044,BadCanCurves,1,FALSE())),VLOOKUP(D3044,FOLIOS,6,FALSE()),"not used")</f>
        <v>not used</v>
      </c>
      <c r="P3044" s="84" t="n">
        <f aca="false">IF($N3044="P",VLOOKUP(H3044,PrcBuckets,2,FALSE()),0)</f>
        <v>13</v>
      </c>
      <c r="Q3044" s="84" t="n">
        <f aca="false">IF($N3044="D",VLOOKUP(H3044,BasisBuckets,2,FALSE()),0)</f>
        <v>0</v>
      </c>
      <c r="R3044" s="84" t="n">
        <f aca="false">IF($N3044="PHY",VLOOKUP(H3044,PGDBuckets,2,FALSE()),0)</f>
        <v>0</v>
      </c>
      <c r="S3044" s="84" t="n">
        <f aca="false">IF($N3044="G",VLOOKUP(H3044,PGDBuckets,2,FALSE()),0)</f>
        <v>0</v>
      </c>
      <c r="T3044" s="84" t="n">
        <f aca="false">SUM(P3044:S3044)</f>
        <v>13</v>
      </c>
      <c r="U3044" s="84" t="str">
        <f aca="false">IF(O3044="not used","-",O3044&amp;N3044&amp;T3044)</f>
        <v>-</v>
      </c>
      <c r="V3044" s="84" t="str">
        <f aca="false">IF(O3044="Not Used","-",VLOOKUP(D3044,FOLIOS,7,FALSE())&amp;H3044)</f>
        <v>-</v>
      </c>
      <c r="W3044" s="84" t="str">
        <f aca="false">IF(U3044="-","-",O3044&amp;E3044&amp;H3044)</f>
        <v>-</v>
      </c>
      <c r="X3044" s="85" t="str">
        <f aca="false">D3044&amp;G3044</f>
        <v>FT-CAND-EGSC-PRCTOLL:EMP/EMER</v>
      </c>
      <c r="AF3044" s="0" t="str">
        <f aca="false">D3044&amp;V3044</f>
        <v>FT-CAND-EGSC-PRC-</v>
      </c>
    </row>
    <row r="3045" customFormat="false" ht="12.75" hidden="false" customHeight="false" outlineLevel="0" collapsed="false">
      <c r="A3045" s="81" t="n">
        <v>36682</v>
      </c>
      <c r="B3045" s="82" t="s">
        <v>55</v>
      </c>
      <c r="C3045" s="82" t="s">
        <v>56</v>
      </c>
      <c r="D3045" s="82" t="s">
        <v>103</v>
      </c>
      <c r="E3045" s="82" t="s">
        <v>24</v>
      </c>
      <c r="F3045" s="82"/>
      <c r="G3045" s="82" t="s">
        <v>64</v>
      </c>
      <c r="H3045" s="81" t="n">
        <v>39722</v>
      </c>
      <c r="I3045" s="82" t="n">
        <v>0</v>
      </c>
      <c r="J3045" s="82" t="n">
        <v>0</v>
      </c>
      <c r="K3045" s="83" t="n">
        <f aca="false">IF(J3045=0,0,J3045/I3045)</f>
        <v>0</v>
      </c>
      <c r="L3045" s="83" t="n">
        <f aca="false">I3045/UOM</f>
        <v>0</v>
      </c>
      <c r="M3045" s="83" t="n">
        <f aca="false">J3045/UOM</f>
        <v>0</v>
      </c>
      <c r="N3045" s="84" t="str">
        <f aca="false">IF(F3045="P","PHY",IF(F3045="G","G",E3045))</f>
        <v>P</v>
      </c>
      <c r="O3045" s="84" t="str">
        <f aca="false">IF(ISNA(VLOOKUP(G3045,BadCanCurves,1,FALSE())),VLOOKUP(D3045,FOLIOS,6,FALSE()),"not used")</f>
        <v>not used</v>
      </c>
      <c r="P3045" s="84" t="n">
        <f aca="false">IF($N3045="P",VLOOKUP(H3045,PrcBuckets,2,FALSE()),0)</f>
        <v>13</v>
      </c>
      <c r="Q3045" s="84" t="n">
        <f aca="false">IF($N3045="D",VLOOKUP(H3045,BasisBuckets,2,FALSE()),0)</f>
        <v>0</v>
      </c>
      <c r="R3045" s="84" t="n">
        <f aca="false">IF($N3045="PHY",VLOOKUP(H3045,PGDBuckets,2,FALSE()),0)</f>
        <v>0</v>
      </c>
      <c r="S3045" s="84" t="n">
        <f aca="false">IF($N3045="G",VLOOKUP(H3045,PGDBuckets,2,FALSE()),0)</f>
        <v>0</v>
      </c>
      <c r="T3045" s="84" t="n">
        <f aca="false">SUM(P3045:S3045)</f>
        <v>13</v>
      </c>
      <c r="U3045" s="84" t="str">
        <f aca="false">IF(O3045="not used","-",O3045&amp;N3045&amp;T3045)</f>
        <v>-</v>
      </c>
      <c r="V3045" s="84" t="str">
        <f aca="false">IF(O3045="Not Used","-",VLOOKUP(D3045,FOLIOS,7,FALSE())&amp;H3045)</f>
        <v>-</v>
      </c>
      <c r="W3045" s="84" t="str">
        <f aca="false">IF(U3045="-","-",O3045&amp;E3045&amp;H3045)</f>
        <v>-</v>
      </c>
      <c r="X3045" s="85" t="str">
        <f aca="false">D3045&amp;G3045</f>
        <v>FT-CAND-EGSC-PRCTOLL:EMP/EMER</v>
      </c>
      <c r="AF3045" s="0" t="str">
        <f aca="false">D3045&amp;V3045</f>
        <v>FT-CAND-EGSC-PRC-</v>
      </c>
    </row>
    <row r="3046" customFormat="false" ht="12.75" hidden="false" customHeight="false" outlineLevel="0" collapsed="false">
      <c r="A3046" s="81" t="n">
        <v>36682</v>
      </c>
      <c r="B3046" s="82" t="s">
        <v>55</v>
      </c>
      <c r="C3046" s="82" t="s">
        <v>56</v>
      </c>
      <c r="D3046" s="82" t="s">
        <v>103</v>
      </c>
      <c r="E3046" s="82" t="s">
        <v>24</v>
      </c>
      <c r="F3046" s="82"/>
      <c r="G3046" s="82" t="s">
        <v>64</v>
      </c>
      <c r="H3046" s="81" t="n">
        <v>39753</v>
      </c>
      <c r="I3046" s="82" t="n">
        <v>0</v>
      </c>
      <c r="J3046" s="82" t="n">
        <v>0</v>
      </c>
      <c r="K3046" s="83" t="n">
        <f aca="false">IF(J3046=0,0,J3046/I3046)</f>
        <v>0</v>
      </c>
      <c r="L3046" s="83" t="n">
        <f aca="false">I3046/UOM</f>
        <v>0</v>
      </c>
      <c r="M3046" s="83" t="n">
        <f aca="false">J3046/UOM</f>
        <v>0</v>
      </c>
      <c r="N3046" s="84" t="str">
        <f aca="false">IF(F3046="P","PHY",IF(F3046="G","G",E3046))</f>
        <v>P</v>
      </c>
      <c r="O3046" s="84" t="str">
        <f aca="false">IF(ISNA(VLOOKUP(G3046,BadCanCurves,1,FALSE())),VLOOKUP(D3046,FOLIOS,6,FALSE()),"not used")</f>
        <v>not used</v>
      </c>
      <c r="P3046" s="84" t="n">
        <f aca="false">IF($N3046="P",VLOOKUP(H3046,PrcBuckets,2,FALSE()),0)</f>
        <v>13</v>
      </c>
      <c r="Q3046" s="84" t="n">
        <f aca="false">IF($N3046="D",VLOOKUP(H3046,BasisBuckets,2,FALSE()),0)</f>
        <v>0</v>
      </c>
      <c r="R3046" s="84" t="n">
        <f aca="false">IF($N3046="PHY",VLOOKUP(H3046,PGDBuckets,2,FALSE()),0)</f>
        <v>0</v>
      </c>
      <c r="S3046" s="84" t="n">
        <f aca="false">IF($N3046="G",VLOOKUP(H3046,PGDBuckets,2,FALSE()),0)</f>
        <v>0</v>
      </c>
      <c r="T3046" s="84" t="n">
        <f aca="false">SUM(P3046:S3046)</f>
        <v>13</v>
      </c>
      <c r="U3046" s="84" t="str">
        <f aca="false">IF(O3046="not used","-",O3046&amp;N3046&amp;T3046)</f>
        <v>-</v>
      </c>
      <c r="V3046" s="84" t="str">
        <f aca="false">IF(O3046="Not Used","-",VLOOKUP(D3046,FOLIOS,7,FALSE())&amp;H3046)</f>
        <v>-</v>
      </c>
      <c r="W3046" s="84" t="str">
        <f aca="false">IF(U3046="-","-",O3046&amp;E3046&amp;H3046)</f>
        <v>-</v>
      </c>
      <c r="X3046" s="85" t="str">
        <f aca="false">D3046&amp;G3046</f>
        <v>FT-CAND-EGSC-PRCTOLL:EMP/EMER</v>
      </c>
      <c r="AF3046" s="0" t="str">
        <f aca="false">D3046&amp;V3046</f>
        <v>FT-CAND-EGSC-PRC-</v>
      </c>
    </row>
    <row r="3047" customFormat="false" ht="12.75" hidden="false" customHeight="false" outlineLevel="0" collapsed="false">
      <c r="A3047" s="81" t="n">
        <v>36682</v>
      </c>
      <c r="B3047" s="82" t="s">
        <v>55</v>
      </c>
      <c r="C3047" s="82" t="s">
        <v>56</v>
      </c>
      <c r="D3047" s="82" t="s">
        <v>103</v>
      </c>
      <c r="E3047" s="82" t="s">
        <v>24</v>
      </c>
      <c r="F3047" s="82"/>
      <c r="G3047" s="82" t="s">
        <v>64</v>
      </c>
      <c r="H3047" s="81" t="n">
        <v>39783</v>
      </c>
      <c r="I3047" s="82" t="n">
        <v>0</v>
      </c>
      <c r="J3047" s="82" t="n">
        <v>0</v>
      </c>
      <c r="K3047" s="83" t="n">
        <f aca="false">IF(J3047=0,0,J3047/I3047)</f>
        <v>0</v>
      </c>
      <c r="L3047" s="83" t="n">
        <f aca="false">I3047/UOM</f>
        <v>0</v>
      </c>
      <c r="M3047" s="83" t="n">
        <f aca="false">J3047/UOM</f>
        <v>0</v>
      </c>
      <c r="N3047" s="84" t="str">
        <f aca="false">IF(F3047="P","PHY",IF(F3047="G","G",E3047))</f>
        <v>P</v>
      </c>
      <c r="O3047" s="84" t="str">
        <f aca="false">IF(ISNA(VLOOKUP(G3047,BadCanCurves,1,FALSE())),VLOOKUP(D3047,FOLIOS,6,FALSE()),"not used")</f>
        <v>not used</v>
      </c>
      <c r="P3047" s="84" t="n">
        <f aca="false">IF($N3047="P",VLOOKUP(H3047,PrcBuckets,2,FALSE()),0)</f>
        <v>13</v>
      </c>
      <c r="Q3047" s="84" t="n">
        <f aca="false">IF($N3047="D",VLOOKUP(H3047,BasisBuckets,2,FALSE()),0)</f>
        <v>0</v>
      </c>
      <c r="R3047" s="84" t="n">
        <f aca="false">IF($N3047="PHY",VLOOKUP(H3047,PGDBuckets,2,FALSE()),0)</f>
        <v>0</v>
      </c>
      <c r="S3047" s="84" t="n">
        <f aca="false">IF($N3047="G",VLOOKUP(H3047,PGDBuckets,2,FALSE()),0)</f>
        <v>0</v>
      </c>
      <c r="T3047" s="84" t="n">
        <f aca="false">SUM(P3047:S3047)</f>
        <v>13</v>
      </c>
      <c r="U3047" s="84" t="str">
        <f aca="false">IF(O3047="not used","-",O3047&amp;N3047&amp;T3047)</f>
        <v>-</v>
      </c>
      <c r="V3047" s="84" t="str">
        <f aca="false">IF(O3047="Not Used","-",VLOOKUP(D3047,FOLIOS,7,FALSE())&amp;H3047)</f>
        <v>-</v>
      </c>
      <c r="W3047" s="84" t="str">
        <f aca="false">IF(U3047="-","-",O3047&amp;E3047&amp;H3047)</f>
        <v>-</v>
      </c>
      <c r="X3047" s="85" t="str">
        <f aca="false">D3047&amp;G3047</f>
        <v>FT-CAND-EGSC-PRCTOLL:EMP/EMER</v>
      </c>
      <c r="AF3047" s="0" t="str">
        <f aca="false">D3047&amp;V3047</f>
        <v>FT-CAND-EGSC-PRC-</v>
      </c>
    </row>
    <row r="3048" customFormat="false" ht="12.75" hidden="false" customHeight="false" outlineLevel="0" collapsed="false">
      <c r="A3048" s="81" t="n">
        <v>36682</v>
      </c>
      <c r="B3048" s="82" t="s">
        <v>55</v>
      </c>
      <c r="C3048" s="82" t="s">
        <v>56</v>
      </c>
      <c r="D3048" s="82" t="s">
        <v>103</v>
      </c>
      <c r="E3048" s="82" t="s">
        <v>24</v>
      </c>
      <c r="F3048" s="82"/>
      <c r="G3048" s="82" t="s">
        <v>59</v>
      </c>
      <c r="H3048" s="81" t="n">
        <v>36708</v>
      </c>
      <c r="I3048" s="82" t="n">
        <v>454360</v>
      </c>
      <c r="J3048" s="82" t="n">
        <v>0</v>
      </c>
      <c r="K3048" s="83" t="n">
        <f aca="false">IF(J3048=0,0,J3048/I3048)</f>
        <v>0</v>
      </c>
      <c r="L3048" s="83" t="n">
        <f aca="false">I3048/UOM</f>
        <v>45.436</v>
      </c>
      <c r="M3048" s="83" t="n">
        <f aca="false">J3048/UOM</f>
        <v>0</v>
      </c>
      <c r="N3048" s="84" t="str">
        <f aca="false">IF(F3048="P","PHY",IF(F3048="G","G",E3048))</f>
        <v>P</v>
      </c>
      <c r="O3048" s="84" t="str">
        <f aca="false">IF(ISNA(VLOOKUP(G3048,BadCanCurves,1,FALSE())),VLOOKUP(D3048,FOLIOS,6,FALSE()),"not used")</f>
        <v>not used</v>
      </c>
      <c r="P3048" s="84" t="n">
        <f aca="false">IF($N3048="P",VLOOKUP(H3048,PrcBuckets,2,FALSE()),0)</f>
        <v>4</v>
      </c>
      <c r="Q3048" s="84" t="n">
        <f aca="false">IF($N3048="D",VLOOKUP(H3048,BasisBuckets,2,FALSE()),0)</f>
        <v>0</v>
      </c>
      <c r="R3048" s="84" t="n">
        <f aca="false">IF($N3048="PHY",VLOOKUP(H3048,PGDBuckets,2,FALSE()),0)</f>
        <v>0</v>
      </c>
      <c r="S3048" s="84" t="n">
        <f aca="false">IF($N3048="G",VLOOKUP(H3048,PGDBuckets,2,FALSE()),0)</f>
        <v>0</v>
      </c>
      <c r="T3048" s="84" t="n">
        <f aca="false">SUM(P3048:S3048)</f>
        <v>4</v>
      </c>
      <c r="U3048" s="84" t="str">
        <f aca="false">IF(O3048="not used","-",O3048&amp;N3048&amp;T3048)</f>
        <v>-</v>
      </c>
      <c r="V3048" s="84" t="str">
        <f aca="false">IF(O3048="Not Used","-",VLOOKUP(D3048,FOLIOS,7,FALSE())&amp;H3048)</f>
        <v>-</v>
      </c>
      <c r="W3048" s="84" t="str">
        <f aca="false">IF(U3048="-","-",O3048&amp;E3048&amp;H3048)</f>
        <v>-</v>
      </c>
      <c r="X3048" s="85" t="str">
        <f aca="false">D3048&amp;G3048</f>
        <v>FT-CAND-EGSC-PRCTOLL:EMP/WADD</v>
      </c>
      <c r="AF3048" s="0" t="str">
        <f aca="false">D3048&amp;V3048</f>
        <v>FT-CAND-EGSC-PRC-</v>
      </c>
    </row>
    <row r="3049" customFormat="false" ht="12.75" hidden="false" customHeight="false" outlineLevel="0" collapsed="false">
      <c r="A3049" s="81" t="n">
        <v>36682</v>
      </c>
      <c r="B3049" s="82" t="s">
        <v>55</v>
      </c>
      <c r="C3049" s="82" t="s">
        <v>56</v>
      </c>
      <c r="D3049" s="82" t="s">
        <v>103</v>
      </c>
      <c r="E3049" s="82" t="s">
        <v>24</v>
      </c>
      <c r="F3049" s="82"/>
      <c r="G3049" s="82" t="s">
        <v>59</v>
      </c>
      <c r="H3049" s="81" t="n">
        <v>36739</v>
      </c>
      <c r="I3049" s="82" t="n">
        <v>451738</v>
      </c>
      <c r="J3049" s="82" t="n">
        <v>0</v>
      </c>
      <c r="K3049" s="83" t="n">
        <f aca="false">IF(J3049=0,0,J3049/I3049)</f>
        <v>0</v>
      </c>
      <c r="L3049" s="83" t="n">
        <f aca="false">I3049/UOM</f>
        <v>45.1738</v>
      </c>
      <c r="M3049" s="83" t="n">
        <f aca="false">J3049/UOM</f>
        <v>0</v>
      </c>
      <c r="N3049" s="84" t="str">
        <f aca="false">IF(F3049="P","PHY",IF(F3049="G","G",E3049))</f>
        <v>P</v>
      </c>
      <c r="O3049" s="84" t="str">
        <f aca="false">IF(ISNA(VLOOKUP(G3049,BadCanCurves,1,FALSE())),VLOOKUP(D3049,FOLIOS,6,FALSE()),"not used")</f>
        <v>not used</v>
      </c>
      <c r="P3049" s="84" t="n">
        <f aca="false">IF($N3049="P",VLOOKUP(H3049,PrcBuckets,2,FALSE()),0)</f>
        <v>5</v>
      </c>
      <c r="Q3049" s="84" t="n">
        <f aca="false">IF($N3049="D",VLOOKUP(H3049,BasisBuckets,2,FALSE()),0)</f>
        <v>0</v>
      </c>
      <c r="R3049" s="84" t="n">
        <f aca="false">IF($N3049="PHY",VLOOKUP(H3049,PGDBuckets,2,FALSE()),0)</f>
        <v>0</v>
      </c>
      <c r="S3049" s="84" t="n">
        <f aca="false">IF($N3049="G",VLOOKUP(H3049,PGDBuckets,2,FALSE()),0)</f>
        <v>0</v>
      </c>
      <c r="T3049" s="84" t="n">
        <f aca="false">SUM(P3049:S3049)</f>
        <v>5</v>
      </c>
      <c r="U3049" s="84" t="str">
        <f aca="false">IF(O3049="not used","-",O3049&amp;N3049&amp;T3049)</f>
        <v>-</v>
      </c>
      <c r="V3049" s="84" t="str">
        <f aca="false">IF(O3049="Not Used","-",VLOOKUP(D3049,FOLIOS,7,FALSE())&amp;H3049)</f>
        <v>-</v>
      </c>
      <c r="W3049" s="84" t="str">
        <f aca="false">IF(U3049="-","-",O3049&amp;E3049&amp;H3049)</f>
        <v>-</v>
      </c>
      <c r="X3049" s="85" t="str">
        <f aca="false">D3049&amp;G3049</f>
        <v>FT-CAND-EGSC-PRCTOLL:EMP/WADD</v>
      </c>
      <c r="AF3049" s="0" t="str">
        <f aca="false">D3049&amp;V3049</f>
        <v>FT-CAND-EGSC-PRC-</v>
      </c>
    </row>
    <row r="3050" customFormat="false" ht="12.75" hidden="false" customHeight="false" outlineLevel="0" collapsed="false">
      <c r="A3050" s="81" t="n">
        <v>36682</v>
      </c>
      <c r="B3050" s="82" t="s">
        <v>55</v>
      </c>
      <c r="C3050" s="82" t="s">
        <v>56</v>
      </c>
      <c r="D3050" s="82" t="s">
        <v>103</v>
      </c>
      <c r="E3050" s="82" t="s">
        <v>24</v>
      </c>
      <c r="F3050" s="82"/>
      <c r="G3050" s="82" t="s">
        <v>59</v>
      </c>
      <c r="H3050" s="81" t="n">
        <v>36770</v>
      </c>
      <c r="I3050" s="82" t="n">
        <v>434602</v>
      </c>
      <c r="J3050" s="82" t="n">
        <v>0</v>
      </c>
      <c r="K3050" s="83" t="n">
        <f aca="false">IF(J3050=0,0,J3050/I3050)</f>
        <v>0</v>
      </c>
      <c r="L3050" s="83" t="n">
        <f aca="false">I3050/UOM</f>
        <v>43.4602</v>
      </c>
      <c r="M3050" s="83" t="n">
        <f aca="false">J3050/UOM</f>
        <v>0</v>
      </c>
      <c r="N3050" s="84" t="str">
        <f aca="false">IF(F3050="P","PHY",IF(F3050="G","G",E3050))</f>
        <v>P</v>
      </c>
      <c r="O3050" s="84" t="str">
        <f aca="false">IF(ISNA(VLOOKUP(G3050,BadCanCurves,1,FALSE())),VLOOKUP(D3050,FOLIOS,6,FALSE()),"not used")</f>
        <v>not used</v>
      </c>
      <c r="P3050" s="84" t="n">
        <f aca="false">IF($N3050="P",VLOOKUP(H3050,PrcBuckets,2,FALSE()),0)</f>
        <v>6</v>
      </c>
      <c r="Q3050" s="84" t="n">
        <f aca="false">IF($N3050="D",VLOOKUP(H3050,BasisBuckets,2,FALSE()),0)</f>
        <v>0</v>
      </c>
      <c r="R3050" s="84" t="n">
        <f aca="false">IF($N3050="PHY",VLOOKUP(H3050,PGDBuckets,2,FALSE()),0)</f>
        <v>0</v>
      </c>
      <c r="S3050" s="84" t="n">
        <f aca="false">IF($N3050="G",VLOOKUP(H3050,PGDBuckets,2,FALSE()),0)</f>
        <v>0</v>
      </c>
      <c r="T3050" s="84" t="n">
        <f aca="false">SUM(P3050:S3050)</f>
        <v>6</v>
      </c>
      <c r="U3050" s="84" t="str">
        <f aca="false">IF(O3050="not used","-",O3050&amp;N3050&amp;T3050)</f>
        <v>-</v>
      </c>
      <c r="V3050" s="84" t="str">
        <f aca="false">IF(O3050="Not Used","-",VLOOKUP(D3050,FOLIOS,7,FALSE())&amp;H3050)</f>
        <v>-</v>
      </c>
      <c r="W3050" s="84" t="str">
        <f aca="false">IF(U3050="-","-",O3050&amp;E3050&amp;H3050)</f>
        <v>-</v>
      </c>
      <c r="X3050" s="85" t="str">
        <f aca="false">D3050&amp;G3050</f>
        <v>FT-CAND-EGSC-PRCTOLL:EMP/WADD</v>
      </c>
      <c r="AF3050" s="0" t="str">
        <f aca="false">D3050&amp;V3050</f>
        <v>FT-CAND-EGSC-PRC-</v>
      </c>
    </row>
    <row r="3051" customFormat="false" ht="12.75" hidden="false" customHeight="false" outlineLevel="0" collapsed="false">
      <c r="A3051" s="81" t="n">
        <v>36682</v>
      </c>
      <c r="B3051" s="82" t="s">
        <v>55</v>
      </c>
      <c r="C3051" s="82" t="s">
        <v>56</v>
      </c>
      <c r="D3051" s="82" t="s">
        <v>103</v>
      </c>
      <c r="E3051" s="82" t="s">
        <v>24</v>
      </c>
      <c r="F3051" s="82"/>
      <c r="G3051" s="82" t="s">
        <v>59</v>
      </c>
      <c r="H3051" s="81" t="n">
        <v>36800</v>
      </c>
      <c r="I3051" s="82" t="n">
        <v>446560</v>
      </c>
      <c r="J3051" s="82" t="n">
        <v>0</v>
      </c>
      <c r="K3051" s="83" t="n">
        <f aca="false">IF(J3051=0,0,J3051/I3051)</f>
        <v>0</v>
      </c>
      <c r="L3051" s="83" t="n">
        <f aca="false">I3051/UOM</f>
        <v>44.656</v>
      </c>
      <c r="M3051" s="83" t="n">
        <f aca="false">J3051/UOM</f>
        <v>0</v>
      </c>
      <c r="N3051" s="84" t="str">
        <f aca="false">IF(F3051="P","PHY",IF(F3051="G","G",E3051))</f>
        <v>P</v>
      </c>
      <c r="O3051" s="84" t="str">
        <f aca="false">IF(ISNA(VLOOKUP(G3051,BadCanCurves,1,FALSE())),VLOOKUP(D3051,FOLIOS,6,FALSE()),"not used")</f>
        <v>not used</v>
      </c>
      <c r="P3051" s="84" t="n">
        <f aca="false">IF($N3051="P",VLOOKUP(H3051,PrcBuckets,2,FALSE()),0)</f>
        <v>7</v>
      </c>
      <c r="Q3051" s="84" t="n">
        <f aca="false">IF($N3051="D",VLOOKUP(H3051,BasisBuckets,2,FALSE()),0)</f>
        <v>0</v>
      </c>
      <c r="R3051" s="84" t="n">
        <f aca="false">IF($N3051="PHY",VLOOKUP(H3051,PGDBuckets,2,FALSE()),0)</f>
        <v>0</v>
      </c>
      <c r="S3051" s="84" t="n">
        <f aca="false">IF($N3051="G",VLOOKUP(H3051,PGDBuckets,2,FALSE()),0)</f>
        <v>0</v>
      </c>
      <c r="T3051" s="84" t="n">
        <f aca="false">SUM(P3051:S3051)</f>
        <v>7</v>
      </c>
      <c r="U3051" s="84" t="str">
        <f aca="false">IF(O3051="not used","-",O3051&amp;N3051&amp;T3051)</f>
        <v>-</v>
      </c>
      <c r="V3051" s="84" t="str">
        <f aca="false">IF(O3051="Not Used","-",VLOOKUP(D3051,FOLIOS,7,FALSE())&amp;H3051)</f>
        <v>-</v>
      </c>
      <c r="W3051" s="84" t="str">
        <f aca="false">IF(U3051="-","-",O3051&amp;E3051&amp;H3051)</f>
        <v>-</v>
      </c>
      <c r="X3051" s="85" t="str">
        <f aca="false">D3051&amp;G3051</f>
        <v>FT-CAND-EGSC-PRCTOLL:EMP/WADD</v>
      </c>
      <c r="AF3051" s="0" t="str">
        <f aca="false">D3051&amp;V3051</f>
        <v>FT-CAND-EGSC-PRC-</v>
      </c>
    </row>
    <row r="3052" customFormat="false" ht="12.75" hidden="false" customHeight="false" outlineLevel="0" collapsed="false">
      <c r="A3052" s="81" t="n">
        <v>36682</v>
      </c>
      <c r="B3052" s="82" t="s">
        <v>55</v>
      </c>
      <c r="C3052" s="82" t="s">
        <v>56</v>
      </c>
      <c r="D3052" s="82" t="s">
        <v>103</v>
      </c>
      <c r="E3052" s="82" t="s">
        <v>24</v>
      </c>
      <c r="F3052" s="82"/>
      <c r="G3052" s="82" t="s">
        <v>59</v>
      </c>
      <c r="H3052" s="81" t="n">
        <v>36831</v>
      </c>
      <c r="I3052" s="82" t="n">
        <v>451995</v>
      </c>
      <c r="J3052" s="82" t="n">
        <v>0</v>
      </c>
      <c r="K3052" s="83" t="n">
        <f aca="false">IF(J3052=0,0,J3052/I3052)</f>
        <v>0</v>
      </c>
      <c r="L3052" s="83" t="n">
        <f aca="false">I3052/UOM</f>
        <v>45.1995</v>
      </c>
      <c r="M3052" s="83" t="n">
        <f aca="false">J3052/UOM</f>
        <v>0</v>
      </c>
      <c r="N3052" s="84" t="str">
        <f aca="false">IF(F3052="P","PHY",IF(F3052="G","G",E3052))</f>
        <v>P</v>
      </c>
      <c r="O3052" s="84" t="str">
        <f aca="false">IF(ISNA(VLOOKUP(G3052,BadCanCurves,1,FALSE())),VLOOKUP(D3052,FOLIOS,6,FALSE()),"not used")</f>
        <v>not used</v>
      </c>
      <c r="P3052" s="84" t="n">
        <f aca="false">IF($N3052="P",VLOOKUP(H3052,PrcBuckets,2,FALSE()),0)</f>
        <v>8</v>
      </c>
      <c r="Q3052" s="84" t="n">
        <f aca="false">IF($N3052="D",VLOOKUP(H3052,BasisBuckets,2,FALSE()),0)</f>
        <v>0</v>
      </c>
      <c r="R3052" s="84" t="n">
        <f aca="false">IF($N3052="PHY",VLOOKUP(H3052,PGDBuckets,2,FALSE()),0)</f>
        <v>0</v>
      </c>
      <c r="S3052" s="84" t="n">
        <f aca="false">IF($N3052="G",VLOOKUP(H3052,PGDBuckets,2,FALSE()),0)</f>
        <v>0</v>
      </c>
      <c r="T3052" s="84" t="n">
        <f aca="false">SUM(P3052:S3052)</f>
        <v>8</v>
      </c>
      <c r="U3052" s="84" t="str">
        <f aca="false">IF(O3052="not used","-",O3052&amp;N3052&amp;T3052)</f>
        <v>-</v>
      </c>
      <c r="V3052" s="84" t="str">
        <f aca="false">IF(O3052="Not Used","-",VLOOKUP(D3052,FOLIOS,7,FALSE())&amp;H3052)</f>
        <v>-</v>
      </c>
      <c r="W3052" s="84" t="str">
        <f aca="false">IF(U3052="-","-",O3052&amp;E3052&amp;H3052)</f>
        <v>-</v>
      </c>
      <c r="X3052" s="85" t="str">
        <f aca="false">D3052&amp;G3052</f>
        <v>FT-CAND-EGSC-PRCTOLL:EMP/WADD</v>
      </c>
      <c r="AF3052" s="0" t="str">
        <f aca="false">D3052&amp;V3052</f>
        <v>FT-CAND-EGSC-PRC-</v>
      </c>
    </row>
    <row r="3053" customFormat="false" ht="12.75" hidden="false" customHeight="false" outlineLevel="0" collapsed="false">
      <c r="A3053" s="81" t="n">
        <v>36682</v>
      </c>
      <c r="B3053" s="82" t="s">
        <v>55</v>
      </c>
      <c r="C3053" s="82" t="s">
        <v>56</v>
      </c>
      <c r="D3053" s="82" t="s">
        <v>103</v>
      </c>
      <c r="E3053" s="82" t="s">
        <v>24</v>
      </c>
      <c r="F3053" s="82"/>
      <c r="G3053" s="82" t="s">
        <v>59</v>
      </c>
      <c r="H3053" s="81" t="n">
        <v>36861</v>
      </c>
      <c r="I3053" s="82" t="n">
        <v>464352</v>
      </c>
      <c r="J3053" s="82" t="n">
        <v>0</v>
      </c>
      <c r="K3053" s="83" t="n">
        <f aca="false">IF(J3053=0,0,J3053/I3053)</f>
        <v>0</v>
      </c>
      <c r="L3053" s="83" t="n">
        <f aca="false">I3053/UOM</f>
        <v>46.4352</v>
      </c>
      <c r="M3053" s="83" t="n">
        <f aca="false">J3053/UOM</f>
        <v>0</v>
      </c>
      <c r="N3053" s="84" t="str">
        <f aca="false">IF(F3053="P","PHY",IF(F3053="G","G",E3053))</f>
        <v>P</v>
      </c>
      <c r="O3053" s="84" t="str">
        <f aca="false">IF(ISNA(VLOOKUP(G3053,BadCanCurves,1,FALSE())),VLOOKUP(D3053,FOLIOS,6,FALSE()),"not used")</f>
        <v>not used</v>
      </c>
      <c r="P3053" s="84" t="n">
        <f aca="false">IF($N3053="P",VLOOKUP(H3053,PrcBuckets,2,FALSE()),0)</f>
        <v>8</v>
      </c>
      <c r="Q3053" s="84" t="n">
        <f aca="false">IF($N3053="D",VLOOKUP(H3053,BasisBuckets,2,FALSE()),0)</f>
        <v>0</v>
      </c>
      <c r="R3053" s="84" t="n">
        <f aca="false">IF($N3053="PHY",VLOOKUP(H3053,PGDBuckets,2,FALSE()),0)</f>
        <v>0</v>
      </c>
      <c r="S3053" s="84" t="n">
        <f aca="false">IF($N3053="G",VLOOKUP(H3053,PGDBuckets,2,FALSE()),0)</f>
        <v>0</v>
      </c>
      <c r="T3053" s="84" t="n">
        <f aca="false">SUM(P3053:S3053)</f>
        <v>8</v>
      </c>
      <c r="U3053" s="84" t="str">
        <f aca="false">IF(O3053="not used","-",O3053&amp;N3053&amp;T3053)</f>
        <v>-</v>
      </c>
      <c r="V3053" s="84" t="str">
        <f aca="false">IF(O3053="Not Used","-",VLOOKUP(D3053,FOLIOS,7,FALSE())&amp;H3053)</f>
        <v>-</v>
      </c>
      <c r="W3053" s="84" t="str">
        <f aca="false">IF(U3053="-","-",O3053&amp;E3053&amp;H3053)</f>
        <v>-</v>
      </c>
      <c r="X3053" s="85" t="str">
        <f aca="false">D3053&amp;G3053</f>
        <v>FT-CAND-EGSC-PRCTOLL:EMP/WADD</v>
      </c>
      <c r="AF3053" s="0" t="str">
        <f aca="false">D3053&amp;V3053</f>
        <v>FT-CAND-EGSC-PRC-</v>
      </c>
    </row>
    <row r="3054" customFormat="false" ht="12.75" hidden="false" customHeight="false" outlineLevel="0" collapsed="false">
      <c r="A3054" s="81" t="n">
        <v>36682</v>
      </c>
      <c r="B3054" s="82" t="s">
        <v>55</v>
      </c>
      <c r="C3054" s="82" t="s">
        <v>56</v>
      </c>
      <c r="D3054" s="82" t="s">
        <v>103</v>
      </c>
      <c r="E3054" s="82" t="s">
        <v>24</v>
      </c>
      <c r="F3054" s="82"/>
      <c r="G3054" s="82" t="s">
        <v>59</v>
      </c>
      <c r="H3054" s="81" t="n">
        <v>36892</v>
      </c>
      <c r="I3054" s="82" t="n">
        <v>461547</v>
      </c>
      <c r="J3054" s="82" t="n">
        <v>0</v>
      </c>
      <c r="K3054" s="83" t="n">
        <f aca="false">IF(J3054=0,0,J3054/I3054)</f>
        <v>0</v>
      </c>
      <c r="L3054" s="83" t="n">
        <f aca="false">I3054/UOM</f>
        <v>46.1547</v>
      </c>
      <c r="M3054" s="83" t="n">
        <f aca="false">J3054/UOM</f>
        <v>0</v>
      </c>
      <c r="N3054" s="84" t="str">
        <f aca="false">IF(F3054="P","PHY",IF(F3054="G","G",E3054))</f>
        <v>P</v>
      </c>
      <c r="O3054" s="84" t="str">
        <f aca="false">IF(ISNA(VLOOKUP(G3054,BadCanCurves,1,FALSE())),VLOOKUP(D3054,FOLIOS,6,FALSE()),"not used")</f>
        <v>not used</v>
      </c>
      <c r="P3054" s="84" t="n">
        <f aca="false">IF($N3054="P",VLOOKUP(H3054,PrcBuckets,2,FALSE()),0)</f>
        <v>9</v>
      </c>
      <c r="Q3054" s="84" t="n">
        <f aca="false">IF($N3054="D",VLOOKUP(H3054,BasisBuckets,2,FALSE()),0)</f>
        <v>0</v>
      </c>
      <c r="R3054" s="84" t="n">
        <f aca="false">IF($N3054="PHY",VLOOKUP(H3054,PGDBuckets,2,FALSE()),0)</f>
        <v>0</v>
      </c>
      <c r="S3054" s="84" t="n">
        <f aca="false">IF($N3054="G",VLOOKUP(H3054,PGDBuckets,2,FALSE()),0)</f>
        <v>0</v>
      </c>
      <c r="T3054" s="84" t="n">
        <f aca="false">SUM(P3054:S3054)</f>
        <v>9</v>
      </c>
      <c r="U3054" s="84" t="str">
        <f aca="false">IF(O3054="not used","-",O3054&amp;N3054&amp;T3054)</f>
        <v>-</v>
      </c>
      <c r="V3054" s="84" t="str">
        <f aca="false">IF(O3054="Not Used","-",VLOOKUP(D3054,FOLIOS,7,FALSE())&amp;H3054)</f>
        <v>-</v>
      </c>
      <c r="W3054" s="84" t="str">
        <f aca="false">IF(U3054="-","-",O3054&amp;E3054&amp;H3054)</f>
        <v>-</v>
      </c>
      <c r="X3054" s="85" t="str">
        <f aca="false">D3054&amp;G3054</f>
        <v>FT-CAND-EGSC-PRCTOLL:EMP/WADD</v>
      </c>
      <c r="AF3054" s="0" t="str">
        <f aca="false">D3054&amp;V3054</f>
        <v>FT-CAND-EGSC-PRC-</v>
      </c>
    </row>
    <row r="3055" customFormat="false" ht="12.75" hidden="false" customHeight="false" outlineLevel="0" collapsed="false">
      <c r="A3055" s="81" t="n">
        <v>36682</v>
      </c>
      <c r="B3055" s="82" t="s">
        <v>55</v>
      </c>
      <c r="C3055" s="82" t="s">
        <v>56</v>
      </c>
      <c r="D3055" s="82" t="s">
        <v>103</v>
      </c>
      <c r="E3055" s="82" t="s">
        <v>24</v>
      </c>
      <c r="F3055" s="82"/>
      <c r="G3055" s="82" t="s">
        <v>59</v>
      </c>
      <c r="H3055" s="81" t="n">
        <v>36923</v>
      </c>
      <c r="I3055" s="82" t="n">
        <v>414349</v>
      </c>
      <c r="J3055" s="82" t="n">
        <v>0</v>
      </c>
      <c r="K3055" s="83" t="n">
        <f aca="false">IF(J3055=0,0,J3055/I3055)</f>
        <v>0</v>
      </c>
      <c r="L3055" s="83" t="n">
        <f aca="false">I3055/UOM</f>
        <v>41.4349</v>
      </c>
      <c r="M3055" s="83" t="n">
        <f aca="false">J3055/UOM</f>
        <v>0</v>
      </c>
      <c r="N3055" s="84" t="str">
        <f aca="false">IF(F3055="P","PHY",IF(F3055="G","G",E3055))</f>
        <v>P</v>
      </c>
      <c r="O3055" s="84" t="str">
        <f aca="false">IF(ISNA(VLOOKUP(G3055,BadCanCurves,1,FALSE())),VLOOKUP(D3055,FOLIOS,6,FALSE()),"not used")</f>
        <v>not used</v>
      </c>
      <c r="P3055" s="84" t="n">
        <f aca="false">IF($N3055="P",VLOOKUP(H3055,PrcBuckets,2,FALSE()),0)</f>
        <v>9</v>
      </c>
      <c r="Q3055" s="84" t="n">
        <f aca="false">IF($N3055="D",VLOOKUP(H3055,BasisBuckets,2,FALSE()),0)</f>
        <v>0</v>
      </c>
      <c r="R3055" s="84" t="n">
        <f aca="false">IF($N3055="PHY",VLOOKUP(H3055,PGDBuckets,2,FALSE()),0)</f>
        <v>0</v>
      </c>
      <c r="S3055" s="84" t="n">
        <f aca="false">IF($N3055="G",VLOOKUP(H3055,PGDBuckets,2,FALSE()),0)</f>
        <v>0</v>
      </c>
      <c r="T3055" s="84" t="n">
        <f aca="false">SUM(P3055:S3055)</f>
        <v>9</v>
      </c>
      <c r="U3055" s="84" t="str">
        <f aca="false">IF(O3055="not used","-",O3055&amp;N3055&amp;T3055)</f>
        <v>-</v>
      </c>
      <c r="V3055" s="84" t="str">
        <f aca="false">IF(O3055="Not Used","-",VLOOKUP(D3055,FOLIOS,7,FALSE())&amp;H3055)</f>
        <v>-</v>
      </c>
      <c r="W3055" s="84" t="str">
        <f aca="false">IF(U3055="-","-",O3055&amp;E3055&amp;H3055)</f>
        <v>-</v>
      </c>
      <c r="X3055" s="85" t="str">
        <f aca="false">D3055&amp;G3055</f>
        <v>FT-CAND-EGSC-PRCTOLL:EMP/WADD</v>
      </c>
      <c r="AF3055" s="0" t="str">
        <f aca="false">D3055&amp;V3055</f>
        <v>FT-CAND-EGSC-PRC-</v>
      </c>
    </row>
    <row r="3056" customFormat="false" ht="12.75" hidden="false" customHeight="false" outlineLevel="0" collapsed="false">
      <c r="A3056" s="81" t="n">
        <v>36682</v>
      </c>
      <c r="B3056" s="82" t="s">
        <v>55</v>
      </c>
      <c r="C3056" s="82" t="s">
        <v>56</v>
      </c>
      <c r="D3056" s="82" t="s">
        <v>103</v>
      </c>
      <c r="E3056" s="82" t="s">
        <v>24</v>
      </c>
      <c r="F3056" s="82"/>
      <c r="G3056" s="82" t="s">
        <v>59</v>
      </c>
      <c r="H3056" s="81" t="n">
        <v>36951</v>
      </c>
      <c r="I3056" s="82" t="n">
        <v>456207</v>
      </c>
      <c r="J3056" s="82" t="n">
        <v>0</v>
      </c>
      <c r="K3056" s="83" t="n">
        <f aca="false">IF(J3056=0,0,J3056/I3056)</f>
        <v>0</v>
      </c>
      <c r="L3056" s="83" t="n">
        <f aca="false">I3056/UOM</f>
        <v>45.6207</v>
      </c>
      <c r="M3056" s="83" t="n">
        <f aca="false">J3056/UOM</f>
        <v>0</v>
      </c>
      <c r="N3056" s="84" t="str">
        <f aca="false">IF(F3056="P","PHY",IF(F3056="G","G",E3056))</f>
        <v>P</v>
      </c>
      <c r="O3056" s="84" t="str">
        <f aca="false">IF(ISNA(VLOOKUP(G3056,BadCanCurves,1,FALSE())),VLOOKUP(D3056,FOLIOS,6,FALSE()),"not used")</f>
        <v>not used</v>
      </c>
      <c r="P3056" s="84" t="n">
        <f aca="false">IF($N3056="P",VLOOKUP(H3056,PrcBuckets,2,FALSE()),0)</f>
        <v>9</v>
      </c>
      <c r="Q3056" s="84" t="n">
        <f aca="false">IF($N3056="D",VLOOKUP(H3056,BasisBuckets,2,FALSE()),0)</f>
        <v>0</v>
      </c>
      <c r="R3056" s="84" t="n">
        <f aca="false">IF($N3056="PHY",VLOOKUP(H3056,PGDBuckets,2,FALSE()),0)</f>
        <v>0</v>
      </c>
      <c r="S3056" s="84" t="n">
        <f aca="false">IF($N3056="G",VLOOKUP(H3056,PGDBuckets,2,FALSE()),0)</f>
        <v>0</v>
      </c>
      <c r="T3056" s="84" t="n">
        <f aca="false">SUM(P3056:S3056)</f>
        <v>9</v>
      </c>
      <c r="U3056" s="84" t="str">
        <f aca="false">IF(O3056="not used","-",O3056&amp;N3056&amp;T3056)</f>
        <v>-</v>
      </c>
      <c r="V3056" s="84" t="str">
        <f aca="false">IF(O3056="Not Used","-",VLOOKUP(D3056,FOLIOS,7,FALSE())&amp;H3056)</f>
        <v>-</v>
      </c>
      <c r="W3056" s="84" t="str">
        <f aca="false">IF(U3056="-","-",O3056&amp;E3056&amp;H3056)</f>
        <v>-</v>
      </c>
      <c r="X3056" s="85" t="str">
        <f aca="false">D3056&amp;G3056</f>
        <v>FT-CAND-EGSC-PRCTOLL:EMP/WADD</v>
      </c>
      <c r="AF3056" s="0" t="str">
        <f aca="false">D3056&amp;V3056</f>
        <v>FT-CAND-EGSC-PRC-</v>
      </c>
    </row>
    <row r="3057" customFormat="false" ht="12.75" hidden="false" customHeight="false" outlineLevel="0" collapsed="false">
      <c r="A3057" s="81" t="n">
        <v>36682</v>
      </c>
      <c r="B3057" s="82" t="s">
        <v>55</v>
      </c>
      <c r="C3057" s="82" t="s">
        <v>56</v>
      </c>
      <c r="D3057" s="82" t="s">
        <v>103</v>
      </c>
      <c r="E3057" s="82" t="s">
        <v>24</v>
      </c>
      <c r="F3057" s="82"/>
      <c r="G3057" s="82" t="s">
        <v>59</v>
      </c>
      <c r="H3057" s="81" t="n">
        <v>36982</v>
      </c>
      <c r="I3057" s="82" t="n">
        <v>438784</v>
      </c>
      <c r="J3057" s="82" t="n">
        <v>0</v>
      </c>
      <c r="K3057" s="83" t="n">
        <f aca="false">IF(J3057=0,0,J3057/I3057)</f>
        <v>0</v>
      </c>
      <c r="L3057" s="83" t="n">
        <f aca="false">I3057/UOM</f>
        <v>43.8784</v>
      </c>
      <c r="M3057" s="83" t="n">
        <f aca="false">J3057/UOM</f>
        <v>0</v>
      </c>
      <c r="N3057" s="84" t="str">
        <f aca="false">IF(F3057="P","PHY",IF(F3057="G","G",E3057))</f>
        <v>P</v>
      </c>
      <c r="O3057" s="84" t="str">
        <f aca="false">IF(ISNA(VLOOKUP(G3057,BadCanCurves,1,FALSE())),VLOOKUP(D3057,FOLIOS,6,FALSE()),"not used")</f>
        <v>not used</v>
      </c>
      <c r="P3057" s="84" t="n">
        <f aca="false">IF($N3057="P",VLOOKUP(H3057,PrcBuckets,2,FALSE()),0)</f>
        <v>9</v>
      </c>
      <c r="Q3057" s="84" t="n">
        <f aca="false">IF($N3057="D",VLOOKUP(H3057,BasisBuckets,2,FALSE()),0)</f>
        <v>0</v>
      </c>
      <c r="R3057" s="84" t="n">
        <f aca="false">IF($N3057="PHY",VLOOKUP(H3057,PGDBuckets,2,FALSE()),0)</f>
        <v>0</v>
      </c>
      <c r="S3057" s="84" t="n">
        <f aca="false">IF($N3057="G",VLOOKUP(H3057,PGDBuckets,2,FALSE()),0)</f>
        <v>0</v>
      </c>
      <c r="T3057" s="84" t="n">
        <f aca="false">SUM(P3057:S3057)</f>
        <v>9</v>
      </c>
      <c r="U3057" s="84" t="str">
        <f aca="false">IF(O3057="not used","-",O3057&amp;N3057&amp;T3057)</f>
        <v>-</v>
      </c>
      <c r="V3057" s="84" t="str">
        <f aca="false">IF(O3057="Not Used","-",VLOOKUP(D3057,FOLIOS,7,FALSE())&amp;H3057)</f>
        <v>-</v>
      </c>
      <c r="W3057" s="84" t="str">
        <f aca="false">IF(U3057="-","-",O3057&amp;E3057&amp;H3057)</f>
        <v>-</v>
      </c>
      <c r="X3057" s="85" t="str">
        <f aca="false">D3057&amp;G3057</f>
        <v>FT-CAND-EGSC-PRCTOLL:EMP/WADD</v>
      </c>
      <c r="AF3057" s="0" t="str">
        <f aca="false">D3057&amp;V3057</f>
        <v>FT-CAND-EGSC-PRC-</v>
      </c>
    </row>
    <row r="3058" customFormat="false" ht="12.75" hidden="false" customHeight="false" outlineLevel="0" collapsed="false">
      <c r="A3058" s="81" t="n">
        <v>36682</v>
      </c>
      <c r="B3058" s="82" t="s">
        <v>55</v>
      </c>
      <c r="C3058" s="82" t="s">
        <v>56</v>
      </c>
      <c r="D3058" s="82" t="s">
        <v>103</v>
      </c>
      <c r="E3058" s="82" t="s">
        <v>24</v>
      </c>
      <c r="F3058" s="82"/>
      <c r="G3058" s="82" t="s">
        <v>59</v>
      </c>
      <c r="H3058" s="81" t="n">
        <v>37012</v>
      </c>
      <c r="I3058" s="82" t="n">
        <v>450737</v>
      </c>
      <c r="J3058" s="82" t="n">
        <v>0</v>
      </c>
      <c r="K3058" s="83" t="n">
        <f aca="false">IF(J3058=0,0,J3058/I3058)</f>
        <v>0</v>
      </c>
      <c r="L3058" s="83" t="n">
        <f aca="false">I3058/UOM</f>
        <v>45.0737</v>
      </c>
      <c r="M3058" s="83" t="n">
        <f aca="false">J3058/UOM</f>
        <v>0</v>
      </c>
      <c r="N3058" s="84" t="str">
        <f aca="false">IF(F3058="P","PHY",IF(F3058="G","G",E3058))</f>
        <v>P</v>
      </c>
      <c r="O3058" s="84" t="str">
        <f aca="false">IF(ISNA(VLOOKUP(G3058,BadCanCurves,1,FALSE())),VLOOKUP(D3058,FOLIOS,6,FALSE()),"not used")</f>
        <v>not used</v>
      </c>
      <c r="P3058" s="84" t="n">
        <f aca="false">IF($N3058="P",VLOOKUP(H3058,PrcBuckets,2,FALSE()),0)</f>
        <v>9</v>
      </c>
      <c r="Q3058" s="84" t="n">
        <f aca="false">IF($N3058="D",VLOOKUP(H3058,BasisBuckets,2,FALSE()),0)</f>
        <v>0</v>
      </c>
      <c r="R3058" s="84" t="n">
        <f aca="false">IF($N3058="PHY",VLOOKUP(H3058,PGDBuckets,2,FALSE()),0)</f>
        <v>0</v>
      </c>
      <c r="S3058" s="84" t="n">
        <f aca="false">IF($N3058="G",VLOOKUP(H3058,PGDBuckets,2,FALSE()),0)</f>
        <v>0</v>
      </c>
      <c r="T3058" s="84" t="n">
        <f aca="false">SUM(P3058:S3058)</f>
        <v>9</v>
      </c>
      <c r="U3058" s="84" t="str">
        <f aca="false">IF(O3058="not used","-",O3058&amp;N3058&amp;T3058)</f>
        <v>-</v>
      </c>
      <c r="V3058" s="84" t="str">
        <f aca="false">IF(O3058="Not Used","-",VLOOKUP(D3058,FOLIOS,7,FALSE())&amp;H3058)</f>
        <v>-</v>
      </c>
      <c r="W3058" s="84" t="str">
        <f aca="false">IF(U3058="-","-",O3058&amp;E3058&amp;H3058)</f>
        <v>-</v>
      </c>
      <c r="X3058" s="85" t="str">
        <f aca="false">D3058&amp;G3058</f>
        <v>FT-CAND-EGSC-PRCTOLL:EMP/WADD</v>
      </c>
      <c r="AF3058" s="0" t="str">
        <f aca="false">D3058&amp;V3058</f>
        <v>FT-CAND-EGSC-PRC-</v>
      </c>
    </row>
    <row r="3059" customFormat="false" ht="12.75" hidden="false" customHeight="false" outlineLevel="0" collapsed="false">
      <c r="A3059" s="81" t="n">
        <v>36682</v>
      </c>
      <c r="B3059" s="82" t="s">
        <v>55</v>
      </c>
      <c r="C3059" s="82" t="s">
        <v>56</v>
      </c>
      <c r="D3059" s="82" t="s">
        <v>103</v>
      </c>
      <c r="E3059" s="82" t="s">
        <v>24</v>
      </c>
      <c r="F3059" s="82"/>
      <c r="G3059" s="82" t="s">
        <v>59</v>
      </c>
      <c r="H3059" s="81" t="n">
        <v>37043</v>
      </c>
      <c r="I3059" s="82" t="n">
        <v>433529</v>
      </c>
      <c r="J3059" s="82" t="n">
        <v>0</v>
      </c>
      <c r="K3059" s="83" t="n">
        <f aca="false">IF(J3059=0,0,J3059/I3059)</f>
        <v>0</v>
      </c>
      <c r="L3059" s="83" t="n">
        <f aca="false">I3059/UOM</f>
        <v>43.3529</v>
      </c>
      <c r="M3059" s="83" t="n">
        <f aca="false">J3059/UOM</f>
        <v>0</v>
      </c>
      <c r="N3059" s="84" t="str">
        <f aca="false">IF(F3059="P","PHY",IF(F3059="G","G",E3059))</f>
        <v>P</v>
      </c>
      <c r="O3059" s="84" t="str">
        <f aca="false">IF(ISNA(VLOOKUP(G3059,BadCanCurves,1,FALSE())),VLOOKUP(D3059,FOLIOS,6,FALSE()),"not used")</f>
        <v>not used</v>
      </c>
      <c r="P3059" s="84" t="n">
        <f aca="false">IF($N3059="P",VLOOKUP(H3059,PrcBuckets,2,FALSE()),0)</f>
        <v>9</v>
      </c>
      <c r="Q3059" s="84" t="n">
        <f aca="false">IF($N3059="D",VLOOKUP(H3059,BasisBuckets,2,FALSE()),0)</f>
        <v>0</v>
      </c>
      <c r="R3059" s="84" t="n">
        <f aca="false">IF($N3059="PHY",VLOOKUP(H3059,PGDBuckets,2,FALSE()),0)</f>
        <v>0</v>
      </c>
      <c r="S3059" s="84" t="n">
        <f aca="false">IF($N3059="G",VLOOKUP(H3059,PGDBuckets,2,FALSE()),0)</f>
        <v>0</v>
      </c>
      <c r="T3059" s="84" t="n">
        <f aca="false">SUM(P3059:S3059)</f>
        <v>9</v>
      </c>
      <c r="U3059" s="84" t="str">
        <f aca="false">IF(O3059="not used","-",O3059&amp;N3059&amp;T3059)</f>
        <v>-</v>
      </c>
      <c r="V3059" s="84" t="str">
        <f aca="false">IF(O3059="Not Used","-",VLOOKUP(D3059,FOLIOS,7,FALSE())&amp;H3059)</f>
        <v>-</v>
      </c>
      <c r="W3059" s="84" t="str">
        <f aca="false">IF(U3059="-","-",O3059&amp;E3059&amp;H3059)</f>
        <v>-</v>
      </c>
      <c r="X3059" s="85" t="str">
        <f aca="false">D3059&amp;G3059</f>
        <v>FT-CAND-EGSC-PRCTOLL:EMP/WADD</v>
      </c>
      <c r="AF3059" s="0" t="str">
        <f aca="false">D3059&amp;V3059</f>
        <v>FT-CAND-EGSC-PRC-</v>
      </c>
    </row>
    <row r="3060" customFormat="false" ht="12.75" hidden="false" customHeight="false" outlineLevel="0" collapsed="false">
      <c r="A3060" s="81" t="n">
        <v>36682</v>
      </c>
      <c r="B3060" s="82" t="s">
        <v>55</v>
      </c>
      <c r="C3060" s="82" t="s">
        <v>56</v>
      </c>
      <c r="D3060" s="82" t="s">
        <v>103</v>
      </c>
      <c r="E3060" s="82" t="s">
        <v>24</v>
      </c>
      <c r="F3060" s="82"/>
      <c r="G3060" s="82" t="s">
        <v>59</v>
      </c>
      <c r="H3060" s="81" t="n">
        <v>37073</v>
      </c>
      <c r="I3060" s="82" t="n">
        <v>445324</v>
      </c>
      <c r="J3060" s="82" t="n">
        <v>0</v>
      </c>
      <c r="K3060" s="83" t="n">
        <f aca="false">IF(J3060=0,0,J3060/I3060)</f>
        <v>0</v>
      </c>
      <c r="L3060" s="83" t="n">
        <f aca="false">I3060/UOM</f>
        <v>44.5324</v>
      </c>
      <c r="M3060" s="83" t="n">
        <f aca="false">J3060/UOM</f>
        <v>0</v>
      </c>
      <c r="N3060" s="84" t="str">
        <f aca="false">IF(F3060="P","PHY",IF(F3060="G","G",E3060))</f>
        <v>P</v>
      </c>
      <c r="O3060" s="84" t="str">
        <f aca="false">IF(ISNA(VLOOKUP(G3060,BadCanCurves,1,FALSE())),VLOOKUP(D3060,FOLIOS,6,FALSE()),"not used")</f>
        <v>not used</v>
      </c>
      <c r="P3060" s="84" t="n">
        <f aca="false">IF($N3060="P",VLOOKUP(H3060,PrcBuckets,2,FALSE()),0)</f>
        <v>9</v>
      </c>
      <c r="Q3060" s="84" t="n">
        <f aca="false">IF($N3060="D",VLOOKUP(H3060,BasisBuckets,2,FALSE()),0)</f>
        <v>0</v>
      </c>
      <c r="R3060" s="84" t="n">
        <f aca="false">IF($N3060="PHY",VLOOKUP(H3060,PGDBuckets,2,FALSE()),0)</f>
        <v>0</v>
      </c>
      <c r="S3060" s="84" t="n">
        <f aca="false">IF($N3060="G",VLOOKUP(H3060,PGDBuckets,2,FALSE()),0)</f>
        <v>0</v>
      </c>
      <c r="T3060" s="84" t="n">
        <f aca="false">SUM(P3060:S3060)</f>
        <v>9</v>
      </c>
      <c r="U3060" s="84" t="str">
        <f aca="false">IF(O3060="not used","-",O3060&amp;N3060&amp;T3060)</f>
        <v>-</v>
      </c>
      <c r="V3060" s="84" t="str">
        <f aca="false">IF(O3060="Not Used","-",VLOOKUP(D3060,FOLIOS,7,FALSE())&amp;H3060)</f>
        <v>-</v>
      </c>
      <c r="W3060" s="84" t="str">
        <f aca="false">IF(U3060="-","-",O3060&amp;E3060&amp;H3060)</f>
        <v>-</v>
      </c>
      <c r="X3060" s="85" t="str">
        <f aca="false">D3060&amp;G3060</f>
        <v>FT-CAND-EGSC-PRCTOLL:EMP/WADD</v>
      </c>
      <c r="AF3060" s="0" t="str">
        <f aca="false">D3060&amp;V3060</f>
        <v>FT-CAND-EGSC-PRC-</v>
      </c>
    </row>
    <row r="3061" customFormat="false" ht="12.75" hidden="false" customHeight="false" outlineLevel="0" collapsed="false">
      <c r="A3061" s="81" t="n">
        <v>36682</v>
      </c>
      <c r="B3061" s="82" t="s">
        <v>55</v>
      </c>
      <c r="C3061" s="82" t="s">
        <v>56</v>
      </c>
      <c r="D3061" s="82" t="s">
        <v>103</v>
      </c>
      <c r="E3061" s="82" t="s">
        <v>24</v>
      </c>
      <c r="F3061" s="82"/>
      <c r="G3061" s="82" t="s">
        <v>59</v>
      </c>
      <c r="H3061" s="81" t="n">
        <v>37104</v>
      </c>
      <c r="I3061" s="82" t="n">
        <v>442603</v>
      </c>
      <c r="J3061" s="82" t="n">
        <v>0</v>
      </c>
      <c r="K3061" s="83" t="n">
        <f aca="false">IF(J3061=0,0,J3061/I3061)</f>
        <v>0</v>
      </c>
      <c r="L3061" s="83" t="n">
        <f aca="false">I3061/UOM</f>
        <v>44.2603</v>
      </c>
      <c r="M3061" s="83" t="n">
        <f aca="false">J3061/UOM</f>
        <v>0</v>
      </c>
      <c r="N3061" s="84" t="str">
        <f aca="false">IF(F3061="P","PHY",IF(F3061="G","G",E3061))</f>
        <v>P</v>
      </c>
      <c r="O3061" s="84" t="str">
        <f aca="false">IF(ISNA(VLOOKUP(G3061,BadCanCurves,1,FALSE())),VLOOKUP(D3061,FOLIOS,6,FALSE()),"not used")</f>
        <v>not used</v>
      </c>
      <c r="P3061" s="84" t="n">
        <f aca="false">IF($N3061="P",VLOOKUP(H3061,PrcBuckets,2,FALSE()),0)</f>
        <v>9</v>
      </c>
      <c r="Q3061" s="84" t="n">
        <f aca="false">IF($N3061="D",VLOOKUP(H3061,BasisBuckets,2,FALSE()),0)</f>
        <v>0</v>
      </c>
      <c r="R3061" s="84" t="n">
        <f aca="false">IF($N3061="PHY",VLOOKUP(H3061,PGDBuckets,2,FALSE()),0)</f>
        <v>0</v>
      </c>
      <c r="S3061" s="84" t="n">
        <f aca="false">IF($N3061="G",VLOOKUP(H3061,PGDBuckets,2,FALSE()),0)</f>
        <v>0</v>
      </c>
      <c r="T3061" s="84" t="n">
        <f aca="false">SUM(P3061:S3061)</f>
        <v>9</v>
      </c>
      <c r="U3061" s="84" t="str">
        <f aca="false">IF(O3061="not used","-",O3061&amp;N3061&amp;T3061)</f>
        <v>-</v>
      </c>
      <c r="V3061" s="84" t="str">
        <f aca="false">IF(O3061="Not Used","-",VLOOKUP(D3061,FOLIOS,7,FALSE())&amp;H3061)</f>
        <v>-</v>
      </c>
      <c r="W3061" s="84" t="str">
        <f aca="false">IF(U3061="-","-",O3061&amp;E3061&amp;H3061)</f>
        <v>-</v>
      </c>
      <c r="X3061" s="85" t="str">
        <f aca="false">D3061&amp;G3061</f>
        <v>FT-CAND-EGSC-PRCTOLL:EMP/WADD</v>
      </c>
      <c r="AF3061" s="0" t="str">
        <f aca="false">D3061&amp;V3061</f>
        <v>FT-CAND-EGSC-PRC-</v>
      </c>
    </row>
    <row r="3062" customFormat="false" ht="12.75" hidden="false" customHeight="false" outlineLevel="0" collapsed="false">
      <c r="A3062" s="81" t="n">
        <v>36682</v>
      </c>
      <c r="B3062" s="82" t="s">
        <v>55</v>
      </c>
      <c r="C3062" s="82" t="s">
        <v>56</v>
      </c>
      <c r="D3062" s="82" t="s">
        <v>103</v>
      </c>
      <c r="E3062" s="82" t="s">
        <v>24</v>
      </c>
      <c r="F3062" s="82"/>
      <c r="G3062" s="82" t="s">
        <v>59</v>
      </c>
      <c r="H3062" s="81" t="n">
        <v>37135</v>
      </c>
      <c r="I3062" s="82" t="n">
        <v>425701</v>
      </c>
      <c r="J3062" s="82" t="n">
        <v>0</v>
      </c>
      <c r="K3062" s="83" t="n">
        <f aca="false">IF(J3062=0,0,J3062/I3062)</f>
        <v>0</v>
      </c>
      <c r="L3062" s="83" t="n">
        <f aca="false">I3062/UOM</f>
        <v>42.5701</v>
      </c>
      <c r="M3062" s="83" t="n">
        <f aca="false">J3062/UOM</f>
        <v>0</v>
      </c>
      <c r="N3062" s="84" t="str">
        <f aca="false">IF(F3062="P","PHY",IF(F3062="G","G",E3062))</f>
        <v>P</v>
      </c>
      <c r="O3062" s="84" t="str">
        <f aca="false">IF(ISNA(VLOOKUP(G3062,BadCanCurves,1,FALSE())),VLOOKUP(D3062,FOLIOS,6,FALSE()),"not used")</f>
        <v>not used</v>
      </c>
      <c r="P3062" s="84" t="n">
        <f aca="false">IF($N3062="P",VLOOKUP(H3062,PrcBuckets,2,FALSE()),0)</f>
        <v>9</v>
      </c>
      <c r="Q3062" s="84" t="n">
        <f aca="false">IF($N3062="D",VLOOKUP(H3062,BasisBuckets,2,FALSE()),0)</f>
        <v>0</v>
      </c>
      <c r="R3062" s="84" t="n">
        <f aca="false">IF($N3062="PHY",VLOOKUP(H3062,PGDBuckets,2,FALSE()),0)</f>
        <v>0</v>
      </c>
      <c r="S3062" s="84" t="n">
        <f aca="false">IF($N3062="G",VLOOKUP(H3062,PGDBuckets,2,FALSE()),0)</f>
        <v>0</v>
      </c>
      <c r="T3062" s="84" t="n">
        <f aca="false">SUM(P3062:S3062)</f>
        <v>9</v>
      </c>
      <c r="U3062" s="84" t="str">
        <f aca="false">IF(O3062="not used","-",O3062&amp;N3062&amp;T3062)</f>
        <v>-</v>
      </c>
      <c r="V3062" s="84" t="str">
        <f aca="false">IF(O3062="Not Used","-",VLOOKUP(D3062,FOLIOS,7,FALSE())&amp;H3062)</f>
        <v>-</v>
      </c>
      <c r="W3062" s="84" t="str">
        <f aca="false">IF(U3062="-","-",O3062&amp;E3062&amp;H3062)</f>
        <v>-</v>
      </c>
      <c r="X3062" s="85" t="str">
        <f aca="false">D3062&amp;G3062</f>
        <v>FT-CAND-EGSC-PRCTOLL:EMP/WADD</v>
      </c>
      <c r="AF3062" s="0" t="str">
        <f aca="false">D3062&amp;V3062</f>
        <v>FT-CAND-EGSC-PRC-</v>
      </c>
    </row>
    <row r="3063" customFormat="false" ht="12.75" hidden="false" customHeight="false" outlineLevel="0" collapsed="false">
      <c r="A3063" s="81" t="n">
        <v>36682</v>
      </c>
      <c r="B3063" s="82" t="s">
        <v>55</v>
      </c>
      <c r="C3063" s="82" t="s">
        <v>56</v>
      </c>
      <c r="D3063" s="82" t="s">
        <v>103</v>
      </c>
      <c r="E3063" s="82" t="s">
        <v>24</v>
      </c>
      <c r="F3063" s="82"/>
      <c r="G3063" s="82" t="s">
        <v>59</v>
      </c>
      <c r="H3063" s="81" t="n">
        <v>37165</v>
      </c>
      <c r="I3063" s="82" t="n">
        <v>437284</v>
      </c>
      <c r="J3063" s="82" t="n">
        <v>0</v>
      </c>
      <c r="K3063" s="83" t="n">
        <f aca="false">IF(J3063=0,0,J3063/I3063)</f>
        <v>0</v>
      </c>
      <c r="L3063" s="83" t="n">
        <f aca="false">I3063/UOM</f>
        <v>43.7284</v>
      </c>
      <c r="M3063" s="83" t="n">
        <f aca="false">J3063/UOM</f>
        <v>0</v>
      </c>
      <c r="N3063" s="84" t="str">
        <f aca="false">IF(F3063="P","PHY",IF(F3063="G","G",E3063))</f>
        <v>P</v>
      </c>
      <c r="O3063" s="84" t="str">
        <f aca="false">IF(ISNA(VLOOKUP(G3063,BadCanCurves,1,FALSE())),VLOOKUP(D3063,FOLIOS,6,FALSE()),"not used")</f>
        <v>not used</v>
      </c>
      <c r="P3063" s="84" t="n">
        <f aca="false">IF($N3063="P",VLOOKUP(H3063,PrcBuckets,2,FALSE()),0)</f>
        <v>9</v>
      </c>
      <c r="Q3063" s="84" t="n">
        <f aca="false">IF($N3063="D",VLOOKUP(H3063,BasisBuckets,2,FALSE()),0)</f>
        <v>0</v>
      </c>
      <c r="R3063" s="84" t="n">
        <f aca="false">IF($N3063="PHY",VLOOKUP(H3063,PGDBuckets,2,FALSE()),0)</f>
        <v>0</v>
      </c>
      <c r="S3063" s="84" t="n">
        <f aca="false">IF($N3063="G",VLOOKUP(H3063,PGDBuckets,2,FALSE()),0)</f>
        <v>0</v>
      </c>
      <c r="T3063" s="84" t="n">
        <f aca="false">SUM(P3063:S3063)</f>
        <v>9</v>
      </c>
      <c r="U3063" s="84" t="str">
        <f aca="false">IF(O3063="not used","-",O3063&amp;N3063&amp;T3063)</f>
        <v>-</v>
      </c>
      <c r="V3063" s="84" t="str">
        <f aca="false">IF(O3063="Not Used","-",VLOOKUP(D3063,FOLIOS,7,FALSE())&amp;H3063)</f>
        <v>-</v>
      </c>
      <c r="W3063" s="84" t="str">
        <f aca="false">IF(U3063="-","-",O3063&amp;E3063&amp;H3063)</f>
        <v>-</v>
      </c>
      <c r="X3063" s="85" t="str">
        <f aca="false">D3063&amp;G3063</f>
        <v>FT-CAND-EGSC-PRCTOLL:EMP/WADD</v>
      </c>
      <c r="AF3063" s="0" t="str">
        <f aca="false">D3063&amp;V3063</f>
        <v>FT-CAND-EGSC-PRC-</v>
      </c>
    </row>
    <row r="3064" customFormat="false" ht="12.75" hidden="false" customHeight="false" outlineLevel="0" collapsed="false">
      <c r="A3064" s="81" t="n">
        <v>36682</v>
      </c>
      <c r="B3064" s="82" t="s">
        <v>55</v>
      </c>
      <c r="C3064" s="82" t="s">
        <v>56</v>
      </c>
      <c r="D3064" s="82" t="s">
        <v>103</v>
      </c>
      <c r="E3064" s="82" t="s">
        <v>24</v>
      </c>
      <c r="F3064" s="82"/>
      <c r="G3064" s="82" t="s">
        <v>59</v>
      </c>
      <c r="H3064" s="81" t="n">
        <v>37196</v>
      </c>
      <c r="I3064" s="82" t="n">
        <v>352733</v>
      </c>
      <c r="J3064" s="82" t="n">
        <v>0</v>
      </c>
      <c r="K3064" s="83" t="n">
        <f aca="false">IF(J3064=0,0,J3064/I3064)</f>
        <v>0</v>
      </c>
      <c r="L3064" s="83" t="n">
        <f aca="false">I3064/UOM</f>
        <v>35.2733</v>
      </c>
      <c r="M3064" s="83" t="n">
        <f aca="false">J3064/UOM</f>
        <v>0</v>
      </c>
      <c r="N3064" s="84" t="str">
        <f aca="false">IF(F3064="P","PHY",IF(F3064="G","G",E3064))</f>
        <v>P</v>
      </c>
      <c r="O3064" s="84" t="str">
        <f aca="false">IF(ISNA(VLOOKUP(G3064,BadCanCurves,1,FALSE())),VLOOKUP(D3064,FOLIOS,6,FALSE()),"not used")</f>
        <v>not used</v>
      </c>
      <c r="P3064" s="84" t="n">
        <f aca="false">IF($N3064="P",VLOOKUP(H3064,PrcBuckets,2,FALSE()),0)</f>
        <v>9</v>
      </c>
      <c r="Q3064" s="84" t="n">
        <f aca="false">IF($N3064="D",VLOOKUP(H3064,BasisBuckets,2,FALSE()),0)</f>
        <v>0</v>
      </c>
      <c r="R3064" s="84" t="n">
        <f aca="false">IF($N3064="PHY",VLOOKUP(H3064,PGDBuckets,2,FALSE()),0)</f>
        <v>0</v>
      </c>
      <c r="S3064" s="84" t="n">
        <f aca="false">IF($N3064="G",VLOOKUP(H3064,PGDBuckets,2,FALSE()),0)</f>
        <v>0</v>
      </c>
      <c r="T3064" s="84" t="n">
        <f aca="false">SUM(P3064:S3064)</f>
        <v>9</v>
      </c>
      <c r="U3064" s="84" t="str">
        <f aca="false">IF(O3064="not used","-",O3064&amp;N3064&amp;T3064)</f>
        <v>-</v>
      </c>
      <c r="V3064" s="84" t="str">
        <f aca="false">IF(O3064="Not Used","-",VLOOKUP(D3064,FOLIOS,7,FALSE())&amp;H3064)</f>
        <v>-</v>
      </c>
      <c r="W3064" s="84" t="str">
        <f aca="false">IF(U3064="-","-",O3064&amp;E3064&amp;H3064)</f>
        <v>-</v>
      </c>
      <c r="X3064" s="85" t="str">
        <f aca="false">D3064&amp;G3064</f>
        <v>FT-CAND-EGSC-PRCTOLL:EMP/WADD</v>
      </c>
      <c r="AF3064" s="0" t="str">
        <f aca="false">D3064&amp;V3064</f>
        <v>FT-CAND-EGSC-PRC-</v>
      </c>
    </row>
    <row r="3065" customFormat="false" ht="12.75" hidden="false" customHeight="false" outlineLevel="0" collapsed="false">
      <c r="A3065" s="81" t="n">
        <v>36682</v>
      </c>
      <c r="B3065" s="82" t="s">
        <v>55</v>
      </c>
      <c r="C3065" s="82" t="s">
        <v>56</v>
      </c>
      <c r="D3065" s="82" t="s">
        <v>103</v>
      </c>
      <c r="E3065" s="82" t="s">
        <v>24</v>
      </c>
      <c r="F3065" s="82"/>
      <c r="G3065" s="82" t="s">
        <v>59</v>
      </c>
      <c r="H3065" s="81" t="n">
        <v>37226</v>
      </c>
      <c r="I3065" s="82" t="n">
        <v>362333</v>
      </c>
      <c r="J3065" s="82" t="n">
        <v>0</v>
      </c>
      <c r="K3065" s="83" t="n">
        <f aca="false">IF(J3065=0,0,J3065/I3065)</f>
        <v>0</v>
      </c>
      <c r="L3065" s="83" t="n">
        <f aca="false">I3065/UOM</f>
        <v>36.2333</v>
      </c>
      <c r="M3065" s="83" t="n">
        <f aca="false">J3065/UOM</f>
        <v>0</v>
      </c>
      <c r="N3065" s="84" t="str">
        <f aca="false">IF(F3065="P","PHY",IF(F3065="G","G",E3065))</f>
        <v>P</v>
      </c>
      <c r="O3065" s="84" t="str">
        <f aca="false">IF(ISNA(VLOOKUP(G3065,BadCanCurves,1,FALSE())),VLOOKUP(D3065,FOLIOS,6,FALSE()),"not used")</f>
        <v>not used</v>
      </c>
      <c r="P3065" s="84" t="n">
        <f aca="false">IF($N3065="P",VLOOKUP(H3065,PrcBuckets,2,FALSE()),0)</f>
        <v>9</v>
      </c>
      <c r="Q3065" s="84" t="n">
        <f aca="false">IF($N3065="D",VLOOKUP(H3065,BasisBuckets,2,FALSE()),0)</f>
        <v>0</v>
      </c>
      <c r="R3065" s="84" t="n">
        <f aca="false">IF($N3065="PHY",VLOOKUP(H3065,PGDBuckets,2,FALSE()),0)</f>
        <v>0</v>
      </c>
      <c r="S3065" s="84" t="n">
        <f aca="false">IF($N3065="G",VLOOKUP(H3065,PGDBuckets,2,FALSE()),0)</f>
        <v>0</v>
      </c>
      <c r="T3065" s="84" t="n">
        <f aca="false">SUM(P3065:S3065)</f>
        <v>9</v>
      </c>
      <c r="U3065" s="84" t="str">
        <f aca="false">IF(O3065="not used","-",O3065&amp;N3065&amp;T3065)</f>
        <v>-</v>
      </c>
      <c r="V3065" s="84" t="str">
        <f aca="false">IF(O3065="Not Used","-",VLOOKUP(D3065,FOLIOS,7,FALSE())&amp;H3065)</f>
        <v>-</v>
      </c>
      <c r="W3065" s="84" t="str">
        <f aca="false">IF(U3065="-","-",O3065&amp;E3065&amp;H3065)</f>
        <v>-</v>
      </c>
      <c r="X3065" s="85" t="str">
        <f aca="false">D3065&amp;G3065</f>
        <v>FT-CAND-EGSC-PRCTOLL:EMP/WADD</v>
      </c>
      <c r="AF3065" s="0" t="str">
        <f aca="false">D3065&amp;V3065</f>
        <v>FT-CAND-EGSC-PRC-</v>
      </c>
    </row>
    <row r="3066" customFormat="false" ht="12.75" hidden="false" customHeight="false" outlineLevel="0" collapsed="false">
      <c r="A3066" s="81" t="n">
        <v>36682</v>
      </c>
      <c r="B3066" s="82" t="s">
        <v>55</v>
      </c>
      <c r="C3066" s="82" t="s">
        <v>56</v>
      </c>
      <c r="D3066" s="82" t="s">
        <v>103</v>
      </c>
      <c r="E3066" s="82" t="s">
        <v>24</v>
      </c>
      <c r="F3066" s="82"/>
      <c r="G3066" s="82" t="s">
        <v>59</v>
      </c>
      <c r="H3066" s="81" t="n">
        <v>37257</v>
      </c>
      <c r="I3066" s="82" t="n">
        <v>360114</v>
      </c>
      <c r="J3066" s="82" t="n">
        <v>0</v>
      </c>
      <c r="K3066" s="83" t="n">
        <f aca="false">IF(J3066=0,0,J3066/I3066)</f>
        <v>0</v>
      </c>
      <c r="L3066" s="83" t="n">
        <f aca="false">I3066/UOM</f>
        <v>36.0114</v>
      </c>
      <c r="M3066" s="83" t="n">
        <f aca="false">J3066/UOM</f>
        <v>0</v>
      </c>
      <c r="N3066" s="84" t="str">
        <f aca="false">IF(F3066="P","PHY",IF(F3066="G","G",E3066))</f>
        <v>P</v>
      </c>
      <c r="O3066" s="84" t="str">
        <f aca="false">IF(ISNA(VLOOKUP(G3066,BadCanCurves,1,FALSE())),VLOOKUP(D3066,FOLIOS,6,FALSE()),"not used")</f>
        <v>not used</v>
      </c>
      <c r="P3066" s="84" t="n">
        <f aca="false">IF($N3066="P",VLOOKUP(H3066,PrcBuckets,2,FALSE()),0)</f>
        <v>10</v>
      </c>
      <c r="Q3066" s="84" t="n">
        <f aca="false">IF($N3066="D",VLOOKUP(H3066,BasisBuckets,2,FALSE()),0)</f>
        <v>0</v>
      </c>
      <c r="R3066" s="84" t="n">
        <f aca="false">IF($N3066="PHY",VLOOKUP(H3066,PGDBuckets,2,FALSE()),0)</f>
        <v>0</v>
      </c>
      <c r="S3066" s="84" t="n">
        <f aca="false">IF($N3066="G",VLOOKUP(H3066,PGDBuckets,2,FALSE()),0)</f>
        <v>0</v>
      </c>
      <c r="T3066" s="84" t="n">
        <f aca="false">SUM(P3066:S3066)</f>
        <v>10</v>
      </c>
      <c r="U3066" s="84" t="str">
        <f aca="false">IF(O3066="not used","-",O3066&amp;N3066&amp;T3066)</f>
        <v>-</v>
      </c>
      <c r="V3066" s="84" t="str">
        <f aca="false">IF(O3066="Not Used","-",VLOOKUP(D3066,FOLIOS,7,FALSE())&amp;H3066)</f>
        <v>-</v>
      </c>
      <c r="W3066" s="84" t="str">
        <f aca="false">IF(U3066="-","-",O3066&amp;E3066&amp;H3066)</f>
        <v>-</v>
      </c>
      <c r="X3066" s="85" t="str">
        <f aca="false">D3066&amp;G3066</f>
        <v>FT-CAND-EGSC-PRCTOLL:EMP/WADD</v>
      </c>
      <c r="AF3066" s="0" t="str">
        <f aca="false">D3066&amp;V3066</f>
        <v>FT-CAND-EGSC-PRC-</v>
      </c>
    </row>
    <row r="3067" customFormat="false" ht="12.75" hidden="false" customHeight="false" outlineLevel="0" collapsed="false">
      <c r="A3067" s="81" t="n">
        <v>36682</v>
      </c>
      <c r="B3067" s="82" t="s">
        <v>55</v>
      </c>
      <c r="C3067" s="82" t="s">
        <v>56</v>
      </c>
      <c r="D3067" s="82" t="s">
        <v>103</v>
      </c>
      <c r="E3067" s="82" t="s">
        <v>24</v>
      </c>
      <c r="F3067" s="82"/>
      <c r="G3067" s="82" t="s">
        <v>59</v>
      </c>
      <c r="H3067" s="81" t="n">
        <v>37288</v>
      </c>
      <c r="I3067" s="82" t="n">
        <v>323268</v>
      </c>
      <c r="J3067" s="82" t="n">
        <v>0</v>
      </c>
      <c r="K3067" s="83" t="n">
        <f aca="false">IF(J3067=0,0,J3067/I3067)</f>
        <v>0</v>
      </c>
      <c r="L3067" s="83" t="n">
        <f aca="false">I3067/UOM</f>
        <v>32.3268</v>
      </c>
      <c r="M3067" s="83" t="n">
        <f aca="false">J3067/UOM</f>
        <v>0</v>
      </c>
      <c r="N3067" s="84" t="str">
        <f aca="false">IF(F3067="P","PHY",IF(F3067="G","G",E3067))</f>
        <v>P</v>
      </c>
      <c r="O3067" s="84" t="str">
        <f aca="false">IF(ISNA(VLOOKUP(G3067,BadCanCurves,1,FALSE())),VLOOKUP(D3067,FOLIOS,6,FALSE()),"not used")</f>
        <v>not used</v>
      </c>
      <c r="P3067" s="84" t="n">
        <f aca="false">IF($N3067="P",VLOOKUP(H3067,PrcBuckets,2,FALSE()),0)</f>
        <v>10</v>
      </c>
      <c r="Q3067" s="84" t="n">
        <f aca="false">IF($N3067="D",VLOOKUP(H3067,BasisBuckets,2,FALSE()),0)</f>
        <v>0</v>
      </c>
      <c r="R3067" s="84" t="n">
        <f aca="false">IF($N3067="PHY",VLOOKUP(H3067,PGDBuckets,2,FALSE()),0)</f>
        <v>0</v>
      </c>
      <c r="S3067" s="84" t="n">
        <f aca="false">IF($N3067="G",VLOOKUP(H3067,PGDBuckets,2,FALSE()),0)</f>
        <v>0</v>
      </c>
      <c r="T3067" s="84" t="n">
        <f aca="false">SUM(P3067:S3067)</f>
        <v>10</v>
      </c>
      <c r="U3067" s="84" t="str">
        <f aca="false">IF(O3067="not used","-",O3067&amp;N3067&amp;T3067)</f>
        <v>-</v>
      </c>
      <c r="V3067" s="84" t="str">
        <f aca="false">IF(O3067="Not Used","-",VLOOKUP(D3067,FOLIOS,7,FALSE())&amp;H3067)</f>
        <v>-</v>
      </c>
      <c r="W3067" s="84" t="str">
        <f aca="false">IF(U3067="-","-",O3067&amp;E3067&amp;H3067)</f>
        <v>-</v>
      </c>
      <c r="X3067" s="85" t="str">
        <f aca="false">D3067&amp;G3067</f>
        <v>FT-CAND-EGSC-PRCTOLL:EMP/WADD</v>
      </c>
      <c r="AF3067" s="0" t="str">
        <f aca="false">D3067&amp;V3067</f>
        <v>FT-CAND-EGSC-PRC-</v>
      </c>
    </row>
    <row r="3068" customFormat="false" ht="12.75" hidden="false" customHeight="false" outlineLevel="0" collapsed="false">
      <c r="A3068" s="81" t="n">
        <v>36682</v>
      </c>
      <c r="B3068" s="82" t="s">
        <v>55</v>
      </c>
      <c r="C3068" s="82" t="s">
        <v>56</v>
      </c>
      <c r="D3068" s="82" t="s">
        <v>103</v>
      </c>
      <c r="E3068" s="82" t="s">
        <v>24</v>
      </c>
      <c r="F3068" s="82"/>
      <c r="G3068" s="82" t="s">
        <v>59</v>
      </c>
      <c r="H3068" s="81" t="n">
        <v>37316</v>
      </c>
      <c r="I3068" s="82" t="n">
        <v>355916</v>
      </c>
      <c r="J3068" s="82" t="n">
        <v>0</v>
      </c>
      <c r="K3068" s="83" t="n">
        <f aca="false">IF(J3068=0,0,J3068/I3068)</f>
        <v>0</v>
      </c>
      <c r="L3068" s="83" t="n">
        <f aca="false">I3068/UOM</f>
        <v>35.5916</v>
      </c>
      <c r="M3068" s="83" t="n">
        <f aca="false">J3068/UOM</f>
        <v>0</v>
      </c>
      <c r="N3068" s="84" t="str">
        <f aca="false">IF(F3068="P","PHY",IF(F3068="G","G",E3068))</f>
        <v>P</v>
      </c>
      <c r="O3068" s="84" t="str">
        <f aca="false">IF(ISNA(VLOOKUP(G3068,BadCanCurves,1,FALSE())),VLOOKUP(D3068,FOLIOS,6,FALSE()),"not used")</f>
        <v>not used</v>
      </c>
      <c r="P3068" s="84" t="n">
        <f aca="false">IF($N3068="P",VLOOKUP(H3068,PrcBuckets,2,FALSE()),0)</f>
        <v>10</v>
      </c>
      <c r="Q3068" s="84" t="n">
        <f aca="false">IF($N3068="D",VLOOKUP(H3068,BasisBuckets,2,FALSE()),0)</f>
        <v>0</v>
      </c>
      <c r="R3068" s="84" t="n">
        <f aca="false">IF($N3068="PHY",VLOOKUP(H3068,PGDBuckets,2,FALSE()),0)</f>
        <v>0</v>
      </c>
      <c r="S3068" s="84" t="n">
        <f aca="false">IF($N3068="G",VLOOKUP(H3068,PGDBuckets,2,FALSE()),0)</f>
        <v>0</v>
      </c>
      <c r="T3068" s="84" t="n">
        <f aca="false">SUM(P3068:S3068)</f>
        <v>10</v>
      </c>
      <c r="U3068" s="84" t="str">
        <f aca="false">IF(O3068="not used","-",O3068&amp;N3068&amp;T3068)</f>
        <v>-</v>
      </c>
      <c r="V3068" s="84" t="str">
        <f aca="false">IF(O3068="Not Used","-",VLOOKUP(D3068,FOLIOS,7,FALSE())&amp;H3068)</f>
        <v>-</v>
      </c>
      <c r="W3068" s="84" t="str">
        <f aca="false">IF(U3068="-","-",O3068&amp;E3068&amp;H3068)</f>
        <v>-</v>
      </c>
      <c r="X3068" s="85" t="str">
        <f aca="false">D3068&amp;G3068</f>
        <v>FT-CAND-EGSC-PRCTOLL:EMP/WADD</v>
      </c>
      <c r="AF3068" s="0" t="str">
        <f aca="false">D3068&amp;V3068</f>
        <v>FT-CAND-EGSC-PRC-</v>
      </c>
    </row>
    <row r="3069" customFormat="false" ht="12.75" hidden="false" customHeight="false" outlineLevel="0" collapsed="false">
      <c r="A3069" s="81" t="n">
        <v>36682</v>
      </c>
      <c r="B3069" s="82" t="s">
        <v>55</v>
      </c>
      <c r="C3069" s="82" t="s">
        <v>56</v>
      </c>
      <c r="D3069" s="82" t="s">
        <v>103</v>
      </c>
      <c r="E3069" s="82" t="s">
        <v>24</v>
      </c>
      <c r="F3069" s="82"/>
      <c r="G3069" s="82" t="s">
        <v>59</v>
      </c>
      <c r="H3069" s="81" t="n">
        <v>37347</v>
      </c>
      <c r="I3069" s="82" t="n">
        <v>342325</v>
      </c>
      <c r="J3069" s="82" t="n">
        <v>0</v>
      </c>
      <c r="K3069" s="83" t="n">
        <f aca="false">IF(J3069=0,0,J3069/I3069)</f>
        <v>0</v>
      </c>
      <c r="L3069" s="83" t="n">
        <f aca="false">I3069/UOM</f>
        <v>34.2325</v>
      </c>
      <c r="M3069" s="83" t="n">
        <f aca="false">J3069/UOM</f>
        <v>0</v>
      </c>
      <c r="N3069" s="84" t="str">
        <f aca="false">IF(F3069="P","PHY",IF(F3069="G","G",E3069))</f>
        <v>P</v>
      </c>
      <c r="O3069" s="84" t="str">
        <f aca="false">IF(ISNA(VLOOKUP(G3069,BadCanCurves,1,FALSE())),VLOOKUP(D3069,FOLIOS,6,FALSE()),"not used")</f>
        <v>not used</v>
      </c>
      <c r="P3069" s="84" t="n">
        <f aca="false">IF($N3069="P",VLOOKUP(H3069,PrcBuckets,2,FALSE()),0)</f>
        <v>10</v>
      </c>
      <c r="Q3069" s="84" t="n">
        <f aca="false">IF($N3069="D",VLOOKUP(H3069,BasisBuckets,2,FALSE()),0)</f>
        <v>0</v>
      </c>
      <c r="R3069" s="84" t="n">
        <f aca="false">IF($N3069="PHY",VLOOKUP(H3069,PGDBuckets,2,FALSE()),0)</f>
        <v>0</v>
      </c>
      <c r="S3069" s="84" t="n">
        <f aca="false">IF($N3069="G",VLOOKUP(H3069,PGDBuckets,2,FALSE()),0)</f>
        <v>0</v>
      </c>
      <c r="T3069" s="84" t="n">
        <f aca="false">SUM(P3069:S3069)</f>
        <v>10</v>
      </c>
      <c r="U3069" s="84" t="str">
        <f aca="false">IF(O3069="not used","-",O3069&amp;N3069&amp;T3069)</f>
        <v>-</v>
      </c>
      <c r="V3069" s="84" t="str">
        <f aca="false">IF(O3069="Not Used","-",VLOOKUP(D3069,FOLIOS,7,FALSE())&amp;H3069)</f>
        <v>-</v>
      </c>
      <c r="W3069" s="84" t="str">
        <f aca="false">IF(U3069="-","-",O3069&amp;E3069&amp;H3069)</f>
        <v>-</v>
      </c>
      <c r="X3069" s="85" t="str">
        <f aca="false">D3069&amp;G3069</f>
        <v>FT-CAND-EGSC-PRCTOLL:EMP/WADD</v>
      </c>
      <c r="AF3069" s="0" t="str">
        <f aca="false">D3069&amp;V3069</f>
        <v>FT-CAND-EGSC-PRC-</v>
      </c>
    </row>
    <row r="3070" customFormat="false" ht="12.75" hidden="false" customHeight="false" outlineLevel="0" collapsed="false">
      <c r="A3070" s="81" t="n">
        <v>36682</v>
      </c>
      <c r="B3070" s="82" t="s">
        <v>55</v>
      </c>
      <c r="C3070" s="82" t="s">
        <v>56</v>
      </c>
      <c r="D3070" s="82" t="s">
        <v>103</v>
      </c>
      <c r="E3070" s="82" t="s">
        <v>24</v>
      </c>
      <c r="F3070" s="82"/>
      <c r="G3070" s="82" t="s">
        <v>59</v>
      </c>
      <c r="H3070" s="81" t="n">
        <v>37377</v>
      </c>
      <c r="I3070" s="82" t="n">
        <v>351655</v>
      </c>
      <c r="J3070" s="82" t="n">
        <v>0</v>
      </c>
      <c r="K3070" s="83" t="n">
        <f aca="false">IF(J3070=0,0,J3070/I3070)</f>
        <v>0</v>
      </c>
      <c r="L3070" s="83" t="n">
        <f aca="false">I3070/UOM</f>
        <v>35.1655</v>
      </c>
      <c r="M3070" s="83" t="n">
        <f aca="false">J3070/UOM</f>
        <v>0</v>
      </c>
      <c r="N3070" s="84" t="str">
        <f aca="false">IF(F3070="P","PHY",IF(F3070="G","G",E3070))</f>
        <v>P</v>
      </c>
      <c r="O3070" s="84" t="str">
        <f aca="false">IF(ISNA(VLOOKUP(G3070,BadCanCurves,1,FALSE())),VLOOKUP(D3070,FOLIOS,6,FALSE()),"not used")</f>
        <v>not used</v>
      </c>
      <c r="P3070" s="84" t="n">
        <f aca="false">IF($N3070="P",VLOOKUP(H3070,PrcBuckets,2,FALSE()),0)</f>
        <v>10</v>
      </c>
      <c r="Q3070" s="84" t="n">
        <f aca="false">IF($N3070="D",VLOOKUP(H3070,BasisBuckets,2,FALSE()),0)</f>
        <v>0</v>
      </c>
      <c r="R3070" s="84" t="n">
        <f aca="false">IF($N3070="PHY",VLOOKUP(H3070,PGDBuckets,2,FALSE()),0)</f>
        <v>0</v>
      </c>
      <c r="S3070" s="84" t="n">
        <f aca="false">IF($N3070="G",VLOOKUP(H3070,PGDBuckets,2,FALSE()),0)</f>
        <v>0</v>
      </c>
      <c r="T3070" s="84" t="n">
        <f aca="false">SUM(P3070:S3070)</f>
        <v>10</v>
      </c>
      <c r="U3070" s="84" t="str">
        <f aca="false">IF(O3070="not used","-",O3070&amp;N3070&amp;T3070)</f>
        <v>-</v>
      </c>
      <c r="V3070" s="84" t="str">
        <f aca="false">IF(O3070="Not Used","-",VLOOKUP(D3070,FOLIOS,7,FALSE())&amp;H3070)</f>
        <v>-</v>
      </c>
      <c r="W3070" s="84" t="str">
        <f aca="false">IF(U3070="-","-",O3070&amp;E3070&amp;H3070)</f>
        <v>-</v>
      </c>
      <c r="X3070" s="85" t="str">
        <f aca="false">D3070&amp;G3070</f>
        <v>FT-CAND-EGSC-PRCTOLL:EMP/WADD</v>
      </c>
      <c r="AF3070" s="0" t="str">
        <f aca="false">D3070&amp;V3070</f>
        <v>FT-CAND-EGSC-PRC-</v>
      </c>
    </row>
    <row r="3071" customFormat="false" ht="12.75" hidden="false" customHeight="false" outlineLevel="0" collapsed="false">
      <c r="A3071" s="81" t="n">
        <v>36682</v>
      </c>
      <c r="B3071" s="82" t="s">
        <v>55</v>
      </c>
      <c r="C3071" s="82" t="s">
        <v>56</v>
      </c>
      <c r="D3071" s="82" t="s">
        <v>103</v>
      </c>
      <c r="E3071" s="82" t="s">
        <v>24</v>
      </c>
      <c r="F3071" s="82"/>
      <c r="G3071" s="82" t="s">
        <v>59</v>
      </c>
      <c r="H3071" s="81" t="n">
        <v>37408</v>
      </c>
      <c r="I3071" s="82" t="n">
        <v>338242</v>
      </c>
      <c r="J3071" s="82" t="n">
        <v>0</v>
      </c>
      <c r="K3071" s="83" t="n">
        <f aca="false">IF(J3071=0,0,J3071/I3071)</f>
        <v>0</v>
      </c>
      <c r="L3071" s="83" t="n">
        <f aca="false">I3071/UOM</f>
        <v>33.8242</v>
      </c>
      <c r="M3071" s="83" t="n">
        <f aca="false">J3071/UOM</f>
        <v>0</v>
      </c>
      <c r="N3071" s="84" t="str">
        <f aca="false">IF(F3071="P","PHY",IF(F3071="G","G",E3071))</f>
        <v>P</v>
      </c>
      <c r="O3071" s="84" t="str">
        <f aca="false">IF(ISNA(VLOOKUP(G3071,BadCanCurves,1,FALSE())),VLOOKUP(D3071,FOLIOS,6,FALSE()),"not used")</f>
        <v>not used</v>
      </c>
      <c r="P3071" s="84" t="n">
        <f aca="false">IF($N3071="P",VLOOKUP(H3071,PrcBuckets,2,FALSE()),0)</f>
        <v>10</v>
      </c>
      <c r="Q3071" s="84" t="n">
        <f aca="false">IF($N3071="D",VLOOKUP(H3071,BasisBuckets,2,FALSE()),0)</f>
        <v>0</v>
      </c>
      <c r="R3071" s="84" t="n">
        <f aca="false">IF($N3071="PHY",VLOOKUP(H3071,PGDBuckets,2,FALSE()),0)</f>
        <v>0</v>
      </c>
      <c r="S3071" s="84" t="n">
        <f aca="false">IF($N3071="G",VLOOKUP(H3071,PGDBuckets,2,FALSE()),0)</f>
        <v>0</v>
      </c>
      <c r="T3071" s="84" t="n">
        <f aca="false">SUM(P3071:S3071)</f>
        <v>10</v>
      </c>
      <c r="U3071" s="84" t="str">
        <f aca="false">IF(O3071="not used","-",O3071&amp;N3071&amp;T3071)</f>
        <v>-</v>
      </c>
      <c r="V3071" s="84" t="str">
        <f aca="false">IF(O3071="Not Used","-",VLOOKUP(D3071,FOLIOS,7,FALSE())&amp;H3071)</f>
        <v>-</v>
      </c>
      <c r="W3071" s="84" t="str">
        <f aca="false">IF(U3071="-","-",O3071&amp;E3071&amp;H3071)</f>
        <v>-</v>
      </c>
      <c r="X3071" s="85" t="str">
        <f aca="false">D3071&amp;G3071</f>
        <v>FT-CAND-EGSC-PRCTOLL:EMP/WADD</v>
      </c>
      <c r="AF3071" s="0" t="str">
        <f aca="false">D3071&amp;V3071</f>
        <v>FT-CAND-EGSC-PRC-</v>
      </c>
    </row>
    <row r="3072" customFormat="false" ht="12.75" hidden="false" customHeight="false" outlineLevel="0" collapsed="false">
      <c r="A3072" s="81" t="n">
        <v>36682</v>
      </c>
      <c r="B3072" s="82" t="s">
        <v>55</v>
      </c>
      <c r="C3072" s="82" t="s">
        <v>56</v>
      </c>
      <c r="D3072" s="82" t="s">
        <v>103</v>
      </c>
      <c r="E3072" s="82" t="s">
        <v>24</v>
      </c>
      <c r="F3072" s="82"/>
      <c r="G3072" s="82" t="s">
        <v>59</v>
      </c>
      <c r="H3072" s="81" t="n">
        <v>37438</v>
      </c>
      <c r="I3072" s="82" t="n">
        <v>347461</v>
      </c>
      <c r="J3072" s="82" t="n">
        <v>0</v>
      </c>
      <c r="K3072" s="83" t="n">
        <f aca="false">IF(J3072=0,0,J3072/I3072)</f>
        <v>0</v>
      </c>
      <c r="L3072" s="83" t="n">
        <f aca="false">I3072/UOM</f>
        <v>34.7461</v>
      </c>
      <c r="M3072" s="83" t="n">
        <f aca="false">J3072/UOM</f>
        <v>0</v>
      </c>
      <c r="N3072" s="84" t="str">
        <f aca="false">IF(F3072="P","PHY",IF(F3072="G","G",E3072))</f>
        <v>P</v>
      </c>
      <c r="O3072" s="84" t="str">
        <f aca="false">IF(ISNA(VLOOKUP(G3072,BadCanCurves,1,FALSE())),VLOOKUP(D3072,FOLIOS,6,FALSE()),"not used")</f>
        <v>not used</v>
      </c>
      <c r="P3072" s="84" t="n">
        <f aca="false">IF($N3072="P",VLOOKUP(H3072,PrcBuckets,2,FALSE()),0)</f>
        <v>10</v>
      </c>
      <c r="Q3072" s="84" t="n">
        <f aca="false">IF($N3072="D",VLOOKUP(H3072,BasisBuckets,2,FALSE()),0)</f>
        <v>0</v>
      </c>
      <c r="R3072" s="84" t="n">
        <f aca="false">IF($N3072="PHY",VLOOKUP(H3072,PGDBuckets,2,FALSE()),0)</f>
        <v>0</v>
      </c>
      <c r="S3072" s="84" t="n">
        <f aca="false">IF($N3072="G",VLOOKUP(H3072,PGDBuckets,2,FALSE()),0)</f>
        <v>0</v>
      </c>
      <c r="T3072" s="84" t="n">
        <f aca="false">SUM(P3072:S3072)</f>
        <v>10</v>
      </c>
      <c r="U3072" s="84" t="str">
        <f aca="false">IF(O3072="not used","-",O3072&amp;N3072&amp;T3072)</f>
        <v>-</v>
      </c>
      <c r="V3072" s="84" t="str">
        <f aca="false">IF(O3072="Not Used","-",VLOOKUP(D3072,FOLIOS,7,FALSE())&amp;H3072)</f>
        <v>-</v>
      </c>
      <c r="W3072" s="84" t="str">
        <f aca="false">IF(U3072="-","-",O3072&amp;E3072&amp;H3072)</f>
        <v>-</v>
      </c>
      <c r="X3072" s="85" t="str">
        <f aca="false">D3072&amp;G3072</f>
        <v>FT-CAND-EGSC-PRCTOLL:EMP/WADD</v>
      </c>
      <c r="AF3072" s="0" t="str">
        <f aca="false">D3072&amp;V3072</f>
        <v>FT-CAND-EGSC-PRC-</v>
      </c>
    </row>
    <row r="3073" customFormat="false" ht="12.75" hidden="false" customHeight="false" outlineLevel="0" collapsed="false">
      <c r="A3073" s="81" t="n">
        <v>36682</v>
      </c>
      <c r="B3073" s="82" t="s">
        <v>55</v>
      </c>
      <c r="C3073" s="82" t="s">
        <v>56</v>
      </c>
      <c r="D3073" s="82" t="s">
        <v>103</v>
      </c>
      <c r="E3073" s="82" t="s">
        <v>24</v>
      </c>
      <c r="F3073" s="82"/>
      <c r="G3073" s="82" t="s">
        <v>59</v>
      </c>
      <c r="H3073" s="81" t="n">
        <v>37469</v>
      </c>
      <c r="I3073" s="82" t="n">
        <v>345354</v>
      </c>
      <c r="J3073" s="82" t="n">
        <v>0</v>
      </c>
      <c r="K3073" s="83" t="n">
        <f aca="false">IF(J3073=0,0,J3073/I3073)</f>
        <v>0</v>
      </c>
      <c r="L3073" s="83" t="n">
        <f aca="false">I3073/UOM</f>
        <v>34.5354</v>
      </c>
      <c r="M3073" s="83" t="n">
        <f aca="false">J3073/UOM</f>
        <v>0</v>
      </c>
      <c r="N3073" s="84" t="str">
        <f aca="false">IF(F3073="P","PHY",IF(F3073="G","G",E3073))</f>
        <v>P</v>
      </c>
      <c r="O3073" s="84" t="str">
        <f aca="false">IF(ISNA(VLOOKUP(G3073,BadCanCurves,1,FALSE())),VLOOKUP(D3073,FOLIOS,6,FALSE()),"not used")</f>
        <v>not used</v>
      </c>
      <c r="P3073" s="84" t="n">
        <f aca="false">IF($N3073="P",VLOOKUP(H3073,PrcBuckets,2,FALSE()),0)</f>
        <v>10</v>
      </c>
      <c r="Q3073" s="84" t="n">
        <f aca="false">IF($N3073="D",VLOOKUP(H3073,BasisBuckets,2,FALSE()),0)</f>
        <v>0</v>
      </c>
      <c r="R3073" s="84" t="n">
        <f aca="false">IF($N3073="PHY",VLOOKUP(H3073,PGDBuckets,2,FALSE()),0)</f>
        <v>0</v>
      </c>
      <c r="S3073" s="84" t="n">
        <f aca="false">IF($N3073="G",VLOOKUP(H3073,PGDBuckets,2,FALSE()),0)</f>
        <v>0</v>
      </c>
      <c r="T3073" s="84" t="n">
        <f aca="false">SUM(P3073:S3073)</f>
        <v>10</v>
      </c>
      <c r="U3073" s="84" t="str">
        <f aca="false">IF(O3073="not used","-",O3073&amp;N3073&amp;T3073)</f>
        <v>-</v>
      </c>
      <c r="V3073" s="84" t="str">
        <f aca="false">IF(O3073="Not Used","-",VLOOKUP(D3073,FOLIOS,7,FALSE())&amp;H3073)</f>
        <v>-</v>
      </c>
      <c r="W3073" s="84" t="str">
        <f aca="false">IF(U3073="-","-",O3073&amp;E3073&amp;H3073)</f>
        <v>-</v>
      </c>
      <c r="X3073" s="85" t="str">
        <f aca="false">D3073&amp;G3073</f>
        <v>FT-CAND-EGSC-PRCTOLL:EMP/WADD</v>
      </c>
      <c r="AF3073" s="0" t="str">
        <f aca="false">D3073&amp;V3073</f>
        <v>FT-CAND-EGSC-PRC-</v>
      </c>
    </row>
    <row r="3074" customFormat="false" ht="12.75" hidden="false" customHeight="false" outlineLevel="0" collapsed="false">
      <c r="A3074" s="81" t="n">
        <v>36682</v>
      </c>
      <c r="B3074" s="82" t="s">
        <v>55</v>
      </c>
      <c r="C3074" s="82" t="s">
        <v>56</v>
      </c>
      <c r="D3074" s="82" t="s">
        <v>103</v>
      </c>
      <c r="E3074" s="82" t="s">
        <v>24</v>
      </c>
      <c r="F3074" s="82"/>
      <c r="G3074" s="82" t="s">
        <v>59</v>
      </c>
      <c r="H3074" s="81" t="n">
        <v>37500</v>
      </c>
      <c r="I3074" s="82" t="n">
        <v>332185</v>
      </c>
      <c r="J3074" s="82" t="n">
        <v>0</v>
      </c>
      <c r="K3074" s="83" t="n">
        <f aca="false">IF(J3074=0,0,J3074/I3074)</f>
        <v>0</v>
      </c>
      <c r="L3074" s="83" t="n">
        <f aca="false">I3074/UOM</f>
        <v>33.2185</v>
      </c>
      <c r="M3074" s="83" t="n">
        <f aca="false">J3074/UOM</f>
        <v>0</v>
      </c>
      <c r="N3074" s="84" t="str">
        <f aca="false">IF(F3074="P","PHY",IF(F3074="G","G",E3074))</f>
        <v>P</v>
      </c>
      <c r="O3074" s="84" t="str">
        <f aca="false">IF(ISNA(VLOOKUP(G3074,BadCanCurves,1,FALSE())),VLOOKUP(D3074,FOLIOS,6,FALSE()),"not used")</f>
        <v>not used</v>
      </c>
      <c r="P3074" s="84" t="n">
        <f aca="false">IF($N3074="P",VLOOKUP(H3074,PrcBuckets,2,FALSE()),0)</f>
        <v>10</v>
      </c>
      <c r="Q3074" s="84" t="n">
        <f aca="false">IF($N3074="D",VLOOKUP(H3074,BasisBuckets,2,FALSE()),0)</f>
        <v>0</v>
      </c>
      <c r="R3074" s="84" t="n">
        <f aca="false">IF($N3074="PHY",VLOOKUP(H3074,PGDBuckets,2,FALSE()),0)</f>
        <v>0</v>
      </c>
      <c r="S3074" s="84" t="n">
        <f aca="false">IF($N3074="G",VLOOKUP(H3074,PGDBuckets,2,FALSE()),0)</f>
        <v>0</v>
      </c>
      <c r="T3074" s="84" t="n">
        <f aca="false">SUM(P3074:S3074)</f>
        <v>10</v>
      </c>
      <c r="U3074" s="84" t="str">
        <f aca="false">IF(O3074="not used","-",O3074&amp;N3074&amp;T3074)</f>
        <v>-</v>
      </c>
      <c r="V3074" s="84" t="str">
        <f aca="false">IF(O3074="Not Used","-",VLOOKUP(D3074,FOLIOS,7,FALSE())&amp;H3074)</f>
        <v>-</v>
      </c>
      <c r="W3074" s="84" t="str">
        <f aca="false">IF(U3074="-","-",O3074&amp;E3074&amp;H3074)</f>
        <v>-</v>
      </c>
      <c r="X3074" s="85" t="str">
        <f aca="false">D3074&amp;G3074</f>
        <v>FT-CAND-EGSC-PRCTOLL:EMP/WADD</v>
      </c>
      <c r="AF3074" s="0" t="str">
        <f aca="false">D3074&amp;V3074</f>
        <v>FT-CAND-EGSC-PRC-</v>
      </c>
    </row>
    <row r="3075" customFormat="false" ht="12.75" hidden="false" customHeight="false" outlineLevel="0" collapsed="false">
      <c r="A3075" s="81" t="n">
        <v>36682</v>
      </c>
      <c r="B3075" s="82" t="s">
        <v>55</v>
      </c>
      <c r="C3075" s="82" t="s">
        <v>56</v>
      </c>
      <c r="D3075" s="82" t="s">
        <v>103</v>
      </c>
      <c r="E3075" s="82" t="s">
        <v>24</v>
      </c>
      <c r="F3075" s="82"/>
      <c r="G3075" s="82" t="s">
        <v>59</v>
      </c>
      <c r="H3075" s="81" t="n">
        <v>37530</v>
      </c>
      <c r="I3075" s="82" t="n">
        <v>341243</v>
      </c>
      <c r="J3075" s="82" t="n">
        <v>0</v>
      </c>
      <c r="K3075" s="83" t="n">
        <f aca="false">IF(J3075=0,0,J3075/I3075)</f>
        <v>0</v>
      </c>
      <c r="L3075" s="83" t="n">
        <f aca="false">I3075/UOM</f>
        <v>34.1243</v>
      </c>
      <c r="M3075" s="83" t="n">
        <f aca="false">J3075/UOM</f>
        <v>0</v>
      </c>
      <c r="N3075" s="84" t="str">
        <f aca="false">IF(F3075="P","PHY",IF(F3075="G","G",E3075))</f>
        <v>P</v>
      </c>
      <c r="O3075" s="84" t="str">
        <f aca="false">IF(ISNA(VLOOKUP(G3075,BadCanCurves,1,FALSE())),VLOOKUP(D3075,FOLIOS,6,FALSE()),"not used")</f>
        <v>not used</v>
      </c>
      <c r="P3075" s="84" t="n">
        <f aca="false">IF($N3075="P",VLOOKUP(H3075,PrcBuckets,2,FALSE()),0)</f>
        <v>10</v>
      </c>
      <c r="Q3075" s="84" t="n">
        <f aca="false">IF($N3075="D",VLOOKUP(H3075,BasisBuckets,2,FALSE()),0)</f>
        <v>0</v>
      </c>
      <c r="R3075" s="84" t="n">
        <f aca="false">IF($N3075="PHY",VLOOKUP(H3075,PGDBuckets,2,FALSE()),0)</f>
        <v>0</v>
      </c>
      <c r="S3075" s="84" t="n">
        <f aca="false">IF($N3075="G",VLOOKUP(H3075,PGDBuckets,2,FALSE()),0)</f>
        <v>0</v>
      </c>
      <c r="T3075" s="84" t="n">
        <f aca="false">SUM(P3075:S3075)</f>
        <v>10</v>
      </c>
      <c r="U3075" s="84" t="str">
        <f aca="false">IF(O3075="not used","-",O3075&amp;N3075&amp;T3075)</f>
        <v>-</v>
      </c>
      <c r="V3075" s="84" t="str">
        <f aca="false">IF(O3075="Not Used","-",VLOOKUP(D3075,FOLIOS,7,FALSE())&amp;H3075)</f>
        <v>-</v>
      </c>
      <c r="W3075" s="84" t="str">
        <f aca="false">IF(U3075="-","-",O3075&amp;E3075&amp;H3075)</f>
        <v>-</v>
      </c>
      <c r="X3075" s="85" t="str">
        <f aca="false">D3075&amp;G3075</f>
        <v>FT-CAND-EGSC-PRCTOLL:EMP/WADD</v>
      </c>
      <c r="AF3075" s="0" t="str">
        <f aca="false">D3075&amp;V3075</f>
        <v>FT-CAND-EGSC-PRC-</v>
      </c>
    </row>
    <row r="3076" customFormat="false" ht="12.75" hidden="false" customHeight="false" outlineLevel="0" collapsed="false">
      <c r="A3076" s="81" t="n">
        <v>36682</v>
      </c>
      <c r="B3076" s="82" t="s">
        <v>55</v>
      </c>
      <c r="C3076" s="82" t="s">
        <v>56</v>
      </c>
      <c r="D3076" s="82" t="s">
        <v>103</v>
      </c>
      <c r="E3076" s="82" t="s">
        <v>24</v>
      </c>
      <c r="F3076" s="82"/>
      <c r="G3076" s="82" t="s">
        <v>59</v>
      </c>
      <c r="H3076" s="81" t="n">
        <v>37561</v>
      </c>
      <c r="I3076" s="82" t="n">
        <v>328236</v>
      </c>
      <c r="J3076" s="82" t="n">
        <v>0</v>
      </c>
      <c r="K3076" s="83" t="n">
        <f aca="false">IF(J3076=0,0,J3076/I3076)</f>
        <v>0</v>
      </c>
      <c r="L3076" s="83" t="n">
        <f aca="false">I3076/UOM</f>
        <v>32.8236</v>
      </c>
      <c r="M3076" s="83" t="n">
        <f aca="false">J3076/UOM</f>
        <v>0</v>
      </c>
      <c r="N3076" s="84" t="str">
        <f aca="false">IF(F3076="P","PHY",IF(F3076="G","G",E3076))</f>
        <v>P</v>
      </c>
      <c r="O3076" s="84" t="str">
        <f aca="false">IF(ISNA(VLOOKUP(G3076,BadCanCurves,1,FALSE())),VLOOKUP(D3076,FOLIOS,6,FALSE()),"not used")</f>
        <v>not used</v>
      </c>
      <c r="P3076" s="84" t="n">
        <f aca="false">IF($N3076="P",VLOOKUP(H3076,PrcBuckets,2,FALSE()),0)</f>
        <v>10</v>
      </c>
      <c r="Q3076" s="84" t="n">
        <f aca="false">IF($N3076="D",VLOOKUP(H3076,BasisBuckets,2,FALSE()),0)</f>
        <v>0</v>
      </c>
      <c r="R3076" s="84" t="n">
        <f aca="false">IF($N3076="PHY",VLOOKUP(H3076,PGDBuckets,2,FALSE()),0)</f>
        <v>0</v>
      </c>
      <c r="S3076" s="84" t="n">
        <f aca="false">IF($N3076="G",VLOOKUP(H3076,PGDBuckets,2,FALSE()),0)</f>
        <v>0</v>
      </c>
      <c r="T3076" s="84" t="n">
        <f aca="false">SUM(P3076:S3076)</f>
        <v>10</v>
      </c>
      <c r="U3076" s="84" t="str">
        <f aca="false">IF(O3076="not used","-",O3076&amp;N3076&amp;T3076)</f>
        <v>-</v>
      </c>
      <c r="V3076" s="84" t="str">
        <f aca="false">IF(O3076="Not Used","-",VLOOKUP(D3076,FOLIOS,7,FALSE())&amp;H3076)</f>
        <v>-</v>
      </c>
      <c r="W3076" s="84" t="str">
        <f aca="false">IF(U3076="-","-",O3076&amp;E3076&amp;H3076)</f>
        <v>-</v>
      </c>
      <c r="X3076" s="85" t="str">
        <f aca="false">D3076&amp;G3076</f>
        <v>FT-CAND-EGSC-PRCTOLL:EMP/WADD</v>
      </c>
      <c r="AF3076" s="0" t="str">
        <f aca="false">D3076&amp;V3076</f>
        <v>FT-CAND-EGSC-PRC-</v>
      </c>
    </row>
    <row r="3077" customFormat="false" ht="12.75" hidden="false" customHeight="false" outlineLevel="0" collapsed="false">
      <c r="A3077" s="81" t="n">
        <v>36682</v>
      </c>
      <c r="B3077" s="82" t="s">
        <v>55</v>
      </c>
      <c r="C3077" s="82" t="s">
        <v>56</v>
      </c>
      <c r="D3077" s="82" t="s">
        <v>103</v>
      </c>
      <c r="E3077" s="82" t="s">
        <v>24</v>
      </c>
      <c r="F3077" s="82"/>
      <c r="G3077" s="82" t="s">
        <v>59</v>
      </c>
      <c r="H3077" s="81" t="n">
        <v>37591</v>
      </c>
      <c r="I3077" s="82" t="n">
        <v>337189</v>
      </c>
      <c r="J3077" s="82" t="n">
        <v>0</v>
      </c>
      <c r="K3077" s="83" t="n">
        <f aca="false">IF(J3077=0,0,J3077/I3077)</f>
        <v>0</v>
      </c>
      <c r="L3077" s="83" t="n">
        <f aca="false">I3077/UOM</f>
        <v>33.7189</v>
      </c>
      <c r="M3077" s="83" t="n">
        <f aca="false">J3077/UOM</f>
        <v>0</v>
      </c>
      <c r="N3077" s="84" t="str">
        <f aca="false">IF(F3077="P","PHY",IF(F3077="G","G",E3077))</f>
        <v>P</v>
      </c>
      <c r="O3077" s="84" t="str">
        <f aca="false">IF(ISNA(VLOOKUP(G3077,BadCanCurves,1,FALSE())),VLOOKUP(D3077,FOLIOS,6,FALSE()),"not used")</f>
        <v>not used</v>
      </c>
      <c r="P3077" s="84" t="n">
        <f aca="false">IF($N3077="P",VLOOKUP(H3077,PrcBuckets,2,FALSE()),0)</f>
        <v>10</v>
      </c>
      <c r="Q3077" s="84" t="n">
        <f aca="false">IF($N3077="D",VLOOKUP(H3077,BasisBuckets,2,FALSE()),0)</f>
        <v>0</v>
      </c>
      <c r="R3077" s="84" t="n">
        <f aca="false">IF($N3077="PHY",VLOOKUP(H3077,PGDBuckets,2,FALSE()),0)</f>
        <v>0</v>
      </c>
      <c r="S3077" s="84" t="n">
        <f aca="false">IF($N3077="G",VLOOKUP(H3077,PGDBuckets,2,FALSE()),0)</f>
        <v>0</v>
      </c>
      <c r="T3077" s="84" t="n">
        <f aca="false">SUM(P3077:S3077)</f>
        <v>10</v>
      </c>
      <c r="U3077" s="84" t="str">
        <f aca="false">IF(O3077="not used","-",O3077&amp;N3077&amp;T3077)</f>
        <v>-</v>
      </c>
      <c r="V3077" s="84" t="str">
        <f aca="false">IF(O3077="Not Used","-",VLOOKUP(D3077,FOLIOS,7,FALSE())&amp;H3077)</f>
        <v>-</v>
      </c>
      <c r="W3077" s="84" t="str">
        <f aca="false">IF(U3077="-","-",O3077&amp;E3077&amp;H3077)</f>
        <v>-</v>
      </c>
      <c r="X3077" s="85" t="str">
        <f aca="false">D3077&amp;G3077</f>
        <v>FT-CAND-EGSC-PRCTOLL:EMP/WADD</v>
      </c>
      <c r="AF3077" s="0" t="str">
        <f aca="false">D3077&amp;V3077</f>
        <v>FT-CAND-EGSC-PRC-</v>
      </c>
    </row>
    <row r="3078" customFormat="false" ht="12.75" hidden="false" customHeight="false" outlineLevel="0" collapsed="false">
      <c r="A3078" s="81" t="n">
        <v>36682</v>
      </c>
      <c r="B3078" s="82" t="s">
        <v>55</v>
      </c>
      <c r="C3078" s="82" t="s">
        <v>56</v>
      </c>
      <c r="D3078" s="82" t="s">
        <v>103</v>
      </c>
      <c r="E3078" s="82" t="s">
        <v>24</v>
      </c>
      <c r="F3078" s="82"/>
      <c r="G3078" s="82" t="s">
        <v>59</v>
      </c>
      <c r="H3078" s="81" t="n">
        <v>37622</v>
      </c>
      <c r="I3078" s="82" t="n">
        <v>335145</v>
      </c>
      <c r="J3078" s="82" t="n">
        <v>0</v>
      </c>
      <c r="K3078" s="83" t="n">
        <f aca="false">IF(J3078=0,0,J3078/I3078)</f>
        <v>0</v>
      </c>
      <c r="L3078" s="83" t="n">
        <f aca="false">I3078/UOM</f>
        <v>33.5145</v>
      </c>
      <c r="M3078" s="83" t="n">
        <f aca="false">J3078/UOM</f>
        <v>0</v>
      </c>
      <c r="N3078" s="84" t="str">
        <f aca="false">IF(F3078="P","PHY",IF(F3078="G","G",E3078))</f>
        <v>P</v>
      </c>
      <c r="O3078" s="84" t="str">
        <f aca="false">IF(ISNA(VLOOKUP(G3078,BadCanCurves,1,FALSE())),VLOOKUP(D3078,FOLIOS,6,FALSE()),"not used")</f>
        <v>not used</v>
      </c>
      <c r="P3078" s="84" t="n">
        <f aca="false">IF($N3078="P",VLOOKUP(H3078,PrcBuckets,2,FALSE()),0)</f>
        <v>11</v>
      </c>
      <c r="Q3078" s="84" t="n">
        <f aca="false">IF($N3078="D",VLOOKUP(H3078,BasisBuckets,2,FALSE()),0)</f>
        <v>0</v>
      </c>
      <c r="R3078" s="84" t="n">
        <f aca="false">IF($N3078="PHY",VLOOKUP(H3078,PGDBuckets,2,FALSE()),0)</f>
        <v>0</v>
      </c>
      <c r="S3078" s="84" t="n">
        <f aca="false">IF($N3078="G",VLOOKUP(H3078,PGDBuckets,2,FALSE()),0)</f>
        <v>0</v>
      </c>
      <c r="T3078" s="84" t="n">
        <f aca="false">SUM(P3078:S3078)</f>
        <v>11</v>
      </c>
      <c r="U3078" s="84" t="str">
        <f aca="false">IF(O3078="not used","-",O3078&amp;N3078&amp;T3078)</f>
        <v>-</v>
      </c>
      <c r="V3078" s="84" t="str">
        <f aca="false">IF(O3078="Not Used","-",VLOOKUP(D3078,FOLIOS,7,FALSE())&amp;H3078)</f>
        <v>-</v>
      </c>
      <c r="W3078" s="84" t="str">
        <f aca="false">IF(U3078="-","-",O3078&amp;E3078&amp;H3078)</f>
        <v>-</v>
      </c>
      <c r="X3078" s="85" t="str">
        <f aca="false">D3078&amp;G3078</f>
        <v>FT-CAND-EGSC-PRCTOLL:EMP/WADD</v>
      </c>
      <c r="AF3078" s="0" t="str">
        <f aca="false">D3078&amp;V3078</f>
        <v>FT-CAND-EGSC-PRC-</v>
      </c>
    </row>
    <row r="3079" customFormat="false" ht="12.75" hidden="false" customHeight="false" outlineLevel="0" collapsed="false">
      <c r="A3079" s="81" t="n">
        <v>36682</v>
      </c>
      <c r="B3079" s="82" t="s">
        <v>55</v>
      </c>
      <c r="C3079" s="82" t="s">
        <v>56</v>
      </c>
      <c r="D3079" s="82" t="s">
        <v>103</v>
      </c>
      <c r="E3079" s="82" t="s">
        <v>24</v>
      </c>
      <c r="F3079" s="82"/>
      <c r="G3079" s="82" t="s">
        <v>59</v>
      </c>
      <c r="H3079" s="81" t="n">
        <v>37653</v>
      </c>
      <c r="I3079" s="82" t="n">
        <v>300874</v>
      </c>
      <c r="J3079" s="82" t="n">
        <v>0</v>
      </c>
      <c r="K3079" s="83" t="n">
        <f aca="false">IF(J3079=0,0,J3079/I3079)</f>
        <v>0</v>
      </c>
      <c r="L3079" s="83" t="n">
        <f aca="false">I3079/UOM</f>
        <v>30.0874</v>
      </c>
      <c r="M3079" s="83" t="n">
        <f aca="false">J3079/UOM</f>
        <v>0</v>
      </c>
      <c r="N3079" s="84" t="str">
        <f aca="false">IF(F3079="P","PHY",IF(F3079="G","G",E3079))</f>
        <v>P</v>
      </c>
      <c r="O3079" s="84" t="str">
        <f aca="false">IF(ISNA(VLOOKUP(G3079,BadCanCurves,1,FALSE())),VLOOKUP(D3079,FOLIOS,6,FALSE()),"not used")</f>
        <v>not used</v>
      </c>
      <c r="P3079" s="84" t="n">
        <f aca="false">IF($N3079="P",VLOOKUP(H3079,PrcBuckets,2,FALSE()),0)</f>
        <v>11</v>
      </c>
      <c r="Q3079" s="84" t="n">
        <f aca="false">IF($N3079="D",VLOOKUP(H3079,BasisBuckets,2,FALSE()),0)</f>
        <v>0</v>
      </c>
      <c r="R3079" s="84" t="n">
        <f aca="false">IF($N3079="PHY",VLOOKUP(H3079,PGDBuckets,2,FALSE()),0)</f>
        <v>0</v>
      </c>
      <c r="S3079" s="84" t="n">
        <f aca="false">IF($N3079="G",VLOOKUP(H3079,PGDBuckets,2,FALSE()),0)</f>
        <v>0</v>
      </c>
      <c r="T3079" s="84" t="n">
        <f aca="false">SUM(P3079:S3079)</f>
        <v>11</v>
      </c>
      <c r="U3079" s="84" t="str">
        <f aca="false">IF(O3079="not used","-",O3079&amp;N3079&amp;T3079)</f>
        <v>-</v>
      </c>
      <c r="V3079" s="84" t="str">
        <f aca="false">IF(O3079="Not Used","-",VLOOKUP(D3079,FOLIOS,7,FALSE())&amp;H3079)</f>
        <v>-</v>
      </c>
      <c r="W3079" s="84" t="str">
        <f aca="false">IF(U3079="-","-",O3079&amp;E3079&amp;H3079)</f>
        <v>-</v>
      </c>
      <c r="X3079" s="85" t="str">
        <f aca="false">D3079&amp;G3079</f>
        <v>FT-CAND-EGSC-PRCTOLL:EMP/WADD</v>
      </c>
      <c r="AF3079" s="0" t="str">
        <f aca="false">D3079&amp;V3079</f>
        <v>FT-CAND-EGSC-PRC-</v>
      </c>
    </row>
    <row r="3080" customFormat="false" ht="12.75" hidden="false" customHeight="false" outlineLevel="0" collapsed="false">
      <c r="A3080" s="81" t="n">
        <v>36682</v>
      </c>
      <c r="B3080" s="82" t="s">
        <v>55</v>
      </c>
      <c r="C3080" s="82" t="s">
        <v>56</v>
      </c>
      <c r="D3080" s="82" t="s">
        <v>103</v>
      </c>
      <c r="E3080" s="82" t="s">
        <v>24</v>
      </c>
      <c r="F3080" s="82"/>
      <c r="G3080" s="82" t="s">
        <v>59</v>
      </c>
      <c r="H3080" s="81" t="n">
        <v>37681</v>
      </c>
      <c r="I3080" s="82" t="n">
        <v>331282</v>
      </c>
      <c r="J3080" s="82" t="n">
        <v>0</v>
      </c>
      <c r="K3080" s="83" t="n">
        <f aca="false">IF(J3080=0,0,J3080/I3080)</f>
        <v>0</v>
      </c>
      <c r="L3080" s="83" t="n">
        <f aca="false">I3080/UOM</f>
        <v>33.1282</v>
      </c>
      <c r="M3080" s="83" t="n">
        <f aca="false">J3080/UOM</f>
        <v>0</v>
      </c>
      <c r="N3080" s="84" t="str">
        <f aca="false">IF(F3080="P","PHY",IF(F3080="G","G",E3080))</f>
        <v>P</v>
      </c>
      <c r="O3080" s="84" t="str">
        <f aca="false">IF(ISNA(VLOOKUP(G3080,BadCanCurves,1,FALSE())),VLOOKUP(D3080,FOLIOS,6,FALSE()),"not used")</f>
        <v>not used</v>
      </c>
      <c r="P3080" s="84" t="n">
        <f aca="false">IF($N3080="P",VLOOKUP(H3080,PrcBuckets,2,FALSE()),0)</f>
        <v>11</v>
      </c>
      <c r="Q3080" s="84" t="n">
        <f aca="false">IF($N3080="D",VLOOKUP(H3080,BasisBuckets,2,FALSE()),0)</f>
        <v>0</v>
      </c>
      <c r="R3080" s="84" t="n">
        <f aca="false">IF($N3080="PHY",VLOOKUP(H3080,PGDBuckets,2,FALSE()),0)</f>
        <v>0</v>
      </c>
      <c r="S3080" s="84" t="n">
        <f aca="false">IF($N3080="G",VLOOKUP(H3080,PGDBuckets,2,FALSE()),0)</f>
        <v>0</v>
      </c>
      <c r="T3080" s="84" t="n">
        <f aca="false">SUM(P3080:S3080)</f>
        <v>11</v>
      </c>
      <c r="U3080" s="84" t="str">
        <f aca="false">IF(O3080="not used","-",O3080&amp;N3080&amp;T3080)</f>
        <v>-</v>
      </c>
      <c r="V3080" s="84" t="str">
        <f aca="false">IF(O3080="Not Used","-",VLOOKUP(D3080,FOLIOS,7,FALSE())&amp;H3080)</f>
        <v>-</v>
      </c>
      <c r="W3080" s="84" t="str">
        <f aca="false">IF(U3080="-","-",O3080&amp;E3080&amp;H3080)</f>
        <v>-</v>
      </c>
      <c r="X3080" s="85" t="str">
        <f aca="false">D3080&amp;G3080</f>
        <v>FT-CAND-EGSC-PRCTOLL:EMP/WADD</v>
      </c>
      <c r="AF3080" s="0" t="str">
        <f aca="false">D3080&amp;V3080</f>
        <v>FT-CAND-EGSC-PRC-</v>
      </c>
    </row>
    <row r="3081" customFormat="false" ht="12.75" hidden="false" customHeight="false" outlineLevel="0" collapsed="false">
      <c r="A3081" s="81" t="n">
        <v>36682</v>
      </c>
      <c r="B3081" s="82" t="s">
        <v>55</v>
      </c>
      <c r="C3081" s="82" t="s">
        <v>56</v>
      </c>
      <c r="D3081" s="82" t="s">
        <v>103</v>
      </c>
      <c r="E3081" s="82" t="s">
        <v>24</v>
      </c>
      <c r="F3081" s="82"/>
      <c r="G3081" s="82" t="s">
        <v>59</v>
      </c>
      <c r="H3081" s="81" t="n">
        <v>37712</v>
      </c>
      <c r="I3081" s="82" t="n">
        <v>318656</v>
      </c>
      <c r="J3081" s="82" t="n">
        <v>0</v>
      </c>
      <c r="K3081" s="83" t="n">
        <f aca="false">IF(J3081=0,0,J3081/I3081)</f>
        <v>0</v>
      </c>
      <c r="L3081" s="83" t="n">
        <f aca="false">I3081/UOM</f>
        <v>31.8656</v>
      </c>
      <c r="M3081" s="83" t="n">
        <f aca="false">J3081/UOM</f>
        <v>0</v>
      </c>
      <c r="N3081" s="84" t="str">
        <f aca="false">IF(F3081="P","PHY",IF(F3081="G","G",E3081))</f>
        <v>P</v>
      </c>
      <c r="O3081" s="84" t="str">
        <f aca="false">IF(ISNA(VLOOKUP(G3081,BadCanCurves,1,FALSE())),VLOOKUP(D3081,FOLIOS,6,FALSE()),"not used")</f>
        <v>not used</v>
      </c>
      <c r="P3081" s="84" t="n">
        <f aca="false">IF($N3081="P",VLOOKUP(H3081,PrcBuckets,2,FALSE()),0)</f>
        <v>11</v>
      </c>
      <c r="Q3081" s="84" t="n">
        <f aca="false">IF($N3081="D",VLOOKUP(H3081,BasisBuckets,2,FALSE()),0)</f>
        <v>0</v>
      </c>
      <c r="R3081" s="84" t="n">
        <f aca="false">IF($N3081="PHY",VLOOKUP(H3081,PGDBuckets,2,FALSE()),0)</f>
        <v>0</v>
      </c>
      <c r="S3081" s="84" t="n">
        <f aca="false">IF($N3081="G",VLOOKUP(H3081,PGDBuckets,2,FALSE()),0)</f>
        <v>0</v>
      </c>
      <c r="T3081" s="84" t="n">
        <f aca="false">SUM(P3081:S3081)</f>
        <v>11</v>
      </c>
      <c r="U3081" s="84" t="str">
        <f aca="false">IF(O3081="not used","-",O3081&amp;N3081&amp;T3081)</f>
        <v>-</v>
      </c>
      <c r="V3081" s="84" t="str">
        <f aca="false">IF(O3081="Not Used","-",VLOOKUP(D3081,FOLIOS,7,FALSE())&amp;H3081)</f>
        <v>-</v>
      </c>
      <c r="W3081" s="84" t="str">
        <f aca="false">IF(U3081="-","-",O3081&amp;E3081&amp;H3081)</f>
        <v>-</v>
      </c>
      <c r="X3081" s="85" t="str">
        <f aca="false">D3081&amp;G3081</f>
        <v>FT-CAND-EGSC-PRCTOLL:EMP/WADD</v>
      </c>
      <c r="AF3081" s="0" t="str">
        <f aca="false">D3081&amp;V3081</f>
        <v>FT-CAND-EGSC-PRC-</v>
      </c>
    </row>
    <row r="3082" customFormat="false" ht="12.75" hidden="false" customHeight="false" outlineLevel="0" collapsed="false">
      <c r="A3082" s="81" t="n">
        <v>36682</v>
      </c>
      <c r="B3082" s="82" t="s">
        <v>55</v>
      </c>
      <c r="C3082" s="82" t="s">
        <v>56</v>
      </c>
      <c r="D3082" s="82" t="s">
        <v>103</v>
      </c>
      <c r="E3082" s="82" t="s">
        <v>24</v>
      </c>
      <c r="F3082" s="82"/>
      <c r="G3082" s="82" t="s">
        <v>59</v>
      </c>
      <c r="H3082" s="81" t="n">
        <v>37742</v>
      </c>
      <c r="I3082" s="82" t="n">
        <v>327360</v>
      </c>
      <c r="J3082" s="82" t="n">
        <v>0</v>
      </c>
      <c r="K3082" s="83" t="n">
        <f aca="false">IF(J3082=0,0,J3082/I3082)</f>
        <v>0</v>
      </c>
      <c r="L3082" s="83" t="n">
        <f aca="false">I3082/UOM</f>
        <v>32.736</v>
      </c>
      <c r="M3082" s="83" t="n">
        <f aca="false">J3082/UOM</f>
        <v>0</v>
      </c>
      <c r="N3082" s="84" t="str">
        <f aca="false">IF(F3082="P","PHY",IF(F3082="G","G",E3082))</f>
        <v>P</v>
      </c>
      <c r="O3082" s="84" t="str">
        <f aca="false">IF(ISNA(VLOOKUP(G3082,BadCanCurves,1,FALSE())),VLOOKUP(D3082,FOLIOS,6,FALSE()),"not used")</f>
        <v>not used</v>
      </c>
      <c r="P3082" s="84" t="n">
        <f aca="false">IF($N3082="P",VLOOKUP(H3082,PrcBuckets,2,FALSE()),0)</f>
        <v>11</v>
      </c>
      <c r="Q3082" s="84" t="n">
        <f aca="false">IF($N3082="D",VLOOKUP(H3082,BasisBuckets,2,FALSE()),0)</f>
        <v>0</v>
      </c>
      <c r="R3082" s="84" t="n">
        <f aca="false">IF($N3082="PHY",VLOOKUP(H3082,PGDBuckets,2,FALSE()),0)</f>
        <v>0</v>
      </c>
      <c r="S3082" s="84" t="n">
        <f aca="false">IF($N3082="G",VLOOKUP(H3082,PGDBuckets,2,FALSE()),0)</f>
        <v>0</v>
      </c>
      <c r="T3082" s="84" t="n">
        <f aca="false">SUM(P3082:S3082)</f>
        <v>11</v>
      </c>
      <c r="U3082" s="84" t="str">
        <f aca="false">IF(O3082="not used","-",O3082&amp;N3082&amp;T3082)</f>
        <v>-</v>
      </c>
      <c r="V3082" s="84" t="str">
        <f aca="false">IF(O3082="Not Used","-",VLOOKUP(D3082,FOLIOS,7,FALSE())&amp;H3082)</f>
        <v>-</v>
      </c>
      <c r="W3082" s="84" t="str">
        <f aca="false">IF(U3082="-","-",O3082&amp;E3082&amp;H3082)</f>
        <v>-</v>
      </c>
      <c r="X3082" s="85" t="str">
        <f aca="false">D3082&amp;G3082</f>
        <v>FT-CAND-EGSC-PRCTOLL:EMP/WADD</v>
      </c>
      <c r="AF3082" s="0" t="str">
        <f aca="false">D3082&amp;V3082</f>
        <v>FT-CAND-EGSC-PRC-</v>
      </c>
    </row>
    <row r="3083" customFormat="false" ht="12.75" hidden="false" customHeight="false" outlineLevel="0" collapsed="false">
      <c r="A3083" s="81" t="n">
        <v>36682</v>
      </c>
      <c r="B3083" s="82" t="s">
        <v>55</v>
      </c>
      <c r="C3083" s="82" t="s">
        <v>56</v>
      </c>
      <c r="D3083" s="82" t="s">
        <v>103</v>
      </c>
      <c r="E3083" s="82" t="s">
        <v>24</v>
      </c>
      <c r="F3083" s="82"/>
      <c r="G3083" s="82" t="s">
        <v>59</v>
      </c>
      <c r="H3083" s="81" t="n">
        <v>37773</v>
      </c>
      <c r="I3083" s="82" t="n">
        <v>314894</v>
      </c>
      <c r="J3083" s="82" t="n">
        <v>0</v>
      </c>
      <c r="K3083" s="83" t="n">
        <f aca="false">IF(J3083=0,0,J3083/I3083)</f>
        <v>0</v>
      </c>
      <c r="L3083" s="83" t="n">
        <f aca="false">I3083/UOM</f>
        <v>31.4894</v>
      </c>
      <c r="M3083" s="83" t="n">
        <f aca="false">J3083/UOM</f>
        <v>0</v>
      </c>
      <c r="N3083" s="84" t="str">
        <f aca="false">IF(F3083="P","PHY",IF(F3083="G","G",E3083))</f>
        <v>P</v>
      </c>
      <c r="O3083" s="84" t="str">
        <f aca="false">IF(ISNA(VLOOKUP(G3083,BadCanCurves,1,FALSE())),VLOOKUP(D3083,FOLIOS,6,FALSE()),"not used")</f>
        <v>not used</v>
      </c>
      <c r="P3083" s="84" t="n">
        <f aca="false">IF($N3083="P",VLOOKUP(H3083,PrcBuckets,2,FALSE()),0)</f>
        <v>11</v>
      </c>
      <c r="Q3083" s="84" t="n">
        <f aca="false">IF($N3083="D",VLOOKUP(H3083,BasisBuckets,2,FALSE()),0)</f>
        <v>0</v>
      </c>
      <c r="R3083" s="84" t="n">
        <f aca="false">IF($N3083="PHY",VLOOKUP(H3083,PGDBuckets,2,FALSE()),0)</f>
        <v>0</v>
      </c>
      <c r="S3083" s="84" t="n">
        <f aca="false">IF($N3083="G",VLOOKUP(H3083,PGDBuckets,2,FALSE()),0)</f>
        <v>0</v>
      </c>
      <c r="T3083" s="84" t="n">
        <f aca="false">SUM(P3083:S3083)</f>
        <v>11</v>
      </c>
      <c r="U3083" s="84" t="str">
        <f aca="false">IF(O3083="not used","-",O3083&amp;N3083&amp;T3083)</f>
        <v>-</v>
      </c>
      <c r="V3083" s="84" t="str">
        <f aca="false">IF(O3083="Not Used","-",VLOOKUP(D3083,FOLIOS,7,FALSE())&amp;H3083)</f>
        <v>-</v>
      </c>
      <c r="W3083" s="84" t="str">
        <f aca="false">IF(U3083="-","-",O3083&amp;E3083&amp;H3083)</f>
        <v>-</v>
      </c>
      <c r="X3083" s="85" t="str">
        <f aca="false">D3083&amp;G3083</f>
        <v>FT-CAND-EGSC-PRCTOLL:EMP/WADD</v>
      </c>
      <c r="AF3083" s="0" t="str">
        <f aca="false">D3083&amp;V3083</f>
        <v>FT-CAND-EGSC-PRC-</v>
      </c>
    </row>
    <row r="3084" customFormat="false" ht="12.75" hidden="false" customHeight="false" outlineLevel="0" collapsed="false">
      <c r="A3084" s="81" t="n">
        <v>36682</v>
      </c>
      <c r="B3084" s="82" t="s">
        <v>55</v>
      </c>
      <c r="C3084" s="82" t="s">
        <v>56</v>
      </c>
      <c r="D3084" s="82" t="s">
        <v>103</v>
      </c>
      <c r="E3084" s="82" t="s">
        <v>24</v>
      </c>
      <c r="F3084" s="82"/>
      <c r="G3084" s="82" t="s">
        <v>59</v>
      </c>
      <c r="H3084" s="81" t="n">
        <v>37803</v>
      </c>
      <c r="I3084" s="82" t="n">
        <v>323496</v>
      </c>
      <c r="J3084" s="82" t="n">
        <v>0</v>
      </c>
      <c r="K3084" s="83" t="n">
        <f aca="false">IF(J3084=0,0,J3084/I3084)</f>
        <v>0</v>
      </c>
      <c r="L3084" s="83" t="n">
        <f aca="false">I3084/UOM</f>
        <v>32.3496</v>
      </c>
      <c r="M3084" s="83" t="n">
        <f aca="false">J3084/UOM</f>
        <v>0</v>
      </c>
      <c r="N3084" s="84" t="str">
        <f aca="false">IF(F3084="P","PHY",IF(F3084="G","G",E3084))</f>
        <v>P</v>
      </c>
      <c r="O3084" s="84" t="str">
        <f aca="false">IF(ISNA(VLOOKUP(G3084,BadCanCurves,1,FALSE())),VLOOKUP(D3084,FOLIOS,6,FALSE()),"not used")</f>
        <v>not used</v>
      </c>
      <c r="P3084" s="84" t="n">
        <f aca="false">IF($N3084="P",VLOOKUP(H3084,PrcBuckets,2,FALSE()),0)</f>
        <v>11</v>
      </c>
      <c r="Q3084" s="84" t="n">
        <f aca="false">IF($N3084="D",VLOOKUP(H3084,BasisBuckets,2,FALSE()),0)</f>
        <v>0</v>
      </c>
      <c r="R3084" s="84" t="n">
        <f aca="false">IF($N3084="PHY",VLOOKUP(H3084,PGDBuckets,2,FALSE()),0)</f>
        <v>0</v>
      </c>
      <c r="S3084" s="84" t="n">
        <f aca="false">IF($N3084="G",VLOOKUP(H3084,PGDBuckets,2,FALSE()),0)</f>
        <v>0</v>
      </c>
      <c r="T3084" s="84" t="n">
        <f aca="false">SUM(P3084:S3084)</f>
        <v>11</v>
      </c>
      <c r="U3084" s="84" t="str">
        <f aca="false">IF(O3084="not used","-",O3084&amp;N3084&amp;T3084)</f>
        <v>-</v>
      </c>
      <c r="V3084" s="84" t="str">
        <f aca="false">IF(O3084="Not Used","-",VLOOKUP(D3084,FOLIOS,7,FALSE())&amp;H3084)</f>
        <v>-</v>
      </c>
      <c r="W3084" s="84" t="str">
        <f aca="false">IF(U3084="-","-",O3084&amp;E3084&amp;H3084)</f>
        <v>-</v>
      </c>
      <c r="X3084" s="85" t="str">
        <f aca="false">D3084&amp;G3084</f>
        <v>FT-CAND-EGSC-PRCTOLL:EMP/WADD</v>
      </c>
      <c r="AF3084" s="0" t="str">
        <f aca="false">D3084&amp;V3084</f>
        <v>FT-CAND-EGSC-PRC-</v>
      </c>
    </row>
    <row r="3085" customFormat="false" ht="12.75" hidden="false" customHeight="false" outlineLevel="0" collapsed="false">
      <c r="A3085" s="81" t="n">
        <v>36682</v>
      </c>
      <c r="B3085" s="82" t="s">
        <v>55</v>
      </c>
      <c r="C3085" s="82" t="s">
        <v>56</v>
      </c>
      <c r="D3085" s="82" t="s">
        <v>103</v>
      </c>
      <c r="E3085" s="82" t="s">
        <v>24</v>
      </c>
      <c r="F3085" s="82"/>
      <c r="G3085" s="82" t="s">
        <v>59</v>
      </c>
      <c r="H3085" s="81" t="n">
        <v>37834</v>
      </c>
      <c r="I3085" s="82" t="n">
        <v>321547</v>
      </c>
      <c r="J3085" s="82" t="n">
        <v>0</v>
      </c>
      <c r="K3085" s="83" t="n">
        <f aca="false">IF(J3085=0,0,J3085/I3085)</f>
        <v>0</v>
      </c>
      <c r="L3085" s="83" t="n">
        <f aca="false">I3085/UOM</f>
        <v>32.1547</v>
      </c>
      <c r="M3085" s="83" t="n">
        <f aca="false">J3085/UOM</f>
        <v>0</v>
      </c>
      <c r="N3085" s="84" t="str">
        <f aca="false">IF(F3085="P","PHY",IF(F3085="G","G",E3085))</f>
        <v>P</v>
      </c>
      <c r="O3085" s="84" t="str">
        <f aca="false">IF(ISNA(VLOOKUP(G3085,BadCanCurves,1,FALSE())),VLOOKUP(D3085,FOLIOS,6,FALSE()),"not used")</f>
        <v>not used</v>
      </c>
      <c r="P3085" s="84" t="n">
        <f aca="false">IF($N3085="P",VLOOKUP(H3085,PrcBuckets,2,FALSE()),0)</f>
        <v>11</v>
      </c>
      <c r="Q3085" s="84" t="n">
        <f aca="false">IF($N3085="D",VLOOKUP(H3085,BasisBuckets,2,FALSE()),0)</f>
        <v>0</v>
      </c>
      <c r="R3085" s="84" t="n">
        <f aca="false">IF($N3085="PHY",VLOOKUP(H3085,PGDBuckets,2,FALSE()),0)</f>
        <v>0</v>
      </c>
      <c r="S3085" s="84" t="n">
        <f aca="false">IF($N3085="G",VLOOKUP(H3085,PGDBuckets,2,FALSE()),0)</f>
        <v>0</v>
      </c>
      <c r="T3085" s="84" t="n">
        <f aca="false">SUM(P3085:S3085)</f>
        <v>11</v>
      </c>
      <c r="U3085" s="84" t="str">
        <f aca="false">IF(O3085="not used","-",O3085&amp;N3085&amp;T3085)</f>
        <v>-</v>
      </c>
      <c r="V3085" s="84" t="str">
        <f aca="false">IF(O3085="Not Used","-",VLOOKUP(D3085,FOLIOS,7,FALSE())&amp;H3085)</f>
        <v>-</v>
      </c>
      <c r="W3085" s="84" t="str">
        <f aca="false">IF(U3085="-","-",O3085&amp;E3085&amp;H3085)</f>
        <v>-</v>
      </c>
      <c r="X3085" s="85" t="str">
        <f aca="false">D3085&amp;G3085</f>
        <v>FT-CAND-EGSC-PRCTOLL:EMP/WADD</v>
      </c>
      <c r="AF3085" s="0" t="str">
        <f aca="false">D3085&amp;V3085</f>
        <v>FT-CAND-EGSC-PRC-</v>
      </c>
    </row>
    <row r="3086" customFormat="false" ht="12.75" hidden="false" customHeight="false" outlineLevel="0" collapsed="false">
      <c r="A3086" s="81" t="n">
        <v>36682</v>
      </c>
      <c r="B3086" s="82" t="s">
        <v>55</v>
      </c>
      <c r="C3086" s="82" t="s">
        <v>56</v>
      </c>
      <c r="D3086" s="82" t="s">
        <v>103</v>
      </c>
      <c r="E3086" s="82" t="s">
        <v>24</v>
      </c>
      <c r="F3086" s="82"/>
      <c r="G3086" s="82" t="s">
        <v>59</v>
      </c>
      <c r="H3086" s="81" t="n">
        <v>37865</v>
      </c>
      <c r="I3086" s="82" t="n">
        <v>309301</v>
      </c>
      <c r="J3086" s="82" t="n">
        <v>0</v>
      </c>
      <c r="K3086" s="83" t="n">
        <f aca="false">IF(J3086=0,0,J3086/I3086)</f>
        <v>0</v>
      </c>
      <c r="L3086" s="83" t="n">
        <f aca="false">I3086/UOM</f>
        <v>30.9301</v>
      </c>
      <c r="M3086" s="83" t="n">
        <f aca="false">J3086/UOM</f>
        <v>0</v>
      </c>
      <c r="N3086" s="84" t="str">
        <f aca="false">IF(F3086="P","PHY",IF(F3086="G","G",E3086))</f>
        <v>P</v>
      </c>
      <c r="O3086" s="84" t="str">
        <f aca="false">IF(ISNA(VLOOKUP(G3086,BadCanCurves,1,FALSE())),VLOOKUP(D3086,FOLIOS,6,FALSE()),"not used")</f>
        <v>not used</v>
      </c>
      <c r="P3086" s="84" t="n">
        <f aca="false">IF($N3086="P",VLOOKUP(H3086,PrcBuckets,2,FALSE()),0)</f>
        <v>11</v>
      </c>
      <c r="Q3086" s="84" t="n">
        <f aca="false">IF($N3086="D",VLOOKUP(H3086,BasisBuckets,2,FALSE()),0)</f>
        <v>0</v>
      </c>
      <c r="R3086" s="84" t="n">
        <f aca="false">IF($N3086="PHY",VLOOKUP(H3086,PGDBuckets,2,FALSE()),0)</f>
        <v>0</v>
      </c>
      <c r="S3086" s="84" t="n">
        <f aca="false">IF($N3086="G",VLOOKUP(H3086,PGDBuckets,2,FALSE()),0)</f>
        <v>0</v>
      </c>
      <c r="T3086" s="84" t="n">
        <f aca="false">SUM(P3086:S3086)</f>
        <v>11</v>
      </c>
      <c r="U3086" s="84" t="str">
        <f aca="false">IF(O3086="not used","-",O3086&amp;N3086&amp;T3086)</f>
        <v>-</v>
      </c>
      <c r="V3086" s="84" t="str">
        <f aca="false">IF(O3086="Not Used","-",VLOOKUP(D3086,FOLIOS,7,FALSE())&amp;H3086)</f>
        <v>-</v>
      </c>
      <c r="W3086" s="84" t="str">
        <f aca="false">IF(U3086="-","-",O3086&amp;E3086&amp;H3086)</f>
        <v>-</v>
      </c>
      <c r="X3086" s="85" t="str">
        <f aca="false">D3086&amp;G3086</f>
        <v>FT-CAND-EGSC-PRCTOLL:EMP/WADD</v>
      </c>
      <c r="AF3086" s="0" t="str">
        <f aca="false">D3086&amp;V3086</f>
        <v>FT-CAND-EGSC-PRC-</v>
      </c>
    </row>
    <row r="3087" customFormat="false" ht="12.75" hidden="false" customHeight="false" outlineLevel="0" collapsed="false">
      <c r="A3087" s="81" t="n">
        <v>36682</v>
      </c>
      <c r="B3087" s="82" t="s">
        <v>55</v>
      </c>
      <c r="C3087" s="82" t="s">
        <v>56</v>
      </c>
      <c r="D3087" s="82" t="s">
        <v>103</v>
      </c>
      <c r="E3087" s="82" t="s">
        <v>24</v>
      </c>
      <c r="F3087" s="82"/>
      <c r="G3087" s="82" t="s">
        <v>59</v>
      </c>
      <c r="H3087" s="81" t="n">
        <v>37895</v>
      </c>
      <c r="I3087" s="82" t="n">
        <v>317748</v>
      </c>
      <c r="J3087" s="82" t="n">
        <v>0</v>
      </c>
      <c r="K3087" s="83" t="n">
        <f aca="false">IF(J3087=0,0,J3087/I3087)</f>
        <v>0</v>
      </c>
      <c r="L3087" s="83" t="n">
        <f aca="false">I3087/UOM</f>
        <v>31.7748</v>
      </c>
      <c r="M3087" s="83" t="n">
        <f aca="false">J3087/UOM</f>
        <v>0</v>
      </c>
      <c r="N3087" s="84" t="str">
        <f aca="false">IF(F3087="P","PHY",IF(F3087="G","G",E3087))</f>
        <v>P</v>
      </c>
      <c r="O3087" s="84" t="str">
        <f aca="false">IF(ISNA(VLOOKUP(G3087,BadCanCurves,1,FALSE())),VLOOKUP(D3087,FOLIOS,6,FALSE()),"not used")</f>
        <v>not used</v>
      </c>
      <c r="P3087" s="84" t="n">
        <f aca="false">IF($N3087="P",VLOOKUP(H3087,PrcBuckets,2,FALSE()),0)</f>
        <v>11</v>
      </c>
      <c r="Q3087" s="84" t="n">
        <f aca="false">IF($N3087="D",VLOOKUP(H3087,BasisBuckets,2,FALSE()),0)</f>
        <v>0</v>
      </c>
      <c r="R3087" s="84" t="n">
        <f aca="false">IF($N3087="PHY",VLOOKUP(H3087,PGDBuckets,2,FALSE()),0)</f>
        <v>0</v>
      </c>
      <c r="S3087" s="84" t="n">
        <f aca="false">IF($N3087="G",VLOOKUP(H3087,PGDBuckets,2,FALSE()),0)</f>
        <v>0</v>
      </c>
      <c r="T3087" s="84" t="n">
        <f aca="false">SUM(P3087:S3087)</f>
        <v>11</v>
      </c>
      <c r="U3087" s="84" t="str">
        <f aca="false">IF(O3087="not used","-",O3087&amp;N3087&amp;T3087)</f>
        <v>-</v>
      </c>
      <c r="V3087" s="84" t="str">
        <f aca="false">IF(O3087="Not Used","-",VLOOKUP(D3087,FOLIOS,7,FALSE())&amp;H3087)</f>
        <v>-</v>
      </c>
      <c r="W3087" s="84" t="str">
        <f aca="false">IF(U3087="-","-",O3087&amp;E3087&amp;H3087)</f>
        <v>-</v>
      </c>
      <c r="X3087" s="85" t="str">
        <f aca="false">D3087&amp;G3087</f>
        <v>FT-CAND-EGSC-PRCTOLL:EMP/WADD</v>
      </c>
      <c r="AF3087" s="0" t="str">
        <f aca="false">D3087&amp;V3087</f>
        <v>FT-CAND-EGSC-PRC-</v>
      </c>
    </row>
    <row r="3088" customFormat="false" ht="12.75" hidden="false" customHeight="false" outlineLevel="0" collapsed="false">
      <c r="A3088" s="81" t="n">
        <v>36682</v>
      </c>
      <c r="B3088" s="82" t="s">
        <v>55</v>
      </c>
      <c r="C3088" s="82" t="s">
        <v>56</v>
      </c>
      <c r="D3088" s="82" t="s">
        <v>103</v>
      </c>
      <c r="E3088" s="82" t="s">
        <v>24</v>
      </c>
      <c r="F3088" s="82"/>
      <c r="G3088" s="82" t="s">
        <v>59</v>
      </c>
      <c r="H3088" s="81" t="n">
        <v>37926</v>
      </c>
      <c r="I3088" s="82" t="n">
        <v>0</v>
      </c>
      <c r="J3088" s="82" t="n">
        <v>0</v>
      </c>
      <c r="K3088" s="83" t="n">
        <f aca="false">IF(J3088=0,0,J3088/I3088)</f>
        <v>0</v>
      </c>
      <c r="L3088" s="83" t="n">
        <f aca="false">I3088/UOM</f>
        <v>0</v>
      </c>
      <c r="M3088" s="83" t="n">
        <f aca="false">J3088/UOM</f>
        <v>0</v>
      </c>
      <c r="N3088" s="84" t="str">
        <f aca="false">IF(F3088="P","PHY",IF(F3088="G","G",E3088))</f>
        <v>P</v>
      </c>
      <c r="O3088" s="84" t="str">
        <f aca="false">IF(ISNA(VLOOKUP(G3088,BadCanCurves,1,FALSE())),VLOOKUP(D3088,FOLIOS,6,FALSE()),"not used")</f>
        <v>not used</v>
      </c>
      <c r="P3088" s="84" t="n">
        <f aca="false">IF($N3088="P",VLOOKUP(H3088,PrcBuckets,2,FALSE()),0)</f>
        <v>11</v>
      </c>
      <c r="Q3088" s="84" t="n">
        <f aca="false">IF($N3088="D",VLOOKUP(H3088,BasisBuckets,2,FALSE()),0)</f>
        <v>0</v>
      </c>
      <c r="R3088" s="84" t="n">
        <f aca="false">IF($N3088="PHY",VLOOKUP(H3088,PGDBuckets,2,FALSE()),0)</f>
        <v>0</v>
      </c>
      <c r="S3088" s="84" t="n">
        <f aca="false">IF($N3088="G",VLOOKUP(H3088,PGDBuckets,2,FALSE()),0)</f>
        <v>0</v>
      </c>
      <c r="T3088" s="84" t="n">
        <f aca="false">SUM(P3088:S3088)</f>
        <v>11</v>
      </c>
      <c r="U3088" s="84" t="str">
        <f aca="false">IF(O3088="not used","-",O3088&amp;N3088&amp;T3088)</f>
        <v>-</v>
      </c>
      <c r="V3088" s="84" t="str">
        <f aca="false">IF(O3088="Not Used","-",VLOOKUP(D3088,FOLIOS,7,FALSE())&amp;H3088)</f>
        <v>-</v>
      </c>
      <c r="W3088" s="84" t="str">
        <f aca="false">IF(U3088="-","-",O3088&amp;E3088&amp;H3088)</f>
        <v>-</v>
      </c>
      <c r="X3088" s="85" t="str">
        <f aca="false">D3088&amp;G3088</f>
        <v>FT-CAND-EGSC-PRCTOLL:EMP/WADD</v>
      </c>
      <c r="AF3088" s="0" t="str">
        <f aca="false">D3088&amp;V3088</f>
        <v>FT-CAND-EGSC-PRC-</v>
      </c>
    </row>
    <row r="3089" customFormat="false" ht="12.75" hidden="false" customHeight="false" outlineLevel="0" collapsed="false">
      <c r="A3089" s="81" t="n">
        <v>36682</v>
      </c>
      <c r="B3089" s="82" t="s">
        <v>55</v>
      </c>
      <c r="C3089" s="82" t="s">
        <v>56</v>
      </c>
      <c r="D3089" s="82" t="s">
        <v>103</v>
      </c>
      <c r="E3089" s="82" t="s">
        <v>24</v>
      </c>
      <c r="F3089" s="82"/>
      <c r="G3089" s="82" t="s">
        <v>59</v>
      </c>
      <c r="H3089" s="81" t="n">
        <v>37956</v>
      </c>
      <c r="I3089" s="82" t="n">
        <v>0</v>
      </c>
      <c r="J3089" s="82" t="n">
        <v>0</v>
      </c>
      <c r="K3089" s="83" t="n">
        <f aca="false">IF(J3089=0,0,J3089/I3089)</f>
        <v>0</v>
      </c>
      <c r="L3089" s="83" t="n">
        <f aca="false">I3089/UOM</f>
        <v>0</v>
      </c>
      <c r="M3089" s="83" t="n">
        <f aca="false">J3089/UOM</f>
        <v>0</v>
      </c>
      <c r="N3089" s="84" t="str">
        <f aca="false">IF(F3089="P","PHY",IF(F3089="G","G",E3089))</f>
        <v>P</v>
      </c>
      <c r="O3089" s="84" t="str">
        <f aca="false">IF(ISNA(VLOOKUP(G3089,BadCanCurves,1,FALSE())),VLOOKUP(D3089,FOLIOS,6,FALSE()),"not used")</f>
        <v>not used</v>
      </c>
      <c r="P3089" s="84" t="n">
        <f aca="false">IF($N3089="P",VLOOKUP(H3089,PrcBuckets,2,FALSE()),0)</f>
        <v>11</v>
      </c>
      <c r="Q3089" s="84" t="n">
        <f aca="false">IF($N3089="D",VLOOKUP(H3089,BasisBuckets,2,FALSE()),0)</f>
        <v>0</v>
      </c>
      <c r="R3089" s="84" t="n">
        <f aca="false">IF($N3089="PHY",VLOOKUP(H3089,PGDBuckets,2,FALSE()),0)</f>
        <v>0</v>
      </c>
      <c r="S3089" s="84" t="n">
        <f aca="false">IF($N3089="G",VLOOKUP(H3089,PGDBuckets,2,FALSE()),0)</f>
        <v>0</v>
      </c>
      <c r="T3089" s="84" t="n">
        <f aca="false">SUM(P3089:S3089)</f>
        <v>11</v>
      </c>
      <c r="U3089" s="84" t="str">
        <f aca="false">IF(O3089="not used","-",O3089&amp;N3089&amp;T3089)</f>
        <v>-</v>
      </c>
      <c r="V3089" s="84" t="str">
        <f aca="false">IF(O3089="Not Used","-",VLOOKUP(D3089,FOLIOS,7,FALSE())&amp;H3089)</f>
        <v>-</v>
      </c>
      <c r="W3089" s="84" t="str">
        <f aca="false">IF(U3089="-","-",O3089&amp;E3089&amp;H3089)</f>
        <v>-</v>
      </c>
      <c r="X3089" s="85" t="str">
        <f aca="false">D3089&amp;G3089</f>
        <v>FT-CAND-EGSC-PRCTOLL:EMP/WADD</v>
      </c>
      <c r="AF3089" s="0" t="str">
        <f aca="false">D3089&amp;V3089</f>
        <v>FT-CAND-EGSC-PRC-</v>
      </c>
    </row>
    <row r="3090" customFormat="false" ht="12.75" hidden="false" customHeight="false" outlineLevel="0" collapsed="false">
      <c r="A3090" s="81" t="n">
        <v>36682</v>
      </c>
      <c r="B3090" s="82" t="s">
        <v>55</v>
      </c>
      <c r="C3090" s="82" t="s">
        <v>56</v>
      </c>
      <c r="D3090" s="82" t="s">
        <v>103</v>
      </c>
      <c r="E3090" s="82" t="s">
        <v>24</v>
      </c>
      <c r="F3090" s="82"/>
      <c r="G3090" s="82" t="s">
        <v>59</v>
      </c>
      <c r="H3090" s="81" t="n">
        <v>37987</v>
      </c>
      <c r="I3090" s="82" t="n">
        <v>0</v>
      </c>
      <c r="J3090" s="82" t="n">
        <v>0</v>
      </c>
      <c r="K3090" s="83" t="n">
        <f aca="false">IF(J3090=0,0,J3090/I3090)</f>
        <v>0</v>
      </c>
      <c r="L3090" s="83" t="n">
        <f aca="false">I3090/UOM</f>
        <v>0</v>
      </c>
      <c r="M3090" s="83" t="n">
        <f aca="false">J3090/UOM</f>
        <v>0</v>
      </c>
      <c r="N3090" s="84" t="str">
        <f aca="false">IF(F3090="P","PHY",IF(F3090="G","G",E3090))</f>
        <v>P</v>
      </c>
      <c r="O3090" s="84" t="str">
        <f aca="false">IF(ISNA(VLOOKUP(G3090,BadCanCurves,1,FALSE())),VLOOKUP(D3090,FOLIOS,6,FALSE()),"not used")</f>
        <v>not used</v>
      </c>
      <c r="P3090" s="84" t="n">
        <f aca="false">IF($N3090="P",VLOOKUP(H3090,PrcBuckets,2,FALSE()),0)</f>
        <v>12</v>
      </c>
      <c r="Q3090" s="84" t="n">
        <f aca="false">IF($N3090="D",VLOOKUP(H3090,BasisBuckets,2,FALSE()),0)</f>
        <v>0</v>
      </c>
      <c r="R3090" s="84" t="n">
        <f aca="false">IF($N3090="PHY",VLOOKUP(H3090,PGDBuckets,2,FALSE()),0)</f>
        <v>0</v>
      </c>
      <c r="S3090" s="84" t="n">
        <f aca="false">IF($N3090="G",VLOOKUP(H3090,PGDBuckets,2,FALSE()),0)</f>
        <v>0</v>
      </c>
      <c r="T3090" s="84" t="n">
        <f aca="false">SUM(P3090:S3090)</f>
        <v>12</v>
      </c>
      <c r="U3090" s="84" t="str">
        <f aca="false">IF(O3090="not used","-",O3090&amp;N3090&amp;T3090)</f>
        <v>-</v>
      </c>
      <c r="V3090" s="84" t="str">
        <f aca="false">IF(O3090="Not Used","-",VLOOKUP(D3090,FOLIOS,7,FALSE())&amp;H3090)</f>
        <v>-</v>
      </c>
      <c r="W3090" s="84" t="str">
        <f aca="false">IF(U3090="-","-",O3090&amp;E3090&amp;H3090)</f>
        <v>-</v>
      </c>
      <c r="X3090" s="85" t="str">
        <f aca="false">D3090&amp;G3090</f>
        <v>FT-CAND-EGSC-PRCTOLL:EMP/WADD</v>
      </c>
      <c r="AF3090" s="0" t="str">
        <f aca="false">D3090&amp;V3090</f>
        <v>FT-CAND-EGSC-PRC-</v>
      </c>
    </row>
    <row r="3091" customFormat="false" ht="12.75" hidden="false" customHeight="false" outlineLevel="0" collapsed="false">
      <c r="A3091" s="81" t="n">
        <v>36682</v>
      </c>
      <c r="B3091" s="82" t="s">
        <v>55</v>
      </c>
      <c r="C3091" s="82" t="s">
        <v>56</v>
      </c>
      <c r="D3091" s="82" t="s">
        <v>103</v>
      </c>
      <c r="E3091" s="82" t="s">
        <v>24</v>
      </c>
      <c r="F3091" s="82"/>
      <c r="G3091" s="82" t="s">
        <v>59</v>
      </c>
      <c r="H3091" s="81" t="n">
        <v>38018</v>
      </c>
      <c r="I3091" s="82" t="n">
        <v>0</v>
      </c>
      <c r="J3091" s="82" t="n">
        <v>0</v>
      </c>
      <c r="K3091" s="83" t="n">
        <f aca="false">IF(J3091=0,0,J3091/I3091)</f>
        <v>0</v>
      </c>
      <c r="L3091" s="83" t="n">
        <f aca="false">I3091/UOM</f>
        <v>0</v>
      </c>
      <c r="M3091" s="83" t="n">
        <f aca="false">J3091/UOM</f>
        <v>0</v>
      </c>
      <c r="N3091" s="84" t="str">
        <f aca="false">IF(F3091="P","PHY",IF(F3091="G","G",E3091))</f>
        <v>P</v>
      </c>
      <c r="O3091" s="84" t="str">
        <f aca="false">IF(ISNA(VLOOKUP(G3091,BadCanCurves,1,FALSE())),VLOOKUP(D3091,FOLIOS,6,FALSE()),"not used")</f>
        <v>not used</v>
      </c>
      <c r="P3091" s="84" t="n">
        <f aca="false">IF($N3091="P",VLOOKUP(H3091,PrcBuckets,2,FALSE()),0)</f>
        <v>12</v>
      </c>
      <c r="Q3091" s="84" t="n">
        <f aca="false">IF($N3091="D",VLOOKUP(H3091,BasisBuckets,2,FALSE()),0)</f>
        <v>0</v>
      </c>
      <c r="R3091" s="84" t="n">
        <f aca="false">IF($N3091="PHY",VLOOKUP(H3091,PGDBuckets,2,FALSE()),0)</f>
        <v>0</v>
      </c>
      <c r="S3091" s="84" t="n">
        <f aca="false">IF($N3091="G",VLOOKUP(H3091,PGDBuckets,2,FALSE()),0)</f>
        <v>0</v>
      </c>
      <c r="T3091" s="84" t="n">
        <f aca="false">SUM(P3091:S3091)</f>
        <v>12</v>
      </c>
      <c r="U3091" s="84" t="str">
        <f aca="false">IF(O3091="not used","-",O3091&amp;N3091&amp;T3091)</f>
        <v>-</v>
      </c>
      <c r="V3091" s="84" t="str">
        <f aca="false">IF(O3091="Not Used","-",VLOOKUP(D3091,FOLIOS,7,FALSE())&amp;H3091)</f>
        <v>-</v>
      </c>
      <c r="W3091" s="84" t="str">
        <f aca="false">IF(U3091="-","-",O3091&amp;E3091&amp;H3091)</f>
        <v>-</v>
      </c>
      <c r="X3091" s="85" t="str">
        <f aca="false">D3091&amp;G3091</f>
        <v>FT-CAND-EGSC-PRCTOLL:EMP/WADD</v>
      </c>
      <c r="AF3091" s="0" t="str">
        <f aca="false">D3091&amp;V3091</f>
        <v>FT-CAND-EGSC-PRC-</v>
      </c>
    </row>
    <row r="3092" customFormat="false" ht="12.75" hidden="false" customHeight="false" outlineLevel="0" collapsed="false">
      <c r="A3092" s="81" t="n">
        <v>36682</v>
      </c>
      <c r="B3092" s="82" t="s">
        <v>55</v>
      </c>
      <c r="C3092" s="82" t="s">
        <v>56</v>
      </c>
      <c r="D3092" s="82" t="s">
        <v>103</v>
      </c>
      <c r="E3092" s="82" t="s">
        <v>24</v>
      </c>
      <c r="F3092" s="82"/>
      <c r="G3092" s="82" t="s">
        <v>59</v>
      </c>
      <c r="H3092" s="81" t="n">
        <v>38047</v>
      </c>
      <c r="I3092" s="82" t="n">
        <v>0</v>
      </c>
      <c r="J3092" s="82" t="n">
        <v>0</v>
      </c>
      <c r="K3092" s="83" t="n">
        <f aca="false">IF(J3092=0,0,J3092/I3092)</f>
        <v>0</v>
      </c>
      <c r="L3092" s="83" t="n">
        <f aca="false">I3092/UOM</f>
        <v>0</v>
      </c>
      <c r="M3092" s="83" t="n">
        <f aca="false">J3092/UOM</f>
        <v>0</v>
      </c>
      <c r="N3092" s="84" t="str">
        <f aca="false">IF(F3092="P","PHY",IF(F3092="G","G",E3092))</f>
        <v>P</v>
      </c>
      <c r="O3092" s="84" t="str">
        <f aca="false">IF(ISNA(VLOOKUP(G3092,BadCanCurves,1,FALSE())),VLOOKUP(D3092,FOLIOS,6,FALSE()),"not used")</f>
        <v>not used</v>
      </c>
      <c r="P3092" s="84" t="n">
        <f aca="false">IF($N3092="P",VLOOKUP(H3092,PrcBuckets,2,FALSE()),0)</f>
        <v>12</v>
      </c>
      <c r="Q3092" s="84" t="n">
        <f aca="false">IF($N3092="D",VLOOKUP(H3092,BasisBuckets,2,FALSE()),0)</f>
        <v>0</v>
      </c>
      <c r="R3092" s="84" t="n">
        <f aca="false">IF($N3092="PHY",VLOOKUP(H3092,PGDBuckets,2,FALSE()),0)</f>
        <v>0</v>
      </c>
      <c r="S3092" s="84" t="n">
        <f aca="false">IF($N3092="G",VLOOKUP(H3092,PGDBuckets,2,FALSE()),0)</f>
        <v>0</v>
      </c>
      <c r="T3092" s="84" t="n">
        <f aca="false">SUM(P3092:S3092)</f>
        <v>12</v>
      </c>
      <c r="U3092" s="84" t="str">
        <f aca="false">IF(O3092="not used","-",O3092&amp;N3092&amp;T3092)</f>
        <v>-</v>
      </c>
      <c r="V3092" s="84" t="str">
        <f aca="false">IF(O3092="Not Used","-",VLOOKUP(D3092,FOLIOS,7,FALSE())&amp;H3092)</f>
        <v>-</v>
      </c>
      <c r="W3092" s="84" t="str">
        <f aca="false">IF(U3092="-","-",O3092&amp;E3092&amp;H3092)</f>
        <v>-</v>
      </c>
      <c r="X3092" s="85" t="str">
        <f aca="false">D3092&amp;G3092</f>
        <v>FT-CAND-EGSC-PRCTOLL:EMP/WADD</v>
      </c>
      <c r="AF3092" s="0" t="str">
        <f aca="false">D3092&amp;V3092</f>
        <v>FT-CAND-EGSC-PRC-</v>
      </c>
    </row>
    <row r="3093" customFormat="false" ht="12.75" hidden="false" customHeight="false" outlineLevel="0" collapsed="false">
      <c r="A3093" s="81" t="n">
        <v>36682</v>
      </c>
      <c r="B3093" s="82" t="s">
        <v>55</v>
      </c>
      <c r="C3093" s="82" t="s">
        <v>56</v>
      </c>
      <c r="D3093" s="82" t="s">
        <v>103</v>
      </c>
      <c r="E3093" s="82" t="s">
        <v>24</v>
      </c>
      <c r="F3093" s="82"/>
      <c r="G3093" s="82" t="s">
        <v>59</v>
      </c>
      <c r="H3093" s="81" t="n">
        <v>38078</v>
      </c>
      <c r="I3093" s="82" t="n">
        <v>0</v>
      </c>
      <c r="J3093" s="82" t="n">
        <v>0</v>
      </c>
      <c r="K3093" s="83" t="n">
        <f aca="false">IF(J3093=0,0,J3093/I3093)</f>
        <v>0</v>
      </c>
      <c r="L3093" s="83" t="n">
        <f aca="false">I3093/UOM</f>
        <v>0</v>
      </c>
      <c r="M3093" s="83" t="n">
        <f aca="false">J3093/UOM</f>
        <v>0</v>
      </c>
      <c r="N3093" s="84" t="str">
        <f aca="false">IF(F3093="P","PHY",IF(F3093="G","G",E3093))</f>
        <v>P</v>
      </c>
      <c r="O3093" s="84" t="str">
        <f aca="false">IF(ISNA(VLOOKUP(G3093,BadCanCurves,1,FALSE())),VLOOKUP(D3093,FOLIOS,6,FALSE()),"not used")</f>
        <v>not used</v>
      </c>
      <c r="P3093" s="84" t="n">
        <f aca="false">IF($N3093="P",VLOOKUP(H3093,PrcBuckets,2,FALSE()),0)</f>
        <v>12</v>
      </c>
      <c r="Q3093" s="84" t="n">
        <f aca="false">IF($N3093="D",VLOOKUP(H3093,BasisBuckets,2,FALSE()),0)</f>
        <v>0</v>
      </c>
      <c r="R3093" s="84" t="n">
        <f aca="false">IF($N3093="PHY",VLOOKUP(H3093,PGDBuckets,2,FALSE()),0)</f>
        <v>0</v>
      </c>
      <c r="S3093" s="84" t="n">
        <f aca="false">IF($N3093="G",VLOOKUP(H3093,PGDBuckets,2,FALSE()),0)</f>
        <v>0</v>
      </c>
      <c r="T3093" s="84" t="n">
        <f aca="false">SUM(P3093:S3093)</f>
        <v>12</v>
      </c>
      <c r="U3093" s="84" t="str">
        <f aca="false">IF(O3093="not used","-",O3093&amp;N3093&amp;T3093)</f>
        <v>-</v>
      </c>
      <c r="V3093" s="84" t="str">
        <f aca="false">IF(O3093="Not Used","-",VLOOKUP(D3093,FOLIOS,7,FALSE())&amp;H3093)</f>
        <v>-</v>
      </c>
      <c r="W3093" s="84" t="str">
        <f aca="false">IF(U3093="-","-",O3093&amp;E3093&amp;H3093)</f>
        <v>-</v>
      </c>
      <c r="X3093" s="85" t="str">
        <f aca="false">D3093&amp;G3093</f>
        <v>FT-CAND-EGSC-PRCTOLL:EMP/WADD</v>
      </c>
      <c r="AF3093" s="0" t="str">
        <f aca="false">D3093&amp;V3093</f>
        <v>FT-CAND-EGSC-PRC-</v>
      </c>
    </row>
    <row r="3094" customFormat="false" ht="12.75" hidden="false" customHeight="false" outlineLevel="0" collapsed="false">
      <c r="A3094" s="81" t="n">
        <v>36682</v>
      </c>
      <c r="B3094" s="82" t="s">
        <v>55</v>
      </c>
      <c r="C3094" s="82" t="s">
        <v>56</v>
      </c>
      <c r="D3094" s="82" t="s">
        <v>103</v>
      </c>
      <c r="E3094" s="82" t="s">
        <v>24</v>
      </c>
      <c r="F3094" s="82"/>
      <c r="G3094" s="82" t="s">
        <v>59</v>
      </c>
      <c r="H3094" s="81" t="n">
        <v>38108</v>
      </c>
      <c r="I3094" s="82" t="n">
        <v>0</v>
      </c>
      <c r="J3094" s="82" t="n">
        <v>0</v>
      </c>
      <c r="K3094" s="83" t="n">
        <f aca="false">IF(J3094=0,0,J3094/I3094)</f>
        <v>0</v>
      </c>
      <c r="L3094" s="83" t="n">
        <f aca="false">I3094/UOM</f>
        <v>0</v>
      </c>
      <c r="M3094" s="83" t="n">
        <f aca="false">J3094/UOM</f>
        <v>0</v>
      </c>
      <c r="N3094" s="84" t="str">
        <f aca="false">IF(F3094="P","PHY",IF(F3094="G","G",E3094))</f>
        <v>P</v>
      </c>
      <c r="O3094" s="84" t="str">
        <f aca="false">IF(ISNA(VLOOKUP(G3094,BadCanCurves,1,FALSE())),VLOOKUP(D3094,FOLIOS,6,FALSE()),"not used")</f>
        <v>not used</v>
      </c>
      <c r="P3094" s="84" t="n">
        <f aca="false">IF($N3094="P",VLOOKUP(H3094,PrcBuckets,2,FALSE()),0)</f>
        <v>12</v>
      </c>
      <c r="Q3094" s="84" t="n">
        <f aca="false">IF($N3094="D",VLOOKUP(H3094,BasisBuckets,2,FALSE()),0)</f>
        <v>0</v>
      </c>
      <c r="R3094" s="84" t="n">
        <f aca="false">IF($N3094="PHY",VLOOKUP(H3094,PGDBuckets,2,FALSE()),0)</f>
        <v>0</v>
      </c>
      <c r="S3094" s="84" t="n">
        <f aca="false">IF($N3094="G",VLOOKUP(H3094,PGDBuckets,2,FALSE()),0)</f>
        <v>0</v>
      </c>
      <c r="T3094" s="84" t="n">
        <f aca="false">SUM(P3094:S3094)</f>
        <v>12</v>
      </c>
      <c r="U3094" s="84" t="str">
        <f aca="false">IF(O3094="not used","-",O3094&amp;N3094&amp;T3094)</f>
        <v>-</v>
      </c>
      <c r="V3094" s="84" t="str">
        <f aca="false">IF(O3094="Not Used","-",VLOOKUP(D3094,FOLIOS,7,FALSE())&amp;H3094)</f>
        <v>-</v>
      </c>
      <c r="W3094" s="84" t="str">
        <f aca="false">IF(U3094="-","-",O3094&amp;E3094&amp;H3094)</f>
        <v>-</v>
      </c>
      <c r="X3094" s="85" t="str">
        <f aca="false">D3094&amp;G3094</f>
        <v>FT-CAND-EGSC-PRCTOLL:EMP/WADD</v>
      </c>
      <c r="AF3094" s="0" t="str">
        <f aca="false">D3094&amp;V3094</f>
        <v>FT-CAND-EGSC-PRC-</v>
      </c>
    </row>
    <row r="3095" customFormat="false" ht="12.75" hidden="false" customHeight="false" outlineLevel="0" collapsed="false">
      <c r="A3095" s="81" t="n">
        <v>36682</v>
      </c>
      <c r="B3095" s="82" t="s">
        <v>55</v>
      </c>
      <c r="C3095" s="82" t="s">
        <v>56</v>
      </c>
      <c r="D3095" s="82" t="s">
        <v>103</v>
      </c>
      <c r="E3095" s="82" t="s">
        <v>24</v>
      </c>
      <c r="F3095" s="82"/>
      <c r="G3095" s="82" t="s">
        <v>59</v>
      </c>
      <c r="H3095" s="81" t="n">
        <v>38139</v>
      </c>
      <c r="I3095" s="82" t="n">
        <v>0</v>
      </c>
      <c r="J3095" s="82" t="n">
        <v>0</v>
      </c>
      <c r="K3095" s="83" t="n">
        <f aca="false">IF(J3095=0,0,J3095/I3095)</f>
        <v>0</v>
      </c>
      <c r="L3095" s="83" t="n">
        <f aca="false">I3095/UOM</f>
        <v>0</v>
      </c>
      <c r="M3095" s="83" t="n">
        <f aca="false">J3095/UOM</f>
        <v>0</v>
      </c>
      <c r="N3095" s="84" t="str">
        <f aca="false">IF(F3095="P","PHY",IF(F3095="G","G",E3095))</f>
        <v>P</v>
      </c>
      <c r="O3095" s="84" t="str">
        <f aca="false">IF(ISNA(VLOOKUP(G3095,BadCanCurves,1,FALSE())),VLOOKUP(D3095,FOLIOS,6,FALSE()),"not used")</f>
        <v>not used</v>
      </c>
      <c r="P3095" s="84" t="n">
        <f aca="false">IF($N3095="P",VLOOKUP(H3095,PrcBuckets,2,FALSE()),0)</f>
        <v>12</v>
      </c>
      <c r="Q3095" s="84" t="n">
        <f aca="false">IF($N3095="D",VLOOKUP(H3095,BasisBuckets,2,FALSE()),0)</f>
        <v>0</v>
      </c>
      <c r="R3095" s="84" t="n">
        <f aca="false">IF($N3095="PHY",VLOOKUP(H3095,PGDBuckets,2,FALSE()),0)</f>
        <v>0</v>
      </c>
      <c r="S3095" s="84" t="n">
        <f aca="false">IF($N3095="G",VLOOKUP(H3095,PGDBuckets,2,FALSE()),0)</f>
        <v>0</v>
      </c>
      <c r="T3095" s="84" t="n">
        <f aca="false">SUM(P3095:S3095)</f>
        <v>12</v>
      </c>
      <c r="U3095" s="84" t="str">
        <f aca="false">IF(O3095="not used","-",O3095&amp;N3095&amp;T3095)</f>
        <v>-</v>
      </c>
      <c r="V3095" s="84" t="str">
        <f aca="false">IF(O3095="Not Used","-",VLOOKUP(D3095,FOLIOS,7,FALSE())&amp;H3095)</f>
        <v>-</v>
      </c>
      <c r="W3095" s="84" t="str">
        <f aca="false">IF(U3095="-","-",O3095&amp;E3095&amp;H3095)</f>
        <v>-</v>
      </c>
      <c r="X3095" s="85" t="str">
        <f aca="false">D3095&amp;G3095</f>
        <v>FT-CAND-EGSC-PRCTOLL:EMP/WADD</v>
      </c>
      <c r="AF3095" s="0" t="str">
        <f aca="false">D3095&amp;V3095</f>
        <v>FT-CAND-EGSC-PRC-</v>
      </c>
    </row>
    <row r="3096" customFormat="false" ht="12.75" hidden="false" customHeight="false" outlineLevel="0" collapsed="false">
      <c r="A3096" s="81" t="n">
        <v>36682</v>
      </c>
      <c r="B3096" s="82" t="s">
        <v>55</v>
      </c>
      <c r="C3096" s="82" t="s">
        <v>56</v>
      </c>
      <c r="D3096" s="82" t="s">
        <v>103</v>
      </c>
      <c r="E3096" s="82" t="s">
        <v>24</v>
      </c>
      <c r="F3096" s="82"/>
      <c r="G3096" s="82" t="s">
        <v>59</v>
      </c>
      <c r="H3096" s="81" t="n">
        <v>38169</v>
      </c>
      <c r="I3096" s="82" t="n">
        <v>0</v>
      </c>
      <c r="J3096" s="82" t="n">
        <v>0</v>
      </c>
      <c r="K3096" s="83" t="n">
        <f aca="false">IF(J3096=0,0,J3096/I3096)</f>
        <v>0</v>
      </c>
      <c r="L3096" s="83" t="n">
        <f aca="false">I3096/UOM</f>
        <v>0</v>
      </c>
      <c r="M3096" s="83" t="n">
        <f aca="false">J3096/UOM</f>
        <v>0</v>
      </c>
      <c r="N3096" s="84" t="str">
        <f aca="false">IF(F3096="P","PHY",IF(F3096="G","G",E3096))</f>
        <v>P</v>
      </c>
      <c r="O3096" s="84" t="str">
        <f aca="false">IF(ISNA(VLOOKUP(G3096,BadCanCurves,1,FALSE())),VLOOKUP(D3096,FOLIOS,6,FALSE()),"not used")</f>
        <v>not used</v>
      </c>
      <c r="P3096" s="84" t="n">
        <f aca="false">IF($N3096="P",VLOOKUP(H3096,PrcBuckets,2,FALSE()),0)</f>
        <v>12</v>
      </c>
      <c r="Q3096" s="84" t="n">
        <f aca="false">IF($N3096="D",VLOOKUP(H3096,BasisBuckets,2,FALSE()),0)</f>
        <v>0</v>
      </c>
      <c r="R3096" s="84" t="n">
        <f aca="false">IF($N3096="PHY",VLOOKUP(H3096,PGDBuckets,2,FALSE()),0)</f>
        <v>0</v>
      </c>
      <c r="S3096" s="84" t="n">
        <f aca="false">IF($N3096="G",VLOOKUP(H3096,PGDBuckets,2,FALSE()),0)</f>
        <v>0</v>
      </c>
      <c r="T3096" s="84" t="n">
        <f aca="false">SUM(P3096:S3096)</f>
        <v>12</v>
      </c>
      <c r="U3096" s="84" t="str">
        <f aca="false">IF(O3096="not used","-",O3096&amp;N3096&amp;T3096)</f>
        <v>-</v>
      </c>
      <c r="V3096" s="84" t="str">
        <f aca="false">IF(O3096="Not Used","-",VLOOKUP(D3096,FOLIOS,7,FALSE())&amp;H3096)</f>
        <v>-</v>
      </c>
      <c r="W3096" s="84" t="str">
        <f aca="false">IF(U3096="-","-",O3096&amp;E3096&amp;H3096)</f>
        <v>-</v>
      </c>
      <c r="X3096" s="85" t="str">
        <f aca="false">D3096&amp;G3096</f>
        <v>FT-CAND-EGSC-PRCTOLL:EMP/WADD</v>
      </c>
      <c r="AF3096" s="0" t="str">
        <f aca="false">D3096&amp;V3096</f>
        <v>FT-CAND-EGSC-PRC-</v>
      </c>
    </row>
    <row r="3097" customFormat="false" ht="12.75" hidden="false" customHeight="false" outlineLevel="0" collapsed="false">
      <c r="A3097" s="81" t="n">
        <v>36682</v>
      </c>
      <c r="B3097" s="82" t="s">
        <v>55</v>
      </c>
      <c r="C3097" s="82" t="s">
        <v>56</v>
      </c>
      <c r="D3097" s="82" t="s">
        <v>103</v>
      </c>
      <c r="E3097" s="82" t="s">
        <v>24</v>
      </c>
      <c r="F3097" s="82"/>
      <c r="G3097" s="82" t="s">
        <v>59</v>
      </c>
      <c r="H3097" s="81" t="n">
        <v>38200</v>
      </c>
      <c r="I3097" s="82" t="n">
        <v>0</v>
      </c>
      <c r="J3097" s="82" t="n">
        <v>0</v>
      </c>
      <c r="K3097" s="83" t="n">
        <f aca="false">IF(J3097=0,0,J3097/I3097)</f>
        <v>0</v>
      </c>
      <c r="L3097" s="83" t="n">
        <f aca="false">I3097/UOM</f>
        <v>0</v>
      </c>
      <c r="M3097" s="83" t="n">
        <f aca="false">J3097/UOM</f>
        <v>0</v>
      </c>
      <c r="N3097" s="84" t="str">
        <f aca="false">IF(F3097="P","PHY",IF(F3097="G","G",E3097))</f>
        <v>P</v>
      </c>
      <c r="O3097" s="84" t="str">
        <f aca="false">IF(ISNA(VLOOKUP(G3097,BadCanCurves,1,FALSE())),VLOOKUP(D3097,FOLIOS,6,FALSE()),"not used")</f>
        <v>not used</v>
      </c>
      <c r="P3097" s="84" t="n">
        <f aca="false">IF($N3097="P",VLOOKUP(H3097,PrcBuckets,2,FALSE()),0)</f>
        <v>12</v>
      </c>
      <c r="Q3097" s="84" t="n">
        <f aca="false">IF($N3097="D",VLOOKUP(H3097,BasisBuckets,2,FALSE()),0)</f>
        <v>0</v>
      </c>
      <c r="R3097" s="84" t="n">
        <f aca="false">IF($N3097="PHY",VLOOKUP(H3097,PGDBuckets,2,FALSE()),0)</f>
        <v>0</v>
      </c>
      <c r="S3097" s="84" t="n">
        <f aca="false">IF($N3097="G",VLOOKUP(H3097,PGDBuckets,2,FALSE()),0)</f>
        <v>0</v>
      </c>
      <c r="T3097" s="84" t="n">
        <f aca="false">SUM(P3097:S3097)</f>
        <v>12</v>
      </c>
      <c r="U3097" s="84" t="str">
        <f aca="false">IF(O3097="not used","-",O3097&amp;N3097&amp;T3097)</f>
        <v>-</v>
      </c>
      <c r="V3097" s="84" t="str">
        <f aca="false">IF(O3097="Not Used","-",VLOOKUP(D3097,FOLIOS,7,FALSE())&amp;H3097)</f>
        <v>-</v>
      </c>
      <c r="W3097" s="84" t="str">
        <f aca="false">IF(U3097="-","-",O3097&amp;E3097&amp;H3097)</f>
        <v>-</v>
      </c>
      <c r="X3097" s="85" t="str">
        <f aca="false">D3097&amp;G3097</f>
        <v>FT-CAND-EGSC-PRCTOLL:EMP/WADD</v>
      </c>
      <c r="AF3097" s="0" t="str">
        <f aca="false">D3097&amp;V3097</f>
        <v>FT-CAND-EGSC-PRC-</v>
      </c>
    </row>
    <row r="3098" customFormat="false" ht="12.75" hidden="false" customHeight="false" outlineLevel="0" collapsed="false">
      <c r="A3098" s="81" t="n">
        <v>36682</v>
      </c>
      <c r="B3098" s="82" t="s">
        <v>55</v>
      </c>
      <c r="C3098" s="82" t="s">
        <v>56</v>
      </c>
      <c r="D3098" s="82" t="s">
        <v>103</v>
      </c>
      <c r="E3098" s="82" t="s">
        <v>24</v>
      </c>
      <c r="F3098" s="82"/>
      <c r="G3098" s="82" t="s">
        <v>59</v>
      </c>
      <c r="H3098" s="81" t="n">
        <v>38231</v>
      </c>
      <c r="I3098" s="82" t="n">
        <v>0</v>
      </c>
      <c r="J3098" s="82" t="n">
        <v>0</v>
      </c>
      <c r="K3098" s="83" t="n">
        <f aca="false">IF(J3098=0,0,J3098/I3098)</f>
        <v>0</v>
      </c>
      <c r="L3098" s="83" t="n">
        <f aca="false">I3098/UOM</f>
        <v>0</v>
      </c>
      <c r="M3098" s="83" t="n">
        <f aca="false">J3098/UOM</f>
        <v>0</v>
      </c>
      <c r="N3098" s="84" t="str">
        <f aca="false">IF(F3098="P","PHY",IF(F3098="G","G",E3098))</f>
        <v>P</v>
      </c>
      <c r="O3098" s="84" t="str">
        <f aca="false">IF(ISNA(VLOOKUP(G3098,BadCanCurves,1,FALSE())),VLOOKUP(D3098,FOLIOS,6,FALSE()),"not used")</f>
        <v>not used</v>
      </c>
      <c r="P3098" s="84" t="n">
        <f aca="false">IF($N3098="P",VLOOKUP(H3098,PrcBuckets,2,FALSE()),0)</f>
        <v>12</v>
      </c>
      <c r="Q3098" s="84" t="n">
        <f aca="false">IF($N3098="D",VLOOKUP(H3098,BasisBuckets,2,FALSE()),0)</f>
        <v>0</v>
      </c>
      <c r="R3098" s="84" t="n">
        <f aca="false">IF($N3098="PHY",VLOOKUP(H3098,PGDBuckets,2,FALSE()),0)</f>
        <v>0</v>
      </c>
      <c r="S3098" s="84" t="n">
        <f aca="false">IF($N3098="G",VLOOKUP(H3098,PGDBuckets,2,FALSE()),0)</f>
        <v>0</v>
      </c>
      <c r="T3098" s="84" t="n">
        <f aca="false">SUM(P3098:S3098)</f>
        <v>12</v>
      </c>
      <c r="U3098" s="84" t="str">
        <f aca="false">IF(O3098="not used","-",O3098&amp;N3098&amp;T3098)</f>
        <v>-</v>
      </c>
      <c r="V3098" s="84" t="str">
        <f aca="false">IF(O3098="Not Used","-",VLOOKUP(D3098,FOLIOS,7,FALSE())&amp;H3098)</f>
        <v>-</v>
      </c>
      <c r="W3098" s="84" t="str">
        <f aca="false">IF(U3098="-","-",O3098&amp;E3098&amp;H3098)</f>
        <v>-</v>
      </c>
      <c r="X3098" s="85" t="str">
        <f aca="false">D3098&amp;G3098</f>
        <v>FT-CAND-EGSC-PRCTOLL:EMP/WADD</v>
      </c>
      <c r="AF3098" s="0" t="str">
        <f aca="false">D3098&amp;V3098</f>
        <v>FT-CAND-EGSC-PRC-</v>
      </c>
    </row>
    <row r="3099" customFormat="false" ht="12.75" hidden="false" customHeight="false" outlineLevel="0" collapsed="false">
      <c r="A3099" s="81" t="n">
        <v>36682</v>
      </c>
      <c r="B3099" s="82" t="s">
        <v>55</v>
      </c>
      <c r="C3099" s="82" t="s">
        <v>56</v>
      </c>
      <c r="D3099" s="82" t="s">
        <v>103</v>
      </c>
      <c r="E3099" s="82" t="s">
        <v>24</v>
      </c>
      <c r="F3099" s="82"/>
      <c r="G3099" s="82" t="s">
        <v>59</v>
      </c>
      <c r="H3099" s="81" t="n">
        <v>38261</v>
      </c>
      <c r="I3099" s="82" t="n">
        <v>0</v>
      </c>
      <c r="J3099" s="82" t="n">
        <v>0</v>
      </c>
      <c r="K3099" s="83" t="n">
        <f aca="false">IF(J3099=0,0,J3099/I3099)</f>
        <v>0</v>
      </c>
      <c r="L3099" s="83" t="n">
        <f aca="false">I3099/UOM</f>
        <v>0</v>
      </c>
      <c r="M3099" s="83" t="n">
        <f aca="false">J3099/UOM</f>
        <v>0</v>
      </c>
      <c r="N3099" s="84" t="str">
        <f aca="false">IF(F3099="P","PHY",IF(F3099="G","G",E3099))</f>
        <v>P</v>
      </c>
      <c r="O3099" s="84" t="str">
        <f aca="false">IF(ISNA(VLOOKUP(G3099,BadCanCurves,1,FALSE())),VLOOKUP(D3099,FOLIOS,6,FALSE()),"not used")</f>
        <v>not used</v>
      </c>
      <c r="P3099" s="84" t="n">
        <f aca="false">IF($N3099="P",VLOOKUP(H3099,PrcBuckets,2,FALSE()),0)</f>
        <v>12</v>
      </c>
      <c r="Q3099" s="84" t="n">
        <f aca="false">IF($N3099="D",VLOOKUP(H3099,BasisBuckets,2,FALSE()),0)</f>
        <v>0</v>
      </c>
      <c r="R3099" s="84" t="n">
        <f aca="false">IF($N3099="PHY",VLOOKUP(H3099,PGDBuckets,2,FALSE()),0)</f>
        <v>0</v>
      </c>
      <c r="S3099" s="84" t="n">
        <f aca="false">IF($N3099="G",VLOOKUP(H3099,PGDBuckets,2,FALSE()),0)</f>
        <v>0</v>
      </c>
      <c r="T3099" s="84" t="n">
        <f aca="false">SUM(P3099:S3099)</f>
        <v>12</v>
      </c>
      <c r="U3099" s="84" t="str">
        <f aca="false">IF(O3099="not used","-",O3099&amp;N3099&amp;T3099)</f>
        <v>-</v>
      </c>
      <c r="V3099" s="84" t="str">
        <f aca="false">IF(O3099="Not Used","-",VLOOKUP(D3099,FOLIOS,7,FALSE())&amp;H3099)</f>
        <v>-</v>
      </c>
      <c r="W3099" s="84" t="str">
        <f aca="false">IF(U3099="-","-",O3099&amp;E3099&amp;H3099)</f>
        <v>-</v>
      </c>
      <c r="X3099" s="85" t="str">
        <f aca="false">D3099&amp;G3099</f>
        <v>FT-CAND-EGSC-PRCTOLL:EMP/WADD</v>
      </c>
      <c r="AF3099" s="0" t="str">
        <f aca="false">D3099&amp;V3099</f>
        <v>FT-CAND-EGSC-PRC-</v>
      </c>
    </row>
    <row r="3100" customFormat="false" ht="12.75" hidden="false" customHeight="false" outlineLevel="0" collapsed="false">
      <c r="A3100" s="81" t="n">
        <v>36682</v>
      </c>
      <c r="B3100" s="82" t="s">
        <v>55</v>
      </c>
      <c r="C3100" s="82" t="s">
        <v>56</v>
      </c>
      <c r="D3100" s="82" t="s">
        <v>103</v>
      </c>
      <c r="E3100" s="82" t="s">
        <v>24</v>
      </c>
      <c r="F3100" s="82"/>
      <c r="G3100" s="82" t="s">
        <v>59</v>
      </c>
      <c r="H3100" s="81" t="n">
        <v>38292</v>
      </c>
      <c r="I3100" s="82" t="n">
        <v>0</v>
      </c>
      <c r="J3100" s="82" t="n">
        <v>0</v>
      </c>
      <c r="K3100" s="83" t="n">
        <f aca="false">IF(J3100=0,0,J3100/I3100)</f>
        <v>0</v>
      </c>
      <c r="L3100" s="83" t="n">
        <f aca="false">I3100/UOM</f>
        <v>0</v>
      </c>
      <c r="M3100" s="83" t="n">
        <f aca="false">J3100/UOM</f>
        <v>0</v>
      </c>
      <c r="N3100" s="84" t="str">
        <f aca="false">IF(F3100="P","PHY",IF(F3100="G","G",E3100))</f>
        <v>P</v>
      </c>
      <c r="O3100" s="84" t="str">
        <f aca="false">IF(ISNA(VLOOKUP(G3100,BadCanCurves,1,FALSE())),VLOOKUP(D3100,FOLIOS,6,FALSE()),"not used")</f>
        <v>not used</v>
      </c>
      <c r="P3100" s="84" t="n">
        <f aca="false">IF($N3100="P",VLOOKUP(H3100,PrcBuckets,2,FALSE()),0)</f>
        <v>12</v>
      </c>
      <c r="Q3100" s="84" t="n">
        <f aca="false">IF($N3100="D",VLOOKUP(H3100,BasisBuckets,2,FALSE()),0)</f>
        <v>0</v>
      </c>
      <c r="R3100" s="84" t="n">
        <f aca="false">IF($N3100="PHY",VLOOKUP(H3100,PGDBuckets,2,FALSE()),0)</f>
        <v>0</v>
      </c>
      <c r="S3100" s="84" t="n">
        <f aca="false">IF($N3100="G",VLOOKUP(H3100,PGDBuckets,2,FALSE()),0)</f>
        <v>0</v>
      </c>
      <c r="T3100" s="84" t="n">
        <f aca="false">SUM(P3100:S3100)</f>
        <v>12</v>
      </c>
      <c r="U3100" s="84" t="str">
        <f aca="false">IF(O3100="not used","-",O3100&amp;N3100&amp;T3100)</f>
        <v>-</v>
      </c>
      <c r="V3100" s="84" t="str">
        <f aca="false">IF(O3100="Not Used","-",VLOOKUP(D3100,FOLIOS,7,FALSE())&amp;H3100)</f>
        <v>-</v>
      </c>
      <c r="W3100" s="84" t="str">
        <f aca="false">IF(U3100="-","-",O3100&amp;E3100&amp;H3100)</f>
        <v>-</v>
      </c>
      <c r="X3100" s="85" t="str">
        <f aca="false">D3100&amp;G3100</f>
        <v>FT-CAND-EGSC-PRCTOLL:EMP/WADD</v>
      </c>
      <c r="AF3100" s="0" t="str">
        <f aca="false">D3100&amp;V3100</f>
        <v>FT-CAND-EGSC-PRC-</v>
      </c>
    </row>
    <row r="3101" customFormat="false" ht="12.75" hidden="false" customHeight="false" outlineLevel="0" collapsed="false">
      <c r="A3101" s="81" t="n">
        <v>36682</v>
      </c>
      <c r="B3101" s="82" t="s">
        <v>55</v>
      </c>
      <c r="C3101" s="82" t="s">
        <v>56</v>
      </c>
      <c r="D3101" s="82" t="s">
        <v>103</v>
      </c>
      <c r="E3101" s="82" t="s">
        <v>24</v>
      </c>
      <c r="F3101" s="82"/>
      <c r="G3101" s="82" t="s">
        <v>59</v>
      </c>
      <c r="H3101" s="81" t="n">
        <v>38322</v>
      </c>
      <c r="I3101" s="82" t="n">
        <v>0</v>
      </c>
      <c r="J3101" s="82" t="n">
        <v>0</v>
      </c>
      <c r="K3101" s="83" t="n">
        <f aca="false">IF(J3101=0,0,J3101/I3101)</f>
        <v>0</v>
      </c>
      <c r="L3101" s="83" t="n">
        <f aca="false">I3101/UOM</f>
        <v>0</v>
      </c>
      <c r="M3101" s="83" t="n">
        <f aca="false">J3101/UOM</f>
        <v>0</v>
      </c>
      <c r="N3101" s="84" t="str">
        <f aca="false">IF(F3101="P","PHY",IF(F3101="G","G",E3101))</f>
        <v>P</v>
      </c>
      <c r="O3101" s="84" t="str">
        <f aca="false">IF(ISNA(VLOOKUP(G3101,BadCanCurves,1,FALSE())),VLOOKUP(D3101,FOLIOS,6,FALSE()),"not used")</f>
        <v>not used</v>
      </c>
      <c r="P3101" s="84" t="n">
        <f aca="false">IF($N3101="P",VLOOKUP(H3101,PrcBuckets,2,FALSE()),0)</f>
        <v>12</v>
      </c>
      <c r="Q3101" s="84" t="n">
        <f aca="false">IF($N3101="D",VLOOKUP(H3101,BasisBuckets,2,FALSE()),0)</f>
        <v>0</v>
      </c>
      <c r="R3101" s="84" t="n">
        <f aca="false">IF($N3101="PHY",VLOOKUP(H3101,PGDBuckets,2,FALSE()),0)</f>
        <v>0</v>
      </c>
      <c r="S3101" s="84" t="n">
        <f aca="false">IF($N3101="G",VLOOKUP(H3101,PGDBuckets,2,FALSE()),0)</f>
        <v>0</v>
      </c>
      <c r="T3101" s="84" t="n">
        <f aca="false">SUM(P3101:S3101)</f>
        <v>12</v>
      </c>
      <c r="U3101" s="84" t="str">
        <f aca="false">IF(O3101="not used","-",O3101&amp;N3101&amp;T3101)</f>
        <v>-</v>
      </c>
      <c r="V3101" s="84" t="str">
        <f aca="false">IF(O3101="Not Used","-",VLOOKUP(D3101,FOLIOS,7,FALSE())&amp;H3101)</f>
        <v>-</v>
      </c>
      <c r="W3101" s="84" t="str">
        <f aca="false">IF(U3101="-","-",O3101&amp;E3101&amp;H3101)</f>
        <v>-</v>
      </c>
      <c r="X3101" s="85" t="str">
        <f aca="false">D3101&amp;G3101</f>
        <v>FT-CAND-EGSC-PRCTOLL:EMP/WADD</v>
      </c>
      <c r="AF3101" s="0" t="str">
        <f aca="false">D3101&amp;V3101</f>
        <v>FT-CAND-EGSC-PRC-</v>
      </c>
    </row>
    <row r="3102" customFormat="false" ht="12.75" hidden="false" customHeight="false" outlineLevel="0" collapsed="false">
      <c r="A3102" s="81" t="n">
        <v>36682</v>
      </c>
      <c r="B3102" s="82" t="s">
        <v>55</v>
      </c>
      <c r="C3102" s="82" t="s">
        <v>56</v>
      </c>
      <c r="D3102" s="82" t="s">
        <v>103</v>
      </c>
      <c r="E3102" s="82" t="s">
        <v>24</v>
      </c>
      <c r="F3102" s="82"/>
      <c r="G3102" s="82" t="s">
        <v>59</v>
      </c>
      <c r="H3102" s="81" t="n">
        <v>38353</v>
      </c>
      <c r="I3102" s="82" t="n">
        <v>0</v>
      </c>
      <c r="J3102" s="82" t="n">
        <v>0</v>
      </c>
      <c r="K3102" s="83" t="n">
        <f aca="false">IF(J3102=0,0,J3102/I3102)</f>
        <v>0</v>
      </c>
      <c r="L3102" s="83" t="n">
        <f aca="false">I3102/UOM</f>
        <v>0</v>
      </c>
      <c r="M3102" s="83" t="n">
        <f aca="false">J3102/UOM</f>
        <v>0</v>
      </c>
      <c r="N3102" s="84" t="str">
        <f aca="false">IF(F3102="P","PHY",IF(F3102="G","G",E3102))</f>
        <v>P</v>
      </c>
      <c r="O3102" s="84" t="str">
        <f aca="false">IF(ISNA(VLOOKUP(G3102,BadCanCurves,1,FALSE())),VLOOKUP(D3102,FOLIOS,6,FALSE()),"not used")</f>
        <v>not used</v>
      </c>
      <c r="P3102" s="84" t="n">
        <f aca="false">IF($N3102="P",VLOOKUP(H3102,PrcBuckets,2,FALSE()),0)</f>
        <v>13</v>
      </c>
      <c r="Q3102" s="84" t="n">
        <f aca="false">IF($N3102="D",VLOOKUP(H3102,BasisBuckets,2,FALSE()),0)</f>
        <v>0</v>
      </c>
      <c r="R3102" s="84" t="n">
        <f aca="false">IF($N3102="PHY",VLOOKUP(H3102,PGDBuckets,2,FALSE()),0)</f>
        <v>0</v>
      </c>
      <c r="S3102" s="84" t="n">
        <f aca="false">IF($N3102="G",VLOOKUP(H3102,PGDBuckets,2,FALSE()),0)</f>
        <v>0</v>
      </c>
      <c r="T3102" s="84" t="n">
        <f aca="false">SUM(P3102:S3102)</f>
        <v>13</v>
      </c>
      <c r="U3102" s="84" t="str">
        <f aca="false">IF(O3102="not used","-",O3102&amp;N3102&amp;T3102)</f>
        <v>-</v>
      </c>
      <c r="V3102" s="84" t="str">
        <f aca="false">IF(O3102="Not Used","-",VLOOKUP(D3102,FOLIOS,7,FALSE())&amp;H3102)</f>
        <v>-</v>
      </c>
      <c r="W3102" s="84" t="str">
        <f aca="false">IF(U3102="-","-",O3102&amp;E3102&amp;H3102)</f>
        <v>-</v>
      </c>
      <c r="X3102" s="85" t="str">
        <f aca="false">D3102&amp;G3102</f>
        <v>FT-CAND-EGSC-PRCTOLL:EMP/WADD</v>
      </c>
      <c r="AF3102" s="0" t="str">
        <f aca="false">D3102&amp;V3102</f>
        <v>FT-CAND-EGSC-PRC-</v>
      </c>
    </row>
    <row r="3103" customFormat="false" ht="12.75" hidden="false" customHeight="false" outlineLevel="0" collapsed="false">
      <c r="A3103" s="81" t="n">
        <v>36682</v>
      </c>
      <c r="B3103" s="82" t="s">
        <v>55</v>
      </c>
      <c r="C3103" s="82" t="s">
        <v>56</v>
      </c>
      <c r="D3103" s="82" t="s">
        <v>103</v>
      </c>
      <c r="E3103" s="82" t="s">
        <v>24</v>
      </c>
      <c r="F3103" s="82"/>
      <c r="G3103" s="82" t="s">
        <v>59</v>
      </c>
      <c r="H3103" s="81" t="n">
        <v>38384</v>
      </c>
      <c r="I3103" s="82" t="n">
        <v>0</v>
      </c>
      <c r="J3103" s="82" t="n">
        <v>0</v>
      </c>
      <c r="K3103" s="83" t="n">
        <f aca="false">IF(J3103=0,0,J3103/I3103)</f>
        <v>0</v>
      </c>
      <c r="L3103" s="83" t="n">
        <f aca="false">I3103/UOM</f>
        <v>0</v>
      </c>
      <c r="M3103" s="83" t="n">
        <f aca="false">J3103/UOM</f>
        <v>0</v>
      </c>
      <c r="N3103" s="84" t="str">
        <f aca="false">IF(F3103="P","PHY",IF(F3103="G","G",E3103))</f>
        <v>P</v>
      </c>
      <c r="O3103" s="84" t="str">
        <f aca="false">IF(ISNA(VLOOKUP(G3103,BadCanCurves,1,FALSE())),VLOOKUP(D3103,FOLIOS,6,FALSE()),"not used")</f>
        <v>not used</v>
      </c>
      <c r="P3103" s="84" t="n">
        <f aca="false">IF($N3103="P",VLOOKUP(H3103,PrcBuckets,2,FALSE()),0)</f>
        <v>13</v>
      </c>
      <c r="Q3103" s="84" t="n">
        <f aca="false">IF($N3103="D",VLOOKUP(H3103,BasisBuckets,2,FALSE()),0)</f>
        <v>0</v>
      </c>
      <c r="R3103" s="84" t="n">
        <f aca="false">IF($N3103="PHY",VLOOKUP(H3103,PGDBuckets,2,FALSE()),0)</f>
        <v>0</v>
      </c>
      <c r="S3103" s="84" t="n">
        <f aca="false">IF($N3103="G",VLOOKUP(H3103,PGDBuckets,2,FALSE()),0)</f>
        <v>0</v>
      </c>
      <c r="T3103" s="84" t="n">
        <f aca="false">SUM(P3103:S3103)</f>
        <v>13</v>
      </c>
      <c r="U3103" s="84" t="str">
        <f aca="false">IF(O3103="not used","-",O3103&amp;N3103&amp;T3103)</f>
        <v>-</v>
      </c>
      <c r="V3103" s="84" t="str">
        <f aca="false">IF(O3103="Not Used","-",VLOOKUP(D3103,FOLIOS,7,FALSE())&amp;H3103)</f>
        <v>-</v>
      </c>
      <c r="W3103" s="84" t="str">
        <f aca="false">IF(U3103="-","-",O3103&amp;E3103&amp;H3103)</f>
        <v>-</v>
      </c>
      <c r="X3103" s="85" t="str">
        <f aca="false">D3103&amp;G3103</f>
        <v>FT-CAND-EGSC-PRCTOLL:EMP/WADD</v>
      </c>
      <c r="AF3103" s="0" t="str">
        <f aca="false">D3103&amp;V3103</f>
        <v>FT-CAND-EGSC-PRC-</v>
      </c>
    </row>
    <row r="3104" customFormat="false" ht="12.75" hidden="false" customHeight="false" outlineLevel="0" collapsed="false">
      <c r="A3104" s="81" t="n">
        <v>36682</v>
      </c>
      <c r="B3104" s="82" t="s">
        <v>55</v>
      </c>
      <c r="C3104" s="82" t="s">
        <v>56</v>
      </c>
      <c r="D3104" s="82" t="s">
        <v>103</v>
      </c>
      <c r="E3104" s="82" t="s">
        <v>24</v>
      </c>
      <c r="F3104" s="82"/>
      <c r="G3104" s="82" t="s">
        <v>59</v>
      </c>
      <c r="H3104" s="81" t="n">
        <v>38412</v>
      </c>
      <c r="I3104" s="82" t="n">
        <v>0</v>
      </c>
      <c r="J3104" s="82" t="n">
        <v>0</v>
      </c>
      <c r="K3104" s="83" t="n">
        <f aca="false">IF(J3104=0,0,J3104/I3104)</f>
        <v>0</v>
      </c>
      <c r="L3104" s="83" t="n">
        <f aca="false">I3104/UOM</f>
        <v>0</v>
      </c>
      <c r="M3104" s="83" t="n">
        <f aca="false">J3104/UOM</f>
        <v>0</v>
      </c>
      <c r="N3104" s="84" t="str">
        <f aca="false">IF(F3104="P","PHY",IF(F3104="G","G",E3104))</f>
        <v>P</v>
      </c>
      <c r="O3104" s="84" t="str">
        <f aca="false">IF(ISNA(VLOOKUP(G3104,BadCanCurves,1,FALSE())),VLOOKUP(D3104,FOLIOS,6,FALSE()),"not used")</f>
        <v>not used</v>
      </c>
      <c r="P3104" s="84" t="n">
        <f aca="false">IF($N3104="P",VLOOKUP(H3104,PrcBuckets,2,FALSE()),0)</f>
        <v>13</v>
      </c>
      <c r="Q3104" s="84" t="n">
        <f aca="false">IF($N3104="D",VLOOKUP(H3104,BasisBuckets,2,FALSE()),0)</f>
        <v>0</v>
      </c>
      <c r="R3104" s="84" t="n">
        <f aca="false">IF($N3104="PHY",VLOOKUP(H3104,PGDBuckets,2,FALSE()),0)</f>
        <v>0</v>
      </c>
      <c r="S3104" s="84" t="n">
        <f aca="false">IF($N3104="G",VLOOKUP(H3104,PGDBuckets,2,FALSE()),0)</f>
        <v>0</v>
      </c>
      <c r="T3104" s="84" t="n">
        <f aca="false">SUM(P3104:S3104)</f>
        <v>13</v>
      </c>
      <c r="U3104" s="84" t="str">
        <f aca="false">IF(O3104="not used","-",O3104&amp;N3104&amp;T3104)</f>
        <v>-</v>
      </c>
      <c r="V3104" s="84" t="str">
        <f aca="false">IF(O3104="Not Used","-",VLOOKUP(D3104,FOLIOS,7,FALSE())&amp;H3104)</f>
        <v>-</v>
      </c>
      <c r="W3104" s="84" t="str">
        <f aca="false">IF(U3104="-","-",O3104&amp;E3104&amp;H3104)</f>
        <v>-</v>
      </c>
      <c r="X3104" s="85" t="str">
        <f aca="false">D3104&amp;G3104</f>
        <v>FT-CAND-EGSC-PRCTOLL:EMP/WADD</v>
      </c>
      <c r="AF3104" s="0" t="str">
        <f aca="false">D3104&amp;V3104</f>
        <v>FT-CAND-EGSC-PRC-</v>
      </c>
    </row>
    <row r="3105" customFormat="false" ht="12.75" hidden="false" customHeight="false" outlineLevel="0" collapsed="false">
      <c r="A3105" s="81" t="n">
        <v>36682</v>
      </c>
      <c r="B3105" s="82" t="s">
        <v>55</v>
      </c>
      <c r="C3105" s="82" t="s">
        <v>56</v>
      </c>
      <c r="D3105" s="82" t="s">
        <v>103</v>
      </c>
      <c r="E3105" s="82" t="s">
        <v>24</v>
      </c>
      <c r="F3105" s="82"/>
      <c r="G3105" s="82" t="s">
        <v>59</v>
      </c>
      <c r="H3105" s="81" t="n">
        <v>38443</v>
      </c>
      <c r="I3105" s="82" t="n">
        <v>0</v>
      </c>
      <c r="J3105" s="82" t="n">
        <v>0</v>
      </c>
      <c r="K3105" s="83" t="n">
        <f aca="false">IF(J3105=0,0,J3105/I3105)</f>
        <v>0</v>
      </c>
      <c r="L3105" s="83" t="n">
        <f aca="false">I3105/UOM</f>
        <v>0</v>
      </c>
      <c r="M3105" s="83" t="n">
        <f aca="false">J3105/UOM</f>
        <v>0</v>
      </c>
      <c r="N3105" s="84" t="str">
        <f aca="false">IF(F3105="P","PHY",IF(F3105="G","G",E3105))</f>
        <v>P</v>
      </c>
      <c r="O3105" s="84" t="str">
        <f aca="false">IF(ISNA(VLOOKUP(G3105,BadCanCurves,1,FALSE())),VLOOKUP(D3105,FOLIOS,6,FALSE()),"not used")</f>
        <v>not used</v>
      </c>
      <c r="P3105" s="84" t="n">
        <f aca="false">IF($N3105="P",VLOOKUP(H3105,PrcBuckets,2,FALSE()),0)</f>
        <v>13</v>
      </c>
      <c r="Q3105" s="84" t="n">
        <f aca="false">IF($N3105="D",VLOOKUP(H3105,BasisBuckets,2,FALSE()),0)</f>
        <v>0</v>
      </c>
      <c r="R3105" s="84" t="n">
        <f aca="false">IF($N3105="PHY",VLOOKUP(H3105,PGDBuckets,2,FALSE()),0)</f>
        <v>0</v>
      </c>
      <c r="S3105" s="84" t="n">
        <f aca="false">IF($N3105="G",VLOOKUP(H3105,PGDBuckets,2,FALSE()),0)</f>
        <v>0</v>
      </c>
      <c r="T3105" s="84" t="n">
        <f aca="false">SUM(P3105:S3105)</f>
        <v>13</v>
      </c>
      <c r="U3105" s="84" t="str">
        <f aca="false">IF(O3105="not used","-",O3105&amp;N3105&amp;T3105)</f>
        <v>-</v>
      </c>
      <c r="V3105" s="84" t="str">
        <f aca="false">IF(O3105="Not Used","-",VLOOKUP(D3105,FOLIOS,7,FALSE())&amp;H3105)</f>
        <v>-</v>
      </c>
      <c r="W3105" s="84" t="str">
        <f aca="false">IF(U3105="-","-",O3105&amp;E3105&amp;H3105)</f>
        <v>-</v>
      </c>
      <c r="X3105" s="85" t="str">
        <f aca="false">D3105&amp;G3105</f>
        <v>FT-CAND-EGSC-PRCTOLL:EMP/WADD</v>
      </c>
      <c r="AF3105" s="0" t="str">
        <f aca="false">D3105&amp;V3105</f>
        <v>FT-CAND-EGSC-PRC-</v>
      </c>
    </row>
    <row r="3106" customFormat="false" ht="12.75" hidden="false" customHeight="false" outlineLevel="0" collapsed="false">
      <c r="A3106" s="81" t="n">
        <v>36682</v>
      </c>
      <c r="B3106" s="82" t="s">
        <v>55</v>
      </c>
      <c r="C3106" s="82" t="s">
        <v>56</v>
      </c>
      <c r="D3106" s="82" t="s">
        <v>103</v>
      </c>
      <c r="E3106" s="82" t="s">
        <v>24</v>
      </c>
      <c r="F3106" s="82"/>
      <c r="G3106" s="82" t="s">
        <v>59</v>
      </c>
      <c r="H3106" s="81" t="n">
        <v>38473</v>
      </c>
      <c r="I3106" s="82" t="n">
        <v>0</v>
      </c>
      <c r="J3106" s="82" t="n">
        <v>0</v>
      </c>
      <c r="K3106" s="83" t="n">
        <f aca="false">IF(J3106=0,0,J3106/I3106)</f>
        <v>0</v>
      </c>
      <c r="L3106" s="83" t="n">
        <f aca="false">I3106/UOM</f>
        <v>0</v>
      </c>
      <c r="M3106" s="83" t="n">
        <f aca="false">J3106/UOM</f>
        <v>0</v>
      </c>
      <c r="N3106" s="84" t="str">
        <f aca="false">IF(F3106="P","PHY",IF(F3106="G","G",E3106))</f>
        <v>P</v>
      </c>
      <c r="O3106" s="84" t="str">
        <f aca="false">IF(ISNA(VLOOKUP(G3106,BadCanCurves,1,FALSE())),VLOOKUP(D3106,FOLIOS,6,FALSE()),"not used")</f>
        <v>not used</v>
      </c>
      <c r="P3106" s="84" t="n">
        <f aca="false">IF($N3106="P",VLOOKUP(H3106,PrcBuckets,2,FALSE()),0)</f>
        <v>13</v>
      </c>
      <c r="Q3106" s="84" t="n">
        <f aca="false">IF($N3106="D",VLOOKUP(H3106,BasisBuckets,2,FALSE()),0)</f>
        <v>0</v>
      </c>
      <c r="R3106" s="84" t="n">
        <f aca="false">IF($N3106="PHY",VLOOKUP(H3106,PGDBuckets,2,FALSE()),0)</f>
        <v>0</v>
      </c>
      <c r="S3106" s="84" t="n">
        <f aca="false">IF($N3106="G",VLOOKUP(H3106,PGDBuckets,2,FALSE()),0)</f>
        <v>0</v>
      </c>
      <c r="T3106" s="84" t="n">
        <f aca="false">SUM(P3106:S3106)</f>
        <v>13</v>
      </c>
      <c r="U3106" s="84" t="str">
        <f aca="false">IF(O3106="not used","-",O3106&amp;N3106&amp;T3106)</f>
        <v>-</v>
      </c>
      <c r="V3106" s="84" t="str">
        <f aca="false">IF(O3106="Not Used","-",VLOOKUP(D3106,FOLIOS,7,FALSE())&amp;H3106)</f>
        <v>-</v>
      </c>
      <c r="W3106" s="84" t="str">
        <f aca="false">IF(U3106="-","-",O3106&amp;E3106&amp;H3106)</f>
        <v>-</v>
      </c>
      <c r="X3106" s="85" t="str">
        <f aca="false">D3106&amp;G3106</f>
        <v>FT-CAND-EGSC-PRCTOLL:EMP/WADD</v>
      </c>
      <c r="AF3106" s="0" t="str">
        <f aca="false">D3106&amp;V3106</f>
        <v>FT-CAND-EGSC-PRC-</v>
      </c>
    </row>
    <row r="3107" customFormat="false" ht="12.75" hidden="false" customHeight="false" outlineLevel="0" collapsed="false">
      <c r="A3107" s="81" t="n">
        <v>36682</v>
      </c>
      <c r="B3107" s="82" t="s">
        <v>55</v>
      </c>
      <c r="C3107" s="82" t="s">
        <v>56</v>
      </c>
      <c r="D3107" s="82" t="s">
        <v>103</v>
      </c>
      <c r="E3107" s="82" t="s">
        <v>24</v>
      </c>
      <c r="F3107" s="82"/>
      <c r="G3107" s="82" t="s">
        <v>59</v>
      </c>
      <c r="H3107" s="81" t="n">
        <v>38504</v>
      </c>
      <c r="I3107" s="82" t="n">
        <v>0</v>
      </c>
      <c r="J3107" s="82" t="n">
        <v>0</v>
      </c>
      <c r="K3107" s="83" t="n">
        <f aca="false">IF(J3107=0,0,J3107/I3107)</f>
        <v>0</v>
      </c>
      <c r="L3107" s="83" t="n">
        <f aca="false">I3107/UOM</f>
        <v>0</v>
      </c>
      <c r="M3107" s="83" t="n">
        <f aca="false">J3107/UOM</f>
        <v>0</v>
      </c>
      <c r="N3107" s="84" t="str">
        <f aca="false">IF(F3107="P","PHY",IF(F3107="G","G",E3107))</f>
        <v>P</v>
      </c>
      <c r="O3107" s="84" t="str">
        <f aca="false">IF(ISNA(VLOOKUP(G3107,BadCanCurves,1,FALSE())),VLOOKUP(D3107,FOLIOS,6,FALSE()),"not used")</f>
        <v>not used</v>
      </c>
      <c r="P3107" s="84" t="n">
        <f aca="false">IF($N3107="P",VLOOKUP(H3107,PrcBuckets,2,FALSE()),0)</f>
        <v>13</v>
      </c>
      <c r="Q3107" s="84" t="n">
        <f aca="false">IF($N3107="D",VLOOKUP(H3107,BasisBuckets,2,FALSE()),0)</f>
        <v>0</v>
      </c>
      <c r="R3107" s="84" t="n">
        <f aca="false">IF($N3107="PHY",VLOOKUP(H3107,PGDBuckets,2,FALSE()),0)</f>
        <v>0</v>
      </c>
      <c r="S3107" s="84" t="n">
        <f aca="false">IF($N3107="G",VLOOKUP(H3107,PGDBuckets,2,FALSE()),0)</f>
        <v>0</v>
      </c>
      <c r="T3107" s="84" t="n">
        <f aca="false">SUM(P3107:S3107)</f>
        <v>13</v>
      </c>
      <c r="U3107" s="84" t="str">
        <f aca="false">IF(O3107="not used","-",O3107&amp;N3107&amp;T3107)</f>
        <v>-</v>
      </c>
      <c r="V3107" s="84" t="str">
        <f aca="false">IF(O3107="Not Used","-",VLOOKUP(D3107,FOLIOS,7,FALSE())&amp;H3107)</f>
        <v>-</v>
      </c>
      <c r="W3107" s="84" t="str">
        <f aca="false">IF(U3107="-","-",O3107&amp;E3107&amp;H3107)</f>
        <v>-</v>
      </c>
      <c r="X3107" s="85" t="str">
        <f aca="false">D3107&amp;G3107</f>
        <v>FT-CAND-EGSC-PRCTOLL:EMP/WADD</v>
      </c>
      <c r="AF3107" s="0" t="str">
        <f aca="false">D3107&amp;V3107</f>
        <v>FT-CAND-EGSC-PRC-</v>
      </c>
    </row>
    <row r="3108" customFormat="false" ht="12.75" hidden="false" customHeight="false" outlineLevel="0" collapsed="false">
      <c r="A3108" s="81" t="n">
        <v>36682</v>
      </c>
      <c r="B3108" s="82" t="s">
        <v>55</v>
      </c>
      <c r="C3108" s="82" t="s">
        <v>56</v>
      </c>
      <c r="D3108" s="82" t="s">
        <v>103</v>
      </c>
      <c r="E3108" s="82" t="s">
        <v>24</v>
      </c>
      <c r="F3108" s="82"/>
      <c r="G3108" s="82" t="s">
        <v>59</v>
      </c>
      <c r="H3108" s="81" t="n">
        <v>38534</v>
      </c>
      <c r="I3108" s="82" t="n">
        <v>0</v>
      </c>
      <c r="J3108" s="82" t="n">
        <v>0</v>
      </c>
      <c r="K3108" s="83" t="n">
        <f aca="false">IF(J3108=0,0,J3108/I3108)</f>
        <v>0</v>
      </c>
      <c r="L3108" s="83" t="n">
        <f aca="false">I3108/UOM</f>
        <v>0</v>
      </c>
      <c r="M3108" s="83" t="n">
        <f aca="false">J3108/UOM</f>
        <v>0</v>
      </c>
      <c r="N3108" s="84" t="str">
        <f aca="false">IF(F3108="P","PHY",IF(F3108="G","G",E3108))</f>
        <v>P</v>
      </c>
      <c r="O3108" s="84" t="str">
        <f aca="false">IF(ISNA(VLOOKUP(G3108,BadCanCurves,1,FALSE())),VLOOKUP(D3108,FOLIOS,6,FALSE()),"not used")</f>
        <v>not used</v>
      </c>
      <c r="P3108" s="84" t="n">
        <f aca="false">IF($N3108="P",VLOOKUP(H3108,PrcBuckets,2,FALSE()),0)</f>
        <v>13</v>
      </c>
      <c r="Q3108" s="84" t="n">
        <f aca="false">IF($N3108="D",VLOOKUP(H3108,BasisBuckets,2,FALSE()),0)</f>
        <v>0</v>
      </c>
      <c r="R3108" s="84" t="n">
        <f aca="false">IF($N3108="PHY",VLOOKUP(H3108,PGDBuckets,2,FALSE()),0)</f>
        <v>0</v>
      </c>
      <c r="S3108" s="84" t="n">
        <f aca="false">IF($N3108="G",VLOOKUP(H3108,PGDBuckets,2,FALSE()),0)</f>
        <v>0</v>
      </c>
      <c r="T3108" s="84" t="n">
        <f aca="false">SUM(P3108:S3108)</f>
        <v>13</v>
      </c>
      <c r="U3108" s="84" t="str">
        <f aca="false">IF(O3108="not used","-",O3108&amp;N3108&amp;T3108)</f>
        <v>-</v>
      </c>
      <c r="V3108" s="84" t="str">
        <f aca="false">IF(O3108="Not Used","-",VLOOKUP(D3108,FOLIOS,7,FALSE())&amp;H3108)</f>
        <v>-</v>
      </c>
      <c r="W3108" s="84" t="str">
        <f aca="false">IF(U3108="-","-",O3108&amp;E3108&amp;H3108)</f>
        <v>-</v>
      </c>
      <c r="X3108" s="85" t="str">
        <f aca="false">D3108&amp;G3108</f>
        <v>FT-CAND-EGSC-PRCTOLL:EMP/WADD</v>
      </c>
      <c r="AF3108" s="0" t="str">
        <f aca="false">D3108&amp;V3108</f>
        <v>FT-CAND-EGSC-PRC-</v>
      </c>
    </row>
    <row r="3109" customFormat="false" ht="12.75" hidden="false" customHeight="false" outlineLevel="0" collapsed="false">
      <c r="A3109" s="81" t="n">
        <v>36682</v>
      </c>
      <c r="B3109" s="82" t="s">
        <v>55</v>
      </c>
      <c r="C3109" s="82" t="s">
        <v>56</v>
      </c>
      <c r="D3109" s="82" t="s">
        <v>103</v>
      </c>
      <c r="E3109" s="82" t="s">
        <v>24</v>
      </c>
      <c r="F3109" s="82"/>
      <c r="G3109" s="82" t="s">
        <v>59</v>
      </c>
      <c r="H3109" s="81" t="n">
        <v>38565</v>
      </c>
      <c r="I3109" s="82" t="n">
        <v>0</v>
      </c>
      <c r="J3109" s="82" t="n">
        <v>0</v>
      </c>
      <c r="K3109" s="83" t="n">
        <f aca="false">IF(J3109=0,0,J3109/I3109)</f>
        <v>0</v>
      </c>
      <c r="L3109" s="83" t="n">
        <f aca="false">I3109/UOM</f>
        <v>0</v>
      </c>
      <c r="M3109" s="83" t="n">
        <f aca="false">J3109/UOM</f>
        <v>0</v>
      </c>
      <c r="N3109" s="84" t="str">
        <f aca="false">IF(F3109="P","PHY",IF(F3109="G","G",E3109))</f>
        <v>P</v>
      </c>
      <c r="O3109" s="84" t="str">
        <f aca="false">IF(ISNA(VLOOKUP(G3109,BadCanCurves,1,FALSE())),VLOOKUP(D3109,FOLIOS,6,FALSE()),"not used")</f>
        <v>not used</v>
      </c>
      <c r="P3109" s="84" t="n">
        <f aca="false">IF($N3109="P",VLOOKUP(H3109,PrcBuckets,2,FALSE()),0)</f>
        <v>13</v>
      </c>
      <c r="Q3109" s="84" t="n">
        <f aca="false">IF($N3109="D",VLOOKUP(H3109,BasisBuckets,2,FALSE()),0)</f>
        <v>0</v>
      </c>
      <c r="R3109" s="84" t="n">
        <f aca="false">IF($N3109="PHY",VLOOKUP(H3109,PGDBuckets,2,FALSE()),0)</f>
        <v>0</v>
      </c>
      <c r="S3109" s="84" t="n">
        <f aca="false">IF($N3109="G",VLOOKUP(H3109,PGDBuckets,2,FALSE()),0)</f>
        <v>0</v>
      </c>
      <c r="T3109" s="84" t="n">
        <f aca="false">SUM(P3109:S3109)</f>
        <v>13</v>
      </c>
      <c r="U3109" s="84" t="str">
        <f aca="false">IF(O3109="not used","-",O3109&amp;N3109&amp;T3109)</f>
        <v>-</v>
      </c>
      <c r="V3109" s="84" t="str">
        <f aca="false">IF(O3109="Not Used","-",VLOOKUP(D3109,FOLIOS,7,FALSE())&amp;H3109)</f>
        <v>-</v>
      </c>
      <c r="W3109" s="84" t="str">
        <f aca="false">IF(U3109="-","-",O3109&amp;E3109&amp;H3109)</f>
        <v>-</v>
      </c>
      <c r="X3109" s="85" t="str">
        <f aca="false">D3109&amp;G3109</f>
        <v>FT-CAND-EGSC-PRCTOLL:EMP/WADD</v>
      </c>
      <c r="AF3109" s="0" t="str">
        <f aca="false">D3109&amp;V3109</f>
        <v>FT-CAND-EGSC-PRC-</v>
      </c>
    </row>
    <row r="3110" customFormat="false" ht="12.75" hidden="false" customHeight="false" outlineLevel="0" collapsed="false">
      <c r="A3110" s="81" t="n">
        <v>36682</v>
      </c>
      <c r="B3110" s="82" t="s">
        <v>55</v>
      </c>
      <c r="C3110" s="82" t="s">
        <v>56</v>
      </c>
      <c r="D3110" s="82" t="s">
        <v>103</v>
      </c>
      <c r="E3110" s="82" t="s">
        <v>24</v>
      </c>
      <c r="F3110" s="82"/>
      <c r="G3110" s="82" t="s">
        <v>59</v>
      </c>
      <c r="H3110" s="81" t="n">
        <v>38596</v>
      </c>
      <c r="I3110" s="82" t="n">
        <v>0</v>
      </c>
      <c r="J3110" s="82" t="n">
        <v>0</v>
      </c>
      <c r="K3110" s="83" t="n">
        <f aca="false">IF(J3110=0,0,J3110/I3110)</f>
        <v>0</v>
      </c>
      <c r="L3110" s="83" t="n">
        <f aca="false">I3110/UOM</f>
        <v>0</v>
      </c>
      <c r="M3110" s="83" t="n">
        <f aca="false">J3110/UOM</f>
        <v>0</v>
      </c>
      <c r="N3110" s="84" t="str">
        <f aca="false">IF(F3110="P","PHY",IF(F3110="G","G",E3110))</f>
        <v>P</v>
      </c>
      <c r="O3110" s="84" t="str">
        <f aca="false">IF(ISNA(VLOOKUP(G3110,BadCanCurves,1,FALSE())),VLOOKUP(D3110,FOLIOS,6,FALSE()),"not used")</f>
        <v>not used</v>
      </c>
      <c r="P3110" s="84" t="n">
        <f aca="false">IF($N3110="P",VLOOKUP(H3110,PrcBuckets,2,FALSE()),0)</f>
        <v>13</v>
      </c>
      <c r="Q3110" s="84" t="n">
        <f aca="false">IF($N3110="D",VLOOKUP(H3110,BasisBuckets,2,FALSE()),0)</f>
        <v>0</v>
      </c>
      <c r="R3110" s="84" t="n">
        <f aca="false">IF($N3110="PHY",VLOOKUP(H3110,PGDBuckets,2,FALSE()),0)</f>
        <v>0</v>
      </c>
      <c r="S3110" s="84" t="n">
        <f aca="false">IF($N3110="G",VLOOKUP(H3110,PGDBuckets,2,FALSE()),0)</f>
        <v>0</v>
      </c>
      <c r="T3110" s="84" t="n">
        <f aca="false">SUM(P3110:S3110)</f>
        <v>13</v>
      </c>
      <c r="U3110" s="84" t="str">
        <f aca="false">IF(O3110="not used","-",O3110&amp;N3110&amp;T3110)</f>
        <v>-</v>
      </c>
      <c r="V3110" s="84" t="str">
        <f aca="false">IF(O3110="Not Used","-",VLOOKUP(D3110,FOLIOS,7,FALSE())&amp;H3110)</f>
        <v>-</v>
      </c>
      <c r="W3110" s="84" t="str">
        <f aca="false">IF(U3110="-","-",O3110&amp;E3110&amp;H3110)</f>
        <v>-</v>
      </c>
      <c r="X3110" s="85" t="str">
        <f aca="false">D3110&amp;G3110</f>
        <v>FT-CAND-EGSC-PRCTOLL:EMP/WADD</v>
      </c>
      <c r="AF3110" s="0" t="str">
        <f aca="false">D3110&amp;V3110</f>
        <v>FT-CAND-EGSC-PRC-</v>
      </c>
    </row>
    <row r="3111" customFormat="false" ht="12.75" hidden="false" customHeight="false" outlineLevel="0" collapsed="false">
      <c r="A3111" s="81" t="n">
        <v>36682</v>
      </c>
      <c r="B3111" s="82" t="s">
        <v>55</v>
      </c>
      <c r="C3111" s="82" t="s">
        <v>56</v>
      </c>
      <c r="D3111" s="82" t="s">
        <v>103</v>
      </c>
      <c r="E3111" s="82" t="s">
        <v>24</v>
      </c>
      <c r="F3111" s="82"/>
      <c r="G3111" s="82" t="s">
        <v>59</v>
      </c>
      <c r="H3111" s="81" t="n">
        <v>38626</v>
      </c>
      <c r="I3111" s="82" t="n">
        <v>0</v>
      </c>
      <c r="J3111" s="82" t="n">
        <v>0</v>
      </c>
      <c r="K3111" s="83" t="n">
        <f aca="false">IF(J3111=0,0,J3111/I3111)</f>
        <v>0</v>
      </c>
      <c r="L3111" s="83" t="n">
        <f aca="false">I3111/UOM</f>
        <v>0</v>
      </c>
      <c r="M3111" s="83" t="n">
        <f aca="false">J3111/UOM</f>
        <v>0</v>
      </c>
      <c r="N3111" s="84" t="str">
        <f aca="false">IF(F3111="P","PHY",IF(F3111="G","G",E3111))</f>
        <v>P</v>
      </c>
      <c r="O3111" s="84" t="str">
        <f aca="false">IF(ISNA(VLOOKUP(G3111,BadCanCurves,1,FALSE())),VLOOKUP(D3111,FOLIOS,6,FALSE()),"not used")</f>
        <v>not used</v>
      </c>
      <c r="P3111" s="84" t="n">
        <f aca="false">IF($N3111="P",VLOOKUP(H3111,PrcBuckets,2,FALSE()),0)</f>
        <v>13</v>
      </c>
      <c r="Q3111" s="84" t="n">
        <f aca="false">IF($N3111="D",VLOOKUP(H3111,BasisBuckets,2,FALSE()),0)</f>
        <v>0</v>
      </c>
      <c r="R3111" s="84" t="n">
        <f aca="false">IF($N3111="PHY",VLOOKUP(H3111,PGDBuckets,2,FALSE()),0)</f>
        <v>0</v>
      </c>
      <c r="S3111" s="84" t="n">
        <f aca="false">IF($N3111="G",VLOOKUP(H3111,PGDBuckets,2,FALSE()),0)</f>
        <v>0</v>
      </c>
      <c r="T3111" s="84" t="n">
        <f aca="false">SUM(P3111:S3111)</f>
        <v>13</v>
      </c>
      <c r="U3111" s="84" t="str">
        <f aca="false">IF(O3111="not used","-",O3111&amp;N3111&amp;T3111)</f>
        <v>-</v>
      </c>
      <c r="V3111" s="84" t="str">
        <f aca="false">IF(O3111="Not Used","-",VLOOKUP(D3111,FOLIOS,7,FALSE())&amp;H3111)</f>
        <v>-</v>
      </c>
      <c r="W3111" s="84" t="str">
        <f aca="false">IF(U3111="-","-",O3111&amp;E3111&amp;H3111)</f>
        <v>-</v>
      </c>
      <c r="X3111" s="85" t="str">
        <f aca="false">D3111&amp;G3111</f>
        <v>FT-CAND-EGSC-PRCTOLL:EMP/WADD</v>
      </c>
      <c r="AF3111" s="0" t="str">
        <f aca="false">D3111&amp;V3111</f>
        <v>FT-CAND-EGSC-PRC-</v>
      </c>
    </row>
    <row r="3112" customFormat="false" ht="12.75" hidden="false" customHeight="false" outlineLevel="0" collapsed="false">
      <c r="A3112" s="81" t="n">
        <v>36682</v>
      </c>
      <c r="B3112" s="82" t="s">
        <v>55</v>
      </c>
      <c r="C3112" s="82" t="s">
        <v>56</v>
      </c>
      <c r="D3112" s="82" t="s">
        <v>103</v>
      </c>
      <c r="E3112" s="82" t="s">
        <v>24</v>
      </c>
      <c r="F3112" s="82"/>
      <c r="G3112" s="82" t="s">
        <v>59</v>
      </c>
      <c r="H3112" s="81" t="n">
        <v>38657</v>
      </c>
      <c r="I3112" s="82" t="n">
        <v>0</v>
      </c>
      <c r="J3112" s="82" t="n">
        <v>0</v>
      </c>
      <c r="K3112" s="83" t="n">
        <f aca="false">IF(J3112=0,0,J3112/I3112)</f>
        <v>0</v>
      </c>
      <c r="L3112" s="83" t="n">
        <f aca="false">I3112/UOM</f>
        <v>0</v>
      </c>
      <c r="M3112" s="83" t="n">
        <f aca="false">J3112/UOM</f>
        <v>0</v>
      </c>
      <c r="N3112" s="84" t="str">
        <f aca="false">IF(F3112="P","PHY",IF(F3112="G","G",E3112))</f>
        <v>P</v>
      </c>
      <c r="O3112" s="84" t="str">
        <f aca="false">IF(ISNA(VLOOKUP(G3112,BadCanCurves,1,FALSE())),VLOOKUP(D3112,FOLIOS,6,FALSE()),"not used")</f>
        <v>not used</v>
      </c>
      <c r="P3112" s="84" t="n">
        <f aca="false">IF($N3112="P",VLOOKUP(H3112,PrcBuckets,2,FALSE()),0)</f>
        <v>13</v>
      </c>
      <c r="Q3112" s="84" t="n">
        <f aca="false">IF($N3112="D",VLOOKUP(H3112,BasisBuckets,2,FALSE()),0)</f>
        <v>0</v>
      </c>
      <c r="R3112" s="84" t="n">
        <f aca="false">IF($N3112="PHY",VLOOKUP(H3112,PGDBuckets,2,FALSE()),0)</f>
        <v>0</v>
      </c>
      <c r="S3112" s="84" t="n">
        <f aca="false">IF($N3112="G",VLOOKUP(H3112,PGDBuckets,2,FALSE()),0)</f>
        <v>0</v>
      </c>
      <c r="T3112" s="84" t="n">
        <f aca="false">SUM(P3112:S3112)</f>
        <v>13</v>
      </c>
      <c r="U3112" s="84" t="str">
        <f aca="false">IF(O3112="not used","-",O3112&amp;N3112&amp;T3112)</f>
        <v>-</v>
      </c>
      <c r="V3112" s="84" t="str">
        <f aca="false">IF(O3112="Not Used","-",VLOOKUP(D3112,FOLIOS,7,FALSE())&amp;H3112)</f>
        <v>-</v>
      </c>
      <c r="W3112" s="84" t="str">
        <f aca="false">IF(U3112="-","-",O3112&amp;E3112&amp;H3112)</f>
        <v>-</v>
      </c>
      <c r="X3112" s="85" t="str">
        <f aca="false">D3112&amp;G3112</f>
        <v>FT-CAND-EGSC-PRCTOLL:EMP/WADD</v>
      </c>
      <c r="AF3112" s="0" t="str">
        <f aca="false">D3112&amp;V3112</f>
        <v>FT-CAND-EGSC-PRC-</v>
      </c>
    </row>
    <row r="3113" customFormat="false" ht="12.75" hidden="false" customHeight="false" outlineLevel="0" collapsed="false">
      <c r="A3113" s="81" t="n">
        <v>36682</v>
      </c>
      <c r="B3113" s="82" t="s">
        <v>55</v>
      </c>
      <c r="C3113" s="82" t="s">
        <v>56</v>
      </c>
      <c r="D3113" s="82" t="s">
        <v>103</v>
      </c>
      <c r="E3113" s="82" t="s">
        <v>24</v>
      </c>
      <c r="F3113" s="82"/>
      <c r="G3113" s="82" t="s">
        <v>59</v>
      </c>
      <c r="H3113" s="81" t="n">
        <v>38687</v>
      </c>
      <c r="I3113" s="82" t="n">
        <v>0</v>
      </c>
      <c r="J3113" s="82" t="n">
        <v>0</v>
      </c>
      <c r="K3113" s="83" t="n">
        <f aca="false">IF(J3113=0,0,J3113/I3113)</f>
        <v>0</v>
      </c>
      <c r="L3113" s="83" t="n">
        <f aca="false">I3113/UOM</f>
        <v>0</v>
      </c>
      <c r="M3113" s="83" t="n">
        <f aca="false">J3113/UOM</f>
        <v>0</v>
      </c>
      <c r="N3113" s="84" t="str">
        <f aca="false">IF(F3113="P","PHY",IF(F3113="G","G",E3113))</f>
        <v>P</v>
      </c>
      <c r="O3113" s="84" t="str">
        <f aca="false">IF(ISNA(VLOOKUP(G3113,BadCanCurves,1,FALSE())),VLOOKUP(D3113,FOLIOS,6,FALSE()),"not used")</f>
        <v>not used</v>
      </c>
      <c r="P3113" s="84" t="n">
        <f aca="false">IF($N3113="P",VLOOKUP(H3113,PrcBuckets,2,FALSE()),0)</f>
        <v>13</v>
      </c>
      <c r="Q3113" s="84" t="n">
        <f aca="false">IF($N3113="D",VLOOKUP(H3113,BasisBuckets,2,FALSE()),0)</f>
        <v>0</v>
      </c>
      <c r="R3113" s="84" t="n">
        <f aca="false">IF($N3113="PHY",VLOOKUP(H3113,PGDBuckets,2,FALSE()),0)</f>
        <v>0</v>
      </c>
      <c r="S3113" s="84" t="n">
        <f aca="false">IF($N3113="G",VLOOKUP(H3113,PGDBuckets,2,FALSE()),0)</f>
        <v>0</v>
      </c>
      <c r="T3113" s="84" t="n">
        <f aca="false">SUM(P3113:S3113)</f>
        <v>13</v>
      </c>
      <c r="U3113" s="84" t="str">
        <f aca="false">IF(O3113="not used","-",O3113&amp;N3113&amp;T3113)</f>
        <v>-</v>
      </c>
      <c r="V3113" s="84" t="str">
        <f aca="false">IF(O3113="Not Used","-",VLOOKUP(D3113,FOLIOS,7,FALSE())&amp;H3113)</f>
        <v>-</v>
      </c>
      <c r="W3113" s="84" t="str">
        <f aca="false">IF(U3113="-","-",O3113&amp;E3113&amp;H3113)</f>
        <v>-</v>
      </c>
      <c r="X3113" s="85" t="str">
        <f aca="false">D3113&amp;G3113</f>
        <v>FT-CAND-EGSC-PRCTOLL:EMP/WADD</v>
      </c>
      <c r="AF3113" s="0" t="str">
        <f aca="false">D3113&amp;V3113</f>
        <v>FT-CAND-EGSC-PRC-</v>
      </c>
    </row>
    <row r="3114" customFormat="false" ht="12.75" hidden="false" customHeight="false" outlineLevel="0" collapsed="false">
      <c r="A3114" s="81" t="n">
        <v>36682</v>
      </c>
      <c r="B3114" s="82" t="s">
        <v>55</v>
      </c>
      <c r="C3114" s="82" t="s">
        <v>56</v>
      </c>
      <c r="D3114" s="82" t="s">
        <v>103</v>
      </c>
      <c r="E3114" s="82" t="s">
        <v>24</v>
      </c>
      <c r="F3114" s="82"/>
      <c r="G3114" s="82" t="s">
        <v>59</v>
      </c>
      <c r="H3114" s="81" t="n">
        <v>38718</v>
      </c>
      <c r="I3114" s="82" t="n">
        <v>0</v>
      </c>
      <c r="J3114" s="82" t="n">
        <v>0</v>
      </c>
      <c r="K3114" s="83" t="n">
        <f aca="false">IF(J3114=0,0,J3114/I3114)</f>
        <v>0</v>
      </c>
      <c r="L3114" s="83" t="n">
        <f aca="false">I3114/UOM</f>
        <v>0</v>
      </c>
      <c r="M3114" s="83" t="n">
        <f aca="false">J3114/UOM</f>
        <v>0</v>
      </c>
      <c r="N3114" s="84" t="str">
        <f aca="false">IF(F3114="P","PHY",IF(F3114="G","G",E3114))</f>
        <v>P</v>
      </c>
      <c r="O3114" s="84" t="str">
        <f aca="false">IF(ISNA(VLOOKUP(G3114,BadCanCurves,1,FALSE())),VLOOKUP(D3114,FOLIOS,6,FALSE()),"not used")</f>
        <v>not used</v>
      </c>
      <c r="P3114" s="84" t="n">
        <f aca="false">IF($N3114="P",VLOOKUP(H3114,PrcBuckets,2,FALSE()),0)</f>
        <v>13</v>
      </c>
      <c r="Q3114" s="84" t="n">
        <f aca="false">IF($N3114="D",VLOOKUP(H3114,BasisBuckets,2,FALSE()),0)</f>
        <v>0</v>
      </c>
      <c r="R3114" s="84" t="n">
        <f aca="false">IF($N3114="PHY",VLOOKUP(H3114,PGDBuckets,2,FALSE()),0)</f>
        <v>0</v>
      </c>
      <c r="S3114" s="84" t="n">
        <f aca="false">IF($N3114="G",VLOOKUP(H3114,PGDBuckets,2,FALSE()),0)</f>
        <v>0</v>
      </c>
      <c r="T3114" s="84" t="n">
        <f aca="false">SUM(P3114:S3114)</f>
        <v>13</v>
      </c>
      <c r="U3114" s="84" t="str">
        <f aca="false">IF(O3114="not used","-",O3114&amp;N3114&amp;T3114)</f>
        <v>-</v>
      </c>
      <c r="V3114" s="84" t="str">
        <f aca="false">IF(O3114="Not Used","-",VLOOKUP(D3114,FOLIOS,7,FALSE())&amp;H3114)</f>
        <v>-</v>
      </c>
      <c r="W3114" s="84" t="str">
        <f aca="false">IF(U3114="-","-",O3114&amp;E3114&amp;H3114)</f>
        <v>-</v>
      </c>
      <c r="X3114" s="85" t="str">
        <f aca="false">D3114&amp;G3114</f>
        <v>FT-CAND-EGSC-PRCTOLL:EMP/WADD</v>
      </c>
      <c r="AF3114" s="0" t="str">
        <f aca="false">D3114&amp;V3114</f>
        <v>FT-CAND-EGSC-PRC-</v>
      </c>
    </row>
    <row r="3115" customFormat="false" ht="12.75" hidden="false" customHeight="false" outlineLevel="0" collapsed="false">
      <c r="A3115" s="81" t="n">
        <v>36682</v>
      </c>
      <c r="B3115" s="82" t="s">
        <v>55</v>
      </c>
      <c r="C3115" s="82" t="s">
        <v>56</v>
      </c>
      <c r="D3115" s="82" t="s">
        <v>103</v>
      </c>
      <c r="E3115" s="82" t="s">
        <v>24</v>
      </c>
      <c r="F3115" s="82"/>
      <c r="G3115" s="82" t="s">
        <v>59</v>
      </c>
      <c r="H3115" s="81" t="n">
        <v>38749</v>
      </c>
      <c r="I3115" s="82" t="n">
        <v>0</v>
      </c>
      <c r="J3115" s="82" t="n">
        <v>0</v>
      </c>
      <c r="K3115" s="83" t="n">
        <f aca="false">IF(J3115=0,0,J3115/I3115)</f>
        <v>0</v>
      </c>
      <c r="L3115" s="83" t="n">
        <f aca="false">I3115/UOM</f>
        <v>0</v>
      </c>
      <c r="M3115" s="83" t="n">
        <f aca="false">J3115/UOM</f>
        <v>0</v>
      </c>
      <c r="N3115" s="84" t="str">
        <f aca="false">IF(F3115="P","PHY",IF(F3115="G","G",E3115))</f>
        <v>P</v>
      </c>
      <c r="O3115" s="84" t="str">
        <f aca="false">IF(ISNA(VLOOKUP(G3115,BadCanCurves,1,FALSE())),VLOOKUP(D3115,FOLIOS,6,FALSE()),"not used")</f>
        <v>not used</v>
      </c>
      <c r="P3115" s="84" t="n">
        <f aca="false">IF($N3115="P",VLOOKUP(H3115,PrcBuckets,2,FALSE()),0)</f>
        <v>13</v>
      </c>
      <c r="Q3115" s="84" t="n">
        <f aca="false">IF($N3115="D",VLOOKUP(H3115,BasisBuckets,2,FALSE()),0)</f>
        <v>0</v>
      </c>
      <c r="R3115" s="84" t="n">
        <f aca="false">IF($N3115="PHY",VLOOKUP(H3115,PGDBuckets,2,FALSE()),0)</f>
        <v>0</v>
      </c>
      <c r="S3115" s="84" t="n">
        <f aca="false">IF($N3115="G",VLOOKUP(H3115,PGDBuckets,2,FALSE()),0)</f>
        <v>0</v>
      </c>
      <c r="T3115" s="84" t="n">
        <f aca="false">SUM(P3115:S3115)</f>
        <v>13</v>
      </c>
      <c r="U3115" s="84" t="str">
        <f aca="false">IF(O3115="not used","-",O3115&amp;N3115&amp;T3115)</f>
        <v>-</v>
      </c>
      <c r="V3115" s="84" t="str">
        <f aca="false">IF(O3115="Not Used","-",VLOOKUP(D3115,FOLIOS,7,FALSE())&amp;H3115)</f>
        <v>-</v>
      </c>
      <c r="W3115" s="84" t="str">
        <f aca="false">IF(U3115="-","-",O3115&amp;E3115&amp;H3115)</f>
        <v>-</v>
      </c>
      <c r="X3115" s="85" t="str">
        <f aca="false">D3115&amp;G3115</f>
        <v>FT-CAND-EGSC-PRCTOLL:EMP/WADD</v>
      </c>
      <c r="AF3115" s="0" t="str">
        <f aca="false">D3115&amp;V3115</f>
        <v>FT-CAND-EGSC-PRC-</v>
      </c>
    </row>
    <row r="3116" customFormat="false" ht="12.75" hidden="false" customHeight="false" outlineLevel="0" collapsed="false">
      <c r="A3116" s="81" t="n">
        <v>36682</v>
      </c>
      <c r="B3116" s="82" t="s">
        <v>55</v>
      </c>
      <c r="C3116" s="82" t="s">
        <v>56</v>
      </c>
      <c r="D3116" s="82" t="s">
        <v>103</v>
      </c>
      <c r="E3116" s="82" t="s">
        <v>24</v>
      </c>
      <c r="F3116" s="82"/>
      <c r="G3116" s="82" t="s">
        <v>59</v>
      </c>
      <c r="H3116" s="81" t="n">
        <v>38777</v>
      </c>
      <c r="I3116" s="82" t="n">
        <v>0</v>
      </c>
      <c r="J3116" s="82" t="n">
        <v>0</v>
      </c>
      <c r="K3116" s="83" t="n">
        <f aca="false">IF(J3116=0,0,J3116/I3116)</f>
        <v>0</v>
      </c>
      <c r="L3116" s="83" t="n">
        <f aca="false">I3116/UOM</f>
        <v>0</v>
      </c>
      <c r="M3116" s="83" t="n">
        <f aca="false">J3116/UOM</f>
        <v>0</v>
      </c>
      <c r="N3116" s="84" t="str">
        <f aca="false">IF(F3116="P","PHY",IF(F3116="G","G",E3116))</f>
        <v>P</v>
      </c>
      <c r="O3116" s="84" t="str">
        <f aca="false">IF(ISNA(VLOOKUP(G3116,BadCanCurves,1,FALSE())),VLOOKUP(D3116,FOLIOS,6,FALSE()),"not used")</f>
        <v>not used</v>
      </c>
      <c r="P3116" s="84" t="n">
        <f aca="false">IF($N3116="P",VLOOKUP(H3116,PrcBuckets,2,FALSE()),0)</f>
        <v>13</v>
      </c>
      <c r="Q3116" s="84" t="n">
        <f aca="false">IF($N3116="D",VLOOKUP(H3116,BasisBuckets,2,FALSE()),0)</f>
        <v>0</v>
      </c>
      <c r="R3116" s="84" t="n">
        <f aca="false">IF($N3116="PHY",VLOOKUP(H3116,PGDBuckets,2,FALSE()),0)</f>
        <v>0</v>
      </c>
      <c r="S3116" s="84" t="n">
        <f aca="false">IF($N3116="G",VLOOKUP(H3116,PGDBuckets,2,FALSE()),0)</f>
        <v>0</v>
      </c>
      <c r="T3116" s="84" t="n">
        <f aca="false">SUM(P3116:S3116)</f>
        <v>13</v>
      </c>
      <c r="U3116" s="84" t="str">
        <f aca="false">IF(O3116="not used","-",O3116&amp;N3116&amp;T3116)</f>
        <v>-</v>
      </c>
      <c r="V3116" s="84" t="str">
        <f aca="false">IF(O3116="Not Used","-",VLOOKUP(D3116,FOLIOS,7,FALSE())&amp;H3116)</f>
        <v>-</v>
      </c>
      <c r="W3116" s="84" t="str">
        <f aca="false">IF(U3116="-","-",O3116&amp;E3116&amp;H3116)</f>
        <v>-</v>
      </c>
      <c r="X3116" s="85" t="str">
        <f aca="false">D3116&amp;G3116</f>
        <v>FT-CAND-EGSC-PRCTOLL:EMP/WADD</v>
      </c>
      <c r="AF3116" s="0" t="str">
        <f aca="false">D3116&amp;V3116</f>
        <v>FT-CAND-EGSC-PRC-</v>
      </c>
    </row>
    <row r="3117" customFormat="false" ht="12.75" hidden="false" customHeight="false" outlineLevel="0" collapsed="false">
      <c r="A3117" s="81" t="n">
        <v>36682</v>
      </c>
      <c r="B3117" s="82" t="s">
        <v>55</v>
      </c>
      <c r="C3117" s="82" t="s">
        <v>56</v>
      </c>
      <c r="D3117" s="82" t="s">
        <v>103</v>
      </c>
      <c r="E3117" s="82" t="s">
        <v>24</v>
      </c>
      <c r="F3117" s="82"/>
      <c r="G3117" s="82" t="s">
        <v>59</v>
      </c>
      <c r="H3117" s="81" t="n">
        <v>38808</v>
      </c>
      <c r="I3117" s="82" t="n">
        <v>0</v>
      </c>
      <c r="J3117" s="82" t="n">
        <v>0</v>
      </c>
      <c r="K3117" s="83" t="n">
        <f aca="false">IF(J3117=0,0,J3117/I3117)</f>
        <v>0</v>
      </c>
      <c r="L3117" s="83" t="n">
        <f aca="false">I3117/UOM</f>
        <v>0</v>
      </c>
      <c r="M3117" s="83" t="n">
        <f aca="false">J3117/UOM</f>
        <v>0</v>
      </c>
      <c r="N3117" s="84" t="str">
        <f aca="false">IF(F3117="P","PHY",IF(F3117="G","G",E3117))</f>
        <v>P</v>
      </c>
      <c r="O3117" s="84" t="str">
        <f aca="false">IF(ISNA(VLOOKUP(G3117,BadCanCurves,1,FALSE())),VLOOKUP(D3117,FOLIOS,6,FALSE()),"not used")</f>
        <v>not used</v>
      </c>
      <c r="P3117" s="84" t="n">
        <f aca="false">IF($N3117="P",VLOOKUP(H3117,PrcBuckets,2,FALSE()),0)</f>
        <v>13</v>
      </c>
      <c r="Q3117" s="84" t="n">
        <f aca="false">IF($N3117="D",VLOOKUP(H3117,BasisBuckets,2,FALSE()),0)</f>
        <v>0</v>
      </c>
      <c r="R3117" s="84" t="n">
        <f aca="false">IF($N3117="PHY",VLOOKUP(H3117,PGDBuckets,2,FALSE()),0)</f>
        <v>0</v>
      </c>
      <c r="S3117" s="84" t="n">
        <f aca="false">IF($N3117="G",VLOOKUP(H3117,PGDBuckets,2,FALSE()),0)</f>
        <v>0</v>
      </c>
      <c r="T3117" s="84" t="n">
        <f aca="false">SUM(P3117:S3117)</f>
        <v>13</v>
      </c>
      <c r="U3117" s="84" t="str">
        <f aca="false">IF(O3117="not used","-",O3117&amp;N3117&amp;T3117)</f>
        <v>-</v>
      </c>
      <c r="V3117" s="84" t="str">
        <f aca="false">IF(O3117="Not Used","-",VLOOKUP(D3117,FOLIOS,7,FALSE())&amp;H3117)</f>
        <v>-</v>
      </c>
      <c r="W3117" s="84" t="str">
        <f aca="false">IF(U3117="-","-",O3117&amp;E3117&amp;H3117)</f>
        <v>-</v>
      </c>
      <c r="X3117" s="85" t="str">
        <f aca="false">D3117&amp;G3117</f>
        <v>FT-CAND-EGSC-PRCTOLL:EMP/WADD</v>
      </c>
      <c r="AF3117" s="0" t="str">
        <f aca="false">D3117&amp;V3117</f>
        <v>FT-CAND-EGSC-PRC-</v>
      </c>
    </row>
    <row r="3118" customFormat="false" ht="12.75" hidden="false" customHeight="false" outlineLevel="0" collapsed="false">
      <c r="A3118" s="81" t="n">
        <v>36682</v>
      </c>
      <c r="B3118" s="82" t="s">
        <v>55</v>
      </c>
      <c r="C3118" s="82" t="s">
        <v>56</v>
      </c>
      <c r="D3118" s="82" t="s">
        <v>103</v>
      </c>
      <c r="E3118" s="82" t="s">
        <v>24</v>
      </c>
      <c r="F3118" s="82"/>
      <c r="G3118" s="82" t="s">
        <v>59</v>
      </c>
      <c r="H3118" s="81" t="n">
        <v>38838</v>
      </c>
      <c r="I3118" s="82" t="n">
        <v>0</v>
      </c>
      <c r="J3118" s="82" t="n">
        <v>0</v>
      </c>
      <c r="K3118" s="83" t="n">
        <f aca="false">IF(J3118=0,0,J3118/I3118)</f>
        <v>0</v>
      </c>
      <c r="L3118" s="83" t="n">
        <f aca="false">I3118/UOM</f>
        <v>0</v>
      </c>
      <c r="M3118" s="83" t="n">
        <f aca="false">J3118/UOM</f>
        <v>0</v>
      </c>
      <c r="N3118" s="84" t="str">
        <f aca="false">IF(F3118="P","PHY",IF(F3118="G","G",E3118))</f>
        <v>P</v>
      </c>
      <c r="O3118" s="84" t="str">
        <f aca="false">IF(ISNA(VLOOKUP(G3118,BadCanCurves,1,FALSE())),VLOOKUP(D3118,FOLIOS,6,FALSE()),"not used")</f>
        <v>not used</v>
      </c>
      <c r="P3118" s="84" t="n">
        <f aca="false">IF($N3118="P",VLOOKUP(H3118,PrcBuckets,2,FALSE()),0)</f>
        <v>13</v>
      </c>
      <c r="Q3118" s="84" t="n">
        <f aca="false">IF($N3118="D",VLOOKUP(H3118,BasisBuckets,2,FALSE()),0)</f>
        <v>0</v>
      </c>
      <c r="R3118" s="84" t="n">
        <f aca="false">IF($N3118="PHY",VLOOKUP(H3118,PGDBuckets,2,FALSE()),0)</f>
        <v>0</v>
      </c>
      <c r="S3118" s="84" t="n">
        <f aca="false">IF($N3118="G",VLOOKUP(H3118,PGDBuckets,2,FALSE()),0)</f>
        <v>0</v>
      </c>
      <c r="T3118" s="84" t="n">
        <f aca="false">SUM(P3118:S3118)</f>
        <v>13</v>
      </c>
      <c r="U3118" s="84" t="str">
        <f aca="false">IF(O3118="not used","-",O3118&amp;N3118&amp;T3118)</f>
        <v>-</v>
      </c>
      <c r="V3118" s="84" t="str">
        <f aca="false">IF(O3118="Not Used","-",VLOOKUP(D3118,FOLIOS,7,FALSE())&amp;H3118)</f>
        <v>-</v>
      </c>
      <c r="W3118" s="84" t="str">
        <f aca="false">IF(U3118="-","-",O3118&amp;E3118&amp;H3118)</f>
        <v>-</v>
      </c>
      <c r="X3118" s="85" t="str">
        <f aca="false">D3118&amp;G3118</f>
        <v>FT-CAND-EGSC-PRCTOLL:EMP/WADD</v>
      </c>
      <c r="AF3118" s="0" t="str">
        <f aca="false">D3118&amp;V3118</f>
        <v>FT-CAND-EGSC-PRC-</v>
      </c>
    </row>
    <row r="3119" customFormat="false" ht="12.75" hidden="false" customHeight="false" outlineLevel="0" collapsed="false">
      <c r="A3119" s="81" t="n">
        <v>36682</v>
      </c>
      <c r="B3119" s="82" t="s">
        <v>55</v>
      </c>
      <c r="C3119" s="82" t="s">
        <v>56</v>
      </c>
      <c r="D3119" s="82" t="s">
        <v>103</v>
      </c>
      <c r="E3119" s="82" t="s">
        <v>24</v>
      </c>
      <c r="F3119" s="82"/>
      <c r="G3119" s="82" t="s">
        <v>59</v>
      </c>
      <c r="H3119" s="81" t="n">
        <v>38869</v>
      </c>
      <c r="I3119" s="82" t="n">
        <v>0</v>
      </c>
      <c r="J3119" s="82" t="n">
        <v>0</v>
      </c>
      <c r="K3119" s="83" t="n">
        <f aca="false">IF(J3119=0,0,J3119/I3119)</f>
        <v>0</v>
      </c>
      <c r="L3119" s="83" t="n">
        <f aca="false">I3119/UOM</f>
        <v>0</v>
      </c>
      <c r="M3119" s="83" t="n">
        <f aca="false">J3119/UOM</f>
        <v>0</v>
      </c>
      <c r="N3119" s="84" t="str">
        <f aca="false">IF(F3119="P","PHY",IF(F3119="G","G",E3119))</f>
        <v>P</v>
      </c>
      <c r="O3119" s="84" t="str">
        <f aca="false">IF(ISNA(VLOOKUP(G3119,BadCanCurves,1,FALSE())),VLOOKUP(D3119,FOLIOS,6,FALSE()),"not used")</f>
        <v>not used</v>
      </c>
      <c r="P3119" s="84" t="n">
        <f aca="false">IF($N3119="P",VLOOKUP(H3119,PrcBuckets,2,FALSE()),0)</f>
        <v>13</v>
      </c>
      <c r="Q3119" s="84" t="n">
        <f aca="false">IF($N3119="D",VLOOKUP(H3119,BasisBuckets,2,FALSE()),0)</f>
        <v>0</v>
      </c>
      <c r="R3119" s="84" t="n">
        <f aca="false">IF($N3119="PHY",VLOOKUP(H3119,PGDBuckets,2,FALSE()),0)</f>
        <v>0</v>
      </c>
      <c r="S3119" s="84" t="n">
        <f aca="false">IF($N3119="G",VLOOKUP(H3119,PGDBuckets,2,FALSE()),0)</f>
        <v>0</v>
      </c>
      <c r="T3119" s="84" t="n">
        <f aca="false">SUM(P3119:S3119)</f>
        <v>13</v>
      </c>
      <c r="U3119" s="84" t="str">
        <f aca="false">IF(O3119="not used","-",O3119&amp;N3119&amp;T3119)</f>
        <v>-</v>
      </c>
      <c r="V3119" s="84" t="str">
        <f aca="false">IF(O3119="Not Used","-",VLOOKUP(D3119,FOLIOS,7,FALSE())&amp;H3119)</f>
        <v>-</v>
      </c>
      <c r="W3119" s="84" t="str">
        <f aca="false">IF(U3119="-","-",O3119&amp;E3119&amp;H3119)</f>
        <v>-</v>
      </c>
      <c r="X3119" s="85" t="str">
        <f aca="false">D3119&amp;G3119</f>
        <v>FT-CAND-EGSC-PRCTOLL:EMP/WADD</v>
      </c>
      <c r="AF3119" s="0" t="str">
        <f aca="false">D3119&amp;V3119</f>
        <v>FT-CAND-EGSC-PRC-</v>
      </c>
    </row>
    <row r="3120" customFormat="false" ht="12.75" hidden="false" customHeight="false" outlineLevel="0" collapsed="false">
      <c r="A3120" s="81" t="n">
        <v>36682</v>
      </c>
      <c r="B3120" s="82" t="s">
        <v>55</v>
      </c>
      <c r="C3120" s="82" t="s">
        <v>56</v>
      </c>
      <c r="D3120" s="82" t="s">
        <v>103</v>
      </c>
      <c r="E3120" s="82" t="s">
        <v>24</v>
      </c>
      <c r="F3120" s="82"/>
      <c r="G3120" s="82" t="s">
        <v>59</v>
      </c>
      <c r="H3120" s="81" t="n">
        <v>38899</v>
      </c>
      <c r="I3120" s="82" t="n">
        <v>0</v>
      </c>
      <c r="J3120" s="82" t="n">
        <v>0</v>
      </c>
      <c r="K3120" s="83" t="n">
        <f aca="false">IF(J3120=0,0,J3120/I3120)</f>
        <v>0</v>
      </c>
      <c r="L3120" s="83" t="n">
        <f aca="false">I3120/UOM</f>
        <v>0</v>
      </c>
      <c r="M3120" s="83" t="n">
        <f aca="false">J3120/UOM</f>
        <v>0</v>
      </c>
      <c r="N3120" s="84" t="str">
        <f aca="false">IF(F3120="P","PHY",IF(F3120="G","G",E3120))</f>
        <v>P</v>
      </c>
      <c r="O3120" s="84" t="str">
        <f aca="false">IF(ISNA(VLOOKUP(G3120,BadCanCurves,1,FALSE())),VLOOKUP(D3120,FOLIOS,6,FALSE()),"not used")</f>
        <v>not used</v>
      </c>
      <c r="P3120" s="84" t="n">
        <f aca="false">IF($N3120="P",VLOOKUP(H3120,PrcBuckets,2,FALSE()),0)</f>
        <v>13</v>
      </c>
      <c r="Q3120" s="84" t="n">
        <f aca="false">IF($N3120="D",VLOOKUP(H3120,BasisBuckets,2,FALSE()),0)</f>
        <v>0</v>
      </c>
      <c r="R3120" s="84" t="n">
        <f aca="false">IF($N3120="PHY",VLOOKUP(H3120,PGDBuckets,2,FALSE()),0)</f>
        <v>0</v>
      </c>
      <c r="S3120" s="84" t="n">
        <f aca="false">IF($N3120="G",VLOOKUP(H3120,PGDBuckets,2,FALSE()),0)</f>
        <v>0</v>
      </c>
      <c r="T3120" s="84" t="n">
        <f aca="false">SUM(P3120:S3120)</f>
        <v>13</v>
      </c>
      <c r="U3120" s="84" t="str">
        <f aca="false">IF(O3120="not used","-",O3120&amp;N3120&amp;T3120)</f>
        <v>-</v>
      </c>
      <c r="V3120" s="84" t="str">
        <f aca="false">IF(O3120="Not Used","-",VLOOKUP(D3120,FOLIOS,7,FALSE())&amp;H3120)</f>
        <v>-</v>
      </c>
      <c r="W3120" s="84" t="str">
        <f aca="false">IF(U3120="-","-",O3120&amp;E3120&amp;H3120)</f>
        <v>-</v>
      </c>
      <c r="X3120" s="85" t="str">
        <f aca="false">D3120&amp;G3120</f>
        <v>FT-CAND-EGSC-PRCTOLL:EMP/WADD</v>
      </c>
      <c r="AF3120" s="0" t="str">
        <f aca="false">D3120&amp;V3120</f>
        <v>FT-CAND-EGSC-PRC-</v>
      </c>
    </row>
    <row r="3121" customFormat="false" ht="12.75" hidden="false" customHeight="false" outlineLevel="0" collapsed="false">
      <c r="A3121" s="81" t="n">
        <v>36682</v>
      </c>
      <c r="B3121" s="82" t="s">
        <v>55</v>
      </c>
      <c r="C3121" s="82" t="s">
        <v>56</v>
      </c>
      <c r="D3121" s="82" t="s">
        <v>103</v>
      </c>
      <c r="E3121" s="82" t="s">
        <v>24</v>
      </c>
      <c r="F3121" s="82"/>
      <c r="G3121" s="82" t="s">
        <v>59</v>
      </c>
      <c r="H3121" s="81" t="n">
        <v>38930</v>
      </c>
      <c r="I3121" s="82" t="n">
        <v>0</v>
      </c>
      <c r="J3121" s="82" t="n">
        <v>0</v>
      </c>
      <c r="K3121" s="83" t="n">
        <f aca="false">IF(J3121=0,0,J3121/I3121)</f>
        <v>0</v>
      </c>
      <c r="L3121" s="83" t="n">
        <f aca="false">I3121/UOM</f>
        <v>0</v>
      </c>
      <c r="M3121" s="83" t="n">
        <f aca="false">J3121/UOM</f>
        <v>0</v>
      </c>
      <c r="N3121" s="84" t="str">
        <f aca="false">IF(F3121="P","PHY",IF(F3121="G","G",E3121))</f>
        <v>P</v>
      </c>
      <c r="O3121" s="84" t="str">
        <f aca="false">IF(ISNA(VLOOKUP(G3121,BadCanCurves,1,FALSE())),VLOOKUP(D3121,FOLIOS,6,FALSE()),"not used")</f>
        <v>not used</v>
      </c>
      <c r="P3121" s="84" t="n">
        <f aca="false">IF($N3121="P",VLOOKUP(H3121,PrcBuckets,2,FALSE()),0)</f>
        <v>13</v>
      </c>
      <c r="Q3121" s="84" t="n">
        <f aca="false">IF($N3121="D",VLOOKUP(H3121,BasisBuckets,2,FALSE()),0)</f>
        <v>0</v>
      </c>
      <c r="R3121" s="84" t="n">
        <f aca="false">IF($N3121="PHY",VLOOKUP(H3121,PGDBuckets,2,FALSE()),0)</f>
        <v>0</v>
      </c>
      <c r="S3121" s="84" t="n">
        <f aca="false">IF($N3121="G",VLOOKUP(H3121,PGDBuckets,2,FALSE()),0)</f>
        <v>0</v>
      </c>
      <c r="T3121" s="84" t="n">
        <f aca="false">SUM(P3121:S3121)</f>
        <v>13</v>
      </c>
      <c r="U3121" s="84" t="str">
        <f aca="false">IF(O3121="not used","-",O3121&amp;N3121&amp;T3121)</f>
        <v>-</v>
      </c>
      <c r="V3121" s="84" t="str">
        <f aca="false">IF(O3121="Not Used","-",VLOOKUP(D3121,FOLIOS,7,FALSE())&amp;H3121)</f>
        <v>-</v>
      </c>
      <c r="W3121" s="84" t="str">
        <f aca="false">IF(U3121="-","-",O3121&amp;E3121&amp;H3121)</f>
        <v>-</v>
      </c>
      <c r="X3121" s="85" t="str">
        <f aca="false">D3121&amp;G3121</f>
        <v>FT-CAND-EGSC-PRCTOLL:EMP/WADD</v>
      </c>
      <c r="AF3121" s="0" t="str">
        <f aca="false">D3121&amp;V3121</f>
        <v>FT-CAND-EGSC-PRC-</v>
      </c>
    </row>
    <row r="3122" customFormat="false" ht="12.75" hidden="false" customHeight="false" outlineLevel="0" collapsed="false">
      <c r="A3122" s="81" t="n">
        <v>36682</v>
      </c>
      <c r="B3122" s="82" t="s">
        <v>55</v>
      </c>
      <c r="C3122" s="82" t="s">
        <v>56</v>
      </c>
      <c r="D3122" s="82" t="s">
        <v>103</v>
      </c>
      <c r="E3122" s="82" t="s">
        <v>24</v>
      </c>
      <c r="F3122" s="82"/>
      <c r="G3122" s="82" t="s">
        <v>59</v>
      </c>
      <c r="H3122" s="81" t="n">
        <v>38961</v>
      </c>
      <c r="I3122" s="82" t="n">
        <v>0</v>
      </c>
      <c r="J3122" s="82" t="n">
        <v>0</v>
      </c>
      <c r="K3122" s="83" t="n">
        <f aca="false">IF(J3122=0,0,J3122/I3122)</f>
        <v>0</v>
      </c>
      <c r="L3122" s="83" t="n">
        <f aca="false">I3122/UOM</f>
        <v>0</v>
      </c>
      <c r="M3122" s="83" t="n">
        <f aca="false">J3122/UOM</f>
        <v>0</v>
      </c>
      <c r="N3122" s="84" t="str">
        <f aca="false">IF(F3122="P","PHY",IF(F3122="G","G",E3122))</f>
        <v>P</v>
      </c>
      <c r="O3122" s="84" t="str">
        <f aca="false">IF(ISNA(VLOOKUP(G3122,BadCanCurves,1,FALSE())),VLOOKUP(D3122,FOLIOS,6,FALSE()),"not used")</f>
        <v>not used</v>
      </c>
      <c r="P3122" s="84" t="n">
        <f aca="false">IF($N3122="P",VLOOKUP(H3122,PrcBuckets,2,FALSE()),0)</f>
        <v>13</v>
      </c>
      <c r="Q3122" s="84" t="n">
        <f aca="false">IF($N3122="D",VLOOKUP(H3122,BasisBuckets,2,FALSE()),0)</f>
        <v>0</v>
      </c>
      <c r="R3122" s="84" t="n">
        <f aca="false">IF($N3122="PHY",VLOOKUP(H3122,PGDBuckets,2,FALSE()),0)</f>
        <v>0</v>
      </c>
      <c r="S3122" s="84" t="n">
        <f aca="false">IF($N3122="G",VLOOKUP(H3122,PGDBuckets,2,FALSE()),0)</f>
        <v>0</v>
      </c>
      <c r="T3122" s="84" t="n">
        <f aca="false">SUM(P3122:S3122)</f>
        <v>13</v>
      </c>
      <c r="U3122" s="84" t="str">
        <f aca="false">IF(O3122="not used","-",O3122&amp;N3122&amp;T3122)</f>
        <v>-</v>
      </c>
      <c r="V3122" s="84" t="str">
        <f aca="false">IF(O3122="Not Used","-",VLOOKUP(D3122,FOLIOS,7,FALSE())&amp;H3122)</f>
        <v>-</v>
      </c>
      <c r="W3122" s="84" t="str">
        <f aca="false">IF(U3122="-","-",O3122&amp;E3122&amp;H3122)</f>
        <v>-</v>
      </c>
      <c r="X3122" s="85" t="str">
        <f aca="false">D3122&amp;G3122</f>
        <v>FT-CAND-EGSC-PRCTOLL:EMP/WADD</v>
      </c>
      <c r="AF3122" s="0" t="str">
        <f aca="false">D3122&amp;V3122</f>
        <v>FT-CAND-EGSC-PRC-</v>
      </c>
    </row>
    <row r="3123" customFormat="false" ht="12.75" hidden="false" customHeight="false" outlineLevel="0" collapsed="false">
      <c r="A3123" s="81" t="n">
        <v>36682</v>
      </c>
      <c r="B3123" s="82" t="s">
        <v>55</v>
      </c>
      <c r="C3123" s="82" t="s">
        <v>56</v>
      </c>
      <c r="D3123" s="82" t="s">
        <v>103</v>
      </c>
      <c r="E3123" s="82" t="s">
        <v>24</v>
      </c>
      <c r="F3123" s="82"/>
      <c r="G3123" s="82" t="s">
        <v>59</v>
      </c>
      <c r="H3123" s="81" t="n">
        <v>38991</v>
      </c>
      <c r="I3123" s="82" t="n">
        <v>0</v>
      </c>
      <c r="J3123" s="82" t="n">
        <v>0</v>
      </c>
      <c r="K3123" s="83" t="n">
        <f aca="false">IF(J3123=0,0,J3123/I3123)</f>
        <v>0</v>
      </c>
      <c r="L3123" s="83" t="n">
        <f aca="false">I3123/UOM</f>
        <v>0</v>
      </c>
      <c r="M3123" s="83" t="n">
        <f aca="false">J3123/UOM</f>
        <v>0</v>
      </c>
      <c r="N3123" s="84" t="str">
        <f aca="false">IF(F3123="P","PHY",IF(F3123="G","G",E3123))</f>
        <v>P</v>
      </c>
      <c r="O3123" s="84" t="str">
        <f aca="false">IF(ISNA(VLOOKUP(G3123,BadCanCurves,1,FALSE())),VLOOKUP(D3123,FOLIOS,6,FALSE()),"not used")</f>
        <v>not used</v>
      </c>
      <c r="P3123" s="84" t="n">
        <f aca="false">IF($N3123="P",VLOOKUP(H3123,PrcBuckets,2,FALSE()),0)</f>
        <v>13</v>
      </c>
      <c r="Q3123" s="84" t="n">
        <f aca="false">IF($N3123="D",VLOOKUP(H3123,BasisBuckets,2,FALSE()),0)</f>
        <v>0</v>
      </c>
      <c r="R3123" s="84" t="n">
        <f aca="false">IF($N3123="PHY",VLOOKUP(H3123,PGDBuckets,2,FALSE()),0)</f>
        <v>0</v>
      </c>
      <c r="S3123" s="84" t="n">
        <f aca="false">IF($N3123="G",VLOOKUP(H3123,PGDBuckets,2,FALSE()),0)</f>
        <v>0</v>
      </c>
      <c r="T3123" s="84" t="n">
        <f aca="false">SUM(P3123:S3123)</f>
        <v>13</v>
      </c>
      <c r="U3123" s="84" t="str">
        <f aca="false">IF(O3123="not used","-",O3123&amp;N3123&amp;T3123)</f>
        <v>-</v>
      </c>
      <c r="V3123" s="84" t="str">
        <f aca="false">IF(O3123="Not Used","-",VLOOKUP(D3123,FOLIOS,7,FALSE())&amp;H3123)</f>
        <v>-</v>
      </c>
      <c r="W3123" s="84" t="str">
        <f aca="false">IF(U3123="-","-",O3123&amp;E3123&amp;H3123)</f>
        <v>-</v>
      </c>
      <c r="X3123" s="85" t="str">
        <f aca="false">D3123&amp;G3123</f>
        <v>FT-CAND-EGSC-PRCTOLL:EMP/WADD</v>
      </c>
      <c r="AF3123" s="0" t="str">
        <f aca="false">D3123&amp;V3123</f>
        <v>FT-CAND-EGSC-PRC-</v>
      </c>
    </row>
    <row r="3124" customFormat="false" ht="12.75" hidden="false" customHeight="false" outlineLevel="0" collapsed="false">
      <c r="A3124" s="81" t="n">
        <v>36682</v>
      </c>
      <c r="B3124" s="82" t="s">
        <v>55</v>
      </c>
      <c r="C3124" s="82" t="s">
        <v>56</v>
      </c>
      <c r="D3124" s="82" t="s">
        <v>103</v>
      </c>
      <c r="E3124" s="82" t="s">
        <v>24</v>
      </c>
      <c r="F3124" s="82"/>
      <c r="G3124" s="82" t="s">
        <v>59</v>
      </c>
      <c r="H3124" s="81" t="n">
        <v>39022</v>
      </c>
      <c r="I3124" s="82" t="n">
        <v>0</v>
      </c>
      <c r="J3124" s="82" t="n">
        <v>0</v>
      </c>
      <c r="K3124" s="83" t="n">
        <f aca="false">IF(J3124=0,0,J3124/I3124)</f>
        <v>0</v>
      </c>
      <c r="L3124" s="83" t="n">
        <f aca="false">I3124/UOM</f>
        <v>0</v>
      </c>
      <c r="M3124" s="83" t="n">
        <f aca="false">J3124/UOM</f>
        <v>0</v>
      </c>
      <c r="N3124" s="84" t="str">
        <f aca="false">IF(F3124="P","PHY",IF(F3124="G","G",E3124))</f>
        <v>P</v>
      </c>
      <c r="O3124" s="84" t="str">
        <f aca="false">IF(ISNA(VLOOKUP(G3124,BadCanCurves,1,FALSE())),VLOOKUP(D3124,FOLIOS,6,FALSE()),"not used")</f>
        <v>not used</v>
      </c>
      <c r="P3124" s="84" t="n">
        <f aca="false">IF($N3124="P",VLOOKUP(H3124,PrcBuckets,2,FALSE()),0)</f>
        <v>13</v>
      </c>
      <c r="Q3124" s="84" t="n">
        <f aca="false">IF($N3124="D",VLOOKUP(H3124,BasisBuckets,2,FALSE()),0)</f>
        <v>0</v>
      </c>
      <c r="R3124" s="84" t="n">
        <f aca="false">IF($N3124="PHY",VLOOKUP(H3124,PGDBuckets,2,FALSE()),0)</f>
        <v>0</v>
      </c>
      <c r="S3124" s="84" t="n">
        <f aca="false">IF($N3124="G",VLOOKUP(H3124,PGDBuckets,2,FALSE()),0)</f>
        <v>0</v>
      </c>
      <c r="T3124" s="84" t="n">
        <f aca="false">SUM(P3124:S3124)</f>
        <v>13</v>
      </c>
      <c r="U3124" s="84" t="str">
        <f aca="false">IF(O3124="not used","-",O3124&amp;N3124&amp;T3124)</f>
        <v>-</v>
      </c>
      <c r="V3124" s="84" t="str">
        <f aca="false">IF(O3124="Not Used","-",VLOOKUP(D3124,FOLIOS,7,FALSE())&amp;H3124)</f>
        <v>-</v>
      </c>
      <c r="W3124" s="84" t="str">
        <f aca="false">IF(U3124="-","-",O3124&amp;E3124&amp;H3124)</f>
        <v>-</v>
      </c>
      <c r="X3124" s="85" t="str">
        <f aca="false">D3124&amp;G3124</f>
        <v>FT-CAND-EGSC-PRCTOLL:EMP/WADD</v>
      </c>
      <c r="AF3124" s="0" t="str">
        <f aca="false">D3124&amp;V3124</f>
        <v>FT-CAND-EGSC-PRC-</v>
      </c>
    </row>
    <row r="3125" customFormat="false" ht="12.75" hidden="false" customHeight="false" outlineLevel="0" collapsed="false">
      <c r="A3125" s="81" t="n">
        <v>36682</v>
      </c>
      <c r="B3125" s="82" t="s">
        <v>55</v>
      </c>
      <c r="C3125" s="82" t="s">
        <v>56</v>
      </c>
      <c r="D3125" s="82" t="s">
        <v>103</v>
      </c>
      <c r="E3125" s="82" t="s">
        <v>24</v>
      </c>
      <c r="F3125" s="82"/>
      <c r="G3125" s="82" t="s">
        <v>59</v>
      </c>
      <c r="H3125" s="81" t="n">
        <v>39052</v>
      </c>
      <c r="I3125" s="82" t="n">
        <v>0</v>
      </c>
      <c r="J3125" s="82" t="n">
        <v>0</v>
      </c>
      <c r="K3125" s="83" t="n">
        <f aca="false">IF(J3125=0,0,J3125/I3125)</f>
        <v>0</v>
      </c>
      <c r="L3125" s="83" t="n">
        <f aca="false">I3125/UOM</f>
        <v>0</v>
      </c>
      <c r="M3125" s="83" t="n">
        <f aca="false">J3125/UOM</f>
        <v>0</v>
      </c>
      <c r="N3125" s="84" t="str">
        <f aca="false">IF(F3125="P","PHY",IF(F3125="G","G",E3125))</f>
        <v>P</v>
      </c>
      <c r="O3125" s="84" t="str">
        <f aca="false">IF(ISNA(VLOOKUP(G3125,BadCanCurves,1,FALSE())),VLOOKUP(D3125,FOLIOS,6,FALSE()),"not used")</f>
        <v>not used</v>
      </c>
      <c r="P3125" s="84" t="n">
        <f aca="false">IF($N3125="P",VLOOKUP(H3125,PrcBuckets,2,FALSE()),0)</f>
        <v>13</v>
      </c>
      <c r="Q3125" s="84" t="n">
        <f aca="false">IF($N3125="D",VLOOKUP(H3125,BasisBuckets,2,FALSE()),0)</f>
        <v>0</v>
      </c>
      <c r="R3125" s="84" t="n">
        <f aca="false">IF($N3125="PHY",VLOOKUP(H3125,PGDBuckets,2,FALSE()),0)</f>
        <v>0</v>
      </c>
      <c r="S3125" s="84" t="n">
        <f aca="false">IF($N3125="G",VLOOKUP(H3125,PGDBuckets,2,FALSE()),0)</f>
        <v>0</v>
      </c>
      <c r="T3125" s="84" t="n">
        <f aca="false">SUM(P3125:S3125)</f>
        <v>13</v>
      </c>
      <c r="U3125" s="84" t="str">
        <f aca="false">IF(O3125="not used","-",O3125&amp;N3125&amp;T3125)</f>
        <v>-</v>
      </c>
      <c r="V3125" s="84" t="str">
        <f aca="false">IF(O3125="Not Used","-",VLOOKUP(D3125,FOLIOS,7,FALSE())&amp;H3125)</f>
        <v>-</v>
      </c>
      <c r="W3125" s="84" t="str">
        <f aca="false">IF(U3125="-","-",O3125&amp;E3125&amp;H3125)</f>
        <v>-</v>
      </c>
      <c r="X3125" s="85" t="str">
        <f aca="false">D3125&amp;G3125</f>
        <v>FT-CAND-EGSC-PRCTOLL:EMP/WADD</v>
      </c>
      <c r="AF3125" s="0" t="str">
        <f aca="false">D3125&amp;V3125</f>
        <v>FT-CAND-EGSC-PRC-</v>
      </c>
    </row>
    <row r="3126" customFormat="false" ht="12.75" hidden="false" customHeight="false" outlineLevel="0" collapsed="false">
      <c r="A3126" s="81" t="n">
        <v>36682</v>
      </c>
      <c r="B3126" s="82" t="s">
        <v>55</v>
      </c>
      <c r="C3126" s="82" t="s">
        <v>56</v>
      </c>
      <c r="D3126" s="82" t="s">
        <v>103</v>
      </c>
      <c r="E3126" s="82" t="s">
        <v>24</v>
      </c>
      <c r="F3126" s="82"/>
      <c r="G3126" s="82" t="s">
        <v>59</v>
      </c>
      <c r="H3126" s="81" t="n">
        <v>39083</v>
      </c>
      <c r="I3126" s="82" t="n">
        <v>0</v>
      </c>
      <c r="J3126" s="82" t="n">
        <v>0</v>
      </c>
      <c r="K3126" s="83" t="n">
        <f aca="false">IF(J3126=0,0,J3126/I3126)</f>
        <v>0</v>
      </c>
      <c r="L3126" s="83" t="n">
        <f aca="false">I3126/UOM</f>
        <v>0</v>
      </c>
      <c r="M3126" s="83" t="n">
        <f aca="false">J3126/UOM</f>
        <v>0</v>
      </c>
      <c r="N3126" s="84" t="str">
        <f aca="false">IF(F3126="P","PHY",IF(F3126="G","G",E3126))</f>
        <v>P</v>
      </c>
      <c r="O3126" s="84" t="str">
        <f aca="false">IF(ISNA(VLOOKUP(G3126,BadCanCurves,1,FALSE())),VLOOKUP(D3126,FOLIOS,6,FALSE()),"not used")</f>
        <v>not used</v>
      </c>
      <c r="P3126" s="84" t="n">
        <f aca="false">IF($N3126="P",VLOOKUP(H3126,PrcBuckets,2,FALSE()),0)</f>
        <v>13</v>
      </c>
      <c r="Q3126" s="84" t="n">
        <f aca="false">IF($N3126="D",VLOOKUP(H3126,BasisBuckets,2,FALSE()),0)</f>
        <v>0</v>
      </c>
      <c r="R3126" s="84" t="n">
        <f aca="false">IF($N3126="PHY",VLOOKUP(H3126,PGDBuckets,2,FALSE()),0)</f>
        <v>0</v>
      </c>
      <c r="S3126" s="84" t="n">
        <f aca="false">IF($N3126="G",VLOOKUP(H3126,PGDBuckets,2,FALSE()),0)</f>
        <v>0</v>
      </c>
      <c r="T3126" s="84" t="n">
        <f aca="false">SUM(P3126:S3126)</f>
        <v>13</v>
      </c>
      <c r="U3126" s="84" t="str">
        <f aca="false">IF(O3126="not used","-",O3126&amp;N3126&amp;T3126)</f>
        <v>-</v>
      </c>
      <c r="V3126" s="84" t="str">
        <f aca="false">IF(O3126="Not Used","-",VLOOKUP(D3126,FOLIOS,7,FALSE())&amp;H3126)</f>
        <v>-</v>
      </c>
      <c r="W3126" s="84" t="str">
        <f aca="false">IF(U3126="-","-",O3126&amp;E3126&amp;H3126)</f>
        <v>-</v>
      </c>
      <c r="X3126" s="85" t="str">
        <f aca="false">D3126&amp;G3126</f>
        <v>FT-CAND-EGSC-PRCTOLL:EMP/WADD</v>
      </c>
      <c r="AF3126" s="0" t="str">
        <f aca="false">D3126&amp;V3126</f>
        <v>FT-CAND-EGSC-PRC-</v>
      </c>
    </row>
    <row r="3127" customFormat="false" ht="12.75" hidden="false" customHeight="false" outlineLevel="0" collapsed="false">
      <c r="A3127" s="81" t="n">
        <v>36682</v>
      </c>
      <c r="B3127" s="82" t="s">
        <v>55</v>
      </c>
      <c r="C3127" s="82" t="s">
        <v>56</v>
      </c>
      <c r="D3127" s="82" t="s">
        <v>103</v>
      </c>
      <c r="E3127" s="82" t="s">
        <v>24</v>
      </c>
      <c r="F3127" s="82"/>
      <c r="G3127" s="82" t="s">
        <v>59</v>
      </c>
      <c r="H3127" s="81" t="n">
        <v>39114</v>
      </c>
      <c r="I3127" s="82" t="n">
        <v>0</v>
      </c>
      <c r="J3127" s="82" t="n">
        <v>0</v>
      </c>
      <c r="K3127" s="83" t="n">
        <f aca="false">IF(J3127=0,0,J3127/I3127)</f>
        <v>0</v>
      </c>
      <c r="L3127" s="83" t="n">
        <f aca="false">I3127/UOM</f>
        <v>0</v>
      </c>
      <c r="M3127" s="83" t="n">
        <f aca="false">J3127/UOM</f>
        <v>0</v>
      </c>
      <c r="N3127" s="84" t="str">
        <f aca="false">IF(F3127="P","PHY",IF(F3127="G","G",E3127))</f>
        <v>P</v>
      </c>
      <c r="O3127" s="84" t="str">
        <f aca="false">IF(ISNA(VLOOKUP(G3127,BadCanCurves,1,FALSE())),VLOOKUP(D3127,FOLIOS,6,FALSE()),"not used")</f>
        <v>not used</v>
      </c>
      <c r="P3127" s="84" t="n">
        <f aca="false">IF($N3127="P",VLOOKUP(H3127,PrcBuckets,2,FALSE()),0)</f>
        <v>13</v>
      </c>
      <c r="Q3127" s="84" t="n">
        <f aca="false">IF($N3127="D",VLOOKUP(H3127,BasisBuckets,2,FALSE()),0)</f>
        <v>0</v>
      </c>
      <c r="R3127" s="84" t="n">
        <f aca="false">IF($N3127="PHY",VLOOKUP(H3127,PGDBuckets,2,FALSE()),0)</f>
        <v>0</v>
      </c>
      <c r="S3127" s="84" t="n">
        <f aca="false">IF($N3127="G",VLOOKUP(H3127,PGDBuckets,2,FALSE()),0)</f>
        <v>0</v>
      </c>
      <c r="T3127" s="84" t="n">
        <f aca="false">SUM(P3127:S3127)</f>
        <v>13</v>
      </c>
      <c r="U3127" s="84" t="str">
        <f aca="false">IF(O3127="not used","-",O3127&amp;N3127&amp;T3127)</f>
        <v>-</v>
      </c>
      <c r="V3127" s="84" t="str">
        <f aca="false">IF(O3127="Not Used","-",VLOOKUP(D3127,FOLIOS,7,FALSE())&amp;H3127)</f>
        <v>-</v>
      </c>
      <c r="W3127" s="84" t="str">
        <f aca="false">IF(U3127="-","-",O3127&amp;E3127&amp;H3127)</f>
        <v>-</v>
      </c>
      <c r="X3127" s="85" t="str">
        <f aca="false">D3127&amp;G3127</f>
        <v>FT-CAND-EGSC-PRCTOLL:EMP/WADD</v>
      </c>
      <c r="AF3127" s="0" t="str">
        <f aca="false">D3127&amp;V3127</f>
        <v>FT-CAND-EGSC-PRC-</v>
      </c>
    </row>
    <row r="3128" customFormat="false" ht="12.75" hidden="false" customHeight="false" outlineLevel="0" collapsed="false">
      <c r="A3128" s="81" t="n">
        <v>36682</v>
      </c>
      <c r="B3128" s="82" t="s">
        <v>55</v>
      </c>
      <c r="C3128" s="82" t="s">
        <v>56</v>
      </c>
      <c r="D3128" s="82" t="s">
        <v>103</v>
      </c>
      <c r="E3128" s="82" t="s">
        <v>24</v>
      </c>
      <c r="F3128" s="82"/>
      <c r="G3128" s="82" t="s">
        <v>59</v>
      </c>
      <c r="H3128" s="81" t="n">
        <v>39142</v>
      </c>
      <c r="I3128" s="82" t="n">
        <v>0</v>
      </c>
      <c r="J3128" s="82" t="n">
        <v>0</v>
      </c>
      <c r="K3128" s="83" t="n">
        <f aca="false">IF(J3128=0,0,J3128/I3128)</f>
        <v>0</v>
      </c>
      <c r="L3128" s="83" t="n">
        <f aca="false">I3128/UOM</f>
        <v>0</v>
      </c>
      <c r="M3128" s="83" t="n">
        <f aca="false">J3128/UOM</f>
        <v>0</v>
      </c>
      <c r="N3128" s="84" t="str">
        <f aca="false">IF(F3128="P","PHY",IF(F3128="G","G",E3128))</f>
        <v>P</v>
      </c>
      <c r="O3128" s="84" t="str">
        <f aca="false">IF(ISNA(VLOOKUP(G3128,BadCanCurves,1,FALSE())),VLOOKUP(D3128,FOLIOS,6,FALSE()),"not used")</f>
        <v>not used</v>
      </c>
      <c r="P3128" s="84" t="n">
        <f aca="false">IF($N3128="P",VLOOKUP(H3128,PrcBuckets,2,FALSE()),0)</f>
        <v>13</v>
      </c>
      <c r="Q3128" s="84" t="n">
        <f aca="false">IF($N3128="D",VLOOKUP(H3128,BasisBuckets,2,FALSE()),0)</f>
        <v>0</v>
      </c>
      <c r="R3128" s="84" t="n">
        <f aca="false">IF($N3128="PHY",VLOOKUP(H3128,PGDBuckets,2,FALSE()),0)</f>
        <v>0</v>
      </c>
      <c r="S3128" s="84" t="n">
        <f aca="false">IF($N3128="G",VLOOKUP(H3128,PGDBuckets,2,FALSE()),0)</f>
        <v>0</v>
      </c>
      <c r="T3128" s="84" t="n">
        <f aca="false">SUM(P3128:S3128)</f>
        <v>13</v>
      </c>
      <c r="U3128" s="84" t="str">
        <f aca="false">IF(O3128="not used","-",O3128&amp;N3128&amp;T3128)</f>
        <v>-</v>
      </c>
      <c r="V3128" s="84" t="str">
        <f aca="false">IF(O3128="Not Used","-",VLOOKUP(D3128,FOLIOS,7,FALSE())&amp;H3128)</f>
        <v>-</v>
      </c>
      <c r="W3128" s="84" t="str">
        <f aca="false">IF(U3128="-","-",O3128&amp;E3128&amp;H3128)</f>
        <v>-</v>
      </c>
      <c r="X3128" s="85" t="str">
        <f aca="false">D3128&amp;G3128</f>
        <v>FT-CAND-EGSC-PRCTOLL:EMP/WADD</v>
      </c>
      <c r="AF3128" s="0" t="str">
        <f aca="false">D3128&amp;V3128</f>
        <v>FT-CAND-EGSC-PRC-</v>
      </c>
    </row>
    <row r="3129" customFormat="false" ht="12.75" hidden="false" customHeight="false" outlineLevel="0" collapsed="false">
      <c r="A3129" s="81" t="n">
        <v>36682</v>
      </c>
      <c r="B3129" s="82" t="s">
        <v>55</v>
      </c>
      <c r="C3129" s="82" t="s">
        <v>56</v>
      </c>
      <c r="D3129" s="82" t="s">
        <v>103</v>
      </c>
      <c r="E3129" s="82" t="s">
        <v>24</v>
      </c>
      <c r="F3129" s="82"/>
      <c r="G3129" s="82" t="s">
        <v>59</v>
      </c>
      <c r="H3129" s="81" t="n">
        <v>39173</v>
      </c>
      <c r="I3129" s="82" t="n">
        <v>0</v>
      </c>
      <c r="J3129" s="82" t="n">
        <v>0</v>
      </c>
      <c r="K3129" s="83" t="n">
        <f aca="false">IF(J3129=0,0,J3129/I3129)</f>
        <v>0</v>
      </c>
      <c r="L3129" s="83" t="n">
        <f aca="false">I3129/UOM</f>
        <v>0</v>
      </c>
      <c r="M3129" s="83" t="n">
        <f aca="false">J3129/UOM</f>
        <v>0</v>
      </c>
      <c r="N3129" s="84" t="str">
        <f aca="false">IF(F3129="P","PHY",IF(F3129="G","G",E3129))</f>
        <v>P</v>
      </c>
      <c r="O3129" s="84" t="str">
        <f aca="false">IF(ISNA(VLOOKUP(G3129,BadCanCurves,1,FALSE())),VLOOKUP(D3129,FOLIOS,6,FALSE()),"not used")</f>
        <v>not used</v>
      </c>
      <c r="P3129" s="84" t="n">
        <f aca="false">IF($N3129="P",VLOOKUP(H3129,PrcBuckets,2,FALSE()),0)</f>
        <v>13</v>
      </c>
      <c r="Q3129" s="84" t="n">
        <f aca="false">IF($N3129="D",VLOOKUP(H3129,BasisBuckets,2,FALSE()),0)</f>
        <v>0</v>
      </c>
      <c r="R3129" s="84" t="n">
        <f aca="false">IF($N3129="PHY",VLOOKUP(H3129,PGDBuckets,2,FALSE()),0)</f>
        <v>0</v>
      </c>
      <c r="S3129" s="84" t="n">
        <f aca="false">IF($N3129="G",VLOOKUP(H3129,PGDBuckets,2,FALSE()),0)</f>
        <v>0</v>
      </c>
      <c r="T3129" s="84" t="n">
        <f aca="false">SUM(P3129:S3129)</f>
        <v>13</v>
      </c>
      <c r="U3129" s="84" t="str">
        <f aca="false">IF(O3129="not used","-",O3129&amp;N3129&amp;T3129)</f>
        <v>-</v>
      </c>
      <c r="V3129" s="84" t="str">
        <f aca="false">IF(O3129="Not Used","-",VLOOKUP(D3129,FOLIOS,7,FALSE())&amp;H3129)</f>
        <v>-</v>
      </c>
      <c r="W3129" s="84" t="str">
        <f aca="false">IF(U3129="-","-",O3129&amp;E3129&amp;H3129)</f>
        <v>-</v>
      </c>
      <c r="X3129" s="85" t="str">
        <f aca="false">D3129&amp;G3129</f>
        <v>FT-CAND-EGSC-PRCTOLL:EMP/WADD</v>
      </c>
      <c r="AF3129" s="0" t="str">
        <f aca="false">D3129&amp;V3129</f>
        <v>FT-CAND-EGSC-PRC-</v>
      </c>
    </row>
    <row r="3130" customFormat="false" ht="12.75" hidden="false" customHeight="false" outlineLevel="0" collapsed="false">
      <c r="A3130" s="81" t="n">
        <v>36682</v>
      </c>
      <c r="B3130" s="82" t="s">
        <v>55</v>
      </c>
      <c r="C3130" s="82" t="s">
        <v>56</v>
      </c>
      <c r="D3130" s="82" t="s">
        <v>103</v>
      </c>
      <c r="E3130" s="82" t="s">
        <v>24</v>
      </c>
      <c r="F3130" s="82"/>
      <c r="G3130" s="82" t="s">
        <v>59</v>
      </c>
      <c r="H3130" s="81" t="n">
        <v>39203</v>
      </c>
      <c r="I3130" s="82" t="n">
        <v>0</v>
      </c>
      <c r="J3130" s="82" t="n">
        <v>0</v>
      </c>
      <c r="K3130" s="83" t="n">
        <f aca="false">IF(J3130=0,0,J3130/I3130)</f>
        <v>0</v>
      </c>
      <c r="L3130" s="83" t="n">
        <f aca="false">I3130/UOM</f>
        <v>0</v>
      </c>
      <c r="M3130" s="83" t="n">
        <f aca="false">J3130/UOM</f>
        <v>0</v>
      </c>
      <c r="N3130" s="84" t="str">
        <f aca="false">IF(F3130="P","PHY",IF(F3130="G","G",E3130))</f>
        <v>P</v>
      </c>
      <c r="O3130" s="84" t="str">
        <f aca="false">IF(ISNA(VLOOKUP(G3130,BadCanCurves,1,FALSE())),VLOOKUP(D3130,FOLIOS,6,FALSE()),"not used")</f>
        <v>not used</v>
      </c>
      <c r="P3130" s="84" t="n">
        <f aca="false">IF($N3130="P",VLOOKUP(H3130,PrcBuckets,2,FALSE()),0)</f>
        <v>13</v>
      </c>
      <c r="Q3130" s="84" t="n">
        <f aca="false">IF($N3130="D",VLOOKUP(H3130,BasisBuckets,2,FALSE()),0)</f>
        <v>0</v>
      </c>
      <c r="R3130" s="84" t="n">
        <f aca="false">IF($N3130="PHY",VLOOKUP(H3130,PGDBuckets,2,FALSE()),0)</f>
        <v>0</v>
      </c>
      <c r="S3130" s="84" t="n">
        <f aca="false">IF($N3130="G",VLOOKUP(H3130,PGDBuckets,2,FALSE()),0)</f>
        <v>0</v>
      </c>
      <c r="T3130" s="84" t="n">
        <f aca="false">SUM(P3130:S3130)</f>
        <v>13</v>
      </c>
      <c r="U3130" s="84" t="str">
        <f aca="false">IF(O3130="not used","-",O3130&amp;N3130&amp;T3130)</f>
        <v>-</v>
      </c>
      <c r="V3130" s="84" t="str">
        <f aca="false">IF(O3130="Not Used","-",VLOOKUP(D3130,FOLIOS,7,FALSE())&amp;H3130)</f>
        <v>-</v>
      </c>
      <c r="W3130" s="84" t="str">
        <f aca="false">IF(U3130="-","-",O3130&amp;E3130&amp;H3130)</f>
        <v>-</v>
      </c>
      <c r="X3130" s="85" t="str">
        <f aca="false">D3130&amp;G3130</f>
        <v>FT-CAND-EGSC-PRCTOLL:EMP/WADD</v>
      </c>
      <c r="AF3130" s="0" t="str">
        <f aca="false">D3130&amp;V3130</f>
        <v>FT-CAND-EGSC-PRC-</v>
      </c>
    </row>
    <row r="3131" customFormat="false" ht="12.75" hidden="false" customHeight="false" outlineLevel="0" collapsed="false">
      <c r="A3131" s="81" t="n">
        <v>36682</v>
      </c>
      <c r="B3131" s="82" t="s">
        <v>55</v>
      </c>
      <c r="C3131" s="82" t="s">
        <v>56</v>
      </c>
      <c r="D3131" s="82" t="s">
        <v>103</v>
      </c>
      <c r="E3131" s="82" t="s">
        <v>24</v>
      </c>
      <c r="F3131" s="82"/>
      <c r="G3131" s="82" t="s">
        <v>59</v>
      </c>
      <c r="H3131" s="81" t="n">
        <v>39234</v>
      </c>
      <c r="I3131" s="82" t="n">
        <v>0</v>
      </c>
      <c r="J3131" s="82" t="n">
        <v>0</v>
      </c>
      <c r="K3131" s="83" t="n">
        <f aca="false">IF(J3131=0,0,J3131/I3131)</f>
        <v>0</v>
      </c>
      <c r="L3131" s="83" t="n">
        <f aca="false">I3131/UOM</f>
        <v>0</v>
      </c>
      <c r="M3131" s="83" t="n">
        <f aca="false">J3131/UOM</f>
        <v>0</v>
      </c>
      <c r="N3131" s="84" t="str">
        <f aca="false">IF(F3131="P","PHY",IF(F3131="G","G",E3131))</f>
        <v>P</v>
      </c>
      <c r="O3131" s="84" t="str">
        <f aca="false">IF(ISNA(VLOOKUP(G3131,BadCanCurves,1,FALSE())),VLOOKUP(D3131,FOLIOS,6,FALSE()),"not used")</f>
        <v>not used</v>
      </c>
      <c r="P3131" s="84" t="n">
        <f aca="false">IF($N3131="P",VLOOKUP(H3131,PrcBuckets,2,FALSE()),0)</f>
        <v>13</v>
      </c>
      <c r="Q3131" s="84" t="n">
        <f aca="false">IF($N3131="D",VLOOKUP(H3131,BasisBuckets,2,FALSE()),0)</f>
        <v>0</v>
      </c>
      <c r="R3131" s="84" t="n">
        <f aca="false">IF($N3131="PHY",VLOOKUP(H3131,PGDBuckets,2,FALSE()),0)</f>
        <v>0</v>
      </c>
      <c r="S3131" s="84" t="n">
        <f aca="false">IF($N3131="G",VLOOKUP(H3131,PGDBuckets,2,FALSE()),0)</f>
        <v>0</v>
      </c>
      <c r="T3131" s="84" t="n">
        <f aca="false">SUM(P3131:S3131)</f>
        <v>13</v>
      </c>
      <c r="U3131" s="84" t="str">
        <f aca="false">IF(O3131="not used","-",O3131&amp;N3131&amp;T3131)</f>
        <v>-</v>
      </c>
      <c r="V3131" s="84" t="str">
        <f aca="false">IF(O3131="Not Used","-",VLOOKUP(D3131,FOLIOS,7,FALSE())&amp;H3131)</f>
        <v>-</v>
      </c>
      <c r="W3131" s="84" t="str">
        <f aca="false">IF(U3131="-","-",O3131&amp;E3131&amp;H3131)</f>
        <v>-</v>
      </c>
      <c r="X3131" s="85" t="str">
        <f aca="false">D3131&amp;G3131</f>
        <v>FT-CAND-EGSC-PRCTOLL:EMP/WADD</v>
      </c>
      <c r="AF3131" s="0" t="str">
        <f aca="false">D3131&amp;V3131</f>
        <v>FT-CAND-EGSC-PRC-</v>
      </c>
    </row>
    <row r="3132" customFormat="false" ht="12.75" hidden="false" customHeight="false" outlineLevel="0" collapsed="false">
      <c r="A3132" s="81" t="n">
        <v>36682</v>
      </c>
      <c r="B3132" s="82" t="s">
        <v>55</v>
      </c>
      <c r="C3132" s="82" t="s">
        <v>56</v>
      </c>
      <c r="D3132" s="82" t="s">
        <v>103</v>
      </c>
      <c r="E3132" s="82" t="s">
        <v>24</v>
      </c>
      <c r="F3132" s="82"/>
      <c r="G3132" s="82" t="s">
        <v>59</v>
      </c>
      <c r="H3132" s="81" t="n">
        <v>39264</v>
      </c>
      <c r="I3132" s="82" t="n">
        <v>0</v>
      </c>
      <c r="J3132" s="82" t="n">
        <v>0</v>
      </c>
      <c r="K3132" s="83" t="n">
        <f aca="false">IF(J3132=0,0,J3132/I3132)</f>
        <v>0</v>
      </c>
      <c r="L3132" s="83" t="n">
        <f aca="false">I3132/UOM</f>
        <v>0</v>
      </c>
      <c r="M3132" s="83" t="n">
        <f aca="false">J3132/UOM</f>
        <v>0</v>
      </c>
      <c r="N3132" s="84" t="str">
        <f aca="false">IF(F3132="P","PHY",IF(F3132="G","G",E3132))</f>
        <v>P</v>
      </c>
      <c r="O3132" s="84" t="str">
        <f aca="false">IF(ISNA(VLOOKUP(G3132,BadCanCurves,1,FALSE())),VLOOKUP(D3132,FOLIOS,6,FALSE()),"not used")</f>
        <v>not used</v>
      </c>
      <c r="P3132" s="84" t="n">
        <f aca="false">IF($N3132="P",VLOOKUP(H3132,PrcBuckets,2,FALSE()),0)</f>
        <v>13</v>
      </c>
      <c r="Q3132" s="84" t="n">
        <f aca="false">IF($N3132="D",VLOOKUP(H3132,BasisBuckets,2,FALSE()),0)</f>
        <v>0</v>
      </c>
      <c r="R3132" s="84" t="n">
        <f aca="false">IF($N3132="PHY",VLOOKUP(H3132,PGDBuckets,2,FALSE()),0)</f>
        <v>0</v>
      </c>
      <c r="S3132" s="84" t="n">
        <f aca="false">IF($N3132="G",VLOOKUP(H3132,PGDBuckets,2,FALSE()),0)</f>
        <v>0</v>
      </c>
      <c r="T3132" s="84" t="n">
        <f aca="false">SUM(P3132:S3132)</f>
        <v>13</v>
      </c>
      <c r="U3132" s="84" t="str">
        <f aca="false">IF(O3132="not used","-",O3132&amp;N3132&amp;T3132)</f>
        <v>-</v>
      </c>
      <c r="V3132" s="84" t="str">
        <f aca="false">IF(O3132="Not Used","-",VLOOKUP(D3132,FOLIOS,7,FALSE())&amp;H3132)</f>
        <v>-</v>
      </c>
      <c r="W3132" s="84" t="str">
        <f aca="false">IF(U3132="-","-",O3132&amp;E3132&amp;H3132)</f>
        <v>-</v>
      </c>
      <c r="X3132" s="85" t="str">
        <f aca="false">D3132&amp;G3132</f>
        <v>FT-CAND-EGSC-PRCTOLL:EMP/WADD</v>
      </c>
      <c r="AF3132" s="0" t="str">
        <f aca="false">D3132&amp;V3132</f>
        <v>FT-CAND-EGSC-PRC-</v>
      </c>
    </row>
    <row r="3133" customFormat="false" ht="12.75" hidden="false" customHeight="false" outlineLevel="0" collapsed="false">
      <c r="A3133" s="81" t="n">
        <v>36682</v>
      </c>
      <c r="B3133" s="82" t="s">
        <v>55</v>
      </c>
      <c r="C3133" s="82" t="s">
        <v>56</v>
      </c>
      <c r="D3133" s="82" t="s">
        <v>103</v>
      </c>
      <c r="E3133" s="82" t="s">
        <v>24</v>
      </c>
      <c r="F3133" s="82"/>
      <c r="G3133" s="82" t="s">
        <v>59</v>
      </c>
      <c r="H3133" s="81" t="n">
        <v>39295</v>
      </c>
      <c r="I3133" s="82" t="n">
        <v>0</v>
      </c>
      <c r="J3133" s="82" t="n">
        <v>0</v>
      </c>
      <c r="K3133" s="83" t="n">
        <f aca="false">IF(J3133=0,0,J3133/I3133)</f>
        <v>0</v>
      </c>
      <c r="L3133" s="83" t="n">
        <f aca="false">I3133/UOM</f>
        <v>0</v>
      </c>
      <c r="M3133" s="83" t="n">
        <f aca="false">J3133/UOM</f>
        <v>0</v>
      </c>
      <c r="N3133" s="84" t="str">
        <f aca="false">IF(F3133="P","PHY",IF(F3133="G","G",E3133))</f>
        <v>P</v>
      </c>
      <c r="O3133" s="84" t="str">
        <f aca="false">IF(ISNA(VLOOKUP(G3133,BadCanCurves,1,FALSE())),VLOOKUP(D3133,FOLIOS,6,FALSE()),"not used")</f>
        <v>not used</v>
      </c>
      <c r="P3133" s="84" t="n">
        <f aca="false">IF($N3133="P",VLOOKUP(H3133,PrcBuckets,2,FALSE()),0)</f>
        <v>13</v>
      </c>
      <c r="Q3133" s="84" t="n">
        <f aca="false">IF($N3133="D",VLOOKUP(H3133,BasisBuckets,2,FALSE()),0)</f>
        <v>0</v>
      </c>
      <c r="R3133" s="84" t="n">
        <f aca="false">IF($N3133="PHY",VLOOKUP(H3133,PGDBuckets,2,FALSE()),0)</f>
        <v>0</v>
      </c>
      <c r="S3133" s="84" t="n">
        <f aca="false">IF($N3133="G",VLOOKUP(H3133,PGDBuckets,2,FALSE()),0)</f>
        <v>0</v>
      </c>
      <c r="T3133" s="84" t="n">
        <f aca="false">SUM(P3133:S3133)</f>
        <v>13</v>
      </c>
      <c r="U3133" s="84" t="str">
        <f aca="false">IF(O3133="not used","-",O3133&amp;N3133&amp;T3133)</f>
        <v>-</v>
      </c>
      <c r="V3133" s="84" t="str">
        <f aca="false">IF(O3133="Not Used","-",VLOOKUP(D3133,FOLIOS,7,FALSE())&amp;H3133)</f>
        <v>-</v>
      </c>
      <c r="W3133" s="84" t="str">
        <f aca="false">IF(U3133="-","-",O3133&amp;E3133&amp;H3133)</f>
        <v>-</v>
      </c>
      <c r="X3133" s="85" t="str">
        <f aca="false">D3133&amp;G3133</f>
        <v>FT-CAND-EGSC-PRCTOLL:EMP/WADD</v>
      </c>
      <c r="AF3133" s="0" t="str">
        <f aca="false">D3133&amp;V3133</f>
        <v>FT-CAND-EGSC-PRC-</v>
      </c>
    </row>
    <row r="3134" customFormat="false" ht="12.75" hidden="false" customHeight="false" outlineLevel="0" collapsed="false">
      <c r="A3134" s="81" t="n">
        <v>36682</v>
      </c>
      <c r="B3134" s="82" t="s">
        <v>55</v>
      </c>
      <c r="C3134" s="82" t="s">
        <v>56</v>
      </c>
      <c r="D3134" s="82" t="s">
        <v>103</v>
      </c>
      <c r="E3134" s="82" t="s">
        <v>24</v>
      </c>
      <c r="F3134" s="82"/>
      <c r="G3134" s="82" t="s">
        <v>59</v>
      </c>
      <c r="H3134" s="81" t="n">
        <v>39326</v>
      </c>
      <c r="I3134" s="82" t="n">
        <v>0</v>
      </c>
      <c r="J3134" s="82" t="n">
        <v>0</v>
      </c>
      <c r="K3134" s="83" t="n">
        <f aca="false">IF(J3134=0,0,J3134/I3134)</f>
        <v>0</v>
      </c>
      <c r="L3134" s="83" t="n">
        <f aca="false">I3134/UOM</f>
        <v>0</v>
      </c>
      <c r="M3134" s="83" t="n">
        <f aca="false">J3134/UOM</f>
        <v>0</v>
      </c>
      <c r="N3134" s="84" t="str">
        <f aca="false">IF(F3134="P","PHY",IF(F3134="G","G",E3134))</f>
        <v>P</v>
      </c>
      <c r="O3134" s="84" t="str">
        <f aca="false">IF(ISNA(VLOOKUP(G3134,BadCanCurves,1,FALSE())),VLOOKUP(D3134,FOLIOS,6,FALSE()),"not used")</f>
        <v>not used</v>
      </c>
      <c r="P3134" s="84" t="n">
        <f aca="false">IF($N3134="P",VLOOKUP(H3134,PrcBuckets,2,FALSE()),0)</f>
        <v>13</v>
      </c>
      <c r="Q3134" s="84" t="n">
        <f aca="false">IF($N3134="D",VLOOKUP(H3134,BasisBuckets,2,FALSE()),0)</f>
        <v>0</v>
      </c>
      <c r="R3134" s="84" t="n">
        <f aca="false">IF($N3134="PHY",VLOOKUP(H3134,PGDBuckets,2,FALSE()),0)</f>
        <v>0</v>
      </c>
      <c r="S3134" s="84" t="n">
        <f aca="false">IF($N3134="G",VLOOKUP(H3134,PGDBuckets,2,FALSE()),0)</f>
        <v>0</v>
      </c>
      <c r="T3134" s="84" t="n">
        <f aca="false">SUM(P3134:S3134)</f>
        <v>13</v>
      </c>
      <c r="U3134" s="84" t="str">
        <f aca="false">IF(O3134="not used","-",O3134&amp;N3134&amp;T3134)</f>
        <v>-</v>
      </c>
      <c r="V3134" s="84" t="str">
        <f aca="false">IF(O3134="Not Used","-",VLOOKUP(D3134,FOLIOS,7,FALSE())&amp;H3134)</f>
        <v>-</v>
      </c>
      <c r="W3134" s="84" t="str">
        <f aca="false">IF(U3134="-","-",O3134&amp;E3134&amp;H3134)</f>
        <v>-</v>
      </c>
      <c r="X3134" s="85" t="str">
        <f aca="false">D3134&amp;G3134</f>
        <v>FT-CAND-EGSC-PRCTOLL:EMP/WADD</v>
      </c>
      <c r="AF3134" s="0" t="str">
        <f aca="false">D3134&amp;V3134</f>
        <v>FT-CAND-EGSC-PRC-</v>
      </c>
    </row>
    <row r="3135" customFormat="false" ht="12.75" hidden="false" customHeight="false" outlineLevel="0" collapsed="false">
      <c r="A3135" s="81" t="n">
        <v>36682</v>
      </c>
      <c r="B3135" s="82" t="s">
        <v>55</v>
      </c>
      <c r="C3135" s="82" t="s">
        <v>56</v>
      </c>
      <c r="D3135" s="82" t="s">
        <v>103</v>
      </c>
      <c r="E3135" s="82" t="s">
        <v>24</v>
      </c>
      <c r="F3135" s="82"/>
      <c r="G3135" s="82" t="s">
        <v>59</v>
      </c>
      <c r="H3135" s="81" t="n">
        <v>39356</v>
      </c>
      <c r="I3135" s="82" t="n">
        <v>0</v>
      </c>
      <c r="J3135" s="82" t="n">
        <v>0</v>
      </c>
      <c r="K3135" s="83" t="n">
        <f aca="false">IF(J3135=0,0,J3135/I3135)</f>
        <v>0</v>
      </c>
      <c r="L3135" s="83" t="n">
        <f aca="false">I3135/UOM</f>
        <v>0</v>
      </c>
      <c r="M3135" s="83" t="n">
        <f aca="false">J3135/UOM</f>
        <v>0</v>
      </c>
      <c r="N3135" s="84" t="str">
        <f aca="false">IF(F3135="P","PHY",IF(F3135="G","G",E3135))</f>
        <v>P</v>
      </c>
      <c r="O3135" s="84" t="str">
        <f aca="false">IF(ISNA(VLOOKUP(G3135,BadCanCurves,1,FALSE())),VLOOKUP(D3135,FOLIOS,6,FALSE()),"not used")</f>
        <v>not used</v>
      </c>
      <c r="P3135" s="84" t="n">
        <f aca="false">IF($N3135="P",VLOOKUP(H3135,PrcBuckets,2,FALSE()),0)</f>
        <v>13</v>
      </c>
      <c r="Q3135" s="84" t="n">
        <f aca="false">IF($N3135="D",VLOOKUP(H3135,BasisBuckets,2,FALSE()),0)</f>
        <v>0</v>
      </c>
      <c r="R3135" s="84" t="n">
        <f aca="false">IF($N3135="PHY",VLOOKUP(H3135,PGDBuckets,2,FALSE()),0)</f>
        <v>0</v>
      </c>
      <c r="S3135" s="84" t="n">
        <f aca="false">IF($N3135="G",VLOOKUP(H3135,PGDBuckets,2,FALSE()),0)</f>
        <v>0</v>
      </c>
      <c r="T3135" s="84" t="n">
        <f aca="false">SUM(P3135:S3135)</f>
        <v>13</v>
      </c>
      <c r="U3135" s="84" t="str">
        <f aca="false">IF(O3135="not used","-",O3135&amp;N3135&amp;T3135)</f>
        <v>-</v>
      </c>
      <c r="V3135" s="84" t="str">
        <f aca="false">IF(O3135="Not Used","-",VLOOKUP(D3135,FOLIOS,7,FALSE())&amp;H3135)</f>
        <v>-</v>
      </c>
      <c r="W3135" s="84" t="str">
        <f aca="false">IF(U3135="-","-",O3135&amp;E3135&amp;H3135)</f>
        <v>-</v>
      </c>
      <c r="X3135" s="85" t="str">
        <f aca="false">D3135&amp;G3135</f>
        <v>FT-CAND-EGSC-PRCTOLL:EMP/WADD</v>
      </c>
      <c r="AF3135" s="0" t="str">
        <f aca="false">D3135&amp;V3135</f>
        <v>FT-CAND-EGSC-PRC-</v>
      </c>
    </row>
    <row r="3136" customFormat="false" ht="12.75" hidden="false" customHeight="false" outlineLevel="0" collapsed="false">
      <c r="A3136" s="81" t="n">
        <v>36682</v>
      </c>
      <c r="B3136" s="82" t="s">
        <v>55</v>
      </c>
      <c r="C3136" s="82" t="s">
        <v>56</v>
      </c>
      <c r="D3136" s="82" t="s">
        <v>103</v>
      </c>
      <c r="E3136" s="82" t="s">
        <v>24</v>
      </c>
      <c r="F3136" s="82"/>
      <c r="G3136" s="82" t="s">
        <v>65</v>
      </c>
      <c r="H3136" s="81" t="n">
        <v>36708</v>
      </c>
      <c r="I3136" s="82" t="n">
        <v>0</v>
      </c>
      <c r="J3136" s="82" t="n">
        <v>0</v>
      </c>
      <c r="K3136" s="83" t="n">
        <f aca="false">IF(J3136=0,0,J3136/I3136)</f>
        <v>0</v>
      </c>
      <c r="L3136" s="83" t="n">
        <f aca="false">I3136/UOM</f>
        <v>0</v>
      </c>
      <c r="M3136" s="83" t="n">
        <f aca="false">J3136/UOM</f>
        <v>0</v>
      </c>
      <c r="N3136" s="84" t="str">
        <f aca="false">IF(F3136="P","PHY",IF(F3136="G","G",E3136))</f>
        <v>P</v>
      </c>
      <c r="O3136" s="84" t="str">
        <f aca="false">IF(ISNA(VLOOKUP(G3136,BadCanCurves,1,FALSE())),VLOOKUP(D3136,FOLIOS,6,FALSE()),"not used")</f>
        <v>not used</v>
      </c>
      <c r="P3136" s="84" t="n">
        <f aca="false">IF($N3136="P",VLOOKUP(H3136,PrcBuckets,2,FALSE()),0)</f>
        <v>4</v>
      </c>
      <c r="Q3136" s="84" t="n">
        <f aca="false">IF($N3136="D",VLOOKUP(H3136,BasisBuckets,2,FALSE()),0)</f>
        <v>0</v>
      </c>
      <c r="R3136" s="84" t="n">
        <f aca="false">IF($N3136="PHY",VLOOKUP(H3136,PGDBuckets,2,FALSE()),0)</f>
        <v>0</v>
      </c>
      <c r="S3136" s="84" t="n">
        <f aca="false">IF($N3136="G",VLOOKUP(H3136,PGDBuckets,2,FALSE()),0)</f>
        <v>0</v>
      </c>
      <c r="T3136" s="84" t="n">
        <f aca="false">SUM(P3136:S3136)</f>
        <v>4</v>
      </c>
      <c r="U3136" s="84" t="str">
        <f aca="false">IF(O3136="not used","-",O3136&amp;N3136&amp;T3136)</f>
        <v>-</v>
      </c>
      <c r="V3136" s="84" t="str">
        <f aca="false">IF(O3136="Not Used","-",VLOOKUP(D3136,FOLIOS,7,FALSE())&amp;H3136)</f>
        <v>-</v>
      </c>
      <c r="W3136" s="84" t="str">
        <f aca="false">IF(U3136="-","-",O3136&amp;E3136&amp;H3136)</f>
        <v>-</v>
      </c>
      <c r="X3136" s="85" t="str">
        <f aca="false">D3136&amp;G3136</f>
        <v>FT-CAND-EGSC-PRCTOLL:KING/MALIN</v>
      </c>
      <c r="AF3136" s="0" t="str">
        <f aca="false">D3136&amp;V3136</f>
        <v>FT-CAND-EGSC-PRC-</v>
      </c>
    </row>
    <row r="3137" customFormat="false" ht="12.75" hidden="false" customHeight="false" outlineLevel="0" collapsed="false">
      <c r="A3137" s="81" t="n">
        <v>36682</v>
      </c>
      <c r="B3137" s="82" t="s">
        <v>55</v>
      </c>
      <c r="C3137" s="82" t="s">
        <v>56</v>
      </c>
      <c r="D3137" s="82" t="s">
        <v>103</v>
      </c>
      <c r="E3137" s="82" t="s">
        <v>24</v>
      </c>
      <c r="F3137" s="82"/>
      <c r="G3137" s="82" t="s">
        <v>65</v>
      </c>
      <c r="H3137" s="81" t="n">
        <v>36739</v>
      </c>
      <c r="I3137" s="82" t="n">
        <v>0</v>
      </c>
      <c r="J3137" s="82" t="n">
        <v>0</v>
      </c>
      <c r="K3137" s="83" t="n">
        <f aca="false">IF(J3137=0,0,J3137/I3137)</f>
        <v>0</v>
      </c>
      <c r="L3137" s="83" t="n">
        <f aca="false">I3137/UOM</f>
        <v>0</v>
      </c>
      <c r="M3137" s="83" t="n">
        <f aca="false">J3137/UOM</f>
        <v>0</v>
      </c>
      <c r="N3137" s="84" t="str">
        <f aca="false">IF(F3137="P","PHY",IF(F3137="G","G",E3137))</f>
        <v>P</v>
      </c>
      <c r="O3137" s="84" t="str">
        <f aca="false">IF(ISNA(VLOOKUP(G3137,BadCanCurves,1,FALSE())),VLOOKUP(D3137,FOLIOS,6,FALSE()),"not used")</f>
        <v>not used</v>
      </c>
      <c r="P3137" s="84" t="n">
        <f aca="false">IF($N3137="P",VLOOKUP(H3137,PrcBuckets,2,FALSE()),0)</f>
        <v>5</v>
      </c>
      <c r="Q3137" s="84" t="n">
        <f aca="false">IF($N3137="D",VLOOKUP(H3137,BasisBuckets,2,FALSE()),0)</f>
        <v>0</v>
      </c>
      <c r="R3137" s="84" t="n">
        <f aca="false">IF($N3137="PHY",VLOOKUP(H3137,PGDBuckets,2,FALSE()),0)</f>
        <v>0</v>
      </c>
      <c r="S3137" s="84" t="n">
        <f aca="false">IF($N3137="G",VLOOKUP(H3137,PGDBuckets,2,FALSE()),0)</f>
        <v>0</v>
      </c>
      <c r="T3137" s="84" t="n">
        <f aca="false">SUM(P3137:S3137)</f>
        <v>5</v>
      </c>
      <c r="U3137" s="84" t="str">
        <f aca="false">IF(O3137="not used","-",O3137&amp;N3137&amp;T3137)</f>
        <v>-</v>
      </c>
      <c r="V3137" s="84" t="str">
        <f aca="false">IF(O3137="Not Used","-",VLOOKUP(D3137,FOLIOS,7,FALSE())&amp;H3137)</f>
        <v>-</v>
      </c>
      <c r="W3137" s="84" t="str">
        <f aca="false">IF(U3137="-","-",O3137&amp;E3137&amp;H3137)</f>
        <v>-</v>
      </c>
      <c r="X3137" s="85" t="str">
        <f aca="false">D3137&amp;G3137</f>
        <v>FT-CAND-EGSC-PRCTOLL:KING/MALIN</v>
      </c>
      <c r="AF3137" s="0" t="str">
        <f aca="false">D3137&amp;V3137</f>
        <v>FT-CAND-EGSC-PRC-</v>
      </c>
    </row>
    <row r="3138" customFormat="false" ht="12.75" hidden="false" customHeight="false" outlineLevel="0" collapsed="false">
      <c r="A3138" s="81" t="n">
        <v>36682</v>
      </c>
      <c r="B3138" s="82" t="s">
        <v>55</v>
      </c>
      <c r="C3138" s="82" t="s">
        <v>56</v>
      </c>
      <c r="D3138" s="82" t="s">
        <v>103</v>
      </c>
      <c r="E3138" s="82" t="s">
        <v>24</v>
      </c>
      <c r="F3138" s="82"/>
      <c r="G3138" s="82" t="s">
        <v>65</v>
      </c>
      <c r="H3138" s="81" t="n">
        <v>36770</v>
      </c>
      <c r="I3138" s="82" t="n">
        <v>0</v>
      </c>
      <c r="J3138" s="82" t="n">
        <v>0</v>
      </c>
      <c r="K3138" s="83" t="n">
        <f aca="false">IF(J3138=0,0,J3138/I3138)</f>
        <v>0</v>
      </c>
      <c r="L3138" s="83" t="n">
        <f aca="false">I3138/UOM</f>
        <v>0</v>
      </c>
      <c r="M3138" s="83" t="n">
        <f aca="false">J3138/UOM</f>
        <v>0</v>
      </c>
      <c r="N3138" s="84" t="str">
        <f aca="false">IF(F3138="P","PHY",IF(F3138="G","G",E3138))</f>
        <v>P</v>
      </c>
      <c r="O3138" s="84" t="str">
        <f aca="false">IF(ISNA(VLOOKUP(G3138,BadCanCurves,1,FALSE())),VLOOKUP(D3138,FOLIOS,6,FALSE()),"not used")</f>
        <v>not used</v>
      </c>
      <c r="P3138" s="84" t="n">
        <f aca="false">IF($N3138="P",VLOOKUP(H3138,PrcBuckets,2,FALSE()),0)</f>
        <v>6</v>
      </c>
      <c r="Q3138" s="84" t="n">
        <f aca="false">IF($N3138="D",VLOOKUP(H3138,BasisBuckets,2,FALSE()),0)</f>
        <v>0</v>
      </c>
      <c r="R3138" s="84" t="n">
        <f aca="false">IF($N3138="PHY",VLOOKUP(H3138,PGDBuckets,2,FALSE()),0)</f>
        <v>0</v>
      </c>
      <c r="S3138" s="84" t="n">
        <f aca="false">IF($N3138="G",VLOOKUP(H3138,PGDBuckets,2,FALSE()),0)</f>
        <v>0</v>
      </c>
      <c r="T3138" s="84" t="n">
        <f aca="false">SUM(P3138:S3138)</f>
        <v>6</v>
      </c>
      <c r="U3138" s="84" t="str">
        <f aca="false">IF(O3138="not used","-",O3138&amp;N3138&amp;T3138)</f>
        <v>-</v>
      </c>
      <c r="V3138" s="84" t="str">
        <f aca="false">IF(O3138="Not Used","-",VLOOKUP(D3138,FOLIOS,7,FALSE())&amp;H3138)</f>
        <v>-</v>
      </c>
      <c r="W3138" s="84" t="str">
        <f aca="false">IF(U3138="-","-",O3138&amp;E3138&amp;H3138)</f>
        <v>-</v>
      </c>
      <c r="X3138" s="85" t="str">
        <f aca="false">D3138&amp;G3138</f>
        <v>FT-CAND-EGSC-PRCTOLL:KING/MALIN</v>
      </c>
      <c r="AF3138" s="0" t="str">
        <f aca="false">D3138&amp;V3138</f>
        <v>FT-CAND-EGSC-PRC-</v>
      </c>
    </row>
    <row r="3139" customFormat="false" ht="12.75" hidden="false" customHeight="false" outlineLevel="0" collapsed="false">
      <c r="A3139" s="81" t="n">
        <v>36682</v>
      </c>
      <c r="B3139" s="82" t="s">
        <v>55</v>
      </c>
      <c r="C3139" s="82" t="s">
        <v>56</v>
      </c>
      <c r="D3139" s="82" t="s">
        <v>103</v>
      </c>
      <c r="E3139" s="82" t="s">
        <v>24</v>
      </c>
      <c r="F3139" s="82"/>
      <c r="G3139" s="82" t="s">
        <v>65</v>
      </c>
      <c r="H3139" s="81" t="n">
        <v>36800</v>
      </c>
      <c r="I3139" s="82" t="n">
        <v>0</v>
      </c>
      <c r="J3139" s="82" t="n">
        <v>0</v>
      </c>
      <c r="K3139" s="83" t="n">
        <f aca="false">IF(J3139=0,0,J3139/I3139)</f>
        <v>0</v>
      </c>
      <c r="L3139" s="83" t="n">
        <f aca="false">I3139/UOM</f>
        <v>0</v>
      </c>
      <c r="M3139" s="83" t="n">
        <f aca="false">J3139/UOM</f>
        <v>0</v>
      </c>
      <c r="N3139" s="84" t="str">
        <f aca="false">IF(F3139="P","PHY",IF(F3139="G","G",E3139))</f>
        <v>P</v>
      </c>
      <c r="O3139" s="84" t="str">
        <f aca="false">IF(ISNA(VLOOKUP(G3139,BadCanCurves,1,FALSE())),VLOOKUP(D3139,FOLIOS,6,FALSE()),"not used")</f>
        <v>not used</v>
      </c>
      <c r="P3139" s="84" t="n">
        <f aca="false">IF($N3139="P",VLOOKUP(H3139,PrcBuckets,2,FALSE()),0)</f>
        <v>7</v>
      </c>
      <c r="Q3139" s="84" t="n">
        <f aca="false">IF($N3139="D",VLOOKUP(H3139,BasisBuckets,2,FALSE()),0)</f>
        <v>0</v>
      </c>
      <c r="R3139" s="84" t="n">
        <f aca="false">IF($N3139="PHY",VLOOKUP(H3139,PGDBuckets,2,FALSE()),0)</f>
        <v>0</v>
      </c>
      <c r="S3139" s="84" t="n">
        <f aca="false">IF($N3139="G",VLOOKUP(H3139,PGDBuckets,2,FALSE()),0)</f>
        <v>0</v>
      </c>
      <c r="T3139" s="84" t="n">
        <f aca="false">SUM(P3139:S3139)</f>
        <v>7</v>
      </c>
      <c r="U3139" s="84" t="str">
        <f aca="false">IF(O3139="not used","-",O3139&amp;N3139&amp;T3139)</f>
        <v>-</v>
      </c>
      <c r="V3139" s="84" t="str">
        <f aca="false">IF(O3139="Not Used","-",VLOOKUP(D3139,FOLIOS,7,FALSE())&amp;H3139)</f>
        <v>-</v>
      </c>
      <c r="W3139" s="84" t="str">
        <f aca="false">IF(U3139="-","-",O3139&amp;E3139&amp;H3139)</f>
        <v>-</v>
      </c>
      <c r="X3139" s="85" t="str">
        <f aca="false">D3139&amp;G3139</f>
        <v>FT-CAND-EGSC-PRCTOLL:KING/MALIN</v>
      </c>
      <c r="AF3139" s="0" t="str">
        <f aca="false">D3139&amp;V3139</f>
        <v>FT-CAND-EGSC-PRC-</v>
      </c>
    </row>
    <row r="3140" customFormat="false" ht="12.75" hidden="false" customHeight="false" outlineLevel="0" collapsed="false">
      <c r="A3140" s="81" t="n">
        <v>36682</v>
      </c>
      <c r="B3140" s="82" t="s">
        <v>55</v>
      </c>
      <c r="C3140" s="82" t="s">
        <v>56</v>
      </c>
      <c r="D3140" s="82" t="s">
        <v>103</v>
      </c>
      <c r="E3140" s="82" t="s">
        <v>24</v>
      </c>
      <c r="F3140" s="82"/>
      <c r="G3140" s="82" t="s">
        <v>65</v>
      </c>
      <c r="H3140" s="81" t="n">
        <v>36831</v>
      </c>
      <c r="I3140" s="82" t="n">
        <v>0</v>
      </c>
      <c r="J3140" s="82" t="n">
        <v>0</v>
      </c>
      <c r="K3140" s="83" t="n">
        <f aca="false">IF(J3140=0,0,J3140/I3140)</f>
        <v>0</v>
      </c>
      <c r="L3140" s="83" t="n">
        <f aca="false">I3140/UOM</f>
        <v>0</v>
      </c>
      <c r="M3140" s="83" t="n">
        <f aca="false">J3140/UOM</f>
        <v>0</v>
      </c>
      <c r="N3140" s="84" t="str">
        <f aca="false">IF(F3140="P","PHY",IF(F3140="G","G",E3140))</f>
        <v>P</v>
      </c>
      <c r="O3140" s="84" t="str">
        <f aca="false">IF(ISNA(VLOOKUP(G3140,BadCanCurves,1,FALSE())),VLOOKUP(D3140,FOLIOS,6,FALSE()),"not used")</f>
        <v>not used</v>
      </c>
      <c r="P3140" s="84" t="n">
        <f aca="false">IF($N3140="P",VLOOKUP(H3140,PrcBuckets,2,FALSE()),0)</f>
        <v>8</v>
      </c>
      <c r="Q3140" s="84" t="n">
        <f aca="false">IF($N3140="D",VLOOKUP(H3140,BasisBuckets,2,FALSE()),0)</f>
        <v>0</v>
      </c>
      <c r="R3140" s="84" t="n">
        <f aca="false">IF($N3140="PHY",VLOOKUP(H3140,PGDBuckets,2,FALSE()),0)</f>
        <v>0</v>
      </c>
      <c r="S3140" s="84" t="n">
        <f aca="false">IF($N3140="G",VLOOKUP(H3140,PGDBuckets,2,FALSE()),0)</f>
        <v>0</v>
      </c>
      <c r="T3140" s="84" t="n">
        <f aca="false">SUM(P3140:S3140)</f>
        <v>8</v>
      </c>
      <c r="U3140" s="84" t="str">
        <f aca="false">IF(O3140="not used","-",O3140&amp;N3140&amp;T3140)</f>
        <v>-</v>
      </c>
      <c r="V3140" s="84" t="str">
        <f aca="false">IF(O3140="Not Used","-",VLOOKUP(D3140,FOLIOS,7,FALSE())&amp;H3140)</f>
        <v>-</v>
      </c>
      <c r="W3140" s="84" t="str">
        <f aca="false">IF(U3140="-","-",O3140&amp;E3140&amp;H3140)</f>
        <v>-</v>
      </c>
      <c r="X3140" s="85" t="str">
        <f aca="false">D3140&amp;G3140</f>
        <v>FT-CAND-EGSC-PRCTOLL:KING/MALIN</v>
      </c>
      <c r="AF3140" s="0" t="str">
        <f aca="false">D3140&amp;V3140</f>
        <v>FT-CAND-EGSC-PRC-</v>
      </c>
    </row>
    <row r="3141" customFormat="false" ht="12.75" hidden="false" customHeight="false" outlineLevel="0" collapsed="false">
      <c r="A3141" s="81" t="n">
        <v>36682</v>
      </c>
      <c r="B3141" s="82" t="s">
        <v>55</v>
      </c>
      <c r="C3141" s="82" t="s">
        <v>56</v>
      </c>
      <c r="D3141" s="82" t="s">
        <v>103</v>
      </c>
      <c r="E3141" s="82" t="s">
        <v>24</v>
      </c>
      <c r="F3141" s="82"/>
      <c r="G3141" s="82" t="s">
        <v>65</v>
      </c>
      <c r="H3141" s="81" t="n">
        <v>36861</v>
      </c>
      <c r="I3141" s="82" t="n">
        <v>0</v>
      </c>
      <c r="J3141" s="82" t="n">
        <v>0</v>
      </c>
      <c r="K3141" s="83" t="n">
        <f aca="false">IF(J3141=0,0,J3141/I3141)</f>
        <v>0</v>
      </c>
      <c r="L3141" s="83" t="n">
        <f aca="false">I3141/UOM</f>
        <v>0</v>
      </c>
      <c r="M3141" s="83" t="n">
        <f aca="false">J3141/UOM</f>
        <v>0</v>
      </c>
      <c r="N3141" s="84" t="str">
        <f aca="false">IF(F3141="P","PHY",IF(F3141="G","G",E3141))</f>
        <v>P</v>
      </c>
      <c r="O3141" s="84" t="str">
        <f aca="false">IF(ISNA(VLOOKUP(G3141,BadCanCurves,1,FALSE())),VLOOKUP(D3141,FOLIOS,6,FALSE()),"not used")</f>
        <v>not used</v>
      </c>
      <c r="P3141" s="84" t="n">
        <f aca="false">IF($N3141="P",VLOOKUP(H3141,PrcBuckets,2,FALSE()),0)</f>
        <v>8</v>
      </c>
      <c r="Q3141" s="84" t="n">
        <f aca="false">IF($N3141="D",VLOOKUP(H3141,BasisBuckets,2,FALSE()),0)</f>
        <v>0</v>
      </c>
      <c r="R3141" s="84" t="n">
        <f aca="false">IF($N3141="PHY",VLOOKUP(H3141,PGDBuckets,2,FALSE()),0)</f>
        <v>0</v>
      </c>
      <c r="S3141" s="84" t="n">
        <f aca="false">IF($N3141="G",VLOOKUP(H3141,PGDBuckets,2,FALSE()),0)</f>
        <v>0</v>
      </c>
      <c r="T3141" s="84" t="n">
        <f aca="false">SUM(P3141:S3141)</f>
        <v>8</v>
      </c>
      <c r="U3141" s="84" t="str">
        <f aca="false">IF(O3141="not used","-",O3141&amp;N3141&amp;T3141)</f>
        <v>-</v>
      </c>
      <c r="V3141" s="84" t="str">
        <f aca="false">IF(O3141="Not Used","-",VLOOKUP(D3141,FOLIOS,7,FALSE())&amp;H3141)</f>
        <v>-</v>
      </c>
      <c r="W3141" s="84" t="str">
        <f aca="false">IF(U3141="-","-",O3141&amp;E3141&amp;H3141)</f>
        <v>-</v>
      </c>
      <c r="X3141" s="85" t="str">
        <f aca="false">D3141&amp;G3141</f>
        <v>FT-CAND-EGSC-PRCTOLL:KING/MALIN</v>
      </c>
      <c r="AF3141" s="0" t="str">
        <f aca="false">D3141&amp;V3141</f>
        <v>FT-CAND-EGSC-PRC-</v>
      </c>
    </row>
    <row r="3142" customFormat="false" ht="12.75" hidden="false" customHeight="false" outlineLevel="0" collapsed="false">
      <c r="A3142" s="81" t="n">
        <v>36682</v>
      </c>
      <c r="B3142" s="82" t="s">
        <v>55</v>
      </c>
      <c r="C3142" s="82" t="s">
        <v>56</v>
      </c>
      <c r="D3142" s="82" t="s">
        <v>103</v>
      </c>
      <c r="E3142" s="82" t="s">
        <v>24</v>
      </c>
      <c r="F3142" s="82"/>
      <c r="G3142" s="82" t="s">
        <v>65</v>
      </c>
      <c r="H3142" s="81" t="n">
        <v>36892</v>
      </c>
      <c r="I3142" s="82" t="n">
        <v>0</v>
      </c>
      <c r="J3142" s="82" t="n">
        <v>0</v>
      </c>
      <c r="K3142" s="83" t="n">
        <f aca="false">IF(J3142=0,0,J3142/I3142)</f>
        <v>0</v>
      </c>
      <c r="L3142" s="83" t="n">
        <f aca="false">I3142/UOM</f>
        <v>0</v>
      </c>
      <c r="M3142" s="83" t="n">
        <f aca="false">J3142/UOM</f>
        <v>0</v>
      </c>
      <c r="N3142" s="84" t="str">
        <f aca="false">IF(F3142="P","PHY",IF(F3142="G","G",E3142))</f>
        <v>P</v>
      </c>
      <c r="O3142" s="84" t="str">
        <f aca="false">IF(ISNA(VLOOKUP(G3142,BadCanCurves,1,FALSE())),VLOOKUP(D3142,FOLIOS,6,FALSE()),"not used")</f>
        <v>not used</v>
      </c>
      <c r="P3142" s="84" t="n">
        <f aca="false">IF($N3142="P",VLOOKUP(H3142,PrcBuckets,2,FALSE()),0)</f>
        <v>9</v>
      </c>
      <c r="Q3142" s="84" t="n">
        <f aca="false">IF($N3142="D",VLOOKUP(H3142,BasisBuckets,2,FALSE()),0)</f>
        <v>0</v>
      </c>
      <c r="R3142" s="84" t="n">
        <f aca="false">IF($N3142="PHY",VLOOKUP(H3142,PGDBuckets,2,FALSE()),0)</f>
        <v>0</v>
      </c>
      <c r="S3142" s="84" t="n">
        <f aca="false">IF($N3142="G",VLOOKUP(H3142,PGDBuckets,2,FALSE()),0)</f>
        <v>0</v>
      </c>
      <c r="T3142" s="84" t="n">
        <f aca="false">SUM(P3142:S3142)</f>
        <v>9</v>
      </c>
      <c r="U3142" s="84" t="str">
        <f aca="false">IF(O3142="not used","-",O3142&amp;N3142&amp;T3142)</f>
        <v>-</v>
      </c>
      <c r="V3142" s="84" t="str">
        <f aca="false">IF(O3142="Not Used","-",VLOOKUP(D3142,FOLIOS,7,FALSE())&amp;H3142)</f>
        <v>-</v>
      </c>
      <c r="W3142" s="84" t="str">
        <f aca="false">IF(U3142="-","-",O3142&amp;E3142&amp;H3142)</f>
        <v>-</v>
      </c>
      <c r="X3142" s="85" t="str">
        <f aca="false">D3142&amp;G3142</f>
        <v>FT-CAND-EGSC-PRCTOLL:KING/MALIN</v>
      </c>
      <c r="AF3142" s="0" t="str">
        <f aca="false">D3142&amp;V3142</f>
        <v>FT-CAND-EGSC-PRC-</v>
      </c>
    </row>
    <row r="3143" customFormat="false" ht="12.75" hidden="false" customHeight="false" outlineLevel="0" collapsed="false">
      <c r="A3143" s="81" t="n">
        <v>36682</v>
      </c>
      <c r="B3143" s="82" t="s">
        <v>55</v>
      </c>
      <c r="C3143" s="82" t="s">
        <v>56</v>
      </c>
      <c r="D3143" s="82" t="s">
        <v>103</v>
      </c>
      <c r="E3143" s="82" t="s">
        <v>24</v>
      </c>
      <c r="F3143" s="82"/>
      <c r="G3143" s="82" t="s">
        <v>65</v>
      </c>
      <c r="H3143" s="81" t="n">
        <v>36923</v>
      </c>
      <c r="I3143" s="82" t="n">
        <v>0</v>
      </c>
      <c r="J3143" s="82" t="n">
        <v>0</v>
      </c>
      <c r="K3143" s="83" t="n">
        <f aca="false">IF(J3143=0,0,J3143/I3143)</f>
        <v>0</v>
      </c>
      <c r="L3143" s="83" t="n">
        <f aca="false">I3143/UOM</f>
        <v>0</v>
      </c>
      <c r="M3143" s="83" t="n">
        <f aca="false">J3143/UOM</f>
        <v>0</v>
      </c>
      <c r="N3143" s="84" t="str">
        <f aca="false">IF(F3143="P","PHY",IF(F3143="G","G",E3143))</f>
        <v>P</v>
      </c>
      <c r="O3143" s="84" t="str">
        <f aca="false">IF(ISNA(VLOOKUP(G3143,BadCanCurves,1,FALSE())),VLOOKUP(D3143,FOLIOS,6,FALSE()),"not used")</f>
        <v>not used</v>
      </c>
      <c r="P3143" s="84" t="n">
        <f aca="false">IF($N3143="P",VLOOKUP(H3143,PrcBuckets,2,FALSE()),0)</f>
        <v>9</v>
      </c>
      <c r="Q3143" s="84" t="n">
        <f aca="false">IF($N3143="D",VLOOKUP(H3143,BasisBuckets,2,FALSE()),0)</f>
        <v>0</v>
      </c>
      <c r="R3143" s="84" t="n">
        <f aca="false">IF($N3143="PHY",VLOOKUP(H3143,PGDBuckets,2,FALSE()),0)</f>
        <v>0</v>
      </c>
      <c r="S3143" s="84" t="n">
        <f aca="false">IF($N3143="G",VLOOKUP(H3143,PGDBuckets,2,FALSE()),0)</f>
        <v>0</v>
      </c>
      <c r="T3143" s="84" t="n">
        <f aca="false">SUM(P3143:S3143)</f>
        <v>9</v>
      </c>
      <c r="U3143" s="84" t="str">
        <f aca="false">IF(O3143="not used","-",O3143&amp;N3143&amp;T3143)</f>
        <v>-</v>
      </c>
      <c r="V3143" s="84" t="str">
        <f aca="false">IF(O3143="Not Used","-",VLOOKUP(D3143,FOLIOS,7,FALSE())&amp;H3143)</f>
        <v>-</v>
      </c>
      <c r="W3143" s="84" t="str">
        <f aca="false">IF(U3143="-","-",O3143&amp;E3143&amp;H3143)</f>
        <v>-</v>
      </c>
      <c r="X3143" s="85" t="str">
        <f aca="false">D3143&amp;G3143</f>
        <v>FT-CAND-EGSC-PRCTOLL:KING/MALIN</v>
      </c>
      <c r="AF3143" s="0" t="str">
        <f aca="false">D3143&amp;V3143</f>
        <v>FT-CAND-EGSC-PRC-</v>
      </c>
    </row>
    <row r="3144" customFormat="false" ht="12.75" hidden="false" customHeight="false" outlineLevel="0" collapsed="false">
      <c r="A3144" s="81" t="n">
        <v>36682</v>
      </c>
      <c r="B3144" s="82" t="s">
        <v>55</v>
      </c>
      <c r="C3144" s="82" t="s">
        <v>56</v>
      </c>
      <c r="D3144" s="82" t="s">
        <v>103</v>
      </c>
      <c r="E3144" s="82" t="s">
        <v>24</v>
      </c>
      <c r="F3144" s="82"/>
      <c r="G3144" s="82" t="s">
        <v>65</v>
      </c>
      <c r="H3144" s="81" t="n">
        <v>36951</v>
      </c>
      <c r="I3144" s="82" t="n">
        <v>0</v>
      </c>
      <c r="J3144" s="82" t="n">
        <v>0</v>
      </c>
      <c r="K3144" s="83" t="n">
        <f aca="false">IF(J3144=0,0,J3144/I3144)</f>
        <v>0</v>
      </c>
      <c r="L3144" s="83" t="n">
        <f aca="false">I3144/UOM</f>
        <v>0</v>
      </c>
      <c r="M3144" s="83" t="n">
        <f aca="false">J3144/UOM</f>
        <v>0</v>
      </c>
      <c r="N3144" s="84" t="str">
        <f aca="false">IF(F3144="P","PHY",IF(F3144="G","G",E3144))</f>
        <v>P</v>
      </c>
      <c r="O3144" s="84" t="str">
        <f aca="false">IF(ISNA(VLOOKUP(G3144,BadCanCurves,1,FALSE())),VLOOKUP(D3144,FOLIOS,6,FALSE()),"not used")</f>
        <v>not used</v>
      </c>
      <c r="P3144" s="84" t="n">
        <f aca="false">IF($N3144="P",VLOOKUP(H3144,PrcBuckets,2,FALSE()),0)</f>
        <v>9</v>
      </c>
      <c r="Q3144" s="84" t="n">
        <f aca="false">IF($N3144="D",VLOOKUP(H3144,BasisBuckets,2,FALSE()),0)</f>
        <v>0</v>
      </c>
      <c r="R3144" s="84" t="n">
        <f aca="false">IF($N3144="PHY",VLOOKUP(H3144,PGDBuckets,2,FALSE()),0)</f>
        <v>0</v>
      </c>
      <c r="S3144" s="84" t="n">
        <f aca="false">IF($N3144="G",VLOOKUP(H3144,PGDBuckets,2,FALSE()),0)</f>
        <v>0</v>
      </c>
      <c r="T3144" s="84" t="n">
        <f aca="false">SUM(P3144:S3144)</f>
        <v>9</v>
      </c>
      <c r="U3144" s="84" t="str">
        <f aca="false">IF(O3144="not used","-",O3144&amp;N3144&amp;T3144)</f>
        <v>-</v>
      </c>
      <c r="V3144" s="84" t="str">
        <f aca="false">IF(O3144="Not Used","-",VLOOKUP(D3144,FOLIOS,7,FALSE())&amp;H3144)</f>
        <v>-</v>
      </c>
      <c r="W3144" s="84" t="str">
        <f aca="false">IF(U3144="-","-",O3144&amp;E3144&amp;H3144)</f>
        <v>-</v>
      </c>
      <c r="X3144" s="85" t="str">
        <f aca="false">D3144&amp;G3144</f>
        <v>FT-CAND-EGSC-PRCTOLL:KING/MALIN</v>
      </c>
      <c r="AF3144" s="0" t="str">
        <f aca="false">D3144&amp;V3144</f>
        <v>FT-CAND-EGSC-PRC-</v>
      </c>
    </row>
    <row r="3145" customFormat="false" ht="12.75" hidden="false" customHeight="false" outlineLevel="0" collapsed="false">
      <c r="A3145" s="81" t="n">
        <v>36682</v>
      </c>
      <c r="B3145" s="82" t="s">
        <v>55</v>
      </c>
      <c r="C3145" s="82" t="s">
        <v>56</v>
      </c>
      <c r="D3145" s="82" t="s">
        <v>103</v>
      </c>
      <c r="E3145" s="82" t="s">
        <v>24</v>
      </c>
      <c r="F3145" s="82"/>
      <c r="G3145" s="82" t="s">
        <v>65</v>
      </c>
      <c r="H3145" s="81" t="n">
        <v>36982</v>
      </c>
      <c r="I3145" s="82" t="n">
        <v>0</v>
      </c>
      <c r="J3145" s="82" t="n">
        <v>0</v>
      </c>
      <c r="K3145" s="83" t="n">
        <f aca="false">IF(J3145=0,0,J3145/I3145)</f>
        <v>0</v>
      </c>
      <c r="L3145" s="83" t="n">
        <f aca="false">I3145/UOM</f>
        <v>0</v>
      </c>
      <c r="M3145" s="83" t="n">
        <f aca="false">J3145/UOM</f>
        <v>0</v>
      </c>
      <c r="N3145" s="84" t="str">
        <f aca="false">IF(F3145="P","PHY",IF(F3145="G","G",E3145))</f>
        <v>P</v>
      </c>
      <c r="O3145" s="84" t="str">
        <f aca="false">IF(ISNA(VLOOKUP(G3145,BadCanCurves,1,FALSE())),VLOOKUP(D3145,FOLIOS,6,FALSE()),"not used")</f>
        <v>not used</v>
      </c>
      <c r="P3145" s="84" t="n">
        <f aca="false">IF($N3145="P",VLOOKUP(H3145,PrcBuckets,2,FALSE()),0)</f>
        <v>9</v>
      </c>
      <c r="Q3145" s="84" t="n">
        <f aca="false">IF($N3145="D",VLOOKUP(H3145,BasisBuckets,2,FALSE()),0)</f>
        <v>0</v>
      </c>
      <c r="R3145" s="84" t="n">
        <f aca="false">IF($N3145="PHY",VLOOKUP(H3145,PGDBuckets,2,FALSE()),0)</f>
        <v>0</v>
      </c>
      <c r="S3145" s="84" t="n">
        <f aca="false">IF($N3145="G",VLOOKUP(H3145,PGDBuckets,2,FALSE()),0)</f>
        <v>0</v>
      </c>
      <c r="T3145" s="84" t="n">
        <f aca="false">SUM(P3145:S3145)</f>
        <v>9</v>
      </c>
      <c r="U3145" s="84" t="str">
        <f aca="false">IF(O3145="not used","-",O3145&amp;N3145&amp;T3145)</f>
        <v>-</v>
      </c>
      <c r="V3145" s="84" t="str">
        <f aca="false">IF(O3145="Not Used","-",VLOOKUP(D3145,FOLIOS,7,FALSE())&amp;H3145)</f>
        <v>-</v>
      </c>
      <c r="W3145" s="84" t="str">
        <f aca="false">IF(U3145="-","-",O3145&amp;E3145&amp;H3145)</f>
        <v>-</v>
      </c>
      <c r="X3145" s="85" t="str">
        <f aca="false">D3145&amp;G3145</f>
        <v>FT-CAND-EGSC-PRCTOLL:KING/MALIN</v>
      </c>
      <c r="AF3145" s="0" t="str">
        <f aca="false">D3145&amp;V3145</f>
        <v>FT-CAND-EGSC-PRC-</v>
      </c>
    </row>
    <row r="3146" customFormat="false" ht="12.75" hidden="false" customHeight="false" outlineLevel="0" collapsed="false">
      <c r="A3146" s="81" t="n">
        <v>36682</v>
      </c>
      <c r="B3146" s="82" t="s">
        <v>55</v>
      </c>
      <c r="C3146" s="82" t="s">
        <v>56</v>
      </c>
      <c r="D3146" s="82" t="s">
        <v>103</v>
      </c>
      <c r="E3146" s="82" t="s">
        <v>24</v>
      </c>
      <c r="F3146" s="82"/>
      <c r="G3146" s="82" t="s">
        <v>65</v>
      </c>
      <c r="H3146" s="81" t="n">
        <v>37012</v>
      </c>
      <c r="I3146" s="82" t="n">
        <v>0</v>
      </c>
      <c r="J3146" s="82" t="n">
        <v>0</v>
      </c>
      <c r="K3146" s="83" t="n">
        <f aca="false">IF(J3146=0,0,J3146/I3146)</f>
        <v>0</v>
      </c>
      <c r="L3146" s="83" t="n">
        <f aca="false">I3146/UOM</f>
        <v>0</v>
      </c>
      <c r="M3146" s="83" t="n">
        <f aca="false">J3146/UOM</f>
        <v>0</v>
      </c>
      <c r="N3146" s="84" t="str">
        <f aca="false">IF(F3146="P","PHY",IF(F3146="G","G",E3146))</f>
        <v>P</v>
      </c>
      <c r="O3146" s="84" t="str">
        <f aca="false">IF(ISNA(VLOOKUP(G3146,BadCanCurves,1,FALSE())),VLOOKUP(D3146,FOLIOS,6,FALSE()),"not used")</f>
        <v>not used</v>
      </c>
      <c r="P3146" s="84" t="n">
        <f aca="false">IF($N3146="P",VLOOKUP(H3146,PrcBuckets,2,FALSE()),0)</f>
        <v>9</v>
      </c>
      <c r="Q3146" s="84" t="n">
        <f aca="false">IF($N3146="D",VLOOKUP(H3146,BasisBuckets,2,FALSE()),0)</f>
        <v>0</v>
      </c>
      <c r="R3146" s="84" t="n">
        <f aca="false">IF($N3146="PHY",VLOOKUP(H3146,PGDBuckets,2,FALSE()),0)</f>
        <v>0</v>
      </c>
      <c r="S3146" s="84" t="n">
        <f aca="false">IF($N3146="G",VLOOKUP(H3146,PGDBuckets,2,FALSE()),0)</f>
        <v>0</v>
      </c>
      <c r="T3146" s="84" t="n">
        <f aca="false">SUM(P3146:S3146)</f>
        <v>9</v>
      </c>
      <c r="U3146" s="84" t="str">
        <f aca="false">IF(O3146="not used","-",O3146&amp;N3146&amp;T3146)</f>
        <v>-</v>
      </c>
      <c r="V3146" s="84" t="str">
        <f aca="false">IF(O3146="Not Used","-",VLOOKUP(D3146,FOLIOS,7,FALSE())&amp;H3146)</f>
        <v>-</v>
      </c>
      <c r="W3146" s="84" t="str">
        <f aca="false">IF(U3146="-","-",O3146&amp;E3146&amp;H3146)</f>
        <v>-</v>
      </c>
      <c r="X3146" s="85" t="str">
        <f aca="false">D3146&amp;G3146</f>
        <v>FT-CAND-EGSC-PRCTOLL:KING/MALIN</v>
      </c>
      <c r="AF3146" s="0" t="str">
        <f aca="false">D3146&amp;V3146</f>
        <v>FT-CAND-EGSC-PRC-</v>
      </c>
    </row>
    <row r="3147" customFormat="false" ht="12.75" hidden="false" customHeight="false" outlineLevel="0" collapsed="false">
      <c r="A3147" s="81" t="n">
        <v>36682</v>
      </c>
      <c r="B3147" s="82" t="s">
        <v>55</v>
      </c>
      <c r="C3147" s="82" t="s">
        <v>56</v>
      </c>
      <c r="D3147" s="82" t="s">
        <v>103</v>
      </c>
      <c r="E3147" s="82" t="s">
        <v>24</v>
      </c>
      <c r="F3147" s="82"/>
      <c r="G3147" s="82" t="s">
        <v>65</v>
      </c>
      <c r="H3147" s="81" t="n">
        <v>37043</v>
      </c>
      <c r="I3147" s="82" t="n">
        <v>0</v>
      </c>
      <c r="J3147" s="82" t="n">
        <v>0</v>
      </c>
      <c r="K3147" s="83" t="n">
        <f aca="false">IF(J3147=0,0,J3147/I3147)</f>
        <v>0</v>
      </c>
      <c r="L3147" s="83" t="n">
        <f aca="false">I3147/UOM</f>
        <v>0</v>
      </c>
      <c r="M3147" s="83" t="n">
        <f aca="false">J3147/UOM</f>
        <v>0</v>
      </c>
      <c r="N3147" s="84" t="str">
        <f aca="false">IF(F3147="P","PHY",IF(F3147="G","G",E3147))</f>
        <v>P</v>
      </c>
      <c r="O3147" s="84" t="str">
        <f aca="false">IF(ISNA(VLOOKUP(G3147,BadCanCurves,1,FALSE())),VLOOKUP(D3147,FOLIOS,6,FALSE()),"not used")</f>
        <v>not used</v>
      </c>
      <c r="P3147" s="84" t="n">
        <f aca="false">IF($N3147="P",VLOOKUP(H3147,PrcBuckets,2,FALSE()),0)</f>
        <v>9</v>
      </c>
      <c r="Q3147" s="84" t="n">
        <f aca="false">IF($N3147="D",VLOOKUP(H3147,BasisBuckets,2,FALSE()),0)</f>
        <v>0</v>
      </c>
      <c r="R3147" s="84" t="n">
        <f aca="false">IF($N3147="PHY",VLOOKUP(H3147,PGDBuckets,2,FALSE()),0)</f>
        <v>0</v>
      </c>
      <c r="S3147" s="84" t="n">
        <f aca="false">IF($N3147="G",VLOOKUP(H3147,PGDBuckets,2,FALSE()),0)</f>
        <v>0</v>
      </c>
      <c r="T3147" s="84" t="n">
        <f aca="false">SUM(P3147:S3147)</f>
        <v>9</v>
      </c>
      <c r="U3147" s="84" t="str">
        <f aca="false">IF(O3147="not used","-",O3147&amp;N3147&amp;T3147)</f>
        <v>-</v>
      </c>
      <c r="V3147" s="84" t="str">
        <f aca="false">IF(O3147="Not Used","-",VLOOKUP(D3147,FOLIOS,7,FALSE())&amp;H3147)</f>
        <v>-</v>
      </c>
      <c r="W3147" s="84" t="str">
        <f aca="false">IF(U3147="-","-",O3147&amp;E3147&amp;H3147)</f>
        <v>-</v>
      </c>
      <c r="X3147" s="85" t="str">
        <f aca="false">D3147&amp;G3147</f>
        <v>FT-CAND-EGSC-PRCTOLL:KING/MALIN</v>
      </c>
      <c r="AF3147" s="0" t="str">
        <f aca="false">D3147&amp;V3147</f>
        <v>FT-CAND-EGSC-PRC-</v>
      </c>
    </row>
    <row r="3148" customFormat="false" ht="12.75" hidden="false" customHeight="false" outlineLevel="0" collapsed="false">
      <c r="A3148" s="81" t="n">
        <v>36682</v>
      </c>
      <c r="B3148" s="82" t="s">
        <v>55</v>
      </c>
      <c r="C3148" s="82" t="s">
        <v>56</v>
      </c>
      <c r="D3148" s="82" t="s">
        <v>103</v>
      </c>
      <c r="E3148" s="82" t="s">
        <v>24</v>
      </c>
      <c r="F3148" s="82"/>
      <c r="G3148" s="82" t="s">
        <v>65</v>
      </c>
      <c r="H3148" s="81" t="n">
        <v>37073</v>
      </c>
      <c r="I3148" s="82" t="n">
        <v>0</v>
      </c>
      <c r="J3148" s="82" t="n">
        <v>0</v>
      </c>
      <c r="K3148" s="83" t="n">
        <f aca="false">IF(J3148=0,0,J3148/I3148)</f>
        <v>0</v>
      </c>
      <c r="L3148" s="83" t="n">
        <f aca="false">I3148/UOM</f>
        <v>0</v>
      </c>
      <c r="M3148" s="83" t="n">
        <f aca="false">J3148/UOM</f>
        <v>0</v>
      </c>
      <c r="N3148" s="84" t="str">
        <f aca="false">IF(F3148="P","PHY",IF(F3148="G","G",E3148))</f>
        <v>P</v>
      </c>
      <c r="O3148" s="84" t="str">
        <f aca="false">IF(ISNA(VLOOKUP(G3148,BadCanCurves,1,FALSE())),VLOOKUP(D3148,FOLIOS,6,FALSE()),"not used")</f>
        <v>not used</v>
      </c>
      <c r="P3148" s="84" t="n">
        <f aca="false">IF($N3148="P",VLOOKUP(H3148,PrcBuckets,2,FALSE()),0)</f>
        <v>9</v>
      </c>
      <c r="Q3148" s="84" t="n">
        <f aca="false">IF($N3148="D",VLOOKUP(H3148,BasisBuckets,2,FALSE()),0)</f>
        <v>0</v>
      </c>
      <c r="R3148" s="84" t="n">
        <f aca="false">IF($N3148="PHY",VLOOKUP(H3148,PGDBuckets,2,FALSE()),0)</f>
        <v>0</v>
      </c>
      <c r="S3148" s="84" t="n">
        <f aca="false">IF($N3148="G",VLOOKUP(H3148,PGDBuckets,2,FALSE()),0)</f>
        <v>0</v>
      </c>
      <c r="T3148" s="84" t="n">
        <f aca="false">SUM(P3148:S3148)</f>
        <v>9</v>
      </c>
      <c r="U3148" s="84" t="str">
        <f aca="false">IF(O3148="not used","-",O3148&amp;N3148&amp;T3148)</f>
        <v>-</v>
      </c>
      <c r="V3148" s="84" t="str">
        <f aca="false">IF(O3148="Not Used","-",VLOOKUP(D3148,FOLIOS,7,FALSE())&amp;H3148)</f>
        <v>-</v>
      </c>
      <c r="W3148" s="84" t="str">
        <f aca="false">IF(U3148="-","-",O3148&amp;E3148&amp;H3148)</f>
        <v>-</v>
      </c>
      <c r="X3148" s="85" t="str">
        <f aca="false">D3148&amp;G3148</f>
        <v>FT-CAND-EGSC-PRCTOLL:KING/MALIN</v>
      </c>
      <c r="AF3148" s="0" t="str">
        <f aca="false">D3148&amp;V3148</f>
        <v>FT-CAND-EGSC-PRC-</v>
      </c>
    </row>
    <row r="3149" customFormat="false" ht="12.75" hidden="false" customHeight="false" outlineLevel="0" collapsed="false">
      <c r="A3149" s="81" t="n">
        <v>36682</v>
      </c>
      <c r="B3149" s="82" t="s">
        <v>55</v>
      </c>
      <c r="C3149" s="82" t="s">
        <v>56</v>
      </c>
      <c r="D3149" s="82" t="s">
        <v>103</v>
      </c>
      <c r="E3149" s="82" t="s">
        <v>24</v>
      </c>
      <c r="F3149" s="82"/>
      <c r="G3149" s="82" t="s">
        <v>65</v>
      </c>
      <c r="H3149" s="81" t="n">
        <v>37104</v>
      </c>
      <c r="I3149" s="82" t="n">
        <v>0</v>
      </c>
      <c r="J3149" s="82" t="n">
        <v>0</v>
      </c>
      <c r="K3149" s="83" t="n">
        <f aca="false">IF(J3149=0,0,J3149/I3149)</f>
        <v>0</v>
      </c>
      <c r="L3149" s="83" t="n">
        <f aca="false">I3149/UOM</f>
        <v>0</v>
      </c>
      <c r="M3149" s="83" t="n">
        <f aca="false">J3149/UOM</f>
        <v>0</v>
      </c>
      <c r="N3149" s="84" t="str">
        <f aca="false">IF(F3149="P","PHY",IF(F3149="G","G",E3149))</f>
        <v>P</v>
      </c>
      <c r="O3149" s="84" t="str">
        <f aca="false">IF(ISNA(VLOOKUP(G3149,BadCanCurves,1,FALSE())),VLOOKUP(D3149,FOLIOS,6,FALSE()),"not used")</f>
        <v>not used</v>
      </c>
      <c r="P3149" s="84" t="n">
        <f aca="false">IF($N3149="P",VLOOKUP(H3149,PrcBuckets,2,FALSE()),0)</f>
        <v>9</v>
      </c>
      <c r="Q3149" s="84" t="n">
        <f aca="false">IF($N3149="D",VLOOKUP(H3149,BasisBuckets,2,FALSE()),0)</f>
        <v>0</v>
      </c>
      <c r="R3149" s="84" t="n">
        <f aca="false">IF($N3149="PHY",VLOOKUP(H3149,PGDBuckets,2,FALSE()),0)</f>
        <v>0</v>
      </c>
      <c r="S3149" s="84" t="n">
        <f aca="false">IF($N3149="G",VLOOKUP(H3149,PGDBuckets,2,FALSE()),0)</f>
        <v>0</v>
      </c>
      <c r="T3149" s="84" t="n">
        <f aca="false">SUM(P3149:S3149)</f>
        <v>9</v>
      </c>
      <c r="U3149" s="84" t="str">
        <f aca="false">IF(O3149="not used","-",O3149&amp;N3149&amp;T3149)</f>
        <v>-</v>
      </c>
      <c r="V3149" s="84" t="str">
        <f aca="false">IF(O3149="Not Used","-",VLOOKUP(D3149,FOLIOS,7,FALSE())&amp;H3149)</f>
        <v>-</v>
      </c>
      <c r="W3149" s="84" t="str">
        <f aca="false">IF(U3149="-","-",O3149&amp;E3149&amp;H3149)</f>
        <v>-</v>
      </c>
      <c r="X3149" s="85" t="str">
        <f aca="false">D3149&amp;G3149</f>
        <v>FT-CAND-EGSC-PRCTOLL:KING/MALIN</v>
      </c>
      <c r="AF3149" s="0" t="str">
        <f aca="false">D3149&amp;V3149</f>
        <v>FT-CAND-EGSC-PRC-</v>
      </c>
    </row>
    <row r="3150" customFormat="false" ht="12.75" hidden="false" customHeight="false" outlineLevel="0" collapsed="false">
      <c r="A3150" s="81" t="n">
        <v>36682</v>
      </c>
      <c r="B3150" s="82" t="s">
        <v>55</v>
      </c>
      <c r="C3150" s="82" t="s">
        <v>56</v>
      </c>
      <c r="D3150" s="82" t="s">
        <v>103</v>
      </c>
      <c r="E3150" s="82" t="s">
        <v>24</v>
      </c>
      <c r="F3150" s="82"/>
      <c r="G3150" s="82" t="s">
        <v>65</v>
      </c>
      <c r="H3150" s="81" t="n">
        <v>37135</v>
      </c>
      <c r="I3150" s="82" t="n">
        <v>0</v>
      </c>
      <c r="J3150" s="82" t="n">
        <v>0</v>
      </c>
      <c r="K3150" s="83" t="n">
        <f aca="false">IF(J3150=0,0,J3150/I3150)</f>
        <v>0</v>
      </c>
      <c r="L3150" s="83" t="n">
        <f aca="false">I3150/UOM</f>
        <v>0</v>
      </c>
      <c r="M3150" s="83" t="n">
        <f aca="false">J3150/UOM</f>
        <v>0</v>
      </c>
      <c r="N3150" s="84" t="str">
        <f aca="false">IF(F3150="P","PHY",IF(F3150="G","G",E3150))</f>
        <v>P</v>
      </c>
      <c r="O3150" s="84" t="str">
        <f aca="false">IF(ISNA(VLOOKUP(G3150,BadCanCurves,1,FALSE())),VLOOKUP(D3150,FOLIOS,6,FALSE()),"not used")</f>
        <v>not used</v>
      </c>
      <c r="P3150" s="84" t="n">
        <f aca="false">IF($N3150="P",VLOOKUP(H3150,PrcBuckets,2,FALSE()),0)</f>
        <v>9</v>
      </c>
      <c r="Q3150" s="84" t="n">
        <f aca="false">IF($N3150="D",VLOOKUP(H3150,BasisBuckets,2,FALSE()),0)</f>
        <v>0</v>
      </c>
      <c r="R3150" s="84" t="n">
        <f aca="false">IF($N3150="PHY",VLOOKUP(H3150,PGDBuckets,2,FALSE()),0)</f>
        <v>0</v>
      </c>
      <c r="S3150" s="84" t="n">
        <f aca="false">IF($N3150="G",VLOOKUP(H3150,PGDBuckets,2,FALSE()),0)</f>
        <v>0</v>
      </c>
      <c r="T3150" s="84" t="n">
        <f aca="false">SUM(P3150:S3150)</f>
        <v>9</v>
      </c>
      <c r="U3150" s="84" t="str">
        <f aca="false">IF(O3150="not used","-",O3150&amp;N3150&amp;T3150)</f>
        <v>-</v>
      </c>
      <c r="V3150" s="84" t="str">
        <f aca="false">IF(O3150="Not Used","-",VLOOKUP(D3150,FOLIOS,7,FALSE())&amp;H3150)</f>
        <v>-</v>
      </c>
      <c r="W3150" s="84" t="str">
        <f aca="false">IF(U3150="-","-",O3150&amp;E3150&amp;H3150)</f>
        <v>-</v>
      </c>
      <c r="X3150" s="85" t="str">
        <f aca="false">D3150&amp;G3150</f>
        <v>FT-CAND-EGSC-PRCTOLL:KING/MALIN</v>
      </c>
      <c r="AF3150" s="0" t="str">
        <f aca="false">D3150&amp;V3150</f>
        <v>FT-CAND-EGSC-PRC-</v>
      </c>
    </row>
    <row r="3151" customFormat="false" ht="12.75" hidden="false" customHeight="false" outlineLevel="0" collapsed="false">
      <c r="A3151" s="81" t="n">
        <v>36682</v>
      </c>
      <c r="B3151" s="82" t="s">
        <v>55</v>
      </c>
      <c r="C3151" s="82" t="s">
        <v>56</v>
      </c>
      <c r="D3151" s="82" t="s">
        <v>103</v>
      </c>
      <c r="E3151" s="82" t="s">
        <v>24</v>
      </c>
      <c r="F3151" s="82"/>
      <c r="G3151" s="82" t="s">
        <v>65</v>
      </c>
      <c r="H3151" s="81" t="n">
        <v>37165</v>
      </c>
      <c r="I3151" s="82" t="n">
        <v>0</v>
      </c>
      <c r="J3151" s="82" t="n">
        <v>0</v>
      </c>
      <c r="K3151" s="83" t="n">
        <f aca="false">IF(J3151=0,0,J3151/I3151)</f>
        <v>0</v>
      </c>
      <c r="L3151" s="83" t="n">
        <f aca="false">I3151/UOM</f>
        <v>0</v>
      </c>
      <c r="M3151" s="83" t="n">
        <f aca="false">J3151/UOM</f>
        <v>0</v>
      </c>
      <c r="N3151" s="84" t="str">
        <f aca="false">IF(F3151="P","PHY",IF(F3151="G","G",E3151))</f>
        <v>P</v>
      </c>
      <c r="O3151" s="84" t="str">
        <f aca="false">IF(ISNA(VLOOKUP(G3151,BadCanCurves,1,FALSE())),VLOOKUP(D3151,FOLIOS,6,FALSE()),"not used")</f>
        <v>not used</v>
      </c>
      <c r="P3151" s="84" t="n">
        <f aca="false">IF($N3151="P",VLOOKUP(H3151,PrcBuckets,2,FALSE()),0)</f>
        <v>9</v>
      </c>
      <c r="Q3151" s="84" t="n">
        <f aca="false">IF($N3151="D",VLOOKUP(H3151,BasisBuckets,2,FALSE()),0)</f>
        <v>0</v>
      </c>
      <c r="R3151" s="84" t="n">
        <f aca="false">IF($N3151="PHY",VLOOKUP(H3151,PGDBuckets,2,FALSE()),0)</f>
        <v>0</v>
      </c>
      <c r="S3151" s="84" t="n">
        <f aca="false">IF($N3151="G",VLOOKUP(H3151,PGDBuckets,2,FALSE()),0)</f>
        <v>0</v>
      </c>
      <c r="T3151" s="84" t="n">
        <f aca="false">SUM(P3151:S3151)</f>
        <v>9</v>
      </c>
      <c r="U3151" s="84" t="str">
        <f aca="false">IF(O3151="not used","-",O3151&amp;N3151&amp;T3151)</f>
        <v>-</v>
      </c>
      <c r="V3151" s="84" t="str">
        <f aca="false">IF(O3151="Not Used","-",VLOOKUP(D3151,FOLIOS,7,FALSE())&amp;H3151)</f>
        <v>-</v>
      </c>
      <c r="W3151" s="84" t="str">
        <f aca="false">IF(U3151="-","-",O3151&amp;E3151&amp;H3151)</f>
        <v>-</v>
      </c>
      <c r="X3151" s="85" t="str">
        <f aca="false">D3151&amp;G3151</f>
        <v>FT-CAND-EGSC-PRCTOLL:KING/MALIN</v>
      </c>
      <c r="AF3151" s="0" t="str">
        <f aca="false">D3151&amp;V3151</f>
        <v>FT-CAND-EGSC-PRC-</v>
      </c>
    </row>
    <row r="3152" customFormat="false" ht="12.75" hidden="false" customHeight="false" outlineLevel="0" collapsed="false">
      <c r="A3152" s="81" t="n">
        <v>36682</v>
      </c>
      <c r="B3152" s="82" t="s">
        <v>55</v>
      </c>
      <c r="C3152" s="82" t="s">
        <v>56</v>
      </c>
      <c r="D3152" s="82" t="s">
        <v>103</v>
      </c>
      <c r="E3152" s="82" t="s">
        <v>24</v>
      </c>
      <c r="F3152" s="82"/>
      <c r="G3152" s="82" t="s">
        <v>65</v>
      </c>
      <c r="H3152" s="81" t="n">
        <v>37196</v>
      </c>
      <c r="I3152" s="82" t="n">
        <v>0</v>
      </c>
      <c r="J3152" s="82" t="n">
        <v>0</v>
      </c>
      <c r="K3152" s="83" t="n">
        <f aca="false">IF(J3152=0,0,J3152/I3152)</f>
        <v>0</v>
      </c>
      <c r="L3152" s="83" t="n">
        <f aca="false">I3152/UOM</f>
        <v>0</v>
      </c>
      <c r="M3152" s="83" t="n">
        <f aca="false">J3152/UOM</f>
        <v>0</v>
      </c>
      <c r="N3152" s="84" t="str">
        <f aca="false">IF(F3152="P","PHY",IF(F3152="G","G",E3152))</f>
        <v>P</v>
      </c>
      <c r="O3152" s="84" t="str">
        <f aca="false">IF(ISNA(VLOOKUP(G3152,BadCanCurves,1,FALSE())),VLOOKUP(D3152,FOLIOS,6,FALSE()),"not used")</f>
        <v>not used</v>
      </c>
      <c r="P3152" s="84" t="n">
        <f aca="false">IF($N3152="P",VLOOKUP(H3152,PrcBuckets,2,FALSE()),0)</f>
        <v>9</v>
      </c>
      <c r="Q3152" s="84" t="n">
        <f aca="false">IF($N3152="D",VLOOKUP(H3152,BasisBuckets,2,FALSE()),0)</f>
        <v>0</v>
      </c>
      <c r="R3152" s="84" t="n">
        <f aca="false">IF($N3152="PHY",VLOOKUP(H3152,PGDBuckets,2,FALSE()),0)</f>
        <v>0</v>
      </c>
      <c r="S3152" s="84" t="n">
        <f aca="false">IF($N3152="G",VLOOKUP(H3152,PGDBuckets,2,FALSE()),0)</f>
        <v>0</v>
      </c>
      <c r="T3152" s="84" t="n">
        <f aca="false">SUM(P3152:S3152)</f>
        <v>9</v>
      </c>
      <c r="U3152" s="84" t="str">
        <f aca="false">IF(O3152="not used","-",O3152&amp;N3152&amp;T3152)</f>
        <v>-</v>
      </c>
      <c r="V3152" s="84" t="str">
        <f aca="false">IF(O3152="Not Used","-",VLOOKUP(D3152,FOLIOS,7,FALSE())&amp;H3152)</f>
        <v>-</v>
      </c>
      <c r="W3152" s="84" t="str">
        <f aca="false">IF(U3152="-","-",O3152&amp;E3152&amp;H3152)</f>
        <v>-</v>
      </c>
      <c r="X3152" s="85" t="str">
        <f aca="false">D3152&amp;G3152</f>
        <v>FT-CAND-EGSC-PRCTOLL:KING/MALIN</v>
      </c>
      <c r="AF3152" s="0" t="str">
        <f aca="false">D3152&amp;V3152</f>
        <v>FT-CAND-EGSC-PRC-</v>
      </c>
    </row>
    <row r="3153" customFormat="false" ht="12.75" hidden="false" customHeight="false" outlineLevel="0" collapsed="false">
      <c r="A3153" s="81" t="n">
        <v>36682</v>
      </c>
      <c r="B3153" s="82" t="s">
        <v>55</v>
      </c>
      <c r="C3153" s="82" t="s">
        <v>56</v>
      </c>
      <c r="D3153" s="82" t="s">
        <v>103</v>
      </c>
      <c r="E3153" s="82" t="s">
        <v>24</v>
      </c>
      <c r="F3153" s="82"/>
      <c r="G3153" s="82" t="s">
        <v>65</v>
      </c>
      <c r="H3153" s="81" t="n">
        <v>37226</v>
      </c>
      <c r="I3153" s="82" t="n">
        <v>0</v>
      </c>
      <c r="J3153" s="82" t="n">
        <v>0</v>
      </c>
      <c r="K3153" s="83" t="n">
        <f aca="false">IF(J3153=0,0,J3153/I3153)</f>
        <v>0</v>
      </c>
      <c r="L3153" s="83" t="n">
        <f aca="false">I3153/UOM</f>
        <v>0</v>
      </c>
      <c r="M3153" s="83" t="n">
        <f aca="false">J3153/UOM</f>
        <v>0</v>
      </c>
      <c r="N3153" s="84" t="str">
        <f aca="false">IF(F3153="P","PHY",IF(F3153="G","G",E3153))</f>
        <v>P</v>
      </c>
      <c r="O3153" s="84" t="str">
        <f aca="false">IF(ISNA(VLOOKUP(G3153,BadCanCurves,1,FALSE())),VLOOKUP(D3153,FOLIOS,6,FALSE()),"not used")</f>
        <v>not used</v>
      </c>
      <c r="P3153" s="84" t="n">
        <f aca="false">IF($N3153="P",VLOOKUP(H3153,PrcBuckets,2,FALSE()),0)</f>
        <v>9</v>
      </c>
      <c r="Q3153" s="84" t="n">
        <f aca="false">IF($N3153="D",VLOOKUP(H3153,BasisBuckets,2,FALSE()),0)</f>
        <v>0</v>
      </c>
      <c r="R3153" s="84" t="n">
        <f aca="false">IF($N3153="PHY",VLOOKUP(H3153,PGDBuckets,2,FALSE()),0)</f>
        <v>0</v>
      </c>
      <c r="S3153" s="84" t="n">
        <f aca="false">IF($N3153="G",VLOOKUP(H3153,PGDBuckets,2,FALSE()),0)</f>
        <v>0</v>
      </c>
      <c r="T3153" s="84" t="n">
        <f aca="false">SUM(P3153:S3153)</f>
        <v>9</v>
      </c>
      <c r="U3153" s="84" t="str">
        <f aca="false">IF(O3153="not used","-",O3153&amp;N3153&amp;T3153)</f>
        <v>-</v>
      </c>
      <c r="V3153" s="84" t="str">
        <f aca="false">IF(O3153="Not Used","-",VLOOKUP(D3153,FOLIOS,7,FALSE())&amp;H3153)</f>
        <v>-</v>
      </c>
      <c r="W3153" s="84" t="str">
        <f aca="false">IF(U3153="-","-",O3153&amp;E3153&amp;H3153)</f>
        <v>-</v>
      </c>
      <c r="X3153" s="85" t="str">
        <f aca="false">D3153&amp;G3153</f>
        <v>FT-CAND-EGSC-PRCTOLL:KING/MALIN</v>
      </c>
      <c r="AF3153" s="0" t="str">
        <f aca="false">D3153&amp;V3153</f>
        <v>FT-CAND-EGSC-PRC-</v>
      </c>
    </row>
    <row r="3154" customFormat="false" ht="12.75" hidden="false" customHeight="false" outlineLevel="0" collapsed="false">
      <c r="A3154" s="81" t="n">
        <v>36682</v>
      </c>
      <c r="B3154" s="82" t="s">
        <v>55</v>
      </c>
      <c r="C3154" s="82" t="s">
        <v>56</v>
      </c>
      <c r="D3154" s="82" t="s">
        <v>103</v>
      </c>
      <c r="E3154" s="82" t="s">
        <v>24</v>
      </c>
      <c r="F3154" s="82"/>
      <c r="G3154" s="82" t="s">
        <v>65</v>
      </c>
      <c r="H3154" s="81" t="n">
        <v>37257</v>
      </c>
      <c r="I3154" s="82" t="n">
        <v>0</v>
      </c>
      <c r="J3154" s="82" t="n">
        <v>0</v>
      </c>
      <c r="K3154" s="83" t="n">
        <f aca="false">IF(J3154=0,0,J3154/I3154)</f>
        <v>0</v>
      </c>
      <c r="L3154" s="83" t="n">
        <f aca="false">I3154/UOM</f>
        <v>0</v>
      </c>
      <c r="M3154" s="83" t="n">
        <f aca="false">J3154/UOM</f>
        <v>0</v>
      </c>
      <c r="N3154" s="84" t="str">
        <f aca="false">IF(F3154="P","PHY",IF(F3154="G","G",E3154))</f>
        <v>P</v>
      </c>
      <c r="O3154" s="84" t="str">
        <f aca="false">IF(ISNA(VLOOKUP(G3154,BadCanCurves,1,FALSE())),VLOOKUP(D3154,FOLIOS,6,FALSE()),"not used")</f>
        <v>not used</v>
      </c>
      <c r="P3154" s="84" t="n">
        <f aca="false">IF($N3154="P",VLOOKUP(H3154,PrcBuckets,2,FALSE()),0)</f>
        <v>10</v>
      </c>
      <c r="Q3154" s="84" t="n">
        <f aca="false">IF($N3154="D",VLOOKUP(H3154,BasisBuckets,2,FALSE()),0)</f>
        <v>0</v>
      </c>
      <c r="R3154" s="84" t="n">
        <f aca="false">IF($N3154="PHY",VLOOKUP(H3154,PGDBuckets,2,FALSE()),0)</f>
        <v>0</v>
      </c>
      <c r="S3154" s="84" t="n">
        <f aca="false">IF($N3154="G",VLOOKUP(H3154,PGDBuckets,2,FALSE()),0)</f>
        <v>0</v>
      </c>
      <c r="T3154" s="84" t="n">
        <f aca="false">SUM(P3154:S3154)</f>
        <v>10</v>
      </c>
      <c r="U3154" s="84" t="str">
        <f aca="false">IF(O3154="not used","-",O3154&amp;N3154&amp;T3154)</f>
        <v>-</v>
      </c>
      <c r="V3154" s="84" t="str">
        <f aca="false">IF(O3154="Not Used","-",VLOOKUP(D3154,FOLIOS,7,FALSE())&amp;H3154)</f>
        <v>-</v>
      </c>
      <c r="W3154" s="84" t="str">
        <f aca="false">IF(U3154="-","-",O3154&amp;E3154&amp;H3154)</f>
        <v>-</v>
      </c>
      <c r="X3154" s="85" t="str">
        <f aca="false">D3154&amp;G3154</f>
        <v>FT-CAND-EGSC-PRCTOLL:KING/MALIN</v>
      </c>
      <c r="AF3154" s="0" t="str">
        <f aca="false">D3154&amp;V3154</f>
        <v>FT-CAND-EGSC-PRC-</v>
      </c>
    </row>
    <row r="3155" customFormat="false" ht="12.75" hidden="false" customHeight="false" outlineLevel="0" collapsed="false">
      <c r="A3155" s="81" t="n">
        <v>36682</v>
      </c>
      <c r="B3155" s="82" t="s">
        <v>55</v>
      </c>
      <c r="C3155" s="82" t="s">
        <v>56</v>
      </c>
      <c r="D3155" s="82" t="s">
        <v>103</v>
      </c>
      <c r="E3155" s="82" t="s">
        <v>24</v>
      </c>
      <c r="F3155" s="82"/>
      <c r="G3155" s="82" t="s">
        <v>65</v>
      </c>
      <c r="H3155" s="81" t="n">
        <v>37288</v>
      </c>
      <c r="I3155" s="82" t="n">
        <v>0</v>
      </c>
      <c r="J3155" s="82" t="n">
        <v>0</v>
      </c>
      <c r="K3155" s="83" t="n">
        <f aca="false">IF(J3155=0,0,J3155/I3155)</f>
        <v>0</v>
      </c>
      <c r="L3155" s="83" t="n">
        <f aca="false">I3155/UOM</f>
        <v>0</v>
      </c>
      <c r="M3155" s="83" t="n">
        <f aca="false">J3155/UOM</f>
        <v>0</v>
      </c>
      <c r="N3155" s="84" t="str">
        <f aca="false">IF(F3155="P","PHY",IF(F3155="G","G",E3155))</f>
        <v>P</v>
      </c>
      <c r="O3155" s="84" t="str">
        <f aca="false">IF(ISNA(VLOOKUP(G3155,BadCanCurves,1,FALSE())),VLOOKUP(D3155,FOLIOS,6,FALSE()),"not used")</f>
        <v>not used</v>
      </c>
      <c r="P3155" s="84" t="n">
        <f aca="false">IF($N3155="P",VLOOKUP(H3155,PrcBuckets,2,FALSE()),0)</f>
        <v>10</v>
      </c>
      <c r="Q3155" s="84" t="n">
        <f aca="false">IF($N3155="D",VLOOKUP(H3155,BasisBuckets,2,FALSE()),0)</f>
        <v>0</v>
      </c>
      <c r="R3155" s="84" t="n">
        <f aca="false">IF($N3155="PHY",VLOOKUP(H3155,PGDBuckets,2,FALSE()),0)</f>
        <v>0</v>
      </c>
      <c r="S3155" s="84" t="n">
        <f aca="false">IF($N3155="G",VLOOKUP(H3155,PGDBuckets,2,FALSE()),0)</f>
        <v>0</v>
      </c>
      <c r="T3155" s="84" t="n">
        <f aca="false">SUM(P3155:S3155)</f>
        <v>10</v>
      </c>
      <c r="U3155" s="84" t="str">
        <f aca="false">IF(O3155="not used","-",O3155&amp;N3155&amp;T3155)</f>
        <v>-</v>
      </c>
      <c r="V3155" s="84" t="str">
        <f aca="false">IF(O3155="Not Used","-",VLOOKUP(D3155,FOLIOS,7,FALSE())&amp;H3155)</f>
        <v>-</v>
      </c>
      <c r="W3155" s="84" t="str">
        <f aca="false">IF(U3155="-","-",O3155&amp;E3155&amp;H3155)</f>
        <v>-</v>
      </c>
      <c r="X3155" s="85" t="str">
        <f aca="false">D3155&amp;G3155</f>
        <v>FT-CAND-EGSC-PRCTOLL:KING/MALIN</v>
      </c>
      <c r="AF3155" s="0" t="str">
        <f aca="false">D3155&amp;V3155</f>
        <v>FT-CAND-EGSC-PRC-</v>
      </c>
    </row>
    <row r="3156" customFormat="false" ht="12.75" hidden="false" customHeight="false" outlineLevel="0" collapsed="false">
      <c r="A3156" s="81" t="n">
        <v>36682</v>
      </c>
      <c r="B3156" s="82" t="s">
        <v>55</v>
      </c>
      <c r="C3156" s="82" t="s">
        <v>56</v>
      </c>
      <c r="D3156" s="82" t="s">
        <v>103</v>
      </c>
      <c r="E3156" s="82" t="s">
        <v>24</v>
      </c>
      <c r="F3156" s="82"/>
      <c r="G3156" s="82" t="s">
        <v>65</v>
      </c>
      <c r="H3156" s="81" t="n">
        <v>37316</v>
      </c>
      <c r="I3156" s="82" t="n">
        <v>0</v>
      </c>
      <c r="J3156" s="82" t="n">
        <v>0</v>
      </c>
      <c r="K3156" s="83" t="n">
        <f aca="false">IF(J3156=0,0,J3156/I3156)</f>
        <v>0</v>
      </c>
      <c r="L3156" s="83" t="n">
        <f aca="false">I3156/UOM</f>
        <v>0</v>
      </c>
      <c r="M3156" s="83" t="n">
        <f aca="false">J3156/UOM</f>
        <v>0</v>
      </c>
      <c r="N3156" s="84" t="str">
        <f aca="false">IF(F3156="P","PHY",IF(F3156="G","G",E3156))</f>
        <v>P</v>
      </c>
      <c r="O3156" s="84" t="str">
        <f aca="false">IF(ISNA(VLOOKUP(G3156,BadCanCurves,1,FALSE())),VLOOKUP(D3156,FOLIOS,6,FALSE()),"not used")</f>
        <v>not used</v>
      </c>
      <c r="P3156" s="84" t="n">
        <f aca="false">IF($N3156="P",VLOOKUP(H3156,PrcBuckets,2,FALSE()),0)</f>
        <v>10</v>
      </c>
      <c r="Q3156" s="84" t="n">
        <f aca="false">IF($N3156="D",VLOOKUP(H3156,BasisBuckets,2,FALSE()),0)</f>
        <v>0</v>
      </c>
      <c r="R3156" s="84" t="n">
        <f aca="false">IF($N3156="PHY",VLOOKUP(H3156,PGDBuckets,2,FALSE()),0)</f>
        <v>0</v>
      </c>
      <c r="S3156" s="84" t="n">
        <f aca="false">IF($N3156="G",VLOOKUP(H3156,PGDBuckets,2,FALSE()),0)</f>
        <v>0</v>
      </c>
      <c r="T3156" s="84" t="n">
        <f aca="false">SUM(P3156:S3156)</f>
        <v>10</v>
      </c>
      <c r="U3156" s="84" t="str">
        <f aca="false">IF(O3156="not used","-",O3156&amp;N3156&amp;T3156)</f>
        <v>-</v>
      </c>
      <c r="V3156" s="84" t="str">
        <f aca="false">IF(O3156="Not Used","-",VLOOKUP(D3156,FOLIOS,7,FALSE())&amp;H3156)</f>
        <v>-</v>
      </c>
      <c r="W3156" s="84" t="str">
        <f aca="false">IF(U3156="-","-",O3156&amp;E3156&amp;H3156)</f>
        <v>-</v>
      </c>
      <c r="X3156" s="85" t="str">
        <f aca="false">D3156&amp;G3156</f>
        <v>FT-CAND-EGSC-PRCTOLL:KING/MALIN</v>
      </c>
      <c r="AF3156" s="0" t="str">
        <f aca="false">D3156&amp;V3156</f>
        <v>FT-CAND-EGSC-PRC-</v>
      </c>
    </row>
    <row r="3157" customFormat="false" ht="12.75" hidden="false" customHeight="false" outlineLevel="0" collapsed="false">
      <c r="A3157" s="81" t="n">
        <v>36682</v>
      </c>
      <c r="B3157" s="82" t="s">
        <v>55</v>
      </c>
      <c r="C3157" s="82" t="s">
        <v>56</v>
      </c>
      <c r="D3157" s="82" t="s">
        <v>103</v>
      </c>
      <c r="E3157" s="82" t="s">
        <v>24</v>
      </c>
      <c r="F3157" s="82"/>
      <c r="G3157" s="82" t="s">
        <v>65</v>
      </c>
      <c r="H3157" s="81" t="n">
        <v>37347</v>
      </c>
      <c r="I3157" s="82" t="n">
        <v>0</v>
      </c>
      <c r="J3157" s="82" t="n">
        <v>0</v>
      </c>
      <c r="K3157" s="83" t="n">
        <f aca="false">IF(J3157=0,0,J3157/I3157)</f>
        <v>0</v>
      </c>
      <c r="L3157" s="83" t="n">
        <f aca="false">I3157/UOM</f>
        <v>0</v>
      </c>
      <c r="M3157" s="83" t="n">
        <f aca="false">J3157/UOM</f>
        <v>0</v>
      </c>
      <c r="N3157" s="84" t="str">
        <f aca="false">IF(F3157="P","PHY",IF(F3157="G","G",E3157))</f>
        <v>P</v>
      </c>
      <c r="O3157" s="84" t="str">
        <f aca="false">IF(ISNA(VLOOKUP(G3157,BadCanCurves,1,FALSE())),VLOOKUP(D3157,FOLIOS,6,FALSE()),"not used")</f>
        <v>not used</v>
      </c>
      <c r="P3157" s="84" t="n">
        <f aca="false">IF($N3157="P",VLOOKUP(H3157,PrcBuckets,2,FALSE()),0)</f>
        <v>10</v>
      </c>
      <c r="Q3157" s="84" t="n">
        <f aca="false">IF($N3157="D",VLOOKUP(H3157,BasisBuckets,2,FALSE()),0)</f>
        <v>0</v>
      </c>
      <c r="R3157" s="84" t="n">
        <f aca="false">IF($N3157="PHY",VLOOKUP(H3157,PGDBuckets,2,FALSE()),0)</f>
        <v>0</v>
      </c>
      <c r="S3157" s="84" t="n">
        <f aca="false">IF($N3157="G",VLOOKUP(H3157,PGDBuckets,2,FALSE()),0)</f>
        <v>0</v>
      </c>
      <c r="T3157" s="84" t="n">
        <f aca="false">SUM(P3157:S3157)</f>
        <v>10</v>
      </c>
      <c r="U3157" s="84" t="str">
        <f aca="false">IF(O3157="not used","-",O3157&amp;N3157&amp;T3157)</f>
        <v>-</v>
      </c>
      <c r="V3157" s="84" t="str">
        <f aca="false">IF(O3157="Not Used","-",VLOOKUP(D3157,FOLIOS,7,FALSE())&amp;H3157)</f>
        <v>-</v>
      </c>
      <c r="W3157" s="84" t="str">
        <f aca="false">IF(U3157="-","-",O3157&amp;E3157&amp;H3157)</f>
        <v>-</v>
      </c>
      <c r="X3157" s="85" t="str">
        <f aca="false">D3157&amp;G3157</f>
        <v>FT-CAND-EGSC-PRCTOLL:KING/MALIN</v>
      </c>
      <c r="AF3157" s="0" t="str">
        <f aca="false">D3157&amp;V3157</f>
        <v>FT-CAND-EGSC-PRC-</v>
      </c>
    </row>
    <row r="3158" customFormat="false" ht="12.75" hidden="false" customHeight="false" outlineLevel="0" collapsed="false">
      <c r="A3158" s="81" t="n">
        <v>36682</v>
      </c>
      <c r="B3158" s="82" t="s">
        <v>55</v>
      </c>
      <c r="C3158" s="82" t="s">
        <v>56</v>
      </c>
      <c r="D3158" s="82" t="s">
        <v>103</v>
      </c>
      <c r="E3158" s="82" t="s">
        <v>24</v>
      </c>
      <c r="F3158" s="82"/>
      <c r="G3158" s="82" t="s">
        <v>65</v>
      </c>
      <c r="H3158" s="81" t="n">
        <v>37377</v>
      </c>
      <c r="I3158" s="82" t="n">
        <v>0</v>
      </c>
      <c r="J3158" s="82" t="n">
        <v>0</v>
      </c>
      <c r="K3158" s="83" t="n">
        <f aca="false">IF(J3158=0,0,J3158/I3158)</f>
        <v>0</v>
      </c>
      <c r="L3158" s="83" t="n">
        <f aca="false">I3158/UOM</f>
        <v>0</v>
      </c>
      <c r="M3158" s="83" t="n">
        <f aca="false">J3158/UOM</f>
        <v>0</v>
      </c>
      <c r="N3158" s="84" t="str">
        <f aca="false">IF(F3158="P","PHY",IF(F3158="G","G",E3158))</f>
        <v>P</v>
      </c>
      <c r="O3158" s="84" t="str">
        <f aca="false">IF(ISNA(VLOOKUP(G3158,BadCanCurves,1,FALSE())),VLOOKUP(D3158,FOLIOS,6,FALSE()),"not used")</f>
        <v>not used</v>
      </c>
      <c r="P3158" s="84" t="n">
        <f aca="false">IF($N3158="P",VLOOKUP(H3158,PrcBuckets,2,FALSE()),0)</f>
        <v>10</v>
      </c>
      <c r="Q3158" s="84" t="n">
        <f aca="false">IF($N3158="D",VLOOKUP(H3158,BasisBuckets,2,FALSE()),0)</f>
        <v>0</v>
      </c>
      <c r="R3158" s="84" t="n">
        <f aca="false">IF($N3158="PHY",VLOOKUP(H3158,PGDBuckets,2,FALSE()),0)</f>
        <v>0</v>
      </c>
      <c r="S3158" s="84" t="n">
        <f aca="false">IF($N3158="G",VLOOKUP(H3158,PGDBuckets,2,FALSE()),0)</f>
        <v>0</v>
      </c>
      <c r="T3158" s="84" t="n">
        <f aca="false">SUM(P3158:S3158)</f>
        <v>10</v>
      </c>
      <c r="U3158" s="84" t="str">
        <f aca="false">IF(O3158="not used","-",O3158&amp;N3158&amp;T3158)</f>
        <v>-</v>
      </c>
      <c r="V3158" s="84" t="str">
        <f aca="false">IF(O3158="Not Used","-",VLOOKUP(D3158,FOLIOS,7,FALSE())&amp;H3158)</f>
        <v>-</v>
      </c>
      <c r="W3158" s="84" t="str">
        <f aca="false">IF(U3158="-","-",O3158&amp;E3158&amp;H3158)</f>
        <v>-</v>
      </c>
      <c r="X3158" s="85" t="str">
        <f aca="false">D3158&amp;G3158</f>
        <v>FT-CAND-EGSC-PRCTOLL:KING/MALIN</v>
      </c>
      <c r="AF3158" s="0" t="str">
        <f aca="false">D3158&amp;V3158</f>
        <v>FT-CAND-EGSC-PRC-</v>
      </c>
    </row>
    <row r="3159" customFormat="false" ht="12.75" hidden="false" customHeight="false" outlineLevel="0" collapsed="false">
      <c r="A3159" s="81" t="n">
        <v>36682</v>
      </c>
      <c r="B3159" s="82" t="s">
        <v>55</v>
      </c>
      <c r="C3159" s="82" t="s">
        <v>56</v>
      </c>
      <c r="D3159" s="82" t="s">
        <v>103</v>
      </c>
      <c r="E3159" s="82" t="s">
        <v>24</v>
      </c>
      <c r="F3159" s="82"/>
      <c r="G3159" s="82" t="s">
        <v>65</v>
      </c>
      <c r="H3159" s="81" t="n">
        <v>37408</v>
      </c>
      <c r="I3159" s="82" t="n">
        <v>0</v>
      </c>
      <c r="J3159" s="82" t="n">
        <v>0</v>
      </c>
      <c r="K3159" s="83" t="n">
        <f aca="false">IF(J3159=0,0,J3159/I3159)</f>
        <v>0</v>
      </c>
      <c r="L3159" s="83" t="n">
        <f aca="false">I3159/UOM</f>
        <v>0</v>
      </c>
      <c r="M3159" s="83" t="n">
        <f aca="false">J3159/UOM</f>
        <v>0</v>
      </c>
      <c r="N3159" s="84" t="str">
        <f aca="false">IF(F3159="P","PHY",IF(F3159="G","G",E3159))</f>
        <v>P</v>
      </c>
      <c r="O3159" s="84" t="str">
        <f aca="false">IF(ISNA(VLOOKUP(G3159,BadCanCurves,1,FALSE())),VLOOKUP(D3159,FOLIOS,6,FALSE()),"not used")</f>
        <v>not used</v>
      </c>
      <c r="P3159" s="84" t="n">
        <f aca="false">IF($N3159="P",VLOOKUP(H3159,PrcBuckets,2,FALSE()),0)</f>
        <v>10</v>
      </c>
      <c r="Q3159" s="84" t="n">
        <f aca="false">IF($N3159="D",VLOOKUP(H3159,BasisBuckets,2,FALSE()),0)</f>
        <v>0</v>
      </c>
      <c r="R3159" s="84" t="n">
        <f aca="false">IF($N3159="PHY",VLOOKUP(H3159,PGDBuckets,2,FALSE()),0)</f>
        <v>0</v>
      </c>
      <c r="S3159" s="84" t="n">
        <f aca="false">IF($N3159="G",VLOOKUP(H3159,PGDBuckets,2,FALSE()),0)</f>
        <v>0</v>
      </c>
      <c r="T3159" s="84" t="n">
        <f aca="false">SUM(P3159:S3159)</f>
        <v>10</v>
      </c>
      <c r="U3159" s="84" t="str">
        <f aca="false">IF(O3159="not used","-",O3159&amp;N3159&amp;T3159)</f>
        <v>-</v>
      </c>
      <c r="V3159" s="84" t="str">
        <f aca="false">IF(O3159="Not Used","-",VLOOKUP(D3159,FOLIOS,7,FALSE())&amp;H3159)</f>
        <v>-</v>
      </c>
      <c r="W3159" s="84" t="str">
        <f aca="false">IF(U3159="-","-",O3159&amp;E3159&amp;H3159)</f>
        <v>-</v>
      </c>
      <c r="X3159" s="85" t="str">
        <f aca="false">D3159&amp;G3159</f>
        <v>FT-CAND-EGSC-PRCTOLL:KING/MALIN</v>
      </c>
      <c r="AF3159" s="0" t="str">
        <f aca="false">D3159&amp;V3159</f>
        <v>FT-CAND-EGSC-PRC-</v>
      </c>
    </row>
    <row r="3160" customFormat="false" ht="12.75" hidden="false" customHeight="false" outlineLevel="0" collapsed="false">
      <c r="A3160" s="81" t="n">
        <v>36682</v>
      </c>
      <c r="B3160" s="82" t="s">
        <v>55</v>
      </c>
      <c r="C3160" s="82" t="s">
        <v>56</v>
      </c>
      <c r="D3160" s="82" t="s">
        <v>103</v>
      </c>
      <c r="E3160" s="82" t="s">
        <v>24</v>
      </c>
      <c r="F3160" s="82"/>
      <c r="G3160" s="82" t="s">
        <v>65</v>
      </c>
      <c r="H3160" s="81" t="n">
        <v>37438</v>
      </c>
      <c r="I3160" s="82" t="n">
        <v>0</v>
      </c>
      <c r="J3160" s="82" t="n">
        <v>0</v>
      </c>
      <c r="K3160" s="83" t="n">
        <f aca="false">IF(J3160=0,0,J3160/I3160)</f>
        <v>0</v>
      </c>
      <c r="L3160" s="83" t="n">
        <f aca="false">I3160/UOM</f>
        <v>0</v>
      </c>
      <c r="M3160" s="83" t="n">
        <f aca="false">J3160/UOM</f>
        <v>0</v>
      </c>
      <c r="N3160" s="84" t="str">
        <f aca="false">IF(F3160="P","PHY",IF(F3160="G","G",E3160))</f>
        <v>P</v>
      </c>
      <c r="O3160" s="84" t="str">
        <f aca="false">IF(ISNA(VLOOKUP(G3160,BadCanCurves,1,FALSE())),VLOOKUP(D3160,FOLIOS,6,FALSE()),"not used")</f>
        <v>not used</v>
      </c>
      <c r="P3160" s="84" t="n">
        <f aca="false">IF($N3160="P",VLOOKUP(H3160,PrcBuckets,2,FALSE()),0)</f>
        <v>10</v>
      </c>
      <c r="Q3160" s="84" t="n">
        <f aca="false">IF($N3160="D",VLOOKUP(H3160,BasisBuckets,2,FALSE()),0)</f>
        <v>0</v>
      </c>
      <c r="R3160" s="84" t="n">
        <f aca="false">IF($N3160="PHY",VLOOKUP(H3160,PGDBuckets,2,FALSE()),0)</f>
        <v>0</v>
      </c>
      <c r="S3160" s="84" t="n">
        <f aca="false">IF($N3160="G",VLOOKUP(H3160,PGDBuckets,2,FALSE()),0)</f>
        <v>0</v>
      </c>
      <c r="T3160" s="84" t="n">
        <f aca="false">SUM(P3160:S3160)</f>
        <v>10</v>
      </c>
      <c r="U3160" s="84" t="str">
        <f aca="false">IF(O3160="not used","-",O3160&amp;N3160&amp;T3160)</f>
        <v>-</v>
      </c>
      <c r="V3160" s="84" t="str">
        <f aca="false">IF(O3160="Not Used","-",VLOOKUP(D3160,FOLIOS,7,FALSE())&amp;H3160)</f>
        <v>-</v>
      </c>
      <c r="W3160" s="84" t="str">
        <f aca="false">IF(U3160="-","-",O3160&amp;E3160&amp;H3160)</f>
        <v>-</v>
      </c>
      <c r="X3160" s="85" t="str">
        <f aca="false">D3160&amp;G3160</f>
        <v>FT-CAND-EGSC-PRCTOLL:KING/MALIN</v>
      </c>
      <c r="AF3160" s="0" t="str">
        <f aca="false">D3160&amp;V3160</f>
        <v>FT-CAND-EGSC-PRC-</v>
      </c>
    </row>
    <row r="3161" customFormat="false" ht="12.75" hidden="false" customHeight="false" outlineLevel="0" collapsed="false">
      <c r="A3161" s="81" t="n">
        <v>36682</v>
      </c>
      <c r="B3161" s="82" t="s">
        <v>55</v>
      </c>
      <c r="C3161" s="82" t="s">
        <v>56</v>
      </c>
      <c r="D3161" s="82" t="s">
        <v>103</v>
      </c>
      <c r="E3161" s="82" t="s">
        <v>24</v>
      </c>
      <c r="F3161" s="82"/>
      <c r="G3161" s="82" t="s">
        <v>65</v>
      </c>
      <c r="H3161" s="81" t="n">
        <v>37469</v>
      </c>
      <c r="I3161" s="82" t="n">
        <v>0</v>
      </c>
      <c r="J3161" s="82" t="n">
        <v>0</v>
      </c>
      <c r="K3161" s="83" t="n">
        <f aca="false">IF(J3161=0,0,J3161/I3161)</f>
        <v>0</v>
      </c>
      <c r="L3161" s="83" t="n">
        <f aca="false">I3161/UOM</f>
        <v>0</v>
      </c>
      <c r="M3161" s="83" t="n">
        <f aca="false">J3161/UOM</f>
        <v>0</v>
      </c>
      <c r="N3161" s="84" t="str">
        <f aca="false">IF(F3161="P","PHY",IF(F3161="G","G",E3161))</f>
        <v>P</v>
      </c>
      <c r="O3161" s="84" t="str">
        <f aca="false">IF(ISNA(VLOOKUP(G3161,BadCanCurves,1,FALSE())),VLOOKUP(D3161,FOLIOS,6,FALSE()),"not used")</f>
        <v>not used</v>
      </c>
      <c r="P3161" s="84" t="n">
        <f aca="false">IF($N3161="P",VLOOKUP(H3161,PrcBuckets,2,FALSE()),0)</f>
        <v>10</v>
      </c>
      <c r="Q3161" s="84" t="n">
        <f aca="false">IF($N3161="D",VLOOKUP(H3161,BasisBuckets,2,FALSE()),0)</f>
        <v>0</v>
      </c>
      <c r="R3161" s="84" t="n">
        <f aca="false">IF($N3161="PHY",VLOOKUP(H3161,PGDBuckets,2,FALSE()),0)</f>
        <v>0</v>
      </c>
      <c r="S3161" s="84" t="n">
        <f aca="false">IF($N3161="G",VLOOKUP(H3161,PGDBuckets,2,FALSE()),0)</f>
        <v>0</v>
      </c>
      <c r="T3161" s="84" t="n">
        <f aca="false">SUM(P3161:S3161)</f>
        <v>10</v>
      </c>
      <c r="U3161" s="84" t="str">
        <f aca="false">IF(O3161="not used","-",O3161&amp;N3161&amp;T3161)</f>
        <v>-</v>
      </c>
      <c r="V3161" s="84" t="str">
        <f aca="false">IF(O3161="Not Used","-",VLOOKUP(D3161,FOLIOS,7,FALSE())&amp;H3161)</f>
        <v>-</v>
      </c>
      <c r="W3161" s="84" t="str">
        <f aca="false">IF(U3161="-","-",O3161&amp;E3161&amp;H3161)</f>
        <v>-</v>
      </c>
      <c r="X3161" s="85" t="str">
        <f aca="false">D3161&amp;G3161</f>
        <v>FT-CAND-EGSC-PRCTOLL:KING/MALIN</v>
      </c>
      <c r="AF3161" s="0" t="str">
        <f aca="false">D3161&amp;V3161</f>
        <v>FT-CAND-EGSC-PRC-</v>
      </c>
    </row>
    <row r="3162" customFormat="false" ht="12.75" hidden="false" customHeight="false" outlineLevel="0" collapsed="false">
      <c r="A3162" s="81" t="n">
        <v>36682</v>
      </c>
      <c r="B3162" s="82" t="s">
        <v>55</v>
      </c>
      <c r="C3162" s="82" t="s">
        <v>56</v>
      </c>
      <c r="D3162" s="82" t="s">
        <v>103</v>
      </c>
      <c r="E3162" s="82" t="s">
        <v>24</v>
      </c>
      <c r="F3162" s="82"/>
      <c r="G3162" s="82" t="s">
        <v>65</v>
      </c>
      <c r="H3162" s="81" t="n">
        <v>37500</v>
      </c>
      <c r="I3162" s="82" t="n">
        <v>0</v>
      </c>
      <c r="J3162" s="82" t="n">
        <v>0</v>
      </c>
      <c r="K3162" s="83" t="n">
        <f aca="false">IF(J3162=0,0,J3162/I3162)</f>
        <v>0</v>
      </c>
      <c r="L3162" s="83" t="n">
        <f aca="false">I3162/UOM</f>
        <v>0</v>
      </c>
      <c r="M3162" s="83" t="n">
        <f aca="false">J3162/UOM</f>
        <v>0</v>
      </c>
      <c r="N3162" s="84" t="str">
        <f aca="false">IF(F3162="P","PHY",IF(F3162="G","G",E3162))</f>
        <v>P</v>
      </c>
      <c r="O3162" s="84" t="str">
        <f aca="false">IF(ISNA(VLOOKUP(G3162,BadCanCurves,1,FALSE())),VLOOKUP(D3162,FOLIOS,6,FALSE()),"not used")</f>
        <v>not used</v>
      </c>
      <c r="P3162" s="84" t="n">
        <f aca="false">IF($N3162="P",VLOOKUP(H3162,PrcBuckets,2,FALSE()),0)</f>
        <v>10</v>
      </c>
      <c r="Q3162" s="84" t="n">
        <f aca="false">IF($N3162="D",VLOOKUP(H3162,BasisBuckets,2,FALSE()),0)</f>
        <v>0</v>
      </c>
      <c r="R3162" s="84" t="n">
        <f aca="false">IF($N3162="PHY",VLOOKUP(H3162,PGDBuckets,2,FALSE()),0)</f>
        <v>0</v>
      </c>
      <c r="S3162" s="84" t="n">
        <f aca="false">IF($N3162="G",VLOOKUP(H3162,PGDBuckets,2,FALSE()),0)</f>
        <v>0</v>
      </c>
      <c r="T3162" s="84" t="n">
        <f aca="false">SUM(P3162:S3162)</f>
        <v>10</v>
      </c>
      <c r="U3162" s="84" t="str">
        <f aca="false">IF(O3162="not used","-",O3162&amp;N3162&amp;T3162)</f>
        <v>-</v>
      </c>
      <c r="V3162" s="84" t="str">
        <f aca="false">IF(O3162="Not Used","-",VLOOKUP(D3162,FOLIOS,7,FALSE())&amp;H3162)</f>
        <v>-</v>
      </c>
      <c r="W3162" s="84" t="str">
        <f aca="false">IF(U3162="-","-",O3162&amp;E3162&amp;H3162)</f>
        <v>-</v>
      </c>
      <c r="X3162" s="85" t="str">
        <f aca="false">D3162&amp;G3162</f>
        <v>FT-CAND-EGSC-PRCTOLL:KING/MALIN</v>
      </c>
      <c r="AF3162" s="0" t="str">
        <f aca="false">D3162&amp;V3162</f>
        <v>FT-CAND-EGSC-PRC-</v>
      </c>
    </row>
    <row r="3163" customFormat="false" ht="12.75" hidden="false" customHeight="false" outlineLevel="0" collapsed="false">
      <c r="A3163" s="81" t="n">
        <v>36682</v>
      </c>
      <c r="B3163" s="82" t="s">
        <v>55</v>
      </c>
      <c r="C3163" s="82" t="s">
        <v>56</v>
      </c>
      <c r="D3163" s="82" t="s">
        <v>103</v>
      </c>
      <c r="E3163" s="82" t="s">
        <v>24</v>
      </c>
      <c r="F3163" s="82"/>
      <c r="G3163" s="82" t="s">
        <v>65</v>
      </c>
      <c r="H3163" s="81" t="n">
        <v>37530</v>
      </c>
      <c r="I3163" s="82" t="n">
        <v>0</v>
      </c>
      <c r="J3163" s="82" t="n">
        <v>0</v>
      </c>
      <c r="K3163" s="83" t="n">
        <f aca="false">IF(J3163=0,0,J3163/I3163)</f>
        <v>0</v>
      </c>
      <c r="L3163" s="83" t="n">
        <f aca="false">I3163/UOM</f>
        <v>0</v>
      </c>
      <c r="M3163" s="83" t="n">
        <f aca="false">J3163/UOM</f>
        <v>0</v>
      </c>
      <c r="N3163" s="84" t="str">
        <f aca="false">IF(F3163="P","PHY",IF(F3163="G","G",E3163))</f>
        <v>P</v>
      </c>
      <c r="O3163" s="84" t="str">
        <f aca="false">IF(ISNA(VLOOKUP(G3163,BadCanCurves,1,FALSE())),VLOOKUP(D3163,FOLIOS,6,FALSE()),"not used")</f>
        <v>not used</v>
      </c>
      <c r="P3163" s="84" t="n">
        <f aca="false">IF($N3163="P",VLOOKUP(H3163,PrcBuckets,2,FALSE()),0)</f>
        <v>10</v>
      </c>
      <c r="Q3163" s="84" t="n">
        <f aca="false">IF($N3163="D",VLOOKUP(H3163,BasisBuckets,2,FALSE()),0)</f>
        <v>0</v>
      </c>
      <c r="R3163" s="84" t="n">
        <f aca="false">IF($N3163="PHY",VLOOKUP(H3163,PGDBuckets,2,FALSE()),0)</f>
        <v>0</v>
      </c>
      <c r="S3163" s="84" t="n">
        <f aca="false">IF($N3163="G",VLOOKUP(H3163,PGDBuckets,2,FALSE()),0)</f>
        <v>0</v>
      </c>
      <c r="T3163" s="84" t="n">
        <f aca="false">SUM(P3163:S3163)</f>
        <v>10</v>
      </c>
      <c r="U3163" s="84" t="str">
        <f aca="false">IF(O3163="not used","-",O3163&amp;N3163&amp;T3163)</f>
        <v>-</v>
      </c>
      <c r="V3163" s="84" t="str">
        <f aca="false">IF(O3163="Not Used","-",VLOOKUP(D3163,FOLIOS,7,FALSE())&amp;H3163)</f>
        <v>-</v>
      </c>
      <c r="W3163" s="84" t="str">
        <f aca="false">IF(U3163="-","-",O3163&amp;E3163&amp;H3163)</f>
        <v>-</v>
      </c>
      <c r="X3163" s="85" t="str">
        <f aca="false">D3163&amp;G3163</f>
        <v>FT-CAND-EGSC-PRCTOLL:KING/MALIN</v>
      </c>
      <c r="AF3163" s="0" t="str">
        <f aca="false">D3163&amp;V3163</f>
        <v>FT-CAND-EGSC-PRC-</v>
      </c>
    </row>
    <row r="3164" customFormat="false" ht="12.75" hidden="false" customHeight="false" outlineLevel="0" collapsed="false">
      <c r="A3164" s="81" t="n">
        <v>36682</v>
      </c>
      <c r="B3164" s="82" t="s">
        <v>55</v>
      </c>
      <c r="C3164" s="82" t="s">
        <v>56</v>
      </c>
      <c r="D3164" s="82" t="s">
        <v>103</v>
      </c>
      <c r="E3164" s="82" t="s">
        <v>24</v>
      </c>
      <c r="F3164" s="82"/>
      <c r="G3164" s="82" t="s">
        <v>65</v>
      </c>
      <c r="H3164" s="81" t="n">
        <v>37561</v>
      </c>
      <c r="I3164" s="82" t="n">
        <v>0</v>
      </c>
      <c r="J3164" s="82" t="n">
        <v>0</v>
      </c>
      <c r="K3164" s="83" t="n">
        <f aca="false">IF(J3164=0,0,J3164/I3164)</f>
        <v>0</v>
      </c>
      <c r="L3164" s="83" t="n">
        <f aca="false">I3164/UOM</f>
        <v>0</v>
      </c>
      <c r="M3164" s="83" t="n">
        <f aca="false">J3164/UOM</f>
        <v>0</v>
      </c>
      <c r="N3164" s="84" t="str">
        <f aca="false">IF(F3164="P","PHY",IF(F3164="G","G",E3164))</f>
        <v>P</v>
      </c>
      <c r="O3164" s="84" t="str">
        <f aca="false">IF(ISNA(VLOOKUP(G3164,BadCanCurves,1,FALSE())),VLOOKUP(D3164,FOLIOS,6,FALSE()),"not used")</f>
        <v>not used</v>
      </c>
      <c r="P3164" s="84" t="n">
        <f aca="false">IF($N3164="P",VLOOKUP(H3164,PrcBuckets,2,FALSE()),0)</f>
        <v>10</v>
      </c>
      <c r="Q3164" s="84" t="n">
        <f aca="false">IF($N3164="D",VLOOKUP(H3164,BasisBuckets,2,FALSE()),0)</f>
        <v>0</v>
      </c>
      <c r="R3164" s="84" t="n">
        <f aca="false">IF($N3164="PHY",VLOOKUP(H3164,PGDBuckets,2,FALSE()),0)</f>
        <v>0</v>
      </c>
      <c r="S3164" s="84" t="n">
        <f aca="false">IF($N3164="G",VLOOKUP(H3164,PGDBuckets,2,FALSE()),0)</f>
        <v>0</v>
      </c>
      <c r="T3164" s="84" t="n">
        <f aca="false">SUM(P3164:S3164)</f>
        <v>10</v>
      </c>
      <c r="U3164" s="84" t="str">
        <f aca="false">IF(O3164="not used","-",O3164&amp;N3164&amp;T3164)</f>
        <v>-</v>
      </c>
      <c r="V3164" s="84" t="str">
        <f aca="false">IF(O3164="Not Used","-",VLOOKUP(D3164,FOLIOS,7,FALSE())&amp;H3164)</f>
        <v>-</v>
      </c>
      <c r="W3164" s="84" t="str">
        <f aca="false">IF(U3164="-","-",O3164&amp;E3164&amp;H3164)</f>
        <v>-</v>
      </c>
      <c r="X3164" s="85" t="str">
        <f aca="false">D3164&amp;G3164</f>
        <v>FT-CAND-EGSC-PRCTOLL:KING/MALIN</v>
      </c>
      <c r="AF3164" s="0" t="str">
        <f aca="false">D3164&amp;V3164</f>
        <v>FT-CAND-EGSC-PRC-</v>
      </c>
    </row>
    <row r="3165" customFormat="false" ht="12.75" hidden="false" customHeight="false" outlineLevel="0" collapsed="false">
      <c r="A3165" s="81" t="n">
        <v>36682</v>
      </c>
      <c r="B3165" s="82" t="s">
        <v>55</v>
      </c>
      <c r="C3165" s="82" t="s">
        <v>56</v>
      </c>
      <c r="D3165" s="82" t="s">
        <v>103</v>
      </c>
      <c r="E3165" s="82" t="s">
        <v>24</v>
      </c>
      <c r="F3165" s="82"/>
      <c r="G3165" s="82" t="s">
        <v>65</v>
      </c>
      <c r="H3165" s="81" t="n">
        <v>37591</v>
      </c>
      <c r="I3165" s="82" t="n">
        <v>0</v>
      </c>
      <c r="J3165" s="82" t="n">
        <v>0</v>
      </c>
      <c r="K3165" s="83" t="n">
        <f aca="false">IF(J3165=0,0,J3165/I3165)</f>
        <v>0</v>
      </c>
      <c r="L3165" s="83" t="n">
        <f aca="false">I3165/UOM</f>
        <v>0</v>
      </c>
      <c r="M3165" s="83" t="n">
        <f aca="false">J3165/UOM</f>
        <v>0</v>
      </c>
      <c r="N3165" s="84" t="str">
        <f aca="false">IF(F3165="P","PHY",IF(F3165="G","G",E3165))</f>
        <v>P</v>
      </c>
      <c r="O3165" s="84" t="str">
        <f aca="false">IF(ISNA(VLOOKUP(G3165,BadCanCurves,1,FALSE())),VLOOKUP(D3165,FOLIOS,6,FALSE()),"not used")</f>
        <v>not used</v>
      </c>
      <c r="P3165" s="84" t="n">
        <f aca="false">IF($N3165="P",VLOOKUP(H3165,PrcBuckets,2,FALSE()),0)</f>
        <v>10</v>
      </c>
      <c r="Q3165" s="84" t="n">
        <f aca="false">IF($N3165="D",VLOOKUP(H3165,BasisBuckets,2,FALSE()),0)</f>
        <v>0</v>
      </c>
      <c r="R3165" s="84" t="n">
        <f aca="false">IF($N3165="PHY",VLOOKUP(H3165,PGDBuckets,2,FALSE()),0)</f>
        <v>0</v>
      </c>
      <c r="S3165" s="84" t="n">
        <f aca="false">IF($N3165="G",VLOOKUP(H3165,PGDBuckets,2,FALSE()),0)</f>
        <v>0</v>
      </c>
      <c r="T3165" s="84" t="n">
        <f aca="false">SUM(P3165:S3165)</f>
        <v>10</v>
      </c>
      <c r="U3165" s="84" t="str">
        <f aca="false">IF(O3165="not used","-",O3165&amp;N3165&amp;T3165)</f>
        <v>-</v>
      </c>
      <c r="V3165" s="84" t="str">
        <f aca="false">IF(O3165="Not Used","-",VLOOKUP(D3165,FOLIOS,7,FALSE())&amp;H3165)</f>
        <v>-</v>
      </c>
      <c r="W3165" s="84" t="str">
        <f aca="false">IF(U3165="-","-",O3165&amp;E3165&amp;H3165)</f>
        <v>-</v>
      </c>
      <c r="X3165" s="85" t="str">
        <f aca="false">D3165&amp;G3165</f>
        <v>FT-CAND-EGSC-PRCTOLL:KING/MALIN</v>
      </c>
      <c r="AF3165" s="0" t="str">
        <f aca="false">D3165&amp;V3165</f>
        <v>FT-CAND-EGSC-PRC-</v>
      </c>
    </row>
    <row r="3166" customFormat="false" ht="12.75" hidden="false" customHeight="false" outlineLevel="0" collapsed="false">
      <c r="A3166" s="81" t="n">
        <v>36682</v>
      </c>
      <c r="B3166" s="82" t="s">
        <v>55</v>
      </c>
      <c r="C3166" s="82" t="s">
        <v>56</v>
      </c>
      <c r="D3166" s="82" t="s">
        <v>103</v>
      </c>
      <c r="E3166" s="82" t="s">
        <v>24</v>
      </c>
      <c r="F3166" s="82"/>
      <c r="G3166" s="82" t="s">
        <v>65</v>
      </c>
      <c r="H3166" s="81" t="n">
        <v>37622</v>
      </c>
      <c r="I3166" s="82" t="n">
        <v>0</v>
      </c>
      <c r="J3166" s="82" t="n">
        <v>0</v>
      </c>
      <c r="K3166" s="83" t="n">
        <f aca="false">IF(J3166=0,0,J3166/I3166)</f>
        <v>0</v>
      </c>
      <c r="L3166" s="83" t="n">
        <f aca="false">I3166/UOM</f>
        <v>0</v>
      </c>
      <c r="M3166" s="83" t="n">
        <f aca="false">J3166/UOM</f>
        <v>0</v>
      </c>
      <c r="N3166" s="84" t="str">
        <f aca="false">IF(F3166="P","PHY",IF(F3166="G","G",E3166))</f>
        <v>P</v>
      </c>
      <c r="O3166" s="84" t="str">
        <f aca="false">IF(ISNA(VLOOKUP(G3166,BadCanCurves,1,FALSE())),VLOOKUP(D3166,FOLIOS,6,FALSE()),"not used")</f>
        <v>not used</v>
      </c>
      <c r="P3166" s="84" t="n">
        <f aca="false">IF($N3166="P",VLOOKUP(H3166,PrcBuckets,2,FALSE()),0)</f>
        <v>11</v>
      </c>
      <c r="Q3166" s="84" t="n">
        <f aca="false">IF($N3166="D",VLOOKUP(H3166,BasisBuckets,2,FALSE()),0)</f>
        <v>0</v>
      </c>
      <c r="R3166" s="84" t="n">
        <f aca="false">IF($N3166="PHY",VLOOKUP(H3166,PGDBuckets,2,FALSE()),0)</f>
        <v>0</v>
      </c>
      <c r="S3166" s="84" t="n">
        <f aca="false">IF($N3166="G",VLOOKUP(H3166,PGDBuckets,2,FALSE()),0)</f>
        <v>0</v>
      </c>
      <c r="T3166" s="84" t="n">
        <f aca="false">SUM(P3166:S3166)</f>
        <v>11</v>
      </c>
      <c r="U3166" s="84" t="str">
        <f aca="false">IF(O3166="not used","-",O3166&amp;N3166&amp;T3166)</f>
        <v>-</v>
      </c>
      <c r="V3166" s="84" t="str">
        <f aca="false">IF(O3166="Not Used","-",VLOOKUP(D3166,FOLIOS,7,FALSE())&amp;H3166)</f>
        <v>-</v>
      </c>
      <c r="W3166" s="84" t="str">
        <f aca="false">IF(U3166="-","-",O3166&amp;E3166&amp;H3166)</f>
        <v>-</v>
      </c>
      <c r="X3166" s="85" t="str">
        <f aca="false">D3166&amp;G3166</f>
        <v>FT-CAND-EGSC-PRCTOLL:KING/MALIN</v>
      </c>
      <c r="AF3166" s="0" t="str">
        <f aca="false">D3166&amp;V3166</f>
        <v>FT-CAND-EGSC-PRC-</v>
      </c>
    </row>
    <row r="3167" customFormat="false" ht="12.75" hidden="false" customHeight="false" outlineLevel="0" collapsed="false">
      <c r="A3167" s="81" t="n">
        <v>36682</v>
      </c>
      <c r="B3167" s="82" t="s">
        <v>55</v>
      </c>
      <c r="C3167" s="82" t="s">
        <v>56</v>
      </c>
      <c r="D3167" s="82" t="s">
        <v>103</v>
      </c>
      <c r="E3167" s="82" t="s">
        <v>24</v>
      </c>
      <c r="F3167" s="82"/>
      <c r="G3167" s="82" t="s">
        <v>65</v>
      </c>
      <c r="H3167" s="81" t="n">
        <v>37653</v>
      </c>
      <c r="I3167" s="82" t="n">
        <v>0</v>
      </c>
      <c r="J3167" s="82" t="n">
        <v>0</v>
      </c>
      <c r="K3167" s="83" t="n">
        <f aca="false">IF(J3167=0,0,J3167/I3167)</f>
        <v>0</v>
      </c>
      <c r="L3167" s="83" t="n">
        <f aca="false">I3167/UOM</f>
        <v>0</v>
      </c>
      <c r="M3167" s="83" t="n">
        <f aca="false">J3167/UOM</f>
        <v>0</v>
      </c>
      <c r="N3167" s="84" t="str">
        <f aca="false">IF(F3167="P","PHY",IF(F3167="G","G",E3167))</f>
        <v>P</v>
      </c>
      <c r="O3167" s="84" t="str">
        <f aca="false">IF(ISNA(VLOOKUP(G3167,BadCanCurves,1,FALSE())),VLOOKUP(D3167,FOLIOS,6,FALSE()),"not used")</f>
        <v>not used</v>
      </c>
      <c r="P3167" s="84" t="n">
        <f aca="false">IF($N3167="P",VLOOKUP(H3167,PrcBuckets,2,FALSE()),0)</f>
        <v>11</v>
      </c>
      <c r="Q3167" s="84" t="n">
        <f aca="false">IF($N3167="D",VLOOKUP(H3167,BasisBuckets,2,FALSE()),0)</f>
        <v>0</v>
      </c>
      <c r="R3167" s="84" t="n">
        <f aca="false">IF($N3167="PHY",VLOOKUP(H3167,PGDBuckets,2,FALSE()),0)</f>
        <v>0</v>
      </c>
      <c r="S3167" s="84" t="n">
        <f aca="false">IF($N3167="G",VLOOKUP(H3167,PGDBuckets,2,FALSE()),0)</f>
        <v>0</v>
      </c>
      <c r="T3167" s="84" t="n">
        <f aca="false">SUM(P3167:S3167)</f>
        <v>11</v>
      </c>
      <c r="U3167" s="84" t="str">
        <f aca="false">IF(O3167="not used","-",O3167&amp;N3167&amp;T3167)</f>
        <v>-</v>
      </c>
      <c r="V3167" s="84" t="str">
        <f aca="false">IF(O3167="Not Used","-",VLOOKUP(D3167,FOLIOS,7,FALSE())&amp;H3167)</f>
        <v>-</v>
      </c>
      <c r="W3167" s="84" t="str">
        <f aca="false">IF(U3167="-","-",O3167&amp;E3167&amp;H3167)</f>
        <v>-</v>
      </c>
      <c r="X3167" s="85" t="str">
        <f aca="false">D3167&amp;G3167</f>
        <v>FT-CAND-EGSC-PRCTOLL:KING/MALIN</v>
      </c>
      <c r="AF3167" s="0" t="str">
        <f aca="false">D3167&amp;V3167</f>
        <v>FT-CAND-EGSC-PRC-</v>
      </c>
    </row>
    <row r="3168" customFormat="false" ht="12.75" hidden="false" customHeight="false" outlineLevel="0" collapsed="false">
      <c r="A3168" s="81" t="n">
        <v>36682</v>
      </c>
      <c r="B3168" s="82" t="s">
        <v>55</v>
      </c>
      <c r="C3168" s="82" t="s">
        <v>56</v>
      </c>
      <c r="D3168" s="82" t="s">
        <v>103</v>
      </c>
      <c r="E3168" s="82" t="s">
        <v>24</v>
      </c>
      <c r="F3168" s="82"/>
      <c r="G3168" s="82" t="s">
        <v>65</v>
      </c>
      <c r="H3168" s="81" t="n">
        <v>37681</v>
      </c>
      <c r="I3168" s="82" t="n">
        <v>0</v>
      </c>
      <c r="J3168" s="82" t="n">
        <v>0</v>
      </c>
      <c r="K3168" s="83" t="n">
        <f aca="false">IF(J3168=0,0,J3168/I3168)</f>
        <v>0</v>
      </c>
      <c r="L3168" s="83" t="n">
        <f aca="false">I3168/UOM</f>
        <v>0</v>
      </c>
      <c r="M3168" s="83" t="n">
        <f aca="false">J3168/UOM</f>
        <v>0</v>
      </c>
      <c r="N3168" s="84" t="str">
        <f aca="false">IF(F3168="P","PHY",IF(F3168="G","G",E3168))</f>
        <v>P</v>
      </c>
      <c r="O3168" s="84" t="str">
        <f aca="false">IF(ISNA(VLOOKUP(G3168,BadCanCurves,1,FALSE())),VLOOKUP(D3168,FOLIOS,6,FALSE()),"not used")</f>
        <v>not used</v>
      </c>
      <c r="P3168" s="84" t="n">
        <f aca="false">IF($N3168="P",VLOOKUP(H3168,PrcBuckets,2,FALSE()),0)</f>
        <v>11</v>
      </c>
      <c r="Q3168" s="84" t="n">
        <f aca="false">IF($N3168="D",VLOOKUP(H3168,BasisBuckets,2,FALSE()),0)</f>
        <v>0</v>
      </c>
      <c r="R3168" s="84" t="n">
        <f aca="false">IF($N3168="PHY",VLOOKUP(H3168,PGDBuckets,2,FALSE()),0)</f>
        <v>0</v>
      </c>
      <c r="S3168" s="84" t="n">
        <f aca="false">IF($N3168="G",VLOOKUP(H3168,PGDBuckets,2,FALSE()),0)</f>
        <v>0</v>
      </c>
      <c r="T3168" s="84" t="n">
        <f aca="false">SUM(P3168:S3168)</f>
        <v>11</v>
      </c>
      <c r="U3168" s="84" t="str">
        <f aca="false">IF(O3168="not used","-",O3168&amp;N3168&amp;T3168)</f>
        <v>-</v>
      </c>
      <c r="V3168" s="84" t="str">
        <f aca="false">IF(O3168="Not Used","-",VLOOKUP(D3168,FOLIOS,7,FALSE())&amp;H3168)</f>
        <v>-</v>
      </c>
      <c r="W3168" s="84" t="str">
        <f aca="false">IF(U3168="-","-",O3168&amp;E3168&amp;H3168)</f>
        <v>-</v>
      </c>
      <c r="X3168" s="85" t="str">
        <f aca="false">D3168&amp;G3168</f>
        <v>FT-CAND-EGSC-PRCTOLL:KING/MALIN</v>
      </c>
      <c r="AF3168" s="0" t="str">
        <f aca="false">D3168&amp;V3168</f>
        <v>FT-CAND-EGSC-PRC-</v>
      </c>
    </row>
    <row r="3169" customFormat="false" ht="12.75" hidden="false" customHeight="false" outlineLevel="0" collapsed="false">
      <c r="A3169" s="81" t="n">
        <v>36682</v>
      </c>
      <c r="B3169" s="82" t="s">
        <v>55</v>
      </c>
      <c r="C3169" s="82" t="s">
        <v>56</v>
      </c>
      <c r="D3169" s="82" t="s">
        <v>103</v>
      </c>
      <c r="E3169" s="82" t="s">
        <v>24</v>
      </c>
      <c r="F3169" s="82"/>
      <c r="G3169" s="82" t="s">
        <v>65</v>
      </c>
      <c r="H3169" s="81" t="n">
        <v>37712</v>
      </c>
      <c r="I3169" s="82" t="n">
        <v>0</v>
      </c>
      <c r="J3169" s="82" t="n">
        <v>0</v>
      </c>
      <c r="K3169" s="83" t="n">
        <f aca="false">IF(J3169=0,0,J3169/I3169)</f>
        <v>0</v>
      </c>
      <c r="L3169" s="83" t="n">
        <f aca="false">I3169/UOM</f>
        <v>0</v>
      </c>
      <c r="M3169" s="83" t="n">
        <f aca="false">J3169/UOM</f>
        <v>0</v>
      </c>
      <c r="N3169" s="84" t="str">
        <f aca="false">IF(F3169="P","PHY",IF(F3169="G","G",E3169))</f>
        <v>P</v>
      </c>
      <c r="O3169" s="84" t="str">
        <f aca="false">IF(ISNA(VLOOKUP(G3169,BadCanCurves,1,FALSE())),VLOOKUP(D3169,FOLIOS,6,FALSE()),"not used")</f>
        <v>not used</v>
      </c>
      <c r="P3169" s="84" t="n">
        <f aca="false">IF($N3169="P",VLOOKUP(H3169,PrcBuckets,2,FALSE()),0)</f>
        <v>11</v>
      </c>
      <c r="Q3169" s="84" t="n">
        <f aca="false">IF($N3169="D",VLOOKUP(H3169,BasisBuckets,2,FALSE()),0)</f>
        <v>0</v>
      </c>
      <c r="R3169" s="84" t="n">
        <f aca="false">IF($N3169="PHY",VLOOKUP(H3169,PGDBuckets,2,FALSE()),0)</f>
        <v>0</v>
      </c>
      <c r="S3169" s="84" t="n">
        <f aca="false">IF($N3169="G",VLOOKUP(H3169,PGDBuckets,2,FALSE()),0)</f>
        <v>0</v>
      </c>
      <c r="T3169" s="84" t="n">
        <f aca="false">SUM(P3169:S3169)</f>
        <v>11</v>
      </c>
      <c r="U3169" s="84" t="str">
        <f aca="false">IF(O3169="not used","-",O3169&amp;N3169&amp;T3169)</f>
        <v>-</v>
      </c>
      <c r="V3169" s="84" t="str">
        <f aca="false">IF(O3169="Not Used","-",VLOOKUP(D3169,FOLIOS,7,FALSE())&amp;H3169)</f>
        <v>-</v>
      </c>
      <c r="W3169" s="84" t="str">
        <f aca="false">IF(U3169="-","-",O3169&amp;E3169&amp;H3169)</f>
        <v>-</v>
      </c>
      <c r="X3169" s="85" t="str">
        <f aca="false">D3169&amp;G3169</f>
        <v>FT-CAND-EGSC-PRCTOLL:KING/MALIN</v>
      </c>
      <c r="AF3169" s="0" t="str">
        <f aca="false">D3169&amp;V3169</f>
        <v>FT-CAND-EGSC-PRC-</v>
      </c>
    </row>
    <row r="3170" customFormat="false" ht="12.75" hidden="false" customHeight="false" outlineLevel="0" collapsed="false">
      <c r="A3170" s="81" t="n">
        <v>36682</v>
      </c>
      <c r="B3170" s="82" t="s">
        <v>55</v>
      </c>
      <c r="C3170" s="82" t="s">
        <v>56</v>
      </c>
      <c r="D3170" s="82" t="s">
        <v>103</v>
      </c>
      <c r="E3170" s="82" t="s">
        <v>24</v>
      </c>
      <c r="F3170" s="82"/>
      <c r="G3170" s="82" t="s">
        <v>65</v>
      </c>
      <c r="H3170" s="81" t="n">
        <v>37742</v>
      </c>
      <c r="I3170" s="82" t="n">
        <v>0</v>
      </c>
      <c r="J3170" s="82" t="n">
        <v>0</v>
      </c>
      <c r="K3170" s="83" t="n">
        <f aca="false">IF(J3170=0,0,J3170/I3170)</f>
        <v>0</v>
      </c>
      <c r="L3170" s="83" t="n">
        <f aca="false">I3170/UOM</f>
        <v>0</v>
      </c>
      <c r="M3170" s="83" t="n">
        <f aca="false">J3170/UOM</f>
        <v>0</v>
      </c>
      <c r="N3170" s="84" t="str">
        <f aca="false">IF(F3170="P","PHY",IF(F3170="G","G",E3170))</f>
        <v>P</v>
      </c>
      <c r="O3170" s="84" t="str">
        <f aca="false">IF(ISNA(VLOOKUP(G3170,BadCanCurves,1,FALSE())),VLOOKUP(D3170,FOLIOS,6,FALSE()),"not used")</f>
        <v>not used</v>
      </c>
      <c r="P3170" s="84" t="n">
        <f aca="false">IF($N3170="P",VLOOKUP(H3170,PrcBuckets,2,FALSE()),0)</f>
        <v>11</v>
      </c>
      <c r="Q3170" s="84" t="n">
        <f aca="false">IF($N3170="D",VLOOKUP(H3170,BasisBuckets,2,FALSE()),0)</f>
        <v>0</v>
      </c>
      <c r="R3170" s="84" t="n">
        <f aca="false">IF($N3170="PHY",VLOOKUP(H3170,PGDBuckets,2,FALSE()),0)</f>
        <v>0</v>
      </c>
      <c r="S3170" s="84" t="n">
        <f aca="false">IF($N3170="G",VLOOKUP(H3170,PGDBuckets,2,FALSE()),0)</f>
        <v>0</v>
      </c>
      <c r="T3170" s="84" t="n">
        <f aca="false">SUM(P3170:S3170)</f>
        <v>11</v>
      </c>
      <c r="U3170" s="84" t="str">
        <f aca="false">IF(O3170="not used","-",O3170&amp;N3170&amp;T3170)</f>
        <v>-</v>
      </c>
      <c r="V3170" s="84" t="str">
        <f aca="false">IF(O3170="Not Used","-",VLOOKUP(D3170,FOLIOS,7,FALSE())&amp;H3170)</f>
        <v>-</v>
      </c>
      <c r="W3170" s="84" t="str">
        <f aca="false">IF(U3170="-","-",O3170&amp;E3170&amp;H3170)</f>
        <v>-</v>
      </c>
      <c r="X3170" s="85" t="str">
        <f aca="false">D3170&amp;G3170</f>
        <v>FT-CAND-EGSC-PRCTOLL:KING/MALIN</v>
      </c>
      <c r="AF3170" s="0" t="str">
        <f aca="false">D3170&amp;V3170</f>
        <v>FT-CAND-EGSC-PRC-</v>
      </c>
    </row>
    <row r="3171" customFormat="false" ht="12.75" hidden="false" customHeight="false" outlineLevel="0" collapsed="false">
      <c r="A3171" s="81" t="n">
        <v>36682</v>
      </c>
      <c r="B3171" s="82" t="s">
        <v>55</v>
      </c>
      <c r="C3171" s="82" t="s">
        <v>56</v>
      </c>
      <c r="D3171" s="82" t="s">
        <v>103</v>
      </c>
      <c r="E3171" s="82" t="s">
        <v>24</v>
      </c>
      <c r="F3171" s="82"/>
      <c r="G3171" s="82" t="s">
        <v>65</v>
      </c>
      <c r="H3171" s="81" t="n">
        <v>37773</v>
      </c>
      <c r="I3171" s="82" t="n">
        <v>0</v>
      </c>
      <c r="J3171" s="82" t="n">
        <v>0</v>
      </c>
      <c r="K3171" s="83" t="n">
        <f aca="false">IF(J3171=0,0,J3171/I3171)</f>
        <v>0</v>
      </c>
      <c r="L3171" s="83" t="n">
        <f aca="false">I3171/UOM</f>
        <v>0</v>
      </c>
      <c r="M3171" s="83" t="n">
        <f aca="false">J3171/UOM</f>
        <v>0</v>
      </c>
      <c r="N3171" s="84" t="str">
        <f aca="false">IF(F3171="P","PHY",IF(F3171="G","G",E3171))</f>
        <v>P</v>
      </c>
      <c r="O3171" s="84" t="str">
        <f aca="false">IF(ISNA(VLOOKUP(G3171,BadCanCurves,1,FALSE())),VLOOKUP(D3171,FOLIOS,6,FALSE()),"not used")</f>
        <v>not used</v>
      </c>
      <c r="P3171" s="84" t="n">
        <f aca="false">IF($N3171="P",VLOOKUP(H3171,PrcBuckets,2,FALSE()),0)</f>
        <v>11</v>
      </c>
      <c r="Q3171" s="84" t="n">
        <f aca="false">IF($N3171="D",VLOOKUP(H3171,BasisBuckets,2,FALSE()),0)</f>
        <v>0</v>
      </c>
      <c r="R3171" s="84" t="n">
        <f aca="false">IF($N3171="PHY",VLOOKUP(H3171,PGDBuckets,2,FALSE()),0)</f>
        <v>0</v>
      </c>
      <c r="S3171" s="84" t="n">
        <f aca="false">IF($N3171="G",VLOOKUP(H3171,PGDBuckets,2,FALSE()),0)</f>
        <v>0</v>
      </c>
      <c r="T3171" s="84" t="n">
        <f aca="false">SUM(P3171:S3171)</f>
        <v>11</v>
      </c>
      <c r="U3171" s="84" t="str">
        <f aca="false">IF(O3171="not used","-",O3171&amp;N3171&amp;T3171)</f>
        <v>-</v>
      </c>
      <c r="V3171" s="84" t="str">
        <f aca="false">IF(O3171="Not Used","-",VLOOKUP(D3171,FOLIOS,7,FALSE())&amp;H3171)</f>
        <v>-</v>
      </c>
      <c r="W3171" s="84" t="str">
        <f aca="false">IF(U3171="-","-",O3171&amp;E3171&amp;H3171)</f>
        <v>-</v>
      </c>
      <c r="X3171" s="85" t="str">
        <f aca="false">D3171&amp;G3171</f>
        <v>FT-CAND-EGSC-PRCTOLL:KING/MALIN</v>
      </c>
      <c r="AF3171" s="0" t="str">
        <f aca="false">D3171&amp;V3171</f>
        <v>FT-CAND-EGSC-PRC-</v>
      </c>
    </row>
    <row r="3172" customFormat="false" ht="12.75" hidden="false" customHeight="false" outlineLevel="0" collapsed="false">
      <c r="A3172" s="81" t="n">
        <v>36682</v>
      </c>
      <c r="B3172" s="82" t="s">
        <v>55</v>
      </c>
      <c r="C3172" s="82" t="s">
        <v>56</v>
      </c>
      <c r="D3172" s="82" t="s">
        <v>103</v>
      </c>
      <c r="E3172" s="82" t="s">
        <v>24</v>
      </c>
      <c r="F3172" s="82"/>
      <c r="G3172" s="82" t="s">
        <v>65</v>
      </c>
      <c r="H3172" s="81" t="n">
        <v>37803</v>
      </c>
      <c r="I3172" s="82" t="n">
        <v>0</v>
      </c>
      <c r="J3172" s="82" t="n">
        <v>0</v>
      </c>
      <c r="K3172" s="83" t="n">
        <f aca="false">IF(J3172=0,0,J3172/I3172)</f>
        <v>0</v>
      </c>
      <c r="L3172" s="83" t="n">
        <f aca="false">I3172/UOM</f>
        <v>0</v>
      </c>
      <c r="M3172" s="83" t="n">
        <f aca="false">J3172/UOM</f>
        <v>0</v>
      </c>
      <c r="N3172" s="84" t="str">
        <f aca="false">IF(F3172="P","PHY",IF(F3172="G","G",E3172))</f>
        <v>P</v>
      </c>
      <c r="O3172" s="84" t="str">
        <f aca="false">IF(ISNA(VLOOKUP(G3172,BadCanCurves,1,FALSE())),VLOOKUP(D3172,FOLIOS,6,FALSE()),"not used")</f>
        <v>not used</v>
      </c>
      <c r="P3172" s="84" t="n">
        <f aca="false">IF($N3172="P",VLOOKUP(H3172,PrcBuckets,2,FALSE()),0)</f>
        <v>11</v>
      </c>
      <c r="Q3172" s="84" t="n">
        <f aca="false">IF($N3172="D",VLOOKUP(H3172,BasisBuckets,2,FALSE()),0)</f>
        <v>0</v>
      </c>
      <c r="R3172" s="84" t="n">
        <f aca="false">IF($N3172="PHY",VLOOKUP(H3172,PGDBuckets,2,FALSE()),0)</f>
        <v>0</v>
      </c>
      <c r="S3172" s="84" t="n">
        <f aca="false">IF($N3172="G",VLOOKUP(H3172,PGDBuckets,2,FALSE()),0)</f>
        <v>0</v>
      </c>
      <c r="T3172" s="84" t="n">
        <f aca="false">SUM(P3172:S3172)</f>
        <v>11</v>
      </c>
      <c r="U3172" s="84" t="str">
        <f aca="false">IF(O3172="not used","-",O3172&amp;N3172&amp;T3172)</f>
        <v>-</v>
      </c>
      <c r="V3172" s="84" t="str">
        <f aca="false">IF(O3172="Not Used","-",VLOOKUP(D3172,FOLIOS,7,FALSE())&amp;H3172)</f>
        <v>-</v>
      </c>
      <c r="W3172" s="84" t="str">
        <f aca="false">IF(U3172="-","-",O3172&amp;E3172&amp;H3172)</f>
        <v>-</v>
      </c>
      <c r="X3172" s="85" t="str">
        <f aca="false">D3172&amp;G3172</f>
        <v>FT-CAND-EGSC-PRCTOLL:KING/MALIN</v>
      </c>
      <c r="AF3172" s="0" t="str">
        <f aca="false">D3172&amp;V3172</f>
        <v>FT-CAND-EGSC-PRC-</v>
      </c>
    </row>
    <row r="3173" customFormat="false" ht="12.75" hidden="false" customHeight="false" outlineLevel="0" collapsed="false">
      <c r="A3173" s="81" t="n">
        <v>36682</v>
      </c>
      <c r="B3173" s="82" t="s">
        <v>55</v>
      </c>
      <c r="C3173" s="82" t="s">
        <v>56</v>
      </c>
      <c r="D3173" s="82" t="s">
        <v>103</v>
      </c>
      <c r="E3173" s="82" t="s">
        <v>24</v>
      </c>
      <c r="F3173" s="82"/>
      <c r="G3173" s="82" t="s">
        <v>65</v>
      </c>
      <c r="H3173" s="81" t="n">
        <v>37834</v>
      </c>
      <c r="I3173" s="82" t="n">
        <v>0</v>
      </c>
      <c r="J3173" s="82" t="n">
        <v>0</v>
      </c>
      <c r="K3173" s="83" t="n">
        <f aca="false">IF(J3173=0,0,J3173/I3173)</f>
        <v>0</v>
      </c>
      <c r="L3173" s="83" t="n">
        <f aca="false">I3173/UOM</f>
        <v>0</v>
      </c>
      <c r="M3173" s="83" t="n">
        <f aca="false">J3173/UOM</f>
        <v>0</v>
      </c>
      <c r="N3173" s="84" t="str">
        <f aca="false">IF(F3173="P","PHY",IF(F3173="G","G",E3173))</f>
        <v>P</v>
      </c>
      <c r="O3173" s="84" t="str">
        <f aca="false">IF(ISNA(VLOOKUP(G3173,BadCanCurves,1,FALSE())),VLOOKUP(D3173,FOLIOS,6,FALSE()),"not used")</f>
        <v>not used</v>
      </c>
      <c r="P3173" s="84" t="n">
        <f aca="false">IF($N3173="P",VLOOKUP(H3173,PrcBuckets,2,FALSE()),0)</f>
        <v>11</v>
      </c>
      <c r="Q3173" s="84" t="n">
        <f aca="false">IF($N3173="D",VLOOKUP(H3173,BasisBuckets,2,FALSE()),0)</f>
        <v>0</v>
      </c>
      <c r="R3173" s="84" t="n">
        <f aca="false">IF($N3173="PHY",VLOOKUP(H3173,PGDBuckets,2,FALSE()),0)</f>
        <v>0</v>
      </c>
      <c r="S3173" s="84" t="n">
        <f aca="false">IF($N3173="G",VLOOKUP(H3173,PGDBuckets,2,FALSE()),0)</f>
        <v>0</v>
      </c>
      <c r="T3173" s="84" t="n">
        <f aca="false">SUM(P3173:S3173)</f>
        <v>11</v>
      </c>
      <c r="U3173" s="84" t="str">
        <f aca="false">IF(O3173="not used","-",O3173&amp;N3173&amp;T3173)</f>
        <v>-</v>
      </c>
      <c r="V3173" s="84" t="str">
        <f aca="false">IF(O3173="Not Used","-",VLOOKUP(D3173,FOLIOS,7,FALSE())&amp;H3173)</f>
        <v>-</v>
      </c>
      <c r="W3173" s="84" t="str">
        <f aca="false">IF(U3173="-","-",O3173&amp;E3173&amp;H3173)</f>
        <v>-</v>
      </c>
      <c r="X3173" s="85" t="str">
        <f aca="false">D3173&amp;G3173</f>
        <v>FT-CAND-EGSC-PRCTOLL:KING/MALIN</v>
      </c>
      <c r="AF3173" s="0" t="str">
        <f aca="false">D3173&amp;V3173</f>
        <v>FT-CAND-EGSC-PRC-</v>
      </c>
    </row>
    <row r="3174" customFormat="false" ht="12.75" hidden="false" customHeight="false" outlineLevel="0" collapsed="false">
      <c r="A3174" s="81" t="n">
        <v>36682</v>
      </c>
      <c r="B3174" s="82" t="s">
        <v>55</v>
      </c>
      <c r="C3174" s="82" t="s">
        <v>56</v>
      </c>
      <c r="D3174" s="82" t="s">
        <v>103</v>
      </c>
      <c r="E3174" s="82" t="s">
        <v>24</v>
      </c>
      <c r="F3174" s="82"/>
      <c r="G3174" s="82" t="s">
        <v>65</v>
      </c>
      <c r="H3174" s="81" t="n">
        <v>37865</v>
      </c>
      <c r="I3174" s="82" t="n">
        <v>0</v>
      </c>
      <c r="J3174" s="82" t="n">
        <v>0</v>
      </c>
      <c r="K3174" s="83" t="n">
        <f aca="false">IF(J3174=0,0,J3174/I3174)</f>
        <v>0</v>
      </c>
      <c r="L3174" s="83" t="n">
        <f aca="false">I3174/UOM</f>
        <v>0</v>
      </c>
      <c r="M3174" s="83" t="n">
        <f aca="false">J3174/UOM</f>
        <v>0</v>
      </c>
      <c r="N3174" s="84" t="str">
        <f aca="false">IF(F3174="P","PHY",IF(F3174="G","G",E3174))</f>
        <v>P</v>
      </c>
      <c r="O3174" s="84" t="str">
        <f aca="false">IF(ISNA(VLOOKUP(G3174,BadCanCurves,1,FALSE())),VLOOKUP(D3174,FOLIOS,6,FALSE()),"not used")</f>
        <v>not used</v>
      </c>
      <c r="P3174" s="84" t="n">
        <f aca="false">IF($N3174="P",VLOOKUP(H3174,PrcBuckets,2,FALSE()),0)</f>
        <v>11</v>
      </c>
      <c r="Q3174" s="84" t="n">
        <f aca="false">IF($N3174="D",VLOOKUP(H3174,BasisBuckets,2,FALSE()),0)</f>
        <v>0</v>
      </c>
      <c r="R3174" s="84" t="n">
        <f aca="false">IF($N3174="PHY",VLOOKUP(H3174,PGDBuckets,2,FALSE()),0)</f>
        <v>0</v>
      </c>
      <c r="S3174" s="84" t="n">
        <f aca="false">IF($N3174="G",VLOOKUP(H3174,PGDBuckets,2,FALSE()),0)</f>
        <v>0</v>
      </c>
      <c r="T3174" s="84" t="n">
        <f aca="false">SUM(P3174:S3174)</f>
        <v>11</v>
      </c>
      <c r="U3174" s="84" t="str">
        <f aca="false">IF(O3174="not used","-",O3174&amp;N3174&amp;T3174)</f>
        <v>-</v>
      </c>
      <c r="V3174" s="84" t="str">
        <f aca="false">IF(O3174="Not Used","-",VLOOKUP(D3174,FOLIOS,7,FALSE())&amp;H3174)</f>
        <v>-</v>
      </c>
      <c r="W3174" s="84" t="str">
        <f aca="false">IF(U3174="-","-",O3174&amp;E3174&amp;H3174)</f>
        <v>-</v>
      </c>
      <c r="X3174" s="85" t="str">
        <f aca="false">D3174&amp;G3174</f>
        <v>FT-CAND-EGSC-PRCTOLL:KING/MALIN</v>
      </c>
      <c r="AF3174" s="0" t="str">
        <f aca="false">D3174&amp;V3174</f>
        <v>FT-CAND-EGSC-PRC-</v>
      </c>
    </row>
    <row r="3175" customFormat="false" ht="12.75" hidden="false" customHeight="false" outlineLevel="0" collapsed="false">
      <c r="A3175" s="81" t="n">
        <v>36682</v>
      </c>
      <c r="B3175" s="82" t="s">
        <v>55</v>
      </c>
      <c r="C3175" s="82" t="s">
        <v>56</v>
      </c>
      <c r="D3175" s="82" t="s">
        <v>103</v>
      </c>
      <c r="E3175" s="82" t="s">
        <v>24</v>
      </c>
      <c r="F3175" s="82"/>
      <c r="G3175" s="82" t="s">
        <v>65</v>
      </c>
      <c r="H3175" s="81" t="n">
        <v>37895</v>
      </c>
      <c r="I3175" s="82" t="n">
        <v>0</v>
      </c>
      <c r="J3175" s="82" t="n">
        <v>0</v>
      </c>
      <c r="K3175" s="83" t="n">
        <f aca="false">IF(J3175=0,0,J3175/I3175)</f>
        <v>0</v>
      </c>
      <c r="L3175" s="83" t="n">
        <f aca="false">I3175/UOM</f>
        <v>0</v>
      </c>
      <c r="M3175" s="83" t="n">
        <f aca="false">J3175/UOM</f>
        <v>0</v>
      </c>
      <c r="N3175" s="84" t="str">
        <f aca="false">IF(F3175="P","PHY",IF(F3175="G","G",E3175))</f>
        <v>P</v>
      </c>
      <c r="O3175" s="84" t="str">
        <f aca="false">IF(ISNA(VLOOKUP(G3175,BadCanCurves,1,FALSE())),VLOOKUP(D3175,FOLIOS,6,FALSE()),"not used")</f>
        <v>not used</v>
      </c>
      <c r="P3175" s="84" t="n">
        <f aca="false">IF($N3175="P",VLOOKUP(H3175,PrcBuckets,2,FALSE()),0)</f>
        <v>11</v>
      </c>
      <c r="Q3175" s="84" t="n">
        <f aca="false">IF($N3175="D",VLOOKUP(H3175,BasisBuckets,2,FALSE()),0)</f>
        <v>0</v>
      </c>
      <c r="R3175" s="84" t="n">
        <f aca="false">IF($N3175="PHY",VLOOKUP(H3175,PGDBuckets,2,FALSE()),0)</f>
        <v>0</v>
      </c>
      <c r="S3175" s="84" t="n">
        <f aca="false">IF($N3175="G",VLOOKUP(H3175,PGDBuckets,2,FALSE()),0)</f>
        <v>0</v>
      </c>
      <c r="T3175" s="84" t="n">
        <f aca="false">SUM(P3175:S3175)</f>
        <v>11</v>
      </c>
      <c r="U3175" s="84" t="str">
        <f aca="false">IF(O3175="not used","-",O3175&amp;N3175&amp;T3175)</f>
        <v>-</v>
      </c>
      <c r="V3175" s="84" t="str">
        <f aca="false">IF(O3175="Not Used","-",VLOOKUP(D3175,FOLIOS,7,FALSE())&amp;H3175)</f>
        <v>-</v>
      </c>
      <c r="W3175" s="84" t="str">
        <f aca="false">IF(U3175="-","-",O3175&amp;E3175&amp;H3175)</f>
        <v>-</v>
      </c>
      <c r="X3175" s="85" t="str">
        <f aca="false">D3175&amp;G3175</f>
        <v>FT-CAND-EGSC-PRCTOLL:KING/MALIN</v>
      </c>
      <c r="AF3175" s="0" t="str">
        <f aca="false">D3175&amp;V3175</f>
        <v>FT-CAND-EGSC-PRC-</v>
      </c>
    </row>
    <row r="3176" customFormat="false" ht="12.75" hidden="false" customHeight="false" outlineLevel="0" collapsed="false">
      <c r="A3176" s="81" t="n">
        <v>36682</v>
      </c>
      <c r="B3176" s="82" t="s">
        <v>55</v>
      </c>
      <c r="C3176" s="82" t="s">
        <v>56</v>
      </c>
      <c r="D3176" s="82" t="s">
        <v>103</v>
      </c>
      <c r="E3176" s="82" t="s">
        <v>24</v>
      </c>
      <c r="F3176" s="82"/>
      <c r="G3176" s="82" t="s">
        <v>65</v>
      </c>
      <c r="H3176" s="81" t="n">
        <v>37926</v>
      </c>
      <c r="I3176" s="82" t="n">
        <v>0</v>
      </c>
      <c r="J3176" s="82" t="n">
        <v>0</v>
      </c>
      <c r="K3176" s="83" t="n">
        <f aca="false">IF(J3176=0,0,J3176/I3176)</f>
        <v>0</v>
      </c>
      <c r="L3176" s="83" t="n">
        <f aca="false">I3176/UOM</f>
        <v>0</v>
      </c>
      <c r="M3176" s="83" t="n">
        <f aca="false">J3176/UOM</f>
        <v>0</v>
      </c>
      <c r="N3176" s="84" t="str">
        <f aca="false">IF(F3176="P","PHY",IF(F3176="G","G",E3176))</f>
        <v>P</v>
      </c>
      <c r="O3176" s="84" t="str">
        <f aca="false">IF(ISNA(VLOOKUP(G3176,BadCanCurves,1,FALSE())),VLOOKUP(D3176,FOLIOS,6,FALSE()),"not used")</f>
        <v>not used</v>
      </c>
      <c r="P3176" s="84" t="n">
        <f aca="false">IF($N3176="P",VLOOKUP(H3176,PrcBuckets,2,FALSE()),0)</f>
        <v>11</v>
      </c>
      <c r="Q3176" s="84" t="n">
        <f aca="false">IF($N3176="D",VLOOKUP(H3176,BasisBuckets,2,FALSE()),0)</f>
        <v>0</v>
      </c>
      <c r="R3176" s="84" t="n">
        <f aca="false">IF($N3176="PHY",VLOOKUP(H3176,PGDBuckets,2,FALSE()),0)</f>
        <v>0</v>
      </c>
      <c r="S3176" s="84" t="n">
        <f aca="false">IF($N3176="G",VLOOKUP(H3176,PGDBuckets,2,FALSE()),0)</f>
        <v>0</v>
      </c>
      <c r="T3176" s="84" t="n">
        <f aca="false">SUM(P3176:S3176)</f>
        <v>11</v>
      </c>
      <c r="U3176" s="84" t="str">
        <f aca="false">IF(O3176="not used","-",O3176&amp;N3176&amp;T3176)</f>
        <v>-</v>
      </c>
      <c r="V3176" s="84" t="str">
        <f aca="false">IF(O3176="Not Used","-",VLOOKUP(D3176,FOLIOS,7,FALSE())&amp;H3176)</f>
        <v>-</v>
      </c>
      <c r="W3176" s="84" t="str">
        <f aca="false">IF(U3176="-","-",O3176&amp;E3176&amp;H3176)</f>
        <v>-</v>
      </c>
      <c r="X3176" s="85" t="str">
        <f aca="false">D3176&amp;G3176</f>
        <v>FT-CAND-EGSC-PRCTOLL:KING/MALIN</v>
      </c>
      <c r="AF3176" s="0" t="str">
        <f aca="false">D3176&amp;V3176</f>
        <v>FT-CAND-EGSC-PRC-</v>
      </c>
    </row>
    <row r="3177" customFormat="false" ht="12.75" hidden="false" customHeight="false" outlineLevel="0" collapsed="false">
      <c r="A3177" s="81" t="n">
        <v>36682</v>
      </c>
      <c r="B3177" s="82" t="s">
        <v>55</v>
      </c>
      <c r="C3177" s="82" t="s">
        <v>56</v>
      </c>
      <c r="D3177" s="82" t="s">
        <v>103</v>
      </c>
      <c r="E3177" s="82" t="s">
        <v>24</v>
      </c>
      <c r="F3177" s="82"/>
      <c r="G3177" s="82" t="s">
        <v>65</v>
      </c>
      <c r="H3177" s="81" t="n">
        <v>37956</v>
      </c>
      <c r="I3177" s="82" t="n">
        <v>0</v>
      </c>
      <c r="J3177" s="82" t="n">
        <v>0</v>
      </c>
      <c r="K3177" s="83" t="n">
        <f aca="false">IF(J3177=0,0,J3177/I3177)</f>
        <v>0</v>
      </c>
      <c r="L3177" s="83" t="n">
        <f aca="false">I3177/UOM</f>
        <v>0</v>
      </c>
      <c r="M3177" s="83" t="n">
        <f aca="false">J3177/UOM</f>
        <v>0</v>
      </c>
      <c r="N3177" s="84" t="str">
        <f aca="false">IF(F3177="P","PHY",IF(F3177="G","G",E3177))</f>
        <v>P</v>
      </c>
      <c r="O3177" s="84" t="str">
        <f aca="false">IF(ISNA(VLOOKUP(G3177,BadCanCurves,1,FALSE())),VLOOKUP(D3177,FOLIOS,6,FALSE()),"not used")</f>
        <v>not used</v>
      </c>
      <c r="P3177" s="84" t="n">
        <f aca="false">IF($N3177="P",VLOOKUP(H3177,PrcBuckets,2,FALSE()),0)</f>
        <v>11</v>
      </c>
      <c r="Q3177" s="84" t="n">
        <f aca="false">IF($N3177="D",VLOOKUP(H3177,BasisBuckets,2,FALSE()),0)</f>
        <v>0</v>
      </c>
      <c r="R3177" s="84" t="n">
        <f aca="false">IF($N3177="PHY",VLOOKUP(H3177,PGDBuckets,2,FALSE()),0)</f>
        <v>0</v>
      </c>
      <c r="S3177" s="84" t="n">
        <f aca="false">IF($N3177="G",VLOOKUP(H3177,PGDBuckets,2,FALSE()),0)</f>
        <v>0</v>
      </c>
      <c r="T3177" s="84" t="n">
        <f aca="false">SUM(P3177:S3177)</f>
        <v>11</v>
      </c>
      <c r="U3177" s="84" t="str">
        <f aca="false">IF(O3177="not used","-",O3177&amp;N3177&amp;T3177)</f>
        <v>-</v>
      </c>
      <c r="V3177" s="84" t="str">
        <f aca="false">IF(O3177="Not Used","-",VLOOKUP(D3177,FOLIOS,7,FALSE())&amp;H3177)</f>
        <v>-</v>
      </c>
      <c r="W3177" s="84" t="str">
        <f aca="false">IF(U3177="-","-",O3177&amp;E3177&amp;H3177)</f>
        <v>-</v>
      </c>
      <c r="X3177" s="85" t="str">
        <f aca="false">D3177&amp;G3177</f>
        <v>FT-CAND-EGSC-PRCTOLL:KING/MALIN</v>
      </c>
      <c r="AF3177" s="0" t="str">
        <f aca="false">D3177&amp;V3177</f>
        <v>FT-CAND-EGSC-PRC-</v>
      </c>
    </row>
    <row r="3178" customFormat="false" ht="12.75" hidden="false" customHeight="false" outlineLevel="0" collapsed="false">
      <c r="A3178" s="81" t="n">
        <v>36682</v>
      </c>
      <c r="B3178" s="82" t="s">
        <v>55</v>
      </c>
      <c r="C3178" s="82" t="s">
        <v>56</v>
      </c>
      <c r="D3178" s="82" t="s">
        <v>103</v>
      </c>
      <c r="E3178" s="82" t="s">
        <v>24</v>
      </c>
      <c r="F3178" s="82"/>
      <c r="G3178" s="82" t="s">
        <v>65</v>
      </c>
      <c r="H3178" s="81" t="n">
        <v>37987</v>
      </c>
      <c r="I3178" s="82" t="n">
        <v>0</v>
      </c>
      <c r="J3178" s="82" t="n">
        <v>0</v>
      </c>
      <c r="K3178" s="83" t="n">
        <f aca="false">IF(J3178=0,0,J3178/I3178)</f>
        <v>0</v>
      </c>
      <c r="L3178" s="83" t="n">
        <f aca="false">I3178/UOM</f>
        <v>0</v>
      </c>
      <c r="M3178" s="83" t="n">
        <f aca="false">J3178/UOM</f>
        <v>0</v>
      </c>
      <c r="N3178" s="84" t="str">
        <f aca="false">IF(F3178="P","PHY",IF(F3178="G","G",E3178))</f>
        <v>P</v>
      </c>
      <c r="O3178" s="84" t="str">
        <f aca="false">IF(ISNA(VLOOKUP(G3178,BadCanCurves,1,FALSE())),VLOOKUP(D3178,FOLIOS,6,FALSE()),"not used")</f>
        <v>not used</v>
      </c>
      <c r="P3178" s="84" t="n">
        <f aca="false">IF($N3178="P",VLOOKUP(H3178,PrcBuckets,2,FALSE()),0)</f>
        <v>12</v>
      </c>
      <c r="Q3178" s="84" t="n">
        <f aca="false">IF($N3178="D",VLOOKUP(H3178,BasisBuckets,2,FALSE()),0)</f>
        <v>0</v>
      </c>
      <c r="R3178" s="84" t="n">
        <f aca="false">IF($N3178="PHY",VLOOKUP(H3178,PGDBuckets,2,FALSE()),0)</f>
        <v>0</v>
      </c>
      <c r="S3178" s="84" t="n">
        <f aca="false">IF($N3178="G",VLOOKUP(H3178,PGDBuckets,2,FALSE()),0)</f>
        <v>0</v>
      </c>
      <c r="T3178" s="84" t="n">
        <f aca="false">SUM(P3178:S3178)</f>
        <v>12</v>
      </c>
      <c r="U3178" s="84" t="str">
        <f aca="false">IF(O3178="not used","-",O3178&amp;N3178&amp;T3178)</f>
        <v>-</v>
      </c>
      <c r="V3178" s="84" t="str">
        <f aca="false">IF(O3178="Not Used","-",VLOOKUP(D3178,FOLIOS,7,FALSE())&amp;H3178)</f>
        <v>-</v>
      </c>
      <c r="W3178" s="84" t="str">
        <f aca="false">IF(U3178="-","-",O3178&amp;E3178&amp;H3178)</f>
        <v>-</v>
      </c>
      <c r="X3178" s="85" t="str">
        <f aca="false">D3178&amp;G3178</f>
        <v>FT-CAND-EGSC-PRCTOLL:KING/MALIN</v>
      </c>
      <c r="AF3178" s="0" t="str">
        <f aca="false">D3178&amp;V3178</f>
        <v>FT-CAND-EGSC-PRC-</v>
      </c>
    </row>
    <row r="3179" customFormat="false" ht="12.75" hidden="false" customHeight="false" outlineLevel="0" collapsed="false">
      <c r="A3179" s="81" t="n">
        <v>36682</v>
      </c>
      <c r="B3179" s="82" t="s">
        <v>55</v>
      </c>
      <c r="C3179" s="82" t="s">
        <v>56</v>
      </c>
      <c r="D3179" s="82" t="s">
        <v>103</v>
      </c>
      <c r="E3179" s="82" t="s">
        <v>24</v>
      </c>
      <c r="F3179" s="82"/>
      <c r="G3179" s="82" t="s">
        <v>65</v>
      </c>
      <c r="H3179" s="81" t="n">
        <v>38018</v>
      </c>
      <c r="I3179" s="82" t="n">
        <v>0</v>
      </c>
      <c r="J3179" s="82" t="n">
        <v>0</v>
      </c>
      <c r="K3179" s="83" t="n">
        <f aca="false">IF(J3179=0,0,J3179/I3179)</f>
        <v>0</v>
      </c>
      <c r="L3179" s="83" t="n">
        <f aca="false">I3179/UOM</f>
        <v>0</v>
      </c>
      <c r="M3179" s="83" t="n">
        <f aca="false">J3179/UOM</f>
        <v>0</v>
      </c>
      <c r="N3179" s="84" t="str">
        <f aca="false">IF(F3179="P","PHY",IF(F3179="G","G",E3179))</f>
        <v>P</v>
      </c>
      <c r="O3179" s="84" t="str">
        <f aca="false">IF(ISNA(VLOOKUP(G3179,BadCanCurves,1,FALSE())),VLOOKUP(D3179,FOLIOS,6,FALSE()),"not used")</f>
        <v>not used</v>
      </c>
      <c r="P3179" s="84" t="n">
        <f aca="false">IF($N3179="P",VLOOKUP(H3179,PrcBuckets,2,FALSE()),0)</f>
        <v>12</v>
      </c>
      <c r="Q3179" s="84" t="n">
        <f aca="false">IF($N3179="D",VLOOKUP(H3179,BasisBuckets,2,FALSE()),0)</f>
        <v>0</v>
      </c>
      <c r="R3179" s="84" t="n">
        <f aca="false">IF($N3179="PHY",VLOOKUP(H3179,PGDBuckets,2,FALSE()),0)</f>
        <v>0</v>
      </c>
      <c r="S3179" s="84" t="n">
        <f aca="false">IF($N3179="G",VLOOKUP(H3179,PGDBuckets,2,FALSE()),0)</f>
        <v>0</v>
      </c>
      <c r="T3179" s="84" t="n">
        <f aca="false">SUM(P3179:S3179)</f>
        <v>12</v>
      </c>
      <c r="U3179" s="84" t="str">
        <f aca="false">IF(O3179="not used","-",O3179&amp;N3179&amp;T3179)</f>
        <v>-</v>
      </c>
      <c r="V3179" s="84" t="str">
        <f aca="false">IF(O3179="Not Used","-",VLOOKUP(D3179,FOLIOS,7,FALSE())&amp;H3179)</f>
        <v>-</v>
      </c>
      <c r="W3179" s="84" t="str">
        <f aca="false">IF(U3179="-","-",O3179&amp;E3179&amp;H3179)</f>
        <v>-</v>
      </c>
      <c r="X3179" s="85" t="str">
        <f aca="false">D3179&amp;G3179</f>
        <v>FT-CAND-EGSC-PRCTOLL:KING/MALIN</v>
      </c>
      <c r="AF3179" s="0" t="str">
        <f aca="false">D3179&amp;V3179</f>
        <v>FT-CAND-EGSC-PRC-</v>
      </c>
    </row>
    <row r="3180" customFormat="false" ht="12.75" hidden="false" customHeight="false" outlineLevel="0" collapsed="false">
      <c r="A3180" s="81" t="n">
        <v>36682</v>
      </c>
      <c r="B3180" s="82" t="s">
        <v>55</v>
      </c>
      <c r="C3180" s="82" t="s">
        <v>56</v>
      </c>
      <c r="D3180" s="82" t="s">
        <v>103</v>
      </c>
      <c r="E3180" s="82" t="s">
        <v>24</v>
      </c>
      <c r="F3180" s="82"/>
      <c r="G3180" s="82" t="s">
        <v>65</v>
      </c>
      <c r="H3180" s="81" t="n">
        <v>38047</v>
      </c>
      <c r="I3180" s="82" t="n">
        <v>0</v>
      </c>
      <c r="J3180" s="82" t="n">
        <v>0</v>
      </c>
      <c r="K3180" s="83" t="n">
        <f aca="false">IF(J3180=0,0,J3180/I3180)</f>
        <v>0</v>
      </c>
      <c r="L3180" s="83" t="n">
        <f aca="false">I3180/UOM</f>
        <v>0</v>
      </c>
      <c r="M3180" s="83" t="n">
        <f aca="false">J3180/UOM</f>
        <v>0</v>
      </c>
      <c r="N3180" s="84" t="str">
        <f aca="false">IF(F3180="P","PHY",IF(F3180="G","G",E3180))</f>
        <v>P</v>
      </c>
      <c r="O3180" s="84" t="str">
        <f aca="false">IF(ISNA(VLOOKUP(G3180,BadCanCurves,1,FALSE())),VLOOKUP(D3180,FOLIOS,6,FALSE()),"not used")</f>
        <v>not used</v>
      </c>
      <c r="P3180" s="84" t="n">
        <f aca="false">IF($N3180="P",VLOOKUP(H3180,PrcBuckets,2,FALSE()),0)</f>
        <v>12</v>
      </c>
      <c r="Q3180" s="84" t="n">
        <f aca="false">IF($N3180="D",VLOOKUP(H3180,BasisBuckets,2,FALSE()),0)</f>
        <v>0</v>
      </c>
      <c r="R3180" s="84" t="n">
        <f aca="false">IF($N3180="PHY",VLOOKUP(H3180,PGDBuckets,2,FALSE()),0)</f>
        <v>0</v>
      </c>
      <c r="S3180" s="84" t="n">
        <f aca="false">IF($N3180="G",VLOOKUP(H3180,PGDBuckets,2,FALSE()),0)</f>
        <v>0</v>
      </c>
      <c r="T3180" s="84" t="n">
        <f aca="false">SUM(P3180:S3180)</f>
        <v>12</v>
      </c>
      <c r="U3180" s="84" t="str">
        <f aca="false">IF(O3180="not used","-",O3180&amp;N3180&amp;T3180)</f>
        <v>-</v>
      </c>
      <c r="V3180" s="84" t="str">
        <f aca="false">IF(O3180="Not Used","-",VLOOKUP(D3180,FOLIOS,7,FALSE())&amp;H3180)</f>
        <v>-</v>
      </c>
      <c r="W3180" s="84" t="str">
        <f aca="false">IF(U3180="-","-",O3180&amp;E3180&amp;H3180)</f>
        <v>-</v>
      </c>
      <c r="X3180" s="85" t="str">
        <f aca="false">D3180&amp;G3180</f>
        <v>FT-CAND-EGSC-PRCTOLL:KING/MALIN</v>
      </c>
      <c r="AF3180" s="0" t="str">
        <f aca="false">D3180&amp;V3180</f>
        <v>FT-CAND-EGSC-PRC-</v>
      </c>
    </row>
    <row r="3181" customFormat="false" ht="12.75" hidden="false" customHeight="false" outlineLevel="0" collapsed="false">
      <c r="A3181" s="81" t="n">
        <v>36682</v>
      </c>
      <c r="B3181" s="82" t="s">
        <v>55</v>
      </c>
      <c r="C3181" s="82" t="s">
        <v>56</v>
      </c>
      <c r="D3181" s="82" t="s">
        <v>103</v>
      </c>
      <c r="E3181" s="82" t="s">
        <v>24</v>
      </c>
      <c r="F3181" s="82"/>
      <c r="G3181" s="82" t="s">
        <v>65</v>
      </c>
      <c r="H3181" s="81" t="n">
        <v>38078</v>
      </c>
      <c r="I3181" s="82" t="n">
        <v>0</v>
      </c>
      <c r="J3181" s="82" t="n">
        <v>0</v>
      </c>
      <c r="K3181" s="83" t="n">
        <f aca="false">IF(J3181=0,0,J3181/I3181)</f>
        <v>0</v>
      </c>
      <c r="L3181" s="83" t="n">
        <f aca="false">I3181/UOM</f>
        <v>0</v>
      </c>
      <c r="M3181" s="83" t="n">
        <f aca="false">J3181/UOM</f>
        <v>0</v>
      </c>
      <c r="N3181" s="84" t="str">
        <f aca="false">IF(F3181="P","PHY",IF(F3181="G","G",E3181))</f>
        <v>P</v>
      </c>
      <c r="O3181" s="84" t="str">
        <f aca="false">IF(ISNA(VLOOKUP(G3181,BadCanCurves,1,FALSE())),VLOOKUP(D3181,FOLIOS,6,FALSE()),"not used")</f>
        <v>not used</v>
      </c>
      <c r="P3181" s="84" t="n">
        <f aca="false">IF($N3181="P",VLOOKUP(H3181,PrcBuckets,2,FALSE()),0)</f>
        <v>12</v>
      </c>
      <c r="Q3181" s="84" t="n">
        <f aca="false">IF($N3181="D",VLOOKUP(H3181,BasisBuckets,2,FALSE()),0)</f>
        <v>0</v>
      </c>
      <c r="R3181" s="84" t="n">
        <f aca="false">IF($N3181="PHY",VLOOKUP(H3181,PGDBuckets,2,FALSE()),0)</f>
        <v>0</v>
      </c>
      <c r="S3181" s="84" t="n">
        <f aca="false">IF($N3181="G",VLOOKUP(H3181,PGDBuckets,2,FALSE()),0)</f>
        <v>0</v>
      </c>
      <c r="T3181" s="84" t="n">
        <f aca="false">SUM(P3181:S3181)</f>
        <v>12</v>
      </c>
      <c r="U3181" s="84" t="str">
        <f aca="false">IF(O3181="not used","-",O3181&amp;N3181&amp;T3181)</f>
        <v>-</v>
      </c>
      <c r="V3181" s="84" t="str">
        <f aca="false">IF(O3181="Not Used","-",VLOOKUP(D3181,FOLIOS,7,FALSE())&amp;H3181)</f>
        <v>-</v>
      </c>
      <c r="W3181" s="84" t="str">
        <f aca="false">IF(U3181="-","-",O3181&amp;E3181&amp;H3181)</f>
        <v>-</v>
      </c>
      <c r="X3181" s="85" t="str">
        <f aca="false">D3181&amp;G3181</f>
        <v>FT-CAND-EGSC-PRCTOLL:KING/MALIN</v>
      </c>
      <c r="AF3181" s="0" t="str">
        <f aca="false">D3181&amp;V3181</f>
        <v>FT-CAND-EGSC-PRC-</v>
      </c>
    </row>
    <row r="3182" customFormat="false" ht="12.75" hidden="false" customHeight="false" outlineLevel="0" collapsed="false">
      <c r="A3182" s="81" t="n">
        <v>36682</v>
      </c>
      <c r="B3182" s="82" t="s">
        <v>55</v>
      </c>
      <c r="C3182" s="82" t="s">
        <v>56</v>
      </c>
      <c r="D3182" s="82" t="s">
        <v>103</v>
      </c>
      <c r="E3182" s="82" t="s">
        <v>24</v>
      </c>
      <c r="F3182" s="82"/>
      <c r="G3182" s="82" t="s">
        <v>65</v>
      </c>
      <c r="H3182" s="81" t="n">
        <v>38108</v>
      </c>
      <c r="I3182" s="82" t="n">
        <v>0</v>
      </c>
      <c r="J3182" s="82" t="n">
        <v>0</v>
      </c>
      <c r="K3182" s="83" t="n">
        <f aca="false">IF(J3182=0,0,J3182/I3182)</f>
        <v>0</v>
      </c>
      <c r="L3182" s="83" t="n">
        <f aca="false">I3182/UOM</f>
        <v>0</v>
      </c>
      <c r="M3182" s="83" t="n">
        <f aca="false">J3182/UOM</f>
        <v>0</v>
      </c>
      <c r="N3182" s="84" t="str">
        <f aca="false">IF(F3182="P","PHY",IF(F3182="G","G",E3182))</f>
        <v>P</v>
      </c>
      <c r="O3182" s="84" t="str">
        <f aca="false">IF(ISNA(VLOOKUP(G3182,BadCanCurves,1,FALSE())),VLOOKUP(D3182,FOLIOS,6,FALSE()),"not used")</f>
        <v>not used</v>
      </c>
      <c r="P3182" s="84" t="n">
        <f aca="false">IF($N3182="P",VLOOKUP(H3182,PrcBuckets,2,FALSE()),0)</f>
        <v>12</v>
      </c>
      <c r="Q3182" s="84" t="n">
        <f aca="false">IF($N3182="D",VLOOKUP(H3182,BasisBuckets,2,FALSE()),0)</f>
        <v>0</v>
      </c>
      <c r="R3182" s="84" t="n">
        <f aca="false">IF($N3182="PHY",VLOOKUP(H3182,PGDBuckets,2,FALSE()),0)</f>
        <v>0</v>
      </c>
      <c r="S3182" s="84" t="n">
        <f aca="false">IF($N3182="G",VLOOKUP(H3182,PGDBuckets,2,FALSE()),0)</f>
        <v>0</v>
      </c>
      <c r="T3182" s="84" t="n">
        <f aca="false">SUM(P3182:S3182)</f>
        <v>12</v>
      </c>
      <c r="U3182" s="84" t="str">
        <f aca="false">IF(O3182="not used","-",O3182&amp;N3182&amp;T3182)</f>
        <v>-</v>
      </c>
      <c r="V3182" s="84" t="str">
        <f aca="false">IF(O3182="Not Used","-",VLOOKUP(D3182,FOLIOS,7,FALSE())&amp;H3182)</f>
        <v>-</v>
      </c>
      <c r="W3182" s="84" t="str">
        <f aca="false">IF(U3182="-","-",O3182&amp;E3182&amp;H3182)</f>
        <v>-</v>
      </c>
      <c r="X3182" s="85" t="str">
        <f aca="false">D3182&amp;G3182</f>
        <v>FT-CAND-EGSC-PRCTOLL:KING/MALIN</v>
      </c>
      <c r="AF3182" s="0" t="str">
        <f aca="false">D3182&amp;V3182</f>
        <v>FT-CAND-EGSC-PRC-</v>
      </c>
    </row>
    <row r="3183" customFormat="false" ht="12.75" hidden="false" customHeight="false" outlineLevel="0" collapsed="false">
      <c r="A3183" s="81" t="n">
        <v>36682</v>
      </c>
      <c r="B3183" s="82" t="s">
        <v>55</v>
      </c>
      <c r="C3183" s="82" t="s">
        <v>56</v>
      </c>
      <c r="D3183" s="82" t="s">
        <v>103</v>
      </c>
      <c r="E3183" s="82" t="s">
        <v>24</v>
      </c>
      <c r="F3183" s="82"/>
      <c r="G3183" s="82" t="s">
        <v>65</v>
      </c>
      <c r="H3183" s="81" t="n">
        <v>38139</v>
      </c>
      <c r="I3183" s="82" t="n">
        <v>0</v>
      </c>
      <c r="J3183" s="82" t="n">
        <v>0</v>
      </c>
      <c r="K3183" s="83" t="n">
        <f aca="false">IF(J3183=0,0,J3183/I3183)</f>
        <v>0</v>
      </c>
      <c r="L3183" s="83" t="n">
        <f aca="false">I3183/UOM</f>
        <v>0</v>
      </c>
      <c r="M3183" s="83" t="n">
        <f aca="false">J3183/UOM</f>
        <v>0</v>
      </c>
      <c r="N3183" s="84" t="str">
        <f aca="false">IF(F3183="P","PHY",IF(F3183="G","G",E3183))</f>
        <v>P</v>
      </c>
      <c r="O3183" s="84" t="str">
        <f aca="false">IF(ISNA(VLOOKUP(G3183,BadCanCurves,1,FALSE())),VLOOKUP(D3183,FOLIOS,6,FALSE()),"not used")</f>
        <v>not used</v>
      </c>
      <c r="P3183" s="84" t="n">
        <f aca="false">IF($N3183="P",VLOOKUP(H3183,PrcBuckets,2,FALSE()),0)</f>
        <v>12</v>
      </c>
      <c r="Q3183" s="84" t="n">
        <f aca="false">IF($N3183="D",VLOOKUP(H3183,BasisBuckets,2,FALSE()),0)</f>
        <v>0</v>
      </c>
      <c r="R3183" s="84" t="n">
        <f aca="false">IF($N3183="PHY",VLOOKUP(H3183,PGDBuckets,2,FALSE()),0)</f>
        <v>0</v>
      </c>
      <c r="S3183" s="84" t="n">
        <f aca="false">IF($N3183="G",VLOOKUP(H3183,PGDBuckets,2,FALSE()),0)</f>
        <v>0</v>
      </c>
      <c r="T3183" s="84" t="n">
        <f aca="false">SUM(P3183:S3183)</f>
        <v>12</v>
      </c>
      <c r="U3183" s="84" t="str">
        <f aca="false">IF(O3183="not used","-",O3183&amp;N3183&amp;T3183)</f>
        <v>-</v>
      </c>
      <c r="V3183" s="84" t="str">
        <f aca="false">IF(O3183="Not Used","-",VLOOKUP(D3183,FOLIOS,7,FALSE())&amp;H3183)</f>
        <v>-</v>
      </c>
      <c r="W3183" s="84" t="str">
        <f aca="false">IF(U3183="-","-",O3183&amp;E3183&amp;H3183)</f>
        <v>-</v>
      </c>
      <c r="X3183" s="85" t="str">
        <f aca="false">D3183&amp;G3183</f>
        <v>FT-CAND-EGSC-PRCTOLL:KING/MALIN</v>
      </c>
      <c r="AF3183" s="0" t="str">
        <f aca="false">D3183&amp;V3183</f>
        <v>FT-CAND-EGSC-PRC-</v>
      </c>
    </row>
    <row r="3184" customFormat="false" ht="12.75" hidden="false" customHeight="false" outlineLevel="0" collapsed="false">
      <c r="A3184" s="81" t="n">
        <v>36682</v>
      </c>
      <c r="B3184" s="82" t="s">
        <v>55</v>
      </c>
      <c r="C3184" s="82" t="s">
        <v>56</v>
      </c>
      <c r="D3184" s="82" t="s">
        <v>103</v>
      </c>
      <c r="E3184" s="82" t="s">
        <v>24</v>
      </c>
      <c r="F3184" s="82"/>
      <c r="G3184" s="82" t="s">
        <v>65</v>
      </c>
      <c r="H3184" s="81" t="n">
        <v>38169</v>
      </c>
      <c r="I3184" s="82" t="n">
        <v>0</v>
      </c>
      <c r="J3184" s="82" t="n">
        <v>0</v>
      </c>
      <c r="K3184" s="83" t="n">
        <f aca="false">IF(J3184=0,0,J3184/I3184)</f>
        <v>0</v>
      </c>
      <c r="L3184" s="83" t="n">
        <f aca="false">I3184/UOM</f>
        <v>0</v>
      </c>
      <c r="M3184" s="83" t="n">
        <f aca="false">J3184/UOM</f>
        <v>0</v>
      </c>
      <c r="N3184" s="84" t="str">
        <f aca="false">IF(F3184="P","PHY",IF(F3184="G","G",E3184))</f>
        <v>P</v>
      </c>
      <c r="O3184" s="84" t="str">
        <f aca="false">IF(ISNA(VLOOKUP(G3184,BadCanCurves,1,FALSE())),VLOOKUP(D3184,FOLIOS,6,FALSE()),"not used")</f>
        <v>not used</v>
      </c>
      <c r="P3184" s="84" t="n">
        <f aca="false">IF($N3184="P",VLOOKUP(H3184,PrcBuckets,2,FALSE()),0)</f>
        <v>12</v>
      </c>
      <c r="Q3184" s="84" t="n">
        <f aca="false">IF($N3184="D",VLOOKUP(H3184,BasisBuckets,2,FALSE()),0)</f>
        <v>0</v>
      </c>
      <c r="R3184" s="84" t="n">
        <f aca="false">IF($N3184="PHY",VLOOKUP(H3184,PGDBuckets,2,FALSE()),0)</f>
        <v>0</v>
      </c>
      <c r="S3184" s="84" t="n">
        <f aca="false">IF($N3184="G",VLOOKUP(H3184,PGDBuckets,2,FALSE()),0)</f>
        <v>0</v>
      </c>
      <c r="T3184" s="84" t="n">
        <f aca="false">SUM(P3184:S3184)</f>
        <v>12</v>
      </c>
      <c r="U3184" s="84" t="str">
        <f aca="false">IF(O3184="not used","-",O3184&amp;N3184&amp;T3184)</f>
        <v>-</v>
      </c>
      <c r="V3184" s="84" t="str">
        <f aca="false">IF(O3184="Not Used","-",VLOOKUP(D3184,FOLIOS,7,FALSE())&amp;H3184)</f>
        <v>-</v>
      </c>
      <c r="W3184" s="84" t="str">
        <f aca="false">IF(U3184="-","-",O3184&amp;E3184&amp;H3184)</f>
        <v>-</v>
      </c>
      <c r="X3184" s="85" t="str">
        <f aca="false">D3184&amp;G3184</f>
        <v>FT-CAND-EGSC-PRCTOLL:KING/MALIN</v>
      </c>
      <c r="AF3184" s="0" t="str">
        <f aca="false">D3184&amp;V3184</f>
        <v>FT-CAND-EGSC-PRC-</v>
      </c>
    </row>
    <row r="3185" customFormat="false" ht="12.75" hidden="false" customHeight="false" outlineLevel="0" collapsed="false">
      <c r="A3185" s="81" t="n">
        <v>36682</v>
      </c>
      <c r="B3185" s="82" t="s">
        <v>55</v>
      </c>
      <c r="C3185" s="82" t="s">
        <v>56</v>
      </c>
      <c r="D3185" s="82" t="s">
        <v>103</v>
      </c>
      <c r="E3185" s="82" t="s">
        <v>24</v>
      </c>
      <c r="F3185" s="82"/>
      <c r="G3185" s="82" t="s">
        <v>65</v>
      </c>
      <c r="H3185" s="81" t="n">
        <v>38200</v>
      </c>
      <c r="I3185" s="82" t="n">
        <v>0</v>
      </c>
      <c r="J3185" s="82" t="n">
        <v>0</v>
      </c>
      <c r="K3185" s="83" t="n">
        <f aca="false">IF(J3185=0,0,J3185/I3185)</f>
        <v>0</v>
      </c>
      <c r="L3185" s="83" t="n">
        <f aca="false">I3185/UOM</f>
        <v>0</v>
      </c>
      <c r="M3185" s="83" t="n">
        <f aca="false">J3185/UOM</f>
        <v>0</v>
      </c>
      <c r="N3185" s="84" t="str">
        <f aca="false">IF(F3185="P","PHY",IF(F3185="G","G",E3185))</f>
        <v>P</v>
      </c>
      <c r="O3185" s="84" t="str">
        <f aca="false">IF(ISNA(VLOOKUP(G3185,BadCanCurves,1,FALSE())),VLOOKUP(D3185,FOLIOS,6,FALSE()),"not used")</f>
        <v>not used</v>
      </c>
      <c r="P3185" s="84" t="n">
        <f aca="false">IF($N3185="P",VLOOKUP(H3185,PrcBuckets,2,FALSE()),0)</f>
        <v>12</v>
      </c>
      <c r="Q3185" s="84" t="n">
        <f aca="false">IF($N3185="D",VLOOKUP(H3185,BasisBuckets,2,FALSE()),0)</f>
        <v>0</v>
      </c>
      <c r="R3185" s="84" t="n">
        <f aca="false">IF($N3185="PHY",VLOOKUP(H3185,PGDBuckets,2,FALSE()),0)</f>
        <v>0</v>
      </c>
      <c r="S3185" s="84" t="n">
        <f aca="false">IF($N3185="G",VLOOKUP(H3185,PGDBuckets,2,FALSE()),0)</f>
        <v>0</v>
      </c>
      <c r="T3185" s="84" t="n">
        <f aca="false">SUM(P3185:S3185)</f>
        <v>12</v>
      </c>
      <c r="U3185" s="84" t="str">
        <f aca="false">IF(O3185="not used","-",O3185&amp;N3185&amp;T3185)</f>
        <v>-</v>
      </c>
      <c r="V3185" s="84" t="str">
        <f aca="false">IF(O3185="Not Used","-",VLOOKUP(D3185,FOLIOS,7,FALSE())&amp;H3185)</f>
        <v>-</v>
      </c>
      <c r="W3185" s="84" t="str">
        <f aca="false">IF(U3185="-","-",O3185&amp;E3185&amp;H3185)</f>
        <v>-</v>
      </c>
      <c r="X3185" s="85" t="str">
        <f aca="false">D3185&amp;G3185</f>
        <v>FT-CAND-EGSC-PRCTOLL:KING/MALIN</v>
      </c>
      <c r="AF3185" s="0" t="str">
        <f aca="false">D3185&amp;V3185</f>
        <v>FT-CAND-EGSC-PRC-</v>
      </c>
    </row>
    <row r="3186" customFormat="false" ht="12.75" hidden="false" customHeight="false" outlineLevel="0" collapsed="false">
      <c r="A3186" s="81" t="n">
        <v>36682</v>
      </c>
      <c r="B3186" s="82" t="s">
        <v>55</v>
      </c>
      <c r="C3186" s="82" t="s">
        <v>56</v>
      </c>
      <c r="D3186" s="82" t="s">
        <v>103</v>
      </c>
      <c r="E3186" s="82" t="s">
        <v>24</v>
      </c>
      <c r="F3186" s="82"/>
      <c r="G3186" s="82" t="s">
        <v>65</v>
      </c>
      <c r="H3186" s="81" t="n">
        <v>38231</v>
      </c>
      <c r="I3186" s="82" t="n">
        <v>0</v>
      </c>
      <c r="J3186" s="82" t="n">
        <v>0</v>
      </c>
      <c r="K3186" s="83" t="n">
        <f aca="false">IF(J3186=0,0,J3186/I3186)</f>
        <v>0</v>
      </c>
      <c r="L3186" s="83" t="n">
        <f aca="false">I3186/UOM</f>
        <v>0</v>
      </c>
      <c r="M3186" s="83" t="n">
        <f aca="false">J3186/UOM</f>
        <v>0</v>
      </c>
      <c r="N3186" s="84" t="str">
        <f aca="false">IF(F3186="P","PHY",IF(F3186="G","G",E3186))</f>
        <v>P</v>
      </c>
      <c r="O3186" s="84" t="str">
        <f aca="false">IF(ISNA(VLOOKUP(G3186,BadCanCurves,1,FALSE())),VLOOKUP(D3186,FOLIOS,6,FALSE()),"not used")</f>
        <v>not used</v>
      </c>
      <c r="P3186" s="84" t="n">
        <f aca="false">IF($N3186="P",VLOOKUP(H3186,PrcBuckets,2,FALSE()),0)</f>
        <v>12</v>
      </c>
      <c r="Q3186" s="84" t="n">
        <f aca="false">IF($N3186="D",VLOOKUP(H3186,BasisBuckets,2,FALSE()),0)</f>
        <v>0</v>
      </c>
      <c r="R3186" s="84" t="n">
        <f aca="false">IF($N3186="PHY",VLOOKUP(H3186,PGDBuckets,2,FALSE()),0)</f>
        <v>0</v>
      </c>
      <c r="S3186" s="84" t="n">
        <f aca="false">IF($N3186="G",VLOOKUP(H3186,PGDBuckets,2,FALSE()),0)</f>
        <v>0</v>
      </c>
      <c r="T3186" s="84" t="n">
        <f aca="false">SUM(P3186:S3186)</f>
        <v>12</v>
      </c>
      <c r="U3186" s="84" t="str">
        <f aca="false">IF(O3186="not used","-",O3186&amp;N3186&amp;T3186)</f>
        <v>-</v>
      </c>
      <c r="V3186" s="84" t="str">
        <f aca="false">IF(O3186="Not Used","-",VLOOKUP(D3186,FOLIOS,7,FALSE())&amp;H3186)</f>
        <v>-</v>
      </c>
      <c r="W3186" s="84" t="str">
        <f aca="false">IF(U3186="-","-",O3186&amp;E3186&amp;H3186)</f>
        <v>-</v>
      </c>
      <c r="X3186" s="85" t="str">
        <f aca="false">D3186&amp;G3186</f>
        <v>FT-CAND-EGSC-PRCTOLL:KING/MALIN</v>
      </c>
      <c r="AF3186" s="0" t="str">
        <f aca="false">D3186&amp;V3186</f>
        <v>FT-CAND-EGSC-PRC-</v>
      </c>
    </row>
    <row r="3187" customFormat="false" ht="12.75" hidden="false" customHeight="false" outlineLevel="0" collapsed="false">
      <c r="A3187" s="81" t="n">
        <v>36682</v>
      </c>
      <c r="B3187" s="82" t="s">
        <v>55</v>
      </c>
      <c r="C3187" s="82" t="s">
        <v>56</v>
      </c>
      <c r="D3187" s="82" t="s">
        <v>103</v>
      </c>
      <c r="E3187" s="82" t="s">
        <v>24</v>
      </c>
      <c r="F3187" s="82"/>
      <c r="G3187" s="82" t="s">
        <v>65</v>
      </c>
      <c r="H3187" s="81" t="n">
        <v>38261</v>
      </c>
      <c r="I3187" s="82" t="n">
        <v>0</v>
      </c>
      <c r="J3187" s="82" t="n">
        <v>0</v>
      </c>
      <c r="K3187" s="83" t="n">
        <f aca="false">IF(J3187=0,0,J3187/I3187)</f>
        <v>0</v>
      </c>
      <c r="L3187" s="83" t="n">
        <f aca="false">I3187/UOM</f>
        <v>0</v>
      </c>
      <c r="M3187" s="83" t="n">
        <f aca="false">J3187/UOM</f>
        <v>0</v>
      </c>
      <c r="N3187" s="84" t="str">
        <f aca="false">IF(F3187="P","PHY",IF(F3187="G","G",E3187))</f>
        <v>P</v>
      </c>
      <c r="O3187" s="84" t="str">
        <f aca="false">IF(ISNA(VLOOKUP(G3187,BadCanCurves,1,FALSE())),VLOOKUP(D3187,FOLIOS,6,FALSE()),"not used")</f>
        <v>not used</v>
      </c>
      <c r="P3187" s="84" t="n">
        <f aca="false">IF($N3187="P",VLOOKUP(H3187,PrcBuckets,2,FALSE()),0)</f>
        <v>12</v>
      </c>
      <c r="Q3187" s="84" t="n">
        <f aca="false">IF($N3187="D",VLOOKUP(H3187,BasisBuckets,2,FALSE()),0)</f>
        <v>0</v>
      </c>
      <c r="R3187" s="84" t="n">
        <f aca="false">IF($N3187="PHY",VLOOKUP(H3187,PGDBuckets,2,FALSE()),0)</f>
        <v>0</v>
      </c>
      <c r="S3187" s="84" t="n">
        <f aca="false">IF($N3187="G",VLOOKUP(H3187,PGDBuckets,2,FALSE()),0)</f>
        <v>0</v>
      </c>
      <c r="T3187" s="84" t="n">
        <f aca="false">SUM(P3187:S3187)</f>
        <v>12</v>
      </c>
      <c r="U3187" s="84" t="str">
        <f aca="false">IF(O3187="not used","-",O3187&amp;N3187&amp;T3187)</f>
        <v>-</v>
      </c>
      <c r="V3187" s="84" t="str">
        <f aca="false">IF(O3187="Not Used","-",VLOOKUP(D3187,FOLIOS,7,FALSE())&amp;H3187)</f>
        <v>-</v>
      </c>
      <c r="W3187" s="84" t="str">
        <f aca="false">IF(U3187="-","-",O3187&amp;E3187&amp;H3187)</f>
        <v>-</v>
      </c>
      <c r="X3187" s="85" t="str">
        <f aca="false">D3187&amp;G3187</f>
        <v>FT-CAND-EGSC-PRCTOLL:KING/MALIN</v>
      </c>
      <c r="AF3187" s="0" t="str">
        <f aca="false">D3187&amp;V3187</f>
        <v>FT-CAND-EGSC-PRC-</v>
      </c>
    </row>
    <row r="3188" customFormat="false" ht="12.75" hidden="false" customHeight="false" outlineLevel="0" collapsed="false">
      <c r="A3188" s="81" t="n">
        <v>36682</v>
      </c>
      <c r="B3188" s="82" t="s">
        <v>55</v>
      </c>
      <c r="C3188" s="82" t="s">
        <v>56</v>
      </c>
      <c r="D3188" s="82" t="s">
        <v>103</v>
      </c>
      <c r="E3188" s="82" t="s">
        <v>24</v>
      </c>
      <c r="F3188" s="82"/>
      <c r="G3188" s="82" t="s">
        <v>65</v>
      </c>
      <c r="H3188" s="81" t="n">
        <v>38292</v>
      </c>
      <c r="I3188" s="82" t="n">
        <v>0</v>
      </c>
      <c r="J3188" s="82" t="n">
        <v>0</v>
      </c>
      <c r="K3188" s="83" t="n">
        <f aca="false">IF(J3188=0,0,J3188/I3188)</f>
        <v>0</v>
      </c>
      <c r="L3188" s="83" t="n">
        <f aca="false">I3188/UOM</f>
        <v>0</v>
      </c>
      <c r="M3188" s="83" t="n">
        <f aca="false">J3188/UOM</f>
        <v>0</v>
      </c>
      <c r="N3188" s="84" t="str">
        <f aca="false">IF(F3188="P","PHY",IF(F3188="G","G",E3188))</f>
        <v>P</v>
      </c>
      <c r="O3188" s="84" t="str">
        <f aca="false">IF(ISNA(VLOOKUP(G3188,BadCanCurves,1,FALSE())),VLOOKUP(D3188,FOLIOS,6,FALSE()),"not used")</f>
        <v>not used</v>
      </c>
      <c r="P3188" s="84" t="n">
        <f aca="false">IF($N3188="P",VLOOKUP(H3188,PrcBuckets,2,FALSE()),0)</f>
        <v>12</v>
      </c>
      <c r="Q3188" s="84" t="n">
        <f aca="false">IF($N3188="D",VLOOKUP(H3188,BasisBuckets,2,FALSE()),0)</f>
        <v>0</v>
      </c>
      <c r="R3188" s="84" t="n">
        <f aca="false">IF($N3188="PHY",VLOOKUP(H3188,PGDBuckets,2,FALSE()),0)</f>
        <v>0</v>
      </c>
      <c r="S3188" s="84" t="n">
        <f aca="false">IF($N3188="G",VLOOKUP(H3188,PGDBuckets,2,FALSE()),0)</f>
        <v>0</v>
      </c>
      <c r="T3188" s="84" t="n">
        <f aca="false">SUM(P3188:S3188)</f>
        <v>12</v>
      </c>
      <c r="U3188" s="84" t="str">
        <f aca="false">IF(O3188="not used","-",O3188&amp;N3188&amp;T3188)</f>
        <v>-</v>
      </c>
      <c r="V3188" s="84" t="str">
        <f aca="false">IF(O3188="Not Used","-",VLOOKUP(D3188,FOLIOS,7,FALSE())&amp;H3188)</f>
        <v>-</v>
      </c>
      <c r="W3188" s="84" t="str">
        <f aca="false">IF(U3188="-","-",O3188&amp;E3188&amp;H3188)</f>
        <v>-</v>
      </c>
      <c r="X3188" s="85" t="str">
        <f aca="false">D3188&amp;G3188</f>
        <v>FT-CAND-EGSC-PRCTOLL:KING/MALIN</v>
      </c>
      <c r="AF3188" s="0" t="str">
        <f aca="false">D3188&amp;V3188</f>
        <v>FT-CAND-EGSC-PRC-</v>
      </c>
    </row>
    <row r="3189" customFormat="false" ht="12.75" hidden="false" customHeight="false" outlineLevel="0" collapsed="false">
      <c r="A3189" s="81" t="n">
        <v>36682</v>
      </c>
      <c r="B3189" s="82" t="s">
        <v>55</v>
      </c>
      <c r="C3189" s="82" t="s">
        <v>56</v>
      </c>
      <c r="D3189" s="82" t="s">
        <v>103</v>
      </c>
      <c r="E3189" s="82" t="s">
        <v>24</v>
      </c>
      <c r="F3189" s="82"/>
      <c r="G3189" s="82" t="s">
        <v>65</v>
      </c>
      <c r="H3189" s="81" t="n">
        <v>38322</v>
      </c>
      <c r="I3189" s="82" t="n">
        <v>0</v>
      </c>
      <c r="J3189" s="82" t="n">
        <v>0</v>
      </c>
      <c r="K3189" s="83" t="n">
        <f aca="false">IF(J3189=0,0,J3189/I3189)</f>
        <v>0</v>
      </c>
      <c r="L3189" s="83" t="n">
        <f aca="false">I3189/UOM</f>
        <v>0</v>
      </c>
      <c r="M3189" s="83" t="n">
        <f aca="false">J3189/UOM</f>
        <v>0</v>
      </c>
      <c r="N3189" s="84" t="str">
        <f aca="false">IF(F3189="P","PHY",IF(F3189="G","G",E3189))</f>
        <v>P</v>
      </c>
      <c r="O3189" s="84" t="str">
        <f aca="false">IF(ISNA(VLOOKUP(G3189,BadCanCurves,1,FALSE())),VLOOKUP(D3189,FOLIOS,6,FALSE()),"not used")</f>
        <v>not used</v>
      </c>
      <c r="P3189" s="84" t="n">
        <f aca="false">IF($N3189="P",VLOOKUP(H3189,PrcBuckets,2,FALSE()),0)</f>
        <v>12</v>
      </c>
      <c r="Q3189" s="84" t="n">
        <f aca="false">IF($N3189="D",VLOOKUP(H3189,BasisBuckets,2,FALSE()),0)</f>
        <v>0</v>
      </c>
      <c r="R3189" s="84" t="n">
        <f aca="false">IF($N3189="PHY",VLOOKUP(H3189,PGDBuckets,2,FALSE()),0)</f>
        <v>0</v>
      </c>
      <c r="S3189" s="84" t="n">
        <f aca="false">IF($N3189="G",VLOOKUP(H3189,PGDBuckets,2,FALSE()),0)</f>
        <v>0</v>
      </c>
      <c r="T3189" s="84" t="n">
        <f aca="false">SUM(P3189:S3189)</f>
        <v>12</v>
      </c>
      <c r="U3189" s="84" t="str">
        <f aca="false">IF(O3189="not used","-",O3189&amp;N3189&amp;T3189)</f>
        <v>-</v>
      </c>
      <c r="V3189" s="84" t="str">
        <f aca="false">IF(O3189="Not Used","-",VLOOKUP(D3189,FOLIOS,7,FALSE())&amp;H3189)</f>
        <v>-</v>
      </c>
      <c r="W3189" s="84" t="str">
        <f aca="false">IF(U3189="-","-",O3189&amp;E3189&amp;H3189)</f>
        <v>-</v>
      </c>
      <c r="X3189" s="85" t="str">
        <f aca="false">D3189&amp;G3189</f>
        <v>FT-CAND-EGSC-PRCTOLL:KING/MALIN</v>
      </c>
      <c r="AF3189" s="0" t="str">
        <f aca="false">D3189&amp;V3189</f>
        <v>FT-CAND-EGSC-PRC-</v>
      </c>
    </row>
    <row r="3190" customFormat="false" ht="12.75" hidden="false" customHeight="false" outlineLevel="0" collapsed="false">
      <c r="A3190" s="81" t="n">
        <v>36682</v>
      </c>
      <c r="B3190" s="82" t="s">
        <v>55</v>
      </c>
      <c r="C3190" s="82" t="s">
        <v>56</v>
      </c>
      <c r="D3190" s="82" t="s">
        <v>103</v>
      </c>
      <c r="E3190" s="82" t="s">
        <v>24</v>
      </c>
      <c r="F3190" s="82"/>
      <c r="G3190" s="82" t="s">
        <v>65</v>
      </c>
      <c r="H3190" s="81" t="n">
        <v>38353</v>
      </c>
      <c r="I3190" s="82" t="n">
        <v>0</v>
      </c>
      <c r="J3190" s="82" t="n">
        <v>0</v>
      </c>
      <c r="K3190" s="83" t="n">
        <f aca="false">IF(J3190=0,0,J3190/I3190)</f>
        <v>0</v>
      </c>
      <c r="L3190" s="83" t="n">
        <f aca="false">I3190/UOM</f>
        <v>0</v>
      </c>
      <c r="M3190" s="83" t="n">
        <f aca="false">J3190/UOM</f>
        <v>0</v>
      </c>
      <c r="N3190" s="84" t="str">
        <f aca="false">IF(F3190="P","PHY",IF(F3190="G","G",E3190))</f>
        <v>P</v>
      </c>
      <c r="O3190" s="84" t="str">
        <f aca="false">IF(ISNA(VLOOKUP(G3190,BadCanCurves,1,FALSE())),VLOOKUP(D3190,FOLIOS,6,FALSE()),"not used")</f>
        <v>not used</v>
      </c>
      <c r="P3190" s="84" t="n">
        <f aca="false">IF($N3190="P",VLOOKUP(H3190,PrcBuckets,2,FALSE()),0)</f>
        <v>13</v>
      </c>
      <c r="Q3190" s="84" t="n">
        <f aca="false">IF($N3190="D",VLOOKUP(H3190,BasisBuckets,2,FALSE()),0)</f>
        <v>0</v>
      </c>
      <c r="R3190" s="84" t="n">
        <f aca="false">IF($N3190="PHY",VLOOKUP(H3190,PGDBuckets,2,FALSE()),0)</f>
        <v>0</v>
      </c>
      <c r="S3190" s="84" t="n">
        <f aca="false">IF($N3190="G",VLOOKUP(H3190,PGDBuckets,2,FALSE()),0)</f>
        <v>0</v>
      </c>
      <c r="T3190" s="84" t="n">
        <f aca="false">SUM(P3190:S3190)</f>
        <v>13</v>
      </c>
      <c r="U3190" s="84" t="str">
        <f aca="false">IF(O3190="not used","-",O3190&amp;N3190&amp;T3190)</f>
        <v>-</v>
      </c>
      <c r="V3190" s="84" t="str">
        <f aca="false">IF(O3190="Not Used","-",VLOOKUP(D3190,FOLIOS,7,FALSE())&amp;H3190)</f>
        <v>-</v>
      </c>
      <c r="W3190" s="84" t="str">
        <f aca="false">IF(U3190="-","-",O3190&amp;E3190&amp;H3190)</f>
        <v>-</v>
      </c>
      <c r="X3190" s="85" t="str">
        <f aca="false">D3190&amp;G3190</f>
        <v>FT-CAND-EGSC-PRCTOLL:KING/MALIN</v>
      </c>
      <c r="AF3190" s="0" t="str">
        <f aca="false">D3190&amp;V3190</f>
        <v>FT-CAND-EGSC-PRC-</v>
      </c>
    </row>
    <row r="3191" customFormat="false" ht="12.75" hidden="false" customHeight="false" outlineLevel="0" collapsed="false">
      <c r="A3191" s="81" t="n">
        <v>36682</v>
      </c>
      <c r="B3191" s="82" t="s">
        <v>55</v>
      </c>
      <c r="C3191" s="82" t="s">
        <v>56</v>
      </c>
      <c r="D3191" s="82" t="s">
        <v>103</v>
      </c>
      <c r="E3191" s="82" t="s">
        <v>24</v>
      </c>
      <c r="F3191" s="82"/>
      <c r="G3191" s="82" t="s">
        <v>65</v>
      </c>
      <c r="H3191" s="81" t="n">
        <v>38384</v>
      </c>
      <c r="I3191" s="82" t="n">
        <v>0</v>
      </c>
      <c r="J3191" s="82" t="n">
        <v>0</v>
      </c>
      <c r="K3191" s="83" t="n">
        <f aca="false">IF(J3191=0,0,J3191/I3191)</f>
        <v>0</v>
      </c>
      <c r="L3191" s="83" t="n">
        <f aca="false">I3191/UOM</f>
        <v>0</v>
      </c>
      <c r="M3191" s="83" t="n">
        <f aca="false">J3191/UOM</f>
        <v>0</v>
      </c>
      <c r="N3191" s="84" t="str">
        <f aca="false">IF(F3191="P","PHY",IF(F3191="G","G",E3191))</f>
        <v>P</v>
      </c>
      <c r="O3191" s="84" t="str">
        <f aca="false">IF(ISNA(VLOOKUP(G3191,BadCanCurves,1,FALSE())),VLOOKUP(D3191,FOLIOS,6,FALSE()),"not used")</f>
        <v>not used</v>
      </c>
      <c r="P3191" s="84" t="n">
        <f aca="false">IF($N3191="P",VLOOKUP(H3191,PrcBuckets,2,FALSE()),0)</f>
        <v>13</v>
      </c>
      <c r="Q3191" s="84" t="n">
        <f aca="false">IF($N3191="D",VLOOKUP(H3191,BasisBuckets,2,FALSE()),0)</f>
        <v>0</v>
      </c>
      <c r="R3191" s="84" t="n">
        <f aca="false">IF($N3191="PHY",VLOOKUP(H3191,PGDBuckets,2,FALSE()),0)</f>
        <v>0</v>
      </c>
      <c r="S3191" s="84" t="n">
        <f aca="false">IF($N3191="G",VLOOKUP(H3191,PGDBuckets,2,FALSE()),0)</f>
        <v>0</v>
      </c>
      <c r="T3191" s="84" t="n">
        <f aca="false">SUM(P3191:S3191)</f>
        <v>13</v>
      </c>
      <c r="U3191" s="84" t="str">
        <f aca="false">IF(O3191="not used","-",O3191&amp;N3191&amp;T3191)</f>
        <v>-</v>
      </c>
      <c r="V3191" s="84" t="str">
        <f aca="false">IF(O3191="Not Used","-",VLOOKUP(D3191,FOLIOS,7,FALSE())&amp;H3191)</f>
        <v>-</v>
      </c>
      <c r="W3191" s="84" t="str">
        <f aca="false">IF(U3191="-","-",O3191&amp;E3191&amp;H3191)</f>
        <v>-</v>
      </c>
      <c r="X3191" s="85" t="str">
        <f aca="false">D3191&amp;G3191</f>
        <v>FT-CAND-EGSC-PRCTOLL:KING/MALIN</v>
      </c>
      <c r="AF3191" s="0" t="str">
        <f aca="false">D3191&amp;V3191</f>
        <v>FT-CAND-EGSC-PRC-</v>
      </c>
    </row>
    <row r="3192" customFormat="false" ht="12.75" hidden="false" customHeight="false" outlineLevel="0" collapsed="false">
      <c r="A3192" s="81" t="n">
        <v>36682</v>
      </c>
      <c r="B3192" s="82" t="s">
        <v>55</v>
      </c>
      <c r="C3192" s="82" t="s">
        <v>56</v>
      </c>
      <c r="D3192" s="82" t="s">
        <v>103</v>
      </c>
      <c r="E3192" s="82" t="s">
        <v>24</v>
      </c>
      <c r="F3192" s="82"/>
      <c r="G3192" s="82" t="s">
        <v>65</v>
      </c>
      <c r="H3192" s="81" t="n">
        <v>38412</v>
      </c>
      <c r="I3192" s="82" t="n">
        <v>0</v>
      </c>
      <c r="J3192" s="82" t="n">
        <v>0</v>
      </c>
      <c r="K3192" s="83" t="n">
        <f aca="false">IF(J3192=0,0,J3192/I3192)</f>
        <v>0</v>
      </c>
      <c r="L3192" s="83" t="n">
        <f aca="false">I3192/UOM</f>
        <v>0</v>
      </c>
      <c r="M3192" s="83" t="n">
        <f aca="false">J3192/UOM</f>
        <v>0</v>
      </c>
      <c r="N3192" s="84" t="str">
        <f aca="false">IF(F3192="P","PHY",IF(F3192="G","G",E3192))</f>
        <v>P</v>
      </c>
      <c r="O3192" s="84" t="str">
        <f aca="false">IF(ISNA(VLOOKUP(G3192,BadCanCurves,1,FALSE())),VLOOKUP(D3192,FOLIOS,6,FALSE()),"not used")</f>
        <v>not used</v>
      </c>
      <c r="P3192" s="84" t="n">
        <f aca="false">IF($N3192="P",VLOOKUP(H3192,PrcBuckets,2,FALSE()),0)</f>
        <v>13</v>
      </c>
      <c r="Q3192" s="84" t="n">
        <f aca="false">IF($N3192="D",VLOOKUP(H3192,BasisBuckets,2,FALSE()),0)</f>
        <v>0</v>
      </c>
      <c r="R3192" s="84" t="n">
        <f aca="false">IF($N3192="PHY",VLOOKUP(H3192,PGDBuckets,2,FALSE()),0)</f>
        <v>0</v>
      </c>
      <c r="S3192" s="84" t="n">
        <f aca="false">IF($N3192="G",VLOOKUP(H3192,PGDBuckets,2,FALSE()),0)</f>
        <v>0</v>
      </c>
      <c r="T3192" s="84" t="n">
        <f aca="false">SUM(P3192:S3192)</f>
        <v>13</v>
      </c>
      <c r="U3192" s="84" t="str">
        <f aca="false">IF(O3192="not used","-",O3192&amp;N3192&amp;T3192)</f>
        <v>-</v>
      </c>
      <c r="V3192" s="84" t="str">
        <f aca="false">IF(O3192="Not Used","-",VLOOKUP(D3192,FOLIOS,7,FALSE())&amp;H3192)</f>
        <v>-</v>
      </c>
      <c r="W3192" s="84" t="str">
        <f aca="false">IF(U3192="-","-",O3192&amp;E3192&amp;H3192)</f>
        <v>-</v>
      </c>
      <c r="X3192" s="85" t="str">
        <f aca="false">D3192&amp;G3192</f>
        <v>FT-CAND-EGSC-PRCTOLL:KING/MALIN</v>
      </c>
      <c r="AF3192" s="0" t="str">
        <f aca="false">D3192&amp;V3192</f>
        <v>FT-CAND-EGSC-PRC-</v>
      </c>
    </row>
    <row r="3193" customFormat="false" ht="12.75" hidden="false" customHeight="false" outlineLevel="0" collapsed="false">
      <c r="A3193" s="81" t="n">
        <v>36682</v>
      </c>
      <c r="B3193" s="82" t="s">
        <v>55</v>
      </c>
      <c r="C3193" s="82" t="s">
        <v>56</v>
      </c>
      <c r="D3193" s="82" t="s">
        <v>103</v>
      </c>
      <c r="E3193" s="82" t="s">
        <v>24</v>
      </c>
      <c r="F3193" s="82"/>
      <c r="G3193" s="82" t="s">
        <v>65</v>
      </c>
      <c r="H3193" s="81" t="n">
        <v>38443</v>
      </c>
      <c r="I3193" s="82" t="n">
        <v>0</v>
      </c>
      <c r="J3193" s="82" t="n">
        <v>0</v>
      </c>
      <c r="K3193" s="83" t="n">
        <f aca="false">IF(J3193=0,0,J3193/I3193)</f>
        <v>0</v>
      </c>
      <c r="L3193" s="83" t="n">
        <f aca="false">I3193/UOM</f>
        <v>0</v>
      </c>
      <c r="M3193" s="83" t="n">
        <f aca="false">J3193/UOM</f>
        <v>0</v>
      </c>
      <c r="N3193" s="84" t="str">
        <f aca="false">IF(F3193="P","PHY",IF(F3193="G","G",E3193))</f>
        <v>P</v>
      </c>
      <c r="O3193" s="84" t="str">
        <f aca="false">IF(ISNA(VLOOKUP(G3193,BadCanCurves,1,FALSE())),VLOOKUP(D3193,FOLIOS,6,FALSE()),"not used")</f>
        <v>not used</v>
      </c>
      <c r="P3193" s="84" t="n">
        <f aca="false">IF($N3193="P",VLOOKUP(H3193,PrcBuckets,2,FALSE()),0)</f>
        <v>13</v>
      </c>
      <c r="Q3193" s="84" t="n">
        <f aca="false">IF($N3193="D",VLOOKUP(H3193,BasisBuckets,2,FALSE()),0)</f>
        <v>0</v>
      </c>
      <c r="R3193" s="84" t="n">
        <f aca="false">IF($N3193="PHY",VLOOKUP(H3193,PGDBuckets,2,FALSE()),0)</f>
        <v>0</v>
      </c>
      <c r="S3193" s="84" t="n">
        <f aca="false">IF($N3193="G",VLOOKUP(H3193,PGDBuckets,2,FALSE()),0)</f>
        <v>0</v>
      </c>
      <c r="T3193" s="84" t="n">
        <f aca="false">SUM(P3193:S3193)</f>
        <v>13</v>
      </c>
      <c r="U3193" s="84" t="str">
        <f aca="false">IF(O3193="not used","-",O3193&amp;N3193&amp;T3193)</f>
        <v>-</v>
      </c>
      <c r="V3193" s="84" t="str">
        <f aca="false">IF(O3193="Not Used","-",VLOOKUP(D3193,FOLIOS,7,FALSE())&amp;H3193)</f>
        <v>-</v>
      </c>
      <c r="W3193" s="84" t="str">
        <f aca="false">IF(U3193="-","-",O3193&amp;E3193&amp;H3193)</f>
        <v>-</v>
      </c>
      <c r="X3193" s="85" t="str">
        <f aca="false">D3193&amp;G3193</f>
        <v>FT-CAND-EGSC-PRCTOLL:KING/MALIN</v>
      </c>
      <c r="AF3193" s="0" t="str">
        <f aca="false">D3193&amp;V3193</f>
        <v>FT-CAND-EGSC-PRC-</v>
      </c>
    </row>
    <row r="3194" customFormat="false" ht="12.75" hidden="false" customHeight="false" outlineLevel="0" collapsed="false">
      <c r="A3194" s="81" t="n">
        <v>36682</v>
      </c>
      <c r="B3194" s="82" t="s">
        <v>55</v>
      </c>
      <c r="C3194" s="82" t="s">
        <v>56</v>
      </c>
      <c r="D3194" s="82" t="s">
        <v>103</v>
      </c>
      <c r="E3194" s="82" t="s">
        <v>24</v>
      </c>
      <c r="F3194" s="82"/>
      <c r="G3194" s="82" t="s">
        <v>65</v>
      </c>
      <c r="H3194" s="81" t="n">
        <v>38473</v>
      </c>
      <c r="I3194" s="82" t="n">
        <v>0</v>
      </c>
      <c r="J3194" s="82" t="n">
        <v>0</v>
      </c>
      <c r="K3194" s="83" t="n">
        <f aca="false">IF(J3194=0,0,J3194/I3194)</f>
        <v>0</v>
      </c>
      <c r="L3194" s="83" t="n">
        <f aca="false">I3194/UOM</f>
        <v>0</v>
      </c>
      <c r="M3194" s="83" t="n">
        <f aca="false">J3194/UOM</f>
        <v>0</v>
      </c>
      <c r="N3194" s="84" t="str">
        <f aca="false">IF(F3194="P","PHY",IF(F3194="G","G",E3194))</f>
        <v>P</v>
      </c>
      <c r="O3194" s="84" t="str">
        <f aca="false">IF(ISNA(VLOOKUP(G3194,BadCanCurves,1,FALSE())),VLOOKUP(D3194,FOLIOS,6,FALSE()),"not used")</f>
        <v>not used</v>
      </c>
      <c r="P3194" s="84" t="n">
        <f aca="false">IF($N3194="P",VLOOKUP(H3194,PrcBuckets,2,FALSE()),0)</f>
        <v>13</v>
      </c>
      <c r="Q3194" s="84" t="n">
        <f aca="false">IF($N3194="D",VLOOKUP(H3194,BasisBuckets,2,FALSE()),0)</f>
        <v>0</v>
      </c>
      <c r="R3194" s="84" t="n">
        <f aca="false">IF($N3194="PHY",VLOOKUP(H3194,PGDBuckets,2,FALSE()),0)</f>
        <v>0</v>
      </c>
      <c r="S3194" s="84" t="n">
        <f aca="false">IF($N3194="G",VLOOKUP(H3194,PGDBuckets,2,FALSE()),0)</f>
        <v>0</v>
      </c>
      <c r="T3194" s="84" t="n">
        <f aca="false">SUM(P3194:S3194)</f>
        <v>13</v>
      </c>
      <c r="U3194" s="84" t="str">
        <f aca="false">IF(O3194="not used","-",O3194&amp;N3194&amp;T3194)</f>
        <v>-</v>
      </c>
      <c r="V3194" s="84" t="str">
        <f aca="false">IF(O3194="Not Used","-",VLOOKUP(D3194,FOLIOS,7,FALSE())&amp;H3194)</f>
        <v>-</v>
      </c>
      <c r="W3194" s="84" t="str">
        <f aca="false">IF(U3194="-","-",O3194&amp;E3194&amp;H3194)</f>
        <v>-</v>
      </c>
      <c r="X3194" s="85" t="str">
        <f aca="false">D3194&amp;G3194</f>
        <v>FT-CAND-EGSC-PRCTOLL:KING/MALIN</v>
      </c>
      <c r="AF3194" s="0" t="str">
        <f aca="false">D3194&amp;V3194</f>
        <v>FT-CAND-EGSC-PRC-</v>
      </c>
    </row>
    <row r="3195" customFormat="false" ht="12.75" hidden="false" customHeight="false" outlineLevel="0" collapsed="false">
      <c r="A3195" s="81" t="n">
        <v>36682</v>
      </c>
      <c r="B3195" s="82" t="s">
        <v>55</v>
      </c>
      <c r="C3195" s="82" t="s">
        <v>56</v>
      </c>
      <c r="D3195" s="82" t="s">
        <v>103</v>
      </c>
      <c r="E3195" s="82" t="s">
        <v>24</v>
      </c>
      <c r="F3195" s="82"/>
      <c r="G3195" s="82" t="s">
        <v>65</v>
      </c>
      <c r="H3195" s="81" t="n">
        <v>38504</v>
      </c>
      <c r="I3195" s="82" t="n">
        <v>0</v>
      </c>
      <c r="J3195" s="82" t="n">
        <v>0</v>
      </c>
      <c r="K3195" s="83" t="n">
        <f aca="false">IF(J3195=0,0,J3195/I3195)</f>
        <v>0</v>
      </c>
      <c r="L3195" s="83" t="n">
        <f aca="false">I3195/UOM</f>
        <v>0</v>
      </c>
      <c r="M3195" s="83" t="n">
        <f aca="false">J3195/UOM</f>
        <v>0</v>
      </c>
      <c r="N3195" s="84" t="str">
        <f aca="false">IF(F3195="P","PHY",IF(F3195="G","G",E3195))</f>
        <v>P</v>
      </c>
      <c r="O3195" s="84" t="str">
        <f aca="false">IF(ISNA(VLOOKUP(G3195,BadCanCurves,1,FALSE())),VLOOKUP(D3195,FOLIOS,6,FALSE()),"not used")</f>
        <v>not used</v>
      </c>
      <c r="P3195" s="84" t="n">
        <f aca="false">IF($N3195="P",VLOOKUP(H3195,PrcBuckets,2,FALSE()),0)</f>
        <v>13</v>
      </c>
      <c r="Q3195" s="84" t="n">
        <f aca="false">IF($N3195="D",VLOOKUP(H3195,BasisBuckets,2,FALSE()),0)</f>
        <v>0</v>
      </c>
      <c r="R3195" s="84" t="n">
        <f aca="false">IF($N3195="PHY",VLOOKUP(H3195,PGDBuckets,2,FALSE()),0)</f>
        <v>0</v>
      </c>
      <c r="S3195" s="84" t="n">
        <f aca="false">IF($N3195="G",VLOOKUP(H3195,PGDBuckets,2,FALSE()),0)</f>
        <v>0</v>
      </c>
      <c r="T3195" s="84" t="n">
        <f aca="false">SUM(P3195:S3195)</f>
        <v>13</v>
      </c>
      <c r="U3195" s="84" t="str">
        <f aca="false">IF(O3195="not used","-",O3195&amp;N3195&amp;T3195)</f>
        <v>-</v>
      </c>
      <c r="V3195" s="84" t="str">
        <f aca="false">IF(O3195="Not Used","-",VLOOKUP(D3195,FOLIOS,7,FALSE())&amp;H3195)</f>
        <v>-</v>
      </c>
      <c r="W3195" s="84" t="str">
        <f aca="false">IF(U3195="-","-",O3195&amp;E3195&amp;H3195)</f>
        <v>-</v>
      </c>
      <c r="X3195" s="85" t="str">
        <f aca="false">D3195&amp;G3195</f>
        <v>FT-CAND-EGSC-PRCTOLL:KING/MALIN</v>
      </c>
      <c r="AF3195" s="0" t="str">
        <f aca="false">D3195&amp;V3195</f>
        <v>FT-CAND-EGSC-PRC-</v>
      </c>
    </row>
    <row r="3196" customFormat="false" ht="12.75" hidden="false" customHeight="false" outlineLevel="0" collapsed="false">
      <c r="A3196" s="81" t="n">
        <v>36682</v>
      </c>
      <c r="B3196" s="82" t="s">
        <v>55</v>
      </c>
      <c r="C3196" s="82" t="s">
        <v>56</v>
      </c>
      <c r="D3196" s="82" t="s">
        <v>103</v>
      </c>
      <c r="E3196" s="82" t="s">
        <v>24</v>
      </c>
      <c r="F3196" s="82"/>
      <c r="G3196" s="82" t="s">
        <v>65</v>
      </c>
      <c r="H3196" s="81" t="n">
        <v>38534</v>
      </c>
      <c r="I3196" s="82" t="n">
        <v>0</v>
      </c>
      <c r="J3196" s="82" t="n">
        <v>0</v>
      </c>
      <c r="K3196" s="83" t="n">
        <f aca="false">IF(J3196=0,0,J3196/I3196)</f>
        <v>0</v>
      </c>
      <c r="L3196" s="83" t="n">
        <f aca="false">I3196/UOM</f>
        <v>0</v>
      </c>
      <c r="M3196" s="83" t="n">
        <f aca="false">J3196/UOM</f>
        <v>0</v>
      </c>
      <c r="N3196" s="84" t="str">
        <f aca="false">IF(F3196="P","PHY",IF(F3196="G","G",E3196))</f>
        <v>P</v>
      </c>
      <c r="O3196" s="84" t="str">
        <f aca="false">IF(ISNA(VLOOKUP(G3196,BadCanCurves,1,FALSE())),VLOOKUP(D3196,FOLIOS,6,FALSE()),"not used")</f>
        <v>not used</v>
      </c>
      <c r="P3196" s="84" t="n">
        <f aca="false">IF($N3196="P",VLOOKUP(H3196,PrcBuckets,2,FALSE()),0)</f>
        <v>13</v>
      </c>
      <c r="Q3196" s="84" t="n">
        <f aca="false">IF($N3196="D",VLOOKUP(H3196,BasisBuckets,2,FALSE()),0)</f>
        <v>0</v>
      </c>
      <c r="R3196" s="84" t="n">
        <f aca="false">IF($N3196="PHY",VLOOKUP(H3196,PGDBuckets,2,FALSE()),0)</f>
        <v>0</v>
      </c>
      <c r="S3196" s="84" t="n">
        <f aca="false">IF($N3196="G",VLOOKUP(H3196,PGDBuckets,2,FALSE()),0)</f>
        <v>0</v>
      </c>
      <c r="T3196" s="84" t="n">
        <f aca="false">SUM(P3196:S3196)</f>
        <v>13</v>
      </c>
      <c r="U3196" s="84" t="str">
        <f aca="false">IF(O3196="not used","-",O3196&amp;N3196&amp;T3196)</f>
        <v>-</v>
      </c>
      <c r="V3196" s="84" t="str">
        <f aca="false">IF(O3196="Not Used","-",VLOOKUP(D3196,FOLIOS,7,FALSE())&amp;H3196)</f>
        <v>-</v>
      </c>
      <c r="W3196" s="84" t="str">
        <f aca="false">IF(U3196="-","-",O3196&amp;E3196&amp;H3196)</f>
        <v>-</v>
      </c>
      <c r="X3196" s="85" t="str">
        <f aca="false">D3196&amp;G3196</f>
        <v>FT-CAND-EGSC-PRCTOLL:KING/MALIN</v>
      </c>
      <c r="AF3196" s="0" t="str">
        <f aca="false">D3196&amp;V3196</f>
        <v>FT-CAND-EGSC-PRC-</v>
      </c>
    </row>
    <row r="3197" customFormat="false" ht="12.75" hidden="false" customHeight="false" outlineLevel="0" collapsed="false">
      <c r="A3197" s="81" t="n">
        <v>36682</v>
      </c>
      <c r="B3197" s="82" t="s">
        <v>55</v>
      </c>
      <c r="C3197" s="82" t="s">
        <v>56</v>
      </c>
      <c r="D3197" s="82" t="s">
        <v>103</v>
      </c>
      <c r="E3197" s="82" t="s">
        <v>24</v>
      </c>
      <c r="F3197" s="82"/>
      <c r="G3197" s="82" t="s">
        <v>65</v>
      </c>
      <c r="H3197" s="81" t="n">
        <v>38565</v>
      </c>
      <c r="I3197" s="82" t="n">
        <v>0</v>
      </c>
      <c r="J3197" s="82" t="n">
        <v>0</v>
      </c>
      <c r="K3197" s="83" t="n">
        <f aca="false">IF(J3197=0,0,J3197/I3197)</f>
        <v>0</v>
      </c>
      <c r="L3197" s="83" t="n">
        <f aca="false">I3197/UOM</f>
        <v>0</v>
      </c>
      <c r="M3197" s="83" t="n">
        <f aca="false">J3197/UOM</f>
        <v>0</v>
      </c>
      <c r="N3197" s="84" t="str">
        <f aca="false">IF(F3197="P","PHY",IF(F3197="G","G",E3197))</f>
        <v>P</v>
      </c>
      <c r="O3197" s="84" t="str">
        <f aca="false">IF(ISNA(VLOOKUP(G3197,BadCanCurves,1,FALSE())),VLOOKUP(D3197,FOLIOS,6,FALSE()),"not used")</f>
        <v>not used</v>
      </c>
      <c r="P3197" s="84" t="n">
        <f aca="false">IF($N3197="P",VLOOKUP(H3197,PrcBuckets,2,FALSE()),0)</f>
        <v>13</v>
      </c>
      <c r="Q3197" s="84" t="n">
        <f aca="false">IF($N3197="D",VLOOKUP(H3197,BasisBuckets,2,FALSE()),0)</f>
        <v>0</v>
      </c>
      <c r="R3197" s="84" t="n">
        <f aca="false">IF($N3197="PHY",VLOOKUP(H3197,PGDBuckets,2,FALSE()),0)</f>
        <v>0</v>
      </c>
      <c r="S3197" s="84" t="n">
        <f aca="false">IF($N3197="G",VLOOKUP(H3197,PGDBuckets,2,FALSE()),0)</f>
        <v>0</v>
      </c>
      <c r="T3197" s="84" t="n">
        <f aca="false">SUM(P3197:S3197)</f>
        <v>13</v>
      </c>
      <c r="U3197" s="84" t="str">
        <f aca="false">IF(O3197="not used","-",O3197&amp;N3197&amp;T3197)</f>
        <v>-</v>
      </c>
      <c r="V3197" s="84" t="str">
        <f aca="false">IF(O3197="Not Used","-",VLOOKUP(D3197,FOLIOS,7,FALSE())&amp;H3197)</f>
        <v>-</v>
      </c>
      <c r="W3197" s="84" t="str">
        <f aca="false">IF(U3197="-","-",O3197&amp;E3197&amp;H3197)</f>
        <v>-</v>
      </c>
      <c r="X3197" s="85" t="str">
        <f aca="false">D3197&amp;G3197</f>
        <v>FT-CAND-EGSC-PRCTOLL:KING/MALIN</v>
      </c>
      <c r="AF3197" s="0" t="str">
        <f aca="false">D3197&amp;V3197</f>
        <v>FT-CAND-EGSC-PRC-</v>
      </c>
    </row>
    <row r="3198" customFormat="false" ht="12.75" hidden="false" customHeight="false" outlineLevel="0" collapsed="false">
      <c r="A3198" s="81" t="n">
        <v>36682</v>
      </c>
      <c r="B3198" s="82" t="s">
        <v>55</v>
      </c>
      <c r="C3198" s="82" t="s">
        <v>56</v>
      </c>
      <c r="D3198" s="82" t="s">
        <v>103</v>
      </c>
      <c r="E3198" s="82" t="s">
        <v>24</v>
      </c>
      <c r="F3198" s="82"/>
      <c r="G3198" s="82" t="s">
        <v>65</v>
      </c>
      <c r="H3198" s="81" t="n">
        <v>38596</v>
      </c>
      <c r="I3198" s="82" t="n">
        <v>0</v>
      </c>
      <c r="J3198" s="82" t="n">
        <v>0</v>
      </c>
      <c r="K3198" s="83" t="n">
        <f aca="false">IF(J3198=0,0,J3198/I3198)</f>
        <v>0</v>
      </c>
      <c r="L3198" s="83" t="n">
        <f aca="false">I3198/UOM</f>
        <v>0</v>
      </c>
      <c r="M3198" s="83" t="n">
        <f aca="false">J3198/UOM</f>
        <v>0</v>
      </c>
      <c r="N3198" s="84" t="str">
        <f aca="false">IF(F3198="P","PHY",IF(F3198="G","G",E3198))</f>
        <v>P</v>
      </c>
      <c r="O3198" s="84" t="str">
        <f aca="false">IF(ISNA(VLOOKUP(G3198,BadCanCurves,1,FALSE())),VLOOKUP(D3198,FOLIOS,6,FALSE()),"not used")</f>
        <v>not used</v>
      </c>
      <c r="P3198" s="84" t="n">
        <f aca="false">IF($N3198="P",VLOOKUP(H3198,PrcBuckets,2,FALSE()),0)</f>
        <v>13</v>
      </c>
      <c r="Q3198" s="84" t="n">
        <f aca="false">IF($N3198="D",VLOOKUP(H3198,BasisBuckets,2,FALSE()),0)</f>
        <v>0</v>
      </c>
      <c r="R3198" s="84" t="n">
        <f aca="false">IF($N3198="PHY",VLOOKUP(H3198,PGDBuckets,2,FALSE()),0)</f>
        <v>0</v>
      </c>
      <c r="S3198" s="84" t="n">
        <f aca="false">IF($N3198="G",VLOOKUP(H3198,PGDBuckets,2,FALSE()),0)</f>
        <v>0</v>
      </c>
      <c r="T3198" s="84" t="n">
        <f aca="false">SUM(P3198:S3198)</f>
        <v>13</v>
      </c>
      <c r="U3198" s="84" t="str">
        <f aca="false">IF(O3198="not used","-",O3198&amp;N3198&amp;T3198)</f>
        <v>-</v>
      </c>
      <c r="V3198" s="84" t="str">
        <f aca="false">IF(O3198="Not Used","-",VLOOKUP(D3198,FOLIOS,7,FALSE())&amp;H3198)</f>
        <v>-</v>
      </c>
      <c r="W3198" s="84" t="str">
        <f aca="false">IF(U3198="-","-",O3198&amp;E3198&amp;H3198)</f>
        <v>-</v>
      </c>
      <c r="X3198" s="85" t="str">
        <f aca="false">D3198&amp;G3198</f>
        <v>FT-CAND-EGSC-PRCTOLL:KING/MALIN</v>
      </c>
      <c r="AF3198" s="0" t="str">
        <f aca="false">D3198&amp;V3198</f>
        <v>FT-CAND-EGSC-PRC-</v>
      </c>
    </row>
    <row r="3199" customFormat="false" ht="12.75" hidden="false" customHeight="false" outlineLevel="0" collapsed="false">
      <c r="A3199" s="81" t="n">
        <v>36682</v>
      </c>
      <c r="B3199" s="82" t="s">
        <v>55</v>
      </c>
      <c r="C3199" s="82" t="s">
        <v>56</v>
      </c>
      <c r="D3199" s="82" t="s">
        <v>103</v>
      </c>
      <c r="E3199" s="82" t="s">
        <v>24</v>
      </c>
      <c r="F3199" s="82"/>
      <c r="G3199" s="82" t="s">
        <v>65</v>
      </c>
      <c r="H3199" s="81" t="n">
        <v>38626</v>
      </c>
      <c r="I3199" s="82" t="n">
        <v>0</v>
      </c>
      <c r="J3199" s="82" t="n">
        <v>0</v>
      </c>
      <c r="K3199" s="83" t="n">
        <f aca="false">IF(J3199=0,0,J3199/I3199)</f>
        <v>0</v>
      </c>
      <c r="L3199" s="83" t="n">
        <f aca="false">I3199/UOM</f>
        <v>0</v>
      </c>
      <c r="M3199" s="83" t="n">
        <f aca="false">J3199/UOM</f>
        <v>0</v>
      </c>
      <c r="N3199" s="84" t="str">
        <f aca="false">IF(F3199="P","PHY",IF(F3199="G","G",E3199))</f>
        <v>P</v>
      </c>
      <c r="O3199" s="84" t="str">
        <f aca="false">IF(ISNA(VLOOKUP(G3199,BadCanCurves,1,FALSE())),VLOOKUP(D3199,FOLIOS,6,FALSE()),"not used")</f>
        <v>not used</v>
      </c>
      <c r="P3199" s="84" t="n">
        <f aca="false">IF($N3199="P",VLOOKUP(H3199,PrcBuckets,2,FALSE()),0)</f>
        <v>13</v>
      </c>
      <c r="Q3199" s="84" t="n">
        <f aca="false">IF($N3199="D",VLOOKUP(H3199,BasisBuckets,2,FALSE()),0)</f>
        <v>0</v>
      </c>
      <c r="R3199" s="84" t="n">
        <f aca="false">IF($N3199="PHY",VLOOKUP(H3199,PGDBuckets,2,FALSE()),0)</f>
        <v>0</v>
      </c>
      <c r="S3199" s="84" t="n">
        <f aca="false">IF($N3199="G",VLOOKUP(H3199,PGDBuckets,2,FALSE()),0)</f>
        <v>0</v>
      </c>
      <c r="T3199" s="84" t="n">
        <f aca="false">SUM(P3199:S3199)</f>
        <v>13</v>
      </c>
      <c r="U3199" s="84" t="str">
        <f aca="false">IF(O3199="not used","-",O3199&amp;N3199&amp;T3199)</f>
        <v>-</v>
      </c>
      <c r="V3199" s="84" t="str">
        <f aca="false">IF(O3199="Not Used","-",VLOOKUP(D3199,FOLIOS,7,FALSE())&amp;H3199)</f>
        <v>-</v>
      </c>
      <c r="W3199" s="84" t="str">
        <f aca="false">IF(U3199="-","-",O3199&amp;E3199&amp;H3199)</f>
        <v>-</v>
      </c>
      <c r="X3199" s="85" t="str">
        <f aca="false">D3199&amp;G3199</f>
        <v>FT-CAND-EGSC-PRCTOLL:KING/MALIN</v>
      </c>
      <c r="AF3199" s="0" t="str">
        <f aca="false">D3199&amp;V3199</f>
        <v>FT-CAND-EGSC-PRC-</v>
      </c>
    </row>
    <row r="3200" customFormat="false" ht="12.75" hidden="false" customHeight="false" outlineLevel="0" collapsed="false">
      <c r="A3200" s="81" t="n">
        <v>36682</v>
      </c>
      <c r="B3200" s="82" t="s">
        <v>55</v>
      </c>
      <c r="C3200" s="82" t="s">
        <v>56</v>
      </c>
      <c r="D3200" s="82" t="s">
        <v>103</v>
      </c>
      <c r="E3200" s="82" t="s">
        <v>24</v>
      </c>
      <c r="F3200" s="82"/>
      <c r="G3200" s="82" t="s">
        <v>65</v>
      </c>
      <c r="H3200" s="81" t="n">
        <v>38657</v>
      </c>
      <c r="I3200" s="82" t="n">
        <v>0</v>
      </c>
      <c r="J3200" s="82" t="n">
        <v>0</v>
      </c>
      <c r="K3200" s="83" t="n">
        <f aca="false">IF(J3200=0,0,J3200/I3200)</f>
        <v>0</v>
      </c>
      <c r="L3200" s="83" t="n">
        <f aca="false">I3200/UOM</f>
        <v>0</v>
      </c>
      <c r="M3200" s="83" t="n">
        <f aca="false">J3200/UOM</f>
        <v>0</v>
      </c>
      <c r="N3200" s="84" t="str">
        <f aca="false">IF(F3200="P","PHY",IF(F3200="G","G",E3200))</f>
        <v>P</v>
      </c>
      <c r="O3200" s="84" t="str">
        <f aca="false">IF(ISNA(VLOOKUP(G3200,BadCanCurves,1,FALSE())),VLOOKUP(D3200,FOLIOS,6,FALSE()),"not used")</f>
        <v>not used</v>
      </c>
      <c r="P3200" s="84" t="n">
        <f aca="false">IF($N3200="P",VLOOKUP(H3200,PrcBuckets,2,FALSE()),0)</f>
        <v>13</v>
      </c>
      <c r="Q3200" s="84" t="n">
        <f aca="false">IF($N3200="D",VLOOKUP(H3200,BasisBuckets,2,FALSE()),0)</f>
        <v>0</v>
      </c>
      <c r="R3200" s="84" t="n">
        <f aca="false">IF($N3200="PHY",VLOOKUP(H3200,PGDBuckets,2,FALSE()),0)</f>
        <v>0</v>
      </c>
      <c r="S3200" s="84" t="n">
        <f aca="false">IF($N3200="G",VLOOKUP(H3200,PGDBuckets,2,FALSE()),0)</f>
        <v>0</v>
      </c>
      <c r="T3200" s="84" t="n">
        <f aca="false">SUM(P3200:S3200)</f>
        <v>13</v>
      </c>
      <c r="U3200" s="84" t="str">
        <f aca="false">IF(O3200="not used","-",O3200&amp;N3200&amp;T3200)</f>
        <v>-</v>
      </c>
      <c r="V3200" s="84" t="str">
        <f aca="false">IF(O3200="Not Used","-",VLOOKUP(D3200,FOLIOS,7,FALSE())&amp;H3200)</f>
        <v>-</v>
      </c>
      <c r="W3200" s="84" t="str">
        <f aca="false">IF(U3200="-","-",O3200&amp;E3200&amp;H3200)</f>
        <v>-</v>
      </c>
      <c r="X3200" s="85" t="str">
        <f aca="false">D3200&amp;G3200</f>
        <v>FT-CAND-EGSC-PRCTOLL:KING/MALIN</v>
      </c>
      <c r="AF3200" s="0" t="str">
        <f aca="false">D3200&amp;V3200</f>
        <v>FT-CAND-EGSC-PRC-</v>
      </c>
    </row>
    <row r="3201" customFormat="false" ht="12.75" hidden="false" customHeight="false" outlineLevel="0" collapsed="false">
      <c r="A3201" s="81" t="n">
        <v>36682</v>
      </c>
      <c r="B3201" s="82" t="s">
        <v>55</v>
      </c>
      <c r="C3201" s="82" t="s">
        <v>56</v>
      </c>
      <c r="D3201" s="82" t="s">
        <v>103</v>
      </c>
      <c r="E3201" s="82" t="s">
        <v>24</v>
      </c>
      <c r="F3201" s="82"/>
      <c r="G3201" s="82" t="s">
        <v>65</v>
      </c>
      <c r="H3201" s="81" t="n">
        <v>38687</v>
      </c>
      <c r="I3201" s="82" t="n">
        <v>0</v>
      </c>
      <c r="J3201" s="82" t="n">
        <v>0</v>
      </c>
      <c r="K3201" s="83" t="n">
        <f aca="false">IF(J3201=0,0,J3201/I3201)</f>
        <v>0</v>
      </c>
      <c r="L3201" s="83" t="n">
        <f aca="false">I3201/UOM</f>
        <v>0</v>
      </c>
      <c r="M3201" s="83" t="n">
        <f aca="false">J3201/UOM</f>
        <v>0</v>
      </c>
      <c r="N3201" s="84" t="str">
        <f aca="false">IF(F3201="P","PHY",IF(F3201="G","G",E3201))</f>
        <v>P</v>
      </c>
      <c r="O3201" s="84" t="str">
        <f aca="false">IF(ISNA(VLOOKUP(G3201,BadCanCurves,1,FALSE())),VLOOKUP(D3201,FOLIOS,6,FALSE()),"not used")</f>
        <v>not used</v>
      </c>
      <c r="P3201" s="84" t="n">
        <f aca="false">IF($N3201="P",VLOOKUP(H3201,PrcBuckets,2,FALSE()),0)</f>
        <v>13</v>
      </c>
      <c r="Q3201" s="84" t="n">
        <f aca="false">IF($N3201="D",VLOOKUP(H3201,BasisBuckets,2,FALSE()),0)</f>
        <v>0</v>
      </c>
      <c r="R3201" s="84" t="n">
        <f aca="false">IF($N3201="PHY",VLOOKUP(H3201,PGDBuckets,2,FALSE()),0)</f>
        <v>0</v>
      </c>
      <c r="S3201" s="84" t="n">
        <f aca="false">IF($N3201="G",VLOOKUP(H3201,PGDBuckets,2,FALSE()),0)</f>
        <v>0</v>
      </c>
      <c r="T3201" s="84" t="n">
        <f aca="false">SUM(P3201:S3201)</f>
        <v>13</v>
      </c>
      <c r="U3201" s="84" t="str">
        <f aca="false">IF(O3201="not used","-",O3201&amp;N3201&amp;T3201)</f>
        <v>-</v>
      </c>
      <c r="V3201" s="84" t="str">
        <f aca="false">IF(O3201="Not Used","-",VLOOKUP(D3201,FOLIOS,7,FALSE())&amp;H3201)</f>
        <v>-</v>
      </c>
      <c r="W3201" s="84" t="str">
        <f aca="false">IF(U3201="-","-",O3201&amp;E3201&amp;H3201)</f>
        <v>-</v>
      </c>
      <c r="X3201" s="85" t="str">
        <f aca="false">D3201&amp;G3201</f>
        <v>FT-CAND-EGSC-PRCTOLL:KING/MALIN</v>
      </c>
      <c r="AF3201" s="0" t="str">
        <f aca="false">D3201&amp;V3201</f>
        <v>FT-CAND-EGSC-PRC-</v>
      </c>
    </row>
    <row r="3202" customFormat="false" ht="12.75" hidden="false" customHeight="false" outlineLevel="0" collapsed="false">
      <c r="A3202" s="81" t="n">
        <v>36682</v>
      </c>
      <c r="B3202" s="82" t="s">
        <v>55</v>
      </c>
      <c r="C3202" s="82" t="s">
        <v>56</v>
      </c>
      <c r="D3202" s="82" t="s">
        <v>103</v>
      </c>
      <c r="E3202" s="82" t="s">
        <v>24</v>
      </c>
      <c r="F3202" s="82"/>
      <c r="G3202" s="82" t="s">
        <v>65</v>
      </c>
      <c r="H3202" s="81" t="n">
        <v>38718</v>
      </c>
      <c r="I3202" s="82" t="n">
        <v>0</v>
      </c>
      <c r="J3202" s="82" t="n">
        <v>0</v>
      </c>
      <c r="K3202" s="83" t="n">
        <f aca="false">IF(J3202=0,0,J3202/I3202)</f>
        <v>0</v>
      </c>
      <c r="L3202" s="83" t="n">
        <f aca="false">I3202/UOM</f>
        <v>0</v>
      </c>
      <c r="M3202" s="83" t="n">
        <f aca="false">J3202/UOM</f>
        <v>0</v>
      </c>
      <c r="N3202" s="84" t="str">
        <f aca="false">IF(F3202="P","PHY",IF(F3202="G","G",E3202))</f>
        <v>P</v>
      </c>
      <c r="O3202" s="84" t="str">
        <f aca="false">IF(ISNA(VLOOKUP(G3202,BadCanCurves,1,FALSE())),VLOOKUP(D3202,FOLIOS,6,FALSE()),"not used")</f>
        <v>not used</v>
      </c>
      <c r="P3202" s="84" t="n">
        <f aca="false">IF($N3202="P",VLOOKUP(H3202,PrcBuckets,2,FALSE()),0)</f>
        <v>13</v>
      </c>
      <c r="Q3202" s="84" t="n">
        <f aca="false">IF($N3202="D",VLOOKUP(H3202,BasisBuckets,2,FALSE()),0)</f>
        <v>0</v>
      </c>
      <c r="R3202" s="84" t="n">
        <f aca="false">IF($N3202="PHY",VLOOKUP(H3202,PGDBuckets,2,FALSE()),0)</f>
        <v>0</v>
      </c>
      <c r="S3202" s="84" t="n">
        <f aca="false">IF($N3202="G",VLOOKUP(H3202,PGDBuckets,2,FALSE()),0)</f>
        <v>0</v>
      </c>
      <c r="T3202" s="84" t="n">
        <f aca="false">SUM(P3202:S3202)</f>
        <v>13</v>
      </c>
      <c r="U3202" s="84" t="str">
        <f aca="false">IF(O3202="not used","-",O3202&amp;N3202&amp;T3202)</f>
        <v>-</v>
      </c>
      <c r="V3202" s="84" t="str">
        <f aca="false">IF(O3202="Not Used","-",VLOOKUP(D3202,FOLIOS,7,FALSE())&amp;H3202)</f>
        <v>-</v>
      </c>
      <c r="W3202" s="84" t="str">
        <f aca="false">IF(U3202="-","-",O3202&amp;E3202&amp;H3202)</f>
        <v>-</v>
      </c>
      <c r="X3202" s="85" t="str">
        <f aca="false">D3202&amp;G3202</f>
        <v>FT-CAND-EGSC-PRCTOLL:KING/MALIN</v>
      </c>
      <c r="AF3202" s="0" t="str">
        <f aca="false">D3202&amp;V3202</f>
        <v>FT-CAND-EGSC-PRC-</v>
      </c>
    </row>
    <row r="3203" customFormat="false" ht="12.75" hidden="false" customHeight="false" outlineLevel="0" collapsed="false">
      <c r="A3203" s="81" t="n">
        <v>36682</v>
      </c>
      <c r="B3203" s="82" t="s">
        <v>55</v>
      </c>
      <c r="C3203" s="82" t="s">
        <v>56</v>
      </c>
      <c r="D3203" s="82" t="s">
        <v>103</v>
      </c>
      <c r="E3203" s="82" t="s">
        <v>24</v>
      </c>
      <c r="F3203" s="82"/>
      <c r="G3203" s="82" t="s">
        <v>65</v>
      </c>
      <c r="H3203" s="81" t="n">
        <v>38749</v>
      </c>
      <c r="I3203" s="82" t="n">
        <v>0</v>
      </c>
      <c r="J3203" s="82" t="n">
        <v>0</v>
      </c>
      <c r="K3203" s="83" t="n">
        <f aca="false">IF(J3203=0,0,J3203/I3203)</f>
        <v>0</v>
      </c>
      <c r="L3203" s="83" t="n">
        <f aca="false">I3203/UOM</f>
        <v>0</v>
      </c>
      <c r="M3203" s="83" t="n">
        <f aca="false">J3203/UOM</f>
        <v>0</v>
      </c>
      <c r="N3203" s="84" t="str">
        <f aca="false">IF(F3203="P","PHY",IF(F3203="G","G",E3203))</f>
        <v>P</v>
      </c>
      <c r="O3203" s="84" t="str">
        <f aca="false">IF(ISNA(VLOOKUP(G3203,BadCanCurves,1,FALSE())),VLOOKUP(D3203,FOLIOS,6,FALSE()),"not used")</f>
        <v>not used</v>
      </c>
      <c r="P3203" s="84" t="n">
        <f aca="false">IF($N3203="P",VLOOKUP(H3203,PrcBuckets,2,FALSE()),0)</f>
        <v>13</v>
      </c>
      <c r="Q3203" s="84" t="n">
        <f aca="false">IF($N3203="D",VLOOKUP(H3203,BasisBuckets,2,FALSE()),0)</f>
        <v>0</v>
      </c>
      <c r="R3203" s="84" t="n">
        <f aca="false">IF($N3203="PHY",VLOOKUP(H3203,PGDBuckets,2,FALSE()),0)</f>
        <v>0</v>
      </c>
      <c r="S3203" s="84" t="n">
        <f aca="false">IF($N3203="G",VLOOKUP(H3203,PGDBuckets,2,FALSE()),0)</f>
        <v>0</v>
      </c>
      <c r="T3203" s="84" t="n">
        <f aca="false">SUM(P3203:S3203)</f>
        <v>13</v>
      </c>
      <c r="U3203" s="84" t="str">
        <f aca="false">IF(O3203="not used","-",O3203&amp;N3203&amp;T3203)</f>
        <v>-</v>
      </c>
      <c r="V3203" s="84" t="str">
        <f aca="false">IF(O3203="Not Used","-",VLOOKUP(D3203,FOLIOS,7,FALSE())&amp;H3203)</f>
        <v>-</v>
      </c>
      <c r="W3203" s="84" t="str">
        <f aca="false">IF(U3203="-","-",O3203&amp;E3203&amp;H3203)</f>
        <v>-</v>
      </c>
      <c r="X3203" s="85" t="str">
        <f aca="false">D3203&amp;G3203</f>
        <v>FT-CAND-EGSC-PRCTOLL:KING/MALIN</v>
      </c>
      <c r="AF3203" s="0" t="str">
        <f aca="false">D3203&amp;V3203</f>
        <v>FT-CAND-EGSC-PRC-</v>
      </c>
    </row>
    <row r="3204" customFormat="false" ht="12.75" hidden="false" customHeight="false" outlineLevel="0" collapsed="false">
      <c r="A3204" s="81" t="n">
        <v>36682</v>
      </c>
      <c r="B3204" s="82" t="s">
        <v>55</v>
      </c>
      <c r="C3204" s="82" t="s">
        <v>56</v>
      </c>
      <c r="D3204" s="82" t="s">
        <v>103</v>
      </c>
      <c r="E3204" s="82" t="s">
        <v>24</v>
      </c>
      <c r="F3204" s="82"/>
      <c r="G3204" s="82" t="s">
        <v>65</v>
      </c>
      <c r="H3204" s="81" t="n">
        <v>38777</v>
      </c>
      <c r="I3204" s="82" t="n">
        <v>0</v>
      </c>
      <c r="J3204" s="82" t="n">
        <v>0</v>
      </c>
      <c r="K3204" s="83" t="n">
        <f aca="false">IF(J3204=0,0,J3204/I3204)</f>
        <v>0</v>
      </c>
      <c r="L3204" s="83" t="n">
        <f aca="false">I3204/UOM</f>
        <v>0</v>
      </c>
      <c r="M3204" s="83" t="n">
        <f aca="false">J3204/UOM</f>
        <v>0</v>
      </c>
      <c r="N3204" s="84" t="str">
        <f aca="false">IF(F3204="P","PHY",IF(F3204="G","G",E3204))</f>
        <v>P</v>
      </c>
      <c r="O3204" s="84" t="str">
        <f aca="false">IF(ISNA(VLOOKUP(G3204,BadCanCurves,1,FALSE())),VLOOKUP(D3204,FOLIOS,6,FALSE()),"not used")</f>
        <v>not used</v>
      </c>
      <c r="P3204" s="84" t="n">
        <f aca="false">IF($N3204="P",VLOOKUP(H3204,PrcBuckets,2,FALSE()),0)</f>
        <v>13</v>
      </c>
      <c r="Q3204" s="84" t="n">
        <f aca="false">IF($N3204="D",VLOOKUP(H3204,BasisBuckets,2,FALSE()),0)</f>
        <v>0</v>
      </c>
      <c r="R3204" s="84" t="n">
        <f aca="false">IF($N3204="PHY",VLOOKUP(H3204,PGDBuckets,2,FALSE()),0)</f>
        <v>0</v>
      </c>
      <c r="S3204" s="84" t="n">
        <f aca="false">IF($N3204="G",VLOOKUP(H3204,PGDBuckets,2,FALSE()),0)</f>
        <v>0</v>
      </c>
      <c r="T3204" s="84" t="n">
        <f aca="false">SUM(P3204:S3204)</f>
        <v>13</v>
      </c>
      <c r="U3204" s="84" t="str">
        <f aca="false">IF(O3204="not used","-",O3204&amp;N3204&amp;T3204)</f>
        <v>-</v>
      </c>
      <c r="V3204" s="84" t="str">
        <f aca="false">IF(O3204="Not Used","-",VLOOKUP(D3204,FOLIOS,7,FALSE())&amp;H3204)</f>
        <v>-</v>
      </c>
      <c r="W3204" s="84" t="str">
        <f aca="false">IF(U3204="-","-",O3204&amp;E3204&amp;H3204)</f>
        <v>-</v>
      </c>
      <c r="X3204" s="85" t="str">
        <f aca="false">D3204&amp;G3204</f>
        <v>FT-CAND-EGSC-PRCTOLL:KING/MALIN</v>
      </c>
      <c r="AF3204" s="0" t="str">
        <f aca="false">D3204&amp;V3204</f>
        <v>FT-CAND-EGSC-PRC-</v>
      </c>
    </row>
    <row r="3205" customFormat="false" ht="12.75" hidden="false" customHeight="false" outlineLevel="0" collapsed="false">
      <c r="A3205" s="81" t="n">
        <v>36682</v>
      </c>
      <c r="B3205" s="82" t="s">
        <v>55</v>
      </c>
      <c r="C3205" s="82" t="s">
        <v>56</v>
      </c>
      <c r="D3205" s="82" t="s">
        <v>103</v>
      </c>
      <c r="E3205" s="82" t="s">
        <v>24</v>
      </c>
      <c r="F3205" s="82"/>
      <c r="G3205" s="82" t="s">
        <v>65</v>
      </c>
      <c r="H3205" s="81" t="n">
        <v>38808</v>
      </c>
      <c r="I3205" s="82" t="n">
        <v>0</v>
      </c>
      <c r="J3205" s="82" t="n">
        <v>0</v>
      </c>
      <c r="K3205" s="83" t="n">
        <f aca="false">IF(J3205=0,0,J3205/I3205)</f>
        <v>0</v>
      </c>
      <c r="L3205" s="83" t="n">
        <f aca="false">I3205/UOM</f>
        <v>0</v>
      </c>
      <c r="M3205" s="83" t="n">
        <f aca="false">J3205/UOM</f>
        <v>0</v>
      </c>
      <c r="N3205" s="84" t="str">
        <f aca="false">IF(F3205="P","PHY",IF(F3205="G","G",E3205))</f>
        <v>P</v>
      </c>
      <c r="O3205" s="84" t="str">
        <f aca="false">IF(ISNA(VLOOKUP(G3205,BadCanCurves,1,FALSE())),VLOOKUP(D3205,FOLIOS,6,FALSE()),"not used")</f>
        <v>not used</v>
      </c>
      <c r="P3205" s="84" t="n">
        <f aca="false">IF($N3205="P",VLOOKUP(H3205,PrcBuckets,2,FALSE()),0)</f>
        <v>13</v>
      </c>
      <c r="Q3205" s="84" t="n">
        <f aca="false">IF($N3205="D",VLOOKUP(H3205,BasisBuckets,2,FALSE()),0)</f>
        <v>0</v>
      </c>
      <c r="R3205" s="84" t="n">
        <f aca="false">IF($N3205="PHY",VLOOKUP(H3205,PGDBuckets,2,FALSE()),0)</f>
        <v>0</v>
      </c>
      <c r="S3205" s="84" t="n">
        <f aca="false">IF($N3205="G",VLOOKUP(H3205,PGDBuckets,2,FALSE()),0)</f>
        <v>0</v>
      </c>
      <c r="T3205" s="84" t="n">
        <f aca="false">SUM(P3205:S3205)</f>
        <v>13</v>
      </c>
      <c r="U3205" s="84" t="str">
        <f aca="false">IF(O3205="not used","-",O3205&amp;N3205&amp;T3205)</f>
        <v>-</v>
      </c>
      <c r="V3205" s="84" t="str">
        <f aca="false">IF(O3205="Not Used","-",VLOOKUP(D3205,FOLIOS,7,FALSE())&amp;H3205)</f>
        <v>-</v>
      </c>
      <c r="W3205" s="84" t="str">
        <f aca="false">IF(U3205="-","-",O3205&amp;E3205&amp;H3205)</f>
        <v>-</v>
      </c>
      <c r="X3205" s="85" t="str">
        <f aca="false">D3205&amp;G3205</f>
        <v>FT-CAND-EGSC-PRCTOLL:KING/MALIN</v>
      </c>
      <c r="AF3205" s="0" t="str">
        <f aca="false">D3205&amp;V3205</f>
        <v>FT-CAND-EGSC-PRC-</v>
      </c>
    </row>
    <row r="3206" customFormat="false" ht="12.75" hidden="false" customHeight="false" outlineLevel="0" collapsed="false">
      <c r="A3206" s="81" t="n">
        <v>36682</v>
      </c>
      <c r="B3206" s="82" t="s">
        <v>55</v>
      </c>
      <c r="C3206" s="82" t="s">
        <v>56</v>
      </c>
      <c r="D3206" s="82" t="s">
        <v>103</v>
      </c>
      <c r="E3206" s="82" t="s">
        <v>24</v>
      </c>
      <c r="F3206" s="82"/>
      <c r="G3206" s="82" t="s">
        <v>65</v>
      </c>
      <c r="H3206" s="81" t="n">
        <v>38838</v>
      </c>
      <c r="I3206" s="82" t="n">
        <v>0</v>
      </c>
      <c r="J3206" s="82" t="n">
        <v>0</v>
      </c>
      <c r="K3206" s="83" t="n">
        <f aca="false">IF(J3206=0,0,J3206/I3206)</f>
        <v>0</v>
      </c>
      <c r="L3206" s="83" t="n">
        <f aca="false">I3206/UOM</f>
        <v>0</v>
      </c>
      <c r="M3206" s="83" t="n">
        <f aca="false">J3206/UOM</f>
        <v>0</v>
      </c>
      <c r="N3206" s="84" t="str">
        <f aca="false">IF(F3206="P","PHY",IF(F3206="G","G",E3206))</f>
        <v>P</v>
      </c>
      <c r="O3206" s="84" t="str">
        <f aca="false">IF(ISNA(VLOOKUP(G3206,BadCanCurves,1,FALSE())),VLOOKUP(D3206,FOLIOS,6,FALSE()),"not used")</f>
        <v>not used</v>
      </c>
      <c r="P3206" s="84" t="n">
        <f aca="false">IF($N3206="P",VLOOKUP(H3206,PrcBuckets,2,FALSE()),0)</f>
        <v>13</v>
      </c>
      <c r="Q3206" s="84" t="n">
        <f aca="false">IF($N3206="D",VLOOKUP(H3206,BasisBuckets,2,FALSE()),0)</f>
        <v>0</v>
      </c>
      <c r="R3206" s="84" t="n">
        <f aca="false">IF($N3206="PHY",VLOOKUP(H3206,PGDBuckets,2,FALSE()),0)</f>
        <v>0</v>
      </c>
      <c r="S3206" s="84" t="n">
        <f aca="false">IF($N3206="G",VLOOKUP(H3206,PGDBuckets,2,FALSE()),0)</f>
        <v>0</v>
      </c>
      <c r="T3206" s="84" t="n">
        <f aca="false">SUM(P3206:S3206)</f>
        <v>13</v>
      </c>
      <c r="U3206" s="84" t="str">
        <f aca="false">IF(O3206="not used","-",O3206&amp;N3206&amp;T3206)</f>
        <v>-</v>
      </c>
      <c r="V3206" s="84" t="str">
        <f aca="false">IF(O3206="Not Used","-",VLOOKUP(D3206,FOLIOS,7,FALSE())&amp;H3206)</f>
        <v>-</v>
      </c>
      <c r="W3206" s="84" t="str">
        <f aca="false">IF(U3206="-","-",O3206&amp;E3206&amp;H3206)</f>
        <v>-</v>
      </c>
      <c r="X3206" s="85" t="str">
        <f aca="false">D3206&amp;G3206</f>
        <v>FT-CAND-EGSC-PRCTOLL:KING/MALIN</v>
      </c>
      <c r="AF3206" s="0" t="str">
        <f aca="false">D3206&amp;V3206</f>
        <v>FT-CAND-EGSC-PRC-</v>
      </c>
    </row>
    <row r="3207" customFormat="false" ht="12.75" hidden="false" customHeight="false" outlineLevel="0" collapsed="false">
      <c r="A3207" s="81" t="n">
        <v>36682</v>
      </c>
      <c r="B3207" s="82" t="s">
        <v>55</v>
      </c>
      <c r="C3207" s="82" t="s">
        <v>56</v>
      </c>
      <c r="D3207" s="82" t="s">
        <v>103</v>
      </c>
      <c r="E3207" s="82" t="s">
        <v>24</v>
      </c>
      <c r="F3207" s="82"/>
      <c r="G3207" s="82" t="s">
        <v>65</v>
      </c>
      <c r="H3207" s="81" t="n">
        <v>38869</v>
      </c>
      <c r="I3207" s="82" t="n">
        <v>0</v>
      </c>
      <c r="J3207" s="82" t="n">
        <v>0</v>
      </c>
      <c r="K3207" s="83" t="n">
        <f aca="false">IF(J3207=0,0,J3207/I3207)</f>
        <v>0</v>
      </c>
      <c r="L3207" s="83" t="n">
        <f aca="false">I3207/UOM</f>
        <v>0</v>
      </c>
      <c r="M3207" s="83" t="n">
        <f aca="false">J3207/UOM</f>
        <v>0</v>
      </c>
      <c r="N3207" s="84" t="str">
        <f aca="false">IF(F3207="P","PHY",IF(F3207="G","G",E3207))</f>
        <v>P</v>
      </c>
      <c r="O3207" s="84" t="str">
        <f aca="false">IF(ISNA(VLOOKUP(G3207,BadCanCurves,1,FALSE())),VLOOKUP(D3207,FOLIOS,6,FALSE()),"not used")</f>
        <v>not used</v>
      </c>
      <c r="P3207" s="84" t="n">
        <f aca="false">IF($N3207="P",VLOOKUP(H3207,PrcBuckets,2,FALSE()),0)</f>
        <v>13</v>
      </c>
      <c r="Q3207" s="84" t="n">
        <f aca="false">IF($N3207="D",VLOOKUP(H3207,BasisBuckets,2,FALSE()),0)</f>
        <v>0</v>
      </c>
      <c r="R3207" s="84" t="n">
        <f aca="false">IF($N3207="PHY",VLOOKUP(H3207,PGDBuckets,2,FALSE()),0)</f>
        <v>0</v>
      </c>
      <c r="S3207" s="84" t="n">
        <f aca="false">IF($N3207="G",VLOOKUP(H3207,PGDBuckets,2,FALSE()),0)</f>
        <v>0</v>
      </c>
      <c r="T3207" s="84" t="n">
        <f aca="false">SUM(P3207:S3207)</f>
        <v>13</v>
      </c>
      <c r="U3207" s="84" t="str">
        <f aca="false">IF(O3207="not used","-",O3207&amp;N3207&amp;T3207)</f>
        <v>-</v>
      </c>
      <c r="V3207" s="84" t="str">
        <f aca="false">IF(O3207="Not Used","-",VLOOKUP(D3207,FOLIOS,7,FALSE())&amp;H3207)</f>
        <v>-</v>
      </c>
      <c r="W3207" s="84" t="str">
        <f aca="false">IF(U3207="-","-",O3207&amp;E3207&amp;H3207)</f>
        <v>-</v>
      </c>
      <c r="X3207" s="85" t="str">
        <f aca="false">D3207&amp;G3207</f>
        <v>FT-CAND-EGSC-PRCTOLL:KING/MALIN</v>
      </c>
      <c r="AF3207" s="0" t="str">
        <f aca="false">D3207&amp;V3207</f>
        <v>FT-CAND-EGSC-PRC-</v>
      </c>
    </row>
    <row r="3208" customFormat="false" ht="12.75" hidden="false" customHeight="false" outlineLevel="0" collapsed="false">
      <c r="A3208" s="81" t="n">
        <v>36682</v>
      </c>
      <c r="B3208" s="82" t="s">
        <v>55</v>
      </c>
      <c r="C3208" s="82" t="s">
        <v>56</v>
      </c>
      <c r="D3208" s="82" t="s">
        <v>103</v>
      </c>
      <c r="E3208" s="82" t="s">
        <v>24</v>
      </c>
      <c r="F3208" s="82"/>
      <c r="G3208" s="82" t="s">
        <v>65</v>
      </c>
      <c r="H3208" s="81" t="n">
        <v>38899</v>
      </c>
      <c r="I3208" s="82" t="n">
        <v>0</v>
      </c>
      <c r="J3208" s="82" t="n">
        <v>0</v>
      </c>
      <c r="K3208" s="83" t="n">
        <f aca="false">IF(J3208=0,0,J3208/I3208)</f>
        <v>0</v>
      </c>
      <c r="L3208" s="83" t="n">
        <f aca="false">I3208/UOM</f>
        <v>0</v>
      </c>
      <c r="M3208" s="83" t="n">
        <f aca="false">J3208/UOM</f>
        <v>0</v>
      </c>
      <c r="N3208" s="84" t="str">
        <f aca="false">IF(F3208="P","PHY",IF(F3208="G","G",E3208))</f>
        <v>P</v>
      </c>
      <c r="O3208" s="84" t="str">
        <f aca="false">IF(ISNA(VLOOKUP(G3208,BadCanCurves,1,FALSE())),VLOOKUP(D3208,FOLIOS,6,FALSE()),"not used")</f>
        <v>not used</v>
      </c>
      <c r="P3208" s="84" t="n">
        <f aca="false">IF($N3208="P",VLOOKUP(H3208,PrcBuckets,2,FALSE()),0)</f>
        <v>13</v>
      </c>
      <c r="Q3208" s="84" t="n">
        <f aca="false">IF($N3208="D",VLOOKUP(H3208,BasisBuckets,2,FALSE()),0)</f>
        <v>0</v>
      </c>
      <c r="R3208" s="84" t="n">
        <f aca="false">IF($N3208="PHY",VLOOKUP(H3208,PGDBuckets,2,FALSE()),0)</f>
        <v>0</v>
      </c>
      <c r="S3208" s="84" t="n">
        <f aca="false">IF($N3208="G",VLOOKUP(H3208,PGDBuckets,2,FALSE()),0)</f>
        <v>0</v>
      </c>
      <c r="T3208" s="84" t="n">
        <f aca="false">SUM(P3208:S3208)</f>
        <v>13</v>
      </c>
      <c r="U3208" s="84" t="str">
        <f aca="false">IF(O3208="not used","-",O3208&amp;N3208&amp;T3208)</f>
        <v>-</v>
      </c>
      <c r="V3208" s="84" t="str">
        <f aca="false">IF(O3208="Not Used","-",VLOOKUP(D3208,FOLIOS,7,FALSE())&amp;H3208)</f>
        <v>-</v>
      </c>
      <c r="W3208" s="84" t="str">
        <f aca="false">IF(U3208="-","-",O3208&amp;E3208&amp;H3208)</f>
        <v>-</v>
      </c>
      <c r="X3208" s="85" t="str">
        <f aca="false">D3208&amp;G3208</f>
        <v>FT-CAND-EGSC-PRCTOLL:KING/MALIN</v>
      </c>
      <c r="AF3208" s="0" t="str">
        <f aca="false">D3208&amp;V3208</f>
        <v>FT-CAND-EGSC-PRC-</v>
      </c>
    </row>
    <row r="3209" customFormat="false" ht="12.75" hidden="false" customHeight="false" outlineLevel="0" collapsed="false">
      <c r="A3209" s="81" t="n">
        <v>36682</v>
      </c>
      <c r="B3209" s="82" t="s">
        <v>55</v>
      </c>
      <c r="C3209" s="82" t="s">
        <v>56</v>
      </c>
      <c r="D3209" s="82" t="s">
        <v>103</v>
      </c>
      <c r="E3209" s="82" t="s">
        <v>24</v>
      </c>
      <c r="F3209" s="82"/>
      <c r="G3209" s="82" t="s">
        <v>65</v>
      </c>
      <c r="H3209" s="81" t="n">
        <v>38930</v>
      </c>
      <c r="I3209" s="82" t="n">
        <v>0</v>
      </c>
      <c r="J3209" s="82" t="n">
        <v>0</v>
      </c>
      <c r="K3209" s="83" t="n">
        <f aca="false">IF(J3209=0,0,J3209/I3209)</f>
        <v>0</v>
      </c>
      <c r="L3209" s="83" t="n">
        <f aca="false">I3209/UOM</f>
        <v>0</v>
      </c>
      <c r="M3209" s="83" t="n">
        <f aca="false">J3209/UOM</f>
        <v>0</v>
      </c>
      <c r="N3209" s="84" t="str">
        <f aca="false">IF(F3209="P","PHY",IF(F3209="G","G",E3209))</f>
        <v>P</v>
      </c>
      <c r="O3209" s="84" t="str">
        <f aca="false">IF(ISNA(VLOOKUP(G3209,BadCanCurves,1,FALSE())),VLOOKUP(D3209,FOLIOS,6,FALSE()),"not used")</f>
        <v>not used</v>
      </c>
      <c r="P3209" s="84" t="n">
        <f aca="false">IF($N3209="P",VLOOKUP(H3209,PrcBuckets,2,FALSE()),0)</f>
        <v>13</v>
      </c>
      <c r="Q3209" s="84" t="n">
        <f aca="false">IF($N3209="D",VLOOKUP(H3209,BasisBuckets,2,FALSE()),0)</f>
        <v>0</v>
      </c>
      <c r="R3209" s="84" t="n">
        <f aca="false">IF($N3209="PHY",VLOOKUP(H3209,PGDBuckets,2,FALSE()),0)</f>
        <v>0</v>
      </c>
      <c r="S3209" s="84" t="n">
        <f aca="false">IF($N3209="G",VLOOKUP(H3209,PGDBuckets,2,FALSE()),0)</f>
        <v>0</v>
      </c>
      <c r="T3209" s="84" t="n">
        <f aca="false">SUM(P3209:S3209)</f>
        <v>13</v>
      </c>
      <c r="U3209" s="84" t="str">
        <f aca="false">IF(O3209="not used","-",O3209&amp;N3209&amp;T3209)</f>
        <v>-</v>
      </c>
      <c r="V3209" s="84" t="str">
        <f aca="false">IF(O3209="Not Used","-",VLOOKUP(D3209,FOLIOS,7,FALSE())&amp;H3209)</f>
        <v>-</v>
      </c>
      <c r="W3209" s="84" t="str">
        <f aca="false">IF(U3209="-","-",O3209&amp;E3209&amp;H3209)</f>
        <v>-</v>
      </c>
      <c r="X3209" s="85" t="str">
        <f aca="false">D3209&amp;G3209</f>
        <v>FT-CAND-EGSC-PRCTOLL:KING/MALIN</v>
      </c>
      <c r="AF3209" s="0" t="str">
        <f aca="false">D3209&amp;V3209</f>
        <v>FT-CAND-EGSC-PRC-</v>
      </c>
    </row>
    <row r="3210" customFormat="false" ht="12.75" hidden="false" customHeight="false" outlineLevel="0" collapsed="false">
      <c r="A3210" s="81" t="n">
        <v>36682</v>
      </c>
      <c r="B3210" s="82" t="s">
        <v>55</v>
      </c>
      <c r="C3210" s="82" t="s">
        <v>56</v>
      </c>
      <c r="D3210" s="82" t="s">
        <v>103</v>
      </c>
      <c r="E3210" s="82" t="s">
        <v>24</v>
      </c>
      <c r="F3210" s="82"/>
      <c r="G3210" s="82" t="s">
        <v>65</v>
      </c>
      <c r="H3210" s="81" t="n">
        <v>38961</v>
      </c>
      <c r="I3210" s="82" t="n">
        <v>0</v>
      </c>
      <c r="J3210" s="82" t="n">
        <v>0</v>
      </c>
      <c r="K3210" s="83" t="n">
        <f aca="false">IF(J3210=0,0,J3210/I3210)</f>
        <v>0</v>
      </c>
      <c r="L3210" s="83" t="n">
        <f aca="false">I3210/UOM</f>
        <v>0</v>
      </c>
      <c r="M3210" s="83" t="n">
        <f aca="false">J3210/UOM</f>
        <v>0</v>
      </c>
      <c r="N3210" s="84" t="str">
        <f aca="false">IF(F3210="P","PHY",IF(F3210="G","G",E3210))</f>
        <v>P</v>
      </c>
      <c r="O3210" s="84" t="str">
        <f aca="false">IF(ISNA(VLOOKUP(G3210,BadCanCurves,1,FALSE())),VLOOKUP(D3210,FOLIOS,6,FALSE()),"not used")</f>
        <v>not used</v>
      </c>
      <c r="P3210" s="84" t="n">
        <f aca="false">IF($N3210="P",VLOOKUP(H3210,PrcBuckets,2,FALSE()),0)</f>
        <v>13</v>
      </c>
      <c r="Q3210" s="84" t="n">
        <f aca="false">IF($N3210="D",VLOOKUP(H3210,BasisBuckets,2,FALSE()),0)</f>
        <v>0</v>
      </c>
      <c r="R3210" s="84" t="n">
        <f aca="false">IF($N3210="PHY",VLOOKUP(H3210,PGDBuckets,2,FALSE()),0)</f>
        <v>0</v>
      </c>
      <c r="S3210" s="84" t="n">
        <f aca="false">IF($N3210="G",VLOOKUP(H3210,PGDBuckets,2,FALSE()),0)</f>
        <v>0</v>
      </c>
      <c r="T3210" s="84" t="n">
        <f aca="false">SUM(P3210:S3210)</f>
        <v>13</v>
      </c>
      <c r="U3210" s="84" t="str">
        <f aca="false">IF(O3210="not used","-",O3210&amp;N3210&amp;T3210)</f>
        <v>-</v>
      </c>
      <c r="V3210" s="84" t="str">
        <f aca="false">IF(O3210="Not Used","-",VLOOKUP(D3210,FOLIOS,7,FALSE())&amp;H3210)</f>
        <v>-</v>
      </c>
      <c r="W3210" s="84" t="str">
        <f aca="false">IF(U3210="-","-",O3210&amp;E3210&amp;H3210)</f>
        <v>-</v>
      </c>
      <c r="X3210" s="85" t="str">
        <f aca="false">D3210&amp;G3210</f>
        <v>FT-CAND-EGSC-PRCTOLL:KING/MALIN</v>
      </c>
      <c r="AF3210" s="0" t="str">
        <f aca="false">D3210&amp;V3210</f>
        <v>FT-CAND-EGSC-PRC-</v>
      </c>
    </row>
    <row r="3211" customFormat="false" ht="12.75" hidden="false" customHeight="false" outlineLevel="0" collapsed="false">
      <c r="A3211" s="81" t="n">
        <v>36682</v>
      </c>
      <c r="B3211" s="82" t="s">
        <v>55</v>
      </c>
      <c r="C3211" s="82" t="s">
        <v>56</v>
      </c>
      <c r="D3211" s="82" t="s">
        <v>103</v>
      </c>
      <c r="E3211" s="82" t="s">
        <v>24</v>
      </c>
      <c r="F3211" s="82"/>
      <c r="G3211" s="82" t="s">
        <v>65</v>
      </c>
      <c r="H3211" s="81" t="n">
        <v>38991</v>
      </c>
      <c r="I3211" s="82" t="n">
        <v>0</v>
      </c>
      <c r="J3211" s="82" t="n">
        <v>0</v>
      </c>
      <c r="K3211" s="83" t="n">
        <f aca="false">IF(J3211=0,0,J3211/I3211)</f>
        <v>0</v>
      </c>
      <c r="L3211" s="83" t="n">
        <f aca="false">I3211/UOM</f>
        <v>0</v>
      </c>
      <c r="M3211" s="83" t="n">
        <f aca="false">J3211/UOM</f>
        <v>0</v>
      </c>
      <c r="N3211" s="84" t="str">
        <f aca="false">IF(F3211="P","PHY",IF(F3211="G","G",E3211))</f>
        <v>P</v>
      </c>
      <c r="O3211" s="84" t="str">
        <f aca="false">IF(ISNA(VLOOKUP(G3211,BadCanCurves,1,FALSE())),VLOOKUP(D3211,FOLIOS,6,FALSE()),"not used")</f>
        <v>not used</v>
      </c>
      <c r="P3211" s="84" t="n">
        <f aca="false">IF($N3211="P",VLOOKUP(H3211,PrcBuckets,2,FALSE()),0)</f>
        <v>13</v>
      </c>
      <c r="Q3211" s="84" t="n">
        <f aca="false">IF($N3211="D",VLOOKUP(H3211,BasisBuckets,2,FALSE()),0)</f>
        <v>0</v>
      </c>
      <c r="R3211" s="84" t="n">
        <f aca="false">IF($N3211="PHY",VLOOKUP(H3211,PGDBuckets,2,FALSE()),0)</f>
        <v>0</v>
      </c>
      <c r="S3211" s="84" t="n">
        <f aca="false">IF($N3211="G",VLOOKUP(H3211,PGDBuckets,2,FALSE()),0)</f>
        <v>0</v>
      </c>
      <c r="T3211" s="84" t="n">
        <f aca="false">SUM(P3211:S3211)</f>
        <v>13</v>
      </c>
      <c r="U3211" s="84" t="str">
        <f aca="false">IF(O3211="not used","-",O3211&amp;N3211&amp;T3211)</f>
        <v>-</v>
      </c>
      <c r="V3211" s="84" t="str">
        <f aca="false">IF(O3211="Not Used","-",VLOOKUP(D3211,FOLIOS,7,FALSE())&amp;H3211)</f>
        <v>-</v>
      </c>
      <c r="W3211" s="84" t="str">
        <f aca="false">IF(U3211="-","-",O3211&amp;E3211&amp;H3211)</f>
        <v>-</v>
      </c>
      <c r="X3211" s="85" t="str">
        <f aca="false">D3211&amp;G3211</f>
        <v>FT-CAND-EGSC-PRCTOLL:KING/MALIN</v>
      </c>
      <c r="AF3211" s="0" t="str">
        <f aca="false">D3211&amp;V3211</f>
        <v>FT-CAND-EGSC-PRC-</v>
      </c>
    </row>
    <row r="3212" customFormat="false" ht="12.75" hidden="false" customHeight="false" outlineLevel="0" collapsed="false">
      <c r="A3212" s="81" t="n">
        <v>36682</v>
      </c>
      <c r="B3212" s="82" t="s">
        <v>55</v>
      </c>
      <c r="C3212" s="82" t="s">
        <v>56</v>
      </c>
      <c r="D3212" s="82" t="s">
        <v>103</v>
      </c>
      <c r="E3212" s="82" t="s">
        <v>24</v>
      </c>
      <c r="F3212" s="82"/>
      <c r="G3212" s="82" t="s">
        <v>65</v>
      </c>
      <c r="H3212" s="81" t="n">
        <v>39022</v>
      </c>
      <c r="I3212" s="82" t="n">
        <v>0</v>
      </c>
      <c r="J3212" s="82" t="n">
        <v>0</v>
      </c>
      <c r="K3212" s="83" t="n">
        <f aca="false">IF(J3212=0,0,J3212/I3212)</f>
        <v>0</v>
      </c>
      <c r="L3212" s="83" t="n">
        <f aca="false">I3212/UOM</f>
        <v>0</v>
      </c>
      <c r="M3212" s="83" t="n">
        <f aca="false">J3212/UOM</f>
        <v>0</v>
      </c>
      <c r="N3212" s="84" t="str">
        <f aca="false">IF(F3212="P","PHY",IF(F3212="G","G",E3212))</f>
        <v>P</v>
      </c>
      <c r="O3212" s="84" t="str">
        <f aca="false">IF(ISNA(VLOOKUP(G3212,BadCanCurves,1,FALSE())),VLOOKUP(D3212,FOLIOS,6,FALSE()),"not used")</f>
        <v>not used</v>
      </c>
      <c r="P3212" s="84" t="n">
        <f aca="false">IF($N3212="P",VLOOKUP(H3212,PrcBuckets,2,FALSE()),0)</f>
        <v>13</v>
      </c>
      <c r="Q3212" s="84" t="n">
        <f aca="false">IF($N3212="D",VLOOKUP(H3212,BasisBuckets,2,FALSE()),0)</f>
        <v>0</v>
      </c>
      <c r="R3212" s="84" t="n">
        <f aca="false">IF($N3212="PHY",VLOOKUP(H3212,PGDBuckets,2,FALSE()),0)</f>
        <v>0</v>
      </c>
      <c r="S3212" s="84" t="n">
        <f aca="false">IF($N3212="G",VLOOKUP(H3212,PGDBuckets,2,FALSE()),0)</f>
        <v>0</v>
      </c>
      <c r="T3212" s="84" t="n">
        <f aca="false">SUM(P3212:S3212)</f>
        <v>13</v>
      </c>
      <c r="U3212" s="84" t="str">
        <f aca="false">IF(O3212="not used","-",O3212&amp;N3212&amp;T3212)</f>
        <v>-</v>
      </c>
      <c r="V3212" s="84" t="str">
        <f aca="false">IF(O3212="Not Used","-",VLOOKUP(D3212,FOLIOS,7,FALSE())&amp;H3212)</f>
        <v>-</v>
      </c>
      <c r="W3212" s="84" t="str">
        <f aca="false">IF(U3212="-","-",O3212&amp;E3212&amp;H3212)</f>
        <v>-</v>
      </c>
      <c r="X3212" s="85" t="str">
        <f aca="false">D3212&amp;G3212</f>
        <v>FT-CAND-EGSC-PRCTOLL:KING/MALIN</v>
      </c>
      <c r="AF3212" s="0" t="str">
        <f aca="false">D3212&amp;V3212</f>
        <v>FT-CAND-EGSC-PRC-</v>
      </c>
    </row>
    <row r="3213" customFormat="false" ht="12.75" hidden="false" customHeight="false" outlineLevel="0" collapsed="false">
      <c r="A3213" s="81" t="n">
        <v>36682</v>
      </c>
      <c r="B3213" s="82" t="s">
        <v>55</v>
      </c>
      <c r="C3213" s="82" t="s">
        <v>56</v>
      </c>
      <c r="D3213" s="82" t="s">
        <v>103</v>
      </c>
      <c r="E3213" s="82" t="s">
        <v>24</v>
      </c>
      <c r="F3213" s="81"/>
      <c r="G3213" s="82" t="s">
        <v>65</v>
      </c>
      <c r="H3213" s="90" t="n">
        <v>39052</v>
      </c>
      <c r="I3213" s="82" t="n">
        <v>0</v>
      </c>
      <c r="J3213" s="82" t="n">
        <v>0</v>
      </c>
      <c r="K3213" s="83" t="n">
        <f aca="false">IF(J3213=0,0,J3213/I3213)</f>
        <v>0</v>
      </c>
      <c r="L3213" s="83" t="n">
        <f aca="false">I3213/UOM</f>
        <v>0</v>
      </c>
      <c r="M3213" s="83" t="n">
        <f aca="false">J3213/UOM</f>
        <v>0</v>
      </c>
      <c r="N3213" s="84" t="str">
        <f aca="false">IF(F3213="P","PHY",IF(F3213="G","G",E3213))</f>
        <v>P</v>
      </c>
      <c r="O3213" s="84" t="str">
        <f aca="false">IF(ISNA(VLOOKUP(G3213,BadCanCurves,1,FALSE())),VLOOKUP(D3213,FOLIOS,6,FALSE()),"not used")</f>
        <v>not used</v>
      </c>
      <c r="P3213" s="84" t="n">
        <f aca="false">IF($N3213="P",VLOOKUP(H3213,PrcBuckets,2,FALSE()),0)</f>
        <v>13</v>
      </c>
      <c r="Q3213" s="84" t="n">
        <f aca="false">IF($N3213="D",VLOOKUP(H3213,BasisBuckets,2,FALSE()),0)</f>
        <v>0</v>
      </c>
      <c r="R3213" s="84" t="n">
        <f aca="false">IF($N3213="PHY",VLOOKUP(H3213,PGDBuckets,2,FALSE()),0)</f>
        <v>0</v>
      </c>
      <c r="S3213" s="84" t="n">
        <f aca="false">IF($N3213="G",VLOOKUP(H3213,PGDBuckets,2,FALSE()),0)</f>
        <v>0</v>
      </c>
      <c r="T3213" s="84" t="n">
        <f aca="false">SUM(P3213:S3213)</f>
        <v>13</v>
      </c>
      <c r="U3213" s="84" t="str">
        <f aca="false">IF(O3213="not used","-",O3213&amp;N3213&amp;T3213)</f>
        <v>-</v>
      </c>
      <c r="V3213" s="84" t="str">
        <f aca="false">IF(O3213="Not Used","-",VLOOKUP(D3213,FOLIOS,7,FALSE())&amp;H3213)</f>
        <v>-</v>
      </c>
      <c r="W3213" s="84" t="str">
        <f aca="false">IF(U3213="-","-",O3213&amp;E3213&amp;H3213)</f>
        <v>-</v>
      </c>
      <c r="X3213" s="85" t="str">
        <f aca="false">D3213&amp;G3213</f>
        <v>FT-CAND-EGSC-PRCTOLL:KING/MALIN</v>
      </c>
      <c r="AF3213" s="0" t="str">
        <f aca="false">D3213&amp;V3213</f>
        <v>FT-CAND-EGSC-PRC-</v>
      </c>
    </row>
    <row r="3214" customFormat="false" ht="12.75" hidden="false" customHeight="false" outlineLevel="0" collapsed="false">
      <c r="A3214" s="81" t="n">
        <v>36682</v>
      </c>
      <c r="B3214" s="82" t="s">
        <v>55</v>
      </c>
      <c r="C3214" s="82" t="s">
        <v>56</v>
      </c>
      <c r="D3214" s="82" t="s">
        <v>103</v>
      </c>
      <c r="E3214" s="82" t="s">
        <v>24</v>
      </c>
      <c r="F3214" s="81"/>
      <c r="G3214" s="82" t="s">
        <v>65</v>
      </c>
      <c r="H3214" s="90" t="n">
        <v>39083</v>
      </c>
      <c r="I3214" s="82" t="n">
        <v>0</v>
      </c>
      <c r="J3214" s="82" t="n">
        <v>0</v>
      </c>
      <c r="K3214" s="83" t="n">
        <f aca="false">IF(J3214=0,0,J3214/I3214)</f>
        <v>0</v>
      </c>
      <c r="L3214" s="83" t="n">
        <f aca="false">I3214/UOM</f>
        <v>0</v>
      </c>
      <c r="M3214" s="83" t="n">
        <f aca="false">J3214/UOM</f>
        <v>0</v>
      </c>
      <c r="N3214" s="84" t="str">
        <f aca="false">IF(F3214="P","PHY",IF(F3214="G","G",E3214))</f>
        <v>P</v>
      </c>
      <c r="O3214" s="84" t="str">
        <f aca="false">IF(ISNA(VLOOKUP(G3214,BadCanCurves,1,FALSE())),VLOOKUP(D3214,FOLIOS,6,FALSE()),"not used")</f>
        <v>not used</v>
      </c>
      <c r="P3214" s="84" t="n">
        <f aca="false">IF($N3214="P",VLOOKUP(H3214,PrcBuckets,2,FALSE()),0)</f>
        <v>13</v>
      </c>
      <c r="Q3214" s="84" t="n">
        <f aca="false">IF($N3214="D",VLOOKUP(H3214,BasisBuckets,2,FALSE()),0)</f>
        <v>0</v>
      </c>
      <c r="R3214" s="84" t="n">
        <f aca="false">IF($N3214="PHY",VLOOKUP(H3214,PGDBuckets,2,FALSE()),0)</f>
        <v>0</v>
      </c>
      <c r="S3214" s="84" t="n">
        <f aca="false">IF($N3214="G",VLOOKUP(H3214,PGDBuckets,2,FALSE()),0)</f>
        <v>0</v>
      </c>
      <c r="T3214" s="84" t="n">
        <f aca="false">SUM(P3214:S3214)</f>
        <v>13</v>
      </c>
      <c r="U3214" s="84" t="str">
        <f aca="false">IF(O3214="not used","-",O3214&amp;N3214&amp;T3214)</f>
        <v>-</v>
      </c>
      <c r="V3214" s="84" t="str">
        <f aca="false">IF(O3214="Not Used","-",VLOOKUP(D3214,FOLIOS,7,FALSE())&amp;H3214)</f>
        <v>-</v>
      </c>
      <c r="W3214" s="84" t="str">
        <f aca="false">IF(U3214="-","-",O3214&amp;E3214&amp;H3214)</f>
        <v>-</v>
      </c>
      <c r="X3214" s="85" t="str">
        <f aca="false">D3214&amp;G3214</f>
        <v>FT-CAND-EGSC-PRCTOLL:KING/MALIN</v>
      </c>
      <c r="AF3214" s="0" t="str">
        <f aca="false">D3214&amp;V3214</f>
        <v>FT-CAND-EGSC-PRC-</v>
      </c>
    </row>
    <row r="3215" customFormat="false" ht="12.75" hidden="false" customHeight="false" outlineLevel="0" collapsed="false">
      <c r="A3215" s="81" t="n">
        <v>36682</v>
      </c>
      <c r="B3215" s="82" t="s">
        <v>55</v>
      </c>
      <c r="C3215" s="82" t="s">
        <v>56</v>
      </c>
      <c r="D3215" s="82" t="s">
        <v>103</v>
      </c>
      <c r="E3215" s="82" t="s">
        <v>24</v>
      </c>
      <c r="F3215" s="81"/>
      <c r="G3215" s="82" t="s">
        <v>65</v>
      </c>
      <c r="H3215" s="90" t="n">
        <v>39114</v>
      </c>
      <c r="I3215" s="82" t="n">
        <v>0</v>
      </c>
      <c r="J3215" s="82" t="n">
        <v>0</v>
      </c>
      <c r="K3215" s="83" t="n">
        <f aca="false">IF(J3215=0,0,J3215/I3215)</f>
        <v>0</v>
      </c>
      <c r="L3215" s="83" t="n">
        <f aca="false">I3215/UOM</f>
        <v>0</v>
      </c>
      <c r="M3215" s="83" t="n">
        <f aca="false">J3215/UOM</f>
        <v>0</v>
      </c>
      <c r="N3215" s="84" t="str">
        <f aca="false">IF(F3215="P","PHY",IF(F3215="G","G",E3215))</f>
        <v>P</v>
      </c>
      <c r="O3215" s="84" t="str">
        <f aca="false">IF(ISNA(VLOOKUP(G3215,BadCanCurves,1,FALSE())),VLOOKUP(D3215,FOLIOS,6,FALSE()),"not used")</f>
        <v>not used</v>
      </c>
      <c r="P3215" s="84" t="n">
        <f aca="false">IF($N3215="P",VLOOKUP(H3215,PrcBuckets,2,FALSE()),0)</f>
        <v>13</v>
      </c>
      <c r="Q3215" s="84" t="n">
        <f aca="false">IF($N3215="D",VLOOKUP(H3215,BasisBuckets,2,FALSE()),0)</f>
        <v>0</v>
      </c>
      <c r="R3215" s="84" t="n">
        <f aca="false">IF($N3215="PHY",VLOOKUP(H3215,PGDBuckets,2,FALSE()),0)</f>
        <v>0</v>
      </c>
      <c r="S3215" s="84" t="n">
        <f aca="false">IF($N3215="G",VLOOKUP(H3215,PGDBuckets,2,FALSE()),0)</f>
        <v>0</v>
      </c>
      <c r="T3215" s="84" t="n">
        <f aca="false">SUM(P3215:S3215)</f>
        <v>13</v>
      </c>
      <c r="U3215" s="84" t="str">
        <f aca="false">IF(O3215="not used","-",O3215&amp;N3215&amp;T3215)</f>
        <v>-</v>
      </c>
      <c r="V3215" s="84" t="str">
        <f aca="false">IF(O3215="Not Used","-",VLOOKUP(D3215,FOLIOS,7,FALSE())&amp;H3215)</f>
        <v>-</v>
      </c>
      <c r="W3215" s="84" t="str">
        <f aca="false">IF(U3215="-","-",O3215&amp;E3215&amp;H3215)</f>
        <v>-</v>
      </c>
      <c r="X3215" s="85" t="str">
        <f aca="false">D3215&amp;G3215</f>
        <v>FT-CAND-EGSC-PRCTOLL:KING/MALIN</v>
      </c>
      <c r="AF3215" s="0" t="str">
        <f aca="false">D3215&amp;V3215</f>
        <v>FT-CAND-EGSC-PRC-</v>
      </c>
    </row>
    <row r="3216" customFormat="false" ht="12.75" hidden="false" customHeight="false" outlineLevel="0" collapsed="false">
      <c r="A3216" s="81" t="n">
        <v>36682</v>
      </c>
      <c r="B3216" s="82" t="s">
        <v>55</v>
      </c>
      <c r="C3216" s="82" t="s">
        <v>56</v>
      </c>
      <c r="D3216" s="82" t="s">
        <v>103</v>
      </c>
      <c r="E3216" s="82" t="s">
        <v>24</v>
      </c>
      <c r="F3216" s="81"/>
      <c r="G3216" s="82" t="s">
        <v>65</v>
      </c>
      <c r="H3216" s="90" t="n">
        <v>39142</v>
      </c>
      <c r="I3216" s="82" t="n">
        <v>0</v>
      </c>
      <c r="J3216" s="82" t="n">
        <v>0</v>
      </c>
      <c r="K3216" s="83" t="n">
        <f aca="false">IF(J3216=0,0,J3216/I3216)</f>
        <v>0</v>
      </c>
      <c r="L3216" s="83" t="n">
        <f aca="false">I3216/UOM</f>
        <v>0</v>
      </c>
      <c r="M3216" s="83" t="n">
        <f aca="false">J3216/UOM</f>
        <v>0</v>
      </c>
      <c r="N3216" s="84" t="str">
        <f aca="false">IF(F3216="P","PHY",IF(F3216="G","G",E3216))</f>
        <v>P</v>
      </c>
      <c r="O3216" s="84" t="str">
        <f aca="false">IF(ISNA(VLOOKUP(G3216,BadCanCurves,1,FALSE())),VLOOKUP(D3216,FOLIOS,6,FALSE()),"not used")</f>
        <v>not used</v>
      </c>
      <c r="P3216" s="84" t="n">
        <f aca="false">IF($N3216="P",VLOOKUP(H3216,PrcBuckets,2,FALSE()),0)</f>
        <v>13</v>
      </c>
      <c r="Q3216" s="84" t="n">
        <f aca="false">IF($N3216="D",VLOOKUP(H3216,BasisBuckets,2,FALSE()),0)</f>
        <v>0</v>
      </c>
      <c r="R3216" s="84" t="n">
        <f aca="false">IF($N3216="PHY",VLOOKUP(H3216,PGDBuckets,2,FALSE()),0)</f>
        <v>0</v>
      </c>
      <c r="S3216" s="84" t="n">
        <f aca="false">IF($N3216="G",VLOOKUP(H3216,PGDBuckets,2,FALSE()),0)</f>
        <v>0</v>
      </c>
      <c r="T3216" s="84" t="n">
        <f aca="false">SUM(P3216:S3216)</f>
        <v>13</v>
      </c>
      <c r="U3216" s="84" t="str">
        <f aca="false">IF(O3216="not used","-",O3216&amp;N3216&amp;T3216)</f>
        <v>-</v>
      </c>
      <c r="V3216" s="84" t="str">
        <f aca="false">IF(O3216="Not Used","-",VLOOKUP(D3216,FOLIOS,7,FALSE())&amp;H3216)</f>
        <v>-</v>
      </c>
      <c r="W3216" s="84" t="str">
        <f aca="false">IF(U3216="-","-",O3216&amp;E3216&amp;H3216)</f>
        <v>-</v>
      </c>
      <c r="X3216" s="85" t="str">
        <f aca="false">D3216&amp;G3216</f>
        <v>FT-CAND-EGSC-PRCTOLL:KING/MALIN</v>
      </c>
      <c r="AF3216" s="0" t="str">
        <f aca="false">D3216&amp;V3216</f>
        <v>FT-CAND-EGSC-PRC-</v>
      </c>
    </row>
    <row r="3217" customFormat="false" ht="12.75" hidden="false" customHeight="false" outlineLevel="0" collapsed="false">
      <c r="A3217" s="81" t="n">
        <v>36682</v>
      </c>
      <c r="B3217" s="82" t="s">
        <v>55</v>
      </c>
      <c r="C3217" s="82" t="s">
        <v>56</v>
      </c>
      <c r="D3217" s="82" t="s">
        <v>103</v>
      </c>
      <c r="E3217" s="82" t="s">
        <v>24</v>
      </c>
      <c r="F3217" s="81"/>
      <c r="G3217" s="82" t="s">
        <v>65</v>
      </c>
      <c r="H3217" s="90" t="n">
        <v>39173</v>
      </c>
      <c r="I3217" s="82" t="n">
        <v>0</v>
      </c>
      <c r="J3217" s="82" t="n">
        <v>0</v>
      </c>
      <c r="K3217" s="83" t="n">
        <f aca="false">IF(J3217=0,0,J3217/I3217)</f>
        <v>0</v>
      </c>
      <c r="L3217" s="83" t="n">
        <f aca="false">I3217/UOM</f>
        <v>0</v>
      </c>
      <c r="M3217" s="83" t="n">
        <f aca="false">J3217/UOM</f>
        <v>0</v>
      </c>
      <c r="N3217" s="84" t="str">
        <f aca="false">IF(F3217="P","PHY",IF(F3217="G","G",E3217))</f>
        <v>P</v>
      </c>
      <c r="O3217" s="84" t="str">
        <f aca="false">IF(ISNA(VLOOKUP(G3217,BadCanCurves,1,FALSE())),VLOOKUP(D3217,FOLIOS,6,FALSE()),"not used")</f>
        <v>not used</v>
      </c>
      <c r="P3217" s="84" t="n">
        <f aca="false">IF($N3217="P",VLOOKUP(H3217,PrcBuckets,2,FALSE()),0)</f>
        <v>13</v>
      </c>
      <c r="Q3217" s="84" t="n">
        <f aca="false">IF($N3217="D",VLOOKUP(H3217,BasisBuckets,2,FALSE()),0)</f>
        <v>0</v>
      </c>
      <c r="R3217" s="84" t="n">
        <f aca="false">IF($N3217="PHY",VLOOKUP(H3217,PGDBuckets,2,FALSE()),0)</f>
        <v>0</v>
      </c>
      <c r="S3217" s="84" t="n">
        <f aca="false">IF($N3217="G",VLOOKUP(H3217,PGDBuckets,2,FALSE()),0)</f>
        <v>0</v>
      </c>
      <c r="T3217" s="84" t="n">
        <f aca="false">SUM(P3217:S3217)</f>
        <v>13</v>
      </c>
      <c r="U3217" s="84" t="str">
        <f aca="false">IF(O3217="not used","-",O3217&amp;N3217&amp;T3217)</f>
        <v>-</v>
      </c>
      <c r="V3217" s="84" t="str">
        <f aca="false">IF(O3217="Not Used","-",VLOOKUP(D3217,FOLIOS,7,FALSE())&amp;H3217)</f>
        <v>-</v>
      </c>
      <c r="W3217" s="84" t="str">
        <f aca="false">IF(U3217="-","-",O3217&amp;E3217&amp;H3217)</f>
        <v>-</v>
      </c>
      <c r="X3217" s="85" t="str">
        <f aca="false">D3217&amp;G3217</f>
        <v>FT-CAND-EGSC-PRCTOLL:KING/MALIN</v>
      </c>
      <c r="AF3217" s="0" t="str">
        <f aca="false">D3217&amp;V3217</f>
        <v>FT-CAND-EGSC-PRC-</v>
      </c>
    </row>
    <row r="3218" customFormat="false" ht="12.75" hidden="false" customHeight="false" outlineLevel="0" collapsed="false">
      <c r="A3218" s="81" t="n">
        <v>36682</v>
      </c>
      <c r="B3218" s="82" t="s">
        <v>55</v>
      </c>
      <c r="C3218" s="82" t="s">
        <v>56</v>
      </c>
      <c r="D3218" s="82" t="s">
        <v>103</v>
      </c>
      <c r="E3218" s="82" t="s">
        <v>24</v>
      </c>
      <c r="F3218" s="81"/>
      <c r="G3218" s="82" t="s">
        <v>65</v>
      </c>
      <c r="H3218" s="90" t="n">
        <v>39203</v>
      </c>
      <c r="I3218" s="82" t="n">
        <v>0</v>
      </c>
      <c r="J3218" s="82" t="n">
        <v>0</v>
      </c>
      <c r="K3218" s="83" t="n">
        <f aca="false">IF(J3218=0,0,J3218/I3218)</f>
        <v>0</v>
      </c>
      <c r="L3218" s="83" t="n">
        <f aca="false">I3218/UOM</f>
        <v>0</v>
      </c>
      <c r="M3218" s="83" t="n">
        <f aca="false">J3218/UOM</f>
        <v>0</v>
      </c>
      <c r="N3218" s="84" t="str">
        <f aca="false">IF(F3218="P","PHY",IF(F3218="G","G",E3218))</f>
        <v>P</v>
      </c>
      <c r="O3218" s="84" t="str">
        <f aca="false">IF(ISNA(VLOOKUP(G3218,BadCanCurves,1,FALSE())),VLOOKUP(D3218,FOLIOS,6,FALSE()),"not used")</f>
        <v>not used</v>
      </c>
      <c r="P3218" s="84" t="n">
        <f aca="false">IF($N3218="P",VLOOKUP(H3218,PrcBuckets,2,FALSE()),0)</f>
        <v>13</v>
      </c>
      <c r="Q3218" s="84" t="n">
        <f aca="false">IF($N3218="D",VLOOKUP(H3218,BasisBuckets,2,FALSE()),0)</f>
        <v>0</v>
      </c>
      <c r="R3218" s="84" t="n">
        <f aca="false">IF($N3218="PHY",VLOOKUP(H3218,PGDBuckets,2,FALSE()),0)</f>
        <v>0</v>
      </c>
      <c r="S3218" s="84" t="n">
        <f aca="false">IF($N3218="G",VLOOKUP(H3218,PGDBuckets,2,FALSE()),0)</f>
        <v>0</v>
      </c>
      <c r="T3218" s="84" t="n">
        <f aca="false">SUM(P3218:S3218)</f>
        <v>13</v>
      </c>
      <c r="U3218" s="84" t="str">
        <f aca="false">IF(O3218="not used","-",O3218&amp;N3218&amp;T3218)</f>
        <v>-</v>
      </c>
      <c r="V3218" s="84" t="str">
        <f aca="false">IF(O3218="Not Used","-",VLOOKUP(D3218,FOLIOS,7,FALSE())&amp;H3218)</f>
        <v>-</v>
      </c>
      <c r="W3218" s="84" t="str">
        <f aca="false">IF(U3218="-","-",O3218&amp;E3218&amp;H3218)</f>
        <v>-</v>
      </c>
      <c r="X3218" s="85" t="str">
        <f aca="false">D3218&amp;G3218</f>
        <v>FT-CAND-EGSC-PRCTOLL:KING/MALIN</v>
      </c>
      <c r="AF3218" s="0" t="str">
        <f aca="false">D3218&amp;V3218</f>
        <v>FT-CAND-EGSC-PRC-</v>
      </c>
    </row>
    <row r="3219" customFormat="false" ht="12.75" hidden="false" customHeight="false" outlineLevel="0" collapsed="false">
      <c r="A3219" s="81" t="n">
        <v>36682</v>
      </c>
      <c r="B3219" s="82" t="s">
        <v>55</v>
      </c>
      <c r="C3219" s="82" t="s">
        <v>56</v>
      </c>
      <c r="D3219" s="82" t="s">
        <v>103</v>
      </c>
      <c r="E3219" s="82" t="s">
        <v>24</v>
      </c>
      <c r="F3219" s="81"/>
      <c r="G3219" s="82" t="s">
        <v>65</v>
      </c>
      <c r="H3219" s="90" t="n">
        <v>39234</v>
      </c>
      <c r="I3219" s="82" t="n">
        <v>0</v>
      </c>
      <c r="J3219" s="82" t="n">
        <v>0</v>
      </c>
      <c r="K3219" s="83" t="n">
        <f aca="false">IF(J3219=0,0,J3219/I3219)</f>
        <v>0</v>
      </c>
      <c r="L3219" s="83" t="n">
        <f aca="false">I3219/UOM</f>
        <v>0</v>
      </c>
      <c r="M3219" s="83" t="n">
        <f aca="false">J3219/UOM</f>
        <v>0</v>
      </c>
      <c r="N3219" s="84" t="str">
        <f aca="false">IF(F3219="P","PHY",IF(F3219="G","G",E3219))</f>
        <v>P</v>
      </c>
      <c r="O3219" s="84" t="str">
        <f aca="false">IF(ISNA(VLOOKUP(G3219,BadCanCurves,1,FALSE())),VLOOKUP(D3219,FOLIOS,6,FALSE()),"not used")</f>
        <v>not used</v>
      </c>
      <c r="P3219" s="84" t="n">
        <f aca="false">IF($N3219="P",VLOOKUP(H3219,PrcBuckets,2,FALSE()),0)</f>
        <v>13</v>
      </c>
      <c r="Q3219" s="84" t="n">
        <f aca="false">IF($N3219="D",VLOOKUP(H3219,BasisBuckets,2,FALSE()),0)</f>
        <v>0</v>
      </c>
      <c r="R3219" s="84" t="n">
        <f aca="false">IF($N3219="PHY",VLOOKUP(H3219,PGDBuckets,2,FALSE()),0)</f>
        <v>0</v>
      </c>
      <c r="S3219" s="84" t="n">
        <f aca="false">IF($N3219="G",VLOOKUP(H3219,PGDBuckets,2,FALSE()),0)</f>
        <v>0</v>
      </c>
      <c r="T3219" s="84" t="n">
        <f aca="false">SUM(P3219:S3219)</f>
        <v>13</v>
      </c>
      <c r="U3219" s="84" t="str">
        <f aca="false">IF(O3219="not used","-",O3219&amp;N3219&amp;T3219)</f>
        <v>-</v>
      </c>
      <c r="V3219" s="84" t="str">
        <f aca="false">IF(O3219="Not Used","-",VLOOKUP(D3219,FOLIOS,7,FALSE())&amp;H3219)</f>
        <v>-</v>
      </c>
      <c r="W3219" s="84" t="str">
        <f aca="false">IF(U3219="-","-",O3219&amp;E3219&amp;H3219)</f>
        <v>-</v>
      </c>
      <c r="X3219" s="85" t="str">
        <f aca="false">D3219&amp;G3219</f>
        <v>FT-CAND-EGSC-PRCTOLL:KING/MALIN</v>
      </c>
      <c r="AF3219" s="0" t="str">
        <f aca="false">D3219&amp;V3219</f>
        <v>FT-CAND-EGSC-PRC-</v>
      </c>
    </row>
    <row r="3220" customFormat="false" ht="12.75" hidden="false" customHeight="false" outlineLevel="0" collapsed="false">
      <c r="A3220" s="81" t="n">
        <v>36682</v>
      </c>
      <c r="B3220" s="82" t="s">
        <v>55</v>
      </c>
      <c r="C3220" s="82" t="s">
        <v>56</v>
      </c>
      <c r="D3220" s="82" t="s">
        <v>103</v>
      </c>
      <c r="E3220" s="82" t="s">
        <v>24</v>
      </c>
      <c r="F3220" s="81"/>
      <c r="G3220" s="82" t="s">
        <v>65</v>
      </c>
      <c r="H3220" s="90" t="n">
        <v>39264</v>
      </c>
      <c r="I3220" s="82" t="n">
        <v>0</v>
      </c>
      <c r="J3220" s="82" t="n">
        <v>0</v>
      </c>
      <c r="K3220" s="83" t="n">
        <f aca="false">IF(J3220=0,0,J3220/I3220)</f>
        <v>0</v>
      </c>
      <c r="L3220" s="83" t="n">
        <f aca="false">I3220/UOM</f>
        <v>0</v>
      </c>
      <c r="M3220" s="83" t="n">
        <f aca="false">J3220/UOM</f>
        <v>0</v>
      </c>
      <c r="N3220" s="84" t="str">
        <f aca="false">IF(F3220="P","PHY",IF(F3220="G","G",E3220))</f>
        <v>P</v>
      </c>
      <c r="O3220" s="84" t="str">
        <f aca="false">IF(ISNA(VLOOKUP(G3220,BadCanCurves,1,FALSE())),VLOOKUP(D3220,FOLIOS,6,FALSE()),"not used")</f>
        <v>not used</v>
      </c>
      <c r="P3220" s="84" t="n">
        <f aca="false">IF($N3220="P",VLOOKUP(H3220,PrcBuckets,2,FALSE()),0)</f>
        <v>13</v>
      </c>
      <c r="Q3220" s="84" t="n">
        <f aca="false">IF($N3220="D",VLOOKUP(H3220,BasisBuckets,2,FALSE()),0)</f>
        <v>0</v>
      </c>
      <c r="R3220" s="84" t="n">
        <f aca="false">IF($N3220="PHY",VLOOKUP(H3220,PGDBuckets,2,FALSE()),0)</f>
        <v>0</v>
      </c>
      <c r="S3220" s="84" t="n">
        <f aca="false">IF($N3220="G",VLOOKUP(H3220,PGDBuckets,2,FALSE()),0)</f>
        <v>0</v>
      </c>
      <c r="T3220" s="84" t="n">
        <f aca="false">SUM(P3220:S3220)</f>
        <v>13</v>
      </c>
      <c r="U3220" s="84" t="str">
        <f aca="false">IF(O3220="not used","-",O3220&amp;N3220&amp;T3220)</f>
        <v>-</v>
      </c>
      <c r="V3220" s="84" t="str">
        <f aca="false">IF(O3220="Not Used","-",VLOOKUP(D3220,FOLIOS,7,FALSE())&amp;H3220)</f>
        <v>-</v>
      </c>
      <c r="W3220" s="84" t="str">
        <f aca="false">IF(U3220="-","-",O3220&amp;E3220&amp;H3220)</f>
        <v>-</v>
      </c>
      <c r="X3220" s="85" t="str">
        <f aca="false">D3220&amp;G3220</f>
        <v>FT-CAND-EGSC-PRCTOLL:KING/MALIN</v>
      </c>
      <c r="AF3220" s="0" t="str">
        <f aca="false">D3220&amp;V3220</f>
        <v>FT-CAND-EGSC-PRC-</v>
      </c>
    </row>
    <row r="3221" customFormat="false" ht="12.75" hidden="false" customHeight="false" outlineLevel="0" collapsed="false">
      <c r="A3221" s="81" t="n">
        <v>36682</v>
      </c>
      <c r="B3221" s="82" t="s">
        <v>55</v>
      </c>
      <c r="C3221" s="82" t="s">
        <v>56</v>
      </c>
      <c r="D3221" s="82" t="s">
        <v>103</v>
      </c>
      <c r="E3221" s="82" t="s">
        <v>24</v>
      </c>
      <c r="F3221" s="81"/>
      <c r="G3221" s="82" t="s">
        <v>65</v>
      </c>
      <c r="H3221" s="90" t="n">
        <v>39295</v>
      </c>
      <c r="I3221" s="82" t="n">
        <v>0</v>
      </c>
      <c r="J3221" s="82" t="n">
        <v>0</v>
      </c>
      <c r="K3221" s="83" t="n">
        <f aca="false">IF(J3221=0,0,J3221/I3221)</f>
        <v>0</v>
      </c>
      <c r="L3221" s="83" t="n">
        <f aca="false">I3221/UOM</f>
        <v>0</v>
      </c>
      <c r="M3221" s="83" t="n">
        <f aca="false">J3221/UOM</f>
        <v>0</v>
      </c>
      <c r="N3221" s="84" t="str">
        <f aca="false">IF(F3221="P","PHY",IF(F3221="G","G",E3221))</f>
        <v>P</v>
      </c>
      <c r="O3221" s="84" t="str">
        <f aca="false">IF(ISNA(VLOOKUP(G3221,BadCanCurves,1,FALSE())),VLOOKUP(D3221,FOLIOS,6,FALSE()),"not used")</f>
        <v>not used</v>
      </c>
      <c r="P3221" s="84" t="n">
        <f aca="false">IF($N3221="P",VLOOKUP(H3221,PrcBuckets,2,FALSE()),0)</f>
        <v>13</v>
      </c>
      <c r="Q3221" s="84" t="n">
        <f aca="false">IF($N3221="D",VLOOKUP(H3221,BasisBuckets,2,FALSE()),0)</f>
        <v>0</v>
      </c>
      <c r="R3221" s="84" t="n">
        <f aca="false">IF($N3221="PHY",VLOOKUP(H3221,PGDBuckets,2,FALSE()),0)</f>
        <v>0</v>
      </c>
      <c r="S3221" s="84" t="n">
        <f aca="false">IF($N3221="G",VLOOKUP(H3221,PGDBuckets,2,FALSE()),0)</f>
        <v>0</v>
      </c>
      <c r="T3221" s="84" t="n">
        <f aca="false">SUM(P3221:S3221)</f>
        <v>13</v>
      </c>
      <c r="U3221" s="84" t="str">
        <f aca="false">IF(O3221="not used","-",O3221&amp;N3221&amp;T3221)</f>
        <v>-</v>
      </c>
      <c r="V3221" s="84" t="str">
        <f aca="false">IF(O3221="Not Used","-",VLOOKUP(D3221,FOLIOS,7,FALSE())&amp;H3221)</f>
        <v>-</v>
      </c>
      <c r="W3221" s="84" t="str">
        <f aca="false">IF(U3221="-","-",O3221&amp;E3221&amp;H3221)</f>
        <v>-</v>
      </c>
      <c r="X3221" s="85" t="str">
        <f aca="false">D3221&amp;G3221</f>
        <v>FT-CAND-EGSC-PRCTOLL:KING/MALIN</v>
      </c>
      <c r="AF3221" s="0" t="str">
        <f aca="false">D3221&amp;V3221</f>
        <v>FT-CAND-EGSC-PRC-</v>
      </c>
    </row>
    <row r="3222" customFormat="false" ht="12.75" hidden="false" customHeight="false" outlineLevel="0" collapsed="false">
      <c r="A3222" s="81" t="n">
        <v>36682</v>
      </c>
      <c r="B3222" s="82" t="s">
        <v>55</v>
      </c>
      <c r="C3222" s="82" t="s">
        <v>56</v>
      </c>
      <c r="D3222" s="82" t="s">
        <v>103</v>
      </c>
      <c r="E3222" s="82" t="s">
        <v>24</v>
      </c>
      <c r="F3222" s="81"/>
      <c r="G3222" s="82" t="s">
        <v>65</v>
      </c>
      <c r="H3222" s="90" t="n">
        <v>39326</v>
      </c>
      <c r="I3222" s="82" t="n">
        <v>0</v>
      </c>
      <c r="J3222" s="82" t="n">
        <v>0</v>
      </c>
      <c r="K3222" s="83" t="n">
        <f aca="false">IF(J3222=0,0,J3222/I3222)</f>
        <v>0</v>
      </c>
      <c r="L3222" s="83" t="n">
        <f aca="false">I3222/UOM</f>
        <v>0</v>
      </c>
      <c r="M3222" s="83" t="n">
        <f aca="false">J3222/UOM</f>
        <v>0</v>
      </c>
      <c r="N3222" s="84" t="str">
        <f aca="false">IF(F3222="P","PHY",IF(F3222="G","G",E3222))</f>
        <v>P</v>
      </c>
      <c r="O3222" s="84" t="str">
        <f aca="false">IF(ISNA(VLOOKUP(G3222,BadCanCurves,1,FALSE())),VLOOKUP(D3222,FOLIOS,6,FALSE()),"not used")</f>
        <v>not used</v>
      </c>
      <c r="P3222" s="84" t="n">
        <f aca="false">IF($N3222="P",VLOOKUP(H3222,PrcBuckets,2,FALSE()),0)</f>
        <v>13</v>
      </c>
      <c r="Q3222" s="84" t="n">
        <f aca="false">IF($N3222="D",VLOOKUP(H3222,BasisBuckets,2,FALSE()),0)</f>
        <v>0</v>
      </c>
      <c r="R3222" s="84" t="n">
        <f aca="false">IF($N3222="PHY",VLOOKUP(H3222,PGDBuckets,2,FALSE()),0)</f>
        <v>0</v>
      </c>
      <c r="S3222" s="84" t="n">
        <f aca="false">IF($N3222="G",VLOOKUP(H3222,PGDBuckets,2,FALSE()),0)</f>
        <v>0</v>
      </c>
      <c r="T3222" s="84" t="n">
        <f aca="false">SUM(P3222:S3222)</f>
        <v>13</v>
      </c>
      <c r="U3222" s="84" t="str">
        <f aca="false">IF(O3222="not used","-",O3222&amp;N3222&amp;T3222)</f>
        <v>-</v>
      </c>
      <c r="V3222" s="84" t="str">
        <f aca="false">IF(O3222="Not Used","-",VLOOKUP(D3222,FOLIOS,7,FALSE())&amp;H3222)</f>
        <v>-</v>
      </c>
      <c r="W3222" s="84" t="str">
        <f aca="false">IF(U3222="-","-",O3222&amp;E3222&amp;H3222)</f>
        <v>-</v>
      </c>
      <c r="X3222" s="85" t="str">
        <f aca="false">D3222&amp;G3222</f>
        <v>FT-CAND-EGSC-PRCTOLL:KING/MALIN</v>
      </c>
      <c r="AF3222" s="0" t="str">
        <f aca="false">D3222&amp;V3222</f>
        <v>FT-CAND-EGSC-PRC-</v>
      </c>
    </row>
    <row r="3223" customFormat="false" ht="12.75" hidden="false" customHeight="false" outlineLevel="0" collapsed="false">
      <c r="A3223" s="81" t="n">
        <v>36682</v>
      </c>
      <c r="B3223" s="82" t="s">
        <v>55</v>
      </c>
      <c r="C3223" s="82" t="s">
        <v>56</v>
      </c>
      <c r="D3223" s="82" t="s">
        <v>103</v>
      </c>
      <c r="E3223" s="82" t="s">
        <v>24</v>
      </c>
      <c r="F3223" s="81"/>
      <c r="G3223" s="82" t="s">
        <v>65</v>
      </c>
      <c r="H3223" s="90" t="n">
        <v>39356</v>
      </c>
      <c r="I3223" s="82" t="n">
        <v>0</v>
      </c>
      <c r="J3223" s="82" t="n">
        <v>0</v>
      </c>
      <c r="K3223" s="83" t="n">
        <f aca="false">IF(J3223=0,0,J3223/I3223)</f>
        <v>0</v>
      </c>
      <c r="L3223" s="83" t="n">
        <f aca="false">I3223/UOM</f>
        <v>0</v>
      </c>
      <c r="M3223" s="83" t="n">
        <f aca="false">J3223/UOM</f>
        <v>0</v>
      </c>
      <c r="N3223" s="84" t="str">
        <f aca="false">IF(F3223="P","PHY",IF(F3223="G","G",E3223))</f>
        <v>P</v>
      </c>
      <c r="O3223" s="84" t="str">
        <f aca="false">IF(ISNA(VLOOKUP(G3223,BadCanCurves,1,FALSE())),VLOOKUP(D3223,FOLIOS,6,FALSE()),"not used")</f>
        <v>not used</v>
      </c>
      <c r="P3223" s="84" t="n">
        <f aca="false">IF($N3223="P",VLOOKUP(H3223,PrcBuckets,2,FALSE()),0)</f>
        <v>13</v>
      </c>
      <c r="Q3223" s="84" t="n">
        <f aca="false">IF($N3223="D",VLOOKUP(H3223,BasisBuckets,2,FALSE()),0)</f>
        <v>0</v>
      </c>
      <c r="R3223" s="84" t="n">
        <f aca="false">IF($N3223="PHY",VLOOKUP(H3223,PGDBuckets,2,FALSE()),0)</f>
        <v>0</v>
      </c>
      <c r="S3223" s="84" t="n">
        <f aca="false">IF($N3223="G",VLOOKUP(H3223,PGDBuckets,2,FALSE()),0)</f>
        <v>0</v>
      </c>
      <c r="T3223" s="84" t="n">
        <f aca="false">SUM(P3223:S3223)</f>
        <v>13</v>
      </c>
      <c r="U3223" s="84" t="str">
        <f aca="false">IF(O3223="not used","-",O3223&amp;N3223&amp;T3223)</f>
        <v>-</v>
      </c>
      <c r="V3223" s="84" t="str">
        <f aca="false">IF(O3223="Not Used","-",VLOOKUP(D3223,FOLIOS,7,FALSE())&amp;H3223)</f>
        <v>-</v>
      </c>
      <c r="W3223" s="84" t="str">
        <f aca="false">IF(U3223="-","-",O3223&amp;E3223&amp;H3223)</f>
        <v>-</v>
      </c>
      <c r="X3223" s="85" t="str">
        <f aca="false">D3223&amp;G3223</f>
        <v>FT-CAND-EGSC-PRCTOLL:KING/MALIN</v>
      </c>
      <c r="AF3223" s="0" t="str">
        <f aca="false">D3223&amp;V3223</f>
        <v>FT-CAND-EGSC-PRC-</v>
      </c>
    </row>
    <row r="3224" customFormat="false" ht="12.75" hidden="false" customHeight="false" outlineLevel="0" collapsed="false">
      <c r="A3224" s="81" t="n">
        <v>36682</v>
      </c>
      <c r="B3224" s="82" t="s">
        <v>55</v>
      </c>
      <c r="C3224" s="82" t="s">
        <v>56</v>
      </c>
      <c r="D3224" s="82" t="s">
        <v>103</v>
      </c>
      <c r="E3224" s="82" t="s">
        <v>24</v>
      </c>
      <c r="F3224" s="81"/>
      <c r="G3224" s="82" t="s">
        <v>65</v>
      </c>
      <c r="H3224" s="90" t="n">
        <v>39387</v>
      </c>
      <c r="I3224" s="82" t="n">
        <v>0</v>
      </c>
      <c r="J3224" s="82" t="n">
        <v>0</v>
      </c>
      <c r="K3224" s="83" t="n">
        <f aca="false">IF(J3224=0,0,J3224/I3224)</f>
        <v>0</v>
      </c>
      <c r="L3224" s="83" t="n">
        <f aca="false">I3224/UOM</f>
        <v>0</v>
      </c>
      <c r="M3224" s="83" t="n">
        <f aca="false">J3224/UOM</f>
        <v>0</v>
      </c>
      <c r="N3224" s="84" t="str">
        <f aca="false">IF(F3224="P","PHY",IF(F3224="G","G",E3224))</f>
        <v>P</v>
      </c>
      <c r="O3224" s="84" t="str">
        <f aca="false">IF(ISNA(VLOOKUP(G3224,BadCanCurves,1,FALSE())),VLOOKUP(D3224,FOLIOS,6,FALSE()),"not used")</f>
        <v>not used</v>
      </c>
      <c r="P3224" s="84" t="n">
        <f aca="false">IF($N3224="P",VLOOKUP(H3224,PrcBuckets,2,FALSE()),0)</f>
        <v>13</v>
      </c>
      <c r="Q3224" s="84" t="n">
        <f aca="false">IF($N3224="D",VLOOKUP(H3224,BasisBuckets,2,FALSE()),0)</f>
        <v>0</v>
      </c>
      <c r="R3224" s="84" t="n">
        <f aca="false">IF($N3224="PHY",VLOOKUP(H3224,PGDBuckets,2,FALSE()),0)</f>
        <v>0</v>
      </c>
      <c r="S3224" s="84" t="n">
        <f aca="false">IF($N3224="G",VLOOKUP(H3224,PGDBuckets,2,FALSE()),0)</f>
        <v>0</v>
      </c>
      <c r="T3224" s="84" t="n">
        <f aca="false">SUM(P3224:S3224)</f>
        <v>13</v>
      </c>
      <c r="U3224" s="84" t="str">
        <f aca="false">IF(O3224="not used","-",O3224&amp;N3224&amp;T3224)</f>
        <v>-</v>
      </c>
      <c r="V3224" s="84" t="str">
        <f aca="false">IF(O3224="Not Used","-",VLOOKUP(D3224,FOLIOS,7,FALSE())&amp;H3224)</f>
        <v>-</v>
      </c>
      <c r="W3224" s="84" t="str">
        <f aca="false">IF(U3224="-","-",O3224&amp;E3224&amp;H3224)</f>
        <v>-</v>
      </c>
      <c r="X3224" s="85" t="str">
        <f aca="false">D3224&amp;G3224</f>
        <v>FT-CAND-EGSC-PRCTOLL:KING/MALIN</v>
      </c>
      <c r="AF3224" s="0" t="str">
        <f aca="false">D3224&amp;V3224</f>
        <v>FT-CAND-EGSC-PRC-</v>
      </c>
    </row>
    <row r="3225" customFormat="false" ht="12.75" hidden="false" customHeight="false" outlineLevel="0" collapsed="false">
      <c r="A3225" s="81" t="n">
        <v>36682</v>
      </c>
      <c r="B3225" s="82" t="s">
        <v>55</v>
      </c>
      <c r="C3225" s="82" t="s">
        <v>56</v>
      </c>
      <c r="D3225" s="82" t="s">
        <v>103</v>
      </c>
      <c r="E3225" s="82" t="s">
        <v>24</v>
      </c>
      <c r="F3225" s="81"/>
      <c r="G3225" s="82" t="s">
        <v>65</v>
      </c>
      <c r="H3225" s="90" t="n">
        <v>39417</v>
      </c>
      <c r="I3225" s="82" t="n">
        <v>0</v>
      </c>
      <c r="J3225" s="82" t="n">
        <v>0</v>
      </c>
      <c r="K3225" s="83" t="n">
        <f aca="false">IF(J3225=0,0,J3225/I3225)</f>
        <v>0</v>
      </c>
      <c r="L3225" s="83" t="n">
        <f aca="false">I3225/UOM</f>
        <v>0</v>
      </c>
      <c r="M3225" s="83" t="n">
        <f aca="false">J3225/UOM</f>
        <v>0</v>
      </c>
      <c r="N3225" s="84" t="str">
        <f aca="false">IF(F3225="P","PHY",IF(F3225="G","G",E3225))</f>
        <v>P</v>
      </c>
      <c r="O3225" s="84" t="str">
        <f aca="false">IF(ISNA(VLOOKUP(G3225,BadCanCurves,1,FALSE())),VLOOKUP(D3225,FOLIOS,6,FALSE()),"not used")</f>
        <v>not used</v>
      </c>
      <c r="P3225" s="84" t="n">
        <f aca="false">IF($N3225="P",VLOOKUP(H3225,PrcBuckets,2,FALSE()),0)</f>
        <v>13</v>
      </c>
      <c r="Q3225" s="84" t="n">
        <f aca="false">IF($N3225="D",VLOOKUP(H3225,BasisBuckets,2,FALSE()),0)</f>
        <v>0</v>
      </c>
      <c r="R3225" s="84" t="n">
        <f aca="false">IF($N3225="PHY",VLOOKUP(H3225,PGDBuckets,2,FALSE()),0)</f>
        <v>0</v>
      </c>
      <c r="S3225" s="84" t="n">
        <f aca="false">IF($N3225="G",VLOOKUP(H3225,PGDBuckets,2,FALSE()),0)</f>
        <v>0</v>
      </c>
      <c r="T3225" s="84" t="n">
        <f aca="false">SUM(P3225:S3225)</f>
        <v>13</v>
      </c>
      <c r="U3225" s="84" t="str">
        <f aca="false">IF(O3225="not used","-",O3225&amp;N3225&amp;T3225)</f>
        <v>-</v>
      </c>
      <c r="V3225" s="84" t="str">
        <f aca="false">IF(O3225="Not Used","-",VLOOKUP(D3225,FOLIOS,7,FALSE())&amp;H3225)</f>
        <v>-</v>
      </c>
      <c r="W3225" s="84" t="str">
        <f aca="false">IF(U3225="-","-",O3225&amp;E3225&amp;H3225)</f>
        <v>-</v>
      </c>
      <c r="X3225" s="85" t="str">
        <f aca="false">D3225&amp;G3225</f>
        <v>FT-CAND-EGSC-PRCTOLL:KING/MALIN</v>
      </c>
      <c r="AF3225" s="0" t="str">
        <f aca="false">D3225&amp;V3225</f>
        <v>FT-CAND-EGSC-PRC-</v>
      </c>
    </row>
    <row r="3226" customFormat="false" ht="12.75" hidden="false" customHeight="false" outlineLevel="0" collapsed="false">
      <c r="A3226" s="81" t="n">
        <v>36682</v>
      </c>
      <c r="B3226" s="82" t="s">
        <v>55</v>
      </c>
      <c r="C3226" s="82" t="s">
        <v>56</v>
      </c>
      <c r="D3226" s="82" t="s">
        <v>103</v>
      </c>
      <c r="E3226" s="82" t="s">
        <v>24</v>
      </c>
      <c r="F3226" s="81"/>
      <c r="G3226" s="82" t="s">
        <v>65</v>
      </c>
      <c r="H3226" s="90" t="n">
        <v>39448</v>
      </c>
      <c r="I3226" s="82" t="n">
        <v>0</v>
      </c>
      <c r="J3226" s="82" t="n">
        <v>0</v>
      </c>
      <c r="K3226" s="83" t="n">
        <f aca="false">IF(J3226=0,0,J3226/I3226)</f>
        <v>0</v>
      </c>
      <c r="L3226" s="83" t="n">
        <f aca="false">I3226/UOM</f>
        <v>0</v>
      </c>
      <c r="M3226" s="83" t="n">
        <f aca="false">J3226/UOM</f>
        <v>0</v>
      </c>
      <c r="N3226" s="84" t="str">
        <f aca="false">IF(F3226="P","PHY",IF(F3226="G","G",E3226))</f>
        <v>P</v>
      </c>
      <c r="O3226" s="84" t="str">
        <f aca="false">IF(ISNA(VLOOKUP(G3226,BadCanCurves,1,FALSE())),VLOOKUP(D3226,FOLIOS,6,FALSE()),"not used")</f>
        <v>not used</v>
      </c>
      <c r="P3226" s="84" t="n">
        <f aca="false">IF($N3226="P",VLOOKUP(H3226,PrcBuckets,2,FALSE()),0)</f>
        <v>13</v>
      </c>
      <c r="Q3226" s="84" t="n">
        <f aca="false">IF($N3226="D",VLOOKUP(H3226,BasisBuckets,2,FALSE()),0)</f>
        <v>0</v>
      </c>
      <c r="R3226" s="84" t="n">
        <f aca="false">IF($N3226="PHY",VLOOKUP(H3226,PGDBuckets,2,FALSE()),0)</f>
        <v>0</v>
      </c>
      <c r="S3226" s="84" t="n">
        <f aca="false">IF($N3226="G",VLOOKUP(H3226,PGDBuckets,2,FALSE()),0)</f>
        <v>0</v>
      </c>
      <c r="T3226" s="84" t="n">
        <f aca="false">SUM(P3226:S3226)</f>
        <v>13</v>
      </c>
      <c r="U3226" s="84" t="str">
        <f aca="false">IF(O3226="not used","-",O3226&amp;N3226&amp;T3226)</f>
        <v>-</v>
      </c>
      <c r="V3226" s="84" t="str">
        <f aca="false">IF(O3226="Not Used","-",VLOOKUP(D3226,FOLIOS,7,FALSE())&amp;H3226)</f>
        <v>-</v>
      </c>
      <c r="W3226" s="84" t="str">
        <f aca="false">IF(U3226="-","-",O3226&amp;E3226&amp;H3226)</f>
        <v>-</v>
      </c>
      <c r="X3226" s="85" t="str">
        <f aca="false">D3226&amp;G3226</f>
        <v>FT-CAND-EGSC-PRCTOLL:KING/MALIN</v>
      </c>
      <c r="AF3226" s="0" t="str">
        <f aca="false">D3226&amp;V3226</f>
        <v>FT-CAND-EGSC-PRC-</v>
      </c>
    </row>
    <row r="3227" customFormat="false" ht="12.75" hidden="false" customHeight="false" outlineLevel="0" collapsed="false">
      <c r="A3227" s="81" t="n">
        <v>36682</v>
      </c>
      <c r="B3227" s="82" t="s">
        <v>55</v>
      </c>
      <c r="C3227" s="82" t="s">
        <v>56</v>
      </c>
      <c r="D3227" s="82" t="s">
        <v>103</v>
      </c>
      <c r="E3227" s="82" t="s">
        <v>24</v>
      </c>
      <c r="F3227" s="81"/>
      <c r="G3227" s="82" t="s">
        <v>65</v>
      </c>
      <c r="H3227" s="90" t="n">
        <v>39479</v>
      </c>
      <c r="I3227" s="82" t="n">
        <v>0</v>
      </c>
      <c r="J3227" s="82" t="n">
        <v>0</v>
      </c>
      <c r="K3227" s="83" t="n">
        <f aca="false">IF(J3227=0,0,J3227/I3227)</f>
        <v>0</v>
      </c>
      <c r="L3227" s="83" t="n">
        <f aca="false">I3227/UOM</f>
        <v>0</v>
      </c>
      <c r="M3227" s="83" t="n">
        <f aca="false">J3227/UOM</f>
        <v>0</v>
      </c>
      <c r="N3227" s="84" t="str">
        <f aca="false">IF(F3227="P","PHY",IF(F3227="G","G",E3227))</f>
        <v>P</v>
      </c>
      <c r="O3227" s="84" t="str">
        <f aca="false">IF(ISNA(VLOOKUP(G3227,BadCanCurves,1,FALSE())),VLOOKUP(D3227,FOLIOS,6,FALSE()),"not used")</f>
        <v>not used</v>
      </c>
      <c r="P3227" s="84" t="n">
        <f aca="false">IF($N3227="P",VLOOKUP(H3227,PrcBuckets,2,FALSE()),0)</f>
        <v>13</v>
      </c>
      <c r="Q3227" s="84" t="n">
        <f aca="false">IF($N3227="D",VLOOKUP(H3227,BasisBuckets,2,FALSE()),0)</f>
        <v>0</v>
      </c>
      <c r="R3227" s="84" t="n">
        <f aca="false">IF($N3227="PHY",VLOOKUP(H3227,PGDBuckets,2,FALSE()),0)</f>
        <v>0</v>
      </c>
      <c r="S3227" s="84" t="n">
        <f aca="false">IF($N3227="G",VLOOKUP(H3227,PGDBuckets,2,FALSE()),0)</f>
        <v>0</v>
      </c>
      <c r="T3227" s="84" t="n">
        <f aca="false">SUM(P3227:S3227)</f>
        <v>13</v>
      </c>
      <c r="U3227" s="84" t="str">
        <f aca="false">IF(O3227="not used","-",O3227&amp;N3227&amp;T3227)</f>
        <v>-</v>
      </c>
      <c r="V3227" s="84" t="str">
        <f aca="false">IF(O3227="Not Used","-",VLOOKUP(D3227,FOLIOS,7,FALSE())&amp;H3227)</f>
        <v>-</v>
      </c>
      <c r="W3227" s="84" t="str">
        <f aca="false">IF(U3227="-","-",O3227&amp;E3227&amp;H3227)</f>
        <v>-</v>
      </c>
      <c r="X3227" s="85" t="str">
        <f aca="false">D3227&amp;G3227</f>
        <v>FT-CAND-EGSC-PRCTOLL:KING/MALIN</v>
      </c>
      <c r="AF3227" s="0" t="str">
        <f aca="false">D3227&amp;V3227</f>
        <v>FT-CAND-EGSC-PRC-</v>
      </c>
    </row>
    <row r="3228" customFormat="false" ht="12.75" hidden="false" customHeight="false" outlineLevel="0" collapsed="false">
      <c r="A3228" s="81" t="n">
        <v>36682</v>
      </c>
      <c r="B3228" s="82" t="s">
        <v>55</v>
      </c>
      <c r="C3228" s="82" t="s">
        <v>56</v>
      </c>
      <c r="D3228" s="82" t="s">
        <v>103</v>
      </c>
      <c r="E3228" s="82" t="s">
        <v>24</v>
      </c>
      <c r="F3228" s="81"/>
      <c r="G3228" s="82" t="s">
        <v>65</v>
      </c>
      <c r="H3228" s="90" t="n">
        <v>39508</v>
      </c>
      <c r="I3228" s="82" t="n">
        <v>0</v>
      </c>
      <c r="J3228" s="82" t="n">
        <v>0</v>
      </c>
      <c r="K3228" s="83" t="n">
        <f aca="false">IF(J3228=0,0,J3228/I3228)</f>
        <v>0</v>
      </c>
      <c r="L3228" s="83" t="n">
        <f aca="false">I3228/UOM</f>
        <v>0</v>
      </c>
      <c r="M3228" s="83" t="n">
        <f aca="false">J3228/UOM</f>
        <v>0</v>
      </c>
      <c r="N3228" s="84" t="str">
        <f aca="false">IF(F3228="P","PHY",IF(F3228="G","G",E3228))</f>
        <v>P</v>
      </c>
      <c r="O3228" s="84" t="str">
        <f aca="false">IF(ISNA(VLOOKUP(G3228,BadCanCurves,1,FALSE())),VLOOKUP(D3228,FOLIOS,6,FALSE()),"not used")</f>
        <v>not used</v>
      </c>
      <c r="P3228" s="84" t="n">
        <f aca="false">IF($N3228="P",VLOOKUP(H3228,PrcBuckets,2,FALSE()),0)</f>
        <v>13</v>
      </c>
      <c r="Q3228" s="84" t="n">
        <f aca="false">IF($N3228="D",VLOOKUP(H3228,BasisBuckets,2,FALSE()),0)</f>
        <v>0</v>
      </c>
      <c r="R3228" s="84" t="n">
        <f aca="false">IF($N3228="PHY",VLOOKUP(H3228,PGDBuckets,2,FALSE()),0)</f>
        <v>0</v>
      </c>
      <c r="S3228" s="84" t="n">
        <f aca="false">IF($N3228="G",VLOOKUP(H3228,PGDBuckets,2,FALSE()),0)</f>
        <v>0</v>
      </c>
      <c r="T3228" s="84" t="n">
        <f aca="false">SUM(P3228:S3228)</f>
        <v>13</v>
      </c>
      <c r="U3228" s="84" t="str">
        <f aca="false">IF(O3228="not used","-",O3228&amp;N3228&amp;T3228)</f>
        <v>-</v>
      </c>
      <c r="V3228" s="84" t="str">
        <f aca="false">IF(O3228="Not Used","-",VLOOKUP(D3228,FOLIOS,7,FALSE())&amp;H3228)</f>
        <v>-</v>
      </c>
      <c r="W3228" s="84" t="str">
        <f aca="false">IF(U3228="-","-",O3228&amp;E3228&amp;H3228)</f>
        <v>-</v>
      </c>
      <c r="X3228" s="85" t="str">
        <f aca="false">D3228&amp;G3228</f>
        <v>FT-CAND-EGSC-PRCTOLL:KING/MALIN</v>
      </c>
      <c r="AF3228" s="0" t="str">
        <f aca="false">D3228&amp;V3228</f>
        <v>FT-CAND-EGSC-PRC-</v>
      </c>
    </row>
    <row r="3229" customFormat="false" ht="12.75" hidden="false" customHeight="false" outlineLevel="0" collapsed="false">
      <c r="A3229" s="81" t="n">
        <v>36682</v>
      </c>
      <c r="B3229" s="82" t="s">
        <v>55</v>
      </c>
      <c r="C3229" s="82" t="s">
        <v>56</v>
      </c>
      <c r="D3229" s="82" t="s">
        <v>103</v>
      </c>
      <c r="E3229" s="82" t="s">
        <v>24</v>
      </c>
      <c r="F3229" s="81"/>
      <c r="G3229" s="82" t="s">
        <v>65</v>
      </c>
      <c r="H3229" s="90" t="n">
        <v>39539</v>
      </c>
      <c r="I3229" s="82" t="n">
        <v>0</v>
      </c>
      <c r="J3229" s="82" t="n">
        <v>0</v>
      </c>
      <c r="K3229" s="83" t="n">
        <f aca="false">IF(J3229=0,0,J3229/I3229)</f>
        <v>0</v>
      </c>
      <c r="L3229" s="83" t="n">
        <f aca="false">I3229/UOM</f>
        <v>0</v>
      </c>
      <c r="M3229" s="83" t="n">
        <f aca="false">J3229/UOM</f>
        <v>0</v>
      </c>
      <c r="N3229" s="84" t="str">
        <f aca="false">IF(F3229="P","PHY",IF(F3229="G","G",E3229))</f>
        <v>P</v>
      </c>
      <c r="O3229" s="84" t="str">
        <f aca="false">IF(ISNA(VLOOKUP(G3229,BadCanCurves,1,FALSE())),VLOOKUP(D3229,FOLIOS,6,FALSE()),"not used")</f>
        <v>not used</v>
      </c>
      <c r="P3229" s="84" t="n">
        <f aca="false">IF($N3229="P",VLOOKUP(H3229,PrcBuckets,2,FALSE()),0)</f>
        <v>13</v>
      </c>
      <c r="Q3229" s="84" t="n">
        <f aca="false">IF($N3229="D",VLOOKUP(H3229,BasisBuckets,2,FALSE()),0)</f>
        <v>0</v>
      </c>
      <c r="R3229" s="84" t="n">
        <f aca="false">IF($N3229="PHY",VLOOKUP(H3229,PGDBuckets,2,FALSE()),0)</f>
        <v>0</v>
      </c>
      <c r="S3229" s="84" t="n">
        <f aca="false">IF($N3229="G",VLOOKUP(H3229,PGDBuckets,2,FALSE()),0)</f>
        <v>0</v>
      </c>
      <c r="T3229" s="84" t="n">
        <f aca="false">SUM(P3229:S3229)</f>
        <v>13</v>
      </c>
      <c r="U3229" s="84" t="str">
        <f aca="false">IF(O3229="not used","-",O3229&amp;N3229&amp;T3229)</f>
        <v>-</v>
      </c>
      <c r="V3229" s="84" t="str">
        <f aca="false">IF(O3229="Not Used","-",VLOOKUP(D3229,FOLIOS,7,FALSE())&amp;H3229)</f>
        <v>-</v>
      </c>
      <c r="W3229" s="84" t="str">
        <f aca="false">IF(U3229="-","-",O3229&amp;E3229&amp;H3229)</f>
        <v>-</v>
      </c>
      <c r="X3229" s="85" t="str">
        <f aca="false">D3229&amp;G3229</f>
        <v>FT-CAND-EGSC-PRCTOLL:KING/MALIN</v>
      </c>
      <c r="AF3229" s="0" t="str">
        <f aca="false">D3229&amp;V3229</f>
        <v>FT-CAND-EGSC-PRC-</v>
      </c>
    </row>
    <row r="3230" customFormat="false" ht="12.75" hidden="false" customHeight="false" outlineLevel="0" collapsed="false">
      <c r="A3230" s="81" t="n">
        <v>36682</v>
      </c>
      <c r="B3230" s="82" t="s">
        <v>55</v>
      </c>
      <c r="C3230" s="82" t="s">
        <v>56</v>
      </c>
      <c r="D3230" s="82" t="s">
        <v>103</v>
      </c>
      <c r="E3230" s="82" t="s">
        <v>24</v>
      </c>
      <c r="F3230" s="81"/>
      <c r="G3230" s="82" t="s">
        <v>65</v>
      </c>
      <c r="H3230" s="90" t="n">
        <v>39569</v>
      </c>
      <c r="I3230" s="82" t="n">
        <v>0</v>
      </c>
      <c r="J3230" s="82" t="n">
        <v>0</v>
      </c>
      <c r="K3230" s="83" t="n">
        <f aca="false">IF(J3230=0,0,J3230/I3230)</f>
        <v>0</v>
      </c>
      <c r="L3230" s="83" t="n">
        <f aca="false">I3230/UOM</f>
        <v>0</v>
      </c>
      <c r="M3230" s="83" t="n">
        <f aca="false">J3230/UOM</f>
        <v>0</v>
      </c>
      <c r="N3230" s="84" t="str">
        <f aca="false">IF(F3230="P","PHY",IF(F3230="G","G",E3230))</f>
        <v>P</v>
      </c>
      <c r="O3230" s="84" t="str">
        <f aca="false">IF(ISNA(VLOOKUP(G3230,BadCanCurves,1,FALSE())),VLOOKUP(D3230,FOLIOS,6,FALSE()),"not used")</f>
        <v>not used</v>
      </c>
      <c r="P3230" s="84" t="n">
        <f aca="false">IF($N3230="P",VLOOKUP(H3230,PrcBuckets,2,FALSE()),0)</f>
        <v>13</v>
      </c>
      <c r="Q3230" s="84" t="n">
        <f aca="false">IF($N3230="D",VLOOKUP(H3230,BasisBuckets,2,FALSE()),0)</f>
        <v>0</v>
      </c>
      <c r="R3230" s="84" t="n">
        <f aca="false">IF($N3230="PHY",VLOOKUP(H3230,PGDBuckets,2,FALSE()),0)</f>
        <v>0</v>
      </c>
      <c r="S3230" s="84" t="n">
        <f aca="false">IF($N3230="G",VLOOKUP(H3230,PGDBuckets,2,FALSE()),0)</f>
        <v>0</v>
      </c>
      <c r="T3230" s="84" t="n">
        <f aca="false">SUM(P3230:S3230)</f>
        <v>13</v>
      </c>
      <c r="U3230" s="84" t="str">
        <f aca="false">IF(O3230="not used","-",O3230&amp;N3230&amp;T3230)</f>
        <v>-</v>
      </c>
      <c r="V3230" s="84" t="str">
        <f aca="false">IF(O3230="Not Used","-",VLOOKUP(D3230,FOLIOS,7,FALSE())&amp;H3230)</f>
        <v>-</v>
      </c>
      <c r="W3230" s="84" t="str">
        <f aca="false">IF(U3230="-","-",O3230&amp;E3230&amp;H3230)</f>
        <v>-</v>
      </c>
      <c r="X3230" s="85" t="str">
        <f aca="false">D3230&amp;G3230</f>
        <v>FT-CAND-EGSC-PRCTOLL:KING/MALIN</v>
      </c>
      <c r="AF3230" s="0" t="str">
        <f aca="false">D3230&amp;V3230</f>
        <v>FT-CAND-EGSC-PRC-</v>
      </c>
    </row>
    <row r="3231" customFormat="false" ht="12.75" hidden="false" customHeight="false" outlineLevel="0" collapsed="false">
      <c r="A3231" s="81" t="n">
        <v>36682</v>
      </c>
      <c r="B3231" s="82" t="s">
        <v>55</v>
      </c>
      <c r="C3231" s="82" t="s">
        <v>56</v>
      </c>
      <c r="D3231" s="82" t="s">
        <v>103</v>
      </c>
      <c r="E3231" s="82" t="s">
        <v>24</v>
      </c>
      <c r="F3231" s="81"/>
      <c r="G3231" s="82" t="s">
        <v>65</v>
      </c>
      <c r="H3231" s="90" t="n">
        <v>39600</v>
      </c>
      <c r="I3231" s="82" t="n">
        <v>0</v>
      </c>
      <c r="J3231" s="82" t="n">
        <v>0</v>
      </c>
      <c r="K3231" s="83" t="n">
        <f aca="false">IF(J3231=0,0,J3231/I3231)</f>
        <v>0</v>
      </c>
      <c r="L3231" s="83" t="n">
        <f aca="false">I3231/UOM</f>
        <v>0</v>
      </c>
      <c r="M3231" s="83" t="n">
        <f aca="false">J3231/UOM</f>
        <v>0</v>
      </c>
      <c r="N3231" s="84" t="str">
        <f aca="false">IF(F3231="P","PHY",IF(F3231="G","G",E3231))</f>
        <v>P</v>
      </c>
      <c r="O3231" s="84" t="str">
        <f aca="false">IF(ISNA(VLOOKUP(G3231,BadCanCurves,1,FALSE())),VLOOKUP(D3231,FOLIOS,6,FALSE()),"not used")</f>
        <v>not used</v>
      </c>
      <c r="P3231" s="84" t="n">
        <f aca="false">IF($N3231="P",VLOOKUP(H3231,PrcBuckets,2,FALSE()),0)</f>
        <v>13</v>
      </c>
      <c r="Q3231" s="84" t="n">
        <f aca="false">IF($N3231="D",VLOOKUP(H3231,BasisBuckets,2,FALSE()),0)</f>
        <v>0</v>
      </c>
      <c r="R3231" s="84" t="n">
        <f aca="false">IF($N3231="PHY",VLOOKUP(H3231,PGDBuckets,2,FALSE()),0)</f>
        <v>0</v>
      </c>
      <c r="S3231" s="84" t="n">
        <f aca="false">IF($N3231="G",VLOOKUP(H3231,PGDBuckets,2,FALSE()),0)</f>
        <v>0</v>
      </c>
      <c r="T3231" s="84" t="n">
        <f aca="false">SUM(P3231:S3231)</f>
        <v>13</v>
      </c>
      <c r="U3231" s="84" t="str">
        <f aca="false">IF(O3231="not used","-",O3231&amp;N3231&amp;T3231)</f>
        <v>-</v>
      </c>
      <c r="V3231" s="84" t="str">
        <f aca="false">IF(O3231="Not Used","-",VLOOKUP(D3231,FOLIOS,7,FALSE())&amp;H3231)</f>
        <v>-</v>
      </c>
      <c r="W3231" s="84" t="str">
        <f aca="false">IF(U3231="-","-",O3231&amp;E3231&amp;H3231)</f>
        <v>-</v>
      </c>
      <c r="X3231" s="85" t="str">
        <f aca="false">D3231&amp;G3231</f>
        <v>FT-CAND-EGSC-PRCTOLL:KING/MALIN</v>
      </c>
      <c r="AF3231" s="0" t="str">
        <f aca="false">D3231&amp;V3231</f>
        <v>FT-CAND-EGSC-PRC-</v>
      </c>
    </row>
    <row r="3232" customFormat="false" ht="12.75" hidden="false" customHeight="false" outlineLevel="0" collapsed="false">
      <c r="A3232" s="81" t="n">
        <v>36682</v>
      </c>
      <c r="B3232" s="82" t="s">
        <v>55</v>
      </c>
      <c r="C3232" s="82" t="s">
        <v>56</v>
      </c>
      <c r="D3232" s="82" t="s">
        <v>103</v>
      </c>
      <c r="E3232" s="82" t="s">
        <v>24</v>
      </c>
      <c r="F3232" s="81"/>
      <c r="G3232" s="82" t="s">
        <v>65</v>
      </c>
      <c r="H3232" s="90" t="n">
        <v>39630</v>
      </c>
      <c r="I3232" s="82" t="n">
        <v>0</v>
      </c>
      <c r="J3232" s="82" t="n">
        <v>0</v>
      </c>
      <c r="K3232" s="83" t="n">
        <f aca="false">IF(J3232=0,0,J3232/I3232)</f>
        <v>0</v>
      </c>
      <c r="L3232" s="83" t="n">
        <f aca="false">I3232/UOM</f>
        <v>0</v>
      </c>
      <c r="M3232" s="83" t="n">
        <f aca="false">J3232/UOM</f>
        <v>0</v>
      </c>
      <c r="N3232" s="84" t="str">
        <f aca="false">IF(F3232="P","PHY",IF(F3232="G","G",E3232))</f>
        <v>P</v>
      </c>
      <c r="O3232" s="84" t="str">
        <f aca="false">IF(ISNA(VLOOKUP(G3232,BadCanCurves,1,FALSE())),VLOOKUP(D3232,FOLIOS,6,FALSE()),"not used")</f>
        <v>not used</v>
      </c>
      <c r="P3232" s="84" t="n">
        <f aca="false">IF($N3232="P",VLOOKUP(H3232,PrcBuckets,2,FALSE()),0)</f>
        <v>13</v>
      </c>
      <c r="Q3232" s="84" t="n">
        <f aca="false">IF($N3232="D",VLOOKUP(H3232,BasisBuckets,2,FALSE()),0)</f>
        <v>0</v>
      </c>
      <c r="R3232" s="84" t="n">
        <f aca="false">IF($N3232="PHY",VLOOKUP(H3232,PGDBuckets,2,FALSE()),0)</f>
        <v>0</v>
      </c>
      <c r="S3232" s="84" t="n">
        <f aca="false">IF($N3232="G",VLOOKUP(H3232,PGDBuckets,2,FALSE()),0)</f>
        <v>0</v>
      </c>
      <c r="T3232" s="84" t="n">
        <f aca="false">SUM(P3232:S3232)</f>
        <v>13</v>
      </c>
      <c r="U3232" s="84" t="str">
        <f aca="false">IF(O3232="not used","-",O3232&amp;N3232&amp;T3232)</f>
        <v>-</v>
      </c>
      <c r="V3232" s="84" t="str">
        <f aca="false">IF(O3232="Not Used","-",VLOOKUP(D3232,FOLIOS,7,FALSE())&amp;H3232)</f>
        <v>-</v>
      </c>
      <c r="W3232" s="84" t="str">
        <f aca="false">IF(U3232="-","-",O3232&amp;E3232&amp;H3232)</f>
        <v>-</v>
      </c>
      <c r="X3232" s="85" t="str">
        <f aca="false">D3232&amp;G3232</f>
        <v>FT-CAND-EGSC-PRCTOLL:KING/MALIN</v>
      </c>
      <c r="AF3232" s="0" t="str">
        <f aca="false">D3232&amp;V3232</f>
        <v>FT-CAND-EGSC-PRC-</v>
      </c>
    </row>
    <row r="3233" customFormat="false" ht="12.75" hidden="false" customHeight="false" outlineLevel="0" collapsed="false">
      <c r="A3233" s="81" t="n">
        <v>36682</v>
      </c>
      <c r="B3233" s="82" t="s">
        <v>55</v>
      </c>
      <c r="C3233" s="82" t="s">
        <v>56</v>
      </c>
      <c r="D3233" s="82" t="s">
        <v>103</v>
      </c>
      <c r="E3233" s="82" t="s">
        <v>24</v>
      </c>
      <c r="F3233" s="81"/>
      <c r="G3233" s="82" t="s">
        <v>65</v>
      </c>
      <c r="H3233" s="90" t="n">
        <v>39661</v>
      </c>
      <c r="I3233" s="82" t="n">
        <v>0</v>
      </c>
      <c r="J3233" s="82" t="n">
        <v>0</v>
      </c>
      <c r="K3233" s="83" t="n">
        <f aca="false">IF(J3233=0,0,J3233/I3233)</f>
        <v>0</v>
      </c>
      <c r="L3233" s="83" t="n">
        <f aca="false">I3233/UOM</f>
        <v>0</v>
      </c>
      <c r="M3233" s="83" t="n">
        <f aca="false">J3233/UOM</f>
        <v>0</v>
      </c>
      <c r="N3233" s="84" t="str">
        <f aca="false">IF(F3233="P","PHY",IF(F3233="G","G",E3233))</f>
        <v>P</v>
      </c>
      <c r="O3233" s="84" t="str">
        <f aca="false">IF(ISNA(VLOOKUP(G3233,BadCanCurves,1,FALSE())),VLOOKUP(D3233,FOLIOS,6,FALSE()),"not used")</f>
        <v>not used</v>
      </c>
      <c r="P3233" s="84" t="n">
        <f aca="false">IF($N3233="P",VLOOKUP(H3233,PrcBuckets,2,FALSE()),0)</f>
        <v>13</v>
      </c>
      <c r="Q3233" s="84" t="n">
        <f aca="false">IF($N3233="D",VLOOKUP(H3233,BasisBuckets,2,FALSE()),0)</f>
        <v>0</v>
      </c>
      <c r="R3233" s="84" t="n">
        <f aca="false">IF($N3233="PHY",VLOOKUP(H3233,PGDBuckets,2,FALSE()),0)</f>
        <v>0</v>
      </c>
      <c r="S3233" s="84" t="n">
        <f aca="false">IF($N3233="G",VLOOKUP(H3233,PGDBuckets,2,FALSE()),0)</f>
        <v>0</v>
      </c>
      <c r="T3233" s="84" t="n">
        <f aca="false">SUM(P3233:S3233)</f>
        <v>13</v>
      </c>
      <c r="U3233" s="84" t="str">
        <f aca="false">IF(O3233="not used","-",O3233&amp;N3233&amp;T3233)</f>
        <v>-</v>
      </c>
      <c r="V3233" s="84" t="str">
        <f aca="false">IF(O3233="Not Used","-",VLOOKUP(D3233,FOLIOS,7,FALSE())&amp;H3233)</f>
        <v>-</v>
      </c>
      <c r="W3233" s="84" t="str">
        <f aca="false">IF(U3233="-","-",O3233&amp;E3233&amp;H3233)</f>
        <v>-</v>
      </c>
      <c r="X3233" s="85" t="str">
        <f aca="false">D3233&amp;G3233</f>
        <v>FT-CAND-EGSC-PRCTOLL:KING/MALIN</v>
      </c>
      <c r="AF3233" s="0" t="str">
        <f aca="false">D3233&amp;V3233</f>
        <v>FT-CAND-EGSC-PRC-</v>
      </c>
    </row>
    <row r="3234" customFormat="false" ht="12.75" hidden="false" customHeight="false" outlineLevel="0" collapsed="false">
      <c r="A3234" s="81" t="n">
        <v>36682</v>
      </c>
      <c r="B3234" s="82" t="s">
        <v>55</v>
      </c>
      <c r="C3234" s="82" t="s">
        <v>56</v>
      </c>
      <c r="D3234" s="82" t="s">
        <v>103</v>
      </c>
      <c r="E3234" s="82" t="s">
        <v>24</v>
      </c>
      <c r="F3234" s="81"/>
      <c r="G3234" s="82" t="s">
        <v>65</v>
      </c>
      <c r="H3234" s="90" t="n">
        <v>39692</v>
      </c>
      <c r="I3234" s="82" t="n">
        <v>0</v>
      </c>
      <c r="J3234" s="82" t="n">
        <v>0</v>
      </c>
      <c r="K3234" s="83" t="n">
        <f aca="false">IF(J3234=0,0,J3234/I3234)</f>
        <v>0</v>
      </c>
      <c r="L3234" s="83" t="n">
        <f aca="false">I3234/UOM</f>
        <v>0</v>
      </c>
      <c r="M3234" s="83" t="n">
        <f aca="false">J3234/UOM</f>
        <v>0</v>
      </c>
      <c r="N3234" s="84" t="str">
        <f aca="false">IF(F3234="P","PHY",IF(F3234="G","G",E3234))</f>
        <v>P</v>
      </c>
      <c r="O3234" s="84" t="str">
        <f aca="false">IF(ISNA(VLOOKUP(G3234,BadCanCurves,1,FALSE())),VLOOKUP(D3234,FOLIOS,6,FALSE()),"not used")</f>
        <v>not used</v>
      </c>
      <c r="P3234" s="84" t="n">
        <f aca="false">IF($N3234="P",VLOOKUP(H3234,PrcBuckets,2,FALSE()),0)</f>
        <v>13</v>
      </c>
      <c r="Q3234" s="84" t="n">
        <f aca="false">IF($N3234="D",VLOOKUP(H3234,BasisBuckets,2,FALSE()),0)</f>
        <v>0</v>
      </c>
      <c r="R3234" s="84" t="n">
        <f aca="false">IF($N3234="PHY",VLOOKUP(H3234,PGDBuckets,2,FALSE()),0)</f>
        <v>0</v>
      </c>
      <c r="S3234" s="84" t="n">
        <f aca="false">IF($N3234="G",VLOOKUP(H3234,PGDBuckets,2,FALSE()),0)</f>
        <v>0</v>
      </c>
      <c r="T3234" s="84" t="n">
        <f aca="false">SUM(P3234:S3234)</f>
        <v>13</v>
      </c>
      <c r="U3234" s="84" t="str">
        <f aca="false">IF(O3234="not used","-",O3234&amp;N3234&amp;T3234)</f>
        <v>-</v>
      </c>
      <c r="V3234" s="84" t="str">
        <f aca="false">IF(O3234="Not Used","-",VLOOKUP(D3234,FOLIOS,7,FALSE())&amp;H3234)</f>
        <v>-</v>
      </c>
      <c r="W3234" s="84" t="str">
        <f aca="false">IF(U3234="-","-",O3234&amp;E3234&amp;H3234)</f>
        <v>-</v>
      </c>
      <c r="X3234" s="85" t="str">
        <f aca="false">D3234&amp;G3234</f>
        <v>FT-CAND-EGSC-PRCTOLL:KING/MALIN</v>
      </c>
      <c r="AF3234" s="0" t="str">
        <f aca="false">D3234&amp;V3234</f>
        <v>FT-CAND-EGSC-PRC-</v>
      </c>
    </row>
    <row r="3235" customFormat="false" ht="12.75" hidden="false" customHeight="false" outlineLevel="0" collapsed="false">
      <c r="A3235" s="81" t="n">
        <v>36682</v>
      </c>
      <c r="B3235" s="82" t="s">
        <v>55</v>
      </c>
      <c r="C3235" s="82" t="s">
        <v>56</v>
      </c>
      <c r="D3235" s="82" t="s">
        <v>103</v>
      </c>
      <c r="E3235" s="82" t="s">
        <v>24</v>
      </c>
      <c r="F3235" s="81"/>
      <c r="G3235" s="82" t="s">
        <v>65</v>
      </c>
      <c r="H3235" s="90" t="n">
        <v>39722</v>
      </c>
      <c r="I3235" s="82" t="n">
        <v>0</v>
      </c>
      <c r="J3235" s="82" t="n">
        <v>0</v>
      </c>
      <c r="K3235" s="83" t="n">
        <f aca="false">IF(J3235=0,0,J3235/I3235)</f>
        <v>0</v>
      </c>
      <c r="L3235" s="83" t="n">
        <f aca="false">I3235/UOM</f>
        <v>0</v>
      </c>
      <c r="M3235" s="83" t="n">
        <f aca="false">J3235/UOM</f>
        <v>0</v>
      </c>
      <c r="N3235" s="84" t="str">
        <f aca="false">IF(F3235="P","PHY",IF(F3235="G","G",E3235))</f>
        <v>P</v>
      </c>
      <c r="O3235" s="84" t="str">
        <f aca="false">IF(ISNA(VLOOKUP(G3235,BadCanCurves,1,FALSE())),VLOOKUP(D3235,FOLIOS,6,FALSE()),"not used")</f>
        <v>not used</v>
      </c>
      <c r="P3235" s="84" t="n">
        <f aca="false">IF($N3235="P",VLOOKUP(H3235,PrcBuckets,2,FALSE()),0)</f>
        <v>13</v>
      </c>
      <c r="Q3235" s="84" t="n">
        <f aca="false">IF($N3235="D",VLOOKUP(H3235,BasisBuckets,2,FALSE()),0)</f>
        <v>0</v>
      </c>
      <c r="R3235" s="84" t="n">
        <f aca="false">IF($N3235="PHY",VLOOKUP(H3235,PGDBuckets,2,FALSE()),0)</f>
        <v>0</v>
      </c>
      <c r="S3235" s="84" t="n">
        <f aca="false">IF($N3235="G",VLOOKUP(H3235,PGDBuckets,2,FALSE()),0)</f>
        <v>0</v>
      </c>
      <c r="T3235" s="84" t="n">
        <f aca="false">SUM(P3235:S3235)</f>
        <v>13</v>
      </c>
      <c r="U3235" s="84" t="str">
        <f aca="false">IF(O3235="not used","-",O3235&amp;N3235&amp;T3235)</f>
        <v>-</v>
      </c>
      <c r="V3235" s="84" t="str">
        <f aca="false">IF(O3235="Not Used","-",VLOOKUP(D3235,FOLIOS,7,FALSE())&amp;H3235)</f>
        <v>-</v>
      </c>
      <c r="W3235" s="84" t="str">
        <f aca="false">IF(U3235="-","-",O3235&amp;E3235&amp;H3235)</f>
        <v>-</v>
      </c>
      <c r="X3235" s="85" t="str">
        <f aca="false">D3235&amp;G3235</f>
        <v>FT-CAND-EGSC-PRCTOLL:KING/MALIN</v>
      </c>
      <c r="AF3235" s="0" t="str">
        <f aca="false">D3235&amp;V3235</f>
        <v>FT-CAND-EGSC-PRC-</v>
      </c>
    </row>
    <row r="3236" customFormat="false" ht="12.75" hidden="false" customHeight="false" outlineLevel="0" collapsed="false">
      <c r="A3236" s="81" t="n">
        <v>36682</v>
      </c>
      <c r="B3236" s="82" t="s">
        <v>55</v>
      </c>
      <c r="C3236" s="82" t="s">
        <v>56</v>
      </c>
      <c r="D3236" s="82" t="s">
        <v>103</v>
      </c>
      <c r="E3236" s="82" t="s">
        <v>24</v>
      </c>
      <c r="F3236" s="81"/>
      <c r="G3236" s="82" t="s">
        <v>66</v>
      </c>
      <c r="H3236" s="90" t="n">
        <v>36708</v>
      </c>
      <c r="I3236" s="82" t="n">
        <v>-481246</v>
      </c>
      <c r="J3236" s="82" t="n">
        <v>0</v>
      </c>
      <c r="K3236" s="83" t="n">
        <f aca="false">IF(J3236=0,0,J3236/I3236)</f>
        <v>0</v>
      </c>
      <c r="L3236" s="83" t="n">
        <f aca="false">I3236/UOM</f>
        <v>-48.1246</v>
      </c>
      <c r="M3236" s="83" t="n">
        <f aca="false">J3236/UOM</f>
        <v>0</v>
      </c>
      <c r="N3236" s="84" t="str">
        <f aca="false">IF(F3236="P","PHY",IF(F3236="G","G",E3236))</f>
        <v>P</v>
      </c>
      <c r="O3236" s="84" t="str">
        <f aca="false">IF(ISNA(VLOOKUP(G3236,BadCanCurves,1,FALSE())),VLOOKUP(D3236,FOLIOS,6,FALSE()),"not used")</f>
        <v>not used</v>
      </c>
      <c r="P3236" s="84" t="n">
        <f aca="false">IF($N3236="P",VLOOKUP(H3236,PrcBuckets,2,FALSE()),0)</f>
        <v>4</v>
      </c>
      <c r="Q3236" s="84" t="n">
        <f aca="false">IF($N3236="D",VLOOKUP(H3236,BasisBuckets,2,FALSE()),0)</f>
        <v>0</v>
      </c>
      <c r="R3236" s="84" t="n">
        <f aca="false">IF($N3236="PHY",VLOOKUP(H3236,PGDBuckets,2,FALSE()),0)</f>
        <v>0</v>
      </c>
      <c r="S3236" s="84" t="n">
        <f aca="false">IF($N3236="G",VLOOKUP(H3236,PGDBuckets,2,FALSE()),0)</f>
        <v>0</v>
      </c>
      <c r="T3236" s="84" t="n">
        <f aca="false">SUM(P3236:S3236)</f>
        <v>4</v>
      </c>
      <c r="U3236" s="84" t="str">
        <f aca="false">IF(O3236="not used","-",O3236&amp;N3236&amp;T3236)</f>
        <v>-</v>
      </c>
      <c r="V3236" s="84" t="str">
        <f aca="false">IF(O3236="Not Used","-",VLOOKUP(D3236,FOLIOS,7,FALSE())&amp;H3236)</f>
        <v>-</v>
      </c>
      <c r="W3236" s="84" t="str">
        <f aca="false">IF(U3236="-","-",O3236&amp;E3236&amp;H3236)</f>
        <v>-</v>
      </c>
      <c r="X3236" s="85" t="str">
        <f aca="false">D3236&amp;G3236</f>
        <v>FT-CAND-EGSC-PRCTOLL:MCNEIL/MON</v>
      </c>
      <c r="AF3236" s="0" t="str">
        <f aca="false">D3236&amp;V3236</f>
        <v>FT-CAND-EGSC-PRC-</v>
      </c>
    </row>
    <row r="3237" customFormat="false" ht="12.75" hidden="false" customHeight="false" outlineLevel="0" collapsed="false">
      <c r="A3237" s="81" t="n">
        <v>36682</v>
      </c>
      <c r="B3237" s="82" t="s">
        <v>55</v>
      </c>
      <c r="C3237" s="82" t="s">
        <v>56</v>
      </c>
      <c r="D3237" s="82" t="s">
        <v>103</v>
      </c>
      <c r="E3237" s="82" t="s">
        <v>24</v>
      </c>
      <c r="F3237" s="81"/>
      <c r="G3237" s="82" t="s">
        <v>66</v>
      </c>
      <c r="H3237" s="90" t="n">
        <v>36739</v>
      </c>
      <c r="I3237" s="82" t="n">
        <v>-478469</v>
      </c>
      <c r="J3237" s="82" t="n">
        <v>0</v>
      </c>
      <c r="K3237" s="83" t="n">
        <f aca="false">IF(J3237=0,0,J3237/I3237)</f>
        <v>0</v>
      </c>
      <c r="L3237" s="83" t="n">
        <f aca="false">I3237/UOM</f>
        <v>-47.8469</v>
      </c>
      <c r="M3237" s="83" t="n">
        <f aca="false">J3237/UOM</f>
        <v>0</v>
      </c>
      <c r="N3237" s="84" t="str">
        <f aca="false">IF(F3237="P","PHY",IF(F3237="G","G",E3237))</f>
        <v>P</v>
      </c>
      <c r="O3237" s="84" t="str">
        <f aca="false">IF(ISNA(VLOOKUP(G3237,BadCanCurves,1,FALSE())),VLOOKUP(D3237,FOLIOS,6,FALSE()),"not used")</f>
        <v>not used</v>
      </c>
      <c r="P3237" s="84" t="n">
        <f aca="false">IF($N3237="P",VLOOKUP(H3237,PrcBuckets,2,FALSE()),0)</f>
        <v>5</v>
      </c>
      <c r="Q3237" s="84" t="n">
        <f aca="false">IF($N3237="D",VLOOKUP(H3237,BasisBuckets,2,FALSE()),0)</f>
        <v>0</v>
      </c>
      <c r="R3237" s="84" t="n">
        <f aca="false">IF($N3237="PHY",VLOOKUP(H3237,PGDBuckets,2,FALSE()),0)</f>
        <v>0</v>
      </c>
      <c r="S3237" s="84" t="n">
        <f aca="false">IF($N3237="G",VLOOKUP(H3237,PGDBuckets,2,FALSE()),0)</f>
        <v>0</v>
      </c>
      <c r="T3237" s="84" t="n">
        <f aca="false">SUM(P3237:S3237)</f>
        <v>5</v>
      </c>
      <c r="U3237" s="84" t="str">
        <f aca="false">IF(O3237="not used","-",O3237&amp;N3237&amp;T3237)</f>
        <v>-</v>
      </c>
      <c r="V3237" s="84" t="str">
        <f aca="false">IF(O3237="Not Used","-",VLOOKUP(D3237,FOLIOS,7,FALSE())&amp;H3237)</f>
        <v>-</v>
      </c>
      <c r="W3237" s="84" t="str">
        <f aca="false">IF(U3237="-","-",O3237&amp;E3237&amp;H3237)</f>
        <v>-</v>
      </c>
      <c r="X3237" s="85" t="str">
        <f aca="false">D3237&amp;G3237</f>
        <v>FT-CAND-EGSC-PRCTOLL:MCNEIL/MON</v>
      </c>
      <c r="AF3237" s="0" t="str">
        <f aca="false">D3237&amp;V3237</f>
        <v>FT-CAND-EGSC-PRC-</v>
      </c>
    </row>
    <row r="3238" customFormat="false" ht="12.75" hidden="false" customHeight="false" outlineLevel="0" collapsed="false">
      <c r="A3238" s="81" t="n">
        <v>36682</v>
      </c>
      <c r="B3238" s="82" t="s">
        <v>55</v>
      </c>
      <c r="C3238" s="82" t="s">
        <v>56</v>
      </c>
      <c r="D3238" s="82" t="s">
        <v>103</v>
      </c>
      <c r="E3238" s="82" t="s">
        <v>24</v>
      </c>
      <c r="F3238" s="81"/>
      <c r="G3238" s="82" t="s">
        <v>66</v>
      </c>
      <c r="H3238" s="90" t="n">
        <v>36770</v>
      </c>
      <c r="I3238" s="82" t="n">
        <v>-460319</v>
      </c>
      <c r="J3238" s="82" t="n">
        <v>0</v>
      </c>
      <c r="K3238" s="83" t="n">
        <f aca="false">IF(J3238=0,0,J3238/I3238)</f>
        <v>0</v>
      </c>
      <c r="L3238" s="83" t="n">
        <f aca="false">I3238/UOM</f>
        <v>-46.0319</v>
      </c>
      <c r="M3238" s="83" t="n">
        <f aca="false">J3238/UOM</f>
        <v>0</v>
      </c>
      <c r="N3238" s="84" t="str">
        <f aca="false">IF(F3238="P","PHY",IF(F3238="G","G",E3238))</f>
        <v>P</v>
      </c>
      <c r="O3238" s="84" t="str">
        <f aca="false">IF(ISNA(VLOOKUP(G3238,BadCanCurves,1,FALSE())),VLOOKUP(D3238,FOLIOS,6,FALSE()),"not used")</f>
        <v>not used</v>
      </c>
      <c r="P3238" s="84" t="n">
        <f aca="false">IF($N3238="P",VLOOKUP(H3238,PrcBuckets,2,FALSE()),0)</f>
        <v>6</v>
      </c>
      <c r="Q3238" s="84" t="n">
        <f aca="false">IF($N3238="D",VLOOKUP(H3238,BasisBuckets,2,FALSE()),0)</f>
        <v>0</v>
      </c>
      <c r="R3238" s="84" t="n">
        <f aca="false">IF($N3238="PHY",VLOOKUP(H3238,PGDBuckets,2,FALSE()),0)</f>
        <v>0</v>
      </c>
      <c r="S3238" s="84" t="n">
        <f aca="false">IF($N3238="G",VLOOKUP(H3238,PGDBuckets,2,FALSE()),0)</f>
        <v>0</v>
      </c>
      <c r="T3238" s="84" t="n">
        <f aca="false">SUM(P3238:S3238)</f>
        <v>6</v>
      </c>
      <c r="U3238" s="84" t="str">
        <f aca="false">IF(O3238="not used","-",O3238&amp;N3238&amp;T3238)</f>
        <v>-</v>
      </c>
      <c r="V3238" s="84" t="str">
        <f aca="false">IF(O3238="Not Used","-",VLOOKUP(D3238,FOLIOS,7,FALSE())&amp;H3238)</f>
        <v>-</v>
      </c>
      <c r="W3238" s="84" t="str">
        <f aca="false">IF(U3238="-","-",O3238&amp;E3238&amp;H3238)</f>
        <v>-</v>
      </c>
      <c r="X3238" s="85" t="str">
        <f aca="false">D3238&amp;G3238</f>
        <v>FT-CAND-EGSC-PRCTOLL:MCNEIL/MON</v>
      </c>
      <c r="AF3238" s="0" t="str">
        <f aca="false">D3238&amp;V3238</f>
        <v>FT-CAND-EGSC-PRC-</v>
      </c>
    </row>
    <row r="3239" customFormat="false" ht="12.75" hidden="false" customHeight="false" outlineLevel="0" collapsed="false">
      <c r="A3239" s="81" t="n">
        <v>36682</v>
      </c>
      <c r="B3239" s="82" t="s">
        <v>55</v>
      </c>
      <c r="C3239" s="82" t="s">
        <v>56</v>
      </c>
      <c r="D3239" s="82" t="s">
        <v>103</v>
      </c>
      <c r="E3239" s="82" t="s">
        <v>24</v>
      </c>
      <c r="F3239" s="81"/>
      <c r="G3239" s="82" t="s">
        <v>66</v>
      </c>
      <c r="H3239" s="90" t="n">
        <v>36800</v>
      </c>
      <c r="I3239" s="82" t="n">
        <v>-472984</v>
      </c>
      <c r="J3239" s="82" t="n">
        <v>0</v>
      </c>
      <c r="K3239" s="83" t="n">
        <f aca="false">IF(J3239=0,0,J3239/I3239)</f>
        <v>0</v>
      </c>
      <c r="L3239" s="83" t="n">
        <f aca="false">I3239/UOM</f>
        <v>-47.2984</v>
      </c>
      <c r="M3239" s="83" t="n">
        <f aca="false">J3239/UOM</f>
        <v>0</v>
      </c>
      <c r="N3239" s="84" t="str">
        <f aca="false">IF(F3239="P","PHY",IF(F3239="G","G",E3239))</f>
        <v>P</v>
      </c>
      <c r="O3239" s="84" t="str">
        <f aca="false">IF(ISNA(VLOOKUP(G3239,BadCanCurves,1,FALSE())),VLOOKUP(D3239,FOLIOS,6,FALSE()),"not used")</f>
        <v>not used</v>
      </c>
      <c r="P3239" s="84" t="n">
        <f aca="false">IF($N3239="P",VLOOKUP(H3239,PrcBuckets,2,FALSE()),0)</f>
        <v>7</v>
      </c>
      <c r="Q3239" s="84" t="n">
        <f aca="false">IF($N3239="D",VLOOKUP(H3239,BasisBuckets,2,FALSE()),0)</f>
        <v>0</v>
      </c>
      <c r="R3239" s="84" t="n">
        <f aca="false">IF($N3239="PHY",VLOOKUP(H3239,PGDBuckets,2,FALSE()),0)</f>
        <v>0</v>
      </c>
      <c r="S3239" s="84" t="n">
        <f aca="false">IF($N3239="G",VLOOKUP(H3239,PGDBuckets,2,FALSE()),0)</f>
        <v>0</v>
      </c>
      <c r="T3239" s="84" t="n">
        <f aca="false">SUM(P3239:S3239)</f>
        <v>7</v>
      </c>
      <c r="U3239" s="84" t="str">
        <f aca="false">IF(O3239="not used","-",O3239&amp;N3239&amp;T3239)</f>
        <v>-</v>
      </c>
      <c r="V3239" s="84" t="str">
        <f aca="false">IF(O3239="Not Used","-",VLOOKUP(D3239,FOLIOS,7,FALSE())&amp;H3239)</f>
        <v>-</v>
      </c>
      <c r="W3239" s="84" t="str">
        <f aca="false">IF(U3239="-","-",O3239&amp;E3239&amp;H3239)</f>
        <v>-</v>
      </c>
      <c r="X3239" s="85" t="str">
        <f aca="false">D3239&amp;G3239</f>
        <v>FT-CAND-EGSC-PRCTOLL:MCNEIL/MON</v>
      </c>
      <c r="AF3239" s="0" t="str">
        <f aca="false">D3239&amp;V3239</f>
        <v>FT-CAND-EGSC-PRC-</v>
      </c>
    </row>
    <row r="3240" customFormat="false" ht="12.75" hidden="false" customHeight="false" outlineLevel="0" collapsed="false">
      <c r="A3240" s="81" t="n">
        <v>36682</v>
      </c>
      <c r="B3240" s="82" t="s">
        <v>55</v>
      </c>
      <c r="C3240" s="82" t="s">
        <v>56</v>
      </c>
      <c r="D3240" s="82" t="s">
        <v>103</v>
      </c>
      <c r="E3240" s="82" t="s">
        <v>24</v>
      </c>
      <c r="F3240" s="81"/>
      <c r="G3240" s="82" t="s">
        <v>66</v>
      </c>
      <c r="H3240" s="90" t="n">
        <v>36831</v>
      </c>
      <c r="I3240" s="82" t="n">
        <v>-455012</v>
      </c>
      <c r="J3240" s="82" t="n">
        <v>0</v>
      </c>
      <c r="K3240" s="83" t="n">
        <f aca="false">IF(J3240=0,0,J3240/I3240)</f>
        <v>0</v>
      </c>
      <c r="L3240" s="83" t="n">
        <f aca="false">I3240/UOM</f>
        <v>-45.5012</v>
      </c>
      <c r="M3240" s="83" t="n">
        <f aca="false">J3240/UOM</f>
        <v>0</v>
      </c>
      <c r="N3240" s="84" t="str">
        <f aca="false">IF(F3240="P","PHY",IF(F3240="G","G",E3240))</f>
        <v>P</v>
      </c>
      <c r="O3240" s="84" t="str">
        <f aca="false">IF(ISNA(VLOOKUP(G3240,BadCanCurves,1,FALSE())),VLOOKUP(D3240,FOLIOS,6,FALSE()),"not used")</f>
        <v>not used</v>
      </c>
      <c r="P3240" s="84" t="n">
        <f aca="false">IF($N3240="P",VLOOKUP(H3240,PrcBuckets,2,FALSE()),0)</f>
        <v>8</v>
      </c>
      <c r="Q3240" s="84" t="n">
        <f aca="false">IF($N3240="D",VLOOKUP(H3240,BasisBuckets,2,FALSE()),0)</f>
        <v>0</v>
      </c>
      <c r="R3240" s="84" t="n">
        <f aca="false">IF($N3240="PHY",VLOOKUP(H3240,PGDBuckets,2,FALSE()),0)</f>
        <v>0</v>
      </c>
      <c r="S3240" s="84" t="n">
        <f aca="false">IF($N3240="G",VLOOKUP(H3240,PGDBuckets,2,FALSE()),0)</f>
        <v>0</v>
      </c>
      <c r="T3240" s="84" t="n">
        <f aca="false">SUM(P3240:S3240)</f>
        <v>8</v>
      </c>
      <c r="U3240" s="84" t="str">
        <f aca="false">IF(O3240="not used","-",O3240&amp;N3240&amp;T3240)</f>
        <v>-</v>
      </c>
      <c r="V3240" s="84" t="str">
        <f aca="false">IF(O3240="Not Used","-",VLOOKUP(D3240,FOLIOS,7,FALSE())&amp;H3240)</f>
        <v>-</v>
      </c>
      <c r="W3240" s="84" t="str">
        <f aca="false">IF(U3240="-","-",O3240&amp;E3240&amp;H3240)</f>
        <v>-</v>
      </c>
      <c r="X3240" s="85" t="str">
        <f aca="false">D3240&amp;G3240</f>
        <v>FT-CAND-EGSC-PRCTOLL:MCNEIL/MON</v>
      </c>
      <c r="AF3240" s="0" t="str">
        <f aca="false">D3240&amp;V3240</f>
        <v>FT-CAND-EGSC-PRC-</v>
      </c>
    </row>
    <row r="3241" customFormat="false" ht="12.75" hidden="false" customHeight="false" outlineLevel="0" collapsed="false">
      <c r="A3241" s="81" t="n">
        <v>36682</v>
      </c>
      <c r="B3241" s="82" t="s">
        <v>55</v>
      </c>
      <c r="C3241" s="82" t="s">
        <v>56</v>
      </c>
      <c r="D3241" s="82" t="s">
        <v>103</v>
      </c>
      <c r="E3241" s="82" t="s">
        <v>24</v>
      </c>
      <c r="F3241" s="81"/>
      <c r="G3241" s="82" t="s">
        <v>66</v>
      </c>
      <c r="H3241" s="90" t="n">
        <v>36861</v>
      </c>
      <c r="I3241" s="82" t="n">
        <v>-467451</v>
      </c>
      <c r="J3241" s="82" t="n">
        <v>0</v>
      </c>
      <c r="K3241" s="83" t="n">
        <f aca="false">IF(J3241=0,0,J3241/I3241)</f>
        <v>0</v>
      </c>
      <c r="L3241" s="83" t="n">
        <f aca="false">I3241/UOM</f>
        <v>-46.7451</v>
      </c>
      <c r="M3241" s="83" t="n">
        <f aca="false">J3241/UOM</f>
        <v>0</v>
      </c>
      <c r="N3241" s="84" t="str">
        <f aca="false">IF(F3241="P","PHY",IF(F3241="G","G",E3241))</f>
        <v>P</v>
      </c>
      <c r="O3241" s="84" t="str">
        <f aca="false">IF(ISNA(VLOOKUP(G3241,BadCanCurves,1,FALSE())),VLOOKUP(D3241,FOLIOS,6,FALSE()),"not used")</f>
        <v>not used</v>
      </c>
      <c r="P3241" s="84" t="n">
        <f aca="false">IF($N3241="P",VLOOKUP(H3241,PrcBuckets,2,FALSE()),0)</f>
        <v>8</v>
      </c>
      <c r="Q3241" s="84" t="n">
        <f aca="false">IF($N3241="D",VLOOKUP(H3241,BasisBuckets,2,FALSE()),0)</f>
        <v>0</v>
      </c>
      <c r="R3241" s="84" t="n">
        <f aca="false">IF($N3241="PHY",VLOOKUP(H3241,PGDBuckets,2,FALSE()),0)</f>
        <v>0</v>
      </c>
      <c r="S3241" s="84" t="n">
        <f aca="false">IF($N3241="G",VLOOKUP(H3241,PGDBuckets,2,FALSE()),0)</f>
        <v>0</v>
      </c>
      <c r="T3241" s="84" t="n">
        <f aca="false">SUM(P3241:S3241)</f>
        <v>8</v>
      </c>
      <c r="U3241" s="84" t="str">
        <f aca="false">IF(O3241="not used","-",O3241&amp;N3241&amp;T3241)</f>
        <v>-</v>
      </c>
      <c r="V3241" s="84" t="str">
        <f aca="false">IF(O3241="Not Used","-",VLOOKUP(D3241,FOLIOS,7,FALSE())&amp;H3241)</f>
        <v>-</v>
      </c>
      <c r="W3241" s="84" t="str">
        <f aca="false">IF(U3241="-","-",O3241&amp;E3241&amp;H3241)</f>
        <v>-</v>
      </c>
      <c r="X3241" s="85" t="str">
        <f aca="false">D3241&amp;G3241</f>
        <v>FT-CAND-EGSC-PRCTOLL:MCNEIL/MON</v>
      </c>
      <c r="AF3241" s="0" t="str">
        <f aca="false">D3241&amp;V3241</f>
        <v>FT-CAND-EGSC-PRC-</v>
      </c>
    </row>
    <row r="3242" customFormat="false" ht="12.75" hidden="false" customHeight="false" outlineLevel="0" collapsed="false">
      <c r="A3242" s="81" t="n">
        <v>36682</v>
      </c>
      <c r="B3242" s="82" t="s">
        <v>55</v>
      </c>
      <c r="C3242" s="82" t="s">
        <v>56</v>
      </c>
      <c r="D3242" s="82" t="s">
        <v>103</v>
      </c>
      <c r="E3242" s="82" t="s">
        <v>24</v>
      </c>
      <c r="F3242" s="81"/>
      <c r="G3242" s="82" t="s">
        <v>66</v>
      </c>
      <c r="H3242" s="90" t="n">
        <v>36892</v>
      </c>
      <c r="I3242" s="82" t="n">
        <v>-464628</v>
      </c>
      <c r="J3242" s="82" t="n">
        <v>0</v>
      </c>
      <c r="K3242" s="83" t="n">
        <f aca="false">IF(J3242=0,0,J3242/I3242)</f>
        <v>0</v>
      </c>
      <c r="L3242" s="83" t="n">
        <f aca="false">I3242/UOM</f>
        <v>-46.4628</v>
      </c>
      <c r="M3242" s="83" t="n">
        <f aca="false">J3242/UOM</f>
        <v>0</v>
      </c>
      <c r="N3242" s="84" t="str">
        <f aca="false">IF(F3242="P","PHY",IF(F3242="G","G",E3242))</f>
        <v>P</v>
      </c>
      <c r="O3242" s="84" t="str">
        <f aca="false">IF(ISNA(VLOOKUP(G3242,BadCanCurves,1,FALSE())),VLOOKUP(D3242,FOLIOS,6,FALSE()),"not used")</f>
        <v>not used</v>
      </c>
      <c r="P3242" s="84" t="n">
        <f aca="false">IF($N3242="P",VLOOKUP(H3242,PrcBuckets,2,FALSE()),0)</f>
        <v>9</v>
      </c>
      <c r="Q3242" s="84" t="n">
        <f aca="false">IF($N3242="D",VLOOKUP(H3242,BasisBuckets,2,FALSE()),0)</f>
        <v>0</v>
      </c>
      <c r="R3242" s="84" t="n">
        <f aca="false">IF($N3242="PHY",VLOOKUP(H3242,PGDBuckets,2,FALSE()),0)</f>
        <v>0</v>
      </c>
      <c r="S3242" s="84" t="n">
        <f aca="false">IF($N3242="G",VLOOKUP(H3242,PGDBuckets,2,FALSE()),0)</f>
        <v>0</v>
      </c>
      <c r="T3242" s="84" t="n">
        <f aca="false">SUM(P3242:S3242)</f>
        <v>9</v>
      </c>
      <c r="U3242" s="84" t="str">
        <f aca="false">IF(O3242="not used","-",O3242&amp;N3242&amp;T3242)</f>
        <v>-</v>
      </c>
      <c r="V3242" s="84" t="str">
        <f aca="false">IF(O3242="Not Used","-",VLOOKUP(D3242,FOLIOS,7,FALSE())&amp;H3242)</f>
        <v>-</v>
      </c>
      <c r="W3242" s="84" t="str">
        <f aca="false">IF(U3242="-","-",O3242&amp;E3242&amp;H3242)</f>
        <v>-</v>
      </c>
      <c r="X3242" s="85" t="str">
        <f aca="false">D3242&amp;G3242</f>
        <v>FT-CAND-EGSC-PRCTOLL:MCNEIL/MON</v>
      </c>
      <c r="AF3242" s="0" t="str">
        <f aca="false">D3242&amp;V3242</f>
        <v>FT-CAND-EGSC-PRC-</v>
      </c>
    </row>
    <row r="3243" customFormat="false" ht="12.75" hidden="false" customHeight="false" outlineLevel="0" collapsed="false">
      <c r="A3243" s="81" t="n">
        <v>36682</v>
      </c>
      <c r="B3243" s="82" t="s">
        <v>55</v>
      </c>
      <c r="C3243" s="82" t="s">
        <v>56</v>
      </c>
      <c r="D3243" s="82" t="s">
        <v>103</v>
      </c>
      <c r="E3243" s="82" t="s">
        <v>24</v>
      </c>
      <c r="F3243" s="81"/>
      <c r="G3243" s="82" t="s">
        <v>66</v>
      </c>
      <c r="H3243" s="90" t="n">
        <v>36923</v>
      </c>
      <c r="I3243" s="82" t="n">
        <v>-417115</v>
      </c>
      <c r="J3243" s="82" t="n">
        <v>0</v>
      </c>
      <c r="K3243" s="83" t="n">
        <f aca="false">IF(J3243=0,0,J3243/I3243)</f>
        <v>0</v>
      </c>
      <c r="L3243" s="83" t="n">
        <f aca="false">I3243/UOM</f>
        <v>-41.7115</v>
      </c>
      <c r="M3243" s="83" t="n">
        <f aca="false">J3243/UOM</f>
        <v>0</v>
      </c>
      <c r="N3243" s="84" t="str">
        <f aca="false">IF(F3243="P","PHY",IF(F3243="G","G",E3243))</f>
        <v>P</v>
      </c>
      <c r="O3243" s="84" t="str">
        <f aca="false">IF(ISNA(VLOOKUP(G3243,BadCanCurves,1,FALSE())),VLOOKUP(D3243,FOLIOS,6,FALSE()),"not used")</f>
        <v>not used</v>
      </c>
      <c r="P3243" s="84" t="n">
        <f aca="false">IF($N3243="P",VLOOKUP(H3243,PrcBuckets,2,FALSE()),0)</f>
        <v>9</v>
      </c>
      <c r="Q3243" s="84" t="n">
        <f aca="false">IF($N3243="D",VLOOKUP(H3243,BasisBuckets,2,FALSE()),0)</f>
        <v>0</v>
      </c>
      <c r="R3243" s="84" t="n">
        <f aca="false">IF($N3243="PHY",VLOOKUP(H3243,PGDBuckets,2,FALSE()),0)</f>
        <v>0</v>
      </c>
      <c r="S3243" s="84" t="n">
        <f aca="false">IF($N3243="G",VLOOKUP(H3243,PGDBuckets,2,FALSE()),0)</f>
        <v>0</v>
      </c>
      <c r="T3243" s="84" t="n">
        <f aca="false">SUM(P3243:S3243)</f>
        <v>9</v>
      </c>
      <c r="U3243" s="84" t="str">
        <f aca="false">IF(O3243="not used","-",O3243&amp;N3243&amp;T3243)</f>
        <v>-</v>
      </c>
      <c r="V3243" s="84" t="str">
        <f aca="false">IF(O3243="Not Used","-",VLOOKUP(D3243,FOLIOS,7,FALSE())&amp;H3243)</f>
        <v>-</v>
      </c>
      <c r="W3243" s="84" t="str">
        <f aca="false">IF(U3243="-","-",O3243&amp;E3243&amp;H3243)</f>
        <v>-</v>
      </c>
      <c r="X3243" s="85" t="str">
        <f aca="false">D3243&amp;G3243</f>
        <v>FT-CAND-EGSC-PRCTOLL:MCNEIL/MON</v>
      </c>
      <c r="AF3243" s="0" t="str">
        <f aca="false">D3243&amp;V3243</f>
        <v>FT-CAND-EGSC-PRC-</v>
      </c>
    </row>
    <row r="3244" customFormat="false" ht="12.75" hidden="false" customHeight="false" outlineLevel="0" collapsed="false">
      <c r="A3244" s="81" t="n">
        <v>36682</v>
      </c>
      <c r="B3244" s="82" t="s">
        <v>55</v>
      </c>
      <c r="C3244" s="82" t="s">
        <v>56</v>
      </c>
      <c r="D3244" s="82" t="s">
        <v>103</v>
      </c>
      <c r="E3244" s="82" t="s">
        <v>24</v>
      </c>
      <c r="F3244" s="81"/>
      <c r="G3244" s="82" t="s">
        <v>66</v>
      </c>
      <c r="H3244" s="90" t="n">
        <v>36951</v>
      </c>
      <c r="I3244" s="82" t="n">
        <v>-459252</v>
      </c>
      <c r="J3244" s="82" t="n">
        <v>0</v>
      </c>
      <c r="K3244" s="83" t="n">
        <f aca="false">IF(J3244=0,0,J3244/I3244)</f>
        <v>0</v>
      </c>
      <c r="L3244" s="83" t="n">
        <f aca="false">I3244/UOM</f>
        <v>-45.9252</v>
      </c>
      <c r="M3244" s="83" t="n">
        <f aca="false">J3244/UOM</f>
        <v>0</v>
      </c>
      <c r="N3244" s="84" t="str">
        <f aca="false">IF(F3244="P","PHY",IF(F3244="G","G",E3244))</f>
        <v>P</v>
      </c>
      <c r="O3244" s="84" t="str">
        <f aca="false">IF(ISNA(VLOOKUP(G3244,BadCanCurves,1,FALSE())),VLOOKUP(D3244,FOLIOS,6,FALSE()),"not used")</f>
        <v>not used</v>
      </c>
      <c r="P3244" s="84" t="n">
        <f aca="false">IF($N3244="P",VLOOKUP(H3244,PrcBuckets,2,FALSE()),0)</f>
        <v>9</v>
      </c>
      <c r="Q3244" s="84" t="n">
        <f aca="false">IF($N3244="D",VLOOKUP(H3244,BasisBuckets,2,FALSE()),0)</f>
        <v>0</v>
      </c>
      <c r="R3244" s="84" t="n">
        <f aca="false">IF($N3244="PHY",VLOOKUP(H3244,PGDBuckets,2,FALSE()),0)</f>
        <v>0</v>
      </c>
      <c r="S3244" s="84" t="n">
        <f aca="false">IF($N3244="G",VLOOKUP(H3244,PGDBuckets,2,FALSE()),0)</f>
        <v>0</v>
      </c>
      <c r="T3244" s="84" t="n">
        <f aca="false">SUM(P3244:S3244)</f>
        <v>9</v>
      </c>
      <c r="U3244" s="84" t="str">
        <f aca="false">IF(O3244="not used","-",O3244&amp;N3244&amp;T3244)</f>
        <v>-</v>
      </c>
      <c r="V3244" s="84" t="str">
        <f aca="false">IF(O3244="Not Used","-",VLOOKUP(D3244,FOLIOS,7,FALSE())&amp;H3244)</f>
        <v>-</v>
      </c>
      <c r="W3244" s="84" t="str">
        <f aca="false">IF(U3244="-","-",O3244&amp;E3244&amp;H3244)</f>
        <v>-</v>
      </c>
      <c r="X3244" s="85" t="str">
        <f aca="false">D3244&amp;G3244</f>
        <v>FT-CAND-EGSC-PRCTOLL:MCNEIL/MON</v>
      </c>
      <c r="AF3244" s="0" t="str">
        <f aca="false">D3244&amp;V3244</f>
        <v>FT-CAND-EGSC-PRC-</v>
      </c>
    </row>
    <row r="3245" customFormat="false" ht="12.75" hidden="false" customHeight="false" outlineLevel="0" collapsed="false">
      <c r="A3245" s="81" t="n">
        <v>36682</v>
      </c>
      <c r="B3245" s="82" t="s">
        <v>55</v>
      </c>
      <c r="C3245" s="82" t="s">
        <v>56</v>
      </c>
      <c r="D3245" s="82" t="s">
        <v>103</v>
      </c>
      <c r="E3245" s="82" t="s">
        <v>24</v>
      </c>
      <c r="F3245" s="81"/>
      <c r="G3245" s="82" t="s">
        <v>66</v>
      </c>
      <c r="H3245" s="90" t="n">
        <v>36982</v>
      </c>
      <c r="I3245" s="82" t="n">
        <v>-441713</v>
      </c>
      <c r="J3245" s="82" t="n">
        <v>0</v>
      </c>
      <c r="K3245" s="83" t="n">
        <f aca="false">IF(J3245=0,0,J3245/I3245)</f>
        <v>0</v>
      </c>
      <c r="L3245" s="83" t="n">
        <f aca="false">I3245/UOM</f>
        <v>-44.1713</v>
      </c>
      <c r="M3245" s="83" t="n">
        <f aca="false">J3245/UOM</f>
        <v>0</v>
      </c>
      <c r="N3245" s="84" t="str">
        <f aca="false">IF(F3245="P","PHY",IF(F3245="G","G",E3245))</f>
        <v>P</v>
      </c>
      <c r="O3245" s="84" t="str">
        <f aca="false">IF(ISNA(VLOOKUP(G3245,BadCanCurves,1,FALSE())),VLOOKUP(D3245,FOLIOS,6,FALSE()),"not used")</f>
        <v>not used</v>
      </c>
      <c r="P3245" s="84" t="n">
        <f aca="false">IF($N3245="P",VLOOKUP(H3245,PrcBuckets,2,FALSE()),0)</f>
        <v>9</v>
      </c>
      <c r="Q3245" s="84" t="n">
        <f aca="false">IF($N3245="D",VLOOKUP(H3245,BasisBuckets,2,FALSE()),0)</f>
        <v>0</v>
      </c>
      <c r="R3245" s="84" t="n">
        <f aca="false">IF($N3245="PHY",VLOOKUP(H3245,PGDBuckets,2,FALSE()),0)</f>
        <v>0</v>
      </c>
      <c r="S3245" s="84" t="n">
        <f aca="false">IF($N3245="G",VLOOKUP(H3245,PGDBuckets,2,FALSE()),0)</f>
        <v>0</v>
      </c>
      <c r="T3245" s="84" t="n">
        <f aca="false">SUM(P3245:S3245)</f>
        <v>9</v>
      </c>
      <c r="U3245" s="84" t="str">
        <f aca="false">IF(O3245="not used","-",O3245&amp;N3245&amp;T3245)</f>
        <v>-</v>
      </c>
      <c r="V3245" s="84" t="str">
        <f aca="false">IF(O3245="Not Used","-",VLOOKUP(D3245,FOLIOS,7,FALSE())&amp;H3245)</f>
        <v>-</v>
      </c>
      <c r="W3245" s="84" t="str">
        <f aca="false">IF(U3245="-","-",O3245&amp;E3245&amp;H3245)</f>
        <v>-</v>
      </c>
      <c r="X3245" s="85" t="str">
        <f aca="false">D3245&amp;G3245</f>
        <v>FT-CAND-EGSC-PRCTOLL:MCNEIL/MON</v>
      </c>
      <c r="AF3245" s="0" t="str">
        <f aca="false">D3245&amp;V3245</f>
        <v>FT-CAND-EGSC-PRC-</v>
      </c>
    </row>
    <row r="3246" customFormat="false" ht="12.75" hidden="false" customHeight="false" outlineLevel="0" collapsed="false">
      <c r="A3246" s="81" t="n">
        <v>36682</v>
      </c>
      <c r="B3246" s="82" t="s">
        <v>55</v>
      </c>
      <c r="C3246" s="82" t="s">
        <v>56</v>
      </c>
      <c r="D3246" s="82" t="s">
        <v>103</v>
      </c>
      <c r="E3246" s="82" t="s">
        <v>24</v>
      </c>
      <c r="F3246" s="81"/>
      <c r="G3246" s="82" t="s">
        <v>66</v>
      </c>
      <c r="H3246" s="90" t="n">
        <v>37012</v>
      </c>
      <c r="I3246" s="82" t="n">
        <v>-453746</v>
      </c>
      <c r="J3246" s="82" t="n">
        <v>0</v>
      </c>
      <c r="K3246" s="83" t="n">
        <f aca="false">IF(J3246=0,0,J3246/I3246)</f>
        <v>0</v>
      </c>
      <c r="L3246" s="83" t="n">
        <f aca="false">I3246/UOM</f>
        <v>-45.3746</v>
      </c>
      <c r="M3246" s="83" t="n">
        <f aca="false">J3246/UOM</f>
        <v>0</v>
      </c>
      <c r="N3246" s="84" t="str">
        <f aca="false">IF(F3246="P","PHY",IF(F3246="G","G",E3246))</f>
        <v>P</v>
      </c>
      <c r="O3246" s="84" t="str">
        <f aca="false">IF(ISNA(VLOOKUP(G3246,BadCanCurves,1,FALSE())),VLOOKUP(D3246,FOLIOS,6,FALSE()),"not used")</f>
        <v>not used</v>
      </c>
      <c r="P3246" s="84" t="n">
        <f aca="false">IF($N3246="P",VLOOKUP(H3246,PrcBuckets,2,FALSE()),0)</f>
        <v>9</v>
      </c>
      <c r="Q3246" s="84" t="n">
        <f aca="false">IF($N3246="D",VLOOKUP(H3246,BasisBuckets,2,FALSE()),0)</f>
        <v>0</v>
      </c>
      <c r="R3246" s="84" t="n">
        <f aca="false">IF($N3246="PHY",VLOOKUP(H3246,PGDBuckets,2,FALSE()),0)</f>
        <v>0</v>
      </c>
      <c r="S3246" s="84" t="n">
        <f aca="false">IF($N3246="G",VLOOKUP(H3246,PGDBuckets,2,FALSE()),0)</f>
        <v>0</v>
      </c>
      <c r="T3246" s="84" t="n">
        <f aca="false">SUM(P3246:S3246)</f>
        <v>9</v>
      </c>
      <c r="U3246" s="84" t="str">
        <f aca="false">IF(O3246="not used","-",O3246&amp;N3246&amp;T3246)</f>
        <v>-</v>
      </c>
      <c r="V3246" s="84" t="str">
        <f aca="false">IF(O3246="Not Used","-",VLOOKUP(D3246,FOLIOS,7,FALSE())&amp;H3246)</f>
        <v>-</v>
      </c>
      <c r="W3246" s="84" t="str">
        <f aca="false">IF(U3246="-","-",O3246&amp;E3246&amp;H3246)</f>
        <v>-</v>
      </c>
      <c r="X3246" s="85" t="str">
        <f aca="false">D3246&amp;G3246</f>
        <v>FT-CAND-EGSC-PRCTOLL:MCNEIL/MON</v>
      </c>
      <c r="AF3246" s="0" t="str">
        <f aca="false">D3246&amp;V3246</f>
        <v>FT-CAND-EGSC-PRC-</v>
      </c>
    </row>
    <row r="3247" customFormat="false" ht="12.75" hidden="false" customHeight="false" outlineLevel="0" collapsed="false">
      <c r="A3247" s="81" t="n">
        <v>36682</v>
      </c>
      <c r="B3247" s="82" t="s">
        <v>55</v>
      </c>
      <c r="C3247" s="82" t="s">
        <v>56</v>
      </c>
      <c r="D3247" s="82" t="s">
        <v>103</v>
      </c>
      <c r="E3247" s="82" t="s">
        <v>24</v>
      </c>
      <c r="F3247" s="81"/>
      <c r="G3247" s="82" t="s">
        <v>66</v>
      </c>
      <c r="H3247" s="90" t="n">
        <v>37043</v>
      </c>
      <c r="I3247" s="82" t="n">
        <v>-436422</v>
      </c>
      <c r="J3247" s="82" t="n">
        <v>0</v>
      </c>
      <c r="K3247" s="83" t="n">
        <f aca="false">IF(J3247=0,0,J3247/I3247)</f>
        <v>0</v>
      </c>
      <c r="L3247" s="83" t="n">
        <f aca="false">I3247/UOM</f>
        <v>-43.6422</v>
      </c>
      <c r="M3247" s="83" t="n">
        <f aca="false">J3247/UOM</f>
        <v>0</v>
      </c>
      <c r="N3247" s="84" t="str">
        <f aca="false">IF(F3247="P","PHY",IF(F3247="G","G",E3247))</f>
        <v>P</v>
      </c>
      <c r="O3247" s="84" t="str">
        <f aca="false">IF(ISNA(VLOOKUP(G3247,BadCanCurves,1,FALSE())),VLOOKUP(D3247,FOLIOS,6,FALSE()),"not used")</f>
        <v>not used</v>
      </c>
      <c r="P3247" s="84" t="n">
        <f aca="false">IF($N3247="P",VLOOKUP(H3247,PrcBuckets,2,FALSE()),0)</f>
        <v>9</v>
      </c>
      <c r="Q3247" s="84" t="n">
        <f aca="false">IF($N3247="D",VLOOKUP(H3247,BasisBuckets,2,FALSE()),0)</f>
        <v>0</v>
      </c>
      <c r="R3247" s="84" t="n">
        <f aca="false">IF($N3247="PHY",VLOOKUP(H3247,PGDBuckets,2,FALSE()),0)</f>
        <v>0</v>
      </c>
      <c r="S3247" s="84" t="n">
        <f aca="false">IF($N3247="G",VLOOKUP(H3247,PGDBuckets,2,FALSE()),0)</f>
        <v>0</v>
      </c>
      <c r="T3247" s="84" t="n">
        <f aca="false">SUM(P3247:S3247)</f>
        <v>9</v>
      </c>
      <c r="U3247" s="84" t="str">
        <f aca="false">IF(O3247="not used","-",O3247&amp;N3247&amp;T3247)</f>
        <v>-</v>
      </c>
      <c r="V3247" s="84" t="str">
        <f aca="false">IF(O3247="Not Used","-",VLOOKUP(D3247,FOLIOS,7,FALSE())&amp;H3247)</f>
        <v>-</v>
      </c>
      <c r="W3247" s="84" t="str">
        <f aca="false">IF(U3247="-","-",O3247&amp;E3247&amp;H3247)</f>
        <v>-</v>
      </c>
      <c r="X3247" s="85" t="str">
        <f aca="false">D3247&amp;G3247</f>
        <v>FT-CAND-EGSC-PRCTOLL:MCNEIL/MON</v>
      </c>
      <c r="AF3247" s="0" t="str">
        <f aca="false">D3247&amp;V3247</f>
        <v>FT-CAND-EGSC-PRC-</v>
      </c>
    </row>
    <row r="3248" customFormat="false" ht="12.75" hidden="false" customHeight="false" outlineLevel="0" collapsed="false">
      <c r="A3248" s="81" t="n">
        <v>36682</v>
      </c>
      <c r="B3248" s="82" t="s">
        <v>55</v>
      </c>
      <c r="C3248" s="82" t="s">
        <v>56</v>
      </c>
      <c r="D3248" s="82" t="s">
        <v>103</v>
      </c>
      <c r="E3248" s="82" t="s">
        <v>24</v>
      </c>
      <c r="F3248" s="81"/>
      <c r="G3248" s="82" t="s">
        <v>66</v>
      </c>
      <c r="H3248" s="90" t="n">
        <v>37073</v>
      </c>
      <c r="I3248" s="82" t="n">
        <v>-448296</v>
      </c>
      <c r="J3248" s="82" t="n">
        <v>0</v>
      </c>
      <c r="K3248" s="83" t="n">
        <f aca="false">IF(J3248=0,0,J3248/I3248)</f>
        <v>0</v>
      </c>
      <c r="L3248" s="83" t="n">
        <f aca="false">I3248/UOM</f>
        <v>-44.8296</v>
      </c>
      <c r="M3248" s="83" t="n">
        <f aca="false">J3248/UOM</f>
        <v>0</v>
      </c>
      <c r="N3248" s="84" t="str">
        <f aca="false">IF(F3248="P","PHY",IF(F3248="G","G",E3248))</f>
        <v>P</v>
      </c>
      <c r="O3248" s="84" t="str">
        <f aca="false">IF(ISNA(VLOOKUP(G3248,BadCanCurves,1,FALSE())),VLOOKUP(D3248,FOLIOS,6,FALSE()),"not used")</f>
        <v>not used</v>
      </c>
      <c r="P3248" s="84" t="n">
        <f aca="false">IF($N3248="P",VLOOKUP(H3248,PrcBuckets,2,FALSE()),0)</f>
        <v>9</v>
      </c>
      <c r="Q3248" s="84" t="n">
        <f aca="false">IF($N3248="D",VLOOKUP(H3248,BasisBuckets,2,FALSE()),0)</f>
        <v>0</v>
      </c>
      <c r="R3248" s="84" t="n">
        <f aca="false">IF($N3248="PHY",VLOOKUP(H3248,PGDBuckets,2,FALSE()),0)</f>
        <v>0</v>
      </c>
      <c r="S3248" s="84" t="n">
        <f aca="false">IF($N3248="G",VLOOKUP(H3248,PGDBuckets,2,FALSE()),0)</f>
        <v>0</v>
      </c>
      <c r="T3248" s="84" t="n">
        <f aca="false">SUM(P3248:S3248)</f>
        <v>9</v>
      </c>
      <c r="U3248" s="84" t="str">
        <f aca="false">IF(O3248="not used","-",O3248&amp;N3248&amp;T3248)</f>
        <v>-</v>
      </c>
      <c r="V3248" s="84" t="str">
        <f aca="false">IF(O3248="Not Used","-",VLOOKUP(D3248,FOLIOS,7,FALSE())&amp;H3248)</f>
        <v>-</v>
      </c>
      <c r="W3248" s="84" t="str">
        <f aca="false">IF(U3248="-","-",O3248&amp;E3248&amp;H3248)</f>
        <v>-</v>
      </c>
      <c r="X3248" s="85" t="str">
        <f aca="false">D3248&amp;G3248</f>
        <v>FT-CAND-EGSC-PRCTOLL:MCNEIL/MON</v>
      </c>
      <c r="AF3248" s="0" t="str">
        <f aca="false">D3248&amp;V3248</f>
        <v>FT-CAND-EGSC-PRC-</v>
      </c>
    </row>
    <row r="3249" customFormat="false" ht="12.75" hidden="false" customHeight="false" outlineLevel="0" collapsed="false">
      <c r="A3249" s="81" t="n">
        <v>36682</v>
      </c>
      <c r="B3249" s="82" t="s">
        <v>55</v>
      </c>
      <c r="C3249" s="82" t="s">
        <v>56</v>
      </c>
      <c r="D3249" s="82" t="s">
        <v>103</v>
      </c>
      <c r="E3249" s="82" t="s">
        <v>24</v>
      </c>
      <c r="F3249" s="81"/>
      <c r="G3249" s="82" t="s">
        <v>66</v>
      </c>
      <c r="H3249" s="90" t="n">
        <v>37104</v>
      </c>
      <c r="I3249" s="82" t="n">
        <v>-445558</v>
      </c>
      <c r="J3249" s="82" t="n">
        <v>0</v>
      </c>
      <c r="K3249" s="83" t="n">
        <f aca="false">IF(J3249=0,0,J3249/I3249)</f>
        <v>0</v>
      </c>
      <c r="L3249" s="83" t="n">
        <f aca="false">I3249/UOM</f>
        <v>-44.5558</v>
      </c>
      <c r="M3249" s="83" t="n">
        <f aca="false">J3249/UOM</f>
        <v>0</v>
      </c>
      <c r="N3249" s="84" t="str">
        <f aca="false">IF(F3249="P","PHY",IF(F3249="G","G",E3249))</f>
        <v>P</v>
      </c>
      <c r="O3249" s="84" t="str">
        <f aca="false">IF(ISNA(VLOOKUP(G3249,BadCanCurves,1,FALSE())),VLOOKUP(D3249,FOLIOS,6,FALSE()),"not used")</f>
        <v>not used</v>
      </c>
      <c r="P3249" s="84" t="n">
        <f aca="false">IF($N3249="P",VLOOKUP(H3249,PrcBuckets,2,FALSE()),0)</f>
        <v>9</v>
      </c>
      <c r="Q3249" s="84" t="n">
        <f aca="false">IF($N3249="D",VLOOKUP(H3249,BasisBuckets,2,FALSE()),0)</f>
        <v>0</v>
      </c>
      <c r="R3249" s="84" t="n">
        <f aca="false">IF($N3249="PHY",VLOOKUP(H3249,PGDBuckets,2,FALSE()),0)</f>
        <v>0</v>
      </c>
      <c r="S3249" s="84" t="n">
        <f aca="false">IF($N3249="G",VLOOKUP(H3249,PGDBuckets,2,FALSE()),0)</f>
        <v>0</v>
      </c>
      <c r="T3249" s="84" t="n">
        <f aca="false">SUM(P3249:S3249)</f>
        <v>9</v>
      </c>
      <c r="U3249" s="84" t="str">
        <f aca="false">IF(O3249="not used","-",O3249&amp;N3249&amp;T3249)</f>
        <v>-</v>
      </c>
      <c r="V3249" s="84" t="str">
        <f aca="false">IF(O3249="Not Used","-",VLOOKUP(D3249,FOLIOS,7,FALSE())&amp;H3249)</f>
        <v>-</v>
      </c>
      <c r="W3249" s="84" t="str">
        <f aca="false">IF(U3249="-","-",O3249&amp;E3249&amp;H3249)</f>
        <v>-</v>
      </c>
      <c r="X3249" s="85" t="str">
        <f aca="false">D3249&amp;G3249</f>
        <v>FT-CAND-EGSC-PRCTOLL:MCNEIL/MON</v>
      </c>
      <c r="AF3249" s="0" t="str">
        <f aca="false">D3249&amp;V3249</f>
        <v>FT-CAND-EGSC-PRC-</v>
      </c>
    </row>
    <row r="3250" customFormat="false" ht="12.75" hidden="false" customHeight="false" outlineLevel="0" collapsed="false">
      <c r="A3250" s="81" t="n">
        <v>36682</v>
      </c>
      <c r="B3250" s="82" t="s">
        <v>55</v>
      </c>
      <c r="C3250" s="82" t="s">
        <v>56</v>
      </c>
      <c r="D3250" s="82" t="s">
        <v>103</v>
      </c>
      <c r="E3250" s="82" t="s">
        <v>24</v>
      </c>
      <c r="F3250" s="81"/>
      <c r="G3250" s="82" t="s">
        <v>66</v>
      </c>
      <c r="H3250" s="90" t="n">
        <v>37135</v>
      </c>
      <c r="I3250" s="82" t="n">
        <v>-428543</v>
      </c>
      <c r="J3250" s="82" t="n">
        <v>0</v>
      </c>
      <c r="K3250" s="83" t="n">
        <f aca="false">IF(J3250=0,0,J3250/I3250)</f>
        <v>0</v>
      </c>
      <c r="L3250" s="83" t="n">
        <f aca="false">I3250/UOM</f>
        <v>-42.8543</v>
      </c>
      <c r="M3250" s="83" t="n">
        <f aca="false">J3250/UOM</f>
        <v>0</v>
      </c>
      <c r="N3250" s="84" t="str">
        <f aca="false">IF(F3250="P","PHY",IF(F3250="G","G",E3250))</f>
        <v>P</v>
      </c>
      <c r="O3250" s="84" t="str">
        <f aca="false">IF(ISNA(VLOOKUP(G3250,BadCanCurves,1,FALSE())),VLOOKUP(D3250,FOLIOS,6,FALSE()),"not used")</f>
        <v>not used</v>
      </c>
      <c r="P3250" s="84" t="n">
        <f aca="false">IF($N3250="P",VLOOKUP(H3250,PrcBuckets,2,FALSE()),0)</f>
        <v>9</v>
      </c>
      <c r="Q3250" s="84" t="n">
        <f aca="false">IF($N3250="D",VLOOKUP(H3250,BasisBuckets,2,FALSE()),0)</f>
        <v>0</v>
      </c>
      <c r="R3250" s="84" t="n">
        <f aca="false">IF($N3250="PHY",VLOOKUP(H3250,PGDBuckets,2,FALSE()),0)</f>
        <v>0</v>
      </c>
      <c r="S3250" s="84" t="n">
        <f aca="false">IF($N3250="G",VLOOKUP(H3250,PGDBuckets,2,FALSE()),0)</f>
        <v>0</v>
      </c>
      <c r="T3250" s="84" t="n">
        <f aca="false">SUM(P3250:S3250)</f>
        <v>9</v>
      </c>
      <c r="U3250" s="84" t="str">
        <f aca="false">IF(O3250="not used","-",O3250&amp;N3250&amp;T3250)</f>
        <v>-</v>
      </c>
      <c r="V3250" s="84" t="str">
        <f aca="false">IF(O3250="Not Used","-",VLOOKUP(D3250,FOLIOS,7,FALSE())&amp;H3250)</f>
        <v>-</v>
      </c>
      <c r="W3250" s="84" t="str">
        <f aca="false">IF(U3250="-","-",O3250&amp;E3250&amp;H3250)</f>
        <v>-</v>
      </c>
      <c r="X3250" s="85" t="str">
        <f aca="false">D3250&amp;G3250</f>
        <v>FT-CAND-EGSC-PRCTOLL:MCNEIL/MON</v>
      </c>
      <c r="AF3250" s="0" t="str">
        <f aca="false">D3250&amp;V3250</f>
        <v>FT-CAND-EGSC-PRC-</v>
      </c>
    </row>
    <row r="3251" customFormat="false" ht="12.75" hidden="false" customHeight="false" outlineLevel="0" collapsed="false">
      <c r="A3251" s="81" t="n">
        <v>36682</v>
      </c>
      <c r="B3251" s="82" t="s">
        <v>55</v>
      </c>
      <c r="C3251" s="82" t="s">
        <v>56</v>
      </c>
      <c r="D3251" s="82" t="s">
        <v>103</v>
      </c>
      <c r="E3251" s="82" t="s">
        <v>24</v>
      </c>
      <c r="F3251" s="81"/>
      <c r="G3251" s="82" t="s">
        <v>66</v>
      </c>
      <c r="H3251" s="90" t="n">
        <v>37165</v>
      </c>
      <c r="I3251" s="82" t="n">
        <v>-440202</v>
      </c>
      <c r="J3251" s="82" t="n">
        <v>0</v>
      </c>
      <c r="K3251" s="83" t="n">
        <f aca="false">IF(J3251=0,0,J3251/I3251)</f>
        <v>0</v>
      </c>
      <c r="L3251" s="83" t="n">
        <f aca="false">I3251/UOM</f>
        <v>-44.0202</v>
      </c>
      <c r="M3251" s="83" t="n">
        <f aca="false">J3251/UOM</f>
        <v>0</v>
      </c>
      <c r="N3251" s="84" t="str">
        <f aca="false">IF(F3251="P","PHY",IF(F3251="G","G",E3251))</f>
        <v>P</v>
      </c>
      <c r="O3251" s="84" t="str">
        <f aca="false">IF(ISNA(VLOOKUP(G3251,BadCanCurves,1,FALSE())),VLOOKUP(D3251,FOLIOS,6,FALSE()),"not used")</f>
        <v>not used</v>
      </c>
      <c r="P3251" s="84" t="n">
        <f aca="false">IF($N3251="P",VLOOKUP(H3251,PrcBuckets,2,FALSE()),0)</f>
        <v>9</v>
      </c>
      <c r="Q3251" s="84" t="n">
        <f aca="false">IF($N3251="D",VLOOKUP(H3251,BasisBuckets,2,FALSE()),0)</f>
        <v>0</v>
      </c>
      <c r="R3251" s="84" t="n">
        <f aca="false">IF($N3251="PHY",VLOOKUP(H3251,PGDBuckets,2,FALSE()),0)</f>
        <v>0</v>
      </c>
      <c r="S3251" s="84" t="n">
        <f aca="false">IF($N3251="G",VLOOKUP(H3251,PGDBuckets,2,FALSE()),0)</f>
        <v>0</v>
      </c>
      <c r="T3251" s="84" t="n">
        <f aca="false">SUM(P3251:S3251)</f>
        <v>9</v>
      </c>
      <c r="U3251" s="84" t="str">
        <f aca="false">IF(O3251="not used","-",O3251&amp;N3251&amp;T3251)</f>
        <v>-</v>
      </c>
      <c r="V3251" s="84" t="str">
        <f aca="false">IF(O3251="Not Used","-",VLOOKUP(D3251,FOLIOS,7,FALSE())&amp;H3251)</f>
        <v>-</v>
      </c>
      <c r="W3251" s="84" t="str">
        <f aca="false">IF(U3251="-","-",O3251&amp;E3251&amp;H3251)</f>
        <v>-</v>
      </c>
      <c r="X3251" s="85" t="str">
        <f aca="false">D3251&amp;G3251</f>
        <v>FT-CAND-EGSC-PRCTOLL:MCNEIL/MON</v>
      </c>
      <c r="AF3251" s="0" t="str">
        <f aca="false">D3251&amp;V3251</f>
        <v>FT-CAND-EGSC-PRC-</v>
      </c>
    </row>
    <row r="3252" customFormat="false" ht="12.75" hidden="false" customHeight="false" outlineLevel="0" collapsed="false">
      <c r="A3252" s="81" t="n">
        <v>36682</v>
      </c>
      <c r="B3252" s="82" t="s">
        <v>55</v>
      </c>
      <c r="C3252" s="82" t="s">
        <v>56</v>
      </c>
      <c r="D3252" s="82" t="s">
        <v>103</v>
      </c>
      <c r="E3252" s="82" t="s">
        <v>24</v>
      </c>
      <c r="F3252" s="81"/>
      <c r="G3252" s="82" t="s">
        <v>66</v>
      </c>
      <c r="H3252" s="90" t="n">
        <v>37196</v>
      </c>
      <c r="I3252" s="82" t="n">
        <v>-423402</v>
      </c>
      <c r="J3252" s="82" t="n">
        <v>0</v>
      </c>
      <c r="K3252" s="83" t="n">
        <f aca="false">IF(J3252=0,0,J3252/I3252)</f>
        <v>0</v>
      </c>
      <c r="L3252" s="83" t="n">
        <f aca="false">I3252/UOM</f>
        <v>-42.3402</v>
      </c>
      <c r="M3252" s="83" t="n">
        <f aca="false">J3252/UOM</f>
        <v>0</v>
      </c>
      <c r="N3252" s="84" t="str">
        <f aca="false">IF(F3252="P","PHY",IF(F3252="G","G",E3252))</f>
        <v>P</v>
      </c>
      <c r="O3252" s="84" t="str">
        <f aca="false">IF(ISNA(VLOOKUP(G3252,BadCanCurves,1,FALSE())),VLOOKUP(D3252,FOLIOS,6,FALSE()),"not used")</f>
        <v>not used</v>
      </c>
      <c r="P3252" s="84" t="n">
        <f aca="false">IF($N3252="P",VLOOKUP(H3252,PrcBuckets,2,FALSE()),0)</f>
        <v>9</v>
      </c>
      <c r="Q3252" s="84" t="n">
        <f aca="false">IF($N3252="D",VLOOKUP(H3252,BasisBuckets,2,FALSE()),0)</f>
        <v>0</v>
      </c>
      <c r="R3252" s="84" t="n">
        <f aca="false">IF($N3252="PHY",VLOOKUP(H3252,PGDBuckets,2,FALSE()),0)</f>
        <v>0</v>
      </c>
      <c r="S3252" s="84" t="n">
        <f aca="false">IF($N3252="G",VLOOKUP(H3252,PGDBuckets,2,FALSE()),0)</f>
        <v>0</v>
      </c>
      <c r="T3252" s="84" t="n">
        <f aca="false">SUM(P3252:S3252)</f>
        <v>9</v>
      </c>
      <c r="U3252" s="84" t="str">
        <f aca="false">IF(O3252="not used","-",O3252&amp;N3252&amp;T3252)</f>
        <v>-</v>
      </c>
      <c r="V3252" s="84" t="str">
        <f aca="false">IF(O3252="Not Used","-",VLOOKUP(D3252,FOLIOS,7,FALSE())&amp;H3252)</f>
        <v>-</v>
      </c>
      <c r="W3252" s="84" t="str">
        <f aca="false">IF(U3252="-","-",O3252&amp;E3252&amp;H3252)</f>
        <v>-</v>
      </c>
      <c r="X3252" s="85" t="str">
        <f aca="false">D3252&amp;G3252</f>
        <v>FT-CAND-EGSC-PRCTOLL:MCNEIL/MON</v>
      </c>
      <c r="AF3252" s="0" t="str">
        <f aca="false">D3252&amp;V3252</f>
        <v>FT-CAND-EGSC-PRC-</v>
      </c>
    </row>
    <row r="3253" customFormat="false" ht="12.75" hidden="false" customHeight="false" outlineLevel="0" collapsed="false">
      <c r="A3253" s="81" t="n">
        <v>36682</v>
      </c>
      <c r="B3253" s="82" t="s">
        <v>55</v>
      </c>
      <c r="C3253" s="82" t="s">
        <v>56</v>
      </c>
      <c r="D3253" s="82" t="s">
        <v>103</v>
      </c>
      <c r="E3253" s="82" t="s">
        <v>24</v>
      </c>
      <c r="F3253" s="81"/>
      <c r="G3253" s="82" t="s">
        <v>66</v>
      </c>
      <c r="H3253" s="90" t="n">
        <v>37226</v>
      </c>
      <c r="I3253" s="82" t="n">
        <v>-449035</v>
      </c>
      <c r="J3253" s="82" t="n">
        <v>0</v>
      </c>
      <c r="K3253" s="83" t="n">
        <f aca="false">IF(J3253=0,0,J3253/I3253)</f>
        <v>0</v>
      </c>
      <c r="L3253" s="83" t="n">
        <f aca="false">I3253/UOM</f>
        <v>-44.9035</v>
      </c>
      <c r="M3253" s="83" t="n">
        <f aca="false">J3253/UOM</f>
        <v>0</v>
      </c>
      <c r="N3253" s="84" t="str">
        <f aca="false">IF(F3253="P","PHY",IF(F3253="G","G",E3253))</f>
        <v>P</v>
      </c>
      <c r="O3253" s="84" t="str">
        <f aca="false">IF(ISNA(VLOOKUP(G3253,BadCanCurves,1,FALSE())),VLOOKUP(D3253,FOLIOS,6,FALSE()),"not used")</f>
        <v>not used</v>
      </c>
      <c r="P3253" s="84" t="n">
        <f aca="false">IF($N3253="P",VLOOKUP(H3253,PrcBuckets,2,FALSE()),0)</f>
        <v>9</v>
      </c>
      <c r="Q3253" s="84" t="n">
        <f aca="false">IF($N3253="D",VLOOKUP(H3253,BasisBuckets,2,FALSE()),0)</f>
        <v>0</v>
      </c>
      <c r="R3253" s="84" t="n">
        <f aca="false">IF($N3253="PHY",VLOOKUP(H3253,PGDBuckets,2,FALSE()),0)</f>
        <v>0</v>
      </c>
      <c r="S3253" s="84" t="n">
        <f aca="false">IF($N3253="G",VLOOKUP(H3253,PGDBuckets,2,FALSE()),0)</f>
        <v>0</v>
      </c>
      <c r="T3253" s="84" t="n">
        <f aca="false">SUM(P3253:S3253)</f>
        <v>9</v>
      </c>
      <c r="U3253" s="84" t="str">
        <f aca="false">IF(O3253="not used","-",O3253&amp;N3253&amp;T3253)</f>
        <v>-</v>
      </c>
      <c r="V3253" s="84" t="str">
        <f aca="false">IF(O3253="Not Used","-",VLOOKUP(D3253,FOLIOS,7,FALSE())&amp;H3253)</f>
        <v>-</v>
      </c>
      <c r="W3253" s="84" t="str">
        <f aca="false">IF(U3253="-","-",O3253&amp;E3253&amp;H3253)</f>
        <v>-</v>
      </c>
      <c r="X3253" s="85" t="str">
        <f aca="false">D3253&amp;G3253</f>
        <v>FT-CAND-EGSC-PRCTOLL:MCNEIL/MON</v>
      </c>
      <c r="AF3253" s="0" t="str">
        <f aca="false">D3253&amp;V3253</f>
        <v>FT-CAND-EGSC-PRC-</v>
      </c>
    </row>
    <row r="3254" customFormat="false" ht="12.75" hidden="false" customHeight="false" outlineLevel="0" collapsed="false">
      <c r="A3254" s="81" t="n">
        <v>36682</v>
      </c>
      <c r="B3254" s="82" t="s">
        <v>55</v>
      </c>
      <c r="C3254" s="82" t="s">
        <v>56</v>
      </c>
      <c r="D3254" s="82" t="s">
        <v>103</v>
      </c>
      <c r="E3254" s="82" t="s">
        <v>24</v>
      </c>
      <c r="F3254" s="81"/>
      <c r="G3254" s="82" t="s">
        <v>66</v>
      </c>
      <c r="H3254" s="90" t="n">
        <v>37257</v>
      </c>
      <c r="I3254" s="82" t="n">
        <v>-432317</v>
      </c>
      <c r="J3254" s="82" t="n">
        <v>0</v>
      </c>
      <c r="K3254" s="83" t="n">
        <f aca="false">IF(J3254=0,0,J3254/I3254)</f>
        <v>0</v>
      </c>
      <c r="L3254" s="83" t="n">
        <f aca="false">I3254/UOM</f>
        <v>-43.2317</v>
      </c>
      <c r="M3254" s="83" t="n">
        <f aca="false">J3254/UOM</f>
        <v>0</v>
      </c>
      <c r="N3254" s="84" t="str">
        <f aca="false">IF(F3254="P","PHY",IF(F3254="G","G",E3254))</f>
        <v>P</v>
      </c>
      <c r="O3254" s="84" t="str">
        <f aca="false">IF(ISNA(VLOOKUP(G3254,BadCanCurves,1,FALSE())),VLOOKUP(D3254,FOLIOS,6,FALSE()),"not used")</f>
        <v>not used</v>
      </c>
      <c r="P3254" s="84" t="n">
        <f aca="false">IF($N3254="P",VLOOKUP(H3254,PrcBuckets,2,FALSE()),0)</f>
        <v>10</v>
      </c>
      <c r="Q3254" s="84" t="n">
        <f aca="false">IF($N3254="D",VLOOKUP(H3254,BasisBuckets,2,FALSE()),0)</f>
        <v>0</v>
      </c>
      <c r="R3254" s="84" t="n">
        <f aca="false">IF($N3254="PHY",VLOOKUP(H3254,PGDBuckets,2,FALSE()),0)</f>
        <v>0</v>
      </c>
      <c r="S3254" s="84" t="n">
        <f aca="false">IF($N3254="G",VLOOKUP(H3254,PGDBuckets,2,FALSE()),0)</f>
        <v>0</v>
      </c>
      <c r="T3254" s="84" t="n">
        <f aca="false">SUM(P3254:S3254)</f>
        <v>10</v>
      </c>
      <c r="U3254" s="84" t="str">
        <f aca="false">IF(O3254="not used","-",O3254&amp;N3254&amp;T3254)</f>
        <v>-</v>
      </c>
      <c r="V3254" s="84" t="str">
        <f aca="false">IF(O3254="Not Used","-",VLOOKUP(D3254,FOLIOS,7,FALSE())&amp;H3254)</f>
        <v>-</v>
      </c>
      <c r="W3254" s="84" t="str">
        <f aca="false">IF(U3254="-","-",O3254&amp;E3254&amp;H3254)</f>
        <v>-</v>
      </c>
      <c r="X3254" s="85" t="str">
        <f aca="false">D3254&amp;G3254</f>
        <v>FT-CAND-EGSC-PRCTOLL:MCNEIL/MON</v>
      </c>
      <c r="AF3254" s="0" t="str">
        <f aca="false">D3254&amp;V3254</f>
        <v>FT-CAND-EGSC-PRC-</v>
      </c>
    </row>
    <row r="3255" customFormat="false" ht="12.75" hidden="false" customHeight="false" outlineLevel="0" collapsed="false">
      <c r="A3255" s="81" t="n">
        <v>36682</v>
      </c>
      <c r="B3255" s="82" t="s">
        <v>55</v>
      </c>
      <c r="C3255" s="82" t="s">
        <v>56</v>
      </c>
      <c r="D3255" s="82" t="s">
        <v>103</v>
      </c>
      <c r="E3255" s="82" t="s">
        <v>24</v>
      </c>
      <c r="F3255" s="81"/>
      <c r="G3255" s="82" t="s">
        <v>66</v>
      </c>
      <c r="H3255" s="90" t="n">
        <v>37288</v>
      </c>
      <c r="I3255" s="82" t="n">
        <v>-388083</v>
      </c>
      <c r="J3255" s="82" t="n">
        <v>0</v>
      </c>
      <c r="K3255" s="83" t="n">
        <f aca="false">IF(J3255=0,0,J3255/I3255)</f>
        <v>0</v>
      </c>
      <c r="L3255" s="83" t="n">
        <f aca="false">I3255/UOM</f>
        <v>-38.8083</v>
      </c>
      <c r="M3255" s="83" t="n">
        <f aca="false">J3255/UOM</f>
        <v>0</v>
      </c>
      <c r="N3255" s="84" t="str">
        <f aca="false">IF(F3255="P","PHY",IF(F3255="G","G",E3255))</f>
        <v>P</v>
      </c>
      <c r="O3255" s="84" t="str">
        <f aca="false">IF(ISNA(VLOOKUP(G3255,BadCanCurves,1,FALSE())),VLOOKUP(D3255,FOLIOS,6,FALSE()),"not used")</f>
        <v>not used</v>
      </c>
      <c r="P3255" s="84" t="n">
        <f aca="false">IF($N3255="P",VLOOKUP(H3255,PrcBuckets,2,FALSE()),0)</f>
        <v>10</v>
      </c>
      <c r="Q3255" s="84" t="n">
        <f aca="false">IF($N3255="D",VLOOKUP(H3255,BasisBuckets,2,FALSE()),0)</f>
        <v>0</v>
      </c>
      <c r="R3255" s="84" t="n">
        <f aca="false">IF($N3255="PHY",VLOOKUP(H3255,PGDBuckets,2,FALSE()),0)</f>
        <v>0</v>
      </c>
      <c r="S3255" s="84" t="n">
        <f aca="false">IF($N3255="G",VLOOKUP(H3255,PGDBuckets,2,FALSE()),0)</f>
        <v>0</v>
      </c>
      <c r="T3255" s="84" t="n">
        <f aca="false">SUM(P3255:S3255)</f>
        <v>10</v>
      </c>
      <c r="U3255" s="84" t="str">
        <f aca="false">IF(O3255="not used","-",O3255&amp;N3255&amp;T3255)</f>
        <v>-</v>
      </c>
      <c r="V3255" s="84" t="str">
        <f aca="false">IF(O3255="Not Used","-",VLOOKUP(D3255,FOLIOS,7,FALSE())&amp;H3255)</f>
        <v>-</v>
      </c>
      <c r="W3255" s="84" t="str">
        <f aca="false">IF(U3255="-","-",O3255&amp;E3255&amp;H3255)</f>
        <v>-</v>
      </c>
      <c r="X3255" s="85" t="str">
        <f aca="false">D3255&amp;G3255</f>
        <v>FT-CAND-EGSC-PRCTOLL:MCNEIL/MON</v>
      </c>
      <c r="AF3255" s="0" t="str">
        <f aca="false">D3255&amp;V3255</f>
        <v>FT-CAND-EGSC-PRC-</v>
      </c>
    </row>
    <row r="3256" customFormat="false" ht="12.75" hidden="false" customHeight="false" outlineLevel="0" collapsed="false">
      <c r="A3256" s="81" t="n">
        <v>36682</v>
      </c>
      <c r="B3256" s="82" t="s">
        <v>55</v>
      </c>
      <c r="C3256" s="82" t="s">
        <v>56</v>
      </c>
      <c r="D3256" s="82" t="s">
        <v>103</v>
      </c>
      <c r="E3256" s="82" t="s">
        <v>24</v>
      </c>
      <c r="F3256" s="81"/>
      <c r="G3256" s="82" t="s">
        <v>66</v>
      </c>
      <c r="H3256" s="90" t="n">
        <v>37316</v>
      </c>
      <c r="I3256" s="82" t="n">
        <v>-427277</v>
      </c>
      <c r="J3256" s="82" t="n">
        <v>0</v>
      </c>
      <c r="K3256" s="83" t="n">
        <f aca="false">IF(J3256=0,0,J3256/I3256)</f>
        <v>0</v>
      </c>
      <c r="L3256" s="83" t="n">
        <f aca="false">I3256/UOM</f>
        <v>-42.7277</v>
      </c>
      <c r="M3256" s="83" t="n">
        <f aca="false">J3256/UOM</f>
        <v>0</v>
      </c>
      <c r="N3256" s="84" t="str">
        <f aca="false">IF(F3256="P","PHY",IF(F3256="G","G",E3256))</f>
        <v>P</v>
      </c>
      <c r="O3256" s="84" t="str">
        <f aca="false">IF(ISNA(VLOOKUP(G3256,BadCanCurves,1,FALSE())),VLOOKUP(D3256,FOLIOS,6,FALSE()),"not used")</f>
        <v>not used</v>
      </c>
      <c r="P3256" s="84" t="n">
        <f aca="false">IF($N3256="P",VLOOKUP(H3256,PrcBuckets,2,FALSE()),0)</f>
        <v>10</v>
      </c>
      <c r="Q3256" s="84" t="n">
        <f aca="false">IF($N3256="D",VLOOKUP(H3256,BasisBuckets,2,FALSE()),0)</f>
        <v>0</v>
      </c>
      <c r="R3256" s="84" t="n">
        <f aca="false">IF($N3256="PHY",VLOOKUP(H3256,PGDBuckets,2,FALSE()),0)</f>
        <v>0</v>
      </c>
      <c r="S3256" s="84" t="n">
        <f aca="false">IF($N3256="G",VLOOKUP(H3256,PGDBuckets,2,FALSE()),0)</f>
        <v>0</v>
      </c>
      <c r="T3256" s="84" t="n">
        <f aca="false">SUM(P3256:S3256)</f>
        <v>10</v>
      </c>
      <c r="U3256" s="84" t="str">
        <f aca="false">IF(O3256="not used","-",O3256&amp;N3256&amp;T3256)</f>
        <v>-</v>
      </c>
      <c r="V3256" s="84" t="str">
        <f aca="false">IF(O3256="Not Used","-",VLOOKUP(D3256,FOLIOS,7,FALSE())&amp;H3256)</f>
        <v>-</v>
      </c>
      <c r="W3256" s="84" t="str">
        <f aca="false">IF(U3256="-","-",O3256&amp;E3256&amp;H3256)</f>
        <v>-</v>
      </c>
      <c r="X3256" s="85" t="str">
        <f aca="false">D3256&amp;G3256</f>
        <v>FT-CAND-EGSC-PRCTOLL:MCNEIL/MON</v>
      </c>
      <c r="AF3256" s="0" t="str">
        <f aca="false">D3256&amp;V3256</f>
        <v>FT-CAND-EGSC-PRC-</v>
      </c>
    </row>
    <row r="3257" customFormat="false" ht="12.75" hidden="false" customHeight="false" outlineLevel="0" collapsed="false">
      <c r="A3257" s="81" t="n">
        <v>36682</v>
      </c>
      <c r="B3257" s="82" t="s">
        <v>55</v>
      </c>
      <c r="C3257" s="82" t="s">
        <v>56</v>
      </c>
      <c r="D3257" s="82" t="s">
        <v>103</v>
      </c>
      <c r="E3257" s="82" t="s">
        <v>24</v>
      </c>
      <c r="F3257" s="81"/>
      <c r="G3257" s="82" t="s">
        <v>66</v>
      </c>
      <c r="H3257" s="90" t="n">
        <v>37347</v>
      </c>
      <c r="I3257" s="82" t="n">
        <v>-410962</v>
      </c>
      <c r="J3257" s="82" t="n">
        <v>0</v>
      </c>
      <c r="K3257" s="83" t="n">
        <f aca="false">IF(J3257=0,0,J3257/I3257)</f>
        <v>0</v>
      </c>
      <c r="L3257" s="83" t="n">
        <f aca="false">I3257/UOM</f>
        <v>-41.0962</v>
      </c>
      <c r="M3257" s="83" t="n">
        <f aca="false">J3257/UOM</f>
        <v>0</v>
      </c>
      <c r="N3257" s="84" t="str">
        <f aca="false">IF(F3257="P","PHY",IF(F3257="G","G",E3257))</f>
        <v>P</v>
      </c>
      <c r="O3257" s="84" t="str">
        <f aca="false">IF(ISNA(VLOOKUP(G3257,BadCanCurves,1,FALSE())),VLOOKUP(D3257,FOLIOS,6,FALSE()),"not used")</f>
        <v>not used</v>
      </c>
      <c r="P3257" s="84" t="n">
        <f aca="false">IF($N3257="P",VLOOKUP(H3257,PrcBuckets,2,FALSE()),0)</f>
        <v>10</v>
      </c>
      <c r="Q3257" s="84" t="n">
        <f aca="false">IF($N3257="D",VLOOKUP(H3257,BasisBuckets,2,FALSE()),0)</f>
        <v>0</v>
      </c>
      <c r="R3257" s="84" t="n">
        <f aca="false">IF($N3257="PHY",VLOOKUP(H3257,PGDBuckets,2,FALSE()),0)</f>
        <v>0</v>
      </c>
      <c r="S3257" s="84" t="n">
        <f aca="false">IF($N3257="G",VLOOKUP(H3257,PGDBuckets,2,FALSE()),0)</f>
        <v>0</v>
      </c>
      <c r="T3257" s="84" t="n">
        <f aca="false">SUM(P3257:S3257)</f>
        <v>10</v>
      </c>
      <c r="U3257" s="84" t="str">
        <f aca="false">IF(O3257="not used","-",O3257&amp;N3257&amp;T3257)</f>
        <v>-</v>
      </c>
      <c r="V3257" s="84" t="str">
        <f aca="false">IF(O3257="Not Used","-",VLOOKUP(D3257,FOLIOS,7,FALSE())&amp;H3257)</f>
        <v>-</v>
      </c>
      <c r="W3257" s="84" t="str">
        <f aca="false">IF(U3257="-","-",O3257&amp;E3257&amp;H3257)</f>
        <v>-</v>
      </c>
      <c r="X3257" s="85" t="str">
        <f aca="false">D3257&amp;G3257</f>
        <v>FT-CAND-EGSC-PRCTOLL:MCNEIL/MON</v>
      </c>
      <c r="AF3257" s="0" t="str">
        <f aca="false">D3257&amp;V3257</f>
        <v>FT-CAND-EGSC-PRC-</v>
      </c>
    </row>
    <row r="3258" customFormat="false" ht="12.75" hidden="false" customHeight="false" outlineLevel="0" collapsed="false">
      <c r="A3258" s="81" t="n">
        <v>36682</v>
      </c>
      <c r="B3258" s="82" t="s">
        <v>55</v>
      </c>
      <c r="C3258" s="82" t="s">
        <v>56</v>
      </c>
      <c r="D3258" s="82" t="s">
        <v>103</v>
      </c>
      <c r="E3258" s="82" t="s">
        <v>24</v>
      </c>
      <c r="F3258" s="81"/>
      <c r="G3258" s="82" t="s">
        <v>66</v>
      </c>
      <c r="H3258" s="90" t="n">
        <v>37377</v>
      </c>
      <c r="I3258" s="82" t="n">
        <v>-422163</v>
      </c>
      <c r="J3258" s="82" t="n">
        <v>0</v>
      </c>
      <c r="K3258" s="83" t="n">
        <f aca="false">IF(J3258=0,0,J3258/I3258)</f>
        <v>0</v>
      </c>
      <c r="L3258" s="83" t="n">
        <f aca="false">I3258/UOM</f>
        <v>-42.2163</v>
      </c>
      <c r="M3258" s="83" t="n">
        <f aca="false">J3258/UOM</f>
        <v>0</v>
      </c>
      <c r="N3258" s="84" t="str">
        <f aca="false">IF(F3258="P","PHY",IF(F3258="G","G",E3258))</f>
        <v>P</v>
      </c>
      <c r="O3258" s="84" t="str">
        <f aca="false">IF(ISNA(VLOOKUP(G3258,BadCanCurves,1,FALSE())),VLOOKUP(D3258,FOLIOS,6,FALSE()),"not used")</f>
        <v>not used</v>
      </c>
      <c r="P3258" s="84" t="n">
        <f aca="false">IF($N3258="P",VLOOKUP(H3258,PrcBuckets,2,FALSE()),0)</f>
        <v>10</v>
      </c>
      <c r="Q3258" s="84" t="n">
        <f aca="false">IF($N3258="D",VLOOKUP(H3258,BasisBuckets,2,FALSE()),0)</f>
        <v>0</v>
      </c>
      <c r="R3258" s="84" t="n">
        <f aca="false">IF($N3258="PHY",VLOOKUP(H3258,PGDBuckets,2,FALSE()),0)</f>
        <v>0</v>
      </c>
      <c r="S3258" s="84" t="n">
        <f aca="false">IF($N3258="G",VLOOKUP(H3258,PGDBuckets,2,FALSE()),0)</f>
        <v>0</v>
      </c>
      <c r="T3258" s="84" t="n">
        <f aca="false">SUM(P3258:S3258)</f>
        <v>10</v>
      </c>
      <c r="U3258" s="84" t="str">
        <f aca="false">IF(O3258="not used","-",O3258&amp;N3258&amp;T3258)</f>
        <v>-</v>
      </c>
      <c r="V3258" s="84" t="str">
        <f aca="false">IF(O3258="Not Used","-",VLOOKUP(D3258,FOLIOS,7,FALSE())&amp;H3258)</f>
        <v>-</v>
      </c>
      <c r="W3258" s="84" t="str">
        <f aca="false">IF(U3258="-","-",O3258&amp;E3258&amp;H3258)</f>
        <v>-</v>
      </c>
      <c r="X3258" s="85" t="str">
        <f aca="false">D3258&amp;G3258</f>
        <v>FT-CAND-EGSC-PRCTOLL:MCNEIL/MON</v>
      </c>
      <c r="AF3258" s="0" t="str">
        <f aca="false">D3258&amp;V3258</f>
        <v>FT-CAND-EGSC-PRC-</v>
      </c>
    </row>
    <row r="3259" customFormat="false" ht="12.75" hidden="false" customHeight="false" outlineLevel="0" collapsed="false">
      <c r="A3259" s="81" t="n">
        <v>36682</v>
      </c>
      <c r="B3259" s="82" t="s">
        <v>55</v>
      </c>
      <c r="C3259" s="82" t="s">
        <v>56</v>
      </c>
      <c r="D3259" s="82" t="s">
        <v>103</v>
      </c>
      <c r="E3259" s="82" t="s">
        <v>24</v>
      </c>
      <c r="F3259" s="81"/>
      <c r="G3259" s="82" t="s">
        <v>66</v>
      </c>
      <c r="H3259" s="90" t="n">
        <v>37408</v>
      </c>
      <c r="I3259" s="82" t="n">
        <v>-406060</v>
      </c>
      <c r="J3259" s="82" t="n">
        <v>0</v>
      </c>
      <c r="K3259" s="83" t="n">
        <f aca="false">IF(J3259=0,0,J3259/I3259)</f>
        <v>0</v>
      </c>
      <c r="L3259" s="83" t="n">
        <f aca="false">I3259/UOM</f>
        <v>-40.606</v>
      </c>
      <c r="M3259" s="83" t="n">
        <f aca="false">J3259/UOM</f>
        <v>0</v>
      </c>
      <c r="N3259" s="84" t="str">
        <f aca="false">IF(F3259="P","PHY",IF(F3259="G","G",E3259))</f>
        <v>P</v>
      </c>
      <c r="O3259" s="84" t="str">
        <f aca="false">IF(ISNA(VLOOKUP(G3259,BadCanCurves,1,FALSE())),VLOOKUP(D3259,FOLIOS,6,FALSE()),"not used")</f>
        <v>not used</v>
      </c>
      <c r="P3259" s="84" t="n">
        <f aca="false">IF($N3259="P",VLOOKUP(H3259,PrcBuckets,2,FALSE()),0)</f>
        <v>10</v>
      </c>
      <c r="Q3259" s="84" t="n">
        <f aca="false">IF($N3259="D",VLOOKUP(H3259,BasisBuckets,2,FALSE()),0)</f>
        <v>0</v>
      </c>
      <c r="R3259" s="84" t="n">
        <f aca="false">IF($N3259="PHY",VLOOKUP(H3259,PGDBuckets,2,FALSE()),0)</f>
        <v>0</v>
      </c>
      <c r="S3259" s="84" t="n">
        <f aca="false">IF($N3259="G",VLOOKUP(H3259,PGDBuckets,2,FALSE()),0)</f>
        <v>0</v>
      </c>
      <c r="T3259" s="84" t="n">
        <f aca="false">SUM(P3259:S3259)</f>
        <v>10</v>
      </c>
      <c r="U3259" s="84" t="str">
        <f aca="false">IF(O3259="not used","-",O3259&amp;N3259&amp;T3259)</f>
        <v>-</v>
      </c>
      <c r="V3259" s="84" t="str">
        <f aca="false">IF(O3259="Not Used","-",VLOOKUP(D3259,FOLIOS,7,FALSE())&amp;H3259)</f>
        <v>-</v>
      </c>
      <c r="W3259" s="84" t="str">
        <f aca="false">IF(U3259="-","-",O3259&amp;E3259&amp;H3259)</f>
        <v>-</v>
      </c>
      <c r="X3259" s="85" t="str">
        <f aca="false">D3259&amp;G3259</f>
        <v>FT-CAND-EGSC-PRCTOLL:MCNEIL/MON</v>
      </c>
      <c r="AF3259" s="0" t="str">
        <f aca="false">D3259&amp;V3259</f>
        <v>FT-CAND-EGSC-PRC-</v>
      </c>
    </row>
    <row r="3260" customFormat="false" ht="12.75" hidden="false" customHeight="false" outlineLevel="0" collapsed="false">
      <c r="A3260" s="81" t="n">
        <v>36682</v>
      </c>
      <c r="B3260" s="82" t="s">
        <v>55</v>
      </c>
      <c r="C3260" s="82" t="s">
        <v>56</v>
      </c>
      <c r="D3260" s="82" t="s">
        <v>103</v>
      </c>
      <c r="E3260" s="82" t="s">
        <v>24</v>
      </c>
      <c r="F3260" s="81"/>
      <c r="G3260" s="82" t="s">
        <v>66</v>
      </c>
      <c r="H3260" s="90" t="n">
        <v>37438</v>
      </c>
      <c r="I3260" s="82" t="n">
        <v>-417128</v>
      </c>
      <c r="J3260" s="82" t="n">
        <v>0</v>
      </c>
      <c r="K3260" s="83" t="n">
        <f aca="false">IF(J3260=0,0,J3260/I3260)</f>
        <v>0</v>
      </c>
      <c r="L3260" s="83" t="n">
        <f aca="false">I3260/UOM</f>
        <v>-41.7128</v>
      </c>
      <c r="M3260" s="83" t="n">
        <f aca="false">J3260/UOM</f>
        <v>0</v>
      </c>
      <c r="N3260" s="84" t="str">
        <f aca="false">IF(F3260="P","PHY",IF(F3260="G","G",E3260))</f>
        <v>P</v>
      </c>
      <c r="O3260" s="84" t="str">
        <f aca="false">IF(ISNA(VLOOKUP(G3260,BadCanCurves,1,FALSE())),VLOOKUP(D3260,FOLIOS,6,FALSE()),"not used")</f>
        <v>not used</v>
      </c>
      <c r="P3260" s="84" t="n">
        <f aca="false">IF($N3260="P",VLOOKUP(H3260,PrcBuckets,2,FALSE()),0)</f>
        <v>10</v>
      </c>
      <c r="Q3260" s="84" t="n">
        <f aca="false">IF($N3260="D",VLOOKUP(H3260,BasisBuckets,2,FALSE()),0)</f>
        <v>0</v>
      </c>
      <c r="R3260" s="84" t="n">
        <f aca="false">IF($N3260="PHY",VLOOKUP(H3260,PGDBuckets,2,FALSE()),0)</f>
        <v>0</v>
      </c>
      <c r="S3260" s="84" t="n">
        <f aca="false">IF($N3260="G",VLOOKUP(H3260,PGDBuckets,2,FALSE()),0)</f>
        <v>0</v>
      </c>
      <c r="T3260" s="84" t="n">
        <f aca="false">SUM(P3260:S3260)</f>
        <v>10</v>
      </c>
      <c r="U3260" s="84" t="str">
        <f aca="false">IF(O3260="not used","-",O3260&amp;N3260&amp;T3260)</f>
        <v>-</v>
      </c>
      <c r="V3260" s="84" t="str">
        <f aca="false">IF(O3260="Not Used","-",VLOOKUP(D3260,FOLIOS,7,FALSE())&amp;H3260)</f>
        <v>-</v>
      </c>
      <c r="W3260" s="84" t="str">
        <f aca="false">IF(U3260="-","-",O3260&amp;E3260&amp;H3260)</f>
        <v>-</v>
      </c>
      <c r="X3260" s="85" t="str">
        <f aca="false">D3260&amp;G3260</f>
        <v>FT-CAND-EGSC-PRCTOLL:MCNEIL/MON</v>
      </c>
      <c r="AF3260" s="0" t="str">
        <f aca="false">D3260&amp;V3260</f>
        <v>FT-CAND-EGSC-PRC-</v>
      </c>
    </row>
    <row r="3261" customFormat="false" ht="12.75" hidden="false" customHeight="false" outlineLevel="0" collapsed="false">
      <c r="A3261" s="81" t="n">
        <v>36682</v>
      </c>
      <c r="B3261" s="82" t="s">
        <v>55</v>
      </c>
      <c r="C3261" s="82" t="s">
        <v>56</v>
      </c>
      <c r="D3261" s="82" t="s">
        <v>103</v>
      </c>
      <c r="E3261" s="82" t="s">
        <v>24</v>
      </c>
      <c r="F3261" s="81"/>
      <c r="G3261" s="82" t="s">
        <v>66</v>
      </c>
      <c r="H3261" s="90" t="n">
        <v>37469</v>
      </c>
      <c r="I3261" s="82" t="n">
        <v>-414597</v>
      </c>
      <c r="J3261" s="82" t="n">
        <v>0</v>
      </c>
      <c r="K3261" s="83" t="n">
        <f aca="false">IF(J3261=0,0,J3261/I3261)</f>
        <v>0</v>
      </c>
      <c r="L3261" s="83" t="n">
        <f aca="false">I3261/UOM</f>
        <v>-41.4597</v>
      </c>
      <c r="M3261" s="83" t="n">
        <f aca="false">J3261/UOM</f>
        <v>0</v>
      </c>
      <c r="N3261" s="84" t="str">
        <f aca="false">IF(F3261="P","PHY",IF(F3261="G","G",E3261))</f>
        <v>P</v>
      </c>
      <c r="O3261" s="84" t="str">
        <f aca="false">IF(ISNA(VLOOKUP(G3261,BadCanCurves,1,FALSE())),VLOOKUP(D3261,FOLIOS,6,FALSE()),"not used")</f>
        <v>not used</v>
      </c>
      <c r="P3261" s="84" t="n">
        <f aca="false">IF($N3261="P",VLOOKUP(H3261,PrcBuckets,2,FALSE()),0)</f>
        <v>10</v>
      </c>
      <c r="Q3261" s="84" t="n">
        <f aca="false">IF($N3261="D",VLOOKUP(H3261,BasisBuckets,2,FALSE()),0)</f>
        <v>0</v>
      </c>
      <c r="R3261" s="84" t="n">
        <f aca="false">IF($N3261="PHY",VLOOKUP(H3261,PGDBuckets,2,FALSE()),0)</f>
        <v>0</v>
      </c>
      <c r="S3261" s="84" t="n">
        <f aca="false">IF($N3261="G",VLOOKUP(H3261,PGDBuckets,2,FALSE()),0)</f>
        <v>0</v>
      </c>
      <c r="T3261" s="84" t="n">
        <f aca="false">SUM(P3261:S3261)</f>
        <v>10</v>
      </c>
      <c r="U3261" s="84" t="str">
        <f aca="false">IF(O3261="not used","-",O3261&amp;N3261&amp;T3261)</f>
        <v>-</v>
      </c>
      <c r="V3261" s="84" t="str">
        <f aca="false">IF(O3261="Not Used","-",VLOOKUP(D3261,FOLIOS,7,FALSE())&amp;H3261)</f>
        <v>-</v>
      </c>
      <c r="W3261" s="84" t="str">
        <f aca="false">IF(U3261="-","-",O3261&amp;E3261&amp;H3261)</f>
        <v>-</v>
      </c>
      <c r="X3261" s="85" t="str">
        <f aca="false">D3261&amp;G3261</f>
        <v>FT-CAND-EGSC-PRCTOLL:MCNEIL/MON</v>
      </c>
      <c r="AF3261" s="0" t="str">
        <f aca="false">D3261&amp;V3261</f>
        <v>FT-CAND-EGSC-PRC-</v>
      </c>
    </row>
    <row r="3262" customFormat="false" ht="12.75" hidden="false" customHeight="false" outlineLevel="0" collapsed="false">
      <c r="A3262" s="81" t="n">
        <v>36682</v>
      </c>
      <c r="B3262" s="82" t="s">
        <v>55</v>
      </c>
      <c r="C3262" s="82" t="s">
        <v>56</v>
      </c>
      <c r="D3262" s="82" t="s">
        <v>103</v>
      </c>
      <c r="E3262" s="82" t="s">
        <v>24</v>
      </c>
      <c r="F3262" s="81"/>
      <c r="G3262" s="82" t="s">
        <v>66</v>
      </c>
      <c r="H3262" s="90" t="n">
        <v>37500</v>
      </c>
      <c r="I3262" s="82" t="n">
        <v>-398788</v>
      </c>
      <c r="J3262" s="82" t="n">
        <v>0</v>
      </c>
      <c r="K3262" s="83" t="n">
        <f aca="false">IF(J3262=0,0,J3262/I3262)</f>
        <v>0</v>
      </c>
      <c r="L3262" s="83" t="n">
        <f aca="false">I3262/UOM</f>
        <v>-39.8788</v>
      </c>
      <c r="M3262" s="83" t="n">
        <f aca="false">J3262/UOM</f>
        <v>0</v>
      </c>
      <c r="N3262" s="84" t="str">
        <f aca="false">IF(F3262="P","PHY",IF(F3262="G","G",E3262))</f>
        <v>P</v>
      </c>
      <c r="O3262" s="84" t="str">
        <f aca="false">IF(ISNA(VLOOKUP(G3262,BadCanCurves,1,FALSE())),VLOOKUP(D3262,FOLIOS,6,FALSE()),"not used")</f>
        <v>not used</v>
      </c>
      <c r="P3262" s="84" t="n">
        <f aca="false">IF($N3262="P",VLOOKUP(H3262,PrcBuckets,2,FALSE()),0)</f>
        <v>10</v>
      </c>
      <c r="Q3262" s="84" t="n">
        <f aca="false">IF($N3262="D",VLOOKUP(H3262,BasisBuckets,2,FALSE()),0)</f>
        <v>0</v>
      </c>
      <c r="R3262" s="84" t="n">
        <f aca="false">IF($N3262="PHY",VLOOKUP(H3262,PGDBuckets,2,FALSE()),0)</f>
        <v>0</v>
      </c>
      <c r="S3262" s="84" t="n">
        <f aca="false">IF($N3262="G",VLOOKUP(H3262,PGDBuckets,2,FALSE()),0)</f>
        <v>0</v>
      </c>
      <c r="T3262" s="84" t="n">
        <f aca="false">SUM(P3262:S3262)</f>
        <v>10</v>
      </c>
      <c r="U3262" s="84" t="str">
        <f aca="false">IF(O3262="not used","-",O3262&amp;N3262&amp;T3262)</f>
        <v>-</v>
      </c>
      <c r="V3262" s="84" t="str">
        <f aca="false">IF(O3262="Not Used","-",VLOOKUP(D3262,FOLIOS,7,FALSE())&amp;H3262)</f>
        <v>-</v>
      </c>
      <c r="W3262" s="84" t="str">
        <f aca="false">IF(U3262="-","-",O3262&amp;E3262&amp;H3262)</f>
        <v>-</v>
      </c>
      <c r="X3262" s="85" t="str">
        <f aca="false">D3262&amp;G3262</f>
        <v>FT-CAND-EGSC-PRCTOLL:MCNEIL/MON</v>
      </c>
      <c r="AF3262" s="0" t="str">
        <f aca="false">D3262&amp;V3262</f>
        <v>FT-CAND-EGSC-PRC-</v>
      </c>
    </row>
    <row r="3263" customFormat="false" ht="12.75" hidden="false" customHeight="false" outlineLevel="0" collapsed="false">
      <c r="A3263" s="81" t="n">
        <v>36682</v>
      </c>
      <c r="B3263" s="82" t="s">
        <v>55</v>
      </c>
      <c r="C3263" s="82" t="s">
        <v>56</v>
      </c>
      <c r="D3263" s="82" t="s">
        <v>103</v>
      </c>
      <c r="E3263" s="82" t="s">
        <v>24</v>
      </c>
      <c r="F3263" s="81"/>
      <c r="G3263" s="82" t="s">
        <v>66</v>
      </c>
      <c r="H3263" s="90" t="n">
        <v>37530</v>
      </c>
      <c r="I3263" s="82" t="n">
        <v>-409663</v>
      </c>
      <c r="J3263" s="82" t="n">
        <v>0</v>
      </c>
      <c r="K3263" s="83" t="n">
        <f aca="false">IF(J3263=0,0,J3263/I3263)</f>
        <v>0</v>
      </c>
      <c r="L3263" s="83" t="n">
        <f aca="false">I3263/UOM</f>
        <v>-40.9663</v>
      </c>
      <c r="M3263" s="83" t="n">
        <f aca="false">J3263/UOM</f>
        <v>0</v>
      </c>
      <c r="N3263" s="84" t="str">
        <f aca="false">IF(F3263="P","PHY",IF(F3263="G","G",E3263))</f>
        <v>P</v>
      </c>
      <c r="O3263" s="84" t="str">
        <f aca="false">IF(ISNA(VLOOKUP(G3263,BadCanCurves,1,FALSE())),VLOOKUP(D3263,FOLIOS,6,FALSE()),"not used")</f>
        <v>not used</v>
      </c>
      <c r="P3263" s="84" t="n">
        <f aca="false">IF($N3263="P",VLOOKUP(H3263,PrcBuckets,2,FALSE()),0)</f>
        <v>10</v>
      </c>
      <c r="Q3263" s="84" t="n">
        <f aca="false">IF($N3263="D",VLOOKUP(H3263,BasisBuckets,2,FALSE()),0)</f>
        <v>0</v>
      </c>
      <c r="R3263" s="84" t="n">
        <f aca="false">IF($N3263="PHY",VLOOKUP(H3263,PGDBuckets,2,FALSE()),0)</f>
        <v>0</v>
      </c>
      <c r="S3263" s="84" t="n">
        <f aca="false">IF($N3263="G",VLOOKUP(H3263,PGDBuckets,2,FALSE()),0)</f>
        <v>0</v>
      </c>
      <c r="T3263" s="84" t="n">
        <f aca="false">SUM(P3263:S3263)</f>
        <v>10</v>
      </c>
      <c r="U3263" s="84" t="str">
        <f aca="false">IF(O3263="not used","-",O3263&amp;N3263&amp;T3263)</f>
        <v>-</v>
      </c>
      <c r="V3263" s="84" t="str">
        <f aca="false">IF(O3263="Not Used","-",VLOOKUP(D3263,FOLIOS,7,FALSE())&amp;H3263)</f>
        <v>-</v>
      </c>
      <c r="W3263" s="84" t="str">
        <f aca="false">IF(U3263="-","-",O3263&amp;E3263&amp;H3263)</f>
        <v>-</v>
      </c>
      <c r="X3263" s="85" t="str">
        <f aca="false">D3263&amp;G3263</f>
        <v>FT-CAND-EGSC-PRCTOLL:MCNEIL/MON</v>
      </c>
      <c r="AF3263" s="0" t="str">
        <f aca="false">D3263&amp;V3263</f>
        <v>FT-CAND-EGSC-PRC-</v>
      </c>
    </row>
    <row r="3264" customFormat="false" ht="12.75" hidden="false" customHeight="false" outlineLevel="0" collapsed="false">
      <c r="A3264" s="81" t="n">
        <v>36682</v>
      </c>
      <c r="B3264" s="82" t="s">
        <v>55</v>
      </c>
      <c r="C3264" s="82" t="s">
        <v>56</v>
      </c>
      <c r="D3264" s="82" t="s">
        <v>103</v>
      </c>
      <c r="E3264" s="82" t="s">
        <v>24</v>
      </c>
      <c r="F3264" s="81"/>
      <c r="G3264" s="82" t="s">
        <v>66</v>
      </c>
      <c r="H3264" s="90" t="n">
        <v>37561</v>
      </c>
      <c r="I3264" s="82" t="n">
        <v>-394048</v>
      </c>
      <c r="J3264" s="82" t="n">
        <v>0</v>
      </c>
      <c r="K3264" s="83" t="n">
        <f aca="false">IF(J3264=0,0,J3264/I3264)</f>
        <v>0</v>
      </c>
      <c r="L3264" s="83" t="n">
        <f aca="false">I3264/UOM</f>
        <v>-39.4048</v>
      </c>
      <c r="M3264" s="83" t="n">
        <f aca="false">J3264/UOM</f>
        <v>0</v>
      </c>
      <c r="N3264" s="84" t="str">
        <f aca="false">IF(F3264="P","PHY",IF(F3264="G","G",E3264))</f>
        <v>P</v>
      </c>
      <c r="O3264" s="84" t="str">
        <f aca="false">IF(ISNA(VLOOKUP(G3264,BadCanCurves,1,FALSE())),VLOOKUP(D3264,FOLIOS,6,FALSE()),"not used")</f>
        <v>not used</v>
      </c>
      <c r="P3264" s="84" t="n">
        <f aca="false">IF($N3264="P",VLOOKUP(H3264,PrcBuckets,2,FALSE()),0)</f>
        <v>10</v>
      </c>
      <c r="Q3264" s="84" t="n">
        <f aca="false">IF($N3264="D",VLOOKUP(H3264,BasisBuckets,2,FALSE()),0)</f>
        <v>0</v>
      </c>
      <c r="R3264" s="84" t="n">
        <f aca="false">IF($N3264="PHY",VLOOKUP(H3264,PGDBuckets,2,FALSE()),0)</f>
        <v>0</v>
      </c>
      <c r="S3264" s="84" t="n">
        <f aca="false">IF($N3264="G",VLOOKUP(H3264,PGDBuckets,2,FALSE()),0)</f>
        <v>0</v>
      </c>
      <c r="T3264" s="84" t="n">
        <f aca="false">SUM(P3264:S3264)</f>
        <v>10</v>
      </c>
      <c r="U3264" s="84" t="str">
        <f aca="false">IF(O3264="not used","-",O3264&amp;N3264&amp;T3264)</f>
        <v>-</v>
      </c>
      <c r="V3264" s="84" t="str">
        <f aca="false">IF(O3264="Not Used","-",VLOOKUP(D3264,FOLIOS,7,FALSE())&amp;H3264)</f>
        <v>-</v>
      </c>
      <c r="W3264" s="84" t="str">
        <f aca="false">IF(U3264="-","-",O3264&amp;E3264&amp;H3264)</f>
        <v>-</v>
      </c>
      <c r="X3264" s="85" t="str">
        <f aca="false">D3264&amp;G3264</f>
        <v>FT-CAND-EGSC-PRCTOLL:MCNEIL/MON</v>
      </c>
      <c r="AF3264" s="0" t="str">
        <f aca="false">D3264&amp;V3264</f>
        <v>FT-CAND-EGSC-PRC-</v>
      </c>
    </row>
    <row r="3265" customFormat="false" ht="12.75" hidden="false" customHeight="false" outlineLevel="0" collapsed="false">
      <c r="A3265" s="81" t="n">
        <v>36682</v>
      </c>
      <c r="B3265" s="82" t="s">
        <v>55</v>
      </c>
      <c r="C3265" s="82" t="s">
        <v>56</v>
      </c>
      <c r="D3265" s="82" t="s">
        <v>103</v>
      </c>
      <c r="E3265" s="82" t="s">
        <v>24</v>
      </c>
      <c r="F3265" s="81"/>
      <c r="G3265" s="82" t="s">
        <v>66</v>
      </c>
      <c r="H3265" s="90" t="n">
        <v>37591</v>
      </c>
      <c r="I3265" s="82" t="n">
        <v>-404796</v>
      </c>
      <c r="J3265" s="82" t="n">
        <v>0</v>
      </c>
      <c r="K3265" s="83" t="n">
        <f aca="false">IF(J3265=0,0,J3265/I3265)</f>
        <v>0</v>
      </c>
      <c r="L3265" s="83" t="n">
        <f aca="false">I3265/UOM</f>
        <v>-40.4796</v>
      </c>
      <c r="M3265" s="83" t="n">
        <f aca="false">J3265/UOM</f>
        <v>0</v>
      </c>
      <c r="N3265" s="84" t="str">
        <f aca="false">IF(F3265="P","PHY",IF(F3265="G","G",E3265))</f>
        <v>P</v>
      </c>
      <c r="O3265" s="84" t="str">
        <f aca="false">IF(ISNA(VLOOKUP(G3265,BadCanCurves,1,FALSE())),VLOOKUP(D3265,FOLIOS,6,FALSE()),"not used")</f>
        <v>not used</v>
      </c>
      <c r="P3265" s="84" t="n">
        <f aca="false">IF($N3265="P",VLOOKUP(H3265,PrcBuckets,2,FALSE()),0)</f>
        <v>10</v>
      </c>
      <c r="Q3265" s="84" t="n">
        <f aca="false">IF($N3265="D",VLOOKUP(H3265,BasisBuckets,2,FALSE()),0)</f>
        <v>0</v>
      </c>
      <c r="R3265" s="84" t="n">
        <f aca="false">IF($N3265="PHY",VLOOKUP(H3265,PGDBuckets,2,FALSE()),0)</f>
        <v>0</v>
      </c>
      <c r="S3265" s="84" t="n">
        <f aca="false">IF($N3265="G",VLOOKUP(H3265,PGDBuckets,2,FALSE()),0)</f>
        <v>0</v>
      </c>
      <c r="T3265" s="84" t="n">
        <f aca="false">SUM(P3265:S3265)</f>
        <v>10</v>
      </c>
      <c r="U3265" s="84" t="str">
        <f aca="false">IF(O3265="not used","-",O3265&amp;N3265&amp;T3265)</f>
        <v>-</v>
      </c>
      <c r="V3265" s="84" t="str">
        <f aca="false">IF(O3265="Not Used","-",VLOOKUP(D3265,FOLIOS,7,FALSE())&amp;H3265)</f>
        <v>-</v>
      </c>
      <c r="W3265" s="84" t="str">
        <f aca="false">IF(U3265="-","-",O3265&amp;E3265&amp;H3265)</f>
        <v>-</v>
      </c>
      <c r="X3265" s="85" t="str">
        <f aca="false">D3265&amp;G3265</f>
        <v>FT-CAND-EGSC-PRCTOLL:MCNEIL/MON</v>
      </c>
      <c r="AF3265" s="0" t="str">
        <f aca="false">D3265&amp;V3265</f>
        <v>FT-CAND-EGSC-PRC-</v>
      </c>
    </row>
    <row r="3266" customFormat="false" ht="12.75" hidden="false" customHeight="false" outlineLevel="0" collapsed="false">
      <c r="A3266" s="81" t="n">
        <v>36682</v>
      </c>
      <c r="B3266" s="82" t="s">
        <v>55</v>
      </c>
      <c r="C3266" s="82" t="s">
        <v>56</v>
      </c>
      <c r="D3266" s="82" t="s">
        <v>103</v>
      </c>
      <c r="E3266" s="82" t="s">
        <v>24</v>
      </c>
      <c r="F3266" s="81"/>
      <c r="G3266" s="82" t="s">
        <v>66</v>
      </c>
      <c r="H3266" s="90" t="n">
        <v>37622</v>
      </c>
      <c r="I3266" s="82" t="n">
        <v>-402342</v>
      </c>
      <c r="J3266" s="82" t="n">
        <v>0</v>
      </c>
      <c r="K3266" s="83" t="n">
        <f aca="false">IF(J3266=0,0,J3266/I3266)</f>
        <v>0</v>
      </c>
      <c r="L3266" s="83" t="n">
        <f aca="false">I3266/UOM</f>
        <v>-40.2342</v>
      </c>
      <c r="M3266" s="83" t="n">
        <f aca="false">J3266/UOM</f>
        <v>0</v>
      </c>
      <c r="N3266" s="84" t="str">
        <f aca="false">IF(F3266="P","PHY",IF(F3266="G","G",E3266))</f>
        <v>P</v>
      </c>
      <c r="O3266" s="84" t="str">
        <f aca="false">IF(ISNA(VLOOKUP(G3266,BadCanCurves,1,FALSE())),VLOOKUP(D3266,FOLIOS,6,FALSE()),"not used")</f>
        <v>not used</v>
      </c>
      <c r="P3266" s="84" t="n">
        <f aca="false">IF($N3266="P",VLOOKUP(H3266,PrcBuckets,2,FALSE()),0)</f>
        <v>11</v>
      </c>
      <c r="Q3266" s="84" t="n">
        <f aca="false">IF($N3266="D",VLOOKUP(H3266,BasisBuckets,2,FALSE()),0)</f>
        <v>0</v>
      </c>
      <c r="R3266" s="84" t="n">
        <f aca="false">IF($N3266="PHY",VLOOKUP(H3266,PGDBuckets,2,FALSE()),0)</f>
        <v>0</v>
      </c>
      <c r="S3266" s="84" t="n">
        <f aca="false">IF($N3266="G",VLOOKUP(H3266,PGDBuckets,2,FALSE()),0)</f>
        <v>0</v>
      </c>
      <c r="T3266" s="84" t="n">
        <f aca="false">SUM(P3266:S3266)</f>
        <v>11</v>
      </c>
      <c r="U3266" s="84" t="str">
        <f aca="false">IF(O3266="not used","-",O3266&amp;N3266&amp;T3266)</f>
        <v>-</v>
      </c>
      <c r="V3266" s="84" t="str">
        <f aca="false">IF(O3266="Not Used","-",VLOOKUP(D3266,FOLIOS,7,FALSE())&amp;H3266)</f>
        <v>-</v>
      </c>
      <c r="W3266" s="84" t="str">
        <f aca="false">IF(U3266="-","-",O3266&amp;E3266&amp;H3266)</f>
        <v>-</v>
      </c>
      <c r="X3266" s="85" t="str">
        <f aca="false">D3266&amp;G3266</f>
        <v>FT-CAND-EGSC-PRCTOLL:MCNEIL/MON</v>
      </c>
      <c r="AF3266" s="0" t="str">
        <f aca="false">D3266&amp;V3266</f>
        <v>FT-CAND-EGSC-PRC-</v>
      </c>
    </row>
    <row r="3267" customFormat="false" ht="12.75" hidden="false" customHeight="false" outlineLevel="0" collapsed="false">
      <c r="A3267" s="81" t="n">
        <v>36682</v>
      </c>
      <c r="B3267" s="82" t="s">
        <v>55</v>
      </c>
      <c r="C3267" s="82" t="s">
        <v>56</v>
      </c>
      <c r="D3267" s="82" t="s">
        <v>103</v>
      </c>
      <c r="E3267" s="82" t="s">
        <v>24</v>
      </c>
      <c r="F3267" s="81"/>
      <c r="G3267" s="82" t="s">
        <v>66</v>
      </c>
      <c r="H3267" s="90" t="n">
        <v>37653</v>
      </c>
      <c r="I3267" s="82" t="n">
        <v>-361199</v>
      </c>
      <c r="J3267" s="82" t="n">
        <v>0</v>
      </c>
      <c r="K3267" s="83" t="n">
        <f aca="false">IF(J3267=0,0,J3267/I3267)</f>
        <v>0</v>
      </c>
      <c r="L3267" s="83" t="n">
        <f aca="false">I3267/UOM</f>
        <v>-36.1199</v>
      </c>
      <c r="M3267" s="83" t="n">
        <f aca="false">J3267/UOM</f>
        <v>0</v>
      </c>
      <c r="N3267" s="84" t="str">
        <f aca="false">IF(F3267="P","PHY",IF(F3267="G","G",E3267))</f>
        <v>P</v>
      </c>
      <c r="O3267" s="84" t="str">
        <f aca="false">IF(ISNA(VLOOKUP(G3267,BadCanCurves,1,FALSE())),VLOOKUP(D3267,FOLIOS,6,FALSE()),"not used")</f>
        <v>not used</v>
      </c>
      <c r="P3267" s="84" t="n">
        <f aca="false">IF($N3267="P",VLOOKUP(H3267,PrcBuckets,2,FALSE()),0)</f>
        <v>11</v>
      </c>
      <c r="Q3267" s="84" t="n">
        <f aca="false">IF($N3267="D",VLOOKUP(H3267,BasisBuckets,2,FALSE()),0)</f>
        <v>0</v>
      </c>
      <c r="R3267" s="84" t="n">
        <f aca="false">IF($N3267="PHY",VLOOKUP(H3267,PGDBuckets,2,FALSE()),0)</f>
        <v>0</v>
      </c>
      <c r="S3267" s="84" t="n">
        <f aca="false">IF($N3267="G",VLOOKUP(H3267,PGDBuckets,2,FALSE()),0)</f>
        <v>0</v>
      </c>
      <c r="T3267" s="84" t="n">
        <f aca="false">SUM(P3267:S3267)</f>
        <v>11</v>
      </c>
      <c r="U3267" s="84" t="str">
        <f aca="false">IF(O3267="not used","-",O3267&amp;N3267&amp;T3267)</f>
        <v>-</v>
      </c>
      <c r="V3267" s="84" t="str">
        <f aca="false">IF(O3267="Not Used","-",VLOOKUP(D3267,FOLIOS,7,FALSE())&amp;H3267)</f>
        <v>-</v>
      </c>
      <c r="W3267" s="84" t="str">
        <f aca="false">IF(U3267="-","-",O3267&amp;E3267&amp;H3267)</f>
        <v>-</v>
      </c>
      <c r="X3267" s="85" t="str">
        <f aca="false">D3267&amp;G3267</f>
        <v>FT-CAND-EGSC-PRCTOLL:MCNEIL/MON</v>
      </c>
      <c r="AF3267" s="0" t="str">
        <f aca="false">D3267&amp;V3267</f>
        <v>FT-CAND-EGSC-PRC-</v>
      </c>
    </row>
    <row r="3268" customFormat="false" ht="12.75" hidden="false" customHeight="false" outlineLevel="0" collapsed="false">
      <c r="A3268" s="81" t="n">
        <v>36682</v>
      </c>
      <c r="B3268" s="82" t="s">
        <v>55</v>
      </c>
      <c r="C3268" s="82" t="s">
        <v>56</v>
      </c>
      <c r="D3268" s="82" t="s">
        <v>103</v>
      </c>
      <c r="E3268" s="82" t="s">
        <v>24</v>
      </c>
      <c r="F3268" s="81"/>
      <c r="G3268" s="82" t="s">
        <v>66</v>
      </c>
      <c r="H3268" s="90" t="n">
        <v>37681</v>
      </c>
      <c r="I3268" s="82" t="n">
        <v>-397705</v>
      </c>
      <c r="J3268" s="82" t="n">
        <v>0</v>
      </c>
      <c r="K3268" s="83" t="n">
        <f aca="false">IF(J3268=0,0,J3268/I3268)</f>
        <v>0</v>
      </c>
      <c r="L3268" s="83" t="n">
        <f aca="false">I3268/UOM</f>
        <v>-39.7705</v>
      </c>
      <c r="M3268" s="83" t="n">
        <f aca="false">J3268/UOM</f>
        <v>0</v>
      </c>
      <c r="N3268" s="84" t="str">
        <f aca="false">IF(F3268="P","PHY",IF(F3268="G","G",E3268))</f>
        <v>P</v>
      </c>
      <c r="O3268" s="84" t="str">
        <f aca="false">IF(ISNA(VLOOKUP(G3268,BadCanCurves,1,FALSE())),VLOOKUP(D3268,FOLIOS,6,FALSE()),"not used")</f>
        <v>not used</v>
      </c>
      <c r="P3268" s="84" t="n">
        <f aca="false">IF($N3268="P",VLOOKUP(H3268,PrcBuckets,2,FALSE()),0)</f>
        <v>11</v>
      </c>
      <c r="Q3268" s="84" t="n">
        <f aca="false">IF($N3268="D",VLOOKUP(H3268,BasisBuckets,2,FALSE()),0)</f>
        <v>0</v>
      </c>
      <c r="R3268" s="84" t="n">
        <f aca="false">IF($N3268="PHY",VLOOKUP(H3268,PGDBuckets,2,FALSE()),0)</f>
        <v>0</v>
      </c>
      <c r="S3268" s="84" t="n">
        <f aca="false">IF($N3268="G",VLOOKUP(H3268,PGDBuckets,2,FALSE()),0)</f>
        <v>0</v>
      </c>
      <c r="T3268" s="84" t="n">
        <f aca="false">SUM(P3268:S3268)</f>
        <v>11</v>
      </c>
      <c r="U3268" s="84" t="str">
        <f aca="false">IF(O3268="not used","-",O3268&amp;N3268&amp;T3268)</f>
        <v>-</v>
      </c>
      <c r="V3268" s="84" t="str">
        <f aca="false">IF(O3268="Not Used","-",VLOOKUP(D3268,FOLIOS,7,FALSE())&amp;H3268)</f>
        <v>-</v>
      </c>
      <c r="W3268" s="84" t="str">
        <f aca="false">IF(U3268="-","-",O3268&amp;E3268&amp;H3268)</f>
        <v>-</v>
      </c>
      <c r="X3268" s="85" t="str">
        <f aca="false">D3268&amp;G3268</f>
        <v>FT-CAND-EGSC-PRCTOLL:MCNEIL/MON</v>
      </c>
      <c r="AF3268" s="0" t="str">
        <f aca="false">D3268&amp;V3268</f>
        <v>FT-CAND-EGSC-PRC-</v>
      </c>
    </row>
    <row r="3269" customFormat="false" ht="12.75" hidden="false" customHeight="false" outlineLevel="0" collapsed="false">
      <c r="A3269" s="81" t="n">
        <v>36682</v>
      </c>
      <c r="B3269" s="82" t="s">
        <v>55</v>
      </c>
      <c r="C3269" s="82" t="s">
        <v>56</v>
      </c>
      <c r="D3269" s="82" t="s">
        <v>103</v>
      </c>
      <c r="E3269" s="82" t="s">
        <v>24</v>
      </c>
      <c r="F3269" s="81"/>
      <c r="G3269" s="82" t="s">
        <v>66</v>
      </c>
      <c r="H3269" s="90" t="n">
        <v>37712</v>
      </c>
      <c r="I3269" s="82" t="n">
        <v>-382547</v>
      </c>
      <c r="J3269" s="82" t="n">
        <v>0</v>
      </c>
      <c r="K3269" s="83" t="n">
        <f aca="false">IF(J3269=0,0,J3269/I3269)</f>
        <v>0</v>
      </c>
      <c r="L3269" s="83" t="n">
        <f aca="false">I3269/UOM</f>
        <v>-38.2547</v>
      </c>
      <c r="M3269" s="83" t="n">
        <f aca="false">J3269/UOM</f>
        <v>0</v>
      </c>
      <c r="N3269" s="84" t="str">
        <f aca="false">IF(F3269="P","PHY",IF(F3269="G","G",E3269))</f>
        <v>P</v>
      </c>
      <c r="O3269" s="84" t="str">
        <f aca="false">IF(ISNA(VLOOKUP(G3269,BadCanCurves,1,FALSE())),VLOOKUP(D3269,FOLIOS,6,FALSE()),"not used")</f>
        <v>not used</v>
      </c>
      <c r="P3269" s="84" t="n">
        <f aca="false">IF($N3269="P",VLOOKUP(H3269,PrcBuckets,2,FALSE()),0)</f>
        <v>11</v>
      </c>
      <c r="Q3269" s="84" t="n">
        <f aca="false">IF($N3269="D",VLOOKUP(H3269,BasisBuckets,2,FALSE()),0)</f>
        <v>0</v>
      </c>
      <c r="R3269" s="84" t="n">
        <f aca="false">IF($N3269="PHY",VLOOKUP(H3269,PGDBuckets,2,FALSE()),0)</f>
        <v>0</v>
      </c>
      <c r="S3269" s="84" t="n">
        <f aca="false">IF($N3269="G",VLOOKUP(H3269,PGDBuckets,2,FALSE()),0)</f>
        <v>0</v>
      </c>
      <c r="T3269" s="84" t="n">
        <f aca="false">SUM(P3269:S3269)</f>
        <v>11</v>
      </c>
      <c r="U3269" s="84" t="str">
        <f aca="false">IF(O3269="not used","-",O3269&amp;N3269&amp;T3269)</f>
        <v>-</v>
      </c>
      <c r="V3269" s="84" t="str">
        <f aca="false">IF(O3269="Not Used","-",VLOOKUP(D3269,FOLIOS,7,FALSE())&amp;H3269)</f>
        <v>-</v>
      </c>
      <c r="W3269" s="84" t="str">
        <f aca="false">IF(U3269="-","-",O3269&amp;E3269&amp;H3269)</f>
        <v>-</v>
      </c>
      <c r="X3269" s="85" t="str">
        <f aca="false">D3269&amp;G3269</f>
        <v>FT-CAND-EGSC-PRCTOLL:MCNEIL/MON</v>
      </c>
      <c r="AF3269" s="0" t="str">
        <f aca="false">D3269&amp;V3269</f>
        <v>FT-CAND-EGSC-PRC-</v>
      </c>
    </row>
    <row r="3270" customFormat="false" ht="12.75" hidden="false" customHeight="false" outlineLevel="0" collapsed="false">
      <c r="A3270" s="81" t="n">
        <v>36682</v>
      </c>
      <c r="B3270" s="82" t="s">
        <v>55</v>
      </c>
      <c r="C3270" s="82" t="s">
        <v>56</v>
      </c>
      <c r="D3270" s="82" t="s">
        <v>103</v>
      </c>
      <c r="E3270" s="82" t="s">
        <v>24</v>
      </c>
      <c r="F3270" s="81"/>
      <c r="G3270" s="82" t="s">
        <v>66</v>
      </c>
      <c r="H3270" s="90" t="n">
        <v>37742</v>
      </c>
      <c r="I3270" s="82" t="n">
        <v>-392996</v>
      </c>
      <c r="J3270" s="82" t="n">
        <v>0</v>
      </c>
      <c r="K3270" s="83" t="n">
        <f aca="false">IF(J3270=0,0,J3270/I3270)</f>
        <v>0</v>
      </c>
      <c r="L3270" s="83" t="n">
        <f aca="false">I3270/UOM</f>
        <v>-39.2996</v>
      </c>
      <c r="M3270" s="83" t="n">
        <f aca="false">J3270/UOM</f>
        <v>0</v>
      </c>
      <c r="N3270" s="84" t="str">
        <f aca="false">IF(F3270="P","PHY",IF(F3270="G","G",E3270))</f>
        <v>P</v>
      </c>
      <c r="O3270" s="84" t="str">
        <f aca="false">IF(ISNA(VLOOKUP(G3270,BadCanCurves,1,FALSE())),VLOOKUP(D3270,FOLIOS,6,FALSE()),"not used")</f>
        <v>not used</v>
      </c>
      <c r="P3270" s="84" t="n">
        <f aca="false">IF($N3270="P",VLOOKUP(H3270,PrcBuckets,2,FALSE()),0)</f>
        <v>11</v>
      </c>
      <c r="Q3270" s="84" t="n">
        <f aca="false">IF($N3270="D",VLOOKUP(H3270,BasisBuckets,2,FALSE()),0)</f>
        <v>0</v>
      </c>
      <c r="R3270" s="84" t="n">
        <f aca="false">IF($N3270="PHY",VLOOKUP(H3270,PGDBuckets,2,FALSE()),0)</f>
        <v>0</v>
      </c>
      <c r="S3270" s="84" t="n">
        <f aca="false">IF($N3270="G",VLOOKUP(H3270,PGDBuckets,2,FALSE()),0)</f>
        <v>0</v>
      </c>
      <c r="T3270" s="84" t="n">
        <f aca="false">SUM(P3270:S3270)</f>
        <v>11</v>
      </c>
      <c r="U3270" s="84" t="str">
        <f aca="false">IF(O3270="not used","-",O3270&amp;N3270&amp;T3270)</f>
        <v>-</v>
      </c>
      <c r="V3270" s="84" t="str">
        <f aca="false">IF(O3270="Not Used","-",VLOOKUP(D3270,FOLIOS,7,FALSE())&amp;H3270)</f>
        <v>-</v>
      </c>
      <c r="W3270" s="84" t="str">
        <f aca="false">IF(U3270="-","-",O3270&amp;E3270&amp;H3270)</f>
        <v>-</v>
      </c>
      <c r="X3270" s="85" t="str">
        <f aca="false">D3270&amp;G3270</f>
        <v>FT-CAND-EGSC-PRCTOLL:MCNEIL/MON</v>
      </c>
      <c r="AF3270" s="0" t="str">
        <f aca="false">D3270&amp;V3270</f>
        <v>FT-CAND-EGSC-PRC-</v>
      </c>
    </row>
    <row r="3271" customFormat="false" ht="12.75" hidden="false" customHeight="false" outlineLevel="0" collapsed="false">
      <c r="A3271" s="81" t="n">
        <v>36682</v>
      </c>
      <c r="B3271" s="82" t="s">
        <v>55</v>
      </c>
      <c r="C3271" s="82" t="s">
        <v>56</v>
      </c>
      <c r="D3271" s="82" t="s">
        <v>103</v>
      </c>
      <c r="E3271" s="82" t="s">
        <v>24</v>
      </c>
      <c r="F3271" s="81"/>
      <c r="G3271" s="82" t="s">
        <v>66</v>
      </c>
      <c r="H3271" s="90" t="n">
        <v>37773</v>
      </c>
      <c r="I3271" s="82" t="n">
        <v>-378031</v>
      </c>
      <c r="J3271" s="82" t="n">
        <v>0</v>
      </c>
      <c r="K3271" s="83" t="n">
        <f aca="false">IF(J3271=0,0,J3271/I3271)</f>
        <v>0</v>
      </c>
      <c r="L3271" s="83" t="n">
        <f aca="false">I3271/UOM</f>
        <v>-37.8031</v>
      </c>
      <c r="M3271" s="83" t="n">
        <f aca="false">J3271/UOM</f>
        <v>0</v>
      </c>
      <c r="N3271" s="84" t="str">
        <f aca="false">IF(F3271="P","PHY",IF(F3271="G","G",E3271))</f>
        <v>P</v>
      </c>
      <c r="O3271" s="84" t="str">
        <f aca="false">IF(ISNA(VLOOKUP(G3271,BadCanCurves,1,FALSE())),VLOOKUP(D3271,FOLIOS,6,FALSE()),"not used")</f>
        <v>not used</v>
      </c>
      <c r="P3271" s="84" t="n">
        <f aca="false">IF($N3271="P",VLOOKUP(H3271,PrcBuckets,2,FALSE()),0)</f>
        <v>11</v>
      </c>
      <c r="Q3271" s="84" t="n">
        <f aca="false">IF($N3271="D",VLOOKUP(H3271,BasisBuckets,2,FALSE()),0)</f>
        <v>0</v>
      </c>
      <c r="R3271" s="84" t="n">
        <f aca="false">IF($N3271="PHY",VLOOKUP(H3271,PGDBuckets,2,FALSE()),0)</f>
        <v>0</v>
      </c>
      <c r="S3271" s="84" t="n">
        <f aca="false">IF($N3271="G",VLOOKUP(H3271,PGDBuckets,2,FALSE()),0)</f>
        <v>0</v>
      </c>
      <c r="T3271" s="84" t="n">
        <f aca="false">SUM(P3271:S3271)</f>
        <v>11</v>
      </c>
      <c r="U3271" s="84" t="str">
        <f aca="false">IF(O3271="not used","-",O3271&amp;N3271&amp;T3271)</f>
        <v>-</v>
      </c>
      <c r="V3271" s="84" t="str">
        <f aca="false">IF(O3271="Not Used","-",VLOOKUP(D3271,FOLIOS,7,FALSE())&amp;H3271)</f>
        <v>-</v>
      </c>
      <c r="W3271" s="84" t="str">
        <f aca="false">IF(U3271="-","-",O3271&amp;E3271&amp;H3271)</f>
        <v>-</v>
      </c>
      <c r="X3271" s="85" t="str">
        <f aca="false">D3271&amp;G3271</f>
        <v>FT-CAND-EGSC-PRCTOLL:MCNEIL/MON</v>
      </c>
      <c r="AF3271" s="0" t="str">
        <f aca="false">D3271&amp;V3271</f>
        <v>FT-CAND-EGSC-PRC-</v>
      </c>
    </row>
    <row r="3272" customFormat="false" ht="12.75" hidden="false" customHeight="false" outlineLevel="0" collapsed="false">
      <c r="A3272" s="81" t="n">
        <v>36682</v>
      </c>
      <c r="B3272" s="82" t="s">
        <v>55</v>
      </c>
      <c r="C3272" s="82" t="s">
        <v>56</v>
      </c>
      <c r="D3272" s="82" t="s">
        <v>103</v>
      </c>
      <c r="E3272" s="82" t="s">
        <v>24</v>
      </c>
      <c r="F3272" s="81"/>
      <c r="G3272" s="82" t="s">
        <v>66</v>
      </c>
      <c r="H3272" s="90" t="n">
        <v>37803</v>
      </c>
      <c r="I3272" s="82" t="n">
        <v>-388357</v>
      </c>
      <c r="J3272" s="82" t="n">
        <v>0</v>
      </c>
      <c r="K3272" s="83" t="n">
        <f aca="false">IF(J3272=0,0,J3272/I3272)</f>
        <v>0</v>
      </c>
      <c r="L3272" s="83" t="n">
        <f aca="false">I3272/UOM</f>
        <v>-38.8357</v>
      </c>
      <c r="M3272" s="83" t="n">
        <f aca="false">J3272/UOM</f>
        <v>0</v>
      </c>
      <c r="N3272" s="84" t="str">
        <f aca="false">IF(F3272="P","PHY",IF(F3272="G","G",E3272))</f>
        <v>P</v>
      </c>
      <c r="O3272" s="84" t="str">
        <f aca="false">IF(ISNA(VLOOKUP(G3272,BadCanCurves,1,FALSE())),VLOOKUP(D3272,FOLIOS,6,FALSE()),"not used")</f>
        <v>not used</v>
      </c>
      <c r="P3272" s="84" t="n">
        <f aca="false">IF($N3272="P",VLOOKUP(H3272,PrcBuckets,2,FALSE()),0)</f>
        <v>11</v>
      </c>
      <c r="Q3272" s="84" t="n">
        <f aca="false">IF($N3272="D",VLOOKUP(H3272,BasisBuckets,2,FALSE()),0)</f>
        <v>0</v>
      </c>
      <c r="R3272" s="84" t="n">
        <f aca="false">IF($N3272="PHY",VLOOKUP(H3272,PGDBuckets,2,FALSE()),0)</f>
        <v>0</v>
      </c>
      <c r="S3272" s="84" t="n">
        <f aca="false">IF($N3272="G",VLOOKUP(H3272,PGDBuckets,2,FALSE()),0)</f>
        <v>0</v>
      </c>
      <c r="T3272" s="84" t="n">
        <f aca="false">SUM(P3272:S3272)</f>
        <v>11</v>
      </c>
      <c r="U3272" s="84" t="str">
        <f aca="false">IF(O3272="not used","-",O3272&amp;N3272&amp;T3272)</f>
        <v>-</v>
      </c>
      <c r="V3272" s="84" t="str">
        <f aca="false">IF(O3272="Not Used","-",VLOOKUP(D3272,FOLIOS,7,FALSE())&amp;H3272)</f>
        <v>-</v>
      </c>
      <c r="W3272" s="84" t="str">
        <f aca="false">IF(U3272="-","-",O3272&amp;E3272&amp;H3272)</f>
        <v>-</v>
      </c>
      <c r="X3272" s="85" t="str">
        <f aca="false">D3272&amp;G3272</f>
        <v>FT-CAND-EGSC-PRCTOLL:MCNEIL/MON</v>
      </c>
      <c r="AF3272" s="0" t="str">
        <f aca="false">D3272&amp;V3272</f>
        <v>FT-CAND-EGSC-PRC-</v>
      </c>
    </row>
    <row r="3273" customFormat="false" ht="12.75" hidden="false" customHeight="false" outlineLevel="0" collapsed="false">
      <c r="A3273" s="81" t="n">
        <v>36682</v>
      </c>
      <c r="B3273" s="82" t="s">
        <v>55</v>
      </c>
      <c r="C3273" s="82" t="s">
        <v>56</v>
      </c>
      <c r="D3273" s="82" t="s">
        <v>103</v>
      </c>
      <c r="E3273" s="82" t="s">
        <v>24</v>
      </c>
      <c r="F3273" s="81"/>
      <c r="G3273" s="82" t="s">
        <v>66</v>
      </c>
      <c r="H3273" s="90" t="n">
        <v>37834</v>
      </c>
      <c r="I3273" s="82" t="n">
        <v>-386018</v>
      </c>
      <c r="J3273" s="82" t="n">
        <v>0</v>
      </c>
      <c r="K3273" s="83" t="n">
        <f aca="false">IF(J3273=0,0,J3273/I3273)</f>
        <v>0</v>
      </c>
      <c r="L3273" s="83" t="n">
        <f aca="false">I3273/UOM</f>
        <v>-38.6018</v>
      </c>
      <c r="M3273" s="83" t="n">
        <f aca="false">J3273/UOM</f>
        <v>0</v>
      </c>
      <c r="N3273" s="84" t="str">
        <f aca="false">IF(F3273="P","PHY",IF(F3273="G","G",E3273))</f>
        <v>P</v>
      </c>
      <c r="O3273" s="84" t="str">
        <f aca="false">IF(ISNA(VLOOKUP(G3273,BadCanCurves,1,FALSE())),VLOOKUP(D3273,FOLIOS,6,FALSE()),"not used")</f>
        <v>not used</v>
      </c>
      <c r="P3273" s="84" t="n">
        <f aca="false">IF($N3273="P",VLOOKUP(H3273,PrcBuckets,2,FALSE()),0)</f>
        <v>11</v>
      </c>
      <c r="Q3273" s="84" t="n">
        <f aca="false">IF($N3273="D",VLOOKUP(H3273,BasisBuckets,2,FALSE()),0)</f>
        <v>0</v>
      </c>
      <c r="R3273" s="84" t="n">
        <f aca="false">IF($N3273="PHY",VLOOKUP(H3273,PGDBuckets,2,FALSE()),0)</f>
        <v>0</v>
      </c>
      <c r="S3273" s="84" t="n">
        <f aca="false">IF($N3273="G",VLOOKUP(H3273,PGDBuckets,2,FALSE()),0)</f>
        <v>0</v>
      </c>
      <c r="T3273" s="84" t="n">
        <f aca="false">SUM(P3273:S3273)</f>
        <v>11</v>
      </c>
      <c r="U3273" s="84" t="str">
        <f aca="false">IF(O3273="not used","-",O3273&amp;N3273&amp;T3273)</f>
        <v>-</v>
      </c>
      <c r="V3273" s="84" t="str">
        <f aca="false">IF(O3273="Not Used","-",VLOOKUP(D3273,FOLIOS,7,FALSE())&amp;H3273)</f>
        <v>-</v>
      </c>
      <c r="W3273" s="84" t="str">
        <f aca="false">IF(U3273="-","-",O3273&amp;E3273&amp;H3273)</f>
        <v>-</v>
      </c>
      <c r="X3273" s="85" t="str">
        <f aca="false">D3273&amp;G3273</f>
        <v>FT-CAND-EGSC-PRCTOLL:MCNEIL/MON</v>
      </c>
      <c r="AF3273" s="0" t="str">
        <f aca="false">D3273&amp;V3273</f>
        <v>FT-CAND-EGSC-PRC-</v>
      </c>
    </row>
    <row r="3274" customFormat="false" ht="12.75" hidden="false" customHeight="false" outlineLevel="0" collapsed="false">
      <c r="A3274" s="81" t="n">
        <v>36682</v>
      </c>
      <c r="B3274" s="82" t="s">
        <v>55</v>
      </c>
      <c r="C3274" s="82" t="s">
        <v>56</v>
      </c>
      <c r="D3274" s="82" t="s">
        <v>103</v>
      </c>
      <c r="E3274" s="82" t="s">
        <v>24</v>
      </c>
      <c r="F3274" s="81"/>
      <c r="G3274" s="82" t="s">
        <v>66</v>
      </c>
      <c r="H3274" s="90" t="n">
        <v>37865</v>
      </c>
      <c r="I3274" s="82" t="n">
        <v>-371316</v>
      </c>
      <c r="J3274" s="82" t="n">
        <v>0</v>
      </c>
      <c r="K3274" s="83" t="n">
        <f aca="false">IF(J3274=0,0,J3274/I3274)</f>
        <v>0</v>
      </c>
      <c r="L3274" s="83" t="n">
        <f aca="false">I3274/UOM</f>
        <v>-37.1316</v>
      </c>
      <c r="M3274" s="83" t="n">
        <f aca="false">J3274/UOM</f>
        <v>0</v>
      </c>
      <c r="N3274" s="84" t="str">
        <f aca="false">IF(F3274="P","PHY",IF(F3274="G","G",E3274))</f>
        <v>P</v>
      </c>
      <c r="O3274" s="84" t="str">
        <f aca="false">IF(ISNA(VLOOKUP(G3274,BadCanCurves,1,FALSE())),VLOOKUP(D3274,FOLIOS,6,FALSE()),"not used")</f>
        <v>not used</v>
      </c>
      <c r="P3274" s="84" t="n">
        <f aca="false">IF($N3274="P",VLOOKUP(H3274,PrcBuckets,2,FALSE()),0)</f>
        <v>11</v>
      </c>
      <c r="Q3274" s="84" t="n">
        <f aca="false">IF($N3274="D",VLOOKUP(H3274,BasisBuckets,2,FALSE()),0)</f>
        <v>0</v>
      </c>
      <c r="R3274" s="84" t="n">
        <f aca="false">IF($N3274="PHY",VLOOKUP(H3274,PGDBuckets,2,FALSE()),0)</f>
        <v>0</v>
      </c>
      <c r="S3274" s="84" t="n">
        <f aca="false">IF($N3274="G",VLOOKUP(H3274,PGDBuckets,2,FALSE()),0)</f>
        <v>0</v>
      </c>
      <c r="T3274" s="84" t="n">
        <f aca="false">SUM(P3274:S3274)</f>
        <v>11</v>
      </c>
      <c r="U3274" s="84" t="str">
        <f aca="false">IF(O3274="not used","-",O3274&amp;N3274&amp;T3274)</f>
        <v>-</v>
      </c>
      <c r="V3274" s="84" t="str">
        <f aca="false">IF(O3274="Not Used","-",VLOOKUP(D3274,FOLIOS,7,FALSE())&amp;H3274)</f>
        <v>-</v>
      </c>
      <c r="W3274" s="84" t="str">
        <f aca="false">IF(U3274="-","-",O3274&amp;E3274&amp;H3274)</f>
        <v>-</v>
      </c>
      <c r="X3274" s="85" t="str">
        <f aca="false">D3274&amp;G3274</f>
        <v>FT-CAND-EGSC-PRCTOLL:MCNEIL/MON</v>
      </c>
      <c r="AF3274" s="0" t="str">
        <f aca="false">D3274&amp;V3274</f>
        <v>FT-CAND-EGSC-PRC-</v>
      </c>
    </row>
    <row r="3275" customFormat="false" ht="12.75" hidden="false" customHeight="false" outlineLevel="0" collapsed="false">
      <c r="A3275" s="81" t="n">
        <v>36682</v>
      </c>
      <c r="B3275" s="82" t="s">
        <v>55</v>
      </c>
      <c r="C3275" s="82" t="s">
        <v>56</v>
      </c>
      <c r="D3275" s="82" t="s">
        <v>103</v>
      </c>
      <c r="E3275" s="82" t="s">
        <v>24</v>
      </c>
      <c r="F3275" s="81"/>
      <c r="G3275" s="82" t="s">
        <v>66</v>
      </c>
      <c r="H3275" s="90" t="n">
        <v>37895</v>
      </c>
      <c r="I3275" s="82" t="n">
        <v>-381457</v>
      </c>
      <c r="J3275" s="82" t="n">
        <v>0</v>
      </c>
      <c r="K3275" s="83" t="n">
        <f aca="false">IF(J3275=0,0,J3275/I3275)</f>
        <v>0</v>
      </c>
      <c r="L3275" s="83" t="n">
        <f aca="false">I3275/UOM</f>
        <v>-38.1457</v>
      </c>
      <c r="M3275" s="83" t="n">
        <f aca="false">J3275/UOM</f>
        <v>0</v>
      </c>
      <c r="N3275" s="84" t="str">
        <f aca="false">IF(F3275="P","PHY",IF(F3275="G","G",E3275))</f>
        <v>P</v>
      </c>
      <c r="O3275" s="84" t="str">
        <f aca="false">IF(ISNA(VLOOKUP(G3275,BadCanCurves,1,FALSE())),VLOOKUP(D3275,FOLIOS,6,FALSE()),"not used")</f>
        <v>not used</v>
      </c>
      <c r="P3275" s="84" t="n">
        <f aca="false">IF($N3275="P",VLOOKUP(H3275,PrcBuckets,2,FALSE()),0)</f>
        <v>11</v>
      </c>
      <c r="Q3275" s="84" t="n">
        <f aca="false">IF($N3275="D",VLOOKUP(H3275,BasisBuckets,2,FALSE()),0)</f>
        <v>0</v>
      </c>
      <c r="R3275" s="84" t="n">
        <f aca="false">IF($N3275="PHY",VLOOKUP(H3275,PGDBuckets,2,FALSE()),0)</f>
        <v>0</v>
      </c>
      <c r="S3275" s="84" t="n">
        <f aca="false">IF($N3275="G",VLOOKUP(H3275,PGDBuckets,2,FALSE()),0)</f>
        <v>0</v>
      </c>
      <c r="T3275" s="84" t="n">
        <f aca="false">SUM(P3275:S3275)</f>
        <v>11</v>
      </c>
      <c r="U3275" s="84" t="str">
        <f aca="false">IF(O3275="not used","-",O3275&amp;N3275&amp;T3275)</f>
        <v>-</v>
      </c>
      <c r="V3275" s="84" t="str">
        <f aca="false">IF(O3275="Not Used","-",VLOOKUP(D3275,FOLIOS,7,FALSE())&amp;H3275)</f>
        <v>-</v>
      </c>
      <c r="W3275" s="84" t="str">
        <f aca="false">IF(U3275="-","-",O3275&amp;E3275&amp;H3275)</f>
        <v>-</v>
      </c>
      <c r="X3275" s="85" t="str">
        <f aca="false">D3275&amp;G3275</f>
        <v>FT-CAND-EGSC-PRCTOLL:MCNEIL/MON</v>
      </c>
      <c r="AF3275" s="0" t="str">
        <f aca="false">D3275&amp;V3275</f>
        <v>FT-CAND-EGSC-PRC-</v>
      </c>
    </row>
    <row r="3276" customFormat="false" ht="12.75" hidden="false" customHeight="false" outlineLevel="0" collapsed="false">
      <c r="A3276" s="81" t="n">
        <v>36682</v>
      </c>
      <c r="B3276" s="82" t="s">
        <v>55</v>
      </c>
      <c r="C3276" s="82" t="s">
        <v>56</v>
      </c>
      <c r="D3276" s="82" t="s">
        <v>103</v>
      </c>
      <c r="E3276" s="82" t="s">
        <v>24</v>
      </c>
      <c r="F3276" s="81"/>
      <c r="G3276" s="82" t="s">
        <v>66</v>
      </c>
      <c r="H3276" s="90" t="n">
        <v>37926</v>
      </c>
      <c r="I3276" s="82" t="n">
        <v>-366927</v>
      </c>
      <c r="J3276" s="82" t="n">
        <v>0</v>
      </c>
      <c r="K3276" s="83" t="n">
        <f aca="false">IF(J3276=0,0,J3276/I3276)</f>
        <v>0</v>
      </c>
      <c r="L3276" s="83" t="n">
        <f aca="false">I3276/UOM</f>
        <v>-36.6927</v>
      </c>
      <c r="M3276" s="83" t="n">
        <f aca="false">J3276/UOM</f>
        <v>0</v>
      </c>
      <c r="N3276" s="84" t="str">
        <f aca="false">IF(F3276="P","PHY",IF(F3276="G","G",E3276))</f>
        <v>P</v>
      </c>
      <c r="O3276" s="84" t="str">
        <f aca="false">IF(ISNA(VLOOKUP(G3276,BadCanCurves,1,FALSE())),VLOOKUP(D3276,FOLIOS,6,FALSE()),"not used")</f>
        <v>not used</v>
      </c>
      <c r="P3276" s="84" t="n">
        <f aca="false">IF($N3276="P",VLOOKUP(H3276,PrcBuckets,2,FALSE()),0)</f>
        <v>11</v>
      </c>
      <c r="Q3276" s="84" t="n">
        <f aca="false">IF($N3276="D",VLOOKUP(H3276,BasisBuckets,2,FALSE()),0)</f>
        <v>0</v>
      </c>
      <c r="R3276" s="84" t="n">
        <f aca="false">IF($N3276="PHY",VLOOKUP(H3276,PGDBuckets,2,FALSE()),0)</f>
        <v>0</v>
      </c>
      <c r="S3276" s="84" t="n">
        <f aca="false">IF($N3276="G",VLOOKUP(H3276,PGDBuckets,2,FALSE()),0)</f>
        <v>0</v>
      </c>
      <c r="T3276" s="84" t="n">
        <f aca="false">SUM(P3276:S3276)</f>
        <v>11</v>
      </c>
      <c r="U3276" s="84" t="str">
        <f aca="false">IF(O3276="not used","-",O3276&amp;N3276&amp;T3276)</f>
        <v>-</v>
      </c>
      <c r="V3276" s="84" t="str">
        <f aca="false">IF(O3276="Not Used","-",VLOOKUP(D3276,FOLIOS,7,FALSE())&amp;H3276)</f>
        <v>-</v>
      </c>
      <c r="W3276" s="84" t="str">
        <f aca="false">IF(U3276="-","-",O3276&amp;E3276&amp;H3276)</f>
        <v>-</v>
      </c>
      <c r="X3276" s="85" t="str">
        <f aca="false">D3276&amp;G3276</f>
        <v>FT-CAND-EGSC-PRCTOLL:MCNEIL/MON</v>
      </c>
      <c r="AF3276" s="0" t="str">
        <f aca="false">D3276&amp;V3276</f>
        <v>FT-CAND-EGSC-PRC-</v>
      </c>
    </row>
    <row r="3277" customFormat="false" ht="12.75" hidden="false" customHeight="false" outlineLevel="0" collapsed="false">
      <c r="A3277" s="81" t="n">
        <v>36682</v>
      </c>
      <c r="B3277" s="82" t="s">
        <v>55</v>
      </c>
      <c r="C3277" s="82" t="s">
        <v>56</v>
      </c>
      <c r="D3277" s="82" t="s">
        <v>103</v>
      </c>
      <c r="E3277" s="82" t="s">
        <v>24</v>
      </c>
      <c r="F3277" s="81"/>
      <c r="G3277" s="82" t="s">
        <v>66</v>
      </c>
      <c r="H3277" s="90" t="n">
        <v>37956</v>
      </c>
      <c r="I3277" s="82" t="n">
        <v>-376947</v>
      </c>
      <c r="J3277" s="82" t="n">
        <v>0</v>
      </c>
      <c r="K3277" s="83" t="n">
        <f aca="false">IF(J3277=0,0,J3277/I3277)</f>
        <v>0</v>
      </c>
      <c r="L3277" s="83" t="n">
        <f aca="false">I3277/UOM</f>
        <v>-37.6947</v>
      </c>
      <c r="M3277" s="83" t="n">
        <f aca="false">J3277/UOM</f>
        <v>0</v>
      </c>
      <c r="N3277" s="84" t="str">
        <f aca="false">IF(F3277="P","PHY",IF(F3277="G","G",E3277))</f>
        <v>P</v>
      </c>
      <c r="O3277" s="84" t="str">
        <f aca="false">IF(ISNA(VLOOKUP(G3277,BadCanCurves,1,FALSE())),VLOOKUP(D3277,FOLIOS,6,FALSE()),"not used")</f>
        <v>not used</v>
      </c>
      <c r="P3277" s="84" t="n">
        <f aca="false">IF($N3277="P",VLOOKUP(H3277,PrcBuckets,2,FALSE()),0)</f>
        <v>11</v>
      </c>
      <c r="Q3277" s="84" t="n">
        <f aca="false">IF($N3277="D",VLOOKUP(H3277,BasisBuckets,2,FALSE()),0)</f>
        <v>0</v>
      </c>
      <c r="R3277" s="84" t="n">
        <f aca="false">IF($N3277="PHY",VLOOKUP(H3277,PGDBuckets,2,FALSE()),0)</f>
        <v>0</v>
      </c>
      <c r="S3277" s="84" t="n">
        <f aca="false">IF($N3277="G",VLOOKUP(H3277,PGDBuckets,2,FALSE()),0)</f>
        <v>0</v>
      </c>
      <c r="T3277" s="84" t="n">
        <f aca="false">SUM(P3277:S3277)</f>
        <v>11</v>
      </c>
      <c r="U3277" s="84" t="str">
        <f aca="false">IF(O3277="not used","-",O3277&amp;N3277&amp;T3277)</f>
        <v>-</v>
      </c>
      <c r="V3277" s="84" t="str">
        <f aca="false">IF(O3277="Not Used","-",VLOOKUP(D3277,FOLIOS,7,FALSE())&amp;H3277)</f>
        <v>-</v>
      </c>
      <c r="W3277" s="84" t="str">
        <f aca="false">IF(U3277="-","-",O3277&amp;E3277&amp;H3277)</f>
        <v>-</v>
      </c>
      <c r="X3277" s="85" t="str">
        <f aca="false">D3277&amp;G3277</f>
        <v>FT-CAND-EGSC-PRCTOLL:MCNEIL/MON</v>
      </c>
      <c r="AF3277" s="0" t="str">
        <f aca="false">D3277&amp;V3277</f>
        <v>FT-CAND-EGSC-PRC-</v>
      </c>
    </row>
    <row r="3278" customFormat="false" ht="12.75" hidden="false" customHeight="false" outlineLevel="0" collapsed="false">
      <c r="A3278" s="81" t="n">
        <v>36682</v>
      </c>
      <c r="B3278" s="82" t="s">
        <v>55</v>
      </c>
      <c r="C3278" s="82" t="s">
        <v>56</v>
      </c>
      <c r="D3278" s="82" t="s">
        <v>103</v>
      </c>
      <c r="E3278" s="82" t="s">
        <v>24</v>
      </c>
      <c r="F3278" s="81"/>
      <c r="G3278" s="82" t="s">
        <v>66</v>
      </c>
      <c r="H3278" s="90" t="n">
        <v>37987</v>
      </c>
      <c r="I3278" s="82" t="n">
        <v>-374663</v>
      </c>
      <c r="J3278" s="82" t="n">
        <v>0</v>
      </c>
      <c r="K3278" s="83" t="n">
        <f aca="false">IF(J3278=0,0,J3278/I3278)</f>
        <v>0</v>
      </c>
      <c r="L3278" s="83" t="n">
        <f aca="false">I3278/UOM</f>
        <v>-37.4663</v>
      </c>
      <c r="M3278" s="83" t="n">
        <f aca="false">J3278/UOM</f>
        <v>0</v>
      </c>
      <c r="N3278" s="84" t="str">
        <f aca="false">IF(F3278="P","PHY",IF(F3278="G","G",E3278))</f>
        <v>P</v>
      </c>
      <c r="O3278" s="84" t="str">
        <f aca="false">IF(ISNA(VLOOKUP(G3278,BadCanCurves,1,FALSE())),VLOOKUP(D3278,FOLIOS,6,FALSE()),"not used")</f>
        <v>not used</v>
      </c>
      <c r="P3278" s="84" t="n">
        <f aca="false">IF($N3278="P",VLOOKUP(H3278,PrcBuckets,2,FALSE()),0)</f>
        <v>12</v>
      </c>
      <c r="Q3278" s="84" t="n">
        <f aca="false">IF($N3278="D",VLOOKUP(H3278,BasisBuckets,2,FALSE()),0)</f>
        <v>0</v>
      </c>
      <c r="R3278" s="84" t="n">
        <f aca="false">IF($N3278="PHY",VLOOKUP(H3278,PGDBuckets,2,FALSE()),0)</f>
        <v>0</v>
      </c>
      <c r="S3278" s="84" t="n">
        <f aca="false">IF($N3278="G",VLOOKUP(H3278,PGDBuckets,2,FALSE()),0)</f>
        <v>0</v>
      </c>
      <c r="T3278" s="84" t="n">
        <f aca="false">SUM(P3278:S3278)</f>
        <v>12</v>
      </c>
      <c r="U3278" s="84" t="str">
        <f aca="false">IF(O3278="not used","-",O3278&amp;N3278&amp;T3278)</f>
        <v>-</v>
      </c>
      <c r="V3278" s="84" t="str">
        <f aca="false">IF(O3278="Not Used","-",VLOOKUP(D3278,FOLIOS,7,FALSE())&amp;H3278)</f>
        <v>-</v>
      </c>
      <c r="W3278" s="84" t="str">
        <f aca="false">IF(U3278="-","-",O3278&amp;E3278&amp;H3278)</f>
        <v>-</v>
      </c>
      <c r="X3278" s="85" t="str">
        <f aca="false">D3278&amp;G3278</f>
        <v>FT-CAND-EGSC-PRCTOLL:MCNEIL/MON</v>
      </c>
      <c r="AF3278" s="0" t="str">
        <f aca="false">D3278&amp;V3278</f>
        <v>FT-CAND-EGSC-PRC-</v>
      </c>
    </row>
    <row r="3279" customFormat="false" ht="12.75" hidden="false" customHeight="false" outlineLevel="0" collapsed="false">
      <c r="A3279" s="81" t="n">
        <v>36682</v>
      </c>
      <c r="B3279" s="82" t="s">
        <v>55</v>
      </c>
      <c r="C3279" s="82" t="s">
        <v>56</v>
      </c>
      <c r="D3279" s="82" t="s">
        <v>103</v>
      </c>
      <c r="E3279" s="82" t="s">
        <v>24</v>
      </c>
      <c r="F3279" s="81"/>
      <c r="G3279" s="82" t="s">
        <v>66</v>
      </c>
      <c r="H3279" s="90" t="n">
        <v>38018</v>
      </c>
      <c r="I3279" s="82" t="n">
        <v>-348354</v>
      </c>
      <c r="J3279" s="82" t="n">
        <v>0</v>
      </c>
      <c r="K3279" s="83" t="n">
        <f aca="false">IF(J3279=0,0,J3279/I3279)</f>
        <v>0</v>
      </c>
      <c r="L3279" s="83" t="n">
        <f aca="false">I3279/UOM</f>
        <v>-34.8354</v>
      </c>
      <c r="M3279" s="83" t="n">
        <f aca="false">J3279/UOM</f>
        <v>0</v>
      </c>
      <c r="N3279" s="84" t="str">
        <f aca="false">IF(F3279="P","PHY",IF(F3279="G","G",E3279))</f>
        <v>P</v>
      </c>
      <c r="O3279" s="84" t="str">
        <f aca="false">IF(ISNA(VLOOKUP(G3279,BadCanCurves,1,FALSE())),VLOOKUP(D3279,FOLIOS,6,FALSE()),"not used")</f>
        <v>not used</v>
      </c>
      <c r="P3279" s="84" t="n">
        <f aca="false">IF($N3279="P",VLOOKUP(H3279,PrcBuckets,2,FALSE()),0)</f>
        <v>12</v>
      </c>
      <c r="Q3279" s="84" t="n">
        <f aca="false">IF($N3279="D",VLOOKUP(H3279,BasisBuckets,2,FALSE()),0)</f>
        <v>0</v>
      </c>
      <c r="R3279" s="84" t="n">
        <f aca="false">IF($N3279="PHY",VLOOKUP(H3279,PGDBuckets,2,FALSE()),0)</f>
        <v>0</v>
      </c>
      <c r="S3279" s="84" t="n">
        <f aca="false">IF($N3279="G",VLOOKUP(H3279,PGDBuckets,2,FALSE()),0)</f>
        <v>0</v>
      </c>
      <c r="T3279" s="84" t="n">
        <f aca="false">SUM(P3279:S3279)</f>
        <v>12</v>
      </c>
      <c r="U3279" s="84" t="str">
        <f aca="false">IF(O3279="not used","-",O3279&amp;N3279&amp;T3279)</f>
        <v>-</v>
      </c>
      <c r="V3279" s="84" t="str">
        <f aca="false">IF(O3279="Not Used","-",VLOOKUP(D3279,FOLIOS,7,FALSE())&amp;H3279)</f>
        <v>-</v>
      </c>
      <c r="W3279" s="84" t="str">
        <f aca="false">IF(U3279="-","-",O3279&amp;E3279&amp;H3279)</f>
        <v>-</v>
      </c>
      <c r="X3279" s="85" t="str">
        <f aca="false">D3279&amp;G3279</f>
        <v>FT-CAND-EGSC-PRCTOLL:MCNEIL/MON</v>
      </c>
      <c r="AF3279" s="0" t="str">
        <f aca="false">D3279&amp;V3279</f>
        <v>FT-CAND-EGSC-PRC-</v>
      </c>
    </row>
    <row r="3280" customFormat="false" ht="12.75" hidden="false" customHeight="false" outlineLevel="0" collapsed="false">
      <c r="A3280" s="81" t="n">
        <v>36682</v>
      </c>
      <c r="B3280" s="82" t="s">
        <v>55</v>
      </c>
      <c r="C3280" s="82" t="s">
        <v>56</v>
      </c>
      <c r="D3280" s="82" t="s">
        <v>103</v>
      </c>
      <c r="E3280" s="82" t="s">
        <v>24</v>
      </c>
      <c r="F3280" s="81"/>
      <c r="G3280" s="82" t="s">
        <v>66</v>
      </c>
      <c r="H3280" s="90" t="n">
        <v>38047</v>
      </c>
      <c r="I3280" s="82" t="n">
        <v>-370254</v>
      </c>
      <c r="J3280" s="82" t="n">
        <v>0</v>
      </c>
      <c r="K3280" s="83" t="n">
        <f aca="false">IF(J3280=0,0,J3280/I3280)</f>
        <v>0</v>
      </c>
      <c r="L3280" s="83" t="n">
        <f aca="false">I3280/UOM</f>
        <v>-37.0254</v>
      </c>
      <c r="M3280" s="83" t="n">
        <f aca="false">J3280/UOM</f>
        <v>0</v>
      </c>
      <c r="N3280" s="84" t="str">
        <f aca="false">IF(F3280="P","PHY",IF(F3280="G","G",E3280))</f>
        <v>P</v>
      </c>
      <c r="O3280" s="84" t="str">
        <f aca="false">IF(ISNA(VLOOKUP(G3280,BadCanCurves,1,FALSE())),VLOOKUP(D3280,FOLIOS,6,FALSE()),"not used")</f>
        <v>not used</v>
      </c>
      <c r="P3280" s="84" t="n">
        <f aca="false">IF($N3280="P",VLOOKUP(H3280,PrcBuckets,2,FALSE()),0)</f>
        <v>12</v>
      </c>
      <c r="Q3280" s="84" t="n">
        <f aca="false">IF($N3280="D",VLOOKUP(H3280,BasisBuckets,2,FALSE()),0)</f>
        <v>0</v>
      </c>
      <c r="R3280" s="84" t="n">
        <f aca="false">IF($N3280="PHY",VLOOKUP(H3280,PGDBuckets,2,FALSE()),0)</f>
        <v>0</v>
      </c>
      <c r="S3280" s="84" t="n">
        <f aca="false">IF($N3280="G",VLOOKUP(H3280,PGDBuckets,2,FALSE()),0)</f>
        <v>0</v>
      </c>
      <c r="T3280" s="84" t="n">
        <f aca="false">SUM(P3280:S3280)</f>
        <v>12</v>
      </c>
      <c r="U3280" s="84" t="str">
        <f aca="false">IF(O3280="not used","-",O3280&amp;N3280&amp;T3280)</f>
        <v>-</v>
      </c>
      <c r="V3280" s="84" t="str">
        <f aca="false">IF(O3280="Not Used","-",VLOOKUP(D3280,FOLIOS,7,FALSE())&amp;H3280)</f>
        <v>-</v>
      </c>
      <c r="W3280" s="84" t="str">
        <f aca="false">IF(U3280="-","-",O3280&amp;E3280&amp;H3280)</f>
        <v>-</v>
      </c>
      <c r="X3280" s="85" t="str">
        <f aca="false">D3280&amp;G3280</f>
        <v>FT-CAND-EGSC-PRCTOLL:MCNEIL/MON</v>
      </c>
      <c r="AF3280" s="0" t="str">
        <f aca="false">D3280&amp;V3280</f>
        <v>FT-CAND-EGSC-PRC-</v>
      </c>
    </row>
    <row r="3281" customFormat="false" ht="12.75" hidden="false" customHeight="false" outlineLevel="0" collapsed="false">
      <c r="A3281" s="81" t="n">
        <v>36682</v>
      </c>
      <c r="B3281" s="82" t="s">
        <v>55</v>
      </c>
      <c r="C3281" s="82" t="s">
        <v>56</v>
      </c>
      <c r="D3281" s="82" t="s">
        <v>103</v>
      </c>
      <c r="E3281" s="82" t="s">
        <v>24</v>
      </c>
      <c r="F3281" s="81"/>
      <c r="G3281" s="82" t="s">
        <v>66</v>
      </c>
      <c r="H3281" s="90" t="n">
        <v>38078</v>
      </c>
      <c r="I3281" s="82" t="n">
        <v>-356130</v>
      </c>
      <c r="J3281" s="82" t="n">
        <v>0</v>
      </c>
      <c r="K3281" s="83" t="n">
        <f aca="false">IF(J3281=0,0,J3281/I3281)</f>
        <v>0</v>
      </c>
      <c r="L3281" s="83" t="n">
        <f aca="false">I3281/UOM</f>
        <v>-35.613</v>
      </c>
      <c r="M3281" s="83" t="n">
        <f aca="false">J3281/UOM</f>
        <v>0</v>
      </c>
      <c r="N3281" s="84" t="str">
        <f aca="false">IF(F3281="P","PHY",IF(F3281="G","G",E3281))</f>
        <v>P</v>
      </c>
      <c r="O3281" s="84" t="str">
        <f aca="false">IF(ISNA(VLOOKUP(G3281,BadCanCurves,1,FALSE())),VLOOKUP(D3281,FOLIOS,6,FALSE()),"not used")</f>
        <v>not used</v>
      </c>
      <c r="P3281" s="84" t="n">
        <f aca="false">IF($N3281="P",VLOOKUP(H3281,PrcBuckets,2,FALSE()),0)</f>
        <v>12</v>
      </c>
      <c r="Q3281" s="84" t="n">
        <f aca="false">IF($N3281="D",VLOOKUP(H3281,BasisBuckets,2,FALSE()),0)</f>
        <v>0</v>
      </c>
      <c r="R3281" s="84" t="n">
        <f aca="false">IF($N3281="PHY",VLOOKUP(H3281,PGDBuckets,2,FALSE()),0)</f>
        <v>0</v>
      </c>
      <c r="S3281" s="84" t="n">
        <f aca="false">IF($N3281="G",VLOOKUP(H3281,PGDBuckets,2,FALSE()),0)</f>
        <v>0</v>
      </c>
      <c r="T3281" s="84" t="n">
        <f aca="false">SUM(P3281:S3281)</f>
        <v>12</v>
      </c>
      <c r="U3281" s="84" t="str">
        <f aca="false">IF(O3281="not used","-",O3281&amp;N3281&amp;T3281)</f>
        <v>-</v>
      </c>
      <c r="V3281" s="84" t="str">
        <f aca="false">IF(O3281="Not Used","-",VLOOKUP(D3281,FOLIOS,7,FALSE())&amp;H3281)</f>
        <v>-</v>
      </c>
      <c r="W3281" s="84" t="str">
        <f aca="false">IF(U3281="-","-",O3281&amp;E3281&amp;H3281)</f>
        <v>-</v>
      </c>
      <c r="X3281" s="85" t="str">
        <f aca="false">D3281&amp;G3281</f>
        <v>FT-CAND-EGSC-PRCTOLL:MCNEIL/MON</v>
      </c>
      <c r="AF3281" s="0" t="str">
        <f aca="false">D3281&amp;V3281</f>
        <v>FT-CAND-EGSC-PRC-</v>
      </c>
    </row>
    <row r="3282" customFormat="false" ht="12.75" hidden="false" customHeight="false" outlineLevel="0" collapsed="false">
      <c r="A3282" s="81" t="n">
        <v>36682</v>
      </c>
      <c r="B3282" s="82" t="s">
        <v>55</v>
      </c>
      <c r="C3282" s="82" t="s">
        <v>56</v>
      </c>
      <c r="D3282" s="82" t="s">
        <v>103</v>
      </c>
      <c r="E3282" s="82" t="s">
        <v>24</v>
      </c>
      <c r="F3282" s="81"/>
      <c r="G3282" s="82" t="s">
        <v>66</v>
      </c>
      <c r="H3282" s="90" t="n">
        <v>38108</v>
      </c>
      <c r="I3282" s="82" t="n">
        <v>-365841</v>
      </c>
      <c r="J3282" s="82" t="n">
        <v>0</v>
      </c>
      <c r="K3282" s="83" t="n">
        <f aca="false">IF(J3282=0,0,J3282/I3282)</f>
        <v>0</v>
      </c>
      <c r="L3282" s="83" t="n">
        <f aca="false">I3282/UOM</f>
        <v>-36.5841</v>
      </c>
      <c r="M3282" s="83" t="n">
        <f aca="false">J3282/UOM</f>
        <v>0</v>
      </c>
      <c r="N3282" s="84" t="str">
        <f aca="false">IF(F3282="P","PHY",IF(F3282="G","G",E3282))</f>
        <v>P</v>
      </c>
      <c r="O3282" s="84" t="str">
        <f aca="false">IF(ISNA(VLOOKUP(G3282,BadCanCurves,1,FALSE())),VLOOKUP(D3282,FOLIOS,6,FALSE()),"not used")</f>
        <v>not used</v>
      </c>
      <c r="P3282" s="84" t="n">
        <f aca="false">IF($N3282="P",VLOOKUP(H3282,PrcBuckets,2,FALSE()),0)</f>
        <v>12</v>
      </c>
      <c r="Q3282" s="84" t="n">
        <f aca="false">IF($N3282="D",VLOOKUP(H3282,BasisBuckets,2,FALSE()),0)</f>
        <v>0</v>
      </c>
      <c r="R3282" s="84" t="n">
        <f aca="false">IF($N3282="PHY",VLOOKUP(H3282,PGDBuckets,2,FALSE()),0)</f>
        <v>0</v>
      </c>
      <c r="S3282" s="84" t="n">
        <f aca="false">IF($N3282="G",VLOOKUP(H3282,PGDBuckets,2,FALSE()),0)</f>
        <v>0</v>
      </c>
      <c r="T3282" s="84" t="n">
        <f aca="false">SUM(P3282:S3282)</f>
        <v>12</v>
      </c>
      <c r="U3282" s="84" t="str">
        <f aca="false">IF(O3282="not used","-",O3282&amp;N3282&amp;T3282)</f>
        <v>-</v>
      </c>
      <c r="V3282" s="84" t="str">
        <f aca="false">IF(O3282="Not Used","-",VLOOKUP(D3282,FOLIOS,7,FALSE())&amp;H3282)</f>
        <v>-</v>
      </c>
      <c r="W3282" s="84" t="str">
        <f aca="false">IF(U3282="-","-",O3282&amp;E3282&amp;H3282)</f>
        <v>-</v>
      </c>
      <c r="X3282" s="85" t="str">
        <f aca="false">D3282&amp;G3282</f>
        <v>FT-CAND-EGSC-PRCTOLL:MCNEIL/MON</v>
      </c>
      <c r="AF3282" s="0" t="str">
        <f aca="false">D3282&amp;V3282</f>
        <v>FT-CAND-EGSC-PRC-</v>
      </c>
    </row>
    <row r="3283" customFormat="false" ht="12.75" hidden="false" customHeight="false" outlineLevel="0" collapsed="false">
      <c r="A3283" s="81" t="n">
        <v>36682</v>
      </c>
      <c r="B3283" s="82" t="s">
        <v>55</v>
      </c>
      <c r="C3283" s="82" t="s">
        <v>56</v>
      </c>
      <c r="D3283" s="82" t="s">
        <v>103</v>
      </c>
      <c r="E3283" s="82" t="s">
        <v>24</v>
      </c>
      <c r="F3283" s="81"/>
      <c r="G3283" s="82" t="s">
        <v>66</v>
      </c>
      <c r="H3283" s="90" t="n">
        <v>38139</v>
      </c>
      <c r="I3283" s="82" t="n">
        <v>-351892</v>
      </c>
      <c r="J3283" s="82" t="n">
        <v>0</v>
      </c>
      <c r="K3283" s="83" t="n">
        <f aca="false">IF(J3283=0,0,J3283/I3283)</f>
        <v>0</v>
      </c>
      <c r="L3283" s="83" t="n">
        <f aca="false">I3283/UOM</f>
        <v>-35.1892</v>
      </c>
      <c r="M3283" s="83" t="n">
        <f aca="false">J3283/UOM</f>
        <v>0</v>
      </c>
      <c r="N3283" s="84" t="str">
        <f aca="false">IF(F3283="P","PHY",IF(F3283="G","G",E3283))</f>
        <v>P</v>
      </c>
      <c r="O3283" s="84" t="str">
        <f aca="false">IF(ISNA(VLOOKUP(G3283,BadCanCurves,1,FALSE())),VLOOKUP(D3283,FOLIOS,6,FALSE()),"not used")</f>
        <v>not used</v>
      </c>
      <c r="P3283" s="84" t="n">
        <f aca="false">IF($N3283="P",VLOOKUP(H3283,PrcBuckets,2,FALSE()),0)</f>
        <v>12</v>
      </c>
      <c r="Q3283" s="84" t="n">
        <f aca="false">IF($N3283="D",VLOOKUP(H3283,BasisBuckets,2,FALSE()),0)</f>
        <v>0</v>
      </c>
      <c r="R3283" s="84" t="n">
        <f aca="false">IF($N3283="PHY",VLOOKUP(H3283,PGDBuckets,2,FALSE()),0)</f>
        <v>0</v>
      </c>
      <c r="S3283" s="84" t="n">
        <f aca="false">IF($N3283="G",VLOOKUP(H3283,PGDBuckets,2,FALSE()),0)</f>
        <v>0</v>
      </c>
      <c r="T3283" s="84" t="n">
        <f aca="false">SUM(P3283:S3283)</f>
        <v>12</v>
      </c>
      <c r="U3283" s="84" t="str">
        <f aca="false">IF(O3283="not used","-",O3283&amp;N3283&amp;T3283)</f>
        <v>-</v>
      </c>
      <c r="V3283" s="84" t="str">
        <f aca="false">IF(O3283="Not Used","-",VLOOKUP(D3283,FOLIOS,7,FALSE())&amp;H3283)</f>
        <v>-</v>
      </c>
      <c r="W3283" s="84" t="str">
        <f aca="false">IF(U3283="-","-",O3283&amp;E3283&amp;H3283)</f>
        <v>-</v>
      </c>
      <c r="X3283" s="85" t="str">
        <f aca="false">D3283&amp;G3283</f>
        <v>FT-CAND-EGSC-PRCTOLL:MCNEIL/MON</v>
      </c>
      <c r="AF3283" s="0" t="str">
        <f aca="false">D3283&amp;V3283</f>
        <v>FT-CAND-EGSC-PRC-</v>
      </c>
    </row>
    <row r="3284" customFormat="false" ht="12.75" hidden="false" customHeight="false" outlineLevel="0" collapsed="false">
      <c r="A3284" s="81" t="n">
        <v>36682</v>
      </c>
      <c r="B3284" s="82" t="s">
        <v>55</v>
      </c>
      <c r="C3284" s="82" t="s">
        <v>56</v>
      </c>
      <c r="D3284" s="82" t="s">
        <v>103</v>
      </c>
      <c r="E3284" s="82" t="s">
        <v>24</v>
      </c>
      <c r="F3284" s="81"/>
      <c r="G3284" s="82" t="s">
        <v>66</v>
      </c>
      <c r="H3284" s="90" t="n">
        <v>38169</v>
      </c>
      <c r="I3284" s="82" t="n">
        <v>-361487</v>
      </c>
      <c r="J3284" s="82" t="n">
        <v>0</v>
      </c>
      <c r="K3284" s="83" t="n">
        <f aca="false">IF(J3284=0,0,J3284/I3284)</f>
        <v>0</v>
      </c>
      <c r="L3284" s="83" t="n">
        <f aca="false">I3284/UOM</f>
        <v>-36.1487</v>
      </c>
      <c r="M3284" s="83" t="n">
        <f aca="false">J3284/UOM</f>
        <v>0</v>
      </c>
      <c r="N3284" s="84" t="str">
        <f aca="false">IF(F3284="P","PHY",IF(F3284="G","G",E3284))</f>
        <v>P</v>
      </c>
      <c r="O3284" s="84" t="str">
        <f aca="false">IF(ISNA(VLOOKUP(G3284,BadCanCurves,1,FALSE())),VLOOKUP(D3284,FOLIOS,6,FALSE()),"not used")</f>
        <v>not used</v>
      </c>
      <c r="P3284" s="84" t="n">
        <f aca="false">IF($N3284="P",VLOOKUP(H3284,PrcBuckets,2,FALSE()),0)</f>
        <v>12</v>
      </c>
      <c r="Q3284" s="84" t="n">
        <f aca="false">IF($N3284="D",VLOOKUP(H3284,BasisBuckets,2,FALSE()),0)</f>
        <v>0</v>
      </c>
      <c r="R3284" s="84" t="n">
        <f aca="false">IF($N3284="PHY",VLOOKUP(H3284,PGDBuckets,2,FALSE()),0)</f>
        <v>0</v>
      </c>
      <c r="S3284" s="84" t="n">
        <f aca="false">IF($N3284="G",VLOOKUP(H3284,PGDBuckets,2,FALSE()),0)</f>
        <v>0</v>
      </c>
      <c r="T3284" s="84" t="n">
        <f aca="false">SUM(P3284:S3284)</f>
        <v>12</v>
      </c>
      <c r="U3284" s="84" t="str">
        <f aca="false">IF(O3284="not used","-",O3284&amp;N3284&amp;T3284)</f>
        <v>-</v>
      </c>
      <c r="V3284" s="84" t="str">
        <f aca="false">IF(O3284="Not Used","-",VLOOKUP(D3284,FOLIOS,7,FALSE())&amp;H3284)</f>
        <v>-</v>
      </c>
      <c r="W3284" s="84" t="str">
        <f aca="false">IF(U3284="-","-",O3284&amp;E3284&amp;H3284)</f>
        <v>-</v>
      </c>
      <c r="X3284" s="85" t="str">
        <f aca="false">D3284&amp;G3284</f>
        <v>FT-CAND-EGSC-PRCTOLL:MCNEIL/MON</v>
      </c>
      <c r="AF3284" s="0" t="str">
        <f aca="false">D3284&amp;V3284</f>
        <v>FT-CAND-EGSC-PRC-</v>
      </c>
    </row>
    <row r="3285" customFormat="false" ht="12.75" hidden="false" customHeight="false" outlineLevel="0" collapsed="false">
      <c r="A3285" s="81" t="n">
        <v>36682</v>
      </c>
      <c r="B3285" s="82" t="s">
        <v>55</v>
      </c>
      <c r="C3285" s="82" t="s">
        <v>56</v>
      </c>
      <c r="D3285" s="82" t="s">
        <v>103</v>
      </c>
      <c r="E3285" s="82" t="s">
        <v>24</v>
      </c>
      <c r="F3285" s="81"/>
      <c r="G3285" s="82" t="s">
        <v>66</v>
      </c>
      <c r="H3285" s="90" t="n">
        <v>38200</v>
      </c>
      <c r="I3285" s="82" t="n">
        <v>-359294</v>
      </c>
      <c r="J3285" s="82" t="n">
        <v>0</v>
      </c>
      <c r="K3285" s="83" t="n">
        <f aca="false">IF(J3285=0,0,J3285/I3285)</f>
        <v>0</v>
      </c>
      <c r="L3285" s="83" t="n">
        <f aca="false">I3285/UOM</f>
        <v>-35.9294</v>
      </c>
      <c r="M3285" s="83" t="n">
        <f aca="false">J3285/UOM</f>
        <v>0</v>
      </c>
      <c r="N3285" s="84" t="str">
        <f aca="false">IF(F3285="P","PHY",IF(F3285="G","G",E3285))</f>
        <v>P</v>
      </c>
      <c r="O3285" s="84" t="str">
        <f aca="false">IF(ISNA(VLOOKUP(G3285,BadCanCurves,1,FALSE())),VLOOKUP(D3285,FOLIOS,6,FALSE()),"not used")</f>
        <v>not used</v>
      </c>
      <c r="P3285" s="84" t="n">
        <f aca="false">IF($N3285="P",VLOOKUP(H3285,PrcBuckets,2,FALSE()),0)</f>
        <v>12</v>
      </c>
      <c r="Q3285" s="84" t="n">
        <f aca="false">IF($N3285="D",VLOOKUP(H3285,BasisBuckets,2,FALSE()),0)</f>
        <v>0</v>
      </c>
      <c r="R3285" s="84" t="n">
        <f aca="false">IF($N3285="PHY",VLOOKUP(H3285,PGDBuckets,2,FALSE()),0)</f>
        <v>0</v>
      </c>
      <c r="S3285" s="84" t="n">
        <f aca="false">IF($N3285="G",VLOOKUP(H3285,PGDBuckets,2,FALSE()),0)</f>
        <v>0</v>
      </c>
      <c r="T3285" s="84" t="n">
        <f aca="false">SUM(P3285:S3285)</f>
        <v>12</v>
      </c>
      <c r="U3285" s="84" t="str">
        <f aca="false">IF(O3285="not used","-",O3285&amp;N3285&amp;T3285)</f>
        <v>-</v>
      </c>
      <c r="V3285" s="84" t="str">
        <f aca="false">IF(O3285="Not Used","-",VLOOKUP(D3285,FOLIOS,7,FALSE())&amp;H3285)</f>
        <v>-</v>
      </c>
      <c r="W3285" s="84" t="str">
        <f aca="false">IF(U3285="-","-",O3285&amp;E3285&amp;H3285)</f>
        <v>-</v>
      </c>
      <c r="X3285" s="85" t="str">
        <f aca="false">D3285&amp;G3285</f>
        <v>FT-CAND-EGSC-PRCTOLL:MCNEIL/MON</v>
      </c>
      <c r="AF3285" s="0" t="str">
        <f aca="false">D3285&amp;V3285</f>
        <v>FT-CAND-EGSC-PRC-</v>
      </c>
    </row>
    <row r="3286" customFormat="false" ht="12.75" hidden="false" customHeight="false" outlineLevel="0" collapsed="false">
      <c r="A3286" s="81" t="n">
        <v>36682</v>
      </c>
      <c r="B3286" s="82" t="s">
        <v>55</v>
      </c>
      <c r="C3286" s="82" t="s">
        <v>56</v>
      </c>
      <c r="D3286" s="82" t="s">
        <v>103</v>
      </c>
      <c r="E3286" s="82" t="s">
        <v>24</v>
      </c>
      <c r="F3286" s="81"/>
      <c r="G3286" s="82" t="s">
        <v>66</v>
      </c>
      <c r="H3286" s="90" t="n">
        <v>38231</v>
      </c>
      <c r="I3286" s="82" t="n">
        <v>-345594</v>
      </c>
      <c r="J3286" s="82" t="n">
        <v>0</v>
      </c>
      <c r="K3286" s="83" t="n">
        <f aca="false">IF(J3286=0,0,J3286/I3286)</f>
        <v>0</v>
      </c>
      <c r="L3286" s="83" t="n">
        <f aca="false">I3286/UOM</f>
        <v>-34.5594</v>
      </c>
      <c r="M3286" s="83" t="n">
        <f aca="false">J3286/UOM</f>
        <v>0</v>
      </c>
      <c r="N3286" s="84" t="str">
        <f aca="false">IF(F3286="P","PHY",IF(F3286="G","G",E3286))</f>
        <v>P</v>
      </c>
      <c r="O3286" s="84" t="str">
        <f aca="false">IF(ISNA(VLOOKUP(G3286,BadCanCurves,1,FALSE())),VLOOKUP(D3286,FOLIOS,6,FALSE()),"not used")</f>
        <v>not used</v>
      </c>
      <c r="P3286" s="84" t="n">
        <f aca="false">IF($N3286="P",VLOOKUP(H3286,PrcBuckets,2,FALSE()),0)</f>
        <v>12</v>
      </c>
      <c r="Q3286" s="84" t="n">
        <f aca="false">IF($N3286="D",VLOOKUP(H3286,BasisBuckets,2,FALSE()),0)</f>
        <v>0</v>
      </c>
      <c r="R3286" s="84" t="n">
        <f aca="false">IF($N3286="PHY",VLOOKUP(H3286,PGDBuckets,2,FALSE()),0)</f>
        <v>0</v>
      </c>
      <c r="S3286" s="84" t="n">
        <f aca="false">IF($N3286="G",VLOOKUP(H3286,PGDBuckets,2,FALSE()),0)</f>
        <v>0</v>
      </c>
      <c r="T3286" s="84" t="n">
        <f aca="false">SUM(P3286:S3286)</f>
        <v>12</v>
      </c>
      <c r="U3286" s="84" t="str">
        <f aca="false">IF(O3286="not used","-",O3286&amp;N3286&amp;T3286)</f>
        <v>-</v>
      </c>
      <c r="V3286" s="84" t="str">
        <f aca="false">IF(O3286="Not Used","-",VLOOKUP(D3286,FOLIOS,7,FALSE())&amp;H3286)</f>
        <v>-</v>
      </c>
      <c r="W3286" s="84" t="str">
        <f aca="false">IF(U3286="-","-",O3286&amp;E3286&amp;H3286)</f>
        <v>-</v>
      </c>
      <c r="X3286" s="85" t="str">
        <f aca="false">D3286&amp;G3286</f>
        <v>FT-CAND-EGSC-PRCTOLL:MCNEIL/MON</v>
      </c>
      <c r="AF3286" s="0" t="str">
        <f aca="false">D3286&amp;V3286</f>
        <v>FT-CAND-EGSC-PRC-</v>
      </c>
    </row>
    <row r="3287" customFormat="false" ht="12.75" hidden="false" customHeight="false" outlineLevel="0" collapsed="false">
      <c r="A3287" s="81" t="n">
        <v>36682</v>
      </c>
      <c r="B3287" s="82" t="s">
        <v>55</v>
      </c>
      <c r="C3287" s="82" t="s">
        <v>56</v>
      </c>
      <c r="D3287" s="82" t="s">
        <v>103</v>
      </c>
      <c r="E3287" s="82" t="s">
        <v>24</v>
      </c>
      <c r="F3287" s="81"/>
      <c r="G3287" s="82" t="s">
        <v>66</v>
      </c>
      <c r="H3287" s="90" t="n">
        <v>38261</v>
      </c>
      <c r="I3287" s="82" t="n">
        <v>-355016</v>
      </c>
      <c r="J3287" s="82" t="n">
        <v>0</v>
      </c>
      <c r="K3287" s="83" t="n">
        <f aca="false">IF(J3287=0,0,J3287/I3287)</f>
        <v>0</v>
      </c>
      <c r="L3287" s="83" t="n">
        <f aca="false">I3287/UOM</f>
        <v>-35.5016</v>
      </c>
      <c r="M3287" s="83" t="n">
        <f aca="false">J3287/UOM</f>
        <v>0</v>
      </c>
      <c r="N3287" s="84" t="str">
        <f aca="false">IF(F3287="P","PHY",IF(F3287="G","G",E3287))</f>
        <v>P</v>
      </c>
      <c r="O3287" s="84" t="str">
        <f aca="false">IF(ISNA(VLOOKUP(G3287,BadCanCurves,1,FALSE())),VLOOKUP(D3287,FOLIOS,6,FALSE()),"not used")</f>
        <v>not used</v>
      </c>
      <c r="P3287" s="84" t="n">
        <f aca="false">IF($N3287="P",VLOOKUP(H3287,PrcBuckets,2,FALSE()),0)</f>
        <v>12</v>
      </c>
      <c r="Q3287" s="84" t="n">
        <f aca="false">IF($N3287="D",VLOOKUP(H3287,BasisBuckets,2,FALSE()),0)</f>
        <v>0</v>
      </c>
      <c r="R3287" s="84" t="n">
        <f aca="false">IF($N3287="PHY",VLOOKUP(H3287,PGDBuckets,2,FALSE()),0)</f>
        <v>0</v>
      </c>
      <c r="S3287" s="84" t="n">
        <f aca="false">IF($N3287="G",VLOOKUP(H3287,PGDBuckets,2,FALSE()),0)</f>
        <v>0</v>
      </c>
      <c r="T3287" s="84" t="n">
        <f aca="false">SUM(P3287:S3287)</f>
        <v>12</v>
      </c>
      <c r="U3287" s="84" t="str">
        <f aca="false">IF(O3287="not used","-",O3287&amp;N3287&amp;T3287)</f>
        <v>-</v>
      </c>
      <c r="V3287" s="84" t="str">
        <f aca="false">IF(O3287="Not Used","-",VLOOKUP(D3287,FOLIOS,7,FALSE())&amp;H3287)</f>
        <v>-</v>
      </c>
      <c r="W3287" s="84" t="str">
        <f aca="false">IF(U3287="-","-",O3287&amp;E3287&amp;H3287)</f>
        <v>-</v>
      </c>
      <c r="X3287" s="85" t="str">
        <f aca="false">D3287&amp;G3287</f>
        <v>FT-CAND-EGSC-PRCTOLL:MCNEIL/MON</v>
      </c>
      <c r="AF3287" s="0" t="str">
        <f aca="false">D3287&amp;V3287</f>
        <v>FT-CAND-EGSC-PRC-</v>
      </c>
    </row>
    <row r="3288" customFormat="false" ht="12.75" hidden="false" customHeight="false" outlineLevel="0" collapsed="false">
      <c r="A3288" s="81" t="n">
        <v>36682</v>
      </c>
      <c r="B3288" s="82" t="s">
        <v>55</v>
      </c>
      <c r="C3288" s="82" t="s">
        <v>56</v>
      </c>
      <c r="D3288" s="82" t="s">
        <v>103</v>
      </c>
      <c r="E3288" s="82" t="s">
        <v>24</v>
      </c>
      <c r="F3288" s="81"/>
      <c r="G3288" s="82" t="s">
        <v>66</v>
      </c>
      <c r="H3288" s="90" t="n">
        <v>38292</v>
      </c>
      <c r="I3288" s="82" t="n">
        <v>-341479</v>
      </c>
      <c r="J3288" s="82" t="n">
        <v>0</v>
      </c>
      <c r="K3288" s="83" t="n">
        <f aca="false">IF(J3288=0,0,J3288/I3288)</f>
        <v>0</v>
      </c>
      <c r="L3288" s="83" t="n">
        <f aca="false">I3288/UOM</f>
        <v>-34.1479</v>
      </c>
      <c r="M3288" s="83" t="n">
        <f aca="false">J3288/UOM</f>
        <v>0</v>
      </c>
      <c r="N3288" s="84" t="str">
        <f aca="false">IF(F3288="P","PHY",IF(F3288="G","G",E3288))</f>
        <v>P</v>
      </c>
      <c r="O3288" s="84" t="str">
        <f aca="false">IF(ISNA(VLOOKUP(G3288,BadCanCurves,1,FALSE())),VLOOKUP(D3288,FOLIOS,6,FALSE()),"not used")</f>
        <v>not used</v>
      </c>
      <c r="P3288" s="84" t="n">
        <f aca="false">IF($N3288="P",VLOOKUP(H3288,PrcBuckets,2,FALSE()),0)</f>
        <v>12</v>
      </c>
      <c r="Q3288" s="84" t="n">
        <f aca="false">IF($N3288="D",VLOOKUP(H3288,BasisBuckets,2,FALSE()),0)</f>
        <v>0</v>
      </c>
      <c r="R3288" s="84" t="n">
        <f aca="false">IF($N3288="PHY",VLOOKUP(H3288,PGDBuckets,2,FALSE()),0)</f>
        <v>0</v>
      </c>
      <c r="S3288" s="84" t="n">
        <f aca="false">IF($N3288="G",VLOOKUP(H3288,PGDBuckets,2,FALSE()),0)</f>
        <v>0</v>
      </c>
      <c r="T3288" s="84" t="n">
        <f aca="false">SUM(P3288:S3288)</f>
        <v>12</v>
      </c>
      <c r="U3288" s="84" t="str">
        <f aca="false">IF(O3288="not used","-",O3288&amp;N3288&amp;T3288)</f>
        <v>-</v>
      </c>
      <c r="V3288" s="84" t="str">
        <f aca="false">IF(O3288="Not Used","-",VLOOKUP(D3288,FOLIOS,7,FALSE())&amp;H3288)</f>
        <v>-</v>
      </c>
      <c r="W3288" s="84" t="str">
        <f aca="false">IF(U3288="-","-",O3288&amp;E3288&amp;H3288)</f>
        <v>-</v>
      </c>
      <c r="X3288" s="85" t="str">
        <f aca="false">D3288&amp;G3288</f>
        <v>FT-CAND-EGSC-PRCTOLL:MCNEIL/MON</v>
      </c>
      <c r="AF3288" s="0" t="str">
        <f aca="false">D3288&amp;V3288</f>
        <v>FT-CAND-EGSC-PRC-</v>
      </c>
    </row>
    <row r="3289" customFormat="false" ht="12.75" hidden="false" customHeight="false" outlineLevel="0" collapsed="false">
      <c r="A3289" s="81" t="n">
        <v>36682</v>
      </c>
      <c r="B3289" s="82" t="s">
        <v>55</v>
      </c>
      <c r="C3289" s="82" t="s">
        <v>56</v>
      </c>
      <c r="D3289" s="82" t="s">
        <v>103</v>
      </c>
      <c r="E3289" s="82" t="s">
        <v>24</v>
      </c>
      <c r="F3289" s="81"/>
      <c r="G3289" s="82" t="s">
        <v>66</v>
      </c>
      <c r="H3289" s="90" t="n">
        <v>38322</v>
      </c>
      <c r="I3289" s="82" t="n">
        <v>-350788</v>
      </c>
      <c r="J3289" s="82" t="n">
        <v>0</v>
      </c>
      <c r="K3289" s="83" t="n">
        <f aca="false">IF(J3289=0,0,J3289/I3289)</f>
        <v>0</v>
      </c>
      <c r="L3289" s="83" t="n">
        <f aca="false">I3289/UOM</f>
        <v>-35.0788</v>
      </c>
      <c r="M3289" s="83" t="n">
        <f aca="false">J3289/UOM</f>
        <v>0</v>
      </c>
      <c r="N3289" s="84" t="str">
        <f aca="false">IF(F3289="P","PHY",IF(F3289="G","G",E3289))</f>
        <v>P</v>
      </c>
      <c r="O3289" s="84" t="str">
        <f aca="false">IF(ISNA(VLOOKUP(G3289,BadCanCurves,1,FALSE())),VLOOKUP(D3289,FOLIOS,6,FALSE()),"not used")</f>
        <v>not used</v>
      </c>
      <c r="P3289" s="84" t="n">
        <f aca="false">IF($N3289="P",VLOOKUP(H3289,PrcBuckets,2,FALSE()),0)</f>
        <v>12</v>
      </c>
      <c r="Q3289" s="84" t="n">
        <f aca="false">IF($N3289="D",VLOOKUP(H3289,BasisBuckets,2,FALSE()),0)</f>
        <v>0</v>
      </c>
      <c r="R3289" s="84" t="n">
        <f aca="false">IF($N3289="PHY",VLOOKUP(H3289,PGDBuckets,2,FALSE()),0)</f>
        <v>0</v>
      </c>
      <c r="S3289" s="84" t="n">
        <f aca="false">IF($N3289="G",VLOOKUP(H3289,PGDBuckets,2,FALSE()),0)</f>
        <v>0</v>
      </c>
      <c r="T3289" s="84" t="n">
        <f aca="false">SUM(P3289:S3289)</f>
        <v>12</v>
      </c>
      <c r="U3289" s="84" t="str">
        <f aca="false">IF(O3289="not used","-",O3289&amp;N3289&amp;T3289)</f>
        <v>-</v>
      </c>
      <c r="V3289" s="84" t="str">
        <f aca="false">IF(O3289="Not Used","-",VLOOKUP(D3289,FOLIOS,7,FALSE())&amp;H3289)</f>
        <v>-</v>
      </c>
      <c r="W3289" s="84" t="str">
        <f aca="false">IF(U3289="-","-",O3289&amp;E3289&amp;H3289)</f>
        <v>-</v>
      </c>
      <c r="X3289" s="85" t="str">
        <f aca="false">D3289&amp;G3289</f>
        <v>FT-CAND-EGSC-PRCTOLL:MCNEIL/MON</v>
      </c>
      <c r="AF3289" s="0" t="str">
        <f aca="false">D3289&amp;V3289</f>
        <v>FT-CAND-EGSC-PRC-</v>
      </c>
    </row>
    <row r="3290" customFormat="false" ht="12.75" hidden="false" customHeight="false" outlineLevel="0" collapsed="false">
      <c r="A3290" s="81" t="n">
        <v>36682</v>
      </c>
      <c r="B3290" s="82" t="s">
        <v>55</v>
      </c>
      <c r="C3290" s="82" t="s">
        <v>56</v>
      </c>
      <c r="D3290" s="82" t="s">
        <v>103</v>
      </c>
      <c r="E3290" s="82" t="s">
        <v>24</v>
      </c>
      <c r="F3290" s="81"/>
      <c r="G3290" s="82" t="s">
        <v>66</v>
      </c>
      <c r="H3290" s="90" t="n">
        <v>38353</v>
      </c>
      <c r="I3290" s="82" t="n">
        <v>-348659</v>
      </c>
      <c r="J3290" s="82" t="n">
        <v>0</v>
      </c>
      <c r="K3290" s="83" t="n">
        <f aca="false">IF(J3290=0,0,J3290/I3290)</f>
        <v>0</v>
      </c>
      <c r="L3290" s="83" t="n">
        <f aca="false">I3290/UOM</f>
        <v>-34.8659</v>
      </c>
      <c r="M3290" s="83" t="n">
        <f aca="false">J3290/UOM</f>
        <v>0</v>
      </c>
      <c r="N3290" s="84" t="str">
        <f aca="false">IF(F3290="P","PHY",IF(F3290="G","G",E3290))</f>
        <v>P</v>
      </c>
      <c r="O3290" s="84" t="str">
        <f aca="false">IF(ISNA(VLOOKUP(G3290,BadCanCurves,1,FALSE())),VLOOKUP(D3290,FOLIOS,6,FALSE()),"not used")</f>
        <v>not used</v>
      </c>
      <c r="P3290" s="84" t="n">
        <f aca="false">IF($N3290="P",VLOOKUP(H3290,PrcBuckets,2,FALSE()),0)</f>
        <v>13</v>
      </c>
      <c r="Q3290" s="84" t="n">
        <f aca="false">IF($N3290="D",VLOOKUP(H3290,BasisBuckets,2,FALSE()),0)</f>
        <v>0</v>
      </c>
      <c r="R3290" s="84" t="n">
        <f aca="false">IF($N3290="PHY",VLOOKUP(H3290,PGDBuckets,2,FALSE()),0)</f>
        <v>0</v>
      </c>
      <c r="S3290" s="84" t="n">
        <f aca="false">IF($N3290="G",VLOOKUP(H3290,PGDBuckets,2,FALSE()),0)</f>
        <v>0</v>
      </c>
      <c r="T3290" s="84" t="n">
        <f aca="false">SUM(P3290:S3290)</f>
        <v>13</v>
      </c>
      <c r="U3290" s="84" t="str">
        <f aca="false">IF(O3290="not used","-",O3290&amp;N3290&amp;T3290)</f>
        <v>-</v>
      </c>
      <c r="V3290" s="84" t="str">
        <f aca="false">IF(O3290="Not Used","-",VLOOKUP(D3290,FOLIOS,7,FALSE())&amp;H3290)</f>
        <v>-</v>
      </c>
      <c r="W3290" s="84" t="str">
        <f aca="false">IF(U3290="-","-",O3290&amp;E3290&amp;H3290)</f>
        <v>-</v>
      </c>
      <c r="X3290" s="85" t="str">
        <f aca="false">D3290&amp;G3290</f>
        <v>FT-CAND-EGSC-PRCTOLL:MCNEIL/MON</v>
      </c>
      <c r="AF3290" s="0" t="str">
        <f aca="false">D3290&amp;V3290</f>
        <v>FT-CAND-EGSC-PRC-</v>
      </c>
    </row>
    <row r="3291" customFormat="false" ht="12.75" hidden="false" customHeight="false" outlineLevel="0" collapsed="false">
      <c r="A3291" s="81" t="n">
        <v>36682</v>
      </c>
      <c r="B3291" s="82" t="s">
        <v>55</v>
      </c>
      <c r="C3291" s="82" t="s">
        <v>56</v>
      </c>
      <c r="D3291" s="82" t="s">
        <v>103</v>
      </c>
      <c r="E3291" s="82" t="s">
        <v>24</v>
      </c>
      <c r="F3291" s="81"/>
      <c r="G3291" s="82" t="s">
        <v>66</v>
      </c>
      <c r="H3291" s="90" t="n">
        <v>38384</v>
      </c>
      <c r="I3291" s="82" t="n">
        <v>-313005</v>
      </c>
      <c r="J3291" s="82" t="n">
        <v>0</v>
      </c>
      <c r="K3291" s="83" t="n">
        <f aca="false">IF(J3291=0,0,J3291/I3291)</f>
        <v>0</v>
      </c>
      <c r="L3291" s="83" t="n">
        <f aca="false">I3291/UOM</f>
        <v>-31.3005</v>
      </c>
      <c r="M3291" s="83" t="n">
        <f aca="false">J3291/UOM</f>
        <v>0</v>
      </c>
      <c r="N3291" s="84" t="str">
        <f aca="false">IF(F3291="P","PHY",IF(F3291="G","G",E3291))</f>
        <v>P</v>
      </c>
      <c r="O3291" s="84" t="str">
        <f aca="false">IF(ISNA(VLOOKUP(G3291,BadCanCurves,1,FALSE())),VLOOKUP(D3291,FOLIOS,6,FALSE()),"not used")</f>
        <v>not used</v>
      </c>
      <c r="P3291" s="84" t="n">
        <f aca="false">IF($N3291="P",VLOOKUP(H3291,PrcBuckets,2,FALSE()),0)</f>
        <v>13</v>
      </c>
      <c r="Q3291" s="84" t="n">
        <f aca="false">IF($N3291="D",VLOOKUP(H3291,BasisBuckets,2,FALSE()),0)</f>
        <v>0</v>
      </c>
      <c r="R3291" s="84" t="n">
        <f aca="false">IF($N3291="PHY",VLOOKUP(H3291,PGDBuckets,2,FALSE()),0)</f>
        <v>0</v>
      </c>
      <c r="S3291" s="84" t="n">
        <f aca="false">IF($N3291="G",VLOOKUP(H3291,PGDBuckets,2,FALSE()),0)</f>
        <v>0</v>
      </c>
      <c r="T3291" s="84" t="n">
        <f aca="false">SUM(P3291:S3291)</f>
        <v>13</v>
      </c>
      <c r="U3291" s="84" t="str">
        <f aca="false">IF(O3291="not used","-",O3291&amp;N3291&amp;T3291)</f>
        <v>-</v>
      </c>
      <c r="V3291" s="84" t="str">
        <f aca="false">IF(O3291="Not Used","-",VLOOKUP(D3291,FOLIOS,7,FALSE())&amp;H3291)</f>
        <v>-</v>
      </c>
      <c r="W3291" s="84" t="str">
        <f aca="false">IF(U3291="-","-",O3291&amp;E3291&amp;H3291)</f>
        <v>-</v>
      </c>
      <c r="X3291" s="85" t="str">
        <f aca="false">D3291&amp;G3291</f>
        <v>FT-CAND-EGSC-PRCTOLL:MCNEIL/MON</v>
      </c>
      <c r="AF3291" s="0" t="str">
        <f aca="false">D3291&amp;V3291</f>
        <v>FT-CAND-EGSC-PRC-</v>
      </c>
    </row>
    <row r="3292" customFormat="false" ht="12.75" hidden="false" customHeight="false" outlineLevel="0" collapsed="false">
      <c r="A3292" s="81" t="n">
        <v>36682</v>
      </c>
      <c r="B3292" s="82" t="s">
        <v>55</v>
      </c>
      <c r="C3292" s="82" t="s">
        <v>56</v>
      </c>
      <c r="D3292" s="82" t="s">
        <v>103</v>
      </c>
      <c r="E3292" s="82" t="s">
        <v>24</v>
      </c>
      <c r="F3292" s="81"/>
      <c r="G3292" s="82" t="s">
        <v>66</v>
      </c>
      <c r="H3292" s="90" t="n">
        <v>38412</v>
      </c>
      <c r="I3292" s="82" t="n">
        <v>-344640</v>
      </c>
      <c r="J3292" s="82" t="n">
        <v>0</v>
      </c>
      <c r="K3292" s="83" t="n">
        <f aca="false">IF(J3292=0,0,J3292/I3292)</f>
        <v>0</v>
      </c>
      <c r="L3292" s="83" t="n">
        <f aca="false">I3292/UOM</f>
        <v>-34.464</v>
      </c>
      <c r="M3292" s="83" t="n">
        <f aca="false">J3292/UOM</f>
        <v>0</v>
      </c>
      <c r="N3292" s="84" t="str">
        <f aca="false">IF(F3292="P","PHY",IF(F3292="G","G",E3292))</f>
        <v>P</v>
      </c>
      <c r="O3292" s="84" t="str">
        <f aca="false">IF(ISNA(VLOOKUP(G3292,BadCanCurves,1,FALSE())),VLOOKUP(D3292,FOLIOS,6,FALSE()),"not used")</f>
        <v>not used</v>
      </c>
      <c r="P3292" s="84" t="n">
        <f aca="false">IF($N3292="P",VLOOKUP(H3292,PrcBuckets,2,FALSE()),0)</f>
        <v>13</v>
      </c>
      <c r="Q3292" s="84" t="n">
        <f aca="false">IF($N3292="D",VLOOKUP(H3292,BasisBuckets,2,FALSE()),0)</f>
        <v>0</v>
      </c>
      <c r="R3292" s="84" t="n">
        <f aca="false">IF($N3292="PHY",VLOOKUP(H3292,PGDBuckets,2,FALSE()),0)</f>
        <v>0</v>
      </c>
      <c r="S3292" s="84" t="n">
        <f aca="false">IF($N3292="G",VLOOKUP(H3292,PGDBuckets,2,FALSE()),0)</f>
        <v>0</v>
      </c>
      <c r="T3292" s="84" t="n">
        <f aca="false">SUM(P3292:S3292)</f>
        <v>13</v>
      </c>
      <c r="U3292" s="84" t="str">
        <f aca="false">IF(O3292="not used","-",O3292&amp;N3292&amp;T3292)</f>
        <v>-</v>
      </c>
      <c r="V3292" s="84" t="str">
        <f aca="false">IF(O3292="Not Used","-",VLOOKUP(D3292,FOLIOS,7,FALSE())&amp;H3292)</f>
        <v>-</v>
      </c>
      <c r="W3292" s="84" t="str">
        <f aca="false">IF(U3292="-","-",O3292&amp;E3292&amp;H3292)</f>
        <v>-</v>
      </c>
      <c r="X3292" s="85" t="str">
        <f aca="false">D3292&amp;G3292</f>
        <v>FT-CAND-EGSC-PRCTOLL:MCNEIL/MON</v>
      </c>
      <c r="AF3292" s="0" t="str">
        <f aca="false">D3292&amp;V3292</f>
        <v>FT-CAND-EGSC-PRC-</v>
      </c>
    </row>
    <row r="3293" customFormat="false" ht="12.75" hidden="false" customHeight="false" outlineLevel="0" collapsed="false">
      <c r="A3293" s="81" t="n">
        <v>36682</v>
      </c>
      <c r="B3293" s="82" t="s">
        <v>55</v>
      </c>
      <c r="C3293" s="82" t="s">
        <v>56</v>
      </c>
      <c r="D3293" s="82" t="s">
        <v>103</v>
      </c>
      <c r="E3293" s="82" t="s">
        <v>24</v>
      </c>
      <c r="F3293" s="81"/>
      <c r="G3293" s="82" t="s">
        <v>66</v>
      </c>
      <c r="H3293" s="90" t="n">
        <v>38443</v>
      </c>
      <c r="I3293" s="82" t="n">
        <v>-331498</v>
      </c>
      <c r="J3293" s="82" t="n">
        <v>0</v>
      </c>
      <c r="K3293" s="83" t="n">
        <f aca="false">IF(J3293=0,0,J3293/I3293)</f>
        <v>0</v>
      </c>
      <c r="L3293" s="83" t="n">
        <f aca="false">I3293/UOM</f>
        <v>-33.1498</v>
      </c>
      <c r="M3293" s="83" t="n">
        <f aca="false">J3293/UOM</f>
        <v>0</v>
      </c>
      <c r="N3293" s="84" t="str">
        <f aca="false">IF(F3293="P","PHY",IF(F3293="G","G",E3293))</f>
        <v>P</v>
      </c>
      <c r="O3293" s="84" t="str">
        <f aca="false">IF(ISNA(VLOOKUP(G3293,BadCanCurves,1,FALSE())),VLOOKUP(D3293,FOLIOS,6,FALSE()),"not used")</f>
        <v>not used</v>
      </c>
      <c r="P3293" s="84" t="n">
        <f aca="false">IF($N3293="P",VLOOKUP(H3293,PrcBuckets,2,FALSE()),0)</f>
        <v>13</v>
      </c>
      <c r="Q3293" s="84" t="n">
        <f aca="false">IF($N3293="D",VLOOKUP(H3293,BasisBuckets,2,FALSE()),0)</f>
        <v>0</v>
      </c>
      <c r="R3293" s="84" t="n">
        <f aca="false">IF($N3293="PHY",VLOOKUP(H3293,PGDBuckets,2,FALSE()),0)</f>
        <v>0</v>
      </c>
      <c r="S3293" s="84" t="n">
        <f aca="false">IF($N3293="G",VLOOKUP(H3293,PGDBuckets,2,FALSE()),0)</f>
        <v>0</v>
      </c>
      <c r="T3293" s="84" t="n">
        <f aca="false">SUM(P3293:S3293)</f>
        <v>13</v>
      </c>
      <c r="U3293" s="84" t="str">
        <f aca="false">IF(O3293="not used","-",O3293&amp;N3293&amp;T3293)</f>
        <v>-</v>
      </c>
      <c r="V3293" s="84" t="str">
        <f aca="false">IF(O3293="Not Used","-",VLOOKUP(D3293,FOLIOS,7,FALSE())&amp;H3293)</f>
        <v>-</v>
      </c>
      <c r="W3293" s="84" t="str">
        <f aca="false">IF(U3293="-","-",O3293&amp;E3293&amp;H3293)</f>
        <v>-</v>
      </c>
      <c r="X3293" s="85" t="str">
        <f aca="false">D3293&amp;G3293</f>
        <v>FT-CAND-EGSC-PRCTOLL:MCNEIL/MON</v>
      </c>
      <c r="AF3293" s="0" t="str">
        <f aca="false">D3293&amp;V3293</f>
        <v>FT-CAND-EGSC-PRC-</v>
      </c>
    </row>
    <row r="3294" customFormat="false" ht="12.75" hidden="false" customHeight="false" outlineLevel="0" collapsed="false">
      <c r="A3294" s="81" t="n">
        <v>36682</v>
      </c>
      <c r="B3294" s="82" t="s">
        <v>55</v>
      </c>
      <c r="C3294" s="82" t="s">
        <v>56</v>
      </c>
      <c r="D3294" s="82" t="s">
        <v>103</v>
      </c>
      <c r="E3294" s="82" t="s">
        <v>24</v>
      </c>
      <c r="F3294" s="81"/>
      <c r="G3294" s="82" t="s">
        <v>66</v>
      </c>
      <c r="H3294" s="90" t="n">
        <v>38473</v>
      </c>
      <c r="I3294" s="82" t="n">
        <v>-340534</v>
      </c>
      <c r="J3294" s="82" t="n">
        <v>0</v>
      </c>
      <c r="K3294" s="83" t="n">
        <f aca="false">IF(J3294=0,0,J3294/I3294)</f>
        <v>0</v>
      </c>
      <c r="L3294" s="83" t="n">
        <f aca="false">I3294/UOM</f>
        <v>-34.0534</v>
      </c>
      <c r="M3294" s="83" t="n">
        <f aca="false">J3294/UOM</f>
        <v>0</v>
      </c>
      <c r="N3294" s="84" t="str">
        <f aca="false">IF(F3294="P","PHY",IF(F3294="G","G",E3294))</f>
        <v>P</v>
      </c>
      <c r="O3294" s="84" t="str">
        <f aca="false">IF(ISNA(VLOOKUP(G3294,BadCanCurves,1,FALSE())),VLOOKUP(D3294,FOLIOS,6,FALSE()),"not used")</f>
        <v>not used</v>
      </c>
      <c r="P3294" s="84" t="n">
        <f aca="false">IF($N3294="P",VLOOKUP(H3294,PrcBuckets,2,FALSE()),0)</f>
        <v>13</v>
      </c>
      <c r="Q3294" s="84" t="n">
        <f aca="false">IF($N3294="D",VLOOKUP(H3294,BasisBuckets,2,FALSE()),0)</f>
        <v>0</v>
      </c>
      <c r="R3294" s="84" t="n">
        <f aca="false">IF($N3294="PHY",VLOOKUP(H3294,PGDBuckets,2,FALSE()),0)</f>
        <v>0</v>
      </c>
      <c r="S3294" s="84" t="n">
        <f aca="false">IF($N3294="G",VLOOKUP(H3294,PGDBuckets,2,FALSE()),0)</f>
        <v>0</v>
      </c>
      <c r="T3294" s="84" t="n">
        <f aca="false">SUM(P3294:S3294)</f>
        <v>13</v>
      </c>
      <c r="U3294" s="84" t="str">
        <f aca="false">IF(O3294="not used","-",O3294&amp;N3294&amp;T3294)</f>
        <v>-</v>
      </c>
      <c r="V3294" s="84" t="str">
        <f aca="false">IF(O3294="Not Used","-",VLOOKUP(D3294,FOLIOS,7,FALSE())&amp;H3294)</f>
        <v>-</v>
      </c>
      <c r="W3294" s="84" t="str">
        <f aca="false">IF(U3294="-","-",O3294&amp;E3294&amp;H3294)</f>
        <v>-</v>
      </c>
      <c r="X3294" s="85" t="str">
        <f aca="false">D3294&amp;G3294</f>
        <v>FT-CAND-EGSC-PRCTOLL:MCNEIL/MON</v>
      </c>
      <c r="AF3294" s="0" t="str">
        <f aca="false">D3294&amp;V3294</f>
        <v>FT-CAND-EGSC-PRC-</v>
      </c>
    </row>
    <row r="3295" customFormat="false" ht="12.75" hidden="false" customHeight="false" outlineLevel="0" collapsed="false">
      <c r="A3295" s="81" t="n">
        <v>36682</v>
      </c>
      <c r="B3295" s="82" t="s">
        <v>55</v>
      </c>
      <c r="C3295" s="82" t="s">
        <v>56</v>
      </c>
      <c r="D3295" s="82" t="s">
        <v>103</v>
      </c>
      <c r="E3295" s="82" t="s">
        <v>24</v>
      </c>
      <c r="F3295" s="81"/>
      <c r="G3295" s="82" t="s">
        <v>66</v>
      </c>
      <c r="H3295" s="90" t="n">
        <v>38504</v>
      </c>
      <c r="I3295" s="82" t="n">
        <v>-327547</v>
      </c>
      <c r="J3295" s="82" t="n">
        <v>0</v>
      </c>
      <c r="K3295" s="83" t="n">
        <f aca="false">IF(J3295=0,0,J3295/I3295)</f>
        <v>0</v>
      </c>
      <c r="L3295" s="83" t="n">
        <f aca="false">I3295/UOM</f>
        <v>-32.7547</v>
      </c>
      <c r="M3295" s="83" t="n">
        <f aca="false">J3295/UOM</f>
        <v>0</v>
      </c>
      <c r="N3295" s="84" t="str">
        <f aca="false">IF(F3295="P","PHY",IF(F3295="G","G",E3295))</f>
        <v>P</v>
      </c>
      <c r="O3295" s="84" t="str">
        <f aca="false">IF(ISNA(VLOOKUP(G3295,BadCanCurves,1,FALSE())),VLOOKUP(D3295,FOLIOS,6,FALSE()),"not used")</f>
        <v>not used</v>
      </c>
      <c r="P3295" s="84" t="n">
        <f aca="false">IF($N3295="P",VLOOKUP(H3295,PrcBuckets,2,FALSE()),0)</f>
        <v>13</v>
      </c>
      <c r="Q3295" s="84" t="n">
        <f aca="false">IF($N3295="D",VLOOKUP(H3295,BasisBuckets,2,FALSE()),0)</f>
        <v>0</v>
      </c>
      <c r="R3295" s="84" t="n">
        <f aca="false">IF($N3295="PHY",VLOOKUP(H3295,PGDBuckets,2,FALSE()),0)</f>
        <v>0</v>
      </c>
      <c r="S3295" s="84" t="n">
        <f aca="false">IF($N3295="G",VLOOKUP(H3295,PGDBuckets,2,FALSE()),0)</f>
        <v>0</v>
      </c>
      <c r="T3295" s="84" t="n">
        <f aca="false">SUM(P3295:S3295)</f>
        <v>13</v>
      </c>
      <c r="U3295" s="84" t="str">
        <f aca="false">IF(O3295="not used","-",O3295&amp;N3295&amp;T3295)</f>
        <v>-</v>
      </c>
      <c r="V3295" s="84" t="str">
        <f aca="false">IF(O3295="Not Used","-",VLOOKUP(D3295,FOLIOS,7,FALSE())&amp;H3295)</f>
        <v>-</v>
      </c>
      <c r="W3295" s="84" t="str">
        <f aca="false">IF(U3295="-","-",O3295&amp;E3295&amp;H3295)</f>
        <v>-</v>
      </c>
      <c r="X3295" s="85" t="str">
        <f aca="false">D3295&amp;G3295</f>
        <v>FT-CAND-EGSC-PRCTOLL:MCNEIL/MON</v>
      </c>
      <c r="AF3295" s="0" t="str">
        <f aca="false">D3295&amp;V3295</f>
        <v>FT-CAND-EGSC-PRC-</v>
      </c>
    </row>
    <row r="3296" customFormat="false" ht="12.75" hidden="false" customHeight="false" outlineLevel="0" collapsed="false">
      <c r="A3296" s="81" t="n">
        <v>36682</v>
      </c>
      <c r="B3296" s="82" t="s">
        <v>55</v>
      </c>
      <c r="C3296" s="82" t="s">
        <v>56</v>
      </c>
      <c r="D3296" s="82" t="s">
        <v>103</v>
      </c>
      <c r="E3296" s="82" t="s">
        <v>24</v>
      </c>
      <c r="F3296" s="81"/>
      <c r="G3296" s="82" t="s">
        <v>66</v>
      </c>
      <c r="H3296" s="90" t="n">
        <v>38534</v>
      </c>
      <c r="I3296" s="82" t="n">
        <v>-336459</v>
      </c>
      <c r="J3296" s="82" t="n">
        <v>0</v>
      </c>
      <c r="K3296" s="83" t="n">
        <f aca="false">IF(J3296=0,0,J3296/I3296)</f>
        <v>0</v>
      </c>
      <c r="L3296" s="83" t="n">
        <f aca="false">I3296/UOM</f>
        <v>-33.6459</v>
      </c>
      <c r="M3296" s="83" t="n">
        <f aca="false">J3296/UOM</f>
        <v>0</v>
      </c>
      <c r="N3296" s="84" t="str">
        <f aca="false">IF(F3296="P","PHY",IF(F3296="G","G",E3296))</f>
        <v>P</v>
      </c>
      <c r="O3296" s="84" t="str">
        <f aca="false">IF(ISNA(VLOOKUP(G3296,BadCanCurves,1,FALSE())),VLOOKUP(D3296,FOLIOS,6,FALSE()),"not used")</f>
        <v>not used</v>
      </c>
      <c r="P3296" s="84" t="n">
        <f aca="false">IF($N3296="P",VLOOKUP(H3296,PrcBuckets,2,FALSE()),0)</f>
        <v>13</v>
      </c>
      <c r="Q3296" s="84" t="n">
        <f aca="false">IF($N3296="D",VLOOKUP(H3296,BasisBuckets,2,FALSE()),0)</f>
        <v>0</v>
      </c>
      <c r="R3296" s="84" t="n">
        <f aca="false">IF($N3296="PHY",VLOOKUP(H3296,PGDBuckets,2,FALSE()),0)</f>
        <v>0</v>
      </c>
      <c r="S3296" s="84" t="n">
        <f aca="false">IF($N3296="G",VLOOKUP(H3296,PGDBuckets,2,FALSE()),0)</f>
        <v>0</v>
      </c>
      <c r="T3296" s="84" t="n">
        <f aca="false">SUM(P3296:S3296)</f>
        <v>13</v>
      </c>
      <c r="U3296" s="84" t="str">
        <f aca="false">IF(O3296="not used","-",O3296&amp;N3296&amp;T3296)</f>
        <v>-</v>
      </c>
      <c r="V3296" s="84" t="str">
        <f aca="false">IF(O3296="Not Used","-",VLOOKUP(D3296,FOLIOS,7,FALSE())&amp;H3296)</f>
        <v>-</v>
      </c>
      <c r="W3296" s="84" t="str">
        <f aca="false">IF(U3296="-","-",O3296&amp;E3296&amp;H3296)</f>
        <v>-</v>
      </c>
      <c r="X3296" s="85" t="str">
        <f aca="false">D3296&amp;G3296</f>
        <v>FT-CAND-EGSC-PRCTOLL:MCNEIL/MON</v>
      </c>
      <c r="AF3296" s="0" t="str">
        <f aca="false">D3296&amp;V3296</f>
        <v>FT-CAND-EGSC-PRC-</v>
      </c>
    </row>
    <row r="3297" customFormat="false" ht="12.75" hidden="false" customHeight="false" outlineLevel="0" collapsed="false">
      <c r="A3297" s="81" t="n">
        <v>36682</v>
      </c>
      <c r="B3297" s="82" t="s">
        <v>55</v>
      </c>
      <c r="C3297" s="82" t="s">
        <v>56</v>
      </c>
      <c r="D3297" s="82" t="s">
        <v>103</v>
      </c>
      <c r="E3297" s="82" t="s">
        <v>24</v>
      </c>
      <c r="F3297" s="81"/>
      <c r="G3297" s="82" t="s">
        <v>66</v>
      </c>
      <c r="H3297" s="90" t="n">
        <v>38565</v>
      </c>
      <c r="I3297" s="82" t="n">
        <v>-334393</v>
      </c>
      <c r="J3297" s="82" t="n">
        <v>0</v>
      </c>
      <c r="K3297" s="83" t="n">
        <f aca="false">IF(J3297=0,0,J3297/I3297)</f>
        <v>0</v>
      </c>
      <c r="L3297" s="83" t="n">
        <f aca="false">I3297/UOM</f>
        <v>-33.4393</v>
      </c>
      <c r="M3297" s="83" t="n">
        <f aca="false">J3297/UOM</f>
        <v>0</v>
      </c>
      <c r="N3297" s="84" t="str">
        <f aca="false">IF(F3297="P","PHY",IF(F3297="G","G",E3297))</f>
        <v>P</v>
      </c>
      <c r="O3297" s="84" t="str">
        <f aca="false">IF(ISNA(VLOOKUP(G3297,BadCanCurves,1,FALSE())),VLOOKUP(D3297,FOLIOS,6,FALSE()),"not used")</f>
        <v>not used</v>
      </c>
      <c r="P3297" s="84" t="n">
        <f aca="false">IF($N3297="P",VLOOKUP(H3297,PrcBuckets,2,FALSE()),0)</f>
        <v>13</v>
      </c>
      <c r="Q3297" s="84" t="n">
        <f aca="false">IF($N3297="D",VLOOKUP(H3297,BasisBuckets,2,FALSE()),0)</f>
        <v>0</v>
      </c>
      <c r="R3297" s="84" t="n">
        <f aca="false">IF($N3297="PHY",VLOOKUP(H3297,PGDBuckets,2,FALSE()),0)</f>
        <v>0</v>
      </c>
      <c r="S3297" s="84" t="n">
        <f aca="false">IF($N3297="G",VLOOKUP(H3297,PGDBuckets,2,FALSE()),0)</f>
        <v>0</v>
      </c>
      <c r="T3297" s="84" t="n">
        <f aca="false">SUM(P3297:S3297)</f>
        <v>13</v>
      </c>
      <c r="U3297" s="84" t="str">
        <f aca="false">IF(O3297="not used","-",O3297&amp;N3297&amp;T3297)</f>
        <v>-</v>
      </c>
      <c r="V3297" s="84" t="str">
        <f aca="false">IF(O3297="Not Used","-",VLOOKUP(D3297,FOLIOS,7,FALSE())&amp;H3297)</f>
        <v>-</v>
      </c>
      <c r="W3297" s="84" t="str">
        <f aca="false">IF(U3297="-","-",O3297&amp;E3297&amp;H3297)</f>
        <v>-</v>
      </c>
      <c r="X3297" s="85" t="str">
        <f aca="false">D3297&amp;G3297</f>
        <v>FT-CAND-EGSC-PRCTOLL:MCNEIL/MON</v>
      </c>
      <c r="AF3297" s="0" t="str">
        <f aca="false">D3297&amp;V3297</f>
        <v>FT-CAND-EGSC-PRC-</v>
      </c>
    </row>
    <row r="3298" customFormat="false" ht="12.75" hidden="false" customHeight="false" outlineLevel="0" collapsed="false">
      <c r="A3298" s="81" t="n">
        <v>36682</v>
      </c>
      <c r="B3298" s="82" t="s">
        <v>55</v>
      </c>
      <c r="C3298" s="82" t="s">
        <v>56</v>
      </c>
      <c r="D3298" s="82" t="s">
        <v>103</v>
      </c>
      <c r="E3298" s="82" t="s">
        <v>24</v>
      </c>
      <c r="F3298" s="81"/>
      <c r="G3298" s="82" t="s">
        <v>66</v>
      </c>
      <c r="H3298" s="90" t="n">
        <v>38596</v>
      </c>
      <c r="I3298" s="82" t="n">
        <v>-321618</v>
      </c>
      <c r="J3298" s="82" t="n">
        <v>0</v>
      </c>
      <c r="K3298" s="83" t="n">
        <f aca="false">IF(J3298=0,0,J3298/I3298)</f>
        <v>0</v>
      </c>
      <c r="L3298" s="83" t="n">
        <f aca="false">I3298/UOM</f>
        <v>-32.1618</v>
      </c>
      <c r="M3298" s="83" t="n">
        <f aca="false">J3298/UOM</f>
        <v>0</v>
      </c>
      <c r="N3298" s="84" t="str">
        <f aca="false">IF(F3298="P","PHY",IF(F3298="G","G",E3298))</f>
        <v>P</v>
      </c>
      <c r="O3298" s="84" t="str">
        <f aca="false">IF(ISNA(VLOOKUP(G3298,BadCanCurves,1,FALSE())),VLOOKUP(D3298,FOLIOS,6,FALSE()),"not used")</f>
        <v>not used</v>
      </c>
      <c r="P3298" s="84" t="n">
        <f aca="false">IF($N3298="P",VLOOKUP(H3298,PrcBuckets,2,FALSE()),0)</f>
        <v>13</v>
      </c>
      <c r="Q3298" s="84" t="n">
        <f aca="false">IF($N3298="D",VLOOKUP(H3298,BasisBuckets,2,FALSE()),0)</f>
        <v>0</v>
      </c>
      <c r="R3298" s="84" t="n">
        <f aca="false">IF($N3298="PHY",VLOOKUP(H3298,PGDBuckets,2,FALSE()),0)</f>
        <v>0</v>
      </c>
      <c r="S3298" s="84" t="n">
        <f aca="false">IF($N3298="G",VLOOKUP(H3298,PGDBuckets,2,FALSE()),0)</f>
        <v>0</v>
      </c>
      <c r="T3298" s="84" t="n">
        <f aca="false">SUM(P3298:S3298)</f>
        <v>13</v>
      </c>
      <c r="U3298" s="84" t="str">
        <f aca="false">IF(O3298="not used","-",O3298&amp;N3298&amp;T3298)</f>
        <v>-</v>
      </c>
      <c r="V3298" s="84" t="str">
        <f aca="false">IF(O3298="Not Used","-",VLOOKUP(D3298,FOLIOS,7,FALSE())&amp;H3298)</f>
        <v>-</v>
      </c>
      <c r="W3298" s="84" t="str">
        <f aca="false">IF(U3298="-","-",O3298&amp;E3298&amp;H3298)</f>
        <v>-</v>
      </c>
      <c r="X3298" s="85" t="str">
        <f aca="false">D3298&amp;G3298</f>
        <v>FT-CAND-EGSC-PRCTOLL:MCNEIL/MON</v>
      </c>
      <c r="AF3298" s="0" t="str">
        <f aca="false">D3298&amp;V3298</f>
        <v>FT-CAND-EGSC-PRC-</v>
      </c>
    </row>
    <row r="3299" customFormat="false" ht="12.75" hidden="false" customHeight="false" outlineLevel="0" collapsed="false">
      <c r="A3299" s="81" t="n">
        <v>36682</v>
      </c>
      <c r="B3299" s="82" t="s">
        <v>55</v>
      </c>
      <c r="C3299" s="82" t="s">
        <v>56</v>
      </c>
      <c r="D3299" s="82" t="s">
        <v>103</v>
      </c>
      <c r="E3299" s="82" t="s">
        <v>24</v>
      </c>
      <c r="F3299" s="81"/>
      <c r="G3299" s="82" t="s">
        <v>66</v>
      </c>
      <c r="H3299" s="90" t="n">
        <v>38626</v>
      </c>
      <c r="I3299" s="82" t="n">
        <v>-330361</v>
      </c>
      <c r="J3299" s="82" t="n">
        <v>0</v>
      </c>
      <c r="K3299" s="83" t="n">
        <f aca="false">IF(J3299=0,0,J3299/I3299)</f>
        <v>0</v>
      </c>
      <c r="L3299" s="83" t="n">
        <f aca="false">I3299/UOM</f>
        <v>-33.0361</v>
      </c>
      <c r="M3299" s="83" t="n">
        <f aca="false">J3299/UOM</f>
        <v>0</v>
      </c>
      <c r="N3299" s="84" t="str">
        <f aca="false">IF(F3299="P","PHY",IF(F3299="G","G",E3299))</f>
        <v>P</v>
      </c>
      <c r="O3299" s="84" t="str">
        <f aca="false">IF(ISNA(VLOOKUP(G3299,BadCanCurves,1,FALSE())),VLOOKUP(D3299,FOLIOS,6,FALSE()),"not used")</f>
        <v>not used</v>
      </c>
      <c r="P3299" s="84" t="n">
        <f aca="false">IF($N3299="P",VLOOKUP(H3299,PrcBuckets,2,FALSE()),0)</f>
        <v>13</v>
      </c>
      <c r="Q3299" s="84" t="n">
        <f aca="false">IF($N3299="D",VLOOKUP(H3299,BasisBuckets,2,FALSE()),0)</f>
        <v>0</v>
      </c>
      <c r="R3299" s="84" t="n">
        <f aca="false">IF($N3299="PHY",VLOOKUP(H3299,PGDBuckets,2,FALSE()),0)</f>
        <v>0</v>
      </c>
      <c r="S3299" s="84" t="n">
        <f aca="false">IF($N3299="G",VLOOKUP(H3299,PGDBuckets,2,FALSE()),0)</f>
        <v>0</v>
      </c>
      <c r="T3299" s="84" t="n">
        <f aca="false">SUM(P3299:S3299)</f>
        <v>13</v>
      </c>
      <c r="U3299" s="84" t="str">
        <f aca="false">IF(O3299="not used","-",O3299&amp;N3299&amp;T3299)</f>
        <v>-</v>
      </c>
      <c r="V3299" s="84" t="str">
        <f aca="false">IF(O3299="Not Used","-",VLOOKUP(D3299,FOLIOS,7,FALSE())&amp;H3299)</f>
        <v>-</v>
      </c>
      <c r="W3299" s="84" t="str">
        <f aca="false">IF(U3299="-","-",O3299&amp;E3299&amp;H3299)</f>
        <v>-</v>
      </c>
      <c r="X3299" s="85" t="str">
        <f aca="false">D3299&amp;G3299</f>
        <v>FT-CAND-EGSC-PRCTOLL:MCNEIL/MON</v>
      </c>
      <c r="AF3299" s="0" t="str">
        <f aca="false">D3299&amp;V3299</f>
        <v>FT-CAND-EGSC-PRC-</v>
      </c>
    </row>
    <row r="3300" customFormat="false" ht="12.75" hidden="false" customHeight="false" outlineLevel="0" collapsed="false">
      <c r="A3300" s="81" t="n">
        <v>36682</v>
      </c>
      <c r="B3300" s="82" t="s">
        <v>55</v>
      </c>
      <c r="C3300" s="82" t="s">
        <v>56</v>
      </c>
      <c r="D3300" s="82" t="s">
        <v>103</v>
      </c>
      <c r="E3300" s="82" t="s">
        <v>24</v>
      </c>
      <c r="F3300" s="81"/>
      <c r="G3300" s="82" t="s">
        <v>66</v>
      </c>
      <c r="H3300" s="90" t="n">
        <v>38657</v>
      </c>
      <c r="I3300" s="82" t="n">
        <v>-317739</v>
      </c>
      <c r="J3300" s="82" t="n">
        <v>0</v>
      </c>
      <c r="K3300" s="83" t="n">
        <f aca="false">IF(J3300=0,0,J3300/I3300)</f>
        <v>0</v>
      </c>
      <c r="L3300" s="83" t="n">
        <f aca="false">I3300/UOM</f>
        <v>-31.7739</v>
      </c>
      <c r="M3300" s="83" t="n">
        <f aca="false">J3300/UOM</f>
        <v>0</v>
      </c>
      <c r="N3300" s="84" t="str">
        <f aca="false">IF(F3300="P","PHY",IF(F3300="G","G",E3300))</f>
        <v>P</v>
      </c>
      <c r="O3300" s="84" t="str">
        <f aca="false">IF(ISNA(VLOOKUP(G3300,BadCanCurves,1,FALSE())),VLOOKUP(D3300,FOLIOS,6,FALSE()),"not used")</f>
        <v>not used</v>
      </c>
      <c r="P3300" s="84" t="n">
        <f aca="false">IF($N3300="P",VLOOKUP(H3300,PrcBuckets,2,FALSE()),0)</f>
        <v>13</v>
      </c>
      <c r="Q3300" s="84" t="n">
        <f aca="false">IF($N3300="D",VLOOKUP(H3300,BasisBuckets,2,FALSE()),0)</f>
        <v>0</v>
      </c>
      <c r="R3300" s="84" t="n">
        <f aca="false">IF($N3300="PHY",VLOOKUP(H3300,PGDBuckets,2,FALSE()),0)</f>
        <v>0</v>
      </c>
      <c r="S3300" s="84" t="n">
        <f aca="false">IF($N3300="G",VLOOKUP(H3300,PGDBuckets,2,FALSE()),0)</f>
        <v>0</v>
      </c>
      <c r="T3300" s="84" t="n">
        <f aca="false">SUM(P3300:S3300)</f>
        <v>13</v>
      </c>
      <c r="U3300" s="84" t="str">
        <f aca="false">IF(O3300="not used","-",O3300&amp;N3300&amp;T3300)</f>
        <v>-</v>
      </c>
      <c r="V3300" s="84" t="str">
        <f aca="false">IF(O3300="Not Used","-",VLOOKUP(D3300,FOLIOS,7,FALSE())&amp;H3300)</f>
        <v>-</v>
      </c>
      <c r="W3300" s="84" t="str">
        <f aca="false">IF(U3300="-","-",O3300&amp;E3300&amp;H3300)</f>
        <v>-</v>
      </c>
      <c r="X3300" s="85" t="str">
        <f aca="false">D3300&amp;G3300</f>
        <v>FT-CAND-EGSC-PRCTOLL:MCNEIL/MON</v>
      </c>
      <c r="AF3300" s="0" t="str">
        <f aca="false">D3300&amp;V3300</f>
        <v>FT-CAND-EGSC-PRC-</v>
      </c>
    </row>
    <row r="3301" customFormat="false" ht="12.75" hidden="false" customHeight="false" outlineLevel="0" collapsed="false">
      <c r="A3301" s="81" t="n">
        <v>36682</v>
      </c>
      <c r="B3301" s="82" t="s">
        <v>55</v>
      </c>
      <c r="C3301" s="82" t="s">
        <v>56</v>
      </c>
      <c r="D3301" s="82" t="s">
        <v>103</v>
      </c>
      <c r="E3301" s="82" t="s">
        <v>24</v>
      </c>
      <c r="F3301" s="81"/>
      <c r="G3301" s="82" t="s">
        <v>66</v>
      </c>
      <c r="H3301" s="90" t="n">
        <v>38687</v>
      </c>
      <c r="I3301" s="82" t="n">
        <v>-326375</v>
      </c>
      <c r="J3301" s="82" t="n">
        <v>0</v>
      </c>
      <c r="K3301" s="83" t="n">
        <f aca="false">IF(J3301=0,0,J3301/I3301)</f>
        <v>0</v>
      </c>
      <c r="L3301" s="83" t="n">
        <f aca="false">I3301/UOM</f>
        <v>-32.6375</v>
      </c>
      <c r="M3301" s="83" t="n">
        <f aca="false">J3301/UOM</f>
        <v>0</v>
      </c>
      <c r="N3301" s="84" t="str">
        <f aca="false">IF(F3301="P","PHY",IF(F3301="G","G",E3301))</f>
        <v>P</v>
      </c>
      <c r="O3301" s="84" t="str">
        <f aca="false">IF(ISNA(VLOOKUP(G3301,BadCanCurves,1,FALSE())),VLOOKUP(D3301,FOLIOS,6,FALSE()),"not used")</f>
        <v>not used</v>
      </c>
      <c r="P3301" s="84" t="n">
        <f aca="false">IF($N3301="P",VLOOKUP(H3301,PrcBuckets,2,FALSE()),0)</f>
        <v>13</v>
      </c>
      <c r="Q3301" s="84" t="n">
        <f aca="false">IF($N3301="D",VLOOKUP(H3301,BasisBuckets,2,FALSE()),0)</f>
        <v>0</v>
      </c>
      <c r="R3301" s="84" t="n">
        <f aca="false">IF($N3301="PHY",VLOOKUP(H3301,PGDBuckets,2,FALSE()),0)</f>
        <v>0</v>
      </c>
      <c r="S3301" s="84" t="n">
        <f aca="false">IF($N3301="G",VLOOKUP(H3301,PGDBuckets,2,FALSE()),0)</f>
        <v>0</v>
      </c>
      <c r="T3301" s="84" t="n">
        <f aca="false">SUM(P3301:S3301)</f>
        <v>13</v>
      </c>
      <c r="U3301" s="84" t="str">
        <f aca="false">IF(O3301="not used","-",O3301&amp;N3301&amp;T3301)</f>
        <v>-</v>
      </c>
      <c r="V3301" s="84" t="str">
        <f aca="false">IF(O3301="Not Used","-",VLOOKUP(D3301,FOLIOS,7,FALSE())&amp;H3301)</f>
        <v>-</v>
      </c>
      <c r="W3301" s="84" t="str">
        <f aca="false">IF(U3301="-","-",O3301&amp;E3301&amp;H3301)</f>
        <v>-</v>
      </c>
      <c r="X3301" s="85" t="str">
        <f aca="false">D3301&amp;G3301</f>
        <v>FT-CAND-EGSC-PRCTOLL:MCNEIL/MON</v>
      </c>
      <c r="AF3301" s="0" t="str">
        <f aca="false">D3301&amp;V3301</f>
        <v>FT-CAND-EGSC-PRC-</v>
      </c>
    </row>
    <row r="3302" customFormat="false" ht="12.75" hidden="false" customHeight="false" outlineLevel="0" collapsed="false">
      <c r="A3302" s="81" t="n">
        <v>36682</v>
      </c>
      <c r="B3302" s="82" t="s">
        <v>55</v>
      </c>
      <c r="C3302" s="82" t="s">
        <v>56</v>
      </c>
      <c r="D3302" s="82" t="s">
        <v>103</v>
      </c>
      <c r="E3302" s="82" t="s">
        <v>24</v>
      </c>
      <c r="F3302" s="81"/>
      <c r="G3302" s="82" t="s">
        <v>66</v>
      </c>
      <c r="H3302" s="90" t="n">
        <v>38718</v>
      </c>
      <c r="I3302" s="82" t="n">
        <v>-324366</v>
      </c>
      <c r="J3302" s="82" t="n">
        <v>0</v>
      </c>
      <c r="K3302" s="83" t="n">
        <f aca="false">IF(J3302=0,0,J3302/I3302)</f>
        <v>0</v>
      </c>
      <c r="L3302" s="83" t="n">
        <f aca="false">I3302/UOM</f>
        <v>-32.4366</v>
      </c>
      <c r="M3302" s="83" t="n">
        <f aca="false">J3302/UOM</f>
        <v>0</v>
      </c>
      <c r="N3302" s="84" t="str">
        <f aca="false">IF(F3302="P","PHY",IF(F3302="G","G",E3302))</f>
        <v>P</v>
      </c>
      <c r="O3302" s="84" t="str">
        <f aca="false">IF(ISNA(VLOOKUP(G3302,BadCanCurves,1,FALSE())),VLOOKUP(D3302,FOLIOS,6,FALSE()),"not used")</f>
        <v>not used</v>
      </c>
      <c r="P3302" s="84" t="n">
        <f aca="false">IF($N3302="P",VLOOKUP(H3302,PrcBuckets,2,FALSE()),0)</f>
        <v>13</v>
      </c>
      <c r="Q3302" s="84" t="n">
        <f aca="false">IF($N3302="D",VLOOKUP(H3302,BasisBuckets,2,FALSE()),0)</f>
        <v>0</v>
      </c>
      <c r="R3302" s="84" t="n">
        <f aca="false">IF($N3302="PHY",VLOOKUP(H3302,PGDBuckets,2,FALSE()),0)</f>
        <v>0</v>
      </c>
      <c r="S3302" s="84" t="n">
        <f aca="false">IF($N3302="G",VLOOKUP(H3302,PGDBuckets,2,FALSE()),0)</f>
        <v>0</v>
      </c>
      <c r="T3302" s="84" t="n">
        <f aca="false">SUM(P3302:S3302)</f>
        <v>13</v>
      </c>
      <c r="U3302" s="84" t="str">
        <f aca="false">IF(O3302="not used","-",O3302&amp;N3302&amp;T3302)</f>
        <v>-</v>
      </c>
      <c r="V3302" s="84" t="str">
        <f aca="false">IF(O3302="Not Used","-",VLOOKUP(D3302,FOLIOS,7,FALSE())&amp;H3302)</f>
        <v>-</v>
      </c>
      <c r="W3302" s="84" t="str">
        <f aca="false">IF(U3302="-","-",O3302&amp;E3302&amp;H3302)</f>
        <v>-</v>
      </c>
      <c r="X3302" s="85" t="str">
        <f aca="false">D3302&amp;G3302</f>
        <v>FT-CAND-EGSC-PRCTOLL:MCNEIL/MON</v>
      </c>
      <c r="AF3302" s="0" t="str">
        <f aca="false">D3302&amp;V3302</f>
        <v>FT-CAND-EGSC-PRC-</v>
      </c>
    </row>
    <row r="3303" customFormat="false" ht="12.75" hidden="false" customHeight="false" outlineLevel="0" collapsed="false">
      <c r="A3303" s="81" t="n">
        <v>36682</v>
      </c>
      <c r="B3303" s="82" t="s">
        <v>55</v>
      </c>
      <c r="C3303" s="82" t="s">
        <v>56</v>
      </c>
      <c r="D3303" s="82" t="s">
        <v>103</v>
      </c>
      <c r="E3303" s="82" t="s">
        <v>24</v>
      </c>
      <c r="F3303" s="81"/>
      <c r="G3303" s="82" t="s">
        <v>66</v>
      </c>
      <c r="H3303" s="90" t="n">
        <v>38749</v>
      </c>
      <c r="I3303" s="82" t="n">
        <v>-291172</v>
      </c>
      <c r="J3303" s="82" t="n">
        <v>0</v>
      </c>
      <c r="K3303" s="83" t="n">
        <f aca="false">IF(J3303=0,0,J3303/I3303)</f>
        <v>0</v>
      </c>
      <c r="L3303" s="83" t="n">
        <f aca="false">I3303/UOM</f>
        <v>-29.1172</v>
      </c>
      <c r="M3303" s="83" t="n">
        <f aca="false">J3303/UOM</f>
        <v>0</v>
      </c>
      <c r="N3303" s="84" t="str">
        <f aca="false">IF(F3303="P","PHY",IF(F3303="G","G",E3303))</f>
        <v>P</v>
      </c>
      <c r="O3303" s="84" t="str">
        <f aca="false">IF(ISNA(VLOOKUP(G3303,BadCanCurves,1,FALSE())),VLOOKUP(D3303,FOLIOS,6,FALSE()),"not used")</f>
        <v>not used</v>
      </c>
      <c r="P3303" s="84" t="n">
        <f aca="false">IF($N3303="P",VLOOKUP(H3303,PrcBuckets,2,FALSE()),0)</f>
        <v>13</v>
      </c>
      <c r="Q3303" s="84" t="n">
        <f aca="false">IF($N3303="D",VLOOKUP(H3303,BasisBuckets,2,FALSE()),0)</f>
        <v>0</v>
      </c>
      <c r="R3303" s="84" t="n">
        <f aca="false">IF($N3303="PHY",VLOOKUP(H3303,PGDBuckets,2,FALSE()),0)</f>
        <v>0</v>
      </c>
      <c r="S3303" s="84" t="n">
        <f aca="false">IF($N3303="G",VLOOKUP(H3303,PGDBuckets,2,FALSE()),0)</f>
        <v>0</v>
      </c>
      <c r="T3303" s="84" t="n">
        <f aca="false">SUM(P3303:S3303)</f>
        <v>13</v>
      </c>
      <c r="U3303" s="84" t="str">
        <f aca="false">IF(O3303="not used","-",O3303&amp;N3303&amp;T3303)</f>
        <v>-</v>
      </c>
      <c r="V3303" s="84" t="str">
        <f aca="false">IF(O3303="Not Used","-",VLOOKUP(D3303,FOLIOS,7,FALSE())&amp;H3303)</f>
        <v>-</v>
      </c>
      <c r="W3303" s="84" t="str">
        <f aca="false">IF(U3303="-","-",O3303&amp;E3303&amp;H3303)</f>
        <v>-</v>
      </c>
      <c r="X3303" s="85" t="str">
        <f aca="false">D3303&amp;G3303</f>
        <v>FT-CAND-EGSC-PRCTOLL:MCNEIL/MON</v>
      </c>
      <c r="AF3303" s="0" t="str">
        <f aca="false">D3303&amp;V3303</f>
        <v>FT-CAND-EGSC-PRC-</v>
      </c>
    </row>
    <row r="3304" customFormat="false" ht="12.75" hidden="false" customHeight="false" outlineLevel="0" collapsed="false">
      <c r="A3304" s="81" t="n">
        <v>36682</v>
      </c>
      <c r="B3304" s="82" t="s">
        <v>55</v>
      </c>
      <c r="C3304" s="82" t="s">
        <v>56</v>
      </c>
      <c r="D3304" s="82" t="s">
        <v>103</v>
      </c>
      <c r="E3304" s="82" t="s">
        <v>24</v>
      </c>
      <c r="F3304" s="81"/>
      <c r="G3304" s="82" t="s">
        <v>66</v>
      </c>
      <c r="H3304" s="90" t="n">
        <v>38777</v>
      </c>
      <c r="I3304" s="82" t="n">
        <v>-320575</v>
      </c>
      <c r="J3304" s="82" t="n">
        <v>0</v>
      </c>
      <c r="K3304" s="83" t="n">
        <f aca="false">IF(J3304=0,0,J3304/I3304)</f>
        <v>0</v>
      </c>
      <c r="L3304" s="83" t="n">
        <f aca="false">I3304/UOM</f>
        <v>-32.0575</v>
      </c>
      <c r="M3304" s="83" t="n">
        <f aca="false">J3304/UOM</f>
        <v>0</v>
      </c>
      <c r="N3304" s="84" t="str">
        <f aca="false">IF(F3304="P","PHY",IF(F3304="G","G",E3304))</f>
        <v>P</v>
      </c>
      <c r="O3304" s="84" t="str">
        <f aca="false">IF(ISNA(VLOOKUP(G3304,BadCanCurves,1,FALSE())),VLOOKUP(D3304,FOLIOS,6,FALSE()),"not used")</f>
        <v>not used</v>
      </c>
      <c r="P3304" s="84" t="n">
        <f aca="false">IF($N3304="P",VLOOKUP(H3304,PrcBuckets,2,FALSE()),0)</f>
        <v>13</v>
      </c>
      <c r="Q3304" s="84" t="n">
        <f aca="false">IF($N3304="D",VLOOKUP(H3304,BasisBuckets,2,FALSE()),0)</f>
        <v>0</v>
      </c>
      <c r="R3304" s="84" t="n">
        <f aca="false">IF($N3304="PHY",VLOOKUP(H3304,PGDBuckets,2,FALSE()),0)</f>
        <v>0</v>
      </c>
      <c r="S3304" s="84" t="n">
        <f aca="false">IF($N3304="G",VLOOKUP(H3304,PGDBuckets,2,FALSE()),0)</f>
        <v>0</v>
      </c>
      <c r="T3304" s="84" t="n">
        <f aca="false">SUM(P3304:S3304)</f>
        <v>13</v>
      </c>
      <c r="U3304" s="84" t="str">
        <f aca="false">IF(O3304="not used","-",O3304&amp;N3304&amp;T3304)</f>
        <v>-</v>
      </c>
      <c r="V3304" s="84" t="str">
        <f aca="false">IF(O3304="Not Used","-",VLOOKUP(D3304,FOLIOS,7,FALSE())&amp;H3304)</f>
        <v>-</v>
      </c>
      <c r="W3304" s="84" t="str">
        <f aca="false">IF(U3304="-","-",O3304&amp;E3304&amp;H3304)</f>
        <v>-</v>
      </c>
      <c r="X3304" s="85" t="str">
        <f aca="false">D3304&amp;G3304</f>
        <v>FT-CAND-EGSC-PRCTOLL:MCNEIL/MON</v>
      </c>
      <c r="AF3304" s="0" t="str">
        <f aca="false">D3304&amp;V3304</f>
        <v>FT-CAND-EGSC-PRC-</v>
      </c>
    </row>
    <row r="3305" customFormat="false" ht="12.75" hidden="false" customHeight="false" outlineLevel="0" collapsed="false">
      <c r="A3305" s="81" t="n">
        <v>36682</v>
      </c>
      <c r="B3305" s="82" t="s">
        <v>55</v>
      </c>
      <c r="C3305" s="82" t="s">
        <v>56</v>
      </c>
      <c r="D3305" s="82" t="s">
        <v>103</v>
      </c>
      <c r="E3305" s="82" t="s">
        <v>24</v>
      </c>
      <c r="F3305" s="81"/>
      <c r="G3305" s="82" t="s">
        <v>66</v>
      </c>
      <c r="H3305" s="90" t="n">
        <v>38808</v>
      </c>
      <c r="I3305" s="82" t="n">
        <v>-308322</v>
      </c>
      <c r="J3305" s="82" t="n">
        <v>0</v>
      </c>
      <c r="K3305" s="83" t="n">
        <f aca="false">IF(J3305=0,0,J3305/I3305)</f>
        <v>0</v>
      </c>
      <c r="L3305" s="83" t="n">
        <f aca="false">I3305/UOM</f>
        <v>-30.8322</v>
      </c>
      <c r="M3305" s="83" t="n">
        <f aca="false">J3305/UOM</f>
        <v>0</v>
      </c>
      <c r="N3305" s="84" t="str">
        <f aca="false">IF(F3305="P","PHY",IF(F3305="G","G",E3305))</f>
        <v>P</v>
      </c>
      <c r="O3305" s="84" t="str">
        <f aca="false">IF(ISNA(VLOOKUP(G3305,BadCanCurves,1,FALSE())),VLOOKUP(D3305,FOLIOS,6,FALSE()),"not used")</f>
        <v>not used</v>
      </c>
      <c r="P3305" s="84" t="n">
        <f aca="false">IF($N3305="P",VLOOKUP(H3305,PrcBuckets,2,FALSE()),0)</f>
        <v>13</v>
      </c>
      <c r="Q3305" s="84" t="n">
        <f aca="false">IF($N3305="D",VLOOKUP(H3305,BasisBuckets,2,FALSE()),0)</f>
        <v>0</v>
      </c>
      <c r="R3305" s="84" t="n">
        <f aca="false">IF($N3305="PHY",VLOOKUP(H3305,PGDBuckets,2,FALSE()),0)</f>
        <v>0</v>
      </c>
      <c r="S3305" s="84" t="n">
        <f aca="false">IF($N3305="G",VLOOKUP(H3305,PGDBuckets,2,FALSE()),0)</f>
        <v>0</v>
      </c>
      <c r="T3305" s="84" t="n">
        <f aca="false">SUM(P3305:S3305)</f>
        <v>13</v>
      </c>
      <c r="U3305" s="84" t="str">
        <f aca="false">IF(O3305="not used","-",O3305&amp;N3305&amp;T3305)</f>
        <v>-</v>
      </c>
      <c r="V3305" s="84" t="str">
        <f aca="false">IF(O3305="Not Used","-",VLOOKUP(D3305,FOLIOS,7,FALSE())&amp;H3305)</f>
        <v>-</v>
      </c>
      <c r="W3305" s="84" t="str">
        <f aca="false">IF(U3305="-","-",O3305&amp;E3305&amp;H3305)</f>
        <v>-</v>
      </c>
      <c r="X3305" s="85" t="str">
        <f aca="false">D3305&amp;G3305</f>
        <v>FT-CAND-EGSC-PRCTOLL:MCNEIL/MON</v>
      </c>
      <c r="AF3305" s="0" t="str">
        <f aca="false">D3305&amp;V3305</f>
        <v>FT-CAND-EGSC-PRC-</v>
      </c>
    </row>
    <row r="3306" customFormat="false" ht="12.75" hidden="false" customHeight="false" outlineLevel="0" collapsed="false">
      <c r="A3306" s="81" t="n">
        <v>36682</v>
      </c>
      <c r="B3306" s="82" t="s">
        <v>55</v>
      </c>
      <c r="C3306" s="82" t="s">
        <v>56</v>
      </c>
      <c r="D3306" s="82" t="s">
        <v>103</v>
      </c>
      <c r="E3306" s="82" t="s">
        <v>24</v>
      </c>
      <c r="F3306" s="81"/>
      <c r="G3306" s="82" t="s">
        <v>66</v>
      </c>
      <c r="H3306" s="90" t="n">
        <v>38838</v>
      </c>
      <c r="I3306" s="82" t="n">
        <v>-316698</v>
      </c>
      <c r="J3306" s="82" t="n">
        <v>0</v>
      </c>
      <c r="K3306" s="83" t="n">
        <f aca="false">IF(J3306=0,0,J3306/I3306)</f>
        <v>0</v>
      </c>
      <c r="L3306" s="83" t="n">
        <f aca="false">I3306/UOM</f>
        <v>-31.6698</v>
      </c>
      <c r="M3306" s="83" t="n">
        <f aca="false">J3306/UOM</f>
        <v>0</v>
      </c>
      <c r="N3306" s="84" t="str">
        <f aca="false">IF(F3306="P","PHY",IF(F3306="G","G",E3306))</f>
        <v>P</v>
      </c>
      <c r="O3306" s="84" t="str">
        <f aca="false">IF(ISNA(VLOOKUP(G3306,BadCanCurves,1,FALSE())),VLOOKUP(D3306,FOLIOS,6,FALSE()),"not used")</f>
        <v>not used</v>
      </c>
      <c r="P3306" s="84" t="n">
        <f aca="false">IF($N3306="P",VLOOKUP(H3306,PrcBuckets,2,FALSE()),0)</f>
        <v>13</v>
      </c>
      <c r="Q3306" s="84" t="n">
        <f aca="false">IF($N3306="D",VLOOKUP(H3306,BasisBuckets,2,FALSE()),0)</f>
        <v>0</v>
      </c>
      <c r="R3306" s="84" t="n">
        <f aca="false">IF($N3306="PHY",VLOOKUP(H3306,PGDBuckets,2,FALSE()),0)</f>
        <v>0</v>
      </c>
      <c r="S3306" s="84" t="n">
        <f aca="false">IF($N3306="G",VLOOKUP(H3306,PGDBuckets,2,FALSE()),0)</f>
        <v>0</v>
      </c>
      <c r="T3306" s="84" t="n">
        <f aca="false">SUM(P3306:S3306)</f>
        <v>13</v>
      </c>
      <c r="U3306" s="84" t="str">
        <f aca="false">IF(O3306="not used","-",O3306&amp;N3306&amp;T3306)</f>
        <v>-</v>
      </c>
      <c r="V3306" s="84" t="str">
        <f aca="false">IF(O3306="Not Used","-",VLOOKUP(D3306,FOLIOS,7,FALSE())&amp;H3306)</f>
        <v>-</v>
      </c>
      <c r="W3306" s="84" t="str">
        <f aca="false">IF(U3306="-","-",O3306&amp;E3306&amp;H3306)</f>
        <v>-</v>
      </c>
      <c r="X3306" s="85" t="str">
        <f aca="false">D3306&amp;G3306</f>
        <v>FT-CAND-EGSC-PRCTOLL:MCNEIL/MON</v>
      </c>
      <c r="AF3306" s="0" t="str">
        <f aca="false">D3306&amp;V3306</f>
        <v>FT-CAND-EGSC-PRC-</v>
      </c>
    </row>
    <row r="3307" customFormat="false" ht="12.75" hidden="false" customHeight="false" outlineLevel="0" collapsed="false">
      <c r="A3307" s="81" t="n">
        <v>36682</v>
      </c>
      <c r="B3307" s="82" t="s">
        <v>55</v>
      </c>
      <c r="C3307" s="82" t="s">
        <v>56</v>
      </c>
      <c r="D3307" s="82" t="s">
        <v>103</v>
      </c>
      <c r="E3307" s="82" t="s">
        <v>24</v>
      </c>
      <c r="F3307" s="81"/>
      <c r="G3307" s="82" t="s">
        <v>66</v>
      </c>
      <c r="H3307" s="90" t="n">
        <v>38869</v>
      </c>
      <c r="I3307" s="82" t="n">
        <v>-304591</v>
      </c>
      <c r="J3307" s="82" t="n">
        <v>0</v>
      </c>
      <c r="K3307" s="83" t="n">
        <f aca="false">IF(J3307=0,0,J3307/I3307)</f>
        <v>0</v>
      </c>
      <c r="L3307" s="83" t="n">
        <f aca="false">I3307/UOM</f>
        <v>-30.4591</v>
      </c>
      <c r="M3307" s="83" t="n">
        <f aca="false">J3307/UOM</f>
        <v>0</v>
      </c>
      <c r="N3307" s="84" t="str">
        <f aca="false">IF(F3307="P","PHY",IF(F3307="G","G",E3307))</f>
        <v>P</v>
      </c>
      <c r="O3307" s="84" t="str">
        <f aca="false">IF(ISNA(VLOOKUP(G3307,BadCanCurves,1,FALSE())),VLOOKUP(D3307,FOLIOS,6,FALSE()),"not used")</f>
        <v>not used</v>
      </c>
      <c r="P3307" s="84" t="n">
        <f aca="false">IF($N3307="P",VLOOKUP(H3307,PrcBuckets,2,FALSE()),0)</f>
        <v>13</v>
      </c>
      <c r="Q3307" s="84" t="n">
        <f aca="false">IF($N3307="D",VLOOKUP(H3307,BasisBuckets,2,FALSE()),0)</f>
        <v>0</v>
      </c>
      <c r="R3307" s="84" t="n">
        <f aca="false">IF($N3307="PHY",VLOOKUP(H3307,PGDBuckets,2,FALSE()),0)</f>
        <v>0</v>
      </c>
      <c r="S3307" s="84" t="n">
        <f aca="false">IF($N3307="G",VLOOKUP(H3307,PGDBuckets,2,FALSE()),0)</f>
        <v>0</v>
      </c>
      <c r="T3307" s="84" t="n">
        <f aca="false">SUM(P3307:S3307)</f>
        <v>13</v>
      </c>
      <c r="U3307" s="84" t="str">
        <f aca="false">IF(O3307="not used","-",O3307&amp;N3307&amp;T3307)</f>
        <v>-</v>
      </c>
      <c r="V3307" s="84" t="str">
        <f aca="false">IF(O3307="Not Used","-",VLOOKUP(D3307,FOLIOS,7,FALSE())&amp;H3307)</f>
        <v>-</v>
      </c>
      <c r="W3307" s="84" t="str">
        <f aca="false">IF(U3307="-","-",O3307&amp;E3307&amp;H3307)</f>
        <v>-</v>
      </c>
      <c r="X3307" s="85" t="str">
        <f aca="false">D3307&amp;G3307</f>
        <v>FT-CAND-EGSC-PRCTOLL:MCNEIL/MON</v>
      </c>
      <c r="AF3307" s="0" t="str">
        <f aca="false">D3307&amp;V3307</f>
        <v>FT-CAND-EGSC-PRC-</v>
      </c>
    </row>
    <row r="3308" customFormat="false" ht="12.75" hidden="false" customHeight="false" outlineLevel="0" collapsed="false">
      <c r="A3308" s="81" t="n">
        <v>36682</v>
      </c>
      <c r="B3308" s="82" t="s">
        <v>55</v>
      </c>
      <c r="C3308" s="82" t="s">
        <v>56</v>
      </c>
      <c r="D3308" s="82" t="s">
        <v>103</v>
      </c>
      <c r="E3308" s="82" t="s">
        <v>24</v>
      </c>
      <c r="F3308" s="81"/>
      <c r="G3308" s="82" t="s">
        <v>66</v>
      </c>
      <c r="H3308" s="90" t="n">
        <v>38899</v>
      </c>
      <c r="I3308" s="82" t="n">
        <v>-312864</v>
      </c>
      <c r="J3308" s="82" t="n">
        <v>0</v>
      </c>
      <c r="K3308" s="83" t="n">
        <f aca="false">IF(J3308=0,0,J3308/I3308)</f>
        <v>0</v>
      </c>
      <c r="L3308" s="83" t="n">
        <f aca="false">I3308/UOM</f>
        <v>-31.2864</v>
      </c>
      <c r="M3308" s="83" t="n">
        <f aca="false">J3308/UOM</f>
        <v>0</v>
      </c>
      <c r="N3308" s="84" t="str">
        <f aca="false">IF(F3308="P","PHY",IF(F3308="G","G",E3308))</f>
        <v>P</v>
      </c>
      <c r="O3308" s="84" t="str">
        <f aca="false">IF(ISNA(VLOOKUP(G3308,BadCanCurves,1,FALSE())),VLOOKUP(D3308,FOLIOS,6,FALSE()),"not used")</f>
        <v>not used</v>
      </c>
      <c r="P3308" s="84" t="n">
        <f aca="false">IF($N3308="P",VLOOKUP(H3308,PrcBuckets,2,FALSE()),0)</f>
        <v>13</v>
      </c>
      <c r="Q3308" s="84" t="n">
        <f aca="false">IF($N3308="D",VLOOKUP(H3308,BasisBuckets,2,FALSE()),0)</f>
        <v>0</v>
      </c>
      <c r="R3308" s="84" t="n">
        <f aca="false">IF($N3308="PHY",VLOOKUP(H3308,PGDBuckets,2,FALSE()),0)</f>
        <v>0</v>
      </c>
      <c r="S3308" s="84" t="n">
        <f aca="false">IF($N3308="G",VLOOKUP(H3308,PGDBuckets,2,FALSE()),0)</f>
        <v>0</v>
      </c>
      <c r="T3308" s="84" t="n">
        <f aca="false">SUM(P3308:S3308)</f>
        <v>13</v>
      </c>
      <c r="U3308" s="84" t="str">
        <f aca="false">IF(O3308="not used","-",O3308&amp;N3308&amp;T3308)</f>
        <v>-</v>
      </c>
      <c r="V3308" s="84" t="str">
        <f aca="false">IF(O3308="Not Used","-",VLOOKUP(D3308,FOLIOS,7,FALSE())&amp;H3308)</f>
        <v>-</v>
      </c>
      <c r="W3308" s="84" t="str">
        <f aca="false">IF(U3308="-","-",O3308&amp;E3308&amp;H3308)</f>
        <v>-</v>
      </c>
      <c r="X3308" s="85" t="str">
        <f aca="false">D3308&amp;G3308</f>
        <v>FT-CAND-EGSC-PRCTOLL:MCNEIL/MON</v>
      </c>
      <c r="AF3308" s="0" t="str">
        <f aca="false">D3308&amp;V3308</f>
        <v>FT-CAND-EGSC-PRC-</v>
      </c>
    </row>
    <row r="3309" customFormat="false" ht="12.75" hidden="false" customHeight="false" outlineLevel="0" collapsed="false">
      <c r="A3309" s="81" t="n">
        <v>36682</v>
      </c>
      <c r="B3309" s="82" t="s">
        <v>55</v>
      </c>
      <c r="C3309" s="82" t="s">
        <v>56</v>
      </c>
      <c r="D3309" s="82" t="s">
        <v>103</v>
      </c>
      <c r="E3309" s="82" t="s">
        <v>24</v>
      </c>
      <c r="F3309" s="81"/>
      <c r="G3309" s="82" t="s">
        <v>66</v>
      </c>
      <c r="H3309" s="90" t="n">
        <v>38930</v>
      </c>
      <c r="I3309" s="82" t="n">
        <v>-310933</v>
      </c>
      <c r="J3309" s="82" t="n">
        <v>0</v>
      </c>
      <c r="K3309" s="83" t="n">
        <f aca="false">IF(J3309=0,0,J3309/I3309)</f>
        <v>0</v>
      </c>
      <c r="L3309" s="83" t="n">
        <f aca="false">I3309/UOM</f>
        <v>-31.0933</v>
      </c>
      <c r="M3309" s="83" t="n">
        <f aca="false">J3309/UOM</f>
        <v>0</v>
      </c>
      <c r="N3309" s="84" t="str">
        <f aca="false">IF(F3309="P","PHY",IF(F3309="G","G",E3309))</f>
        <v>P</v>
      </c>
      <c r="O3309" s="84" t="str">
        <f aca="false">IF(ISNA(VLOOKUP(G3309,BadCanCurves,1,FALSE())),VLOOKUP(D3309,FOLIOS,6,FALSE()),"not used")</f>
        <v>not used</v>
      </c>
      <c r="P3309" s="84" t="n">
        <f aca="false">IF($N3309="P",VLOOKUP(H3309,PrcBuckets,2,FALSE()),0)</f>
        <v>13</v>
      </c>
      <c r="Q3309" s="84" t="n">
        <f aca="false">IF($N3309="D",VLOOKUP(H3309,BasisBuckets,2,FALSE()),0)</f>
        <v>0</v>
      </c>
      <c r="R3309" s="84" t="n">
        <f aca="false">IF($N3309="PHY",VLOOKUP(H3309,PGDBuckets,2,FALSE()),0)</f>
        <v>0</v>
      </c>
      <c r="S3309" s="84" t="n">
        <f aca="false">IF($N3309="G",VLOOKUP(H3309,PGDBuckets,2,FALSE()),0)</f>
        <v>0</v>
      </c>
      <c r="T3309" s="84" t="n">
        <f aca="false">SUM(P3309:S3309)</f>
        <v>13</v>
      </c>
      <c r="U3309" s="84" t="str">
        <f aca="false">IF(O3309="not used","-",O3309&amp;N3309&amp;T3309)</f>
        <v>-</v>
      </c>
      <c r="V3309" s="84" t="str">
        <f aca="false">IF(O3309="Not Used","-",VLOOKUP(D3309,FOLIOS,7,FALSE())&amp;H3309)</f>
        <v>-</v>
      </c>
      <c r="W3309" s="84" t="str">
        <f aca="false">IF(U3309="-","-",O3309&amp;E3309&amp;H3309)</f>
        <v>-</v>
      </c>
      <c r="X3309" s="85" t="str">
        <f aca="false">D3309&amp;G3309</f>
        <v>FT-CAND-EGSC-PRCTOLL:MCNEIL/MON</v>
      </c>
      <c r="AF3309" s="0" t="str">
        <f aca="false">D3309&amp;V3309</f>
        <v>FT-CAND-EGSC-PRC-</v>
      </c>
    </row>
    <row r="3310" customFormat="false" ht="12.75" hidden="false" customHeight="false" outlineLevel="0" collapsed="false">
      <c r="A3310" s="81" t="n">
        <v>36682</v>
      </c>
      <c r="B3310" s="82" t="s">
        <v>55</v>
      </c>
      <c r="C3310" s="82" t="s">
        <v>56</v>
      </c>
      <c r="D3310" s="82" t="s">
        <v>103</v>
      </c>
      <c r="E3310" s="82" t="s">
        <v>24</v>
      </c>
      <c r="F3310" s="81"/>
      <c r="G3310" s="82" t="s">
        <v>66</v>
      </c>
      <c r="H3310" s="90" t="n">
        <v>38961</v>
      </c>
      <c r="I3310" s="82" t="n">
        <v>-299044</v>
      </c>
      <c r="J3310" s="82" t="n">
        <v>0</v>
      </c>
      <c r="K3310" s="83" t="n">
        <f aca="false">IF(J3310=0,0,J3310/I3310)</f>
        <v>0</v>
      </c>
      <c r="L3310" s="83" t="n">
        <f aca="false">I3310/UOM</f>
        <v>-29.9044</v>
      </c>
      <c r="M3310" s="83" t="n">
        <f aca="false">J3310/UOM</f>
        <v>0</v>
      </c>
      <c r="N3310" s="84" t="str">
        <f aca="false">IF(F3310="P","PHY",IF(F3310="G","G",E3310))</f>
        <v>P</v>
      </c>
      <c r="O3310" s="84" t="str">
        <f aca="false">IF(ISNA(VLOOKUP(G3310,BadCanCurves,1,FALSE())),VLOOKUP(D3310,FOLIOS,6,FALSE()),"not used")</f>
        <v>not used</v>
      </c>
      <c r="P3310" s="84" t="n">
        <f aca="false">IF($N3310="P",VLOOKUP(H3310,PrcBuckets,2,FALSE()),0)</f>
        <v>13</v>
      </c>
      <c r="Q3310" s="84" t="n">
        <f aca="false">IF($N3310="D",VLOOKUP(H3310,BasisBuckets,2,FALSE()),0)</f>
        <v>0</v>
      </c>
      <c r="R3310" s="84" t="n">
        <f aca="false">IF($N3310="PHY",VLOOKUP(H3310,PGDBuckets,2,FALSE()),0)</f>
        <v>0</v>
      </c>
      <c r="S3310" s="84" t="n">
        <f aca="false">IF($N3310="G",VLOOKUP(H3310,PGDBuckets,2,FALSE()),0)</f>
        <v>0</v>
      </c>
      <c r="T3310" s="84" t="n">
        <f aca="false">SUM(P3310:S3310)</f>
        <v>13</v>
      </c>
      <c r="U3310" s="84" t="str">
        <f aca="false">IF(O3310="not used","-",O3310&amp;N3310&amp;T3310)</f>
        <v>-</v>
      </c>
      <c r="V3310" s="84" t="str">
        <f aca="false">IF(O3310="Not Used","-",VLOOKUP(D3310,FOLIOS,7,FALSE())&amp;H3310)</f>
        <v>-</v>
      </c>
      <c r="W3310" s="84" t="str">
        <f aca="false">IF(U3310="-","-",O3310&amp;E3310&amp;H3310)</f>
        <v>-</v>
      </c>
      <c r="X3310" s="85" t="str">
        <f aca="false">D3310&amp;G3310</f>
        <v>FT-CAND-EGSC-PRCTOLL:MCNEIL/MON</v>
      </c>
      <c r="AF3310" s="0" t="str">
        <f aca="false">D3310&amp;V3310</f>
        <v>FT-CAND-EGSC-PRC-</v>
      </c>
    </row>
    <row r="3311" customFormat="false" ht="12.75" hidden="false" customHeight="false" outlineLevel="0" collapsed="false">
      <c r="A3311" s="81" t="n">
        <v>36682</v>
      </c>
      <c r="B3311" s="82" t="s">
        <v>55</v>
      </c>
      <c r="C3311" s="82" t="s">
        <v>56</v>
      </c>
      <c r="D3311" s="82" t="s">
        <v>103</v>
      </c>
      <c r="E3311" s="82" t="s">
        <v>24</v>
      </c>
      <c r="F3311" s="81"/>
      <c r="G3311" s="82" t="s">
        <v>66</v>
      </c>
      <c r="H3311" s="90" t="n">
        <v>38991</v>
      </c>
      <c r="I3311" s="82" t="n">
        <v>-307164</v>
      </c>
      <c r="J3311" s="82" t="n">
        <v>0</v>
      </c>
      <c r="K3311" s="83" t="n">
        <f aca="false">IF(J3311=0,0,J3311/I3311)</f>
        <v>0</v>
      </c>
      <c r="L3311" s="83" t="n">
        <f aca="false">I3311/UOM</f>
        <v>-30.7164</v>
      </c>
      <c r="M3311" s="83" t="n">
        <f aca="false">J3311/UOM</f>
        <v>0</v>
      </c>
      <c r="N3311" s="84" t="str">
        <f aca="false">IF(F3311="P","PHY",IF(F3311="G","G",E3311))</f>
        <v>P</v>
      </c>
      <c r="O3311" s="84" t="str">
        <f aca="false">IF(ISNA(VLOOKUP(G3311,BadCanCurves,1,FALSE())),VLOOKUP(D3311,FOLIOS,6,FALSE()),"not used")</f>
        <v>not used</v>
      </c>
      <c r="P3311" s="84" t="n">
        <f aca="false">IF($N3311="P",VLOOKUP(H3311,PrcBuckets,2,FALSE()),0)</f>
        <v>13</v>
      </c>
      <c r="Q3311" s="84" t="n">
        <f aca="false">IF($N3311="D",VLOOKUP(H3311,BasisBuckets,2,FALSE()),0)</f>
        <v>0</v>
      </c>
      <c r="R3311" s="84" t="n">
        <f aca="false">IF($N3311="PHY",VLOOKUP(H3311,PGDBuckets,2,FALSE()),0)</f>
        <v>0</v>
      </c>
      <c r="S3311" s="84" t="n">
        <f aca="false">IF($N3311="G",VLOOKUP(H3311,PGDBuckets,2,FALSE()),0)</f>
        <v>0</v>
      </c>
      <c r="T3311" s="84" t="n">
        <f aca="false">SUM(P3311:S3311)</f>
        <v>13</v>
      </c>
      <c r="U3311" s="84" t="str">
        <f aca="false">IF(O3311="not used","-",O3311&amp;N3311&amp;T3311)</f>
        <v>-</v>
      </c>
      <c r="V3311" s="84" t="str">
        <f aca="false">IF(O3311="Not Used","-",VLOOKUP(D3311,FOLIOS,7,FALSE())&amp;H3311)</f>
        <v>-</v>
      </c>
      <c r="W3311" s="84" t="str">
        <f aca="false">IF(U3311="-","-",O3311&amp;E3311&amp;H3311)</f>
        <v>-</v>
      </c>
      <c r="X3311" s="85" t="str">
        <f aca="false">D3311&amp;G3311</f>
        <v>FT-CAND-EGSC-PRCTOLL:MCNEIL/MON</v>
      </c>
      <c r="AF3311" s="0" t="str">
        <f aca="false">D3311&amp;V3311</f>
        <v>FT-CAND-EGSC-PRC-</v>
      </c>
    </row>
    <row r="3312" customFormat="false" ht="12.75" hidden="false" customHeight="false" outlineLevel="0" collapsed="false">
      <c r="A3312" s="81" t="n">
        <v>36682</v>
      </c>
      <c r="B3312" s="82" t="s">
        <v>55</v>
      </c>
      <c r="C3312" s="82" t="s">
        <v>56</v>
      </c>
      <c r="D3312" s="82" t="s">
        <v>103</v>
      </c>
      <c r="E3312" s="82" t="s">
        <v>24</v>
      </c>
      <c r="F3312" s="81"/>
      <c r="G3312" s="82" t="s">
        <v>66</v>
      </c>
      <c r="H3312" s="90" t="n">
        <v>39022</v>
      </c>
      <c r="I3312" s="82" t="n">
        <v>-295417</v>
      </c>
      <c r="J3312" s="82" t="n">
        <v>0</v>
      </c>
      <c r="K3312" s="83" t="n">
        <f aca="false">IF(J3312=0,0,J3312/I3312)</f>
        <v>0</v>
      </c>
      <c r="L3312" s="83" t="n">
        <f aca="false">I3312/UOM</f>
        <v>-29.5417</v>
      </c>
      <c r="M3312" s="83" t="n">
        <f aca="false">J3312/UOM</f>
        <v>0</v>
      </c>
      <c r="N3312" s="84" t="str">
        <f aca="false">IF(F3312="P","PHY",IF(F3312="G","G",E3312))</f>
        <v>P</v>
      </c>
      <c r="O3312" s="84" t="str">
        <f aca="false">IF(ISNA(VLOOKUP(G3312,BadCanCurves,1,FALSE())),VLOOKUP(D3312,FOLIOS,6,FALSE()),"not used")</f>
        <v>not used</v>
      </c>
      <c r="P3312" s="84" t="n">
        <f aca="false">IF($N3312="P",VLOOKUP(H3312,PrcBuckets,2,FALSE()),0)</f>
        <v>13</v>
      </c>
      <c r="Q3312" s="84" t="n">
        <f aca="false">IF($N3312="D",VLOOKUP(H3312,BasisBuckets,2,FALSE()),0)</f>
        <v>0</v>
      </c>
      <c r="R3312" s="84" t="n">
        <f aca="false">IF($N3312="PHY",VLOOKUP(H3312,PGDBuckets,2,FALSE()),0)</f>
        <v>0</v>
      </c>
      <c r="S3312" s="84" t="n">
        <f aca="false">IF($N3312="G",VLOOKUP(H3312,PGDBuckets,2,FALSE()),0)</f>
        <v>0</v>
      </c>
      <c r="T3312" s="84" t="n">
        <f aca="false">SUM(P3312:S3312)</f>
        <v>13</v>
      </c>
      <c r="U3312" s="84" t="str">
        <f aca="false">IF(O3312="not used","-",O3312&amp;N3312&amp;T3312)</f>
        <v>-</v>
      </c>
      <c r="V3312" s="84" t="str">
        <f aca="false">IF(O3312="Not Used","-",VLOOKUP(D3312,FOLIOS,7,FALSE())&amp;H3312)</f>
        <v>-</v>
      </c>
      <c r="W3312" s="84" t="str">
        <f aca="false">IF(U3312="-","-",O3312&amp;E3312&amp;H3312)</f>
        <v>-</v>
      </c>
      <c r="X3312" s="85" t="str">
        <f aca="false">D3312&amp;G3312</f>
        <v>FT-CAND-EGSC-PRCTOLL:MCNEIL/MON</v>
      </c>
      <c r="AF3312" s="0" t="str">
        <f aca="false">D3312&amp;V3312</f>
        <v>FT-CAND-EGSC-PRC-</v>
      </c>
    </row>
    <row r="3313" customFormat="false" ht="12.75" hidden="false" customHeight="false" outlineLevel="0" collapsed="false">
      <c r="A3313" s="81" t="n">
        <v>36682</v>
      </c>
      <c r="B3313" s="82" t="s">
        <v>55</v>
      </c>
      <c r="C3313" s="82" t="s">
        <v>56</v>
      </c>
      <c r="D3313" s="82" t="s">
        <v>103</v>
      </c>
      <c r="E3313" s="82" t="s">
        <v>24</v>
      </c>
      <c r="F3313" s="81"/>
      <c r="G3313" s="82" t="s">
        <v>66</v>
      </c>
      <c r="H3313" s="90" t="n">
        <v>39052</v>
      </c>
      <c r="I3313" s="82" t="n">
        <v>-303437</v>
      </c>
      <c r="J3313" s="82" t="n">
        <v>0</v>
      </c>
      <c r="K3313" s="83" t="n">
        <f aca="false">IF(J3313=0,0,J3313/I3313)</f>
        <v>0</v>
      </c>
      <c r="L3313" s="83" t="n">
        <f aca="false">I3313/UOM</f>
        <v>-30.3437</v>
      </c>
      <c r="M3313" s="83" t="n">
        <f aca="false">J3313/UOM</f>
        <v>0</v>
      </c>
      <c r="N3313" s="84" t="str">
        <f aca="false">IF(F3313="P","PHY",IF(F3313="G","G",E3313))</f>
        <v>P</v>
      </c>
      <c r="O3313" s="84" t="str">
        <f aca="false">IF(ISNA(VLOOKUP(G3313,BadCanCurves,1,FALSE())),VLOOKUP(D3313,FOLIOS,6,FALSE()),"not used")</f>
        <v>not used</v>
      </c>
      <c r="P3313" s="84" t="n">
        <f aca="false">IF($N3313="P",VLOOKUP(H3313,PrcBuckets,2,FALSE()),0)</f>
        <v>13</v>
      </c>
      <c r="Q3313" s="84" t="n">
        <f aca="false">IF($N3313="D",VLOOKUP(H3313,BasisBuckets,2,FALSE()),0)</f>
        <v>0</v>
      </c>
      <c r="R3313" s="84" t="n">
        <f aca="false">IF($N3313="PHY",VLOOKUP(H3313,PGDBuckets,2,FALSE()),0)</f>
        <v>0</v>
      </c>
      <c r="S3313" s="84" t="n">
        <f aca="false">IF($N3313="G",VLOOKUP(H3313,PGDBuckets,2,FALSE()),0)</f>
        <v>0</v>
      </c>
      <c r="T3313" s="84" t="n">
        <f aca="false">SUM(P3313:S3313)</f>
        <v>13</v>
      </c>
      <c r="U3313" s="84" t="str">
        <f aca="false">IF(O3313="not used","-",O3313&amp;N3313&amp;T3313)</f>
        <v>-</v>
      </c>
      <c r="V3313" s="84" t="str">
        <f aca="false">IF(O3313="Not Used","-",VLOOKUP(D3313,FOLIOS,7,FALSE())&amp;H3313)</f>
        <v>-</v>
      </c>
      <c r="W3313" s="84" t="str">
        <f aca="false">IF(U3313="-","-",O3313&amp;E3313&amp;H3313)</f>
        <v>-</v>
      </c>
      <c r="X3313" s="85" t="str">
        <f aca="false">D3313&amp;G3313</f>
        <v>FT-CAND-EGSC-PRCTOLL:MCNEIL/MON</v>
      </c>
      <c r="AF3313" s="0" t="str">
        <f aca="false">D3313&amp;V3313</f>
        <v>FT-CAND-EGSC-PRC-</v>
      </c>
    </row>
    <row r="3314" customFormat="false" ht="12.75" hidden="false" customHeight="false" outlineLevel="0" collapsed="false">
      <c r="A3314" s="81" t="n">
        <v>36682</v>
      </c>
      <c r="B3314" s="82" t="s">
        <v>55</v>
      </c>
      <c r="C3314" s="82" t="s">
        <v>56</v>
      </c>
      <c r="D3314" s="82" t="s">
        <v>103</v>
      </c>
      <c r="E3314" s="82" t="s">
        <v>24</v>
      </c>
      <c r="F3314" s="81"/>
      <c r="G3314" s="82" t="s">
        <v>66</v>
      </c>
      <c r="H3314" s="90" t="n">
        <v>39083</v>
      </c>
      <c r="I3314" s="82" t="n">
        <v>-301559</v>
      </c>
      <c r="J3314" s="82" t="n">
        <v>0</v>
      </c>
      <c r="K3314" s="83" t="n">
        <f aca="false">IF(J3314=0,0,J3314/I3314)</f>
        <v>0</v>
      </c>
      <c r="L3314" s="83" t="n">
        <f aca="false">I3314/UOM</f>
        <v>-30.1559</v>
      </c>
      <c r="M3314" s="83" t="n">
        <f aca="false">J3314/UOM</f>
        <v>0</v>
      </c>
      <c r="N3314" s="84" t="str">
        <f aca="false">IF(F3314="P","PHY",IF(F3314="G","G",E3314))</f>
        <v>P</v>
      </c>
      <c r="O3314" s="84" t="str">
        <f aca="false">IF(ISNA(VLOOKUP(G3314,BadCanCurves,1,FALSE())),VLOOKUP(D3314,FOLIOS,6,FALSE()),"not used")</f>
        <v>not used</v>
      </c>
      <c r="P3314" s="84" t="n">
        <f aca="false">IF($N3314="P",VLOOKUP(H3314,PrcBuckets,2,FALSE()),0)</f>
        <v>13</v>
      </c>
      <c r="Q3314" s="84" t="n">
        <f aca="false">IF($N3314="D",VLOOKUP(H3314,BasisBuckets,2,FALSE()),0)</f>
        <v>0</v>
      </c>
      <c r="R3314" s="84" t="n">
        <f aca="false">IF($N3314="PHY",VLOOKUP(H3314,PGDBuckets,2,FALSE()),0)</f>
        <v>0</v>
      </c>
      <c r="S3314" s="84" t="n">
        <f aca="false">IF($N3314="G",VLOOKUP(H3314,PGDBuckets,2,FALSE()),0)</f>
        <v>0</v>
      </c>
      <c r="T3314" s="84" t="n">
        <f aca="false">SUM(P3314:S3314)</f>
        <v>13</v>
      </c>
      <c r="U3314" s="84" t="str">
        <f aca="false">IF(O3314="not used","-",O3314&amp;N3314&amp;T3314)</f>
        <v>-</v>
      </c>
      <c r="V3314" s="84" t="str">
        <f aca="false">IF(O3314="Not Used","-",VLOOKUP(D3314,FOLIOS,7,FALSE())&amp;H3314)</f>
        <v>-</v>
      </c>
      <c r="W3314" s="84" t="str">
        <f aca="false">IF(U3314="-","-",O3314&amp;E3314&amp;H3314)</f>
        <v>-</v>
      </c>
      <c r="X3314" s="85" t="str">
        <f aca="false">D3314&amp;G3314</f>
        <v>FT-CAND-EGSC-PRCTOLL:MCNEIL/MON</v>
      </c>
      <c r="AF3314" s="0" t="str">
        <f aca="false">D3314&amp;V3314</f>
        <v>FT-CAND-EGSC-PRC-</v>
      </c>
    </row>
    <row r="3315" customFormat="false" ht="12.75" hidden="false" customHeight="false" outlineLevel="0" collapsed="false">
      <c r="A3315" s="81" t="n">
        <v>36682</v>
      </c>
      <c r="B3315" s="82" t="s">
        <v>55</v>
      </c>
      <c r="C3315" s="82" t="s">
        <v>56</v>
      </c>
      <c r="D3315" s="82" t="s">
        <v>103</v>
      </c>
      <c r="E3315" s="82" t="s">
        <v>24</v>
      </c>
      <c r="F3315" s="81"/>
      <c r="G3315" s="82" t="s">
        <v>66</v>
      </c>
      <c r="H3315" s="90" t="n">
        <v>39114</v>
      </c>
      <c r="I3315" s="82" t="n">
        <v>-270690</v>
      </c>
      <c r="J3315" s="82" t="n">
        <v>0</v>
      </c>
      <c r="K3315" s="83" t="n">
        <f aca="false">IF(J3315=0,0,J3315/I3315)</f>
        <v>0</v>
      </c>
      <c r="L3315" s="83" t="n">
        <f aca="false">I3315/UOM</f>
        <v>-27.069</v>
      </c>
      <c r="M3315" s="83" t="n">
        <f aca="false">J3315/UOM</f>
        <v>0</v>
      </c>
      <c r="N3315" s="84" t="str">
        <f aca="false">IF(F3315="P","PHY",IF(F3315="G","G",E3315))</f>
        <v>P</v>
      </c>
      <c r="O3315" s="84" t="str">
        <f aca="false">IF(ISNA(VLOOKUP(G3315,BadCanCurves,1,FALSE())),VLOOKUP(D3315,FOLIOS,6,FALSE()),"not used")</f>
        <v>not used</v>
      </c>
      <c r="P3315" s="84" t="n">
        <f aca="false">IF($N3315="P",VLOOKUP(H3315,PrcBuckets,2,FALSE()),0)</f>
        <v>13</v>
      </c>
      <c r="Q3315" s="84" t="n">
        <f aca="false">IF($N3315="D",VLOOKUP(H3315,BasisBuckets,2,FALSE()),0)</f>
        <v>0</v>
      </c>
      <c r="R3315" s="84" t="n">
        <f aca="false">IF($N3315="PHY",VLOOKUP(H3315,PGDBuckets,2,FALSE()),0)</f>
        <v>0</v>
      </c>
      <c r="S3315" s="84" t="n">
        <f aca="false">IF($N3315="G",VLOOKUP(H3315,PGDBuckets,2,FALSE()),0)</f>
        <v>0</v>
      </c>
      <c r="T3315" s="84" t="n">
        <f aca="false">SUM(P3315:S3315)</f>
        <v>13</v>
      </c>
      <c r="U3315" s="84" t="str">
        <f aca="false">IF(O3315="not used","-",O3315&amp;N3315&amp;T3315)</f>
        <v>-</v>
      </c>
      <c r="V3315" s="84" t="str">
        <f aca="false">IF(O3315="Not Used","-",VLOOKUP(D3315,FOLIOS,7,FALSE())&amp;H3315)</f>
        <v>-</v>
      </c>
      <c r="W3315" s="84" t="str">
        <f aca="false">IF(U3315="-","-",O3315&amp;E3315&amp;H3315)</f>
        <v>-</v>
      </c>
      <c r="X3315" s="85" t="str">
        <f aca="false">D3315&amp;G3315</f>
        <v>FT-CAND-EGSC-PRCTOLL:MCNEIL/MON</v>
      </c>
      <c r="AF3315" s="0" t="str">
        <f aca="false">D3315&amp;V3315</f>
        <v>FT-CAND-EGSC-PRC-</v>
      </c>
    </row>
    <row r="3316" customFormat="false" ht="12.75" hidden="false" customHeight="false" outlineLevel="0" collapsed="false">
      <c r="A3316" s="81" t="n">
        <v>36682</v>
      </c>
      <c r="B3316" s="82" t="s">
        <v>55</v>
      </c>
      <c r="C3316" s="82" t="s">
        <v>56</v>
      </c>
      <c r="D3316" s="82" t="s">
        <v>103</v>
      </c>
      <c r="E3316" s="82" t="s">
        <v>24</v>
      </c>
      <c r="F3316" s="81"/>
      <c r="G3316" s="82" t="s">
        <v>66</v>
      </c>
      <c r="H3316" s="90" t="n">
        <v>39142</v>
      </c>
      <c r="I3316" s="82" t="n">
        <v>-298015</v>
      </c>
      <c r="J3316" s="82" t="n">
        <v>0</v>
      </c>
      <c r="K3316" s="83" t="n">
        <f aca="false">IF(J3316=0,0,J3316/I3316)</f>
        <v>0</v>
      </c>
      <c r="L3316" s="83" t="n">
        <f aca="false">I3316/UOM</f>
        <v>-29.8015</v>
      </c>
      <c r="M3316" s="83" t="n">
        <f aca="false">J3316/UOM</f>
        <v>0</v>
      </c>
      <c r="N3316" s="84" t="str">
        <f aca="false">IF(F3316="P","PHY",IF(F3316="G","G",E3316))</f>
        <v>P</v>
      </c>
      <c r="O3316" s="84" t="str">
        <f aca="false">IF(ISNA(VLOOKUP(G3316,BadCanCurves,1,FALSE())),VLOOKUP(D3316,FOLIOS,6,FALSE()),"not used")</f>
        <v>not used</v>
      </c>
      <c r="P3316" s="84" t="n">
        <f aca="false">IF($N3316="P",VLOOKUP(H3316,PrcBuckets,2,FALSE()),0)</f>
        <v>13</v>
      </c>
      <c r="Q3316" s="84" t="n">
        <f aca="false">IF($N3316="D",VLOOKUP(H3316,BasisBuckets,2,FALSE()),0)</f>
        <v>0</v>
      </c>
      <c r="R3316" s="84" t="n">
        <f aca="false">IF($N3316="PHY",VLOOKUP(H3316,PGDBuckets,2,FALSE()),0)</f>
        <v>0</v>
      </c>
      <c r="S3316" s="84" t="n">
        <f aca="false">IF($N3316="G",VLOOKUP(H3316,PGDBuckets,2,FALSE()),0)</f>
        <v>0</v>
      </c>
      <c r="T3316" s="84" t="n">
        <f aca="false">SUM(P3316:S3316)</f>
        <v>13</v>
      </c>
      <c r="U3316" s="84" t="str">
        <f aca="false">IF(O3316="not used","-",O3316&amp;N3316&amp;T3316)</f>
        <v>-</v>
      </c>
      <c r="V3316" s="84" t="str">
        <f aca="false">IF(O3316="Not Used","-",VLOOKUP(D3316,FOLIOS,7,FALSE())&amp;H3316)</f>
        <v>-</v>
      </c>
      <c r="W3316" s="84" t="str">
        <f aca="false">IF(U3316="-","-",O3316&amp;E3316&amp;H3316)</f>
        <v>-</v>
      </c>
      <c r="X3316" s="85" t="str">
        <f aca="false">D3316&amp;G3316</f>
        <v>FT-CAND-EGSC-PRCTOLL:MCNEIL/MON</v>
      </c>
      <c r="AF3316" s="0" t="str">
        <f aca="false">D3316&amp;V3316</f>
        <v>FT-CAND-EGSC-PRC-</v>
      </c>
    </row>
    <row r="3317" customFormat="false" ht="12.75" hidden="false" customHeight="false" outlineLevel="0" collapsed="false">
      <c r="A3317" s="81" t="n">
        <v>36682</v>
      </c>
      <c r="B3317" s="82" t="s">
        <v>55</v>
      </c>
      <c r="C3317" s="82" t="s">
        <v>56</v>
      </c>
      <c r="D3317" s="82" t="s">
        <v>103</v>
      </c>
      <c r="E3317" s="82" t="s">
        <v>24</v>
      </c>
      <c r="F3317" s="81"/>
      <c r="G3317" s="82" t="s">
        <v>66</v>
      </c>
      <c r="H3317" s="90" t="n">
        <v>39173</v>
      </c>
      <c r="I3317" s="82" t="n">
        <v>-286615</v>
      </c>
      <c r="J3317" s="82" t="n">
        <v>0</v>
      </c>
      <c r="K3317" s="83" t="n">
        <f aca="false">IF(J3317=0,0,J3317/I3317)</f>
        <v>0</v>
      </c>
      <c r="L3317" s="83" t="n">
        <f aca="false">I3317/UOM</f>
        <v>-28.6615</v>
      </c>
      <c r="M3317" s="83" t="n">
        <f aca="false">J3317/UOM</f>
        <v>0</v>
      </c>
      <c r="N3317" s="84" t="str">
        <f aca="false">IF(F3317="P","PHY",IF(F3317="G","G",E3317))</f>
        <v>P</v>
      </c>
      <c r="O3317" s="84" t="str">
        <f aca="false">IF(ISNA(VLOOKUP(G3317,BadCanCurves,1,FALSE())),VLOOKUP(D3317,FOLIOS,6,FALSE()),"not used")</f>
        <v>not used</v>
      </c>
      <c r="P3317" s="84" t="n">
        <f aca="false">IF($N3317="P",VLOOKUP(H3317,PrcBuckets,2,FALSE()),0)</f>
        <v>13</v>
      </c>
      <c r="Q3317" s="84" t="n">
        <f aca="false">IF($N3317="D",VLOOKUP(H3317,BasisBuckets,2,FALSE()),0)</f>
        <v>0</v>
      </c>
      <c r="R3317" s="84" t="n">
        <f aca="false">IF($N3317="PHY",VLOOKUP(H3317,PGDBuckets,2,FALSE()),0)</f>
        <v>0</v>
      </c>
      <c r="S3317" s="84" t="n">
        <f aca="false">IF($N3317="G",VLOOKUP(H3317,PGDBuckets,2,FALSE()),0)</f>
        <v>0</v>
      </c>
      <c r="T3317" s="84" t="n">
        <f aca="false">SUM(P3317:S3317)</f>
        <v>13</v>
      </c>
      <c r="U3317" s="84" t="str">
        <f aca="false">IF(O3317="not used","-",O3317&amp;N3317&amp;T3317)</f>
        <v>-</v>
      </c>
      <c r="V3317" s="84" t="str">
        <f aca="false">IF(O3317="Not Used","-",VLOOKUP(D3317,FOLIOS,7,FALSE())&amp;H3317)</f>
        <v>-</v>
      </c>
      <c r="W3317" s="84" t="str">
        <f aca="false">IF(U3317="-","-",O3317&amp;E3317&amp;H3317)</f>
        <v>-</v>
      </c>
      <c r="X3317" s="85" t="str">
        <f aca="false">D3317&amp;G3317</f>
        <v>FT-CAND-EGSC-PRCTOLL:MCNEIL/MON</v>
      </c>
      <c r="AF3317" s="0" t="str">
        <f aca="false">D3317&amp;V3317</f>
        <v>FT-CAND-EGSC-PRC-</v>
      </c>
    </row>
    <row r="3318" customFormat="false" ht="12.75" hidden="false" customHeight="false" outlineLevel="0" collapsed="false">
      <c r="A3318" s="81" t="n">
        <v>36682</v>
      </c>
      <c r="B3318" s="82" t="s">
        <v>55</v>
      </c>
      <c r="C3318" s="82" t="s">
        <v>56</v>
      </c>
      <c r="D3318" s="82" t="s">
        <v>103</v>
      </c>
      <c r="E3318" s="82" t="s">
        <v>24</v>
      </c>
      <c r="F3318" s="81"/>
      <c r="G3318" s="82" t="s">
        <v>66</v>
      </c>
      <c r="H3318" s="90" t="n">
        <v>39203</v>
      </c>
      <c r="I3318" s="82" t="n">
        <v>-294392</v>
      </c>
      <c r="J3318" s="82" t="n">
        <v>0</v>
      </c>
      <c r="K3318" s="83" t="n">
        <f aca="false">IF(J3318=0,0,J3318/I3318)</f>
        <v>0</v>
      </c>
      <c r="L3318" s="83" t="n">
        <f aca="false">I3318/UOM</f>
        <v>-29.4392</v>
      </c>
      <c r="M3318" s="83" t="n">
        <f aca="false">J3318/UOM</f>
        <v>0</v>
      </c>
      <c r="N3318" s="84" t="str">
        <f aca="false">IF(F3318="P","PHY",IF(F3318="G","G",E3318))</f>
        <v>P</v>
      </c>
      <c r="O3318" s="84" t="str">
        <f aca="false">IF(ISNA(VLOOKUP(G3318,BadCanCurves,1,FALSE())),VLOOKUP(D3318,FOLIOS,6,FALSE()),"not used")</f>
        <v>not used</v>
      </c>
      <c r="P3318" s="84" t="n">
        <f aca="false">IF($N3318="P",VLOOKUP(H3318,PrcBuckets,2,FALSE()),0)</f>
        <v>13</v>
      </c>
      <c r="Q3318" s="84" t="n">
        <f aca="false">IF($N3318="D",VLOOKUP(H3318,BasisBuckets,2,FALSE()),0)</f>
        <v>0</v>
      </c>
      <c r="R3318" s="84" t="n">
        <f aca="false">IF($N3318="PHY",VLOOKUP(H3318,PGDBuckets,2,FALSE()),0)</f>
        <v>0</v>
      </c>
      <c r="S3318" s="84" t="n">
        <f aca="false">IF($N3318="G",VLOOKUP(H3318,PGDBuckets,2,FALSE()),0)</f>
        <v>0</v>
      </c>
      <c r="T3318" s="84" t="n">
        <f aca="false">SUM(P3318:S3318)</f>
        <v>13</v>
      </c>
      <c r="U3318" s="84" t="str">
        <f aca="false">IF(O3318="not used","-",O3318&amp;N3318&amp;T3318)</f>
        <v>-</v>
      </c>
      <c r="V3318" s="84" t="str">
        <f aca="false">IF(O3318="Not Used","-",VLOOKUP(D3318,FOLIOS,7,FALSE())&amp;H3318)</f>
        <v>-</v>
      </c>
      <c r="W3318" s="84" t="str">
        <f aca="false">IF(U3318="-","-",O3318&amp;E3318&amp;H3318)</f>
        <v>-</v>
      </c>
      <c r="X3318" s="85" t="str">
        <f aca="false">D3318&amp;G3318</f>
        <v>FT-CAND-EGSC-PRCTOLL:MCNEIL/MON</v>
      </c>
      <c r="AF3318" s="0" t="str">
        <f aca="false">D3318&amp;V3318</f>
        <v>FT-CAND-EGSC-PRC-</v>
      </c>
    </row>
    <row r="3319" customFormat="false" ht="12.75" hidden="false" customHeight="false" outlineLevel="0" collapsed="false">
      <c r="A3319" s="81" t="n">
        <v>36682</v>
      </c>
      <c r="B3319" s="82" t="s">
        <v>55</v>
      </c>
      <c r="C3319" s="82" t="s">
        <v>56</v>
      </c>
      <c r="D3319" s="82" t="s">
        <v>103</v>
      </c>
      <c r="E3319" s="82" t="s">
        <v>24</v>
      </c>
      <c r="F3319" s="81"/>
      <c r="G3319" s="82" t="s">
        <v>66</v>
      </c>
      <c r="H3319" s="90" t="n">
        <v>39234</v>
      </c>
      <c r="I3319" s="82" t="n">
        <v>-283128</v>
      </c>
      <c r="J3319" s="82" t="n">
        <v>0</v>
      </c>
      <c r="K3319" s="83" t="n">
        <f aca="false">IF(J3319=0,0,J3319/I3319)</f>
        <v>0</v>
      </c>
      <c r="L3319" s="83" t="n">
        <f aca="false">I3319/UOM</f>
        <v>-28.3128</v>
      </c>
      <c r="M3319" s="83" t="n">
        <f aca="false">J3319/UOM</f>
        <v>0</v>
      </c>
      <c r="N3319" s="84" t="str">
        <f aca="false">IF(F3319="P","PHY",IF(F3319="G","G",E3319))</f>
        <v>P</v>
      </c>
      <c r="O3319" s="84" t="str">
        <f aca="false">IF(ISNA(VLOOKUP(G3319,BadCanCurves,1,FALSE())),VLOOKUP(D3319,FOLIOS,6,FALSE()),"not used")</f>
        <v>not used</v>
      </c>
      <c r="P3319" s="84" t="n">
        <f aca="false">IF($N3319="P",VLOOKUP(H3319,PrcBuckets,2,FALSE()),0)</f>
        <v>13</v>
      </c>
      <c r="Q3319" s="84" t="n">
        <f aca="false">IF($N3319="D",VLOOKUP(H3319,BasisBuckets,2,FALSE()),0)</f>
        <v>0</v>
      </c>
      <c r="R3319" s="84" t="n">
        <f aca="false">IF($N3319="PHY",VLOOKUP(H3319,PGDBuckets,2,FALSE()),0)</f>
        <v>0</v>
      </c>
      <c r="S3319" s="84" t="n">
        <f aca="false">IF($N3319="G",VLOOKUP(H3319,PGDBuckets,2,FALSE()),0)</f>
        <v>0</v>
      </c>
      <c r="T3319" s="84" t="n">
        <f aca="false">SUM(P3319:S3319)</f>
        <v>13</v>
      </c>
      <c r="U3319" s="84" t="str">
        <f aca="false">IF(O3319="not used","-",O3319&amp;N3319&amp;T3319)</f>
        <v>-</v>
      </c>
      <c r="V3319" s="84" t="str">
        <f aca="false">IF(O3319="Not Used","-",VLOOKUP(D3319,FOLIOS,7,FALSE())&amp;H3319)</f>
        <v>-</v>
      </c>
      <c r="W3319" s="84" t="str">
        <f aca="false">IF(U3319="-","-",O3319&amp;E3319&amp;H3319)</f>
        <v>-</v>
      </c>
      <c r="X3319" s="85" t="str">
        <f aca="false">D3319&amp;G3319</f>
        <v>FT-CAND-EGSC-PRCTOLL:MCNEIL/MON</v>
      </c>
      <c r="AF3319" s="0" t="str">
        <f aca="false">D3319&amp;V3319</f>
        <v>FT-CAND-EGSC-PRC-</v>
      </c>
    </row>
    <row r="3320" customFormat="false" ht="12.75" hidden="false" customHeight="false" outlineLevel="0" collapsed="false">
      <c r="A3320" s="81" t="n">
        <v>36682</v>
      </c>
      <c r="B3320" s="82" t="s">
        <v>55</v>
      </c>
      <c r="C3320" s="82" t="s">
        <v>56</v>
      </c>
      <c r="D3320" s="82" t="s">
        <v>103</v>
      </c>
      <c r="E3320" s="82" t="s">
        <v>24</v>
      </c>
      <c r="F3320" s="81"/>
      <c r="G3320" s="82" t="s">
        <v>66</v>
      </c>
      <c r="H3320" s="90" t="n">
        <v>39264</v>
      </c>
      <c r="I3320" s="82" t="n">
        <v>-290839</v>
      </c>
      <c r="J3320" s="82" t="n">
        <v>0</v>
      </c>
      <c r="K3320" s="83" t="n">
        <f aca="false">IF(J3320=0,0,J3320/I3320)</f>
        <v>0</v>
      </c>
      <c r="L3320" s="83" t="n">
        <f aca="false">I3320/UOM</f>
        <v>-29.0839</v>
      </c>
      <c r="M3320" s="83" t="n">
        <f aca="false">J3320/UOM</f>
        <v>0</v>
      </c>
      <c r="N3320" s="84" t="str">
        <f aca="false">IF(F3320="P","PHY",IF(F3320="G","G",E3320))</f>
        <v>P</v>
      </c>
      <c r="O3320" s="84" t="str">
        <f aca="false">IF(ISNA(VLOOKUP(G3320,BadCanCurves,1,FALSE())),VLOOKUP(D3320,FOLIOS,6,FALSE()),"not used")</f>
        <v>not used</v>
      </c>
      <c r="P3320" s="84" t="n">
        <f aca="false">IF($N3320="P",VLOOKUP(H3320,PrcBuckets,2,FALSE()),0)</f>
        <v>13</v>
      </c>
      <c r="Q3320" s="84" t="n">
        <f aca="false">IF($N3320="D",VLOOKUP(H3320,BasisBuckets,2,FALSE()),0)</f>
        <v>0</v>
      </c>
      <c r="R3320" s="84" t="n">
        <f aca="false">IF($N3320="PHY",VLOOKUP(H3320,PGDBuckets,2,FALSE()),0)</f>
        <v>0</v>
      </c>
      <c r="S3320" s="84" t="n">
        <f aca="false">IF($N3320="G",VLOOKUP(H3320,PGDBuckets,2,FALSE()),0)</f>
        <v>0</v>
      </c>
      <c r="T3320" s="84" t="n">
        <f aca="false">SUM(P3320:S3320)</f>
        <v>13</v>
      </c>
      <c r="U3320" s="84" t="str">
        <f aca="false">IF(O3320="not used","-",O3320&amp;N3320&amp;T3320)</f>
        <v>-</v>
      </c>
      <c r="V3320" s="84" t="str">
        <f aca="false">IF(O3320="Not Used","-",VLOOKUP(D3320,FOLIOS,7,FALSE())&amp;H3320)</f>
        <v>-</v>
      </c>
      <c r="W3320" s="84" t="str">
        <f aca="false">IF(U3320="-","-",O3320&amp;E3320&amp;H3320)</f>
        <v>-</v>
      </c>
      <c r="X3320" s="85" t="str">
        <f aca="false">D3320&amp;G3320</f>
        <v>FT-CAND-EGSC-PRCTOLL:MCNEIL/MON</v>
      </c>
      <c r="AF3320" s="0" t="str">
        <f aca="false">D3320&amp;V3320</f>
        <v>FT-CAND-EGSC-PRC-</v>
      </c>
    </row>
    <row r="3321" customFormat="false" ht="12.75" hidden="false" customHeight="false" outlineLevel="0" collapsed="false">
      <c r="A3321" s="81" t="n">
        <v>36682</v>
      </c>
      <c r="B3321" s="82" t="s">
        <v>55</v>
      </c>
      <c r="C3321" s="82" t="s">
        <v>56</v>
      </c>
      <c r="D3321" s="82" t="s">
        <v>103</v>
      </c>
      <c r="E3321" s="82" t="s">
        <v>24</v>
      </c>
      <c r="F3321" s="81"/>
      <c r="G3321" s="82" t="s">
        <v>66</v>
      </c>
      <c r="H3321" s="90" t="n">
        <v>39295</v>
      </c>
      <c r="I3321" s="82" t="n">
        <v>-289072</v>
      </c>
      <c r="J3321" s="82" t="n">
        <v>0</v>
      </c>
      <c r="K3321" s="83" t="n">
        <f aca="false">IF(J3321=0,0,J3321/I3321)</f>
        <v>0</v>
      </c>
      <c r="L3321" s="83" t="n">
        <f aca="false">I3321/UOM</f>
        <v>-28.9072</v>
      </c>
      <c r="M3321" s="83" t="n">
        <f aca="false">J3321/UOM</f>
        <v>0</v>
      </c>
      <c r="N3321" s="84" t="str">
        <f aca="false">IF(F3321="P","PHY",IF(F3321="G","G",E3321))</f>
        <v>P</v>
      </c>
      <c r="O3321" s="84" t="str">
        <f aca="false">IF(ISNA(VLOOKUP(G3321,BadCanCurves,1,FALSE())),VLOOKUP(D3321,FOLIOS,6,FALSE()),"not used")</f>
        <v>not used</v>
      </c>
      <c r="P3321" s="84" t="n">
        <f aca="false">IF($N3321="P",VLOOKUP(H3321,PrcBuckets,2,FALSE()),0)</f>
        <v>13</v>
      </c>
      <c r="Q3321" s="84" t="n">
        <f aca="false">IF($N3321="D",VLOOKUP(H3321,BasisBuckets,2,FALSE()),0)</f>
        <v>0</v>
      </c>
      <c r="R3321" s="84" t="n">
        <f aca="false">IF($N3321="PHY",VLOOKUP(H3321,PGDBuckets,2,FALSE()),0)</f>
        <v>0</v>
      </c>
      <c r="S3321" s="84" t="n">
        <f aca="false">IF($N3321="G",VLOOKUP(H3321,PGDBuckets,2,FALSE()),0)</f>
        <v>0</v>
      </c>
      <c r="T3321" s="84" t="n">
        <f aca="false">SUM(P3321:S3321)</f>
        <v>13</v>
      </c>
      <c r="U3321" s="84" t="str">
        <f aca="false">IF(O3321="not used","-",O3321&amp;N3321&amp;T3321)</f>
        <v>-</v>
      </c>
      <c r="V3321" s="84" t="str">
        <f aca="false">IF(O3321="Not Used","-",VLOOKUP(D3321,FOLIOS,7,FALSE())&amp;H3321)</f>
        <v>-</v>
      </c>
      <c r="W3321" s="84" t="str">
        <f aca="false">IF(U3321="-","-",O3321&amp;E3321&amp;H3321)</f>
        <v>-</v>
      </c>
      <c r="X3321" s="85" t="str">
        <f aca="false">D3321&amp;G3321</f>
        <v>FT-CAND-EGSC-PRCTOLL:MCNEIL/MON</v>
      </c>
      <c r="AF3321" s="0" t="str">
        <f aca="false">D3321&amp;V3321</f>
        <v>FT-CAND-EGSC-PRC-</v>
      </c>
    </row>
    <row r="3322" customFormat="false" ht="12.75" hidden="false" customHeight="false" outlineLevel="0" collapsed="false">
      <c r="A3322" s="81" t="n">
        <v>36682</v>
      </c>
      <c r="B3322" s="82" t="s">
        <v>55</v>
      </c>
      <c r="C3322" s="82" t="s">
        <v>56</v>
      </c>
      <c r="D3322" s="82" t="s">
        <v>103</v>
      </c>
      <c r="E3322" s="82" t="s">
        <v>24</v>
      </c>
      <c r="F3322" s="81"/>
      <c r="G3322" s="82" t="s">
        <v>66</v>
      </c>
      <c r="H3322" s="90" t="n">
        <v>39326</v>
      </c>
      <c r="I3322" s="82" t="n">
        <v>-278049</v>
      </c>
      <c r="J3322" s="82" t="n">
        <v>0</v>
      </c>
      <c r="K3322" s="83" t="n">
        <f aca="false">IF(J3322=0,0,J3322/I3322)</f>
        <v>0</v>
      </c>
      <c r="L3322" s="83" t="n">
        <f aca="false">I3322/UOM</f>
        <v>-27.8049</v>
      </c>
      <c r="M3322" s="83" t="n">
        <f aca="false">J3322/UOM</f>
        <v>0</v>
      </c>
      <c r="N3322" s="84" t="str">
        <f aca="false">IF(F3322="P","PHY",IF(F3322="G","G",E3322))</f>
        <v>P</v>
      </c>
      <c r="O3322" s="84" t="str">
        <f aca="false">IF(ISNA(VLOOKUP(G3322,BadCanCurves,1,FALSE())),VLOOKUP(D3322,FOLIOS,6,FALSE()),"not used")</f>
        <v>not used</v>
      </c>
      <c r="P3322" s="84" t="n">
        <f aca="false">IF($N3322="P",VLOOKUP(H3322,PrcBuckets,2,FALSE()),0)</f>
        <v>13</v>
      </c>
      <c r="Q3322" s="84" t="n">
        <f aca="false">IF($N3322="D",VLOOKUP(H3322,BasisBuckets,2,FALSE()),0)</f>
        <v>0</v>
      </c>
      <c r="R3322" s="84" t="n">
        <f aca="false">IF($N3322="PHY",VLOOKUP(H3322,PGDBuckets,2,FALSE()),0)</f>
        <v>0</v>
      </c>
      <c r="S3322" s="84" t="n">
        <f aca="false">IF($N3322="G",VLOOKUP(H3322,PGDBuckets,2,FALSE()),0)</f>
        <v>0</v>
      </c>
      <c r="T3322" s="84" t="n">
        <f aca="false">SUM(P3322:S3322)</f>
        <v>13</v>
      </c>
      <c r="U3322" s="84" t="str">
        <f aca="false">IF(O3322="not used","-",O3322&amp;N3322&amp;T3322)</f>
        <v>-</v>
      </c>
      <c r="V3322" s="84" t="str">
        <f aca="false">IF(O3322="Not Used","-",VLOOKUP(D3322,FOLIOS,7,FALSE())&amp;H3322)</f>
        <v>-</v>
      </c>
      <c r="W3322" s="84" t="str">
        <f aca="false">IF(U3322="-","-",O3322&amp;E3322&amp;H3322)</f>
        <v>-</v>
      </c>
      <c r="X3322" s="85" t="str">
        <f aca="false">D3322&amp;G3322</f>
        <v>FT-CAND-EGSC-PRCTOLL:MCNEIL/MON</v>
      </c>
      <c r="AF3322" s="0" t="str">
        <f aca="false">D3322&amp;V3322</f>
        <v>FT-CAND-EGSC-PRC-</v>
      </c>
    </row>
    <row r="3323" customFormat="false" ht="12.75" hidden="false" customHeight="false" outlineLevel="0" collapsed="false">
      <c r="A3323" s="81" t="n">
        <v>36682</v>
      </c>
      <c r="B3323" s="82" t="s">
        <v>55</v>
      </c>
      <c r="C3323" s="82" t="s">
        <v>56</v>
      </c>
      <c r="D3323" s="82" t="s">
        <v>103</v>
      </c>
      <c r="E3323" s="82" t="s">
        <v>24</v>
      </c>
      <c r="F3323" s="81"/>
      <c r="G3323" s="82" t="s">
        <v>66</v>
      </c>
      <c r="H3323" s="90" t="n">
        <v>39356</v>
      </c>
      <c r="I3323" s="82" t="n">
        <v>-285628</v>
      </c>
      <c r="J3323" s="82" t="n">
        <v>0</v>
      </c>
      <c r="K3323" s="83" t="n">
        <f aca="false">IF(J3323=0,0,J3323/I3323)</f>
        <v>0</v>
      </c>
      <c r="L3323" s="83" t="n">
        <f aca="false">I3323/UOM</f>
        <v>-28.5628</v>
      </c>
      <c r="M3323" s="83" t="n">
        <f aca="false">J3323/UOM</f>
        <v>0</v>
      </c>
      <c r="N3323" s="84" t="str">
        <f aca="false">IF(F3323="P","PHY",IF(F3323="G","G",E3323))</f>
        <v>P</v>
      </c>
      <c r="O3323" s="84" t="str">
        <f aca="false">IF(ISNA(VLOOKUP(G3323,BadCanCurves,1,FALSE())),VLOOKUP(D3323,FOLIOS,6,FALSE()),"not used")</f>
        <v>not used</v>
      </c>
      <c r="P3323" s="84" t="n">
        <f aca="false">IF($N3323="P",VLOOKUP(H3323,PrcBuckets,2,FALSE()),0)</f>
        <v>13</v>
      </c>
      <c r="Q3323" s="84" t="n">
        <f aca="false">IF($N3323="D",VLOOKUP(H3323,BasisBuckets,2,FALSE()),0)</f>
        <v>0</v>
      </c>
      <c r="R3323" s="84" t="n">
        <f aca="false">IF($N3323="PHY",VLOOKUP(H3323,PGDBuckets,2,FALSE()),0)</f>
        <v>0</v>
      </c>
      <c r="S3323" s="84" t="n">
        <f aca="false">IF($N3323="G",VLOOKUP(H3323,PGDBuckets,2,FALSE()),0)</f>
        <v>0</v>
      </c>
      <c r="T3323" s="84" t="n">
        <f aca="false">SUM(P3323:S3323)</f>
        <v>13</v>
      </c>
      <c r="U3323" s="84" t="str">
        <f aca="false">IF(O3323="not used","-",O3323&amp;N3323&amp;T3323)</f>
        <v>-</v>
      </c>
      <c r="V3323" s="84" t="str">
        <f aca="false">IF(O3323="Not Used","-",VLOOKUP(D3323,FOLIOS,7,FALSE())&amp;H3323)</f>
        <v>-</v>
      </c>
      <c r="W3323" s="84" t="str">
        <f aca="false">IF(U3323="-","-",O3323&amp;E3323&amp;H3323)</f>
        <v>-</v>
      </c>
      <c r="X3323" s="85" t="str">
        <f aca="false">D3323&amp;G3323</f>
        <v>FT-CAND-EGSC-PRCTOLL:MCNEIL/MON</v>
      </c>
      <c r="AF3323" s="0" t="str">
        <f aca="false">D3323&amp;V3323</f>
        <v>FT-CAND-EGSC-PRC-</v>
      </c>
    </row>
    <row r="3324" customFormat="false" ht="12.75" hidden="false" customHeight="false" outlineLevel="0" collapsed="false">
      <c r="A3324" s="81" t="n">
        <v>36682</v>
      </c>
      <c r="B3324" s="82" t="s">
        <v>55</v>
      </c>
      <c r="C3324" s="82" t="s">
        <v>56</v>
      </c>
      <c r="D3324" s="82" t="s">
        <v>103</v>
      </c>
      <c r="E3324" s="82" t="s">
        <v>24</v>
      </c>
      <c r="F3324" s="81"/>
      <c r="G3324" s="82" t="s">
        <v>66</v>
      </c>
      <c r="H3324" s="90" t="n">
        <v>39387</v>
      </c>
      <c r="I3324" s="82" t="n">
        <v>-274736</v>
      </c>
      <c r="J3324" s="82" t="n">
        <v>0</v>
      </c>
      <c r="K3324" s="83" t="n">
        <f aca="false">IF(J3324=0,0,J3324/I3324)</f>
        <v>0</v>
      </c>
      <c r="L3324" s="83" t="n">
        <f aca="false">I3324/UOM</f>
        <v>-27.4736</v>
      </c>
      <c r="M3324" s="83" t="n">
        <f aca="false">J3324/UOM</f>
        <v>0</v>
      </c>
      <c r="N3324" s="84" t="str">
        <f aca="false">IF(F3324="P","PHY",IF(F3324="G","G",E3324))</f>
        <v>P</v>
      </c>
      <c r="O3324" s="84" t="str">
        <f aca="false">IF(ISNA(VLOOKUP(G3324,BadCanCurves,1,FALSE())),VLOOKUP(D3324,FOLIOS,6,FALSE()),"not used")</f>
        <v>not used</v>
      </c>
      <c r="P3324" s="84" t="n">
        <f aca="false">IF($N3324="P",VLOOKUP(H3324,PrcBuckets,2,FALSE()),0)</f>
        <v>13</v>
      </c>
      <c r="Q3324" s="84" t="n">
        <f aca="false">IF($N3324="D",VLOOKUP(H3324,BasisBuckets,2,FALSE()),0)</f>
        <v>0</v>
      </c>
      <c r="R3324" s="84" t="n">
        <f aca="false">IF($N3324="PHY",VLOOKUP(H3324,PGDBuckets,2,FALSE()),0)</f>
        <v>0</v>
      </c>
      <c r="S3324" s="84" t="n">
        <f aca="false">IF($N3324="G",VLOOKUP(H3324,PGDBuckets,2,FALSE()),0)</f>
        <v>0</v>
      </c>
      <c r="T3324" s="84" t="n">
        <f aca="false">SUM(P3324:S3324)</f>
        <v>13</v>
      </c>
      <c r="U3324" s="84" t="str">
        <f aca="false">IF(O3324="not used","-",O3324&amp;N3324&amp;T3324)</f>
        <v>-</v>
      </c>
      <c r="V3324" s="84" t="str">
        <f aca="false">IF(O3324="Not Used","-",VLOOKUP(D3324,FOLIOS,7,FALSE())&amp;H3324)</f>
        <v>-</v>
      </c>
      <c r="W3324" s="84" t="str">
        <f aca="false">IF(U3324="-","-",O3324&amp;E3324&amp;H3324)</f>
        <v>-</v>
      </c>
      <c r="X3324" s="85" t="str">
        <f aca="false">D3324&amp;G3324</f>
        <v>FT-CAND-EGSC-PRCTOLL:MCNEIL/MON</v>
      </c>
      <c r="AF3324" s="0" t="str">
        <f aca="false">D3324&amp;V3324</f>
        <v>FT-CAND-EGSC-PRC-</v>
      </c>
    </row>
    <row r="3325" customFormat="false" ht="12.75" hidden="false" customHeight="false" outlineLevel="0" collapsed="false">
      <c r="A3325" s="81" t="n">
        <v>36682</v>
      </c>
      <c r="B3325" s="82" t="s">
        <v>55</v>
      </c>
      <c r="C3325" s="82" t="s">
        <v>56</v>
      </c>
      <c r="D3325" s="82" t="s">
        <v>103</v>
      </c>
      <c r="E3325" s="82" t="s">
        <v>24</v>
      </c>
      <c r="F3325" s="81"/>
      <c r="G3325" s="82" t="s">
        <v>66</v>
      </c>
      <c r="H3325" s="90" t="n">
        <v>39417</v>
      </c>
      <c r="I3325" s="82" t="n">
        <v>-282226</v>
      </c>
      <c r="J3325" s="82" t="n">
        <v>0</v>
      </c>
      <c r="K3325" s="83" t="n">
        <f aca="false">IF(J3325=0,0,J3325/I3325)</f>
        <v>0</v>
      </c>
      <c r="L3325" s="83" t="n">
        <f aca="false">I3325/UOM</f>
        <v>-28.2226</v>
      </c>
      <c r="M3325" s="83" t="n">
        <f aca="false">J3325/UOM</f>
        <v>0</v>
      </c>
      <c r="N3325" s="84" t="str">
        <f aca="false">IF(F3325="P","PHY",IF(F3325="G","G",E3325))</f>
        <v>P</v>
      </c>
      <c r="O3325" s="84" t="str">
        <f aca="false">IF(ISNA(VLOOKUP(G3325,BadCanCurves,1,FALSE())),VLOOKUP(D3325,FOLIOS,6,FALSE()),"not used")</f>
        <v>not used</v>
      </c>
      <c r="P3325" s="84" t="n">
        <f aca="false">IF($N3325="P",VLOOKUP(H3325,PrcBuckets,2,FALSE()),0)</f>
        <v>13</v>
      </c>
      <c r="Q3325" s="84" t="n">
        <f aca="false">IF($N3325="D",VLOOKUP(H3325,BasisBuckets,2,FALSE()),0)</f>
        <v>0</v>
      </c>
      <c r="R3325" s="84" t="n">
        <f aca="false">IF($N3325="PHY",VLOOKUP(H3325,PGDBuckets,2,FALSE()),0)</f>
        <v>0</v>
      </c>
      <c r="S3325" s="84" t="n">
        <f aca="false">IF($N3325="G",VLOOKUP(H3325,PGDBuckets,2,FALSE()),0)</f>
        <v>0</v>
      </c>
      <c r="T3325" s="84" t="n">
        <f aca="false">SUM(P3325:S3325)</f>
        <v>13</v>
      </c>
      <c r="U3325" s="84" t="str">
        <f aca="false">IF(O3325="not used","-",O3325&amp;N3325&amp;T3325)</f>
        <v>-</v>
      </c>
      <c r="V3325" s="84" t="str">
        <f aca="false">IF(O3325="Not Used","-",VLOOKUP(D3325,FOLIOS,7,FALSE())&amp;H3325)</f>
        <v>-</v>
      </c>
      <c r="W3325" s="84" t="str">
        <f aca="false">IF(U3325="-","-",O3325&amp;E3325&amp;H3325)</f>
        <v>-</v>
      </c>
      <c r="X3325" s="85" t="str">
        <f aca="false">D3325&amp;G3325</f>
        <v>FT-CAND-EGSC-PRCTOLL:MCNEIL/MON</v>
      </c>
      <c r="AF3325" s="0" t="str">
        <f aca="false">D3325&amp;V3325</f>
        <v>FT-CAND-EGSC-PRC-</v>
      </c>
    </row>
    <row r="3326" customFormat="false" ht="12.75" hidden="false" customHeight="false" outlineLevel="0" collapsed="false">
      <c r="A3326" s="81" t="n">
        <v>36682</v>
      </c>
      <c r="B3326" s="82" t="s">
        <v>55</v>
      </c>
      <c r="C3326" s="82" t="s">
        <v>56</v>
      </c>
      <c r="D3326" s="82" t="s">
        <v>103</v>
      </c>
      <c r="E3326" s="82" t="s">
        <v>24</v>
      </c>
      <c r="F3326" s="81"/>
      <c r="G3326" s="82" t="s">
        <v>66</v>
      </c>
      <c r="H3326" s="90" t="n">
        <v>39448</v>
      </c>
      <c r="I3326" s="82" t="n">
        <v>-280512</v>
      </c>
      <c r="J3326" s="82" t="n">
        <v>0</v>
      </c>
      <c r="K3326" s="83" t="n">
        <f aca="false">IF(J3326=0,0,J3326/I3326)</f>
        <v>0</v>
      </c>
      <c r="L3326" s="83" t="n">
        <f aca="false">I3326/UOM</f>
        <v>-28.0512</v>
      </c>
      <c r="M3326" s="83" t="n">
        <f aca="false">J3326/UOM</f>
        <v>0</v>
      </c>
      <c r="N3326" s="84" t="str">
        <f aca="false">IF(F3326="P","PHY",IF(F3326="G","G",E3326))</f>
        <v>P</v>
      </c>
      <c r="O3326" s="84" t="str">
        <f aca="false">IF(ISNA(VLOOKUP(G3326,BadCanCurves,1,FALSE())),VLOOKUP(D3326,FOLIOS,6,FALSE()),"not used")</f>
        <v>not used</v>
      </c>
      <c r="P3326" s="84" t="n">
        <f aca="false">IF($N3326="P",VLOOKUP(H3326,PrcBuckets,2,FALSE()),0)</f>
        <v>13</v>
      </c>
      <c r="Q3326" s="84" t="n">
        <f aca="false">IF($N3326="D",VLOOKUP(H3326,BasisBuckets,2,FALSE()),0)</f>
        <v>0</v>
      </c>
      <c r="R3326" s="84" t="n">
        <f aca="false">IF($N3326="PHY",VLOOKUP(H3326,PGDBuckets,2,FALSE()),0)</f>
        <v>0</v>
      </c>
      <c r="S3326" s="84" t="n">
        <f aca="false">IF($N3326="G",VLOOKUP(H3326,PGDBuckets,2,FALSE()),0)</f>
        <v>0</v>
      </c>
      <c r="T3326" s="84" t="n">
        <f aca="false">SUM(P3326:S3326)</f>
        <v>13</v>
      </c>
      <c r="U3326" s="84" t="str">
        <f aca="false">IF(O3326="not used","-",O3326&amp;N3326&amp;T3326)</f>
        <v>-</v>
      </c>
      <c r="V3326" s="84" t="str">
        <f aca="false">IF(O3326="Not Used","-",VLOOKUP(D3326,FOLIOS,7,FALSE())&amp;H3326)</f>
        <v>-</v>
      </c>
      <c r="W3326" s="84" t="str">
        <f aca="false">IF(U3326="-","-",O3326&amp;E3326&amp;H3326)</f>
        <v>-</v>
      </c>
      <c r="X3326" s="85" t="str">
        <f aca="false">D3326&amp;G3326</f>
        <v>FT-CAND-EGSC-PRCTOLL:MCNEIL/MON</v>
      </c>
      <c r="AF3326" s="0" t="str">
        <f aca="false">D3326&amp;V3326</f>
        <v>FT-CAND-EGSC-PRC-</v>
      </c>
    </row>
    <row r="3327" customFormat="false" ht="12.75" hidden="false" customHeight="false" outlineLevel="0" collapsed="false">
      <c r="A3327" s="81" t="n">
        <v>36682</v>
      </c>
      <c r="B3327" s="82" t="s">
        <v>55</v>
      </c>
      <c r="C3327" s="82" t="s">
        <v>56</v>
      </c>
      <c r="D3327" s="82" t="s">
        <v>103</v>
      </c>
      <c r="E3327" s="82" t="s">
        <v>24</v>
      </c>
      <c r="F3327" s="81"/>
      <c r="G3327" s="82" t="s">
        <v>66</v>
      </c>
      <c r="H3327" s="90" t="n">
        <v>39479</v>
      </c>
      <c r="I3327" s="82" t="n">
        <v>-260821</v>
      </c>
      <c r="J3327" s="82" t="n">
        <v>0</v>
      </c>
      <c r="K3327" s="83" t="n">
        <f aca="false">IF(J3327=0,0,J3327/I3327)</f>
        <v>0</v>
      </c>
      <c r="L3327" s="83" t="n">
        <f aca="false">I3327/UOM</f>
        <v>-26.0821</v>
      </c>
      <c r="M3327" s="83" t="n">
        <f aca="false">J3327/UOM</f>
        <v>0</v>
      </c>
      <c r="N3327" s="84" t="str">
        <f aca="false">IF(F3327="P","PHY",IF(F3327="G","G",E3327))</f>
        <v>P</v>
      </c>
      <c r="O3327" s="84" t="str">
        <f aca="false">IF(ISNA(VLOOKUP(G3327,BadCanCurves,1,FALSE())),VLOOKUP(D3327,FOLIOS,6,FALSE()),"not used")</f>
        <v>not used</v>
      </c>
      <c r="P3327" s="84" t="n">
        <f aca="false">IF($N3327="P",VLOOKUP(H3327,PrcBuckets,2,FALSE()),0)</f>
        <v>13</v>
      </c>
      <c r="Q3327" s="84" t="n">
        <f aca="false">IF($N3327="D",VLOOKUP(H3327,BasisBuckets,2,FALSE()),0)</f>
        <v>0</v>
      </c>
      <c r="R3327" s="84" t="n">
        <f aca="false">IF($N3327="PHY",VLOOKUP(H3327,PGDBuckets,2,FALSE()),0)</f>
        <v>0</v>
      </c>
      <c r="S3327" s="84" t="n">
        <f aca="false">IF($N3327="G",VLOOKUP(H3327,PGDBuckets,2,FALSE()),0)</f>
        <v>0</v>
      </c>
      <c r="T3327" s="84" t="n">
        <f aca="false">SUM(P3327:S3327)</f>
        <v>13</v>
      </c>
      <c r="U3327" s="84" t="str">
        <f aca="false">IF(O3327="not used","-",O3327&amp;N3327&amp;T3327)</f>
        <v>-</v>
      </c>
      <c r="V3327" s="84" t="str">
        <f aca="false">IF(O3327="Not Used","-",VLOOKUP(D3327,FOLIOS,7,FALSE())&amp;H3327)</f>
        <v>-</v>
      </c>
      <c r="W3327" s="84" t="str">
        <f aca="false">IF(U3327="-","-",O3327&amp;E3327&amp;H3327)</f>
        <v>-</v>
      </c>
      <c r="X3327" s="85" t="str">
        <f aca="false">D3327&amp;G3327</f>
        <v>FT-CAND-EGSC-PRCTOLL:MCNEIL/MON</v>
      </c>
      <c r="AF3327" s="0" t="str">
        <f aca="false">D3327&amp;V3327</f>
        <v>FT-CAND-EGSC-PRC-</v>
      </c>
    </row>
    <row r="3328" customFormat="false" ht="12.75" hidden="false" customHeight="false" outlineLevel="0" collapsed="false">
      <c r="A3328" s="81" t="n">
        <v>36682</v>
      </c>
      <c r="B3328" s="82" t="s">
        <v>55</v>
      </c>
      <c r="C3328" s="82" t="s">
        <v>56</v>
      </c>
      <c r="D3328" s="82" t="s">
        <v>103</v>
      </c>
      <c r="E3328" s="82" t="s">
        <v>24</v>
      </c>
      <c r="F3328" s="81"/>
      <c r="G3328" s="82" t="s">
        <v>66</v>
      </c>
      <c r="H3328" s="90" t="n">
        <v>39508</v>
      </c>
      <c r="I3328" s="82" t="n">
        <v>-277225</v>
      </c>
      <c r="J3328" s="82" t="n">
        <v>0</v>
      </c>
      <c r="K3328" s="83" t="n">
        <f aca="false">IF(J3328=0,0,J3328/I3328)</f>
        <v>0</v>
      </c>
      <c r="L3328" s="83" t="n">
        <f aca="false">I3328/UOM</f>
        <v>-27.7225</v>
      </c>
      <c r="M3328" s="83" t="n">
        <f aca="false">J3328/UOM</f>
        <v>0</v>
      </c>
      <c r="N3328" s="84" t="str">
        <f aca="false">IF(F3328="P","PHY",IF(F3328="G","G",E3328))</f>
        <v>P</v>
      </c>
      <c r="O3328" s="84" t="str">
        <f aca="false">IF(ISNA(VLOOKUP(G3328,BadCanCurves,1,FALSE())),VLOOKUP(D3328,FOLIOS,6,FALSE()),"not used")</f>
        <v>not used</v>
      </c>
      <c r="P3328" s="84" t="n">
        <f aca="false">IF($N3328="P",VLOOKUP(H3328,PrcBuckets,2,FALSE()),0)</f>
        <v>13</v>
      </c>
      <c r="Q3328" s="84" t="n">
        <f aca="false">IF($N3328="D",VLOOKUP(H3328,BasisBuckets,2,FALSE()),0)</f>
        <v>0</v>
      </c>
      <c r="R3328" s="84" t="n">
        <f aca="false">IF($N3328="PHY",VLOOKUP(H3328,PGDBuckets,2,FALSE()),0)</f>
        <v>0</v>
      </c>
      <c r="S3328" s="84" t="n">
        <f aca="false">IF($N3328="G",VLOOKUP(H3328,PGDBuckets,2,FALSE()),0)</f>
        <v>0</v>
      </c>
      <c r="T3328" s="84" t="n">
        <f aca="false">SUM(P3328:S3328)</f>
        <v>13</v>
      </c>
      <c r="U3328" s="84" t="str">
        <f aca="false">IF(O3328="not used","-",O3328&amp;N3328&amp;T3328)</f>
        <v>-</v>
      </c>
      <c r="V3328" s="84" t="str">
        <f aca="false">IF(O3328="Not Used","-",VLOOKUP(D3328,FOLIOS,7,FALSE())&amp;H3328)</f>
        <v>-</v>
      </c>
      <c r="W3328" s="84" t="str">
        <f aca="false">IF(U3328="-","-",O3328&amp;E3328&amp;H3328)</f>
        <v>-</v>
      </c>
      <c r="X3328" s="85" t="str">
        <f aca="false">D3328&amp;G3328</f>
        <v>FT-CAND-EGSC-PRCTOLL:MCNEIL/MON</v>
      </c>
      <c r="AF3328" s="0" t="str">
        <f aca="false">D3328&amp;V3328</f>
        <v>FT-CAND-EGSC-PRC-</v>
      </c>
    </row>
    <row r="3329" customFormat="false" ht="12.75" hidden="false" customHeight="false" outlineLevel="0" collapsed="false">
      <c r="A3329" s="81" t="n">
        <v>36682</v>
      </c>
      <c r="B3329" s="82" t="s">
        <v>55</v>
      </c>
      <c r="C3329" s="82" t="s">
        <v>56</v>
      </c>
      <c r="D3329" s="82" t="s">
        <v>103</v>
      </c>
      <c r="E3329" s="82" t="s">
        <v>24</v>
      </c>
      <c r="F3329" s="81"/>
      <c r="G3329" s="82" t="s">
        <v>66</v>
      </c>
      <c r="H3329" s="90" t="n">
        <v>39539</v>
      </c>
      <c r="I3329" s="82" t="n">
        <v>-266654</v>
      </c>
      <c r="J3329" s="82" t="n">
        <v>0</v>
      </c>
      <c r="K3329" s="83" t="n">
        <f aca="false">IF(J3329=0,0,J3329/I3329)</f>
        <v>0</v>
      </c>
      <c r="L3329" s="83" t="n">
        <f aca="false">I3329/UOM</f>
        <v>-26.6654</v>
      </c>
      <c r="M3329" s="83" t="n">
        <f aca="false">J3329/UOM</f>
        <v>0</v>
      </c>
      <c r="N3329" s="84" t="str">
        <f aca="false">IF(F3329="P","PHY",IF(F3329="G","G",E3329))</f>
        <v>P</v>
      </c>
      <c r="O3329" s="84" t="str">
        <f aca="false">IF(ISNA(VLOOKUP(G3329,BadCanCurves,1,FALSE())),VLOOKUP(D3329,FOLIOS,6,FALSE()),"not used")</f>
        <v>not used</v>
      </c>
      <c r="P3329" s="84" t="n">
        <f aca="false">IF($N3329="P",VLOOKUP(H3329,PrcBuckets,2,FALSE()),0)</f>
        <v>13</v>
      </c>
      <c r="Q3329" s="84" t="n">
        <f aca="false">IF($N3329="D",VLOOKUP(H3329,BasisBuckets,2,FALSE()),0)</f>
        <v>0</v>
      </c>
      <c r="R3329" s="84" t="n">
        <f aca="false">IF($N3329="PHY",VLOOKUP(H3329,PGDBuckets,2,FALSE()),0)</f>
        <v>0</v>
      </c>
      <c r="S3329" s="84" t="n">
        <f aca="false">IF($N3329="G",VLOOKUP(H3329,PGDBuckets,2,FALSE()),0)</f>
        <v>0</v>
      </c>
      <c r="T3329" s="84" t="n">
        <f aca="false">SUM(P3329:S3329)</f>
        <v>13</v>
      </c>
      <c r="U3329" s="84" t="str">
        <f aca="false">IF(O3329="not used","-",O3329&amp;N3329&amp;T3329)</f>
        <v>-</v>
      </c>
      <c r="V3329" s="84" t="str">
        <f aca="false">IF(O3329="Not Used","-",VLOOKUP(D3329,FOLIOS,7,FALSE())&amp;H3329)</f>
        <v>-</v>
      </c>
      <c r="W3329" s="84" t="str">
        <f aca="false">IF(U3329="-","-",O3329&amp;E3329&amp;H3329)</f>
        <v>-</v>
      </c>
      <c r="X3329" s="85" t="str">
        <f aca="false">D3329&amp;G3329</f>
        <v>FT-CAND-EGSC-PRCTOLL:MCNEIL/MON</v>
      </c>
      <c r="AF3329" s="0" t="str">
        <f aca="false">D3329&amp;V3329</f>
        <v>FT-CAND-EGSC-PRC-</v>
      </c>
    </row>
    <row r="3330" customFormat="false" ht="12.75" hidden="false" customHeight="false" outlineLevel="0" collapsed="false">
      <c r="A3330" s="81" t="n">
        <v>36682</v>
      </c>
      <c r="B3330" s="82" t="s">
        <v>55</v>
      </c>
      <c r="C3330" s="82" t="s">
        <v>56</v>
      </c>
      <c r="D3330" s="82" t="s">
        <v>103</v>
      </c>
      <c r="E3330" s="82" t="s">
        <v>24</v>
      </c>
      <c r="F3330" s="81"/>
      <c r="G3330" s="82" t="s">
        <v>66</v>
      </c>
      <c r="H3330" s="90" t="n">
        <v>39569</v>
      </c>
      <c r="I3330" s="82" t="n">
        <v>-273924</v>
      </c>
      <c r="J3330" s="82" t="n">
        <v>0</v>
      </c>
      <c r="K3330" s="83" t="n">
        <f aca="false">IF(J3330=0,0,J3330/I3330)</f>
        <v>0</v>
      </c>
      <c r="L3330" s="83" t="n">
        <f aca="false">I3330/UOM</f>
        <v>-27.3924</v>
      </c>
      <c r="M3330" s="83" t="n">
        <f aca="false">J3330/UOM</f>
        <v>0</v>
      </c>
      <c r="N3330" s="84" t="str">
        <f aca="false">IF(F3330="P","PHY",IF(F3330="G","G",E3330))</f>
        <v>P</v>
      </c>
      <c r="O3330" s="84" t="str">
        <f aca="false">IF(ISNA(VLOOKUP(G3330,BadCanCurves,1,FALSE())),VLOOKUP(D3330,FOLIOS,6,FALSE()),"not used")</f>
        <v>not used</v>
      </c>
      <c r="P3330" s="84" t="n">
        <f aca="false">IF($N3330="P",VLOOKUP(H3330,PrcBuckets,2,FALSE()),0)</f>
        <v>13</v>
      </c>
      <c r="Q3330" s="84" t="n">
        <f aca="false">IF($N3330="D",VLOOKUP(H3330,BasisBuckets,2,FALSE()),0)</f>
        <v>0</v>
      </c>
      <c r="R3330" s="84" t="n">
        <f aca="false">IF($N3330="PHY",VLOOKUP(H3330,PGDBuckets,2,FALSE()),0)</f>
        <v>0</v>
      </c>
      <c r="S3330" s="84" t="n">
        <f aca="false">IF($N3330="G",VLOOKUP(H3330,PGDBuckets,2,FALSE()),0)</f>
        <v>0</v>
      </c>
      <c r="T3330" s="84" t="n">
        <f aca="false">SUM(P3330:S3330)</f>
        <v>13</v>
      </c>
      <c r="U3330" s="84" t="str">
        <f aca="false">IF(O3330="not used","-",O3330&amp;N3330&amp;T3330)</f>
        <v>-</v>
      </c>
      <c r="V3330" s="84" t="str">
        <f aca="false">IF(O3330="Not Used","-",VLOOKUP(D3330,FOLIOS,7,FALSE())&amp;H3330)</f>
        <v>-</v>
      </c>
      <c r="W3330" s="84" t="str">
        <f aca="false">IF(U3330="-","-",O3330&amp;E3330&amp;H3330)</f>
        <v>-</v>
      </c>
      <c r="X3330" s="85" t="str">
        <f aca="false">D3330&amp;G3330</f>
        <v>FT-CAND-EGSC-PRCTOLL:MCNEIL/MON</v>
      </c>
      <c r="AF3330" s="0" t="str">
        <f aca="false">D3330&amp;V3330</f>
        <v>FT-CAND-EGSC-PRC-</v>
      </c>
    </row>
    <row r="3331" customFormat="false" ht="12.75" hidden="false" customHeight="false" outlineLevel="0" collapsed="false">
      <c r="A3331" s="81" t="n">
        <v>36682</v>
      </c>
      <c r="B3331" s="82" t="s">
        <v>55</v>
      </c>
      <c r="C3331" s="82" t="s">
        <v>56</v>
      </c>
      <c r="D3331" s="82" t="s">
        <v>103</v>
      </c>
      <c r="E3331" s="82" t="s">
        <v>24</v>
      </c>
      <c r="F3331" s="81"/>
      <c r="G3331" s="82" t="s">
        <v>66</v>
      </c>
      <c r="H3331" s="90" t="n">
        <v>39600</v>
      </c>
      <c r="I3331" s="82" t="n">
        <v>-263478</v>
      </c>
      <c r="J3331" s="82" t="n">
        <v>0</v>
      </c>
      <c r="K3331" s="83" t="n">
        <f aca="false">IF(J3331=0,0,J3331/I3331)</f>
        <v>0</v>
      </c>
      <c r="L3331" s="83" t="n">
        <f aca="false">I3331/UOM</f>
        <v>-26.3478</v>
      </c>
      <c r="M3331" s="83" t="n">
        <f aca="false">J3331/UOM</f>
        <v>0</v>
      </c>
      <c r="N3331" s="84" t="str">
        <f aca="false">IF(F3331="P","PHY",IF(F3331="G","G",E3331))</f>
        <v>P</v>
      </c>
      <c r="O3331" s="84" t="str">
        <f aca="false">IF(ISNA(VLOOKUP(G3331,BadCanCurves,1,FALSE())),VLOOKUP(D3331,FOLIOS,6,FALSE()),"not used")</f>
        <v>not used</v>
      </c>
      <c r="P3331" s="84" t="n">
        <f aca="false">IF($N3331="P",VLOOKUP(H3331,PrcBuckets,2,FALSE()),0)</f>
        <v>13</v>
      </c>
      <c r="Q3331" s="84" t="n">
        <f aca="false">IF($N3331="D",VLOOKUP(H3331,BasisBuckets,2,FALSE()),0)</f>
        <v>0</v>
      </c>
      <c r="R3331" s="84" t="n">
        <f aca="false">IF($N3331="PHY",VLOOKUP(H3331,PGDBuckets,2,FALSE()),0)</f>
        <v>0</v>
      </c>
      <c r="S3331" s="84" t="n">
        <f aca="false">IF($N3331="G",VLOOKUP(H3331,PGDBuckets,2,FALSE()),0)</f>
        <v>0</v>
      </c>
      <c r="T3331" s="84" t="n">
        <f aca="false">SUM(P3331:S3331)</f>
        <v>13</v>
      </c>
      <c r="U3331" s="84" t="str">
        <f aca="false">IF(O3331="not used","-",O3331&amp;N3331&amp;T3331)</f>
        <v>-</v>
      </c>
      <c r="V3331" s="84" t="str">
        <f aca="false">IF(O3331="Not Used","-",VLOOKUP(D3331,FOLIOS,7,FALSE())&amp;H3331)</f>
        <v>-</v>
      </c>
      <c r="W3331" s="84" t="str">
        <f aca="false">IF(U3331="-","-",O3331&amp;E3331&amp;H3331)</f>
        <v>-</v>
      </c>
      <c r="X3331" s="85" t="str">
        <f aca="false">D3331&amp;G3331</f>
        <v>FT-CAND-EGSC-PRCTOLL:MCNEIL/MON</v>
      </c>
      <c r="AF3331" s="0" t="str">
        <f aca="false">D3331&amp;V3331</f>
        <v>FT-CAND-EGSC-PRC-</v>
      </c>
    </row>
    <row r="3332" customFormat="false" ht="12.75" hidden="false" customHeight="false" outlineLevel="0" collapsed="false">
      <c r="A3332" s="81" t="n">
        <v>36682</v>
      </c>
      <c r="B3332" s="82" t="s">
        <v>55</v>
      </c>
      <c r="C3332" s="82" t="s">
        <v>56</v>
      </c>
      <c r="D3332" s="82" t="s">
        <v>103</v>
      </c>
      <c r="E3332" s="82" t="s">
        <v>24</v>
      </c>
      <c r="F3332" s="81"/>
      <c r="G3332" s="82" t="s">
        <v>66</v>
      </c>
      <c r="H3332" s="90" t="n">
        <v>39630</v>
      </c>
      <c r="I3332" s="82" t="n">
        <v>-270661</v>
      </c>
      <c r="J3332" s="82" t="n">
        <v>0</v>
      </c>
      <c r="K3332" s="83" t="n">
        <f aca="false">IF(J3332=0,0,J3332/I3332)</f>
        <v>0</v>
      </c>
      <c r="L3332" s="83" t="n">
        <f aca="false">I3332/UOM</f>
        <v>-27.0661</v>
      </c>
      <c r="M3332" s="83" t="n">
        <f aca="false">J3332/UOM</f>
        <v>0</v>
      </c>
      <c r="N3332" s="84" t="str">
        <f aca="false">IF(F3332="P","PHY",IF(F3332="G","G",E3332))</f>
        <v>P</v>
      </c>
      <c r="O3332" s="84" t="str">
        <f aca="false">IF(ISNA(VLOOKUP(G3332,BadCanCurves,1,FALSE())),VLOOKUP(D3332,FOLIOS,6,FALSE()),"not used")</f>
        <v>not used</v>
      </c>
      <c r="P3332" s="84" t="n">
        <f aca="false">IF($N3332="P",VLOOKUP(H3332,PrcBuckets,2,FALSE()),0)</f>
        <v>13</v>
      </c>
      <c r="Q3332" s="84" t="n">
        <f aca="false">IF($N3332="D",VLOOKUP(H3332,BasisBuckets,2,FALSE()),0)</f>
        <v>0</v>
      </c>
      <c r="R3332" s="84" t="n">
        <f aca="false">IF($N3332="PHY",VLOOKUP(H3332,PGDBuckets,2,FALSE()),0)</f>
        <v>0</v>
      </c>
      <c r="S3332" s="84" t="n">
        <f aca="false">IF($N3332="G",VLOOKUP(H3332,PGDBuckets,2,FALSE()),0)</f>
        <v>0</v>
      </c>
      <c r="T3332" s="84" t="n">
        <f aca="false">SUM(P3332:S3332)</f>
        <v>13</v>
      </c>
      <c r="U3332" s="84" t="str">
        <f aca="false">IF(O3332="not used","-",O3332&amp;N3332&amp;T3332)</f>
        <v>-</v>
      </c>
      <c r="V3332" s="84" t="str">
        <f aca="false">IF(O3332="Not Used","-",VLOOKUP(D3332,FOLIOS,7,FALSE())&amp;H3332)</f>
        <v>-</v>
      </c>
      <c r="W3332" s="84" t="str">
        <f aca="false">IF(U3332="-","-",O3332&amp;E3332&amp;H3332)</f>
        <v>-</v>
      </c>
      <c r="X3332" s="85" t="str">
        <f aca="false">D3332&amp;G3332</f>
        <v>FT-CAND-EGSC-PRCTOLL:MCNEIL/MON</v>
      </c>
      <c r="AF3332" s="0" t="str">
        <f aca="false">D3332&amp;V3332</f>
        <v>FT-CAND-EGSC-PRC-</v>
      </c>
    </row>
    <row r="3333" customFormat="false" ht="12.75" hidden="false" customHeight="false" outlineLevel="0" collapsed="false">
      <c r="A3333" s="81" t="n">
        <v>36682</v>
      </c>
      <c r="B3333" s="82" t="s">
        <v>55</v>
      </c>
      <c r="C3333" s="82" t="s">
        <v>56</v>
      </c>
      <c r="D3333" s="82" t="s">
        <v>103</v>
      </c>
      <c r="E3333" s="82" t="s">
        <v>24</v>
      </c>
      <c r="F3333" s="81"/>
      <c r="G3333" s="82" t="s">
        <v>66</v>
      </c>
      <c r="H3333" s="90" t="n">
        <v>39661</v>
      </c>
      <c r="I3333" s="82" t="n">
        <v>-269019</v>
      </c>
      <c r="J3333" s="82" t="n">
        <v>0</v>
      </c>
      <c r="K3333" s="83" t="n">
        <f aca="false">IF(J3333=0,0,J3333/I3333)</f>
        <v>0</v>
      </c>
      <c r="L3333" s="83" t="n">
        <f aca="false">I3333/UOM</f>
        <v>-26.9019</v>
      </c>
      <c r="M3333" s="83" t="n">
        <f aca="false">J3333/UOM</f>
        <v>0</v>
      </c>
      <c r="N3333" s="84" t="str">
        <f aca="false">IF(F3333="P","PHY",IF(F3333="G","G",E3333))</f>
        <v>P</v>
      </c>
      <c r="O3333" s="84" t="str">
        <f aca="false">IF(ISNA(VLOOKUP(G3333,BadCanCurves,1,FALSE())),VLOOKUP(D3333,FOLIOS,6,FALSE()),"not used")</f>
        <v>not used</v>
      </c>
      <c r="P3333" s="84" t="n">
        <f aca="false">IF($N3333="P",VLOOKUP(H3333,PrcBuckets,2,FALSE()),0)</f>
        <v>13</v>
      </c>
      <c r="Q3333" s="84" t="n">
        <f aca="false">IF($N3333="D",VLOOKUP(H3333,BasisBuckets,2,FALSE()),0)</f>
        <v>0</v>
      </c>
      <c r="R3333" s="84" t="n">
        <f aca="false">IF($N3333="PHY",VLOOKUP(H3333,PGDBuckets,2,FALSE()),0)</f>
        <v>0</v>
      </c>
      <c r="S3333" s="84" t="n">
        <f aca="false">IF($N3333="G",VLOOKUP(H3333,PGDBuckets,2,FALSE()),0)</f>
        <v>0</v>
      </c>
      <c r="T3333" s="84" t="n">
        <f aca="false">SUM(P3333:S3333)</f>
        <v>13</v>
      </c>
      <c r="U3333" s="84" t="str">
        <f aca="false">IF(O3333="not used","-",O3333&amp;N3333&amp;T3333)</f>
        <v>-</v>
      </c>
      <c r="V3333" s="84" t="str">
        <f aca="false">IF(O3333="Not Used","-",VLOOKUP(D3333,FOLIOS,7,FALSE())&amp;H3333)</f>
        <v>-</v>
      </c>
      <c r="W3333" s="84" t="str">
        <f aca="false">IF(U3333="-","-",O3333&amp;E3333&amp;H3333)</f>
        <v>-</v>
      </c>
      <c r="X3333" s="85" t="str">
        <f aca="false">D3333&amp;G3333</f>
        <v>FT-CAND-EGSC-PRCTOLL:MCNEIL/MON</v>
      </c>
      <c r="AF3333" s="0" t="str">
        <f aca="false">D3333&amp;V3333</f>
        <v>FT-CAND-EGSC-PRC-</v>
      </c>
    </row>
    <row r="3334" customFormat="false" ht="12.75" hidden="false" customHeight="false" outlineLevel="0" collapsed="false">
      <c r="A3334" s="81" t="n">
        <v>36682</v>
      </c>
      <c r="B3334" s="82" t="s">
        <v>55</v>
      </c>
      <c r="C3334" s="82" t="s">
        <v>56</v>
      </c>
      <c r="D3334" s="82" t="s">
        <v>103</v>
      </c>
      <c r="E3334" s="82" t="s">
        <v>24</v>
      </c>
      <c r="F3334" s="81"/>
      <c r="G3334" s="82" t="s">
        <v>66</v>
      </c>
      <c r="H3334" s="90" t="n">
        <v>39692</v>
      </c>
      <c r="I3334" s="82" t="n">
        <v>-258761</v>
      </c>
      <c r="J3334" s="82" t="n">
        <v>0</v>
      </c>
      <c r="K3334" s="83" t="n">
        <f aca="false">IF(J3334=0,0,J3334/I3334)</f>
        <v>0</v>
      </c>
      <c r="L3334" s="83" t="n">
        <f aca="false">I3334/UOM</f>
        <v>-25.8761</v>
      </c>
      <c r="M3334" s="83" t="n">
        <f aca="false">J3334/UOM</f>
        <v>0</v>
      </c>
      <c r="N3334" s="84" t="str">
        <f aca="false">IF(F3334="P","PHY",IF(F3334="G","G",E3334))</f>
        <v>P</v>
      </c>
      <c r="O3334" s="84" t="str">
        <f aca="false">IF(ISNA(VLOOKUP(G3334,BadCanCurves,1,FALSE())),VLOOKUP(D3334,FOLIOS,6,FALSE()),"not used")</f>
        <v>not used</v>
      </c>
      <c r="P3334" s="84" t="n">
        <f aca="false">IF($N3334="P",VLOOKUP(H3334,PrcBuckets,2,FALSE()),0)</f>
        <v>13</v>
      </c>
      <c r="Q3334" s="84" t="n">
        <f aca="false">IF($N3334="D",VLOOKUP(H3334,BasisBuckets,2,FALSE()),0)</f>
        <v>0</v>
      </c>
      <c r="R3334" s="84" t="n">
        <f aca="false">IF($N3334="PHY",VLOOKUP(H3334,PGDBuckets,2,FALSE()),0)</f>
        <v>0</v>
      </c>
      <c r="S3334" s="84" t="n">
        <f aca="false">IF($N3334="G",VLOOKUP(H3334,PGDBuckets,2,FALSE()),0)</f>
        <v>0</v>
      </c>
      <c r="T3334" s="84" t="n">
        <f aca="false">SUM(P3334:S3334)</f>
        <v>13</v>
      </c>
      <c r="U3334" s="84" t="str">
        <f aca="false">IF(O3334="not used","-",O3334&amp;N3334&amp;T3334)</f>
        <v>-</v>
      </c>
      <c r="V3334" s="84" t="str">
        <f aca="false">IF(O3334="Not Used","-",VLOOKUP(D3334,FOLIOS,7,FALSE())&amp;H3334)</f>
        <v>-</v>
      </c>
      <c r="W3334" s="84" t="str">
        <f aca="false">IF(U3334="-","-",O3334&amp;E3334&amp;H3334)</f>
        <v>-</v>
      </c>
      <c r="X3334" s="85" t="str">
        <f aca="false">D3334&amp;G3334</f>
        <v>FT-CAND-EGSC-PRCTOLL:MCNEIL/MON</v>
      </c>
      <c r="AF3334" s="0" t="str">
        <f aca="false">D3334&amp;V3334</f>
        <v>FT-CAND-EGSC-PRC-</v>
      </c>
    </row>
    <row r="3335" customFormat="false" ht="12.75" hidden="false" customHeight="false" outlineLevel="0" collapsed="false">
      <c r="A3335" s="81" t="n">
        <v>36682</v>
      </c>
      <c r="B3335" s="82" t="s">
        <v>55</v>
      </c>
      <c r="C3335" s="82" t="s">
        <v>56</v>
      </c>
      <c r="D3335" s="82" t="s">
        <v>103</v>
      </c>
      <c r="E3335" s="82" t="s">
        <v>24</v>
      </c>
      <c r="F3335" s="81"/>
      <c r="G3335" s="82" t="s">
        <v>66</v>
      </c>
      <c r="H3335" s="90" t="n">
        <v>39722</v>
      </c>
      <c r="I3335" s="82" t="n">
        <v>-265816</v>
      </c>
      <c r="J3335" s="82" t="n">
        <v>0</v>
      </c>
      <c r="K3335" s="83" t="n">
        <f aca="false">IF(J3335=0,0,J3335/I3335)</f>
        <v>0</v>
      </c>
      <c r="L3335" s="83" t="n">
        <f aca="false">I3335/UOM</f>
        <v>-26.5816</v>
      </c>
      <c r="M3335" s="83" t="n">
        <f aca="false">J3335/UOM</f>
        <v>0</v>
      </c>
      <c r="N3335" s="84" t="str">
        <f aca="false">IF(F3335="P","PHY",IF(F3335="G","G",E3335))</f>
        <v>P</v>
      </c>
      <c r="O3335" s="84" t="str">
        <f aca="false">IF(ISNA(VLOOKUP(G3335,BadCanCurves,1,FALSE())),VLOOKUP(D3335,FOLIOS,6,FALSE()),"not used")</f>
        <v>not used</v>
      </c>
      <c r="P3335" s="84" t="n">
        <f aca="false">IF($N3335="P",VLOOKUP(H3335,PrcBuckets,2,FALSE()),0)</f>
        <v>13</v>
      </c>
      <c r="Q3335" s="84" t="n">
        <f aca="false">IF($N3335="D",VLOOKUP(H3335,BasisBuckets,2,FALSE()),0)</f>
        <v>0</v>
      </c>
      <c r="R3335" s="84" t="n">
        <f aca="false">IF($N3335="PHY",VLOOKUP(H3335,PGDBuckets,2,FALSE()),0)</f>
        <v>0</v>
      </c>
      <c r="S3335" s="84" t="n">
        <f aca="false">IF($N3335="G",VLOOKUP(H3335,PGDBuckets,2,FALSE()),0)</f>
        <v>0</v>
      </c>
      <c r="T3335" s="84" t="n">
        <f aca="false">SUM(P3335:S3335)</f>
        <v>13</v>
      </c>
      <c r="U3335" s="84" t="str">
        <f aca="false">IF(O3335="not used","-",O3335&amp;N3335&amp;T3335)</f>
        <v>-</v>
      </c>
      <c r="V3335" s="84" t="str">
        <f aca="false">IF(O3335="Not Used","-",VLOOKUP(D3335,FOLIOS,7,FALSE())&amp;H3335)</f>
        <v>-</v>
      </c>
      <c r="W3335" s="84" t="str">
        <f aca="false">IF(U3335="-","-",O3335&amp;E3335&amp;H3335)</f>
        <v>-</v>
      </c>
      <c r="X3335" s="85" t="str">
        <f aca="false">D3335&amp;G3335</f>
        <v>FT-CAND-EGSC-PRCTOLL:MCNEIL/MON</v>
      </c>
      <c r="AF3335" s="0" t="str">
        <f aca="false">D3335&amp;V3335</f>
        <v>FT-CAND-EGSC-PRC-</v>
      </c>
    </row>
    <row r="3336" customFormat="false" ht="12.75" hidden="false" customHeight="false" outlineLevel="0" collapsed="false">
      <c r="A3336" s="81" t="n">
        <v>36682</v>
      </c>
      <c r="B3336" s="82" t="s">
        <v>55</v>
      </c>
      <c r="C3336" s="82" t="s">
        <v>56</v>
      </c>
      <c r="D3336" s="82" t="s">
        <v>103</v>
      </c>
      <c r="E3336" s="82" t="s">
        <v>24</v>
      </c>
      <c r="F3336" s="81"/>
      <c r="G3336" s="82" t="s">
        <v>66</v>
      </c>
      <c r="H3336" s="90" t="n">
        <v>39753</v>
      </c>
      <c r="I3336" s="82" t="n">
        <v>-255680</v>
      </c>
      <c r="J3336" s="82" t="n">
        <v>0</v>
      </c>
      <c r="K3336" s="83" t="n">
        <f aca="false">IF(J3336=0,0,J3336/I3336)</f>
        <v>0</v>
      </c>
      <c r="L3336" s="83" t="n">
        <f aca="false">I3336/UOM</f>
        <v>-25.568</v>
      </c>
      <c r="M3336" s="83" t="n">
        <f aca="false">J3336/UOM</f>
        <v>0</v>
      </c>
      <c r="N3336" s="84" t="str">
        <f aca="false">IF(F3336="P","PHY",IF(F3336="G","G",E3336))</f>
        <v>P</v>
      </c>
      <c r="O3336" s="84" t="str">
        <f aca="false">IF(ISNA(VLOOKUP(G3336,BadCanCurves,1,FALSE())),VLOOKUP(D3336,FOLIOS,6,FALSE()),"not used")</f>
        <v>not used</v>
      </c>
      <c r="P3336" s="84" t="n">
        <f aca="false">IF($N3336="P",VLOOKUP(H3336,PrcBuckets,2,FALSE()),0)</f>
        <v>13</v>
      </c>
      <c r="Q3336" s="84" t="n">
        <f aca="false">IF($N3336="D",VLOOKUP(H3336,BasisBuckets,2,FALSE()),0)</f>
        <v>0</v>
      </c>
      <c r="R3336" s="84" t="n">
        <f aca="false">IF($N3336="PHY",VLOOKUP(H3336,PGDBuckets,2,FALSE()),0)</f>
        <v>0</v>
      </c>
      <c r="S3336" s="84" t="n">
        <f aca="false">IF($N3336="G",VLOOKUP(H3336,PGDBuckets,2,FALSE()),0)</f>
        <v>0</v>
      </c>
      <c r="T3336" s="84" t="n">
        <f aca="false">SUM(P3336:S3336)</f>
        <v>13</v>
      </c>
      <c r="U3336" s="84" t="str">
        <f aca="false">IF(O3336="not used","-",O3336&amp;N3336&amp;T3336)</f>
        <v>-</v>
      </c>
      <c r="V3336" s="84" t="str">
        <f aca="false">IF(O3336="Not Used","-",VLOOKUP(D3336,FOLIOS,7,FALSE())&amp;H3336)</f>
        <v>-</v>
      </c>
      <c r="W3336" s="84" t="str">
        <f aca="false">IF(U3336="-","-",O3336&amp;E3336&amp;H3336)</f>
        <v>-</v>
      </c>
      <c r="X3336" s="85" t="str">
        <f aca="false">D3336&amp;G3336</f>
        <v>FT-CAND-EGSC-PRCTOLL:MCNEIL/MON</v>
      </c>
      <c r="AF3336" s="0" t="str">
        <f aca="false">D3336&amp;V3336</f>
        <v>FT-CAND-EGSC-PRC-</v>
      </c>
    </row>
    <row r="3337" customFormat="false" ht="12.75" hidden="false" customHeight="false" outlineLevel="0" collapsed="false">
      <c r="A3337" s="81" t="n">
        <v>36682</v>
      </c>
      <c r="B3337" s="82" t="s">
        <v>55</v>
      </c>
      <c r="C3337" s="82" t="s">
        <v>56</v>
      </c>
      <c r="D3337" s="82" t="s">
        <v>103</v>
      </c>
      <c r="E3337" s="82" t="s">
        <v>24</v>
      </c>
      <c r="F3337" s="81"/>
      <c r="G3337" s="82" t="s">
        <v>66</v>
      </c>
      <c r="H3337" s="90" t="n">
        <v>39783</v>
      </c>
      <c r="I3337" s="82" t="n">
        <v>-453847</v>
      </c>
      <c r="J3337" s="82" t="n">
        <v>0</v>
      </c>
      <c r="K3337" s="83" t="n">
        <f aca="false">IF(J3337=0,0,J3337/I3337)</f>
        <v>0</v>
      </c>
      <c r="L3337" s="83" t="n">
        <f aca="false">I3337/UOM</f>
        <v>-45.3847</v>
      </c>
      <c r="M3337" s="83" t="n">
        <f aca="false">J3337/UOM</f>
        <v>0</v>
      </c>
      <c r="N3337" s="84" t="str">
        <f aca="false">IF(F3337="P","PHY",IF(F3337="G","G",E3337))</f>
        <v>P</v>
      </c>
      <c r="O3337" s="84" t="str">
        <f aca="false">IF(ISNA(VLOOKUP(G3337,BadCanCurves,1,FALSE())),VLOOKUP(D3337,FOLIOS,6,FALSE()),"not used")</f>
        <v>not used</v>
      </c>
      <c r="P3337" s="84" t="n">
        <f aca="false">IF($N3337="P",VLOOKUP(H3337,PrcBuckets,2,FALSE()),0)</f>
        <v>13</v>
      </c>
      <c r="Q3337" s="84" t="n">
        <f aca="false">IF($N3337="D",VLOOKUP(H3337,BasisBuckets,2,FALSE()),0)</f>
        <v>0</v>
      </c>
      <c r="R3337" s="84" t="n">
        <f aca="false">IF($N3337="PHY",VLOOKUP(H3337,PGDBuckets,2,FALSE()),0)</f>
        <v>0</v>
      </c>
      <c r="S3337" s="84" t="n">
        <f aca="false">IF($N3337="G",VLOOKUP(H3337,PGDBuckets,2,FALSE()),0)</f>
        <v>0</v>
      </c>
      <c r="T3337" s="84" t="n">
        <f aca="false">SUM(P3337:S3337)</f>
        <v>13</v>
      </c>
      <c r="U3337" s="84" t="str">
        <f aca="false">IF(O3337="not used","-",O3337&amp;N3337&amp;T3337)</f>
        <v>-</v>
      </c>
      <c r="V3337" s="84" t="str">
        <f aca="false">IF(O3337="Not Used","-",VLOOKUP(D3337,FOLIOS,7,FALSE())&amp;H3337)</f>
        <v>-</v>
      </c>
      <c r="W3337" s="84" t="str">
        <f aca="false">IF(U3337="-","-",O3337&amp;E3337&amp;H3337)</f>
        <v>-</v>
      </c>
      <c r="X3337" s="85" t="str">
        <f aca="false">D3337&amp;G3337</f>
        <v>FT-CAND-EGSC-PRCTOLL:MCNEIL/MON</v>
      </c>
      <c r="AF3337" s="0" t="str">
        <f aca="false">D3337&amp;V3337</f>
        <v>FT-CAND-EGSC-PRC-</v>
      </c>
    </row>
    <row r="3338" customFormat="false" ht="12.75" hidden="false" customHeight="false" outlineLevel="0" collapsed="false">
      <c r="A3338" s="81" t="n">
        <v>36682</v>
      </c>
      <c r="B3338" s="82" t="s">
        <v>55</v>
      </c>
      <c r="C3338" s="82" t="s">
        <v>56</v>
      </c>
      <c r="D3338" s="82" t="s">
        <v>103</v>
      </c>
      <c r="E3338" s="82" t="s">
        <v>24</v>
      </c>
      <c r="F3338" s="81"/>
      <c r="G3338" s="82" t="s">
        <v>67</v>
      </c>
      <c r="H3338" s="90" t="n">
        <v>36708</v>
      </c>
      <c r="I3338" s="82" t="n">
        <v>0</v>
      </c>
      <c r="J3338" s="82" t="n">
        <v>0</v>
      </c>
      <c r="K3338" s="83" t="n">
        <f aca="false">IF(J3338=0,0,J3338/I3338)</f>
        <v>0</v>
      </c>
      <c r="L3338" s="83" t="n">
        <f aca="false">I3338/UOM</f>
        <v>0</v>
      </c>
      <c r="M3338" s="83" t="n">
        <f aca="false">J3338/UOM</f>
        <v>0</v>
      </c>
      <c r="N3338" s="84" t="str">
        <f aca="false">IF(F3338="P","PHY",IF(F3338="G","G",E3338))</f>
        <v>P</v>
      </c>
      <c r="O3338" s="84" t="str">
        <f aca="false">IF(ISNA(VLOOKUP(G3338,BadCanCurves,1,FALSE())),VLOOKUP(D3338,FOLIOS,6,FALSE()),"not used")</f>
        <v>not used</v>
      </c>
      <c r="P3338" s="84" t="n">
        <f aca="false">IF($N3338="P",VLOOKUP(H3338,PrcBuckets,2,FALSE()),0)</f>
        <v>4</v>
      </c>
      <c r="Q3338" s="84" t="n">
        <f aca="false">IF($N3338="D",VLOOKUP(H3338,BasisBuckets,2,FALSE()),0)</f>
        <v>0</v>
      </c>
      <c r="R3338" s="84" t="n">
        <f aca="false">IF($N3338="PHY",VLOOKUP(H3338,PGDBuckets,2,FALSE()),0)</f>
        <v>0</v>
      </c>
      <c r="S3338" s="84" t="n">
        <f aca="false">IF($N3338="G",VLOOKUP(H3338,PGDBuckets,2,FALSE()),0)</f>
        <v>0</v>
      </c>
      <c r="T3338" s="84" t="n">
        <f aca="false">SUM(P3338:S3338)</f>
        <v>4</v>
      </c>
      <c r="U3338" s="84" t="str">
        <f aca="false">IF(O3338="not used","-",O3338&amp;N3338&amp;T3338)</f>
        <v>-</v>
      </c>
      <c r="V3338" s="84" t="str">
        <f aca="false">IF(O3338="Not Used","-",VLOOKUP(D3338,FOLIOS,7,FALSE())&amp;H3338)</f>
        <v>-</v>
      </c>
      <c r="W3338" s="84" t="str">
        <f aca="false">IF(U3338="-","-",O3338&amp;E3338&amp;H3338)</f>
        <v>-</v>
      </c>
      <c r="X3338" s="85" t="str">
        <f aca="false">D3338&amp;G3338</f>
        <v>FT-CAND-EGSC-PRCTOLL:MONCH/CHI</v>
      </c>
      <c r="AF3338" s="0" t="str">
        <f aca="false">D3338&amp;V3338</f>
        <v>FT-CAND-EGSC-PRC-</v>
      </c>
    </row>
    <row r="3339" customFormat="false" ht="12.75" hidden="false" customHeight="false" outlineLevel="0" collapsed="false">
      <c r="A3339" s="81" t="n">
        <v>36682</v>
      </c>
      <c r="B3339" s="82" t="s">
        <v>55</v>
      </c>
      <c r="C3339" s="82" t="s">
        <v>56</v>
      </c>
      <c r="D3339" s="82" t="s">
        <v>103</v>
      </c>
      <c r="E3339" s="82" t="s">
        <v>24</v>
      </c>
      <c r="F3339" s="81"/>
      <c r="G3339" s="82" t="s">
        <v>67</v>
      </c>
      <c r="H3339" s="90" t="n">
        <v>36739</v>
      </c>
      <c r="I3339" s="82" t="n">
        <v>0</v>
      </c>
      <c r="J3339" s="82" t="n">
        <v>0</v>
      </c>
      <c r="K3339" s="83" t="n">
        <f aca="false">IF(J3339=0,0,J3339/I3339)</f>
        <v>0</v>
      </c>
      <c r="L3339" s="83" t="n">
        <f aca="false">I3339/UOM</f>
        <v>0</v>
      </c>
      <c r="M3339" s="83" t="n">
        <f aca="false">J3339/UOM</f>
        <v>0</v>
      </c>
      <c r="N3339" s="84" t="str">
        <f aca="false">IF(F3339="P","PHY",IF(F3339="G","G",E3339))</f>
        <v>P</v>
      </c>
      <c r="O3339" s="84" t="str">
        <f aca="false">IF(ISNA(VLOOKUP(G3339,BadCanCurves,1,FALSE())),VLOOKUP(D3339,FOLIOS,6,FALSE()),"not used")</f>
        <v>not used</v>
      </c>
      <c r="P3339" s="84" t="n">
        <f aca="false">IF($N3339="P",VLOOKUP(H3339,PrcBuckets,2,FALSE()),0)</f>
        <v>5</v>
      </c>
      <c r="Q3339" s="84" t="n">
        <f aca="false">IF($N3339="D",VLOOKUP(H3339,BasisBuckets,2,FALSE()),0)</f>
        <v>0</v>
      </c>
      <c r="R3339" s="84" t="n">
        <f aca="false">IF($N3339="PHY",VLOOKUP(H3339,PGDBuckets,2,FALSE()),0)</f>
        <v>0</v>
      </c>
      <c r="S3339" s="84" t="n">
        <f aca="false">IF($N3339="G",VLOOKUP(H3339,PGDBuckets,2,FALSE()),0)</f>
        <v>0</v>
      </c>
      <c r="T3339" s="84" t="n">
        <f aca="false">SUM(P3339:S3339)</f>
        <v>5</v>
      </c>
      <c r="U3339" s="84" t="str">
        <f aca="false">IF(O3339="not used","-",O3339&amp;N3339&amp;T3339)</f>
        <v>-</v>
      </c>
      <c r="V3339" s="84" t="str">
        <f aca="false">IF(O3339="Not Used","-",VLOOKUP(D3339,FOLIOS,7,FALSE())&amp;H3339)</f>
        <v>-</v>
      </c>
      <c r="W3339" s="84" t="str">
        <f aca="false">IF(U3339="-","-",O3339&amp;E3339&amp;H3339)</f>
        <v>-</v>
      </c>
      <c r="X3339" s="85" t="str">
        <f aca="false">D3339&amp;G3339</f>
        <v>FT-CAND-EGSC-PRCTOLL:MONCH/CHI</v>
      </c>
      <c r="AF3339" s="0" t="str">
        <f aca="false">D3339&amp;V3339</f>
        <v>FT-CAND-EGSC-PRC-</v>
      </c>
    </row>
    <row r="3340" customFormat="false" ht="12.75" hidden="false" customHeight="false" outlineLevel="0" collapsed="false">
      <c r="A3340" s="81" t="n">
        <v>36682</v>
      </c>
      <c r="B3340" s="82" t="s">
        <v>55</v>
      </c>
      <c r="C3340" s="82" t="s">
        <v>56</v>
      </c>
      <c r="D3340" s="82" t="s">
        <v>103</v>
      </c>
      <c r="E3340" s="82" t="s">
        <v>24</v>
      </c>
      <c r="F3340" s="81"/>
      <c r="G3340" s="82" t="s">
        <v>67</v>
      </c>
      <c r="H3340" s="90" t="n">
        <v>36770</v>
      </c>
      <c r="I3340" s="82" t="n">
        <v>0</v>
      </c>
      <c r="J3340" s="82" t="n">
        <v>0</v>
      </c>
      <c r="K3340" s="83" t="n">
        <f aca="false">IF(J3340=0,0,J3340/I3340)</f>
        <v>0</v>
      </c>
      <c r="L3340" s="83" t="n">
        <f aca="false">I3340/UOM</f>
        <v>0</v>
      </c>
      <c r="M3340" s="83" t="n">
        <f aca="false">J3340/UOM</f>
        <v>0</v>
      </c>
      <c r="N3340" s="84" t="str">
        <f aca="false">IF(F3340="P","PHY",IF(F3340="G","G",E3340))</f>
        <v>P</v>
      </c>
      <c r="O3340" s="84" t="str">
        <f aca="false">IF(ISNA(VLOOKUP(G3340,BadCanCurves,1,FALSE())),VLOOKUP(D3340,FOLIOS,6,FALSE()),"not used")</f>
        <v>not used</v>
      </c>
      <c r="P3340" s="84" t="n">
        <f aca="false">IF($N3340="P",VLOOKUP(H3340,PrcBuckets,2,FALSE()),0)</f>
        <v>6</v>
      </c>
      <c r="Q3340" s="84" t="n">
        <f aca="false">IF($N3340="D",VLOOKUP(H3340,BasisBuckets,2,FALSE()),0)</f>
        <v>0</v>
      </c>
      <c r="R3340" s="84" t="n">
        <f aca="false">IF($N3340="PHY",VLOOKUP(H3340,PGDBuckets,2,FALSE()),0)</f>
        <v>0</v>
      </c>
      <c r="S3340" s="84" t="n">
        <f aca="false">IF($N3340="G",VLOOKUP(H3340,PGDBuckets,2,FALSE()),0)</f>
        <v>0</v>
      </c>
      <c r="T3340" s="84" t="n">
        <f aca="false">SUM(P3340:S3340)</f>
        <v>6</v>
      </c>
      <c r="U3340" s="84" t="str">
        <f aca="false">IF(O3340="not used","-",O3340&amp;N3340&amp;T3340)</f>
        <v>-</v>
      </c>
      <c r="V3340" s="84" t="str">
        <f aca="false">IF(O3340="Not Used","-",VLOOKUP(D3340,FOLIOS,7,FALSE())&amp;H3340)</f>
        <v>-</v>
      </c>
      <c r="W3340" s="84" t="str">
        <f aca="false">IF(U3340="-","-",O3340&amp;E3340&amp;H3340)</f>
        <v>-</v>
      </c>
      <c r="X3340" s="85" t="str">
        <f aca="false">D3340&amp;G3340</f>
        <v>FT-CAND-EGSC-PRCTOLL:MONCH/CHI</v>
      </c>
      <c r="AF3340" s="0" t="str">
        <f aca="false">D3340&amp;V3340</f>
        <v>FT-CAND-EGSC-PRC-</v>
      </c>
    </row>
    <row r="3341" customFormat="false" ht="12.75" hidden="false" customHeight="false" outlineLevel="0" collapsed="false">
      <c r="A3341" s="81" t="n">
        <v>36682</v>
      </c>
      <c r="B3341" s="82" t="s">
        <v>55</v>
      </c>
      <c r="C3341" s="82" t="s">
        <v>56</v>
      </c>
      <c r="D3341" s="82" t="s">
        <v>103</v>
      </c>
      <c r="E3341" s="82" t="s">
        <v>24</v>
      </c>
      <c r="F3341" s="81"/>
      <c r="G3341" s="82" t="s">
        <v>67</v>
      </c>
      <c r="H3341" s="90" t="n">
        <v>36800</v>
      </c>
      <c r="I3341" s="82" t="n">
        <v>0</v>
      </c>
      <c r="J3341" s="82" t="n">
        <v>0</v>
      </c>
      <c r="K3341" s="83" t="n">
        <f aca="false">IF(J3341=0,0,J3341/I3341)</f>
        <v>0</v>
      </c>
      <c r="L3341" s="83" t="n">
        <f aca="false">I3341/UOM</f>
        <v>0</v>
      </c>
      <c r="M3341" s="83" t="n">
        <f aca="false">J3341/UOM</f>
        <v>0</v>
      </c>
      <c r="N3341" s="84" t="str">
        <f aca="false">IF(F3341="P","PHY",IF(F3341="G","G",E3341))</f>
        <v>P</v>
      </c>
      <c r="O3341" s="84" t="str">
        <f aca="false">IF(ISNA(VLOOKUP(G3341,BadCanCurves,1,FALSE())),VLOOKUP(D3341,FOLIOS,6,FALSE()),"not used")</f>
        <v>not used</v>
      </c>
      <c r="P3341" s="84" t="n">
        <f aca="false">IF($N3341="P",VLOOKUP(H3341,PrcBuckets,2,FALSE()),0)</f>
        <v>7</v>
      </c>
      <c r="Q3341" s="84" t="n">
        <f aca="false">IF($N3341="D",VLOOKUP(H3341,BasisBuckets,2,FALSE()),0)</f>
        <v>0</v>
      </c>
      <c r="R3341" s="84" t="n">
        <f aca="false">IF($N3341="PHY",VLOOKUP(H3341,PGDBuckets,2,FALSE()),0)</f>
        <v>0</v>
      </c>
      <c r="S3341" s="84" t="n">
        <f aca="false">IF($N3341="G",VLOOKUP(H3341,PGDBuckets,2,FALSE()),0)</f>
        <v>0</v>
      </c>
      <c r="T3341" s="84" t="n">
        <f aca="false">SUM(P3341:S3341)</f>
        <v>7</v>
      </c>
      <c r="U3341" s="84" t="str">
        <f aca="false">IF(O3341="not used","-",O3341&amp;N3341&amp;T3341)</f>
        <v>-</v>
      </c>
      <c r="V3341" s="84" t="str">
        <f aca="false">IF(O3341="Not Used","-",VLOOKUP(D3341,FOLIOS,7,FALSE())&amp;H3341)</f>
        <v>-</v>
      </c>
      <c r="W3341" s="84" t="str">
        <f aca="false">IF(U3341="-","-",O3341&amp;E3341&amp;H3341)</f>
        <v>-</v>
      </c>
      <c r="X3341" s="85" t="str">
        <f aca="false">D3341&amp;G3341</f>
        <v>FT-CAND-EGSC-PRCTOLL:MONCH/CHI</v>
      </c>
      <c r="AF3341" s="0" t="str">
        <f aca="false">D3341&amp;V3341</f>
        <v>FT-CAND-EGSC-PRC-</v>
      </c>
    </row>
    <row r="3342" customFormat="false" ht="12.75" hidden="false" customHeight="false" outlineLevel="0" collapsed="false">
      <c r="A3342" s="81" t="n">
        <v>36682</v>
      </c>
      <c r="B3342" s="82" t="s">
        <v>55</v>
      </c>
      <c r="C3342" s="82" t="s">
        <v>56</v>
      </c>
      <c r="D3342" s="82" t="s">
        <v>103</v>
      </c>
      <c r="E3342" s="82" t="s">
        <v>24</v>
      </c>
      <c r="F3342" s="81"/>
      <c r="G3342" s="82" t="s">
        <v>67</v>
      </c>
      <c r="H3342" s="90" t="n">
        <v>36831</v>
      </c>
      <c r="I3342" s="82" t="n">
        <v>0</v>
      </c>
      <c r="J3342" s="82" t="n">
        <v>0</v>
      </c>
      <c r="K3342" s="83" t="n">
        <f aca="false">IF(J3342=0,0,J3342/I3342)</f>
        <v>0</v>
      </c>
      <c r="L3342" s="83" t="n">
        <f aca="false">I3342/UOM</f>
        <v>0</v>
      </c>
      <c r="M3342" s="83" t="n">
        <f aca="false">J3342/UOM</f>
        <v>0</v>
      </c>
      <c r="N3342" s="84" t="str">
        <f aca="false">IF(F3342="P","PHY",IF(F3342="G","G",E3342))</f>
        <v>P</v>
      </c>
      <c r="O3342" s="84" t="str">
        <f aca="false">IF(ISNA(VLOOKUP(G3342,BadCanCurves,1,FALSE())),VLOOKUP(D3342,FOLIOS,6,FALSE()),"not used")</f>
        <v>not used</v>
      </c>
      <c r="P3342" s="84" t="n">
        <f aca="false">IF($N3342="P",VLOOKUP(H3342,PrcBuckets,2,FALSE()),0)</f>
        <v>8</v>
      </c>
      <c r="Q3342" s="84" t="n">
        <f aca="false">IF($N3342="D",VLOOKUP(H3342,BasisBuckets,2,FALSE()),0)</f>
        <v>0</v>
      </c>
      <c r="R3342" s="84" t="n">
        <f aca="false">IF($N3342="PHY",VLOOKUP(H3342,PGDBuckets,2,FALSE()),0)</f>
        <v>0</v>
      </c>
      <c r="S3342" s="84" t="n">
        <f aca="false">IF($N3342="G",VLOOKUP(H3342,PGDBuckets,2,FALSE()),0)</f>
        <v>0</v>
      </c>
      <c r="T3342" s="84" t="n">
        <f aca="false">SUM(P3342:S3342)</f>
        <v>8</v>
      </c>
      <c r="U3342" s="84" t="str">
        <f aca="false">IF(O3342="not used","-",O3342&amp;N3342&amp;T3342)</f>
        <v>-</v>
      </c>
      <c r="V3342" s="84" t="str">
        <f aca="false">IF(O3342="Not Used","-",VLOOKUP(D3342,FOLIOS,7,FALSE())&amp;H3342)</f>
        <v>-</v>
      </c>
      <c r="W3342" s="84" t="str">
        <f aca="false">IF(U3342="-","-",O3342&amp;E3342&amp;H3342)</f>
        <v>-</v>
      </c>
      <c r="X3342" s="85" t="str">
        <f aca="false">D3342&amp;G3342</f>
        <v>FT-CAND-EGSC-PRCTOLL:MONCH/CHI</v>
      </c>
      <c r="AF3342" s="0" t="str">
        <f aca="false">D3342&amp;V3342</f>
        <v>FT-CAND-EGSC-PRC-</v>
      </c>
    </row>
    <row r="3343" customFormat="false" ht="12.75" hidden="false" customHeight="false" outlineLevel="0" collapsed="false">
      <c r="A3343" s="81" t="n">
        <v>36682</v>
      </c>
      <c r="B3343" s="82" t="s">
        <v>55</v>
      </c>
      <c r="C3343" s="82" t="s">
        <v>56</v>
      </c>
      <c r="D3343" s="82" t="s">
        <v>103</v>
      </c>
      <c r="E3343" s="82" t="s">
        <v>24</v>
      </c>
      <c r="F3343" s="81"/>
      <c r="G3343" s="82" t="s">
        <v>67</v>
      </c>
      <c r="H3343" s="90" t="n">
        <v>36861</v>
      </c>
      <c r="I3343" s="82" t="n">
        <v>0</v>
      </c>
      <c r="J3343" s="82" t="n">
        <v>0</v>
      </c>
      <c r="K3343" s="83" t="n">
        <f aca="false">IF(J3343=0,0,J3343/I3343)</f>
        <v>0</v>
      </c>
      <c r="L3343" s="83" t="n">
        <f aca="false">I3343/UOM</f>
        <v>0</v>
      </c>
      <c r="M3343" s="83" t="n">
        <f aca="false">J3343/UOM</f>
        <v>0</v>
      </c>
      <c r="N3343" s="84" t="str">
        <f aca="false">IF(F3343="P","PHY",IF(F3343="G","G",E3343))</f>
        <v>P</v>
      </c>
      <c r="O3343" s="84" t="str">
        <f aca="false">IF(ISNA(VLOOKUP(G3343,BadCanCurves,1,FALSE())),VLOOKUP(D3343,FOLIOS,6,FALSE()),"not used")</f>
        <v>not used</v>
      </c>
      <c r="P3343" s="84" t="n">
        <f aca="false">IF($N3343="P",VLOOKUP(H3343,PrcBuckets,2,FALSE()),0)</f>
        <v>8</v>
      </c>
      <c r="Q3343" s="84" t="n">
        <f aca="false">IF($N3343="D",VLOOKUP(H3343,BasisBuckets,2,FALSE()),0)</f>
        <v>0</v>
      </c>
      <c r="R3343" s="84" t="n">
        <f aca="false">IF($N3343="PHY",VLOOKUP(H3343,PGDBuckets,2,FALSE()),0)</f>
        <v>0</v>
      </c>
      <c r="S3343" s="84" t="n">
        <f aca="false">IF($N3343="G",VLOOKUP(H3343,PGDBuckets,2,FALSE()),0)</f>
        <v>0</v>
      </c>
      <c r="T3343" s="84" t="n">
        <f aca="false">SUM(P3343:S3343)</f>
        <v>8</v>
      </c>
      <c r="U3343" s="84" t="str">
        <f aca="false">IF(O3343="not used","-",O3343&amp;N3343&amp;T3343)</f>
        <v>-</v>
      </c>
      <c r="V3343" s="84" t="str">
        <f aca="false">IF(O3343="Not Used","-",VLOOKUP(D3343,FOLIOS,7,FALSE())&amp;H3343)</f>
        <v>-</v>
      </c>
      <c r="W3343" s="84" t="str">
        <f aca="false">IF(U3343="-","-",O3343&amp;E3343&amp;H3343)</f>
        <v>-</v>
      </c>
      <c r="X3343" s="85" t="str">
        <f aca="false">D3343&amp;G3343</f>
        <v>FT-CAND-EGSC-PRCTOLL:MONCH/CHI</v>
      </c>
      <c r="AF3343" s="0" t="str">
        <f aca="false">D3343&amp;V3343</f>
        <v>FT-CAND-EGSC-PRC-</v>
      </c>
    </row>
    <row r="3344" customFormat="false" ht="12.75" hidden="false" customHeight="false" outlineLevel="0" collapsed="false">
      <c r="A3344" s="81" t="n">
        <v>36682</v>
      </c>
      <c r="B3344" s="82" t="s">
        <v>55</v>
      </c>
      <c r="C3344" s="82" t="s">
        <v>56</v>
      </c>
      <c r="D3344" s="82" t="s">
        <v>103</v>
      </c>
      <c r="E3344" s="82" t="s">
        <v>24</v>
      </c>
      <c r="F3344" s="81"/>
      <c r="G3344" s="82" t="s">
        <v>67</v>
      </c>
      <c r="H3344" s="90" t="n">
        <v>36892</v>
      </c>
      <c r="I3344" s="82" t="n">
        <v>0</v>
      </c>
      <c r="J3344" s="82" t="n">
        <v>0</v>
      </c>
      <c r="K3344" s="83" t="n">
        <f aca="false">IF(J3344=0,0,J3344/I3344)</f>
        <v>0</v>
      </c>
      <c r="L3344" s="83" t="n">
        <f aca="false">I3344/UOM</f>
        <v>0</v>
      </c>
      <c r="M3344" s="83" t="n">
        <f aca="false">J3344/UOM</f>
        <v>0</v>
      </c>
      <c r="N3344" s="84" t="str">
        <f aca="false">IF(F3344="P","PHY",IF(F3344="G","G",E3344))</f>
        <v>P</v>
      </c>
      <c r="O3344" s="84" t="str">
        <f aca="false">IF(ISNA(VLOOKUP(G3344,BadCanCurves,1,FALSE())),VLOOKUP(D3344,FOLIOS,6,FALSE()),"not used")</f>
        <v>not used</v>
      </c>
      <c r="P3344" s="84" t="n">
        <f aca="false">IF($N3344="P",VLOOKUP(H3344,PrcBuckets,2,FALSE()),0)</f>
        <v>9</v>
      </c>
      <c r="Q3344" s="84" t="n">
        <f aca="false">IF($N3344="D",VLOOKUP(H3344,BasisBuckets,2,FALSE()),0)</f>
        <v>0</v>
      </c>
      <c r="R3344" s="84" t="n">
        <f aca="false">IF($N3344="PHY",VLOOKUP(H3344,PGDBuckets,2,FALSE()),0)</f>
        <v>0</v>
      </c>
      <c r="S3344" s="84" t="n">
        <f aca="false">IF($N3344="G",VLOOKUP(H3344,PGDBuckets,2,FALSE()),0)</f>
        <v>0</v>
      </c>
      <c r="T3344" s="84" t="n">
        <f aca="false">SUM(P3344:S3344)</f>
        <v>9</v>
      </c>
      <c r="U3344" s="84" t="str">
        <f aca="false">IF(O3344="not used","-",O3344&amp;N3344&amp;T3344)</f>
        <v>-</v>
      </c>
      <c r="V3344" s="84" t="str">
        <f aca="false">IF(O3344="Not Used","-",VLOOKUP(D3344,FOLIOS,7,FALSE())&amp;H3344)</f>
        <v>-</v>
      </c>
      <c r="W3344" s="84" t="str">
        <f aca="false">IF(U3344="-","-",O3344&amp;E3344&amp;H3344)</f>
        <v>-</v>
      </c>
      <c r="X3344" s="85" t="str">
        <f aca="false">D3344&amp;G3344</f>
        <v>FT-CAND-EGSC-PRCTOLL:MONCH/CHI</v>
      </c>
      <c r="AF3344" s="0" t="str">
        <f aca="false">D3344&amp;V3344</f>
        <v>FT-CAND-EGSC-PRC-</v>
      </c>
    </row>
    <row r="3345" customFormat="false" ht="12.75" hidden="false" customHeight="false" outlineLevel="0" collapsed="false">
      <c r="A3345" s="81" t="n">
        <v>36682</v>
      </c>
      <c r="B3345" s="82" t="s">
        <v>55</v>
      </c>
      <c r="C3345" s="82" t="s">
        <v>56</v>
      </c>
      <c r="D3345" s="82" t="s">
        <v>103</v>
      </c>
      <c r="E3345" s="82" t="s">
        <v>24</v>
      </c>
      <c r="F3345" s="81"/>
      <c r="G3345" s="82" t="s">
        <v>67</v>
      </c>
      <c r="H3345" s="90" t="n">
        <v>36923</v>
      </c>
      <c r="I3345" s="82" t="n">
        <v>0</v>
      </c>
      <c r="J3345" s="82" t="n">
        <v>0</v>
      </c>
      <c r="K3345" s="83" t="n">
        <f aca="false">IF(J3345=0,0,J3345/I3345)</f>
        <v>0</v>
      </c>
      <c r="L3345" s="83" t="n">
        <f aca="false">I3345/UOM</f>
        <v>0</v>
      </c>
      <c r="M3345" s="83" t="n">
        <f aca="false">J3345/UOM</f>
        <v>0</v>
      </c>
      <c r="N3345" s="84" t="str">
        <f aca="false">IF(F3345="P","PHY",IF(F3345="G","G",E3345))</f>
        <v>P</v>
      </c>
      <c r="O3345" s="84" t="str">
        <f aca="false">IF(ISNA(VLOOKUP(G3345,BadCanCurves,1,FALSE())),VLOOKUP(D3345,FOLIOS,6,FALSE()),"not used")</f>
        <v>not used</v>
      </c>
      <c r="P3345" s="84" t="n">
        <f aca="false">IF($N3345="P",VLOOKUP(H3345,PrcBuckets,2,FALSE()),0)</f>
        <v>9</v>
      </c>
      <c r="Q3345" s="84" t="n">
        <f aca="false">IF($N3345="D",VLOOKUP(H3345,BasisBuckets,2,FALSE()),0)</f>
        <v>0</v>
      </c>
      <c r="R3345" s="84" t="n">
        <f aca="false">IF($N3345="PHY",VLOOKUP(H3345,PGDBuckets,2,FALSE()),0)</f>
        <v>0</v>
      </c>
      <c r="S3345" s="84" t="n">
        <f aca="false">IF($N3345="G",VLOOKUP(H3345,PGDBuckets,2,FALSE()),0)</f>
        <v>0</v>
      </c>
      <c r="T3345" s="84" t="n">
        <f aca="false">SUM(P3345:S3345)</f>
        <v>9</v>
      </c>
      <c r="U3345" s="84" t="str">
        <f aca="false">IF(O3345="not used","-",O3345&amp;N3345&amp;T3345)</f>
        <v>-</v>
      </c>
      <c r="V3345" s="84" t="str">
        <f aca="false">IF(O3345="Not Used","-",VLOOKUP(D3345,FOLIOS,7,FALSE())&amp;H3345)</f>
        <v>-</v>
      </c>
      <c r="W3345" s="84" t="str">
        <f aca="false">IF(U3345="-","-",O3345&amp;E3345&amp;H3345)</f>
        <v>-</v>
      </c>
      <c r="X3345" s="85" t="str">
        <f aca="false">D3345&amp;G3345</f>
        <v>FT-CAND-EGSC-PRCTOLL:MONCH/CHI</v>
      </c>
      <c r="AF3345" s="0" t="str">
        <f aca="false">D3345&amp;V3345</f>
        <v>FT-CAND-EGSC-PRC-</v>
      </c>
    </row>
    <row r="3346" customFormat="false" ht="12.75" hidden="false" customHeight="false" outlineLevel="0" collapsed="false">
      <c r="A3346" s="81" t="n">
        <v>36682</v>
      </c>
      <c r="B3346" s="82" t="s">
        <v>55</v>
      </c>
      <c r="C3346" s="82" t="s">
        <v>56</v>
      </c>
      <c r="D3346" s="82" t="s">
        <v>103</v>
      </c>
      <c r="E3346" s="82" t="s">
        <v>24</v>
      </c>
      <c r="F3346" s="81"/>
      <c r="G3346" s="82" t="s">
        <v>67</v>
      </c>
      <c r="H3346" s="90" t="n">
        <v>36951</v>
      </c>
      <c r="I3346" s="82" t="n">
        <v>0</v>
      </c>
      <c r="J3346" s="82" t="n">
        <v>0</v>
      </c>
      <c r="K3346" s="83" t="n">
        <f aca="false">IF(J3346=0,0,J3346/I3346)</f>
        <v>0</v>
      </c>
      <c r="L3346" s="83" t="n">
        <f aca="false">I3346/UOM</f>
        <v>0</v>
      </c>
      <c r="M3346" s="83" t="n">
        <f aca="false">J3346/UOM</f>
        <v>0</v>
      </c>
      <c r="N3346" s="84" t="str">
        <f aca="false">IF(F3346="P","PHY",IF(F3346="G","G",E3346))</f>
        <v>P</v>
      </c>
      <c r="O3346" s="84" t="str">
        <f aca="false">IF(ISNA(VLOOKUP(G3346,BadCanCurves,1,FALSE())),VLOOKUP(D3346,FOLIOS,6,FALSE()),"not used")</f>
        <v>not used</v>
      </c>
      <c r="P3346" s="84" t="n">
        <f aca="false">IF($N3346="P",VLOOKUP(H3346,PrcBuckets,2,FALSE()),0)</f>
        <v>9</v>
      </c>
      <c r="Q3346" s="84" t="n">
        <f aca="false">IF($N3346="D",VLOOKUP(H3346,BasisBuckets,2,FALSE()),0)</f>
        <v>0</v>
      </c>
      <c r="R3346" s="84" t="n">
        <f aca="false">IF($N3346="PHY",VLOOKUP(H3346,PGDBuckets,2,FALSE()),0)</f>
        <v>0</v>
      </c>
      <c r="S3346" s="84" t="n">
        <f aca="false">IF($N3346="G",VLOOKUP(H3346,PGDBuckets,2,FALSE()),0)</f>
        <v>0</v>
      </c>
      <c r="T3346" s="84" t="n">
        <f aca="false">SUM(P3346:S3346)</f>
        <v>9</v>
      </c>
      <c r="U3346" s="84" t="str">
        <f aca="false">IF(O3346="not used","-",O3346&amp;N3346&amp;T3346)</f>
        <v>-</v>
      </c>
      <c r="V3346" s="84" t="str">
        <f aca="false">IF(O3346="Not Used","-",VLOOKUP(D3346,FOLIOS,7,FALSE())&amp;H3346)</f>
        <v>-</v>
      </c>
      <c r="W3346" s="84" t="str">
        <f aca="false">IF(U3346="-","-",O3346&amp;E3346&amp;H3346)</f>
        <v>-</v>
      </c>
      <c r="X3346" s="85" t="str">
        <f aca="false">D3346&amp;G3346</f>
        <v>FT-CAND-EGSC-PRCTOLL:MONCH/CHI</v>
      </c>
      <c r="AF3346" s="0" t="str">
        <f aca="false">D3346&amp;V3346</f>
        <v>FT-CAND-EGSC-PRC-</v>
      </c>
    </row>
    <row r="3347" customFormat="false" ht="12.75" hidden="false" customHeight="false" outlineLevel="0" collapsed="false">
      <c r="A3347" s="81" t="n">
        <v>36682</v>
      </c>
      <c r="B3347" s="82" t="s">
        <v>55</v>
      </c>
      <c r="C3347" s="82" t="s">
        <v>56</v>
      </c>
      <c r="D3347" s="82" t="s">
        <v>103</v>
      </c>
      <c r="E3347" s="82" t="s">
        <v>24</v>
      </c>
      <c r="F3347" s="81"/>
      <c r="G3347" s="82" t="s">
        <v>67</v>
      </c>
      <c r="H3347" s="90" t="n">
        <v>36982</v>
      </c>
      <c r="I3347" s="82" t="n">
        <v>0</v>
      </c>
      <c r="J3347" s="82" t="n">
        <v>0</v>
      </c>
      <c r="K3347" s="83" t="n">
        <f aca="false">IF(J3347=0,0,J3347/I3347)</f>
        <v>0</v>
      </c>
      <c r="L3347" s="83" t="n">
        <f aca="false">I3347/UOM</f>
        <v>0</v>
      </c>
      <c r="M3347" s="83" t="n">
        <f aca="false">J3347/UOM</f>
        <v>0</v>
      </c>
      <c r="N3347" s="84" t="str">
        <f aca="false">IF(F3347="P","PHY",IF(F3347="G","G",E3347))</f>
        <v>P</v>
      </c>
      <c r="O3347" s="84" t="str">
        <f aca="false">IF(ISNA(VLOOKUP(G3347,BadCanCurves,1,FALSE())),VLOOKUP(D3347,FOLIOS,6,FALSE()),"not used")</f>
        <v>not used</v>
      </c>
      <c r="P3347" s="84" t="n">
        <f aca="false">IF($N3347="P",VLOOKUP(H3347,PrcBuckets,2,FALSE()),0)</f>
        <v>9</v>
      </c>
      <c r="Q3347" s="84" t="n">
        <f aca="false">IF($N3347="D",VLOOKUP(H3347,BasisBuckets,2,FALSE()),0)</f>
        <v>0</v>
      </c>
      <c r="R3347" s="84" t="n">
        <f aca="false">IF($N3347="PHY",VLOOKUP(H3347,PGDBuckets,2,FALSE()),0)</f>
        <v>0</v>
      </c>
      <c r="S3347" s="84" t="n">
        <f aca="false">IF($N3347="G",VLOOKUP(H3347,PGDBuckets,2,FALSE()),0)</f>
        <v>0</v>
      </c>
      <c r="T3347" s="84" t="n">
        <f aca="false">SUM(P3347:S3347)</f>
        <v>9</v>
      </c>
      <c r="U3347" s="84" t="str">
        <f aca="false">IF(O3347="not used","-",O3347&amp;N3347&amp;T3347)</f>
        <v>-</v>
      </c>
      <c r="V3347" s="84" t="str">
        <f aca="false">IF(O3347="Not Used","-",VLOOKUP(D3347,FOLIOS,7,FALSE())&amp;H3347)</f>
        <v>-</v>
      </c>
      <c r="W3347" s="84" t="str">
        <f aca="false">IF(U3347="-","-",O3347&amp;E3347&amp;H3347)</f>
        <v>-</v>
      </c>
      <c r="X3347" s="85" t="str">
        <f aca="false">D3347&amp;G3347</f>
        <v>FT-CAND-EGSC-PRCTOLL:MONCH/CHI</v>
      </c>
      <c r="AF3347" s="0" t="str">
        <f aca="false">D3347&amp;V3347</f>
        <v>FT-CAND-EGSC-PRC-</v>
      </c>
    </row>
    <row r="3348" customFormat="false" ht="12.75" hidden="false" customHeight="false" outlineLevel="0" collapsed="false">
      <c r="A3348" s="81" t="n">
        <v>36682</v>
      </c>
      <c r="B3348" s="82" t="s">
        <v>55</v>
      </c>
      <c r="C3348" s="82" t="s">
        <v>56</v>
      </c>
      <c r="D3348" s="82" t="s">
        <v>103</v>
      </c>
      <c r="E3348" s="82" t="s">
        <v>24</v>
      </c>
      <c r="F3348" s="81"/>
      <c r="G3348" s="82" t="s">
        <v>67</v>
      </c>
      <c r="H3348" s="90" t="n">
        <v>37012</v>
      </c>
      <c r="I3348" s="82" t="n">
        <v>0</v>
      </c>
      <c r="J3348" s="82" t="n">
        <v>0</v>
      </c>
      <c r="K3348" s="83" t="n">
        <f aca="false">IF(J3348=0,0,J3348/I3348)</f>
        <v>0</v>
      </c>
      <c r="L3348" s="83" t="n">
        <f aca="false">I3348/UOM</f>
        <v>0</v>
      </c>
      <c r="M3348" s="83" t="n">
        <f aca="false">J3348/UOM</f>
        <v>0</v>
      </c>
      <c r="N3348" s="84" t="str">
        <f aca="false">IF(F3348="P","PHY",IF(F3348="G","G",E3348))</f>
        <v>P</v>
      </c>
      <c r="O3348" s="84" t="str">
        <f aca="false">IF(ISNA(VLOOKUP(G3348,BadCanCurves,1,FALSE())),VLOOKUP(D3348,FOLIOS,6,FALSE()),"not used")</f>
        <v>not used</v>
      </c>
      <c r="P3348" s="84" t="n">
        <f aca="false">IF($N3348="P",VLOOKUP(H3348,PrcBuckets,2,FALSE()),0)</f>
        <v>9</v>
      </c>
      <c r="Q3348" s="84" t="n">
        <f aca="false">IF($N3348="D",VLOOKUP(H3348,BasisBuckets,2,FALSE()),0)</f>
        <v>0</v>
      </c>
      <c r="R3348" s="84" t="n">
        <f aca="false">IF($N3348="PHY",VLOOKUP(H3348,PGDBuckets,2,FALSE()),0)</f>
        <v>0</v>
      </c>
      <c r="S3348" s="84" t="n">
        <f aca="false">IF($N3348="G",VLOOKUP(H3348,PGDBuckets,2,FALSE()),0)</f>
        <v>0</v>
      </c>
      <c r="T3348" s="84" t="n">
        <f aca="false">SUM(P3348:S3348)</f>
        <v>9</v>
      </c>
      <c r="U3348" s="84" t="str">
        <f aca="false">IF(O3348="not used","-",O3348&amp;N3348&amp;T3348)</f>
        <v>-</v>
      </c>
      <c r="V3348" s="84" t="str">
        <f aca="false">IF(O3348="Not Used","-",VLOOKUP(D3348,FOLIOS,7,FALSE())&amp;H3348)</f>
        <v>-</v>
      </c>
      <c r="W3348" s="84" t="str">
        <f aca="false">IF(U3348="-","-",O3348&amp;E3348&amp;H3348)</f>
        <v>-</v>
      </c>
      <c r="X3348" s="85" t="str">
        <f aca="false">D3348&amp;G3348</f>
        <v>FT-CAND-EGSC-PRCTOLL:MONCH/CHI</v>
      </c>
      <c r="AF3348" s="0" t="str">
        <f aca="false">D3348&amp;V3348</f>
        <v>FT-CAND-EGSC-PRC-</v>
      </c>
    </row>
    <row r="3349" customFormat="false" ht="12.75" hidden="false" customHeight="false" outlineLevel="0" collapsed="false">
      <c r="A3349" s="81" t="n">
        <v>36682</v>
      </c>
      <c r="B3349" s="82" t="s">
        <v>55</v>
      </c>
      <c r="C3349" s="82" t="s">
        <v>56</v>
      </c>
      <c r="D3349" s="82" t="s">
        <v>103</v>
      </c>
      <c r="E3349" s="82" t="s">
        <v>24</v>
      </c>
      <c r="F3349" s="81"/>
      <c r="G3349" s="82" t="s">
        <v>67</v>
      </c>
      <c r="H3349" s="90" t="n">
        <v>37043</v>
      </c>
      <c r="I3349" s="82" t="n">
        <v>0</v>
      </c>
      <c r="J3349" s="82" t="n">
        <v>0</v>
      </c>
      <c r="K3349" s="83" t="n">
        <f aca="false">IF(J3349=0,0,J3349/I3349)</f>
        <v>0</v>
      </c>
      <c r="L3349" s="83" t="n">
        <f aca="false">I3349/UOM</f>
        <v>0</v>
      </c>
      <c r="M3349" s="83" t="n">
        <f aca="false">J3349/UOM</f>
        <v>0</v>
      </c>
      <c r="N3349" s="84" t="str">
        <f aca="false">IF(F3349="P","PHY",IF(F3349="G","G",E3349))</f>
        <v>P</v>
      </c>
      <c r="O3349" s="84" t="str">
        <f aca="false">IF(ISNA(VLOOKUP(G3349,BadCanCurves,1,FALSE())),VLOOKUP(D3349,FOLIOS,6,FALSE()),"not used")</f>
        <v>not used</v>
      </c>
      <c r="P3349" s="84" t="n">
        <f aca="false">IF($N3349="P",VLOOKUP(H3349,PrcBuckets,2,FALSE()),0)</f>
        <v>9</v>
      </c>
      <c r="Q3349" s="84" t="n">
        <f aca="false">IF($N3349="D",VLOOKUP(H3349,BasisBuckets,2,FALSE()),0)</f>
        <v>0</v>
      </c>
      <c r="R3349" s="84" t="n">
        <f aca="false">IF($N3349="PHY",VLOOKUP(H3349,PGDBuckets,2,FALSE()),0)</f>
        <v>0</v>
      </c>
      <c r="S3349" s="84" t="n">
        <f aca="false">IF($N3349="G",VLOOKUP(H3349,PGDBuckets,2,FALSE()),0)</f>
        <v>0</v>
      </c>
      <c r="T3349" s="84" t="n">
        <f aca="false">SUM(P3349:S3349)</f>
        <v>9</v>
      </c>
      <c r="U3349" s="84" t="str">
        <f aca="false">IF(O3349="not used","-",O3349&amp;N3349&amp;T3349)</f>
        <v>-</v>
      </c>
      <c r="V3349" s="84" t="str">
        <f aca="false">IF(O3349="Not Used","-",VLOOKUP(D3349,FOLIOS,7,FALSE())&amp;H3349)</f>
        <v>-</v>
      </c>
      <c r="W3349" s="84" t="str">
        <f aca="false">IF(U3349="-","-",O3349&amp;E3349&amp;H3349)</f>
        <v>-</v>
      </c>
      <c r="X3349" s="85" t="str">
        <f aca="false">D3349&amp;G3349</f>
        <v>FT-CAND-EGSC-PRCTOLL:MONCH/CHI</v>
      </c>
      <c r="AF3349" s="0" t="str">
        <f aca="false">D3349&amp;V3349</f>
        <v>FT-CAND-EGSC-PRC-</v>
      </c>
    </row>
    <row r="3350" customFormat="false" ht="12.75" hidden="false" customHeight="false" outlineLevel="0" collapsed="false">
      <c r="A3350" s="81" t="n">
        <v>36682</v>
      </c>
      <c r="B3350" s="82" t="s">
        <v>55</v>
      </c>
      <c r="C3350" s="82" t="s">
        <v>56</v>
      </c>
      <c r="D3350" s="82" t="s">
        <v>103</v>
      </c>
      <c r="E3350" s="82" t="s">
        <v>24</v>
      </c>
      <c r="F3350" s="81"/>
      <c r="G3350" s="82" t="s">
        <v>67</v>
      </c>
      <c r="H3350" s="90" t="n">
        <v>37073</v>
      </c>
      <c r="I3350" s="82" t="n">
        <v>0</v>
      </c>
      <c r="J3350" s="82" t="n">
        <v>0</v>
      </c>
      <c r="K3350" s="83" t="n">
        <f aca="false">IF(J3350=0,0,J3350/I3350)</f>
        <v>0</v>
      </c>
      <c r="L3350" s="83" t="n">
        <f aca="false">I3350/UOM</f>
        <v>0</v>
      </c>
      <c r="M3350" s="83" t="n">
        <f aca="false">J3350/UOM</f>
        <v>0</v>
      </c>
      <c r="N3350" s="84" t="str">
        <f aca="false">IF(F3350="P","PHY",IF(F3350="G","G",E3350))</f>
        <v>P</v>
      </c>
      <c r="O3350" s="84" t="str">
        <f aca="false">IF(ISNA(VLOOKUP(G3350,BadCanCurves,1,FALSE())),VLOOKUP(D3350,FOLIOS,6,FALSE()),"not used")</f>
        <v>not used</v>
      </c>
      <c r="P3350" s="84" t="n">
        <f aca="false">IF($N3350="P",VLOOKUP(H3350,PrcBuckets,2,FALSE()),0)</f>
        <v>9</v>
      </c>
      <c r="Q3350" s="84" t="n">
        <f aca="false">IF($N3350="D",VLOOKUP(H3350,BasisBuckets,2,FALSE()),0)</f>
        <v>0</v>
      </c>
      <c r="R3350" s="84" t="n">
        <f aca="false">IF($N3350="PHY",VLOOKUP(H3350,PGDBuckets,2,FALSE()),0)</f>
        <v>0</v>
      </c>
      <c r="S3350" s="84" t="n">
        <f aca="false">IF($N3350="G",VLOOKUP(H3350,PGDBuckets,2,FALSE()),0)</f>
        <v>0</v>
      </c>
      <c r="T3350" s="84" t="n">
        <f aca="false">SUM(P3350:S3350)</f>
        <v>9</v>
      </c>
      <c r="U3350" s="84" t="str">
        <f aca="false">IF(O3350="not used","-",O3350&amp;N3350&amp;T3350)</f>
        <v>-</v>
      </c>
      <c r="V3350" s="84" t="str">
        <f aca="false">IF(O3350="Not Used","-",VLOOKUP(D3350,FOLIOS,7,FALSE())&amp;H3350)</f>
        <v>-</v>
      </c>
      <c r="W3350" s="84" t="str">
        <f aca="false">IF(U3350="-","-",O3350&amp;E3350&amp;H3350)</f>
        <v>-</v>
      </c>
      <c r="X3350" s="85" t="str">
        <f aca="false">D3350&amp;G3350</f>
        <v>FT-CAND-EGSC-PRCTOLL:MONCH/CHI</v>
      </c>
      <c r="AF3350" s="0" t="str">
        <f aca="false">D3350&amp;V3350</f>
        <v>FT-CAND-EGSC-PRC-</v>
      </c>
    </row>
    <row r="3351" customFormat="false" ht="12.75" hidden="false" customHeight="false" outlineLevel="0" collapsed="false">
      <c r="A3351" s="81" t="n">
        <v>36682</v>
      </c>
      <c r="B3351" s="82" t="s">
        <v>55</v>
      </c>
      <c r="C3351" s="82" t="s">
        <v>56</v>
      </c>
      <c r="D3351" s="82" t="s">
        <v>103</v>
      </c>
      <c r="E3351" s="82" t="s">
        <v>24</v>
      </c>
      <c r="F3351" s="81"/>
      <c r="G3351" s="82" t="s">
        <v>67</v>
      </c>
      <c r="H3351" s="90" t="n">
        <v>37104</v>
      </c>
      <c r="I3351" s="82" t="n">
        <v>0</v>
      </c>
      <c r="J3351" s="82" t="n">
        <v>0</v>
      </c>
      <c r="K3351" s="83" t="n">
        <f aca="false">IF(J3351=0,0,J3351/I3351)</f>
        <v>0</v>
      </c>
      <c r="L3351" s="83" t="n">
        <f aca="false">I3351/UOM</f>
        <v>0</v>
      </c>
      <c r="M3351" s="83" t="n">
        <f aca="false">J3351/UOM</f>
        <v>0</v>
      </c>
      <c r="N3351" s="84" t="str">
        <f aca="false">IF(F3351="P","PHY",IF(F3351="G","G",E3351))</f>
        <v>P</v>
      </c>
      <c r="O3351" s="84" t="str">
        <f aca="false">IF(ISNA(VLOOKUP(G3351,BadCanCurves,1,FALSE())),VLOOKUP(D3351,FOLIOS,6,FALSE()),"not used")</f>
        <v>not used</v>
      </c>
      <c r="P3351" s="84" t="n">
        <f aca="false">IF($N3351="P",VLOOKUP(H3351,PrcBuckets,2,FALSE()),0)</f>
        <v>9</v>
      </c>
      <c r="Q3351" s="84" t="n">
        <f aca="false">IF($N3351="D",VLOOKUP(H3351,BasisBuckets,2,FALSE()),0)</f>
        <v>0</v>
      </c>
      <c r="R3351" s="84" t="n">
        <f aca="false">IF($N3351="PHY",VLOOKUP(H3351,PGDBuckets,2,FALSE()),0)</f>
        <v>0</v>
      </c>
      <c r="S3351" s="84" t="n">
        <f aca="false">IF($N3351="G",VLOOKUP(H3351,PGDBuckets,2,FALSE()),0)</f>
        <v>0</v>
      </c>
      <c r="T3351" s="84" t="n">
        <f aca="false">SUM(P3351:S3351)</f>
        <v>9</v>
      </c>
      <c r="U3351" s="84" t="str">
        <f aca="false">IF(O3351="not used","-",O3351&amp;N3351&amp;T3351)</f>
        <v>-</v>
      </c>
      <c r="V3351" s="84" t="str">
        <f aca="false">IF(O3351="Not Used","-",VLOOKUP(D3351,FOLIOS,7,FALSE())&amp;H3351)</f>
        <v>-</v>
      </c>
      <c r="W3351" s="84" t="str">
        <f aca="false">IF(U3351="-","-",O3351&amp;E3351&amp;H3351)</f>
        <v>-</v>
      </c>
      <c r="X3351" s="85" t="str">
        <f aca="false">D3351&amp;G3351</f>
        <v>FT-CAND-EGSC-PRCTOLL:MONCH/CHI</v>
      </c>
      <c r="AF3351" s="0" t="str">
        <f aca="false">D3351&amp;V3351</f>
        <v>FT-CAND-EGSC-PRC-</v>
      </c>
    </row>
    <row r="3352" customFormat="false" ht="12.75" hidden="false" customHeight="false" outlineLevel="0" collapsed="false">
      <c r="A3352" s="81" t="n">
        <v>36682</v>
      </c>
      <c r="B3352" s="82" t="s">
        <v>55</v>
      </c>
      <c r="C3352" s="82" t="s">
        <v>56</v>
      </c>
      <c r="D3352" s="82" t="s">
        <v>103</v>
      </c>
      <c r="E3352" s="82" t="s">
        <v>24</v>
      </c>
      <c r="F3352" s="81"/>
      <c r="G3352" s="82" t="s">
        <v>67</v>
      </c>
      <c r="H3352" s="90" t="n">
        <v>37135</v>
      </c>
      <c r="I3352" s="82" t="n">
        <v>0</v>
      </c>
      <c r="J3352" s="82" t="n">
        <v>0</v>
      </c>
      <c r="K3352" s="83" t="n">
        <f aca="false">IF(J3352=0,0,J3352/I3352)</f>
        <v>0</v>
      </c>
      <c r="L3352" s="83" t="n">
        <f aca="false">I3352/UOM</f>
        <v>0</v>
      </c>
      <c r="M3352" s="83" t="n">
        <f aca="false">J3352/UOM</f>
        <v>0</v>
      </c>
      <c r="N3352" s="84" t="str">
        <f aca="false">IF(F3352="P","PHY",IF(F3352="G","G",E3352))</f>
        <v>P</v>
      </c>
      <c r="O3352" s="84" t="str">
        <f aca="false">IF(ISNA(VLOOKUP(G3352,BadCanCurves,1,FALSE())),VLOOKUP(D3352,FOLIOS,6,FALSE()),"not used")</f>
        <v>not used</v>
      </c>
      <c r="P3352" s="84" t="n">
        <f aca="false">IF($N3352="P",VLOOKUP(H3352,PrcBuckets,2,FALSE()),0)</f>
        <v>9</v>
      </c>
      <c r="Q3352" s="84" t="n">
        <f aca="false">IF($N3352="D",VLOOKUP(H3352,BasisBuckets,2,FALSE()),0)</f>
        <v>0</v>
      </c>
      <c r="R3352" s="84" t="n">
        <f aca="false">IF($N3352="PHY",VLOOKUP(H3352,PGDBuckets,2,FALSE()),0)</f>
        <v>0</v>
      </c>
      <c r="S3352" s="84" t="n">
        <f aca="false">IF($N3352="G",VLOOKUP(H3352,PGDBuckets,2,FALSE()),0)</f>
        <v>0</v>
      </c>
      <c r="T3352" s="84" t="n">
        <f aca="false">SUM(P3352:S3352)</f>
        <v>9</v>
      </c>
      <c r="U3352" s="84" t="str">
        <f aca="false">IF(O3352="not used","-",O3352&amp;N3352&amp;T3352)</f>
        <v>-</v>
      </c>
      <c r="V3352" s="84" t="str">
        <f aca="false">IF(O3352="Not Used","-",VLOOKUP(D3352,FOLIOS,7,FALSE())&amp;H3352)</f>
        <v>-</v>
      </c>
      <c r="W3352" s="84" t="str">
        <f aca="false">IF(U3352="-","-",O3352&amp;E3352&amp;H3352)</f>
        <v>-</v>
      </c>
      <c r="X3352" s="85" t="str">
        <f aca="false">D3352&amp;G3352</f>
        <v>FT-CAND-EGSC-PRCTOLL:MONCH/CHI</v>
      </c>
      <c r="AF3352" s="0" t="str">
        <f aca="false">D3352&amp;V3352</f>
        <v>FT-CAND-EGSC-PRC-</v>
      </c>
    </row>
    <row r="3353" customFormat="false" ht="12.75" hidden="false" customHeight="false" outlineLevel="0" collapsed="false">
      <c r="A3353" s="81" t="n">
        <v>36682</v>
      </c>
      <c r="B3353" s="82" t="s">
        <v>55</v>
      </c>
      <c r="C3353" s="82" t="s">
        <v>56</v>
      </c>
      <c r="D3353" s="82" t="s">
        <v>103</v>
      </c>
      <c r="E3353" s="82" t="s">
        <v>24</v>
      </c>
      <c r="F3353" s="81"/>
      <c r="G3353" s="82" t="s">
        <v>67</v>
      </c>
      <c r="H3353" s="90" t="n">
        <v>37165</v>
      </c>
      <c r="I3353" s="82" t="n">
        <v>0</v>
      </c>
      <c r="J3353" s="82" t="n">
        <v>0</v>
      </c>
      <c r="K3353" s="83" t="n">
        <f aca="false">IF(J3353=0,0,J3353/I3353)</f>
        <v>0</v>
      </c>
      <c r="L3353" s="83" t="n">
        <f aca="false">I3353/UOM</f>
        <v>0</v>
      </c>
      <c r="M3353" s="83" t="n">
        <f aca="false">J3353/UOM</f>
        <v>0</v>
      </c>
      <c r="N3353" s="84" t="str">
        <f aca="false">IF(F3353="P","PHY",IF(F3353="G","G",E3353))</f>
        <v>P</v>
      </c>
      <c r="O3353" s="84" t="str">
        <f aca="false">IF(ISNA(VLOOKUP(G3353,BadCanCurves,1,FALSE())),VLOOKUP(D3353,FOLIOS,6,FALSE()),"not used")</f>
        <v>not used</v>
      </c>
      <c r="P3353" s="84" t="n">
        <f aca="false">IF($N3353="P",VLOOKUP(H3353,PrcBuckets,2,FALSE()),0)</f>
        <v>9</v>
      </c>
      <c r="Q3353" s="84" t="n">
        <f aca="false">IF($N3353="D",VLOOKUP(H3353,BasisBuckets,2,FALSE()),0)</f>
        <v>0</v>
      </c>
      <c r="R3353" s="84" t="n">
        <f aca="false">IF($N3353="PHY",VLOOKUP(H3353,PGDBuckets,2,FALSE()),0)</f>
        <v>0</v>
      </c>
      <c r="S3353" s="84" t="n">
        <f aca="false">IF($N3353="G",VLOOKUP(H3353,PGDBuckets,2,FALSE()),0)</f>
        <v>0</v>
      </c>
      <c r="T3353" s="84" t="n">
        <f aca="false">SUM(P3353:S3353)</f>
        <v>9</v>
      </c>
      <c r="U3353" s="84" t="str">
        <f aca="false">IF(O3353="not used","-",O3353&amp;N3353&amp;T3353)</f>
        <v>-</v>
      </c>
      <c r="V3353" s="84" t="str">
        <f aca="false">IF(O3353="Not Used","-",VLOOKUP(D3353,FOLIOS,7,FALSE())&amp;H3353)</f>
        <v>-</v>
      </c>
      <c r="W3353" s="84" t="str">
        <f aca="false">IF(U3353="-","-",O3353&amp;E3353&amp;H3353)</f>
        <v>-</v>
      </c>
      <c r="X3353" s="85" t="str">
        <f aca="false">D3353&amp;G3353</f>
        <v>FT-CAND-EGSC-PRCTOLL:MONCH/CHI</v>
      </c>
      <c r="AF3353" s="0" t="str">
        <f aca="false">D3353&amp;V3353</f>
        <v>FT-CAND-EGSC-PRC-</v>
      </c>
    </row>
    <row r="3354" customFormat="false" ht="12.75" hidden="false" customHeight="false" outlineLevel="0" collapsed="false">
      <c r="A3354" s="81" t="n">
        <v>36682</v>
      </c>
      <c r="B3354" s="82" t="s">
        <v>55</v>
      </c>
      <c r="C3354" s="82" t="s">
        <v>56</v>
      </c>
      <c r="D3354" s="82" t="s">
        <v>103</v>
      </c>
      <c r="E3354" s="82" t="s">
        <v>24</v>
      </c>
      <c r="F3354" s="81"/>
      <c r="G3354" s="82" t="s">
        <v>67</v>
      </c>
      <c r="H3354" s="90" t="n">
        <v>37196</v>
      </c>
      <c r="I3354" s="82" t="n">
        <v>0</v>
      </c>
      <c r="J3354" s="82" t="n">
        <v>0</v>
      </c>
      <c r="K3354" s="83" t="n">
        <f aca="false">IF(J3354=0,0,J3354/I3354)</f>
        <v>0</v>
      </c>
      <c r="L3354" s="83" t="n">
        <f aca="false">I3354/UOM</f>
        <v>0</v>
      </c>
      <c r="M3354" s="83" t="n">
        <f aca="false">J3354/UOM</f>
        <v>0</v>
      </c>
      <c r="N3354" s="84" t="str">
        <f aca="false">IF(F3354="P","PHY",IF(F3354="G","G",E3354))</f>
        <v>P</v>
      </c>
      <c r="O3354" s="84" t="str">
        <f aca="false">IF(ISNA(VLOOKUP(G3354,BadCanCurves,1,FALSE())),VLOOKUP(D3354,FOLIOS,6,FALSE()),"not used")</f>
        <v>not used</v>
      </c>
      <c r="P3354" s="84" t="n">
        <f aca="false">IF($N3354="P",VLOOKUP(H3354,PrcBuckets,2,FALSE()),0)</f>
        <v>9</v>
      </c>
      <c r="Q3354" s="84" t="n">
        <f aca="false">IF($N3354="D",VLOOKUP(H3354,BasisBuckets,2,FALSE()),0)</f>
        <v>0</v>
      </c>
      <c r="R3354" s="84" t="n">
        <f aca="false">IF($N3354="PHY",VLOOKUP(H3354,PGDBuckets,2,FALSE()),0)</f>
        <v>0</v>
      </c>
      <c r="S3354" s="84" t="n">
        <f aca="false">IF($N3354="G",VLOOKUP(H3354,PGDBuckets,2,FALSE()),0)</f>
        <v>0</v>
      </c>
      <c r="T3354" s="84" t="n">
        <f aca="false">SUM(P3354:S3354)</f>
        <v>9</v>
      </c>
      <c r="U3354" s="84" t="str">
        <f aca="false">IF(O3354="not used","-",O3354&amp;N3354&amp;T3354)</f>
        <v>-</v>
      </c>
      <c r="V3354" s="84" t="str">
        <f aca="false">IF(O3354="Not Used","-",VLOOKUP(D3354,FOLIOS,7,FALSE())&amp;H3354)</f>
        <v>-</v>
      </c>
      <c r="W3354" s="84" t="str">
        <f aca="false">IF(U3354="-","-",O3354&amp;E3354&amp;H3354)</f>
        <v>-</v>
      </c>
      <c r="X3354" s="85" t="str">
        <f aca="false">D3354&amp;G3354</f>
        <v>FT-CAND-EGSC-PRCTOLL:MONCH/CHI</v>
      </c>
      <c r="AF3354" s="0" t="str">
        <f aca="false">D3354&amp;V3354</f>
        <v>FT-CAND-EGSC-PRC-</v>
      </c>
    </row>
    <row r="3355" customFormat="false" ht="12.75" hidden="false" customHeight="false" outlineLevel="0" collapsed="false">
      <c r="A3355" s="81" t="n">
        <v>36682</v>
      </c>
      <c r="B3355" s="82" t="s">
        <v>55</v>
      </c>
      <c r="C3355" s="82" t="s">
        <v>56</v>
      </c>
      <c r="D3355" s="82" t="s">
        <v>103</v>
      </c>
      <c r="E3355" s="82" t="s">
        <v>24</v>
      </c>
      <c r="F3355" s="81"/>
      <c r="G3355" s="82" t="s">
        <v>67</v>
      </c>
      <c r="H3355" s="90" t="n">
        <v>37226</v>
      </c>
      <c r="I3355" s="82" t="n">
        <v>-13496</v>
      </c>
      <c r="J3355" s="82" t="n">
        <v>0</v>
      </c>
      <c r="K3355" s="83" t="n">
        <f aca="false">IF(J3355=0,0,J3355/I3355)</f>
        <v>0</v>
      </c>
      <c r="L3355" s="83" t="n">
        <f aca="false">I3355/UOM</f>
        <v>-1.3496</v>
      </c>
      <c r="M3355" s="83" t="n">
        <f aca="false">J3355/UOM</f>
        <v>0</v>
      </c>
      <c r="N3355" s="84" t="str">
        <f aca="false">IF(F3355="P","PHY",IF(F3355="G","G",E3355))</f>
        <v>P</v>
      </c>
      <c r="O3355" s="84" t="str">
        <f aca="false">IF(ISNA(VLOOKUP(G3355,BadCanCurves,1,FALSE())),VLOOKUP(D3355,FOLIOS,6,FALSE()),"not used")</f>
        <v>not used</v>
      </c>
      <c r="P3355" s="84" t="n">
        <f aca="false">IF($N3355="P",VLOOKUP(H3355,PrcBuckets,2,FALSE()),0)</f>
        <v>9</v>
      </c>
      <c r="Q3355" s="84" t="n">
        <f aca="false">IF($N3355="D",VLOOKUP(H3355,BasisBuckets,2,FALSE()),0)</f>
        <v>0</v>
      </c>
      <c r="R3355" s="84" t="n">
        <f aca="false">IF($N3355="PHY",VLOOKUP(H3355,PGDBuckets,2,FALSE()),0)</f>
        <v>0</v>
      </c>
      <c r="S3355" s="84" t="n">
        <f aca="false">IF($N3355="G",VLOOKUP(H3355,PGDBuckets,2,FALSE()),0)</f>
        <v>0</v>
      </c>
      <c r="T3355" s="84" t="n">
        <f aca="false">SUM(P3355:S3355)</f>
        <v>9</v>
      </c>
      <c r="U3355" s="84" t="str">
        <f aca="false">IF(O3355="not used","-",O3355&amp;N3355&amp;T3355)</f>
        <v>-</v>
      </c>
      <c r="V3355" s="84" t="str">
        <f aca="false">IF(O3355="Not Used","-",VLOOKUP(D3355,FOLIOS,7,FALSE())&amp;H3355)</f>
        <v>-</v>
      </c>
      <c r="W3355" s="84" t="str">
        <f aca="false">IF(U3355="-","-",O3355&amp;E3355&amp;H3355)</f>
        <v>-</v>
      </c>
      <c r="X3355" s="85" t="str">
        <f aca="false">D3355&amp;G3355</f>
        <v>FT-CAND-EGSC-PRCTOLL:MONCH/CHI</v>
      </c>
      <c r="AF3355" s="0" t="str">
        <f aca="false">D3355&amp;V3355</f>
        <v>FT-CAND-EGSC-PRC-</v>
      </c>
    </row>
    <row r="3356" customFormat="false" ht="12.75" hidden="false" customHeight="false" outlineLevel="0" collapsed="false">
      <c r="A3356" s="81" t="n">
        <v>36682</v>
      </c>
      <c r="B3356" s="82" t="s">
        <v>55</v>
      </c>
      <c r="C3356" s="82" t="s">
        <v>56</v>
      </c>
      <c r="D3356" s="82" t="s">
        <v>103</v>
      </c>
      <c r="E3356" s="82" t="s">
        <v>24</v>
      </c>
      <c r="F3356" s="81"/>
      <c r="G3356" s="82" t="s">
        <v>67</v>
      </c>
      <c r="H3356" s="90" t="n">
        <v>37257</v>
      </c>
      <c r="I3356" s="82" t="n">
        <v>0</v>
      </c>
      <c r="J3356" s="82" t="n">
        <v>0</v>
      </c>
      <c r="K3356" s="83" t="n">
        <f aca="false">IF(J3356=0,0,J3356/I3356)</f>
        <v>0</v>
      </c>
      <c r="L3356" s="83" t="n">
        <f aca="false">I3356/UOM</f>
        <v>0</v>
      </c>
      <c r="M3356" s="83" t="n">
        <f aca="false">J3356/UOM</f>
        <v>0</v>
      </c>
      <c r="N3356" s="84" t="str">
        <f aca="false">IF(F3356="P","PHY",IF(F3356="G","G",E3356))</f>
        <v>P</v>
      </c>
      <c r="O3356" s="84" t="str">
        <f aca="false">IF(ISNA(VLOOKUP(G3356,BadCanCurves,1,FALSE())),VLOOKUP(D3356,FOLIOS,6,FALSE()),"not used")</f>
        <v>not used</v>
      </c>
      <c r="P3356" s="84" t="n">
        <f aca="false">IF($N3356="P",VLOOKUP(H3356,PrcBuckets,2,FALSE()),0)</f>
        <v>10</v>
      </c>
      <c r="Q3356" s="84" t="n">
        <f aca="false">IF($N3356="D",VLOOKUP(H3356,BasisBuckets,2,FALSE()),0)</f>
        <v>0</v>
      </c>
      <c r="R3356" s="84" t="n">
        <f aca="false">IF($N3356="PHY",VLOOKUP(H3356,PGDBuckets,2,FALSE()),0)</f>
        <v>0</v>
      </c>
      <c r="S3356" s="84" t="n">
        <f aca="false">IF($N3356="G",VLOOKUP(H3356,PGDBuckets,2,FALSE()),0)</f>
        <v>0</v>
      </c>
      <c r="T3356" s="84" t="n">
        <f aca="false">SUM(P3356:S3356)</f>
        <v>10</v>
      </c>
      <c r="U3356" s="84" t="str">
        <f aca="false">IF(O3356="not used","-",O3356&amp;N3356&amp;T3356)</f>
        <v>-</v>
      </c>
      <c r="V3356" s="84" t="str">
        <f aca="false">IF(O3356="Not Used","-",VLOOKUP(D3356,FOLIOS,7,FALSE())&amp;H3356)</f>
        <v>-</v>
      </c>
      <c r="W3356" s="84" t="str">
        <f aca="false">IF(U3356="-","-",O3356&amp;E3356&amp;H3356)</f>
        <v>-</v>
      </c>
      <c r="X3356" s="85" t="str">
        <f aca="false">D3356&amp;G3356</f>
        <v>FT-CAND-EGSC-PRCTOLL:MONCH/CHI</v>
      </c>
      <c r="AF3356" s="0" t="str">
        <f aca="false">D3356&amp;V3356</f>
        <v>FT-CAND-EGSC-PRC-</v>
      </c>
    </row>
    <row r="3357" customFormat="false" ht="12.75" hidden="false" customHeight="false" outlineLevel="0" collapsed="false">
      <c r="A3357" s="81" t="n">
        <v>36682</v>
      </c>
      <c r="B3357" s="82" t="s">
        <v>55</v>
      </c>
      <c r="C3357" s="82" t="s">
        <v>56</v>
      </c>
      <c r="D3357" s="82" t="s">
        <v>103</v>
      </c>
      <c r="E3357" s="82" t="s">
        <v>24</v>
      </c>
      <c r="F3357" s="81"/>
      <c r="G3357" s="82" t="s">
        <v>67</v>
      </c>
      <c r="H3357" s="90" t="n">
        <v>37288</v>
      </c>
      <c r="I3357" s="82" t="n">
        <v>0</v>
      </c>
      <c r="J3357" s="82" t="n">
        <v>0</v>
      </c>
      <c r="K3357" s="83" t="n">
        <f aca="false">IF(J3357=0,0,J3357/I3357)</f>
        <v>0</v>
      </c>
      <c r="L3357" s="83" t="n">
        <f aca="false">I3357/UOM</f>
        <v>0</v>
      </c>
      <c r="M3357" s="83" t="n">
        <f aca="false">J3357/UOM</f>
        <v>0</v>
      </c>
      <c r="N3357" s="84" t="str">
        <f aca="false">IF(F3357="P","PHY",IF(F3357="G","G",E3357))</f>
        <v>P</v>
      </c>
      <c r="O3357" s="84" t="str">
        <f aca="false">IF(ISNA(VLOOKUP(G3357,BadCanCurves,1,FALSE())),VLOOKUP(D3357,FOLIOS,6,FALSE()),"not used")</f>
        <v>not used</v>
      </c>
      <c r="P3357" s="84" t="n">
        <f aca="false">IF($N3357="P",VLOOKUP(H3357,PrcBuckets,2,FALSE()),0)</f>
        <v>10</v>
      </c>
      <c r="Q3357" s="84" t="n">
        <f aca="false">IF($N3357="D",VLOOKUP(H3357,BasisBuckets,2,FALSE()),0)</f>
        <v>0</v>
      </c>
      <c r="R3357" s="84" t="n">
        <f aca="false">IF($N3357="PHY",VLOOKUP(H3357,PGDBuckets,2,FALSE()),0)</f>
        <v>0</v>
      </c>
      <c r="S3357" s="84" t="n">
        <f aca="false">IF($N3357="G",VLOOKUP(H3357,PGDBuckets,2,FALSE()),0)</f>
        <v>0</v>
      </c>
      <c r="T3357" s="84" t="n">
        <f aca="false">SUM(P3357:S3357)</f>
        <v>10</v>
      </c>
      <c r="U3357" s="84" t="str">
        <f aca="false">IF(O3357="not used","-",O3357&amp;N3357&amp;T3357)</f>
        <v>-</v>
      </c>
      <c r="V3357" s="84" t="str">
        <f aca="false">IF(O3357="Not Used","-",VLOOKUP(D3357,FOLIOS,7,FALSE())&amp;H3357)</f>
        <v>-</v>
      </c>
      <c r="W3357" s="84" t="str">
        <f aca="false">IF(U3357="-","-",O3357&amp;E3357&amp;H3357)</f>
        <v>-</v>
      </c>
      <c r="X3357" s="85" t="str">
        <f aca="false">D3357&amp;G3357</f>
        <v>FT-CAND-EGSC-PRCTOLL:MONCH/CHI</v>
      </c>
      <c r="AF3357" s="0" t="str">
        <f aca="false">D3357&amp;V3357</f>
        <v>FT-CAND-EGSC-PRC-</v>
      </c>
    </row>
    <row r="3358" customFormat="false" ht="12.75" hidden="false" customHeight="false" outlineLevel="0" collapsed="false">
      <c r="A3358" s="81" t="n">
        <v>36682</v>
      </c>
      <c r="B3358" s="82" t="s">
        <v>55</v>
      </c>
      <c r="C3358" s="82" t="s">
        <v>56</v>
      </c>
      <c r="D3358" s="82" t="s">
        <v>103</v>
      </c>
      <c r="E3358" s="82" t="s">
        <v>24</v>
      </c>
      <c r="F3358" s="81"/>
      <c r="G3358" s="82" t="s">
        <v>67</v>
      </c>
      <c r="H3358" s="90" t="n">
        <v>37316</v>
      </c>
      <c r="I3358" s="82" t="n">
        <v>0</v>
      </c>
      <c r="J3358" s="82" t="n">
        <v>0</v>
      </c>
      <c r="K3358" s="83" t="n">
        <f aca="false">IF(J3358=0,0,J3358/I3358)</f>
        <v>0</v>
      </c>
      <c r="L3358" s="83" t="n">
        <f aca="false">I3358/UOM</f>
        <v>0</v>
      </c>
      <c r="M3358" s="83" t="n">
        <f aca="false">J3358/UOM</f>
        <v>0</v>
      </c>
      <c r="N3358" s="84" t="str">
        <f aca="false">IF(F3358="P","PHY",IF(F3358="G","G",E3358))</f>
        <v>P</v>
      </c>
      <c r="O3358" s="84" t="str">
        <f aca="false">IF(ISNA(VLOOKUP(G3358,BadCanCurves,1,FALSE())),VLOOKUP(D3358,FOLIOS,6,FALSE()),"not used")</f>
        <v>not used</v>
      </c>
      <c r="P3358" s="84" t="n">
        <f aca="false">IF($N3358="P",VLOOKUP(H3358,PrcBuckets,2,FALSE()),0)</f>
        <v>10</v>
      </c>
      <c r="Q3358" s="84" t="n">
        <f aca="false">IF($N3358="D",VLOOKUP(H3358,BasisBuckets,2,FALSE()),0)</f>
        <v>0</v>
      </c>
      <c r="R3358" s="84" t="n">
        <f aca="false">IF($N3358="PHY",VLOOKUP(H3358,PGDBuckets,2,FALSE()),0)</f>
        <v>0</v>
      </c>
      <c r="S3358" s="84" t="n">
        <f aca="false">IF($N3358="G",VLOOKUP(H3358,PGDBuckets,2,FALSE()),0)</f>
        <v>0</v>
      </c>
      <c r="T3358" s="84" t="n">
        <f aca="false">SUM(P3358:S3358)</f>
        <v>10</v>
      </c>
      <c r="U3358" s="84" t="str">
        <f aca="false">IF(O3358="not used","-",O3358&amp;N3358&amp;T3358)</f>
        <v>-</v>
      </c>
      <c r="V3358" s="84" t="str">
        <f aca="false">IF(O3358="Not Used","-",VLOOKUP(D3358,FOLIOS,7,FALSE())&amp;H3358)</f>
        <v>-</v>
      </c>
      <c r="W3358" s="84" t="str">
        <f aca="false">IF(U3358="-","-",O3358&amp;E3358&amp;H3358)</f>
        <v>-</v>
      </c>
      <c r="X3358" s="85" t="str">
        <f aca="false">D3358&amp;G3358</f>
        <v>FT-CAND-EGSC-PRCTOLL:MONCH/CHI</v>
      </c>
      <c r="AF3358" s="0" t="str">
        <f aca="false">D3358&amp;V3358</f>
        <v>FT-CAND-EGSC-PRC-</v>
      </c>
    </row>
    <row r="3359" customFormat="false" ht="12.75" hidden="false" customHeight="false" outlineLevel="0" collapsed="false">
      <c r="A3359" s="81" t="n">
        <v>36682</v>
      </c>
      <c r="B3359" s="82" t="s">
        <v>55</v>
      </c>
      <c r="C3359" s="82" t="s">
        <v>56</v>
      </c>
      <c r="D3359" s="82" t="s">
        <v>103</v>
      </c>
      <c r="E3359" s="82" t="s">
        <v>24</v>
      </c>
      <c r="F3359" s="81"/>
      <c r="G3359" s="82" t="s">
        <v>67</v>
      </c>
      <c r="H3359" s="90" t="n">
        <v>37347</v>
      </c>
      <c r="I3359" s="82" t="n">
        <v>0</v>
      </c>
      <c r="J3359" s="82" t="n">
        <v>0</v>
      </c>
      <c r="K3359" s="83" t="n">
        <f aca="false">IF(J3359=0,0,J3359/I3359)</f>
        <v>0</v>
      </c>
      <c r="L3359" s="83" t="n">
        <f aca="false">I3359/UOM</f>
        <v>0</v>
      </c>
      <c r="M3359" s="83" t="n">
        <f aca="false">J3359/UOM</f>
        <v>0</v>
      </c>
      <c r="N3359" s="84" t="str">
        <f aca="false">IF(F3359="P","PHY",IF(F3359="G","G",E3359))</f>
        <v>P</v>
      </c>
      <c r="O3359" s="84" t="str">
        <f aca="false">IF(ISNA(VLOOKUP(G3359,BadCanCurves,1,FALSE())),VLOOKUP(D3359,FOLIOS,6,FALSE()),"not used")</f>
        <v>not used</v>
      </c>
      <c r="P3359" s="84" t="n">
        <f aca="false">IF($N3359="P",VLOOKUP(H3359,PrcBuckets,2,FALSE()),0)</f>
        <v>10</v>
      </c>
      <c r="Q3359" s="84" t="n">
        <f aca="false">IF($N3359="D",VLOOKUP(H3359,BasisBuckets,2,FALSE()),0)</f>
        <v>0</v>
      </c>
      <c r="R3359" s="84" t="n">
        <f aca="false">IF($N3359="PHY",VLOOKUP(H3359,PGDBuckets,2,FALSE()),0)</f>
        <v>0</v>
      </c>
      <c r="S3359" s="84" t="n">
        <f aca="false">IF($N3359="G",VLOOKUP(H3359,PGDBuckets,2,FALSE()),0)</f>
        <v>0</v>
      </c>
      <c r="T3359" s="84" t="n">
        <f aca="false">SUM(P3359:S3359)</f>
        <v>10</v>
      </c>
      <c r="U3359" s="84" t="str">
        <f aca="false">IF(O3359="not used","-",O3359&amp;N3359&amp;T3359)</f>
        <v>-</v>
      </c>
      <c r="V3359" s="84" t="str">
        <f aca="false">IF(O3359="Not Used","-",VLOOKUP(D3359,FOLIOS,7,FALSE())&amp;H3359)</f>
        <v>-</v>
      </c>
      <c r="W3359" s="84" t="str">
        <f aca="false">IF(U3359="-","-",O3359&amp;E3359&amp;H3359)</f>
        <v>-</v>
      </c>
      <c r="X3359" s="85" t="str">
        <f aca="false">D3359&amp;G3359</f>
        <v>FT-CAND-EGSC-PRCTOLL:MONCH/CHI</v>
      </c>
      <c r="AF3359" s="0" t="str">
        <f aca="false">D3359&amp;V3359</f>
        <v>FT-CAND-EGSC-PRC-</v>
      </c>
    </row>
    <row r="3360" customFormat="false" ht="12.75" hidden="false" customHeight="false" outlineLevel="0" collapsed="false">
      <c r="A3360" s="81" t="n">
        <v>36682</v>
      </c>
      <c r="B3360" s="82" t="s">
        <v>55</v>
      </c>
      <c r="C3360" s="82" t="s">
        <v>56</v>
      </c>
      <c r="D3360" s="82" t="s">
        <v>103</v>
      </c>
      <c r="E3360" s="82" t="s">
        <v>24</v>
      </c>
      <c r="F3360" s="81"/>
      <c r="G3360" s="82" t="s">
        <v>67</v>
      </c>
      <c r="H3360" s="90" t="n">
        <v>37377</v>
      </c>
      <c r="I3360" s="82" t="n">
        <v>0</v>
      </c>
      <c r="J3360" s="82" t="n">
        <v>0</v>
      </c>
      <c r="K3360" s="83" t="n">
        <f aca="false">IF(J3360=0,0,J3360/I3360)</f>
        <v>0</v>
      </c>
      <c r="L3360" s="83" t="n">
        <f aca="false">I3360/UOM</f>
        <v>0</v>
      </c>
      <c r="M3360" s="83" t="n">
        <f aca="false">J3360/UOM</f>
        <v>0</v>
      </c>
      <c r="N3360" s="84" t="str">
        <f aca="false">IF(F3360="P","PHY",IF(F3360="G","G",E3360))</f>
        <v>P</v>
      </c>
      <c r="O3360" s="84" t="str">
        <f aca="false">IF(ISNA(VLOOKUP(G3360,BadCanCurves,1,FALSE())),VLOOKUP(D3360,FOLIOS,6,FALSE()),"not used")</f>
        <v>not used</v>
      </c>
      <c r="P3360" s="84" t="n">
        <f aca="false">IF($N3360="P",VLOOKUP(H3360,PrcBuckets,2,FALSE()),0)</f>
        <v>10</v>
      </c>
      <c r="Q3360" s="84" t="n">
        <f aca="false">IF($N3360="D",VLOOKUP(H3360,BasisBuckets,2,FALSE()),0)</f>
        <v>0</v>
      </c>
      <c r="R3360" s="84" t="n">
        <f aca="false">IF($N3360="PHY",VLOOKUP(H3360,PGDBuckets,2,FALSE()),0)</f>
        <v>0</v>
      </c>
      <c r="S3360" s="84" t="n">
        <f aca="false">IF($N3360="G",VLOOKUP(H3360,PGDBuckets,2,FALSE()),0)</f>
        <v>0</v>
      </c>
      <c r="T3360" s="84" t="n">
        <f aca="false">SUM(P3360:S3360)</f>
        <v>10</v>
      </c>
      <c r="U3360" s="84" t="str">
        <f aca="false">IF(O3360="not used","-",O3360&amp;N3360&amp;T3360)</f>
        <v>-</v>
      </c>
      <c r="V3360" s="84" t="str">
        <f aca="false">IF(O3360="Not Used","-",VLOOKUP(D3360,FOLIOS,7,FALSE())&amp;H3360)</f>
        <v>-</v>
      </c>
      <c r="W3360" s="84" t="str">
        <f aca="false">IF(U3360="-","-",O3360&amp;E3360&amp;H3360)</f>
        <v>-</v>
      </c>
      <c r="X3360" s="85" t="str">
        <f aca="false">D3360&amp;G3360</f>
        <v>FT-CAND-EGSC-PRCTOLL:MONCH/CHI</v>
      </c>
      <c r="AF3360" s="0" t="str">
        <f aca="false">D3360&amp;V3360</f>
        <v>FT-CAND-EGSC-PRC-</v>
      </c>
    </row>
    <row r="3361" customFormat="false" ht="12.75" hidden="false" customHeight="false" outlineLevel="0" collapsed="false">
      <c r="A3361" s="81" t="n">
        <v>36682</v>
      </c>
      <c r="B3361" s="82" t="s">
        <v>55</v>
      </c>
      <c r="C3361" s="82" t="s">
        <v>56</v>
      </c>
      <c r="D3361" s="82" t="s">
        <v>103</v>
      </c>
      <c r="E3361" s="82" t="s">
        <v>24</v>
      </c>
      <c r="F3361" s="81"/>
      <c r="G3361" s="82" t="s">
        <v>67</v>
      </c>
      <c r="H3361" s="90" t="n">
        <v>37408</v>
      </c>
      <c r="I3361" s="82" t="n">
        <v>0</v>
      </c>
      <c r="J3361" s="82" t="n">
        <v>0</v>
      </c>
      <c r="K3361" s="83" t="n">
        <f aca="false">IF(J3361=0,0,J3361/I3361)</f>
        <v>0</v>
      </c>
      <c r="L3361" s="83" t="n">
        <f aca="false">I3361/UOM</f>
        <v>0</v>
      </c>
      <c r="M3361" s="83" t="n">
        <f aca="false">J3361/UOM</f>
        <v>0</v>
      </c>
      <c r="N3361" s="84" t="str">
        <f aca="false">IF(F3361="P","PHY",IF(F3361="G","G",E3361))</f>
        <v>P</v>
      </c>
      <c r="O3361" s="84" t="str">
        <f aca="false">IF(ISNA(VLOOKUP(G3361,BadCanCurves,1,FALSE())),VLOOKUP(D3361,FOLIOS,6,FALSE()),"not used")</f>
        <v>not used</v>
      </c>
      <c r="P3361" s="84" t="n">
        <f aca="false">IF($N3361="P",VLOOKUP(H3361,PrcBuckets,2,FALSE()),0)</f>
        <v>10</v>
      </c>
      <c r="Q3361" s="84" t="n">
        <f aca="false">IF($N3361="D",VLOOKUP(H3361,BasisBuckets,2,FALSE()),0)</f>
        <v>0</v>
      </c>
      <c r="R3361" s="84" t="n">
        <f aca="false">IF($N3361="PHY",VLOOKUP(H3361,PGDBuckets,2,FALSE()),0)</f>
        <v>0</v>
      </c>
      <c r="S3361" s="84" t="n">
        <f aca="false">IF($N3361="G",VLOOKUP(H3361,PGDBuckets,2,FALSE()),0)</f>
        <v>0</v>
      </c>
      <c r="T3361" s="84" t="n">
        <f aca="false">SUM(P3361:S3361)</f>
        <v>10</v>
      </c>
      <c r="U3361" s="84" t="str">
        <f aca="false">IF(O3361="not used","-",O3361&amp;N3361&amp;T3361)</f>
        <v>-</v>
      </c>
      <c r="V3361" s="84" t="str">
        <f aca="false">IF(O3361="Not Used","-",VLOOKUP(D3361,FOLIOS,7,FALSE())&amp;H3361)</f>
        <v>-</v>
      </c>
      <c r="W3361" s="84" t="str">
        <f aca="false">IF(U3361="-","-",O3361&amp;E3361&amp;H3361)</f>
        <v>-</v>
      </c>
      <c r="X3361" s="85" t="str">
        <f aca="false">D3361&amp;G3361</f>
        <v>FT-CAND-EGSC-PRCTOLL:MONCH/CHI</v>
      </c>
      <c r="AF3361" s="0" t="str">
        <f aca="false">D3361&amp;V3361</f>
        <v>FT-CAND-EGSC-PRC-</v>
      </c>
    </row>
    <row r="3362" customFormat="false" ht="12.75" hidden="false" customHeight="false" outlineLevel="0" collapsed="false">
      <c r="A3362" s="81" t="n">
        <v>36682</v>
      </c>
      <c r="B3362" s="82" t="s">
        <v>55</v>
      </c>
      <c r="C3362" s="82" t="s">
        <v>56</v>
      </c>
      <c r="D3362" s="82" t="s">
        <v>103</v>
      </c>
      <c r="E3362" s="82" t="s">
        <v>24</v>
      </c>
      <c r="F3362" s="81"/>
      <c r="G3362" s="82" t="s">
        <v>67</v>
      </c>
      <c r="H3362" s="90" t="n">
        <v>37438</v>
      </c>
      <c r="I3362" s="82" t="n">
        <v>0</v>
      </c>
      <c r="J3362" s="82" t="n">
        <v>0</v>
      </c>
      <c r="K3362" s="83" t="n">
        <f aca="false">IF(J3362=0,0,J3362/I3362)</f>
        <v>0</v>
      </c>
      <c r="L3362" s="83" t="n">
        <f aca="false">I3362/UOM</f>
        <v>0</v>
      </c>
      <c r="M3362" s="83" t="n">
        <f aca="false">J3362/UOM</f>
        <v>0</v>
      </c>
      <c r="N3362" s="84" t="str">
        <f aca="false">IF(F3362="P","PHY",IF(F3362="G","G",E3362))</f>
        <v>P</v>
      </c>
      <c r="O3362" s="84" t="str">
        <f aca="false">IF(ISNA(VLOOKUP(G3362,BadCanCurves,1,FALSE())),VLOOKUP(D3362,FOLIOS,6,FALSE()),"not used")</f>
        <v>not used</v>
      </c>
      <c r="P3362" s="84" t="n">
        <f aca="false">IF($N3362="P",VLOOKUP(H3362,PrcBuckets,2,FALSE()),0)</f>
        <v>10</v>
      </c>
      <c r="Q3362" s="84" t="n">
        <f aca="false">IF($N3362="D",VLOOKUP(H3362,BasisBuckets,2,FALSE()),0)</f>
        <v>0</v>
      </c>
      <c r="R3362" s="84" t="n">
        <f aca="false">IF($N3362="PHY",VLOOKUP(H3362,PGDBuckets,2,FALSE()),0)</f>
        <v>0</v>
      </c>
      <c r="S3362" s="84" t="n">
        <f aca="false">IF($N3362="G",VLOOKUP(H3362,PGDBuckets,2,FALSE()),0)</f>
        <v>0</v>
      </c>
      <c r="T3362" s="84" t="n">
        <f aca="false">SUM(P3362:S3362)</f>
        <v>10</v>
      </c>
      <c r="U3362" s="84" t="str">
        <f aca="false">IF(O3362="not used","-",O3362&amp;N3362&amp;T3362)</f>
        <v>-</v>
      </c>
      <c r="V3362" s="84" t="str">
        <f aca="false">IF(O3362="Not Used","-",VLOOKUP(D3362,FOLIOS,7,FALSE())&amp;H3362)</f>
        <v>-</v>
      </c>
      <c r="W3362" s="84" t="str">
        <f aca="false">IF(U3362="-","-",O3362&amp;E3362&amp;H3362)</f>
        <v>-</v>
      </c>
      <c r="X3362" s="85" t="str">
        <f aca="false">D3362&amp;G3362</f>
        <v>FT-CAND-EGSC-PRCTOLL:MONCH/CHI</v>
      </c>
      <c r="AF3362" s="0" t="str">
        <f aca="false">D3362&amp;V3362</f>
        <v>FT-CAND-EGSC-PRC-</v>
      </c>
    </row>
    <row r="3363" customFormat="false" ht="12.75" hidden="false" customHeight="false" outlineLevel="0" collapsed="false">
      <c r="A3363" s="81" t="n">
        <v>36682</v>
      </c>
      <c r="B3363" s="82" t="s">
        <v>55</v>
      </c>
      <c r="C3363" s="82" t="s">
        <v>56</v>
      </c>
      <c r="D3363" s="82" t="s">
        <v>103</v>
      </c>
      <c r="E3363" s="82" t="s">
        <v>24</v>
      </c>
      <c r="F3363" s="81"/>
      <c r="G3363" s="82" t="s">
        <v>67</v>
      </c>
      <c r="H3363" s="90" t="n">
        <v>37469</v>
      </c>
      <c r="I3363" s="82" t="n">
        <v>0</v>
      </c>
      <c r="J3363" s="82" t="n">
        <v>0</v>
      </c>
      <c r="K3363" s="83" t="n">
        <f aca="false">IF(J3363=0,0,J3363/I3363)</f>
        <v>0</v>
      </c>
      <c r="L3363" s="83" t="n">
        <f aca="false">I3363/UOM</f>
        <v>0</v>
      </c>
      <c r="M3363" s="83" t="n">
        <f aca="false">J3363/UOM</f>
        <v>0</v>
      </c>
      <c r="N3363" s="84" t="str">
        <f aca="false">IF(F3363="P","PHY",IF(F3363="G","G",E3363))</f>
        <v>P</v>
      </c>
      <c r="O3363" s="84" t="str">
        <f aca="false">IF(ISNA(VLOOKUP(G3363,BadCanCurves,1,FALSE())),VLOOKUP(D3363,FOLIOS,6,FALSE()),"not used")</f>
        <v>not used</v>
      </c>
      <c r="P3363" s="84" t="n">
        <f aca="false">IF($N3363="P",VLOOKUP(H3363,PrcBuckets,2,FALSE()),0)</f>
        <v>10</v>
      </c>
      <c r="Q3363" s="84" t="n">
        <f aca="false">IF($N3363="D",VLOOKUP(H3363,BasisBuckets,2,FALSE()),0)</f>
        <v>0</v>
      </c>
      <c r="R3363" s="84" t="n">
        <f aca="false">IF($N3363="PHY",VLOOKUP(H3363,PGDBuckets,2,FALSE()),0)</f>
        <v>0</v>
      </c>
      <c r="S3363" s="84" t="n">
        <f aca="false">IF($N3363="G",VLOOKUP(H3363,PGDBuckets,2,FALSE()),0)</f>
        <v>0</v>
      </c>
      <c r="T3363" s="84" t="n">
        <f aca="false">SUM(P3363:S3363)</f>
        <v>10</v>
      </c>
      <c r="U3363" s="84" t="str">
        <f aca="false">IF(O3363="not used","-",O3363&amp;N3363&amp;T3363)</f>
        <v>-</v>
      </c>
      <c r="V3363" s="84" t="str">
        <f aca="false">IF(O3363="Not Used","-",VLOOKUP(D3363,FOLIOS,7,FALSE())&amp;H3363)</f>
        <v>-</v>
      </c>
      <c r="W3363" s="84" t="str">
        <f aca="false">IF(U3363="-","-",O3363&amp;E3363&amp;H3363)</f>
        <v>-</v>
      </c>
      <c r="X3363" s="85" t="str">
        <f aca="false">D3363&amp;G3363</f>
        <v>FT-CAND-EGSC-PRCTOLL:MONCH/CHI</v>
      </c>
      <c r="AF3363" s="0" t="str">
        <f aca="false">D3363&amp;V3363</f>
        <v>FT-CAND-EGSC-PRC-</v>
      </c>
    </row>
    <row r="3364" customFormat="false" ht="12.75" hidden="false" customHeight="false" outlineLevel="0" collapsed="false">
      <c r="A3364" s="81" t="n">
        <v>36682</v>
      </c>
      <c r="B3364" s="82" t="s">
        <v>55</v>
      </c>
      <c r="C3364" s="82" t="s">
        <v>56</v>
      </c>
      <c r="D3364" s="82" t="s">
        <v>103</v>
      </c>
      <c r="E3364" s="82" t="s">
        <v>24</v>
      </c>
      <c r="F3364" s="81"/>
      <c r="G3364" s="82" t="s">
        <v>67</v>
      </c>
      <c r="H3364" s="90" t="n">
        <v>37500</v>
      </c>
      <c r="I3364" s="82" t="n">
        <v>0</v>
      </c>
      <c r="J3364" s="82" t="n">
        <v>0</v>
      </c>
      <c r="K3364" s="83" t="n">
        <f aca="false">IF(J3364=0,0,J3364/I3364)</f>
        <v>0</v>
      </c>
      <c r="L3364" s="83" t="n">
        <f aca="false">I3364/UOM</f>
        <v>0</v>
      </c>
      <c r="M3364" s="83" t="n">
        <f aca="false">J3364/UOM</f>
        <v>0</v>
      </c>
      <c r="N3364" s="84" t="str">
        <f aca="false">IF(F3364="P","PHY",IF(F3364="G","G",E3364))</f>
        <v>P</v>
      </c>
      <c r="O3364" s="84" t="str">
        <f aca="false">IF(ISNA(VLOOKUP(G3364,BadCanCurves,1,FALSE())),VLOOKUP(D3364,FOLIOS,6,FALSE()),"not used")</f>
        <v>not used</v>
      </c>
      <c r="P3364" s="84" t="n">
        <f aca="false">IF($N3364="P",VLOOKUP(H3364,PrcBuckets,2,FALSE()),0)</f>
        <v>10</v>
      </c>
      <c r="Q3364" s="84" t="n">
        <f aca="false">IF($N3364="D",VLOOKUP(H3364,BasisBuckets,2,FALSE()),0)</f>
        <v>0</v>
      </c>
      <c r="R3364" s="84" t="n">
        <f aca="false">IF($N3364="PHY",VLOOKUP(H3364,PGDBuckets,2,FALSE()),0)</f>
        <v>0</v>
      </c>
      <c r="S3364" s="84" t="n">
        <f aca="false">IF($N3364="G",VLOOKUP(H3364,PGDBuckets,2,FALSE()),0)</f>
        <v>0</v>
      </c>
      <c r="T3364" s="84" t="n">
        <f aca="false">SUM(P3364:S3364)</f>
        <v>10</v>
      </c>
      <c r="U3364" s="84" t="str">
        <f aca="false">IF(O3364="not used","-",O3364&amp;N3364&amp;T3364)</f>
        <v>-</v>
      </c>
      <c r="V3364" s="84" t="str">
        <f aca="false">IF(O3364="Not Used","-",VLOOKUP(D3364,FOLIOS,7,FALSE())&amp;H3364)</f>
        <v>-</v>
      </c>
      <c r="W3364" s="84" t="str">
        <f aca="false">IF(U3364="-","-",O3364&amp;E3364&amp;H3364)</f>
        <v>-</v>
      </c>
      <c r="X3364" s="85" t="str">
        <f aca="false">D3364&amp;G3364</f>
        <v>FT-CAND-EGSC-PRCTOLL:MONCH/CHI</v>
      </c>
      <c r="AF3364" s="0" t="str">
        <f aca="false">D3364&amp;V3364</f>
        <v>FT-CAND-EGSC-PRC-</v>
      </c>
    </row>
    <row r="3365" customFormat="false" ht="12.75" hidden="false" customHeight="false" outlineLevel="0" collapsed="false">
      <c r="A3365" s="81" t="n">
        <v>36682</v>
      </c>
      <c r="B3365" s="82" t="s">
        <v>55</v>
      </c>
      <c r="C3365" s="82" t="s">
        <v>56</v>
      </c>
      <c r="D3365" s="82" t="s">
        <v>103</v>
      </c>
      <c r="E3365" s="82" t="s">
        <v>24</v>
      </c>
      <c r="F3365" s="81"/>
      <c r="G3365" s="82" t="s">
        <v>67</v>
      </c>
      <c r="H3365" s="90" t="n">
        <v>37530</v>
      </c>
      <c r="I3365" s="82" t="n">
        <v>0</v>
      </c>
      <c r="J3365" s="82" t="n">
        <v>0</v>
      </c>
      <c r="K3365" s="83" t="n">
        <f aca="false">IF(J3365=0,0,J3365/I3365)</f>
        <v>0</v>
      </c>
      <c r="L3365" s="83" t="n">
        <f aca="false">I3365/UOM</f>
        <v>0</v>
      </c>
      <c r="M3365" s="83" t="n">
        <f aca="false">J3365/UOM</f>
        <v>0</v>
      </c>
      <c r="N3365" s="84" t="str">
        <f aca="false">IF(F3365="P","PHY",IF(F3365="G","G",E3365))</f>
        <v>P</v>
      </c>
      <c r="O3365" s="84" t="str">
        <f aca="false">IF(ISNA(VLOOKUP(G3365,BadCanCurves,1,FALSE())),VLOOKUP(D3365,FOLIOS,6,FALSE()),"not used")</f>
        <v>not used</v>
      </c>
      <c r="P3365" s="84" t="n">
        <f aca="false">IF($N3365="P",VLOOKUP(H3365,PrcBuckets,2,FALSE()),0)</f>
        <v>10</v>
      </c>
      <c r="Q3365" s="84" t="n">
        <f aca="false">IF($N3365="D",VLOOKUP(H3365,BasisBuckets,2,FALSE()),0)</f>
        <v>0</v>
      </c>
      <c r="R3365" s="84" t="n">
        <f aca="false">IF($N3365="PHY",VLOOKUP(H3365,PGDBuckets,2,FALSE()),0)</f>
        <v>0</v>
      </c>
      <c r="S3365" s="84" t="n">
        <f aca="false">IF($N3365="G",VLOOKUP(H3365,PGDBuckets,2,FALSE()),0)</f>
        <v>0</v>
      </c>
      <c r="T3365" s="84" t="n">
        <f aca="false">SUM(P3365:S3365)</f>
        <v>10</v>
      </c>
      <c r="U3365" s="84" t="str">
        <f aca="false">IF(O3365="not used","-",O3365&amp;N3365&amp;T3365)</f>
        <v>-</v>
      </c>
      <c r="V3365" s="84" t="str">
        <f aca="false">IF(O3365="Not Used","-",VLOOKUP(D3365,FOLIOS,7,FALSE())&amp;H3365)</f>
        <v>-</v>
      </c>
      <c r="W3365" s="84" t="str">
        <f aca="false">IF(U3365="-","-",O3365&amp;E3365&amp;H3365)</f>
        <v>-</v>
      </c>
      <c r="X3365" s="85" t="str">
        <f aca="false">D3365&amp;G3365</f>
        <v>FT-CAND-EGSC-PRCTOLL:MONCH/CHI</v>
      </c>
      <c r="AF3365" s="0" t="str">
        <f aca="false">D3365&amp;V3365</f>
        <v>FT-CAND-EGSC-PRC-</v>
      </c>
    </row>
    <row r="3366" customFormat="false" ht="12.75" hidden="false" customHeight="false" outlineLevel="0" collapsed="false">
      <c r="A3366" s="81" t="n">
        <v>36682</v>
      </c>
      <c r="B3366" s="82" t="s">
        <v>55</v>
      </c>
      <c r="C3366" s="82" t="s">
        <v>56</v>
      </c>
      <c r="D3366" s="82" t="s">
        <v>103</v>
      </c>
      <c r="E3366" s="82" t="s">
        <v>24</v>
      </c>
      <c r="F3366" s="81"/>
      <c r="G3366" s="82" t="s">
        <v>67</v>
      </c>
      <c r="H3366" s="90" t="n">
        <v>37561</v>
      </c>
      <c r="I3366" s="82" t="n">
        <v>0</v>
      </c>
      <c r="J3366" s="82" t="n">
        <v>0</v>
      </c>
      <c r="K3366" s="83" t="n">
        <f aca="false">IF(J3366=0,0,J3366/I3366)</f>
        <v>0</v>
      </c>
      <c r="L3366" s="83" t="n">
        <f aca="false">I3366/UOM</f>
        <v>0</v>
      </c>
      <c r="M3366" s="83" t="n">
        <f aca="false">J3366/UOM</f>
        <v>0</v>
      </c>
      <c r="N3366" s="84" t="str">
        <f aca="false">IF(F3366="P","PHY",IF(F3366="G","G",E3366))</f>
        <v>P</v>
      </c>
      <c r="O3366" s="84" t="str">
        <f aca="false">IF(ISNA(VLOOKUP(G3366,BadCanCurves,1,FALSE())),VLOOKUP(D3366,FOLIOS,6,FALSE()),"not used")</f>
        <v>not used</v>
      </c>
      <c r="P3366" s="84" t="n">
        <f aca="false">IF($N3366="P",VLOOKUP(H3366,PrcBuckets,2,FALSE()),0)</f>
        <v>10</v>
      </c>
      <c r="Q3366" s="84" t="n">
        <f aca="false">IF($N3366="D",VLOOKUP(H3366,BasisBuckets,2,FALSE()),0)</f>
        <v>0</v>
      </c>
      <c r="R3366" s="84" t="n">
        <f aca="false">IF($N3366="PHY",VLOOKUP(H3366,PGDBuckets,2,FALSE()),0)</f>
        <v>0</v>
      </c>
      <c r="S3366" s="84" t="n">
        <f aca="false">IF($N3366="G",VLOOKUP(H3366,PGDBuckets,2,FALSE()),0)</f>
        <v>0</v>
      </c>
      <c r="T3366" s="84" t="n">
        <f aca="false">SUM(P3366:S3366)</f>
        <v>10</v>
      </c>
      <c r="U3366" s="84" t="str">
        <f aca="false">IF(O3366="not used","-",O3366&amp;N3366&amp;T3366)</f>
        <v>-</v>
      </c>
      <c r="V3366" s="84" t="str">
        <f aca="false">IF(O3366="Not Used","-",VLOOKUP(D3366,FOLIOS,7,FALSE())&amp;H3366)</f>
        <v>-</v>
      </c>
      <c r="W3366" s="84" t="str">
        <f aca="false">IF(U3366="-","-",O3366&amp;E3366&amp;H3366)</f>
        <v>-</v>
      </c>
      <c r="X3366" s="85" t="str">
        <f aca="false">D3366&amp;G3366</f>
        <v>FT-CAND-EGSC-PRCTOLL:MONCH/CHI</v>
      </c>
      <c r="AF3366" s="0" t="str">
        <f aca="false">D3366&amp;V3366</f>
        <v>FT-CAND-EGSC-PRC-</v>
      </c>
    </row>
    <row r="3367" customFormat="false" ht="12.75" hidden="false" customHeight="false" outlineLevel="0" collapsed="false">
      <c r="A3367" s="81" t="n">
        <v>36682</v>
      </c>
      <c r="B3367" s="82" t="s">
        <v>55</v>
      </c>
      <c r="C3367" s="82" t="s">
        <v>56</v>
      </c>
      <c r="D3367" s="82" t="s">
        <v>103</v>
      </c>
      <c r="E3367" s="82" t="s">
        <v>24</v>
      </c>
      <c r="F3367" s="81"/>
      <c r="G3367" s="82" t="s">
        <v>67</v>
      </c>
      <c r="H3367" s="90" t="n">
        <v>37591</v>
      </c>
      <c r="I3367" s="82" t="n">
        <v>0</v>
      </c>
      <c r="J3367" s="82" t="n">
        <v>0</v>
      </c>
      <c r="K3367" s="83" t="n">
        <f aca="false">IF(J3367=0,0,J3367/I3367)</f>
        <v>0</v>
      </c>
      <c r="L3367" s="83" t="n">
        <f aca="false">I3367/UOM</f>
        <v>0</v>
      </c>
      <c r="M3367" s="83" t="n">
        <f aca="false">J3367/UOM</f>
        <v>0</v>
      </c>
      <c r="N3367" s="84" t="str">
        <f aca="false">IF(F3367="P","PHY",IF(F3367="G","G",E3367))</f>
        <v>P</v>
      </c>
      <c r="O3367" s="84" t="str">
        <f aca="false">IF(ISNA(VLOOKUP(G3367,BadCanCurves,1,FALSE())),VLOOKUP(D3367,FOLIOS,6,FALSE()),"not used")</f>
        <v>not used</v>
      </c>
      <c r="P3367" s="84" t="n">
        <f aca="false">IF($N3367="P",VLOOKUP(H3367,PrcBuckets,2,FALSE()),0)</f>
        <v>10</v>
      </c>
      <c r="Q3367" s="84" t="n">
        <f aca="false">IF($N3367="D",VLOOKUP(H3367,BasisBuckets,2,FALSE()),0)</f>
        <v>0</v>
      </c>
      <c r="R3367" s="84" t="n">
        <f aca="false">IF($N3367="PHY",VLOOKUP(H3367,PGDBuckets,2,FALSE()),0)</f>
        <v>0</v>
      </c>
      <c r="S3367" s="84" t="n">
        <f aca="false">IF($N3367="G",VLOOKUP(H3367,PGDBuckets,2,FALSE()),0)</f>
        <v>0</v>
      </c>
      <c r="T3367" s="84" t="n">
        <f aca="false">SUM(P3367:S3367)</f>
        <v>10</v>
      </c>
      <c r="U3367" s="84" t="str">
        <f aca="false">IF(O3367="not used","-",O3367&amp;N3367&amp;T3367)</f>
        <v>-</v>
      </c>
      <c r="V3367" s="84" t="str">
        <f aca="false">IF(O3367="Not Used","-",VLOOKUP(D3367,FOLIOS,7,FALSE())&amp;H3367)</f>
        <v>-</v>
      </c>
      <c r="W3367" s="84" t="str">
        <f aca="false">IF(U3367="-","-",O3367&amp;E3367&amp;H3367)</f>
        <v>-</v>
      </c>
      <c r="X3367" s="85" t="str">
        <f aca="false">D3367&amp;G3367</f>
        <v>FT-CAND-EGSC-PRCTOLL:MONCH/CHI</v>
      </c>
      <c r="AF3367" s="0" t="str">
        <f aca="false">D3367&amp;V3367</f>
        <v>FT-CAND-EGSC-PRC-</v>
      </c>
    </row>
    <row r="3368" customFormat="false" ht="12.75" hidden="false" customHeight="false" outlineLevel="0" collapsed="false">
      <c r="A3368" s="81" t="n">
        <v>36682</v>
      </c>
      <c r="B3368" s="82" t="s">
        <v>55</v>
      </c>
      <c r="C3368" s="82" t="s">
        <v>56</v>
      </c>
      <c r="D3368" s="82" t="s">
        <v>103</v>
      </c>
      <c r="E3368" s="82" t="s">
        <v>24</v>
      </c>
      <c r="F3368" s="81"/>
      <c r="G3368" s="82" t="s">
        <v>67</v>
      </c>
      <c r="H3368" s="90" t="n">
        <v>37622</v>
      </c>
      <c r="I3368" s="82" t="n">
        <v>0</v>
      </c>
      <c r="J3368" s="82" t="n">
        <v>0</v>
      </c>
      <c r="K3368" s="83" t="n">
        <f aca="false">IF(J3368=0,0,J3368/I3368)</f>
        <v>0</v>
      </c>
      <c r="L3368" s="83" t="n">
        <f aca="false">I3368/UOM</f>
        <v>0</v>
      </c>
      <c r="M3368" s="83" t="n">
        <f aca="false">J3368/UOM</f>
        <v>0</v>
      </c>
      <c r="N3368" s="84" t="str">
        <f aca="false">IF(F3368="P","PHY",IF(F3368="G","G",E3368))</f>
        <v>P</v>
      </c>
      <c r="O3368" s="84" t="str">
        <f aca="false">IF(ISNA(VLOOKUP(G3368,BadCanCurves,1,FALSE())),VLOOKUP(D3368,FOLIOS,6,FALSE()),"not used")</f>
        <v>not used</v>
      </c>
      <c r="P3368" s="84" t="n">
        <f aca="false">IF($N3368="P",VLOOKUP(H3368,PrcBuckets,2,FALSE()),0)</f>
        <v>11</v>
      </c>
      <c r="Q3368" s="84" t="n">
        <f aca="false">IF($N3368="D",VLOOKUP(H3368,BasisBuckets,2,FALSE()),0)</f>
        <v>0</v>
      </c>
      <c r="R3368" s="84" t="n">
        <f aca="false">IF($N3368="PHY",VLOOKUP(H3368,PGDBuckets,2,FALSE()),0)</f>
        <v>0</v>
      </c>
      <c r="S3368" s="84" t="n">
        <f aca="false">IF($N3368="G",VLOOKUP(H3368,PGDBuckets,2,FALSE()),0)</f>
        <v>0</v>
      </c>
      <c r="T3368" s="84" t="n">
        <f aca="false">SUM(P3368:S3368)</f>
        <v>11</v>
      </c>
      <c r="U3368" s="84" t="str">
        <f aca="false">IF(O3368="not used","-",O3368&amp;N3368&amp;T3368)</f>
        <v>-</v>
      </c>
      <c r="V3368" s="84" t="str">
        <f aca="false">IF(O3368="Not Used","-",VLOOKUP(D3368,FOLIOS,7,FALSE())&amp;H3368)</f>
        <v>-</v>
      </c>
      <c r="W3368" s="84" t="str">
        <f aca="false">IF(U3368="-","-",O3368&amp;E3368&amp;H3368)</f>
        <v>-</v>
      </c>
      <c r="X3368" s="85" t="str">
        <f aca="false">D3368&amp;G3368</f>
        <v>FT-CAND-EGSC-PRCTOLL:MONCH/CHI</v>
      </c>
      <c r="AF3368" s="0" t="str">
        <f aca="false">D3368&amp;V3368</f>
        <v>FT-CAND-EGSC-PRC-</v>
      </c>
    </row>
    <row r="3369" customFormat="false" ht="12.75" hidden="false" customHeight="false" outlineLevel="0" collapsed="false">
      <c r="A3369" s="81" t="n">
        <v>36682</v>
      </c>
      <c r="B3369" s="82" t="s">
        <v>55</v>
      </c>
      <c r="C3369" s="82" t="s">
        <v>56</v>
      </c>
      <c r="D3369" s="82" t="s">
        <v>103</v>
      </c>
      <c r="E3369" s="82" t="s">
        <v>24</v>
      </c>
      <c r="F3369" s="81"/>
      <c r="G3369" s="82" t="s">
        <v>67</v>
      </c>
      <c r="H3369" s="90" t="n">
        <v>37653</v>
      </c>
      <c r="I3369" s="82" t="n">
        <v>0</v>
      </c>
      <c r="J3369" s="82" t="n">
        <v>0</v>
      </c>
      <c r="K3369" s="83" t="n">
        <f aca="false">IF(J3369=0,0,J3369/I3369)</f>
        <v>0</v>
      </c>
      <c r="L3369" s="83" t="n">
        <f aca="false">I3369/UOM</f>
        <v>0</v>
      </c>
      <c r="M3369" s="83" t="n">
        <f aca="false">J3369/UOM</f>
        <v>0</v>
      </c>
      <c r="N3369" s="84" t="str">
        <f aca="false">IF(F3369="P","PHY",IF(F3369="G","G",E3369))</f>
        <v>P</v>
      </c>
      <c r="O3369" s="84" t="str">
        <f aca="false">IF(ISNA(VLOOKUP(G3369,BadCanCurves,1,FALSE())),VLOOKUP(D3369,FOLIOS,6,FALSE()),"not used")</f>
        <v>not used</v>
      </c>
      <c r="P3369" s="84" t="n">
        <f aca="false">IF($N3369="P",VLOOKUP(H3369,PrcBuckets,2,FALSE()),0)</f>
        <v>11</v>
      </c>
      <c r="Q3369" s="84" t="n">
        <f aca="false">IF($N3369="D",VLOOKUP(H3369,BasisBuckets,2,FALSE()),0)</f>
        <v>0</v>
      </c>
      <c r="R3369" s="84" t="n">
        <f aca="false">IF($N3369="PHY",VLOOKUP(H3369,PGDBuckets,2,FALSE()),0)</f>
        <v>0</v>
      </c>
      <c r="S3369" s="84" t="n">
        <f aca="false">IF($N3369="G",VLOOKUP(H3369,PGDBuckets,2,FALSE()),0)</f>
        <v>0</v>
      </c>
      <c r="T3369" s="84" t="n">
        <f aca="false">SUM(P3369:S3369)</f>
        <v>11</v>
      </c>
      <c r="U3369" s="84" t="str">
        <f aca="false">IF(O3369="not used","-",O3369&amp;N3369&amp;T3369)</f>
        <v>-</v>
      </c>
      <c r="V3369" s="84" t="str">
        <f aca="false">IF(O3369="Not Used","-",VLOOKUP(D3369,FOLIOS,7,FALSE())&amp;H3369)</f>
        <v>-</v>
      </c>
      <c r="W3369" s="84" t="str">
        <f aca="false">IF(U3369="-","-",O3369&amp;E3369&amp;H3369)</f>
        <v>-</v>
      </c>
      <c r="X3369" s="85" t="str">
        <f aca="false">D3369&amp;G3369</f>
        <v>FT-CAND-EGSC-PRCTOLL:MONCH/CHI</v>
      </c>
      <c r="AF3369" s="0" t="str">
        <f aca="false">D3369&amp;V3369</f>
        <v>FT-CAND-EGSC-PRC-</v>
      </c>
    </row>
    <row r="3370" customFormat="false" ht="12.75" hidden="false" customHeight="false" outlineLevel="0" collapsed="false">
      <c r="A3370" s="81" t="n">
        <v>36682</v>
      </c>
      <c r="B3370" s="82" t="s">
        <v>55</v>
      </c>
      <c r="C3370" s="82" t="s">
        <v>56</v>
      </c>
      <c r="D3370" s="82" t="s">
        <v>103</v>
      </c>
      <c r="E3370" s="82" t="s">
        <v>24</v>
      </c>
      <c r="F3370" s="81"/>
      <c r="G3370" s="82" t="s">
        <v>67</v>
      </c>
      <c r="H3370" s="90" t="n">
        <v>37681</v>
      </c>
      <c r="I3370" s="82" t="n">
        <v>0</v>
      </c>
      <c r="J3370" s="82" t="n">
        <v>0</v>
      </c>
      <c r="K3370" s="83" t="n">
        <f aca="false">IF(J3370=0,0,J3370/I3370)</f>
        <v>0</v>
      </c>
      <c r="L3370" s="83" t="n">
        <f aca="false">I3370/UOM</f>
        <v>0</v>
      </c>
      <c r="M3370" s="83" t="n">
        <f aca="false">J3370/UOM</f>
        <v>0</v>
      </c>
      <c r="N3370" s="84" t="str">
        <f aca="false">IF(F3370="P","PHY",IF(F3370="G","G",E3370))</f>
        <v>P</v>
      </c>
      <c r="O3370" s="84" t="str">
        <f aca="false">IF(ISNA(VLOOKUP(G3370,BadCanCurves,1,FALSE())),VLOOKUP(D3370,FOLIOS,6,FALSE()),"not used")</f>
        <v>not used</v>
      </c>
      <c r="P3370" s="84" t="n">
        <f aca="false">IF($N3370="P",VLOOKUP(H3370,PrcBuckets,2,FALSE()),0)</f>
        <v>11</v>
      </c>
      <c r="Q3370" s="84" t="n">
        <f aca="false">IF($N3370="D",VLOOKUP(H3370,BasisBuckets,2,FALSE()),0)</f>
        <v>0</v>
      </c>
      <c r="R3370" s="84" t="n">
        <f aca="false">IF($N3370="PHY",VLOOKUP(H3370,PGDBuckets,2,FALSE()),0)</f>
        <v>0</v>
      </c>
      <c r="S3370" s="84" t="n">
        <f aca="false">IF($N3370="G",VLOOKUP(H3370,PGDBuckets,2,FALSE()),0)</f>
        <v>0</v>
      </c>
      <c r="T3370" s="84" t="n">
        <f aca="false">SUM(P3370:S3370)</f>
        <v>11</v>
      </c>
      <c r="U3370" s="84" t="str">
        <f aca="false">IF(O3370="not used","-",O3370&amp;N3370&amp;T3370)</f>
        <v>-</v>
      </c>
      <c r="V3370" s="84" t="str">
        <f aca="false">IF(O3370="Not Used","-",VLOOKUP(D3370,FOLIOS,7,FALSE())&amp;H3370)</f>
        <v>-</v>
      </c>
      <c r="W3370" s="84" t="str">
        <f aca="false">IF(U3370="-","-",O3370&amp;E3370&amp;H3370)</f>
        <v>-</v>
      </c>
      <c r="X3370" s="85" t="str">
        <f aca="false">D3370&amp;G3370</f>
        <v>FT-CAND-EGSC-PRCTOLL:MONCH/CHI</v>
      </c>
      <c r="AF3370" s="0" t="str">
        <f aca="false">D3370&amp;V3370</f>
        <v>FT-CAND-EGSC-PRC-</v>
      </c>
    </row>
    <row r="3371" customFormat="false" ht="12.75" hidden="false" customHeight="false" outlineLevel="0" collapsed="false">
      <c r="A3371" s="81" t="n">
        <v>36682</v>
      </c>
      <c r="B3371" s="82" t="s">
        <v>55</v>
      </c>
      <c r="C3371" s="82" t="s">
        <v>56</v>
      </c>
      <c r="D3371" s="82" t="s">
        <v>103</v>
      </c>
      <c r="E3371" s="82" t="s">
        <v>24</v>
      </c>
      <c r="F3371" s="81"/>
      <c r="G3371" s="82" t="s">
        <v>67</v>
      </c>
      <c r="H3371" s="90" t="n">
        <v>37712</v>
      </c>
      <c r="I3371" s="82" t="n">
        <v>0</v>
      </c>
      <c r="J3371" s="82" t="n">
        <v>0</v>
      </c>
      <c r="K3371" s="83" t="n">
        <f aca="false">IF(J3371=0,0,J3371/I3371)</f>
        <v>0</v>
      </c>
      <c r="L3371" s="83" t="n">
        <f aca="false">I3371/UOM</f>
        <v>0</v>
      </c>
      <c r="M3371" s="83" t="n">
        <f aca="false">J3371/UOM</f>
        <v>0</v>
      </c>
      <c r="N3371" s="84" t="str">
        <f aca="false">IF(F3371="P","PHY",IF(F3371="G","G",E3371))</f>
        <v>P</v>
      </c>
      <c r="O3371" s="84" t="str">
        <f aca="false">IF(ISNA(VLOOKUP(G3371,BadCanCurves,1,FALSE())),VLOOKUP(D3371,FOLIOS,6,FALSE()),"not used")</f>
        <v>not used</v>
      </c>
      <c r="P3371" s="84" t="n">
        <f aca="false">IF($N3371="P",VLOOKUP(H3371,PrcBuckets,2,FALSE()),0)</f>
        <v>11</v>
      </c>
      <c r="Q3371" s="84" t="n">
        <f aca="false">IF($N3371="D",VLOOKUP(H3371,BasisBuckets,2,FALSE()),0)</f>
        <v>0</v>
      </c>
      <c r="R3371" s="84" t="n">
        <f aca="false">IF($N3371="PHY",VLOOKUP(H3371,PGDBuckets,2,FALSE()),0)</f>
        <v>0</v>
      </c>
      <c r="S3371" s="84" t="n">
        <f aca="false">IF($N3371="G",VLOOKUP(H3371,PGDBuckets,2,FALSE()),0)</f>
        <v>0</v>
      </c>
      <c r="T3371" s="84" t="n">
        <f aca="false">SUM(P3371:S3371)</f>
        <v>11</v>
      </c>
      <c r="U3371" s="84" t="str">
        <f aca="false">IF(O3371="not used","-",O3371&amp;N3371&amp;T3371)</f>
        <v>-</v>
      </c>
      <c r="V3371" s="84" t="str">
        <f aca="false">IF(O3371="Not Used","-",VLOOKUP(D3371,FOLIOS,7,FALSE())&amp;H3371)</f>
        <v>-</v>
      </c>
      <c r="W3371" s="84" t="str">
        <f aca="false">IF(U3371="-","-",O3371&amp;E3371&amp;H3371)</f>
        <v>-</v>
      </c>
      <c r="X3371" s="85" t="str">
        <f aca="false">D3371&amp;G3371</f>
        <v>FT-CAND-EGSC-PRCTOLL:MONCH/CHI</v>
      </c>
      <c r="AF3371" s="0" t="str">
        <f aca="false">D3371&amp;V3371</f>
        <v>FT-CAND-EGSC-PRC-</v>
      </c>
    </row>
    <row r="3372" customFormat="false" ht="12.75" hidden="false" customHeight="false" outlineLevel="0" collapsed="false">
      <c r="A3372" s="81" t="n">
        <v>36682</v>
      </c>
      <c r="B3372" s="82" t="s">
        <v>55</v>
      </c>
      <c r="C3372" s="82" t="s">
        <v>56</v>
      </c>
      <c r="D3372" s="82" t="s">
        <v>103</v>
      </c>
      <c r="E3372" s="82" t="s">
        <v>24</v>
      </c>
      <c r="F3372" s="81"/>
      <c r="G3372" s="82" t="s">
        <v>67</v>
      </c>
      <c r="H3372" s="90" t="n">
        <v>37742</v>
      </c>
      <c r="I3372" s="82" t="n">
        <v>0</v>
      </c>
      <c r="J3372" s="82" t="n">
        <v>0</v>
      </c>
      <c r="K3372" s="83" t="n">
        <f aca="false">IF(J3372=0,0,J3372/I3372)</f>
        <v>0</v>
      </c>
      <c r="L3372" s="83" t="n">
        <f aca="false">I3372/UOM</f>
        <v>0</v>
      </c>
      <c r="M3372" s="83" t="n">
        <f aca="false">J3372/UOM</f>
        <v>0</v>
      </c>
      <c r="N3372" s="84" t="str">
        <f aca="false">IF(F3372="P","PHY",IF(F3372="G","G",E3372))</f>
        <v>P</v>
      </c>
      <c r="O3372" s="84" t="str">
        <f aca="false">IF(ISNA(VLOOKUP(G3372,BadCanCurves,1,FALSE())),VLOOKUP(D3372,FOLIOS,6,FALSE()),"not used")</f>
        <v>not used</v>
      </c>
      <c r="P3372" s="84" t="n">
        <f aca="false">IF($N3372="P",VLOOKUP(H3372,PrcBuckets,2,FALSE()),0)</f>
        <v>11</v>
      </c>
      <c r="Q3372" s="84" t="n">
        <f aca="false">IF($N3372="D",VLOOKUP(H3372,BasisBuckets,2,FALSE()),0)</f>
        <v>0</v>
      </c>
      <c r="R3372" s="84" t="n">
        <f aca="false">IF($N3372="PHY",VLOOKUP(H3372,PGDBuckets,2,FALSE()),0)</f>
        <v>0</v>
      </c>
      <c r="S3372" s="84" t="n">
        <f aca="false">IF($N3372="G",VLOOKUP(H3372,PGDBuckets,2,FALSE()),0)</f>
        <v>0</v>
      </c>
      <c r="T3372" s="84" t="n">
        <f aca="false">SUM(P3372:S3372)</f>
        <v>11</v>
      </c>
      <c r="U3372" s="84" t="str">
        <f aca="false">IF(O3372="not used","-",O3372&amp;N3372&amp;T3372)</f>
        <v>-</v>
      </c>
      <c r="V3372" s="84" t="str">
        <f aca="false">IF(O3372="Not Used","-",VLOOKUP(D3372,FOLIOS,7,FALSE())&amp;H3372)</f>
        <v>-</v>
      </c>
      <c r="W3372" s="84" t="str">
        <f aca="false">IF(U3372="-","-",O3372&amp;E3372&amp;H3372)</f>
        <v>-</v>
      </c>
      <c r="X3372" s="85" t="str">
        <f aca="false">D3372&amp;G3372</f>
        <v>FT-CAND-EGSC-PRCTOLL:MONCH/CHI</v>
      </c>
      <c r="AF3372" s="0" t="str">
        <f aca="false">D3372&amp;V3372</f>
        <v>FT-CAND-EGSC-PRC-</v>
      </c>
    </row>
    <row r="3373" customFormat="false" ht="12.75" hidden="false" customHeight="false" outlineLevel="0" collapsed="false">
      <c r="A3373" s="81" t="n">
        <v>36682</v>
      </c>
      <c r="B3373" s="82" t="s">
        <v>55</v>
      </c>
      <c r="C3373" s="82" t="s">
        <v>56</v>
      </c>
      <c r="D3373" s="82" t="s">
        <v>103</v>
      </c>
      <c r="E3373" s="82" t="s">
        <v>24</v>
      </c>
      <c r="F3373" s="81"/>
      <c r="G3373" s="82" t="s">
        <v>67</v>
      </c>
      <c r="H3373" s="90" t="n">
        <v>37773</v>
      </c>
      <c r="I3373" s="82" t="n">
        <v>0</v>
      </c>
      <c r="J3373" s="82" t="n">
        <v>0</v>
      </c>
      <c r="K3373" s="83" t="n">
        <f aca="false">IF(J3373=0,0,J3373/I3373)</f>
        <v>0</v>
      </c>
      <c r="L3373" s="83" t="n">
        <f aca="false">I3373/UOM</f>
        <v>0</v>
      </c>
      <c r="M3373" s="83" t="n">
        <f aca="false">J3373/UOM</f>
        <v>0</v>
      </c>
      <c r="N3373" s="84" t="str">
        <f aca="false">IF(F3373="P","PHY",IF(F3373="G","G",E3373))</f>
        <v>P</v>
      </c>
      <c r="O3373" s="84" t="str">
        <f aca="false">IF(ISNA(VLOOKUP(G3373,BadCanCurves,1,FALSE())),VLOOKUP(D3373,FOLIOS,6,FALSE()),"not used")</f>
        <v>not used</v>
      </c>
      <c r="P3373" s="84" t="n">
        <f aca="false">IF($N3373="P",VLOOKUP(H3373,PrcBuckets,2,FALSE()),0)</f>
        <v>11</v>
      </c>
      <c r="Q3373" s="84" t="n">
        <f aca="false">IF($N3373="D",VLOOKUP(H3373,BasisBuckets,2,FALSE()),0)</f>
        <v>0</v>
      </c>
      <c r="R3373" s="84" t="n">
        <f aca="false">IF($N3373="PHY",VLOOKUP(H3373,PGDBuckets,2,FALSE()),0)</f>
        <v>0</v>
      </c>
      <c r="S3373" s="84" t="n">
        <f aca="false">IF($N3373="G",VLOOKUP(H3373,PGDBuckets,2,FALSE()),0)</f>
        <v>0</v>
      </c>
      <c r="T3373" s="84" t="n">
        <f aca="false">SUM(P3373:S3373)</f>
        <v>11</v>
      </c>
      <c r="U3373" s="84" t="str">
        <f aca="false">IF(O3373="not used","-",O3373&amp;N3373&amp;T3373)</f>
        <v>-</v>
      </c>
      <c r="V3373" s="84" t="str">
        <f aca="false">IF(O3373="Not Used","-",VLOOKUP(D3373,FOLIOS,7,FALSE())&amp;H3373)</f>
        <v>-</v>
      </c>
      <c r="W3373" s="84" t="str">
        <f aca="false">IF(U3373="-","-",O3373&amp;E3373&amp;H3373)</f>
        <v>-</v>
      </c>
      <c r="X3373" s="85" t="str">
        <f aca="false">D3373&amp;G3373</f>
        <v>FT-CAND-EGSC-PRCTOLL:MONCH/CHI</v>
      </c>
      <c r="AF3373" s="0" t="str">
        <f aca="false">D3373&amp;V3373</f>
        <v>FT-CAND-EGSC-PRC-</v>
      </c>
    </row>
    <row r="3374" customFormat="false" ht="12.75" hidden="false" customHeight="false" outlineLevel="0" collapsed="false">
      <c r="A3374" s="81" t="n">
        <v>36682</v>
      </c>
      <c r="B3374" s="82" t="s">
        <v>55</v>
      </c>
      <c r="C3374" s="82" t="s">
        <v>56</v>
      </c>
      <c r="D3374" s="82" t="s">
        <v>103</v>
      </c>
      <c r="E3374" s="82" t="s">
        <v>24</v>
      </c>
      <c r="F3374" s="81"/>
      <c r="G3374" s="82" t="s">
        <v>67</v>
      </c>
      <c r="H3374" s="90" t="n">
        <v>37803</v>
      </c>
      <c r="I3374" s="82" t="n">
        <v>0</v>
      </c>
      <c r="J3374" s="82" t="n">
        <v>0</v>
      </c>
      <c r="K3374" s="83" t="n">
        <f aca="false">IF(J3374=0,0,J3374/I3374)</f>
        <v>0</v>
      </c>
      <c r="L3374" s="83" t="n">
        <f aca="false">I3374/UOM</f>
        <v>0</v>
      </c>
      <c r="M3374" s="83" t="n">
        <f aca="false">J3374/UOM</f>
        <v>0</v>
      </c>
      <c r="N3374" s="84" t="str">
        <f aca="false">IF(F3374="P","PHY",IF(F3374="G","G",E3374))</f>
        <v>P</v>
      </c>
      <c r="O3374" s="84" t="str">
        <f aca="false">IF(ISNA(VLOOKUP(G3374,BadCanCurves,1,FALSE())),VLOOKUP(D3374,FOLIOS,6,FALSE()),"not used")</f>
        <v>not used</v>
      </c>
      <c r="P3374" s="84" t="n">
        <f aca="false">IF($N3374="P",VLOOKUP(H3374,PrcBuckets,2,FALSE()),0)</f>
        <v>11</v>
      </c>
      <c r="Q3374" s="84" t="n">
        <f aca="false">IF($N3374="D",VLOOKUP(H3374,BasisBuckets,2,FALSE()),0)</f>
        <v>0</v>
      </c>
      <c r="R3374" s="84" t="n">
        <f aca="false">IF($N3374="PHY",VLOOKUP(H3374,PGDBuckets,2,FALSE()),0)</f>
        <v>0</v>
      </c>
      <c r="S3374" s="84" t="n">
        <f aca="false">IF($N3374="G",VLOOKUP(H3374,PGDBuckets,2,FALSE()),0)</f>
        <v>0</v>
      </c>
      <c r="T3374" s="84" t="n">
        <f aca="false">SUM(P3374:S3374)</f>
        <v>11</v>
      </c>
      <c r="U3374" s="84" t="str">
        <f aca="false">IF(O3374="not used","-",O3374&amp;N3374&amp;T3374)</f>
        <v>-</v>
      </c>
      <c r="V3374" s="84" t="str">
        <f aca="false">IF(O3374="Not Used","-",VLOOKUP(D3374,FOLIOS,7,FALSE())&amp;H3374)</f>
        <v>-</v>
      </c>
      <c r="W3374" s="84" t="str">
        <f aca="false">IF(U3374="-","-",O3374&amp;E3374&amp;H3374)</f>
        <v>-</v>
      </c>
      <c r="X3374" s="85" t="str">
        <f aca="false">D3374&amp;G3374</f>
        <v>FT-CAND-EGSC-PRCTOLL:MONCH/CHI</v>
      </c>
      <c r="AF3374" s="0" t="str">
        <f aca="false">D3374&amp;V3374</f>
        <v>FT-CAND-EGSC-PRC-</v>
      </c>
    </row>
    <row r="3375" customFormat="false" ht="12.75" hidden="false" customHeight="false" outlineLevel="0" collapsed="false">
      <c r="A3375" s="81" t="n">
        <v>36682</v>
      </c>
      <c r="B3375" s="82" t="s">
        <v>55</v>
      </c>
      <c r="C3375" s="82" t="s">
        <v>56</v>
      </c>
      <c r="D3375" s="82" t="s">
        <v>103</v>
      </c>
      <c r="E3375" s="82" t="s">
        <v>24</v>
      </c>
      <c r="F3375" s="81"/>
      <c r="G3375" s="82" t="s">
        <v>67</v>
      </c>
      <c r="H3375" s="90" t="n">
        <v>37834</v>
      </c>
      <c r="I3375" s="82" t="n">
        <v>0</v>
      </c>
      <c r="J3375" s="82" t="n">
        <v>0</v>
      </c>
      <c r="K3375" s="83" t="n">
        <f aca="false">IF(J3375=0,0,J3375/I3375)</f>
        <v>0</v>
      </c>
      <c r="L3375" s="83" t="n">
        <f aca="false">I3375/UOM</f>
        <v>0</v>
      </c>
      <c r="M3375" s="83" t="n">
        <f aca="false">J3375/UOM</f>
        <v>0</v>
      </c>
      <c r="N3375" s="84" t="str">
        <f aca="false">IF(F3375="P","PHY",IF(F3375="G","G",E3375))</f>
        <v>P</v>
      </c>
      <c r="O3375" s="84" t="str">
        <f aca="false">IF(ISNA(VLOOKUP(G3375,BadCanCurves,1,FALSE())),VLOOKUP(D3375,FOLIOS,6,FALSE()),"not used")</f>
        <v>not used</v>
      </c>
      <c r="P3375" s="84" t="n">
        <f aca="false">IF($N3375="P",VLOOKUP(H3375,PrcBuckets,2,FALSE()),0)</f>
        <v>11</v>
      </c>
      <c r="Q3375" s="84" t="n">
        <f aca="false">IF($N3375="D",VLOOKUP(H3375,BasisBuckets,2,FALSE()),0)</f>
        <v>0</v>
      </c>
      <c r="R3375" s="84" t="n">
        <f aca="false">IF($N3375="PHY",VLOOKUP(H3375,PGDBuckets,2,FALSE()),0)</f>
        <v>0</v>
      </c>
      <c r="S3375" s="84" t="n">
        <f aca="false">IF($N3375="G",VLOOKUP(H3375,PGDBuckets,2,FALSE()),0)</f>
        <v>0</v>
      </c>
      <c r="T3375" s="84" t="n">
        <f aca="false">SUM(P3375:S3375)</f>
        <v>11</v>
      </c>
      <c r="U3375" s="84" t="str">
        <f aca="false">IF(O3375="not used","-",O3375&amp;N3375&amp;T3375)</f>
        <v>-</v>
      </c>
      <c r="V3375" s="84" t="str">
        <f aca="false">IF(O3375="Not Used","-",VLOOKUP(D3375,FOLIOS,7,FALSE())&amp;H3375)</f>
        <v>-</v>
      </c>
      <c r="W3375" s="84" t="str">
        <f aca="false">IF(U3375="-","-",O3375&amp;E3375&amp;H3375)</f>
        <v>-</v>
      </c>
      <c r="X3375" s="85" t="str">
        <f aca="false">D3375&amp;G3375</f>
        <v>FT-CAND-EGSC-PRCTOLL:MONCH/CHI</v>
      </c>
      <c r="AF3375" s="0" t="str">
        <f aca="false">D3375&amp;V3375</f>
        <v>FT-CAND-EGSC-PRC-</v>
      </c>
    </row>
    <row r="3376" customFormat="false" ht="12.75" hidden="false" customHeight="false" outlineLevel="0" collapsed="false">
      <c r="A3376" s="81" t="n">
        <v>36682</v>
      </c>
      <c r="B3376" s="82" t="s">
        <v>55</v>
      </c>
      <c r="C3376" s="82" t="s">
        <v>56</v>
      </c>
      <c r="D3376" s="82" t="s">
        <v>103</v>
      </c>
      <c r="E3376" s="82" t="s">
        <v>24</v>
      </c>
      <c r="F3376" s="81"/>
      <c r="G3376" s="82" t="s">
        <v>67</v>
      </c>
      <c r="H3376" s="90" t="n">
        <v>37865</v>
      </c>
      <c r="I3376" s="82" t="n">
        <v>0</v>
      </c>
      <c r="J3376" s="82" t="n">
        <v>0</v>
      </c>
      <c r="K3376" s="83" t="n">
        <f aca="false">IF(J3376=0,0,J3376/I3376)</f>
        <v>0</v>
      </c>
      <c r="L3376" s="83" t="n">
        <f aca="false">I3376/UOM</f>
        <v>0</v>
      </c>
      <c r="M3376" s="83" t="n">
        <f aca="false">J3376/UOM</f>
        <v>0</v>
      </c>
      <c r="N3376" s="84" t="str">
        <f aca="false">IF(F3376="P","PHY",IF(F3376="G","G",E3376))</f>
        <v>P</v>
      </c>
      <c r="O3376" s="84" t="str">
        <f aca="false">IF(ISNA(VLOOKUP(G3376,BadCanCurves,1,FALSE())),VLOOKUP(D3376,FOLIOS,6,FALSE()),"not used")</f>
        <v>not used</v>
      </c>
      <c r="P3376" s="84" t="n">
        <f aca="false">IF($N3376="P",VLOOKUP(H3376,PrcBuckets,2,FALSE()),0)</f>
        <v>11</v>
      </c>
      <c r="Q3376" s="84" t="n">
        <f aca="false">IF($N3376="D",VLOOKUP(H3376,BasisBuckets,2,FALSE()),0)</f>
        <v>0</v>
      </c>
      <c r="R3376" s="84" t="n">
        <f aca="false">IF($N3376="PHY",VLOOKUP(H3376,PGDBuckets,2,FALSE()),0)</f>
        <v>0</v>
      </c>
      <c r="S3376" s="84" t="n">
        <f aca="false">IF($N3376="G",VLOOKUP(H3376,PGDBuckets,2,FALSE()),0)</f>
        <v>0</v>
      </c>
      <c r="T3376" s="84" t="n">
        <f aca="false">SUM(P3376:S3376)</f>
        <v>11</v>
      </c>
      <c r="U3376" s="84" t="str">
        <f aca="false">IF(O3376="not used","-",O3376&amp;N3376&amp;T3376)</f>
        <v>-</v>
      </c>
      <c r="V3376" s="84" t="str">
        <f aca="false">IF(O3376="Not Used","-",VLOOKUP(D3376,FOLIOS,7,FALSE())&amp;H3376)</f>
        <v>-</v>
      </c>
      <c r="W3376" s="84" t="str">
        <f aca="false">IF(U3376="-","-",O3376&amp;E3376&amp;H3376)</f>
        <v>-</v>
      </c>
      <c r="X3376" s="85" t="str">
        <f aca="false">D3376&amp;G3376</f>
        <v>FT-CAND-EGSC-PRCTOLL:MONCH/CHI</v>
      </c>
      <c r="AF3376" s="0" t="str">
        <f aca="false">D3376&amp;V3376</f>
        <v>FT-CAND-EGSC-PRC-</v>
      </c>
    </row>
    <row r="3377" customFormat="false" ht="12.75" hidden="false" customHeight="false" outlineLevel="0" collapsed="false">
      <c r="A3377" s="81" t="n">
        <v>36682</v>
      </c>
      <c r="B3377" s="82" t="s">
        <v>55</v>
      </c>
      <c r="C3377" s="82" t="s">
        <v>56</v>
      </c>
      <c r="D3377" s="82" t="s">
        <v>103</v>
      </c>
      <c r="E3377" s="82" t="s">
        <v>24</v>
      </c>
      <c r="F3377" s="81"/>
      <c r="G3377" s="82" t="s">
        <v>67</v>
      </c>
      <c r="H3377" s="90" t="n">
        <v>37895</v>
      </c>
      <c r="I3377" s="82" t="n">
        <v>0</v>
      </c>
      <c r="J3377" s="82" t="n">
        <v>0</v>
      </c>
      <c r="K3377" s="83" t="n">
        <f aca="false">IF(J3377=0,0,J3377/I3377)</f>
        <v>0</v>
      </c>
      <c r="L3377" s="83" t="n">
        <f aca="false">I3377/UOM</f>
        <v>0</v>
      </c>
      <c r="M3377" s="83" t="n">
        <f aca="false">J3377/UOM</f>
        <v>0</v>
      </c>
      <c r="N3377" s="84" t="str">
        <f aca="false">IF(F3377="P","PHY",IF(F3377="G","G",E3377))</f>
        <v>P</v>
      </c>
      <c r="O3377" s="84" t="str">
        <f aca="false">IF(ISNA(VLOOKUP(G3377,BadCanCurves,1,FALSE())),VLOOKUP(D3377,FOLIOS,6,FALSE()),"not used")</f>
        <v>not used</v>
      </c>
      <c r="P3377" s="84" t="n">
        <f aca="false">IF($N3377="P",VLOOKUP(H3377,PrcBuckets,2,FALSE()),0)</f>
        <v>11</v>
      </c>
      <c r="Q3377" s="84" t="n">
        <f aca="false">IF($N3377="D",VLOOKUP(H3377,BasisBuckets,2,FALSE()),0)</f>
        <v>0</v>
      </c>
      <c r="R3377" s="84" t="n">
        <f aca="false">IF($N3377="PHY",VLOOKUP(H3377,PGDBuckets,2,FALSE()),0)</f>
        <v>0</v>
      </c>
      <c r="S3377" s="84" t="n">
        <f aca="false">IF($N3377="G",VLOOKUP(H3377,PGDBuckets,2,FALSE()),0)</f>
        <v>0</v>
      </c>
      <c r="T3377" s="84" t="n">
        <f aca="false">SUM(P3377:S3377)</f>
        <v>11</v>
      </c>
      <c r="U3377" s="84" t="str">
        <f aca="false">IF(O3377="not used","-",O3377&amp;N3377&amp;T3377)</f>
        <v>-</v>
      </c>
      <c r="V3377" s="84" t="str">
        <f aca="false">IF(O3377="Not Used","-",VLOOKUP(D3377,FOLIOS,7,FALSE())&amp;H3377)</f>
        <v>-</v>
      </c>
      <c r="W3377" s="84" t="str">
        <f aca="false">IF(U3377="-","-",O3377&amp;E3377&amp;H3377)</f>
        <v>-</v>
      </c>
      <c r="X3377" s="85" t="str">
        <f aca="false">D3377&amp;G3377</f>
        <v>FT-CAND-EGSC-PRCTOLL:MONCH/CHI</v>
      </c>
      <c r="AF3377" s="0" t="str">
        <f aca="false">D3377&amp;V3377</f>
        <v>FT-CAND-EGSC-PRC-</v>
      </c>
    </row>
    <row r="3378" customFormat="false" ht="12.75" hidden="false" customHeight="false" outlineLevel="0" collapsed="false">
      <c r="A3378" s="81" t="n">
        <v>36682</v>
      </c>
      <c r="B3378" s="82" t="s">
        <v>55</v>
      </c>
      <c r="C3378" s="82" t="s">
        <v>56</v>
      </c>
      <c r="D3378" s="82" t="s">
        <v>103</v>
      </c>
      <c r="E3378" s="82" t="s">
        <v>24</v>
      </c>
      <c r="F3378" s="81"/>
      <c r="G3378" s="82" t="s">
        <v>67</v>
      </c>
      <c r="H3378" s="90" t="n">
        <v>37926</v>
      </c>
      <c r="I3378" s="82" t="n">
        <v>0</v>
      </c>
      <c r="J3378" s="82" t="n">
        <v>0</v>
      </c>
      <c r="K3378" s="83" t="n">
        <f aca="false">IF(J3378=0,0,J3378/I3378)</f>
        <v>0</v>
      </c>
      <c r="L3378" s="83" t="n">
        <f aca="false">I3378/UOM</f>
        <v>0</v>
      </c>
      <c r="M3378" s="83" t="n">
        <f aca="false">J3378/UOM</f>
        <v>0</v>
      </c>
      <c r="N3378" s="84" t="str">
        <f aca="false">IF(F3378="P","PHY",IF(F3378="G","G",E3378))</f>
        <v>P</v>
      </c>
      <c r="O3378" s="84" t="str">
        <f aca="false">IF(ISNA(VLOOKUP(G3378,BadCanCurves,1,FALSE())),VLOOKUP(D3378,FOLIOS,6,FALSE()),"not used")</f>
        <v>not used</v>
      </c>
      <c r="P3378" s="84" t="n">
        <f aca="false">IF($N3378="P",VLOOKUP(H3378,PrcBuckets,2,FALSE()),0)</f>
        <v>11</v>
      </c>
      <c r="Q3378" s="84" t="n">
        <f aca="false">IF($N3378="D",VLOOKUP(H3378,BasisBuckets,2,FALSE()),0)</f>
        <v>0</v>
      </c>
      <c r="R3378" s="84" t="n">
        <f aca="false">IF($N3378="PHY",VLOOKUP(H3378,PGDBuckets,2,FALSE()),0)</f>
        <v>0</v>
      </c>
      <c r="S3378" s="84" t="n">
        <f aca="false">IF($N3378="G",VLOOKUP(H3378,PGDBuckets,2,FALSE()),0)</f>
        <v>0</v>
      </c>
      <c r="T3378" s="84" t="n">
        <f aca="false">SUM(P3378:S3378)</f>
        <v>11</v>
      </c>
      <c r="U3378" s="84" t="str">
        <f aca="false">IF(O3378="not used","-",O3378&amp;N3378&amp;T3378)</f>
        <v>-</v>
      </c>
      <c r="V3378" s="84" t="str">
        <f aca="false">IF(O3378="Not Used","-",VLOOKUP(D3378,FOLIOS,7,FALSE())&amp;H3378)</f>
        <v>-</v>
      </c>
      <c r="W3378" s="84" t="str">
        <f aca="false">IF(U3378="-","-",O3378&amp;E3378&amp;H3378)</f>
        <v>-</v>
      </c>
      <c r="X3378" s="85" t="str">
        <f aca="false">D3378&amp;G3378</f>
        <v>FT-CAND-EGSC-PRCTOLL:MONCH/CHI</v>
      </c>
      <c r="AF3378" s="0" t="str">
        <f aca="false">D3378&amp;V3378</f>
        <v>FT-CAND-EGSC-PRC-</v>
      </c>
    </row>
    <row r="3379" customFormat="false" ht="12.75" hidden="false" customHeight="false" outlineLevel="0" collapsed="false">
      <c r="A3379" s="81" t="n">
        <v>36682</v>
      </c>
      <c r="B3379" s="82" t="s">
        <v>55</v>
      </c>
      <c r="C3379" s="82" t="s">
        <v>56</v>
      </c>
      <c r="D3379" s="82" t="s">
        <v>103</v>
      </c>
      <c r="E3379" s="82" t="s">
        <v>24</v>
      </c>
      <c r="F3379" s="81"/>
      <c r="G3379" s="82" t="s">
        <v>67</v>
      </c>
      <c r="H3379" s="90" t="n">
        <v>37956</v>
      </c>
      <c r="I3379" s="82" t="n">
        <v>0</v>
      </c>
      <c r="J3379" s="82" t="n">
        <v>0</v>
      </c>
      <c r="K3379" s="83" t="n">
        <f aca="false">IF(J3379=0,0,J3379/I3379)</f>
        <v>0</v>
      </c>
      <c r="L3379" s="83" t="n">
        <f aca="false">I3379/UOM</f>
        <v>0</v>
      </c>
      <c r="M3379" s="83" t="n">
        <f aca="false">J3379/UOM</f>
        <v>0</v>
      </c>
      <c r="N3379" s="84" t="str">
        <f aca="false">IF(F3379="P","PHY",IF(F3379="G","G",E3379))</f>
        <v>P</v>
      </c>
      <c r="O3379" s="84" t="str">
        <f aca="false">IF(ISNA(VLOOKUP(G3379,BadCanCurves,1,FALSE())),VLOOKUP(D3379,FOLIOS,6,FALSE()),"not used")</f>
        <v>not used</v>
      </c>
      <c r="P3379" s="84" t="n">
        <f aca="false">IF($N3379="P",VLOOKUP(H3379,PrcBuckets,2,FALSE()),0)</f>
        <v>11</v>
      </c>
      <c r="Q3379" s="84" t="n">
        <f aca="false">IF($N3379="D",VLOOKUP(H3379,BasisBuckets,2,FALSE()),0)</f>
        <v>0</v>
      </c>
      <c r="R3379" s="84" t="n">
        <f aca="false">IF($N3379="PHY",VLOOKUP(H3379,PGDBuckets,2,FALSE()),0)</f>
        <v>0</v>
      </c>
      <c r="S3379" s="84" t="n">
        <f aca="false">IF($N3379="G",VLOOKUP(H3379,PGDBuckets,2,FALSE()),0)</f>
        <v>0</v>
      </c>
      <c r="T3379" s="84" t="n">
        <f aca="false">SUM(P3379:S3379)</f>
        <v>11</v>
      </c>
      <c r="U3379" s="84" t="str">
        <f aca="false">IF(O3379="not used","-",O3379&amp;N3379&amp;T3379)</f>
        <v>-</v>
      </c>
      <c r="V3379" s="84" t="str">
        <f aca="false">IF(O3379="Not Used","-",VLOOKUP(D3379,FOLIOS,7,FALSE())&amp;H3379)</f>
        <v>-</v>
      </c>
      <c r="W3379" s="84" t="str">
        <f aca="false">IF(U3379="-","-",O3379&amp;E3379&amp;H3379)</f>
        <v>-</v>
      </c>
      <c r="X3379" s="85" t="str">
        <f aca="false">D3379&amp;G3379</f>
        <v>FT-CAND-EGSC-PRCTOLL:MONCH/CHI</v>
      </c>
      <c r="AF3379" s="0" t="str">
        <f aca="false">D3379&amp;V3379</f>
        <v>FT-CAND-EGSC-PRC-</v>
      </c>
    </row>
    <row r="3380" customFormat="false" ht="12.75" hidden="false" customHeight="false" outlineLevel="0" collapsed="false">
      <c r="A3380" s="81" t="n">
        <v>36682</v>
      </c>
      <c r="B3380" s="82" t="s">
        <v>55</v>
      </c>
      <c r="C3380" s="82" t="s">
        <v>56</v>
      </c>
      <c r="D3380" s="82" t="s">
        <v>103</v>
      </c>
      <c r="E3380" s="82" t="s">
        <v>24</v>
      </c>
      <c r="F3380" s="81"/>
      <c r="G3380" s="82" t="s">
        <v>67</v>
      </c>
      <c r="H3380" s="90" t="n">
        <v>37987</v>
      </c>
      <c r="I3380" s="82" t="n">
        <v>0</v>
      </c>
      <c r="J3380" s="82" t="n">
        <v>0</v>
      </c>
      <c r="K3380" s="83" t="n">
        <f aca="false">IF(J3380=0,0,J3380/I3380)</f>
        <v>0</v>
      </c>
      <c r="L3380" s="83" t="n">
        <f aca="false">I3380/UOM</f>
        <v>0</v>
      </c>
      <c r="M3380" s="83" t="n">
        <f aca="false">J3380/UOM</f>
        <v>0</v>
      </c>
      <c r="N3380" s="84" t="str">
        <f aca="false">IF(F3380="P","PHY",IF(F3380="G","G",E3380))</f>
        <v>P</v>
      </c>
      <c r="O3380" s="84" t="str">
        <f aca="false">IF(ISNA(VLOOKUP(G3380,BadCanCurves,1,FALSE())),VLOOKUP(D3380,FOLIOS,6,FALSE()),"not used")</f>
        <v>not used</v>
      </c>
      <c r="P3380" s="84" t="n">
        <f aca="false">IF($N3380="P",VLOOKUP(H3380,PrcBuckets,2,FALSE()),0)</f>
        <v>12</v>
      </c>
      <c r="Q3380" s="84" t="n">
        <f aca="false">IF($N3380="D",VLOOKUP(H3380,BasisBuckets,2,FALSE()),0)</f>
        <v>0</v>
      </c>
      <c r="R3380" s="84" t="n">
        <f aca="false">IF($N3380="PHY",VLOOKUP(H3380,PGDBuckets,2,FALSE()),0)</f>
        <v>0</v>
      </c>
      <c r="S3380" s="84" t="n">
        <f aca="false">IF($N3380="G",VLOOKUP(H3380,PGDBuckets,2,FALSE()),0)</f>
        <v>0</v>
      </c>
      <c r="T3380" s="84" t="n">
        <f aca="false">SUM(P3380:S3380)</f>
        <v>12</v>
      </c>
      <c r="U3380" s="84" t="str">
        <f aca="false">IF(O3380="not used","-",O3380&amp;N3380&amp;T3380)</f>
        <v>-</v>
      </c>
      <c r="V3380" s="84" t="str">
        <f aca="false">IF(O3380="Not Used","-",VLOOKUP(D3380,FOLIOS,7,FALSE())&amp;H3380)</f>
        <v>-</v>
      </c>
      <c r="W3380" s="84" t="str">
        <f aca="false">IF(U3380="-","-",O3380&amp;E3380&amp;H3380)</f>
        <v>-</v>
      </c>
      <c r="X3380" s="85" t="str">
        <f aca="false">D3380&amp;G3380</f>
        <v>FT-CAND-EGSC-PRCTOLL:MONCH/CHI</v>
      </c>
      <c r="AF3380" s="0" t="str">
        <f aca="false">D3380&amp;V3380</f>
        <v>FT-CAND-EGSC-PRC-</v>
      </c>
    </row>
    <row r="3381" customFormat="false" ht="12.75" hidden="false" customHeight="false" outlineLevel="0" collapsed="false">
      <c r="A3381" s="81" t="n">
        <v>36682</v>
      </c>
      <c r="B3381" s="82" t="s">
        <v>55</v>
      </c>
      <c r="C3381" s="82" t="s">
        <v>56</v>
      </c>
      <c r="D3381" s="82" t="s">
        <v>103</v>
      </c>
      <c r="E3381" s="82" t="s">
        <v>24</v>
      </c>
      <c r="F3381" s="81"/>
      <c r="G3381" s="82" t="s">
        <v>67</v>
      </c>
      <c r="H3381" s="90" t="n">
        <v>38018</v>
      </c>
      <c r="I3381" s="82" t="n">
        <v>0</v>
      </c>
      <c r="J3381" s="82" t="n">
        <v>0</v>
      </c>
      <c r="K3381" s="83" t="n">
        <f aca="false">IF(J3381=0,0,J3381/I3381)</f>
        <v>0</v>
      </c>
      <c r="L3381" s="83" t="n">
        <f aca="false">I3381/UOM</f>
        <v>0</v>
      </c>
      <c r="M3381" s="83" t="n">
        <f aca="false">J3381/UOM</f>
        <v>0</v>
      </c>
      <c r="N3381" s="84" t="str">
        <f aca="false">IF(F3381="P","PHY",IF(F3381="G","G",E3381))</f>
        <v>P</v>
      </c>
      <c r="O3381" s="84" t="str">
        <f aca="false">IF(ISNA(VLOOKUP(G3381,BadCanCurves,1,FALSE())),VLOOKUP(D3381,FOLIOS,6,FALSE()),"not used")</f>
        <v>not used</v>
      </c>
      <c r="P3381" s="84" t="n">
        <f aca="false">IF($N3381="P",VLOOKUP(H3381,PrcBuckets,2,FALSE()),0)</f>
        <v>12</v>
      </c>
      <c r="Q3381" s="84" t="n">
        <f aca="false">IF($N3381="D",VLOOKUP(H3381,BasisBuckets,2,FALSE()),0)</f>
        <v>0</v>
      </c>
      <c r="R3381" s="84" t="n">
        <f aca="false">IF($N3381="PHY",VLOOKUP(H3381,PGDBuckets,2,FALSE()),0)</f>
        <v>0</v>
      </c>
      <c r="S3381" s="84" t="n">
        <f aca="false">IF($N3381="G",VLOOKUP(H3381,PGDBuckets,2,FALSE()),0)</f>
        <v>0</v>
      </c>
      <c r="T3381" s="84" t="n">
        <f aca="false">SUM(P3381:S3381)</f>
        <v>12</v>
      </c>
      <c r="U3381" s="84" t="str">
        <f aca="false">IF(O3381="not used","-",O3381&amp;N3381&amp;T3381)</f>
        <v>-</v>
      </c>
      <c r="V3381" s="84" t="str">
        <f aca="false">IF(O3381="Not Used","-",VLOOKUP(D3381,FOLIOS,7,FALSE())&amp;H3381)</f>
        <v>-</v>
      </c>
      <c r="W3381" s="84" t="str">
        <f aca="false">IF(U3381="-","-",O3381&amp;E3381&amp;H3381)</f>
        <v>-</v>
      </c>
      <c r="X3381" s="85" t="str">
        <f aca="false">D3381&amp;G3381</f>
        <v>FT-CAND-EGSC-PRCTOLL:MONCH/CHI</v>
      </c>
      <c r="AF3381" s="0" t="str">
        <f aca="false">D3381&amp;V3381</f>
        <v>FT-CAND-EGSC-PRC-</v>
      </c>
    </row>
    <row r="3382" customFormat="false" ht="12.75" hidden="false" customHeight="false" outlineLevel="0" collapsed="false">
      <c r="A3382" s="81" t="n">
        <v>36682</v>
      </c>
      <c r="B3382" s="82" t="s">
        <v>55</v>
      </c>
      <c r="C3382" s="82" t="s">
        <v>56</v>
      </c>
      <c r="D3382" s="82" t="s">
        <v>103</v>
      </c>
      <c r="E3382" s="82" t="s">
        <v>24</v>
      </c>
      <c r="F3382" s="81"/>
      <c r="G3382" s="82" t="s">
        <v>67</v>
      </c>
      <c r="H3382" s="90" t="n">
        <v>38047</v>
      </c>
      <c r="I3382" s="82" t="n">
        <v>0</v>
      </c>
      <c r="J3382" s="82" t="n">
        <v>0</v>
      </c>
      <c r="K3382" s="83" t="n">
        <f aca="false">IF(J3382=0,0,J3382/I3382)</f>
        <v>0</v>
      </c>
      <c r="L3382" s="83" t="n">
        <f aca="false">I3382/UOM</f>
        <v>0</v>
      </c>
      <c r="M3382" s="83" t="n">
        <f aca="false">J3382/UOM</f>
        <v>0</v>
      </c>
      <c r="N3382" s="84" t="str">
        <f aca="false">IF(F3382="P","PHY",IF(F3382="G","G",E3382))</f>
        <v>P</v>
      </c>
      <c r="O3382" s="84" t="str">
        <f aca="false">IF(ISNA(VLOOKUP(G3382,BadCanCurves,1,FALSE())),VLOOKUP(D3382,FOLIOS,6,FALSE()),"not used")</f>
        <v>not used</v>
      </c>
      <c r="P3382" s="84" t="n">
        <f aca="false">IF($N3382="P",VLOOKUP(H3382,PrcBuckets,2,FALSE()),0)</f>
        <v>12</v>
      </c>
      <c r="Q3382" s="84" t="n">
        <f aca="false">IF($N3382="D",VLOOKUP(H3382,BasisBuckets,2,FALSE()),0)</f>
        <v>0</v>
      </c>
      <c r="R3382" s="84" t="n">
        <f aca="false">IF($N3382="PHY",VLOOKUP(H3382,PGDBuckets,2,FALSE()),0)</f>
        <v>0</v>
      </c>
      <c r="S3382" s="84" t="n">
        <f aca="false">IF($N3382="G",VLOOKUP(H3382,PGDBuckets,2,FALSE()),0)</f>
        <v>0</v>
      </c>
      <c r="T3382" s="84" t="n">
        <f aca="false">SUM(P3382:S3382)</f>
        <v>12</v>
      </c>
      <c r="U3382" s="84" t="str">
        <f aca="false">IF(O3382="not used","-",O3382&amp;N3382&amp;T3382)</f>
        <v>-</v>
      </c>
      <c r="V3382" s="84" t="str">
        <f aca="false">IF(O3382="Not Used","-",VLOOKUP(D3382,FOLIOS,7,FALSE())&amp;H3382)</f>
        <v>-</v>
      </c>
      <c r="W3382" s="84" t="str">
        <f aca="false">IF(U3382="-","-",O3382&amp;E3382&amp;H3382)</f>
        <v>-</v>
      </c>
      <c r="X3382" s="85" t="str">
        <f aca="false">D3382&amp;G3382</f>
        <v>FT-CAND-EGSC-PRCTOLL:MONCH/CHI</v>
      </c>
      <c r="AF3382" s="0" t="str">
        <f aca="false">D3382&amp;V3382</f>
        <v>FT-CAND-EGSC-PRC-</v>
      </c>
    </row>
    <row r="3383" customFormat="false" ht="12.75" hidden="false" customHeight="false" outlineLevel="0" collapsed="false">
      <c r="A3383" s="81" t="n">
        <v>36682</v>
      </c>
      <c r="B3383" s="82" t="s">
        <v>55</v>
      </c>
      <c r="C3383" s="82" t="s">
        <v>56</v>
      </c>
      <c r="D3383" s="82" t="s">
        <v>103</v>
      </c>
      <c r="E3383" s="82" t="s">
        <v>24</v>
      </c>
      <c r="F3383" s="81"/>
      <c r="G3383" s="82" t="s">
        <v>67</v>
      </c>
      <c r="H3383" s="90" t="n">
        <v>38078</v>
      </c>
      <c r="I3383" s="82" t="n">
        <v>0</v>
      </c>
      <c r="J3383" s="82" t="n">
        <v>0</v>
      </c>
      <c r="K3383" s="83" t="n">
        <f aca="false">IF(J3383=0,0,J3383/I3383)</f>
        <v>0</v>
      </c>
      <c r="L3383" s="83" t="n">
        <f aca="false">I3383/UOM</f>
        <v>0</v>
      </c>
      <c r="M3383" s="83" t="n">
        <f aca="false">J3383/UOM</f>
        <v>0</v>
      </c>
      <c r="N3383" s="84" t="str">
        <f aca="false">IF(F3383="P","PHY",IF(F3383="G","G",E3383))</f>
        <v>P</v>
      </c>
      <c r="O3383" s="84" t="str">
        <f aca="false">IF(ISNA(VLOOKUP(G3383,BadCanCurves,1,FALSE())),VLOOKUP(D3383,FOLIOS,6,FALSE()),"not used")</f>
        <v>not used</v>
      </c>
      <c r="P3383" s="84" t="n">
        <f aca="false">IF($N3383="P",VLOOKUP(H3383,PrcBuckets,2,FALSE()),0)</f>
        <v>12</v>
      </c>
      <c r="Q3383" s="84" t="n">
        <f aca="false">IF($N3383="D",VLOOKUP(H3383,BasisBuckets,2,FALSE()),0)</f>
        <v>0</v>
      </c>
      <c r="R3383" s="84" t="n">
        <f aca="false">IF($N3383="PHY",VLOOKUP(H3383,PGDBuckets,2,FALSE()),0)</f>
        <v>0</v>
      </c>
      <c r="S3383" s="84" t="n">
        <f aca="false">IF($N3383="G",VLOOKUP(H3383,PGDBuckets,2,FALSE()),0)</f>
        <v>0</v>
      </c>
      <c r="T3383" s="84" t="n">
        <f aca="false">SUM(P3383:S3383)</f>
        <v>12</v>
      </c>
      <c r="U3383" s="84" t="str">
        <f aca="false">IF(O3383="not used","-",O3383&amp;N3383&amp;T3383)</f>
        <v>-</v>
      </c>
      <c r="V3383" s="84" t="str">
        <f aca="false">IF(O3383="Not Used","-",VLOOKUP(D3383,FOLIOS,7,FALSE())&amp;H3383)</f>
        <v>-</v>
      </c>
      <c r="W3383" s="84" t="str">
        <f aca="false">IF(U3383="-","-",O3383&amp;E3383&amp;H3383)</f>
        <v>-</v>
      </c>
      <c r="X3383" s="85" t="str">
        <f aca="false">D3383&amp;G3383</f>
        <v>FT-CAND-EGSC-PRCTOLL:MONCH/CHI</v>
      </c>
      <c r="AF3383" s="0" t="str">
        <f aca="false">D3383&amp;V3383</f>
        <v>FT-CAND-EGSC-PRC-</v>
      </c>
    </row>
    <row r="3384" customFormat="false" ht="12.75" hidden="false" customHeight="false" outlineLevel="0" collapsed="false">
      <c r="A3384" s="81" t="n">
        <v>36682</v>
      </c>
      <c r="B3384" s="82" t="s">
        <v>55</v>
      </c>
      <c r="C3384" s="82" t="s">
        <v>56</v>
      </c>
      <c r="D3384" s="82" t="s">
        <v>103</v>
      </c>
      <c r="E3384" s="82" t="s">
        <v>24</v>
      </c>
      <c r="F3384" s="81"/>
      <c r="G3384" s="82" t="s">
        <v>67</v>
      </c>
      <c r="H3384" s="90" t="n">
        <v>38108</v>
      </c>
      <c r="I3384" s="82" t="n">
        <v>0</v>
      </c>
      <c r="J3384" s="82" t="n">
        <v>0</v>
      </c>
      <c r="K3384" s="83" t="n">
        <f aca="false">IF(J3384=0,0,J3384/I3384)</f>
        <v>0</v>
      </c>
      <c r="L3384" s="83" t="n">
        <f aca="false">I3384/UOM</f>
        <v>0</v>
      </c>
      <c r="M3384" s="83" t="n">
        <f aca="false">J3384/UOM</f>
        <v>0</v>
      </c>
      <c r="N3384" s="84" t="str">
        <f aca="false">IF(F3384="P","PHY",IF(F3384="G","G",E3384))</f>
        <v>P</v>
      </c>
      <c r="O3384" s="84" t="str">
        <f aca="false">IF(ISNA(VLOOKUP(G3384,BadCanCurves,1,FALSE())),VLOOKUP(D3384,FOLIOS,6,FALSE()),"not used")</f>
        <v>not used</v>
      </c>
      <c r="P3384" s="84" t="n">
        <f aca="false">IF($N3384="P",VLOOKUP(H3384,PrcBuckets,2,FALSE()),0)</f>
        <v>12</v>
      </c>
      <c r="Q3384" s="84" t="n">
        <f aca="false">IF($N3384="D",VLOOKUP(H3384,BasisBuckets,2,FALSE()),0)</f>
        <v>0</v>
      </c>
      <c r="R3384" s="84" t="n">
        <f aca="false">IF($N3384="PHY",VLOOKUP(H3384,PGDBuckets,2,FALSE()),0)</f>
        <v>0</v>
      </c>
      <c r="S3384" s="84" t="n">
        <f aca="false">IF($N3384="G",VLOOKUP(H3384,PGDBuckets,2,FALSE()),0)</f>
        <v>0</v>
      </c>
      <c r="T3384" s="84" t="n">
        <f aca="false">SUM(P3384:S3384)</f>
        <v>12</v>
      </c>
      <c r="U3384" s="84" t="str">
        <f aca="false">IF(O3384="not used","-",O3384&amp;N3384&amp;T3384)</f>
        <v>-</v>
      </c>
      <c r="V3384" s="84" t="str">
        <f aca="false">IF(O3384="Not Used","-",VLOOKUP(D3384,FOLIOS,7,FALSE())&amp;H3384)</f>
        <v>-</v>
      </c>
      <c r="W3384" s="84" t="str">
        <f aca="false">IF(U3384="-","-",O3384&amp;E3384&amp;H3384)</f>
        <v>-</v>
      </c>
      <c r="X3384" s="85" t="str">
        <f aca="false">D3384&amp;G3384</f>
        <v>FT-CAND-EGSC-PRCTOLL:MONCH/CHI</v>
      </c>
      <c r="AF3384" s="0" t="str">
        <f aca="false">D3384&amp;V3384</f>
        <v>FT-CAND-EGSC-PRC-</v>
      </c>
    </row>
    <row r="3385" customFormat="false" ht="12.75" hidden="false" customHeight="false" outlineLevel="0" collapsed="false">
      <c r="A3385" s="81" t="n">
        <v>36682</v>
      </c>
      <c r="B3385" s="82" t="s">
        <v>55</v>
      </c>
      <c r="C3385" s="82" t="s">
        <v>56</v>
      </c>
      <c r="D3385" s="82" t="s">
        <v>103</v>
      </c>
      <c r="E3385" s="82" t="s">
        <v>24</v>
      </c>
      <c r="F3385" s="81"/>
      <c r="G3385" s="82" t="s">
        <v>67</v>
      </c>
      <c r="H3385" s="90" t="n">
        <v>38139</v>
      </c>
      <c r="I3385" s="82" t="n">
        <v>0</v>
      </c>
      <c r="J3385" s="82" t="n">
        <v>0</v>
      </c>
      <c r="K3385" s="83" t="n">
        <f aca="false">IF(J3385=0,0,J3385/I3385)</f>
        <v>0</v>
      </c>
      <c r="L3385" s="83" t="n">
        <f aca="false">I3385/UOM</f>
        <v>0</v>
      </c>
      <c r="M3385" s="83" t="n">
        <f aca="false">J3385/UOM</f>
        <v>0</v>
      </c>
      <c r="N3385" s="84" t="str">
        <f aca="false">IF(F3385="P","PHY",IF(F3385="G","G",E3385))</f>
        <v>P</v>
      </c>
      <c r="O3385" s="84" t="str">
        <f aca="false">IF(ISNA(VLOOKUP(G3385,BadCanCurves,1,FALSE())),VLOOKUP(D3385,FOLIOS,6,FALSE()),"not used")</f>
        <v>not used</v>
      </c>
      <c r="P3385" s="84" t="n">
        <f aca="false">IF($N3385="P",VLOOKUP(H3385,PrcBuckets,2,FALSE()),0)</f>
        <v>12</v>
      </c>
      <c r="Q3385" s="84" t="n">
        <f aca="false">IF($N3385="D",VLOOKUP(H3385,BasisBuckets,2,FALSE()),0)</f>
        <v>0</v>
      </c>
      <c r="R3385" s="84" t="n">
        <f aca="false">IF($N3385="PHY",VLOOKUP(H3385,PGDBuckets,2,FALSE()),0)</f>
        <v>0</v>
      </c>
      <c r="S3385" s="84" t="n">
        <f aca="false">IF($N3385="G",VLOOKUP(H3385,PGDBuckets,2,FALSE()),0)</f>
        <v>0</v>
      </c>
      <c r="T3385" s="84" t="n">
        <f aca="false">SUM(P3385:S3385)</f>
        <v>12</v>
      </c>
      <c r="U3385" s="84" t="str">
        <f aca="false">IF(O3385="not used","-",O3385&amp;N3385&amp;T3385)</f>
        <v>-</v>
      </c>
      <c r="V3385" s="84" t="str">
        <f aca="false">IF(O3385="Not Used","-",VLOOKUP(D3385,FOLIOS,7,FALSE())&amp;H3385)</f>
        <v>-</v>
      </c>
      <c r="W3385" s="84" t="str">
        <f aca="false">IF(U3385="-","-",O3385&amp;E3385&amp;H3385)</f>
        <v>-</v>
      </c>
      <c r="X3385" s="85" t="str">
        <f aca="false">D3385&amp;G3385</f>
        <v>FT-CAND-EGSC-PRCTOLL:MONCH/CHI</v>
      </c>
      <c r="AF3385" s="0" t="str">
        <f aca="false">D3385&amp;V3385</f>
        <v>FT-CAND-EGSC-PRC-</v>
      </c>
    </row>
    <row r="3386" customFormat="false" ht="12.75" hidden="false" customHeight="false" outlineLevel="0" collapsed="false">
      <c r="A3386" s="81" t="n">
        <v>36682</v>
      </c>
      <c r="B3386" s="82" t="s">
        <v>55</v>
      </c>
      <c r="C3386" s="82" t="s">
        <v>56</v>
      </c>
      <c r="D3386" s="82" t="s">
        <v>103</v>
      </c>
      <c r="E3386" s="82" t="s">
        <v>24</v>
      </c>
      <c r="F3386" s="81"/>
      <c r="G3386" s="82" t="s">
        <v>67</v>
      </c>
      <c r="H3386" s="90" t="n">
        <v>38169</v>
      </c>
      <c r="I3386" s="82" t="n">
        <v>0</v>
      </c>
      <c r="J3386" s="82" t="n">
        <v>0</v>
      </c>
      <c r="K3386" s="83" t="n">
        <f aca="false">IF(J3386=0,0,J3386/I3386)</f>
        <v>0</v>
      </c>
      <c r="L3386" s="83" t="n">
        <f aca="false">I3386/UOM</f>
        <v>0</v>
      </c>
      <c r="M3386" s="83" t="n">
        <f aca="false">J3386/UOM</f>
        <v>0</v>
      </c>
      <c r="N3386" s="84" t="str">
        <f aca="false">IF(F3386="P","PHY",IF(F3386="G","G",E3386))</f>
        <v>P</v>
      </c>
      <c r="O3386" s="84" t="str">
        <f aca="false">IF(ISNA(VLOOKUP(G3386,BadCanCurves,1,FALSE())),VLOOKUP(D3386,FOLIOS,6,FALSE()),"not used")</f>
        <v>not used</v>
      </c>
      <c r="P3386" s="84" t="n">
        <f aca="false">IF($N3386="P",VLOOKUP(H3386,PrcBuckets,2,FALSE()),0)</f>
        <v>12</v>
      </c>
      <c r="Q3386" s="84" t="n">
        <f aca="false">IF($N3386="D",VLOOKUP(H3386,BasisBuckets,2,FALSE()),0)</f>
        <v>0</v>
      </c>
      <c r="R3386" s="84" t="n">
        <f aca="false">IF($N3386="PHY",VLOOKUP(H3386,PGDBuckets,2,FALSE()),0)</f>
        <v>0</v>
      </c>
      <c r="S3386" s="84" t="n">
        <f aca="false">IF($N3386="G",VLOOKUP(H3386,PGDBuckets,2,FALSE()),0)</f>
        <v>0</v>
      </c>
      <c r="T3386" s="84" t="n">
        <f aca="false">SUM(P3386:S3386)</f>
        <v>12</v>
      </c>
      <c r="U3386" s="84" t="str">
        <f aca="false">IF(O3386="not used","-",O3386&amp;N3386&amp;T3386)</f>
        <v>-</v>
      </c>
      <c r="V3386" s="84" t="str">
        <f aca="false">IF(O3386="Not Used","-",VLOOKUP(D3386,FOLIOS,7,FALSE())&amp;H3386)</f>
        <v>-</v>
      </c>
      <c r="W3386" s="84" t="str">
        <f aca="false">IF(U3386="-","-",O3386&amp;E3386&amp;H3386)</f>
        <v>-</v>
      </c>
      <c r="X3386" s="85" t="str">
        <f aca="false">D3386&amp;G3386</f>
        <v>FT-CAND-EGSC-PRCTOLL:MONCH/CHI</v>
      </c>
      <c r="AF3386" s="0" t="str">
        <f aca="false">D3386&amp;V3386</f>
        <v>FT-CAND-EGSC-PRC-</v>
      </c>
    </row>
    <row r="3387" customFormat="false" ht="12.75" hidden="false" customHeight="false" outlineLevel="0" collapsed="false">
      <c r="A3387" s="81" t="n">
        <v>36682</v>
      </c>
      <c r="B3387" s="82" t="s">
        <v>55</v>
      </c>
      <c r="C3387" s="82" t="s">
        <v>56</v>
      </c>
      <c r="D3387" s="82" t="s">
        <v>103</v>
      </c>
      <c r="E3387" s="82" t="s">
        <v>24</v>
      </c>
      <c r="F3387" s="81"/>
      <c r="G3387" s="82" t="s">
        <v>67</v>
      </c>
      <c r="H3387" s="90" t="n">
        <v>38200</v>
      </c>
      <c r="I3387" s="82" t="n">
        <v>0</v>
      </c>
      <c r="J3387" s="82" t="n">
        <v>0</v>
      </c>
      <c r="K3387" s="83" t="n">
        <f aca="false">IF(J3387=0,0,J3387/I3387)</f>
        <v>0</v>
      </c>
      <c r="L3387" s="83" t="n">
        <f aca="false">I3387/UOM</f>
        <v>0</v>
      </c>
      <c r="M3387" s="83" t="n">
        <f aca="false">J3387/UOM</f>
        <v>0</v>
      </c>
      <c r="N3387" s="84" t="str">
        <f aca="false">IF(F3387="P","PHY",IF(F3387="G","G",E3387))</f>
        <v>P</v>
      </c>
      <c r="O3387" s="84" t="str">
        <f aca="false">IF(ISNA(VLOOKUP(G3387,BadCanCurves,1,FALSE())),VLOOKUP(D3387,FOLIOS,6,FALSE()),"not used")</f>
        <v>not used</v>
      </c>
      <c r="P3387" s="84" t="n">
        <f aca="false">IF($N3387="P",VLOOKUP(H3387,PrcBuckets,2,FALSE()),0)</f>
        <v>12</v>
      </c>
      <c r="Q3387" s="84" t="n">
        <f aca="false">IF($N3387="D",VLOOKUP(H3387,BasisBuckets,2,FALSE()),0)</f>
        <v>0</v>
      </c>
      <c r="R3387" s="84" t="n">
        <f aca="false">IF($N3387="PHY",VLOOKUP(H3387,PGDBuckets,2,FALSE()),0)</f>
        <v>0</v>
      </c>
      <c r="S3387" s="84" t="n">
        <f aca="false">IF($N3387="G",VLOOKUP(H3387,PGDBuckets,2,FALSE()),0)</f>
        <v>0</v>
      </c>
      <c r="T3387" s="84" t="n">
        <f aca="false">SUM(P3387:S3387)</f>
        <v>12</v>
      </c>
      <c r="U3387" s="84" t="str">
        <f aca="false">IF(O3387="not used","-",O3387&amp;N3387&amp;T3387)</f>
        <v>-</v>
      </c>
      <c r="V3387" s="84" t="str">
        <f aca="false">IF(O3387="Not Used","-",VLOOKUP(D3387,FOLIOS,7,FALSE())&amp;H3387)</f>
        <v>-</v>
      </c>
      <c r="W3387" s="84" t="str">
        <f aca="false">IF(U3387="-","-",O3387&amp;E3387&amp;H3387)</f>
        <v>-</v>
      </c>
      <c r="X3387" s="85" t="str">
        <f aca="false">D3387&amp;G3387</f>
        <v>FT-CAND-EGSC-PRCTOLL:MONCH/CHI</v>
      </c>
      <c r="AF3387" s="0" t="str">
        <f aca="false">D3387&amp;V3387</f>
        <v>FT-CAND-EGSC-PRC-</v>
      </c>
    </row>
    <row r="3388" customFormat="false" ht="12.75" hidden="false" customHeight="false" outlineLevel="0" collapsed="false">
      <c r="A3388" s="81" t="n">
        <v>36682</v>
      </c>
      <c r="B3388" s="82" t="s">
        <v>55</v>
      </c>
      <c r="C3388" s="82" t="s">
        <v>56</v>
      </c>
      <c r="D3388" s="82" t="s">
        <v>103</v>
      </c>
      <c r="E3388" s="82" t="s">
        <v>24</v>
      </c>
      <c r="F3388" s="81"/>
      <c r="G3388" s="82" t="s">
        <v>67</v>
      </c>
      <c r="H3388" s="90" t="n">
        <v>38231</v>
      </c>
      <c r="I3388" s="82" t="n">
        <v>0</v>
      </c>
      <c r="J3388" s="82" t="n">
        <v>0</v>
      </c>
      <c r="K3388" s="83" t="n">
        <f aca="false">IF(J3388=0,0,J3388/I3388)</f>
        <v>0</v>
      </c>
      <c r="L3388" s="83" t="n">
        <f aca="false">I3388/UOM</f>
        <v>0</v>
      </c>
      <c r="M3388" s="83" t="n">
        <f aca="false">J3388/UOM</f>
        <v>0</v>
      </c>
      <c r="N3388" s="84" t="str">
        <f aca="false">IF(F3388="P","PHY",IF(F3388="G","G",E3388))</f>
        <v>P</v>
      </c>
      <c r="O3388" s="84" t="str">
        <f aca="false">IF(ISNA(VLOOKUP(G3388,BadCanCurves,1,FALSE())),VLOOKUP(D3388,FOLIOS,6,FALSE()),"not used")</f>
        <v>not used</v>
      </c>
      <c r="P3388" s="84" t="n">
        <f aca="false">IF($N3388="P",VLOOKUP(H3388,PrcBuckets,2,FALSE()),0)</f>
        <v>12</v>
      </c>
      <c r="Q3388" s="84" t="n">
        <f aca="false">IF($N3388="D",VLOOKUP(H3388,BasisBuckets,2,FALSE()),0)</f>
        <v>0</v>
      </c>
      <c r="R3388" s="84" t="n">
        <f aca="false">IF($N3388="PHY",VLOOKUP(H3388,PGDBuckets,2,FALSE()),0)</f>
        <v>0</v>
      </c>
      <c r="S3388" s="84" t="n">
        <f aca="false">IF($N3388="G",VLOOKUP(H3388,PGDBuckets,2,FALSE()),0)</f>
        <v>0</v>
      </c>
      <c r="T3388" s="84" t="n">
        <f aca="false">SUM(P3388:S3388)</f>
        <v>12</v>
      </c>
      <c r="U3388" s="84" t="str">
        <f aca="false">IF(O3388="not used","-",O3388&amp;N3388&amp;T3388)</f>
        <v>-</v>
      </c>
      <c r="V3388" s="84" t="str">
        <f aca="false">IF(O3388="Not Used","-",VLOOKUP(D3388,FOLIOS,7,FALSE())&amp;H3388)</f>
        <v>-</v>
      </c>
      <c r="W3388" s="84" t="str">
        <f aca="false">IF(U3388="-","-",O3388&amp;E3388&amp;H3388)</f>
        <v>-</v>
      </c>
      <c r="X3388" s="85" t="str">
        <f aca="false">D3388&amp;G3388</f>
        <v>FT-CAND-EGSC-PRCTOLL:MONCH/CHI</v>
      </c>
      <c r="AF3388" s="0" t="str">
        <f aca="false">D3388&amp;V3388</f>
        <v>FT-CAND-EGSC-PRC-</v>
      </c>
    </row>
    <row r="3389" customFormat="false" ht="12.75" hidden="false" customHeight="false" outlineLevel="0" collapsed="false">
      <c r="A3389" s="81" t="n">
        <v>36682</v>
      </c>
      <c r="B3389" s="82" t="s">
        <v>55</v>
      </c>
      <c r="C3389" s="82" t="s">
        <v>56</v>
      </c>
      <c r="D3389" s="82" t="s">
        <v>103</v>
      </c>
      <c r="E3389" s="82" t="s">
        <v>24</v>
      </c>
      <c r="F3389" s="81"/>
      <c r="G3389" s="82" t="s">
        <v>67</v>
      </c>
      <c r="H3389" s="90" t="n">
        <v>38261</v>
      </c>
      <c r="I3389" s="82" t="n">
        <v>0</v>
      </c>
      <c r="J3389" s="82" t="n">
        <v>0</v>
      </c>
      <c r="K3389" s="83" t="n">
        <f aca="false">IF(J3389=0,0,J3389/I3389)</f>
        <v>0</v>
      </c>
      <c r="L3389" s="83" t="n">
        <f aca="false">I3389/UOM</f>
        <v>0</v>
      </c>
      <c r="M3389" s="83" t="n">
        <f aca="false">J3389/UOM</f>
        <v>0</v>
      </c>
      <c r="N3389" s="84" t="str">
        <f aca="false">IF(F3389="P","PHY",IF(F3389="G","G",E3389))</f>
        <v>P</v>
      </c>
      <c r="O3389" s="84" t="str">
        <f aca="false">IF(ISNA(VLOOKUP(G3389,BadCanCurves,1,FALSE())),VLOOKUP(D3389,FOLIOS,6,FALSE()),"not used")</f>
        <v>not used</v>
      </c>
      <c r="P3389" s="84" t="n">
        <f aca="false">IF($N3389="P",VLOOKUP(H3389,PrcBuckets,2,FALSE()),0)</f>
        <v>12</v>
      </c>
      <c r="Q3389" s="84" t="n">
        <f aca="false">IF($N3389="D",VLOOKUP(H3389,BasisBuckets,2,FALSE()),0)</f>
        <v>0</v>
      </c>
      <c r="R3389" s="84" t="n">
        <f aca="false">IF($N3389="PHY",VLOOKUP(H3389,PGDBuckets,2,FALSE()),0)</f>
        <v>0</v>
      </c>
      <c r="S3389" s="84" t="n">
        <f aca="false">IF($N3389="G",VLOOKUP(H3389,PGDBuckets,2,FALSE()),0)</f>
        <v>0</v>
      </c>
      <c r="T3389" s="84" t="n">
        <f aca="false">SUM(P3389:S3389)</f>
        <v>12</v>
      </c>
      <c r="U3389" s="84" t="str">
        <f aca="false">IF(O3389="not used","-",O3389&amp;N3389&amp;T3389)</f>
        <v>-</v>
      </c>
      <c r="V3389" s="84" t="str">
        <f aca="false">IF(O3389="Not Used","-",VLOOKUP(D3389,FOLIOS,7,FALSE())&amp;H3389)</f>
        <v>-</v>
      </c>
      <c r="W3389" s="84" t="str">
        <f aca="false">IF(U3389="-","-",O3389&amp;E3389&amp;H3389)</f>
        <v>-</v>
      </c>
      <c r="X3389" s="85" t="str">
        <f aca="false">D3389&amp;G3389</f>
        <v>FT-CAND-EGSC-PRCTOLL:MONCH/CHI</v>
      </c>
      <c r="AF3389" s="0" t="str">
        <f aca="false">D3389&amp;V3389</f>
        <v>FT-CAND-EGSC-PRC-</v>
      </c>
    </row>
    <row r="3390" customFormat="false" ht="12.75" hidden="false" customHeight="false" outlineLevel="0" collapsed="false">
      <c r="A3390" s="81" t="n">
        <v>36682</v>
      </c>
      <c r="B3390" s="82" t="s">
        <v>55</v>
      </c>
      <c r="C3390" s="82" t="s">
        <v>56</v>
      </c>
      <c r="D3390" s="82" t="s">
        <v>103</v>
      </c>
      <c r="E3390" s="82" t="s">
        <v>24</v>
      </c>
      <c r="F3390" s="81"/>
      <c r="G3390" s="82" t="s">
        <v>67</v>
      </c>
      <c r="H3390" s="90" t="n">
        <v>38292</v>
      </c>
      <c r="I3390" s="82" t="n">
        <v>0</v>
      </c>
      <c r="J3390" s="82" t="n">
        <v>0</v>
      </c>
      <c r="K3390" s="83" t="n">
        <f aca="false">IF(J3390=0,0,J3390/I3390)</f>
        <v>0</v>
      </c>
      <c r="L3390" s="83" t="n">
        <f aca="false">I3390/UOM</f>
        <v>0</v>
      </c>
      <c r="M3390" s="83" t="n">
        <f aca="false">J3390/UOM</f>
        <v>0</v>
      </c>
      <c r="N3390" s="84" t="str">
        <f aca="false">IF(F3390="P","PHY",IF(F3390="G","G",E3390))</f>
        <v>P</v>
      </c>
      <c r="O3390" s="84" t="str">
        <f aca="false">IF(ISNA(VLOOKUP(G3390,BadCanCurves,1,FALSE())),VLOOKUP(D3390,FOLIOS,6,FALSE()),"not used")</f>
        <v>not used</v>
      </c>
      <c r="P3390" s="84" t="n">
        <f aca="false">IF($N3390="P",VLOOKUP(H3390,PrcBuckets,2,FALSE()),0)</f>
        <v>12</v>
      </c>
      <c r="Q3390" s="84" t="n">
        <f aca="false">IF($N3390="D",VLOOKUP(H3390,BasisBuckets,2,FALSE()),0)</f>
        <v>0</v>
      </c>
      <c r="R3390" s="84" t="n">
        <f aca="false">IF($N3390="PHY",VLOOKUP(H3390,PGDBuckets,2,FALSE()),0)</f>
        <v>0</v>
      </c>
      <c r="S3390" s="84" t="n">
        <f aca="false">IF($N3390="G",VLOOKUP(H3390,PGDBuckets,2,FALSE()),0)</f>
        <v>0</v>
      </c>
      <c r="T3390" s="84" t="n">
        <f aca="false">SUM(P3390:S3390)</f>
        <v>12</v>
      </c>
      <c r="U3390" s="84" t="str">
        <f aca="false">IF(O3390="not used","-",O3390&amp;N3390&amp;T3390)</f>
        <v>-</v>
      </c>
      <c r="V3390" s="84" t="str">
        <f aca="false">IF(O3390="Not Used","-",VLOOKUP(D3390,FOLIOS,7,FALSE())&amp;H3390)</f>
        <v>-</v>
      </c>
      <c r="W3390" s="84" t="str">
        <f aca="false">IF(U3390="-","-",O3390&amp;E3390&amp;H3390)</f>
        <v>-</v>
      </c>
      <c r="X3390" s="85" t="str">
        <f aca="false">D3390&amp;G3390</f>
        <v>FT-CAND-EGSC-PRCTOLL:MONCH/CHI</v>
      </c>
      <c r="AF3390" s="0" t="str">
        <f aca="false">D3390&amp;V3390</f>
        <v>FT-CAND-EGSC-PRC-</v>
      </c>
    </row>
    <row r="3391" customFormat="false" ht="12.75" hidden="false" customHeight="false" outlineLevel="0" collapsed="false">
      <c r="A3391" s="81" t="n">
        <v>36682</v>
      </c>
      <c r="B3391" s="82" t="s">
        <v>55</v>
      </c>
      <c r="C3391" s="82" t="s">
        <v>56</v>
      </c>
      <c r="D3391" s="82" t="s">
        <v>103</v>
      </c>
      <c r="E3391" s="82" t="s">
        <v>24</v>
      </c>
      <c r="F3391" s="81"/>
      <c r="G3391" s="82" t="s">
        <v>67</v>
      </c>
      <c r="H3391" s="90" t="n">
        <v>38322</v>
      </c>
      <c r="I3391" s="82" t="n">
        <v>0</v>
      </c>
      <c r="J3391" s="82" t="n">
        <v>0</v>
      </c>
      <c r="K3391" s="83" t="n">
        <f aca="false">IF(J3391=0,0,J3391/I3391)</f>
        <v>0</v>
      </c>
      <c r="L3391" s="83" t="n">
        <f aca="false">I3391/UOM</f>
        <v>0</v>
      </c>
      <c r="M3391" s="83" t="n">
        <f aca="false">J3391/UOM</f>
        <v>0</v>
      </c>
      <c r="N3391" s="84" t="str">
        <f aca="false">IF(F3391="P","PHY",IF(F3391="G","G",E3391))</f>
        <v>P</v>
      </c>
      <c r="O3391" s="84" t="str">
        <f aca="false">IF(ISNA(VLOOKUP(G3391,BadCanCurves,1,FALSE())),VLOOKUP(D3391,FOLIOS,6,FALSE()),"not used")</f>
        <v>not used</v>
      </c>
      <c r="P3391" s="84" t="n">
        <f aca="false">IF($N3391="P",VLOOKUP(H3391,PrcBuckets,2,FALSE()),0)</f>
        <v>12</v>
      </c>
      <c r="Q3391" s="84" t="n">
        <f aca="false">IF($N3391="D",VLOOKUP(H3391,BasisBuckets,2,FALSE()),0)</f>
        <v>0</v>
      </c>
      <c r="R3391" s="84" t="n">
        <f aca="false">IF($N3391="PHY",VLOOKUP(H3391,PGDBuckets,2,FALSE()),0)</f>
        <v>0</v>
      </c>
      <c r="S3391" s="84" t="n">
        <f aca="false">IF($N3391="G",VLOOKUP(H3391,PGDBuckets,2,FALSE()),0)</f>
        <v>0</v>
      </c>
      <c r="T3391" s="84" t="n">
        <f aca="false">SUM(P3391:S3391)</f>
        <v>12</v>
      </c>
      <c r="U3391" s="84" t="str">
        <f aca="false">IF(O3391="not used","-",O3391&amp;N3391&amp;T3391)</f>
        <v>-</v>
      </c>
      <c r="V3391" s="84" t="str">
        <f aca="false">IF(O3391="Not Used","-",VLOOKUP(D3391,FOLIOS,7,FALSE())&amp;H3391)</f>
        <v>-</v>
      </c>
      <c r="W3391" s="84" t="str">
        <f aca="false">IF(U3391="-","-",O3391&amp;E3391&amp;H3391)</f>
        <v>-</v>
      </c>
      <c r="X3391" s="85" t="str">
        <f aca="false">D3391&amp;G3391</f>
        <v>FT-CAND-EGSC-PRCTOLL:MONCH/CHI</v>
      </c>
      <c r="AF3391" s="0" t="str">
        <f aca="false">D3391&amp;V3391</f>
        <v>FT-CAND-EGSC-PRC-</v>
      </c>
    </row>
    <row r="3392" customFormat="false" ht="12.75" hidden="false" customHeight="false" outlineLevel="0" collapsed="false">
      <c r="A3392" s="81" t="n">
        <v>36682</v>
      </c>
      <c r="B3392" s="82" t="s">
        <v>55</v>
      </c>
      <c r="C3392" s="82" t="s">
        <v>56</v>
      </c>
      <c r="D3392" s="82" t="s">
        <v>103</v>
      </c>
      <c r="E3392" s="82" t="s">
        <v>24</v>
      </c>
      <c r="F3392" s="81"/>
      <c r="G3392" s="82" t="s">
        <v>67</v>
      </c>
      <c r="H3392" s="90" t="n">
        <v>38353</v>
      </c>
      <c r="I3392" s="82" t="n">
        <v>0</v>
      </c>
      <c r="J3392" s="82" t="n">
        <v>0</v>
      </c>
      <c r="K3392" s="83" t="n">
        <f aca="false">IF(J3392=0,0,J3392/I3392)</f>
        <v>0</v>
      </c>
      <c r="L3392" s="83" t="n">
        <f aca="false">I3392/UOM</f>
        <v>0</v>
      </c>
      <c r="M3392" s="83" t="n">
        <f aca="false">J3392/UOM</f>
        <v>0</v>
      </c>
      <c r="N3392" s="84" t="str">
        <f aca="false">IF(F3392="P","PHY",IF(F3392="G","G",E3392))</f>
        <v>P</v>
      </c>
      <c r="O3392" s="84" t="str">
        <f aca="false">IF(ISNA(VLOOKUP(G3392,BadCanCurves,1,FALSE())),VLOOKUP(D3392,FOLIOS,6,FALSE()),"not used")</f>
        <v>not used</v>
      </c>
      <c r="P3392" s="84" t="n">
        <f aca="false">IF($N3392="P",VLOOKUP(H3392,PrcBuckets,2,FALSE()),0)</f>
        <v>13</v>
      </c>
      <c r="Q3392" s="84" t="n">
        <f aca="false">IF($N3392="D",VLOOKUP(H3392,BasisBuckets,2,FALSE()),0)</f>
        <v>0</v>
      </c>
      <c r="R3392" s="84" t="n">
        <f aca="false">IF($N3392="PHY",VLOOKUP(H3392,PGDBuckets,2,FALSE()),0)</f>
        <v>0</v>
      </c>
      <c r="S3392" s="84" t="n">
        <f aca="false">IF($N3392="G",VLOOKUP(H3392,PGDBuckets,2,FALSE()),0)</f>
        <v>0</v>
      </c>
      <c r="T3392" s="84" t="n">
        <f aca="false">SUM(P3392:S3392)</f>
        <v>13</v>
      </c>
      <c r="U3392" s="84" t="str">
        <f aca="false">IF(O3392="not used","-",O3392&amp;N3392&amp;T3392)</f>
        <v>-</v>
      </c>
      <c r="V3392" s="84" t="str">
        <f aca="false">IF(O3392="Not Used","-",VLOOKUP(D3392,FOLIOS,7,FALSE())&amp;H3392)</f>
        <v>-</v>
      </c>
      <c r="W3392" s="84" t="str">
        <f aca="false">IF(U3392="-","-",O3392&amp;E3392&amp;H3392)</f>
        <v>-</v>
      </c>
      <c r="X3392" s="85" t="str">
        <f aca="false">D3392&amp;G3392</f>
        <v>FT-CAND-EGSC-PRCTOLL:MONCH/CHI</v>
      </c>
      <c r="AF3392" s="0" t="str">
        <f aca="false">D3392&amp;V3392</f>
        <v>FT-CAND-EGSC-PRC-</v>
      </c>
    </row>
    <row r="3393" customFormat="false" ht="12.75" hidden="false" customHeight="false" outlineLevel="0" collapsed="false">
      <c r="A3393" s="81" t="n">
        <v>36682</v>
      </c>
      <c r="B3393" s="82" t="s">
        <v>55</v>
      </c>
      <c r="C3393" s="82" t="s">
        <v>56</v>
      </c>
      <c r="D3393" s="82" t="s">
        <v>103</v>
      </c>
      <c r="E3393" s="82" t="s">
        <v>24</v>
      </c>
      <c r="F3393" s="81"/>
      <c r="G3393" s="82" t="s">
        <v>67</v>
      </c>
      <c r="H3393" s="90" t="n">
        <v>38384</v>
      </c>
      <c r="I3393" s="82" t="n">
        <v>0</v>
      </c>
      <c r="J3393" s="82" t="n">
        <v>0</v>
      </c>
      <c r="K3393" s="83" t="n">
        <f aca="false">IF(J3393=0,0,J3393/I3393)</f>
        <v>0</v>
      </c>
      <c r="L3393" s="83" t="n">
        <f aca="false">I3393/UOM</f>
        <v>0</v>
      </c>
      <c r="M3393" s="83" t="n">
        <f aca="false">J3393/UOM</f>
        <v>0</v>
      </c>
      <c r="N3393" s="84" t="str">
        <f aca="false">IF(F3393="P","PHY",IF(F3393="G","G",E3393))</f>
        <v>P</v>
      </c>
      <c r="O3393" s="84" t="str">
        <f aca="false">IF(ISNA(VLOOKUP(G3393,BadCanCurves,1,FALSE())),VLOOKUP(D3393,FOLIOS,6,FALSE()),"not used")</f>
        <v>not used</v>
      </c>
      <c r="P3393" s="84" t="n">
        <f aca="false">IF($N3393="P",VLOOKUP(H3393,PrcBuckets,2,FALSE()),0)</f>
        <v>13</v>
      </c>
      <c r="Q3393" s="84" t="n">
        <f aca="false">IF($N3393="D",VLOOKUP(H3393,BasisBuckets,2,FALSE()),0)</f>
        <v>0</v>
      </c>
      <c r="R3393" s="84" t="n">
        <f aca="false">IF($N3393="PHY",VLOOKUP(H3393,PGDBuckets,2,FALSE()),0)</f>
        <v>0</v>
      </c>
      <c r="S3393" s="84" t="n">
        <f aca="false">IF($N3393="G",VLOOKUP(H3393,PGDBuckets,2,FALSE()),0)</f>
        <v>0</v>
      </c>
      <c r="T3393" s="84" t="n">
        <f aca="false">SUM(P3393:S3393)</f>
        <v>13</v>
      </c>
      <c r="U3393" s="84" t="str">
        <f aca="false">IF(O3393="not used","-",O3393&amp;N3393&amp;T3393)</f>
        <v>-</v>
      </c>
      <c r="V3393" s="84" t="str">
        <f aca="false">IF(O3393="Not Used","-",VLOOKUP(D3393,FOLIOS,7,FALSE())&amp;H3393)</f>
        <v>-</v>
      </c>
      <c r="W3393" s="84" t="str">
        <f aca="false">IF(U3393="-","-",O3393&amp;E3393&amp;H3393)</f>
        <v>-</v>
      </c>
      <c r="X3393" s="85" t="str">
        <f aca="false">D3393&amp;G3393</f>
        <v>FT-CAND-EGSC-PRCTOLL:MONCH/CHI</v>
      </c>
      <c r="AF3393" s="0" t="str">
        <f aca="false">D3393&amp;V3393</f>
        <v>FT-CAND-EGSC-PRC-</v>
      </c>
    </row>
    <row r="3394" customFormat="false" ht="12.75" hidden="false" customHeight="false" outlineLevel="0" collapsed="false">
      <c r="A3394" s="81" t="n">
        <v>36682</v>
      </c>
      <c r="B3394" s="82" t="s">
        <v>55</v>
      </c>
      <c r="C3394" s="82" t="s">
        <v>56</v>
      </c>
      <c r="D3394" s="82" t="s">
        <v>103</v>
      </c>
      <c r="E3394" s="82" t="s">
        <v>24</v>
      </c>
      <c r="F3394" s="81"/>
      <c r="G3394" s="82" t="s">
        <v>67</v>
      </c>
      <c r="H3394" s="90" t="n">
        <v>38412</v>
      </c>
      <c r="I3394" s="82" t="n">
        <v>0</v>
      </c>
      <c r="J3394" s="82" t="n">
        <v>0</v>
      </c>
      <c r="K3394" s="83" t="n">
        <f aca="false">IF(J3394=0,0,J3394/I3394)</f>
        <v>0</v>
      </c>
      <c r="L3394" s="83" t="n">
        <f aca="false">I3394/UOM</f>
        <v>0</v>
      </c>
      <c r="M3394" s="83" t="n">
        <f aca="false">J3394/UOM</f>
        <v>0</v>
      </c>
      <c r="N3394" s="84" t="str">
        <f aca="false">IF(F3394="P","PHY",IF(F3394="G","G",E3394))</f>
        <v>P</v>
      </c>
      <c r="O3394" s="84" t="str">
        <f aca="false">IF(ISNA(VLOOKUP(G3394,BadCanCurves,1,FALSE())),VLOOKUP(D3394,FOLIOS,6,FALSE()),"not used")</f>
        <v>not used</v>
      </c>
      <c r="P3394" s="84" t="n">
        <f aca="false">IF($N3394="P",VLOOKUP(H3394,PrcBuckets,2,FALSE()),0)</f>
        <v>13</v>
      </c>
      <c r="Q3394" s="84" t="n">
        <f aca="false">IF($N3394="D",VLOOKUP(H3394,BasisBuckets,2,FALSE()),0)</f>
        <v>0</v>
      </c>
      <c r="R3394" s="84" t="n">
        <f aca="false">IF($N3394="PHY",VLOOKUP(H3394,PGDBuckets,2,FALSE()),0)</f>
        <v>0</v>
      </c>
      <c r="S3394" s="84" t="n">
        <f aca="false">IF($N3394="G",VLOOKUP(H3394,PGDBuckets,2,FALSE()),0)</f>
        <v>0</v>
      </c>
      <c r="T3394" s="84" t="n">
        <f aca="false">SUM(P3394:S3394)</f>
        <v>13</v>
      </c>
      <c r="U3394" s="84" t="str">
        <f aca="false">IF(O3394="not used","-",O3394&amp;N3394&amp;T3394)</f>
        <v>-</v>
      </c>
      <c r="V3394" s="84" t="str">
        <f aca="false">IF(O3394="Not Used","-",VLOOKUP(D3394,FOLIOS,7,FALSE())&amp;H3394)</f>
        <v>-</v>
      </c>
      <c r="W3394" s="84" t="str">
        <f aca="false">IF(U3394="-","-",O3394&amp;E3394&amp;H3394)</f>
        <v>-</v>
      </c>
      <c r="X3394" s="85" t="str">
        <f aca="false">D3394&amp;G3394</f>
        <v>FT-CAND-EGSC-PRCTOLL:MONCH/CHI</v>
      </c>
      <c r="AF3394" s="0" t="str">
        <f aca="false">D3394&amp;V3394</f>
        <v>FT-CAND-EGSC-PRC-</v>
      </c>
    </row>
    <row r="3395" customFormat="false" ht="12.75" hidden="false" customHeight="false" outlineLevel="0" collapsed="false">
      <c r="A3395" s="81" t="n">
        <v>36682</v>
      </c>
      <c r="B3395" s="82" t="s">
        <v>55</v>
      </c>
      <c r="C3395" s="82" t="s">
        <v>56</v>
      </c>
      <c r="D3395" s="82" t="s">
        <v>103</v>
      </c>
      <c r="E3395" s="82" t="s">
        <v>24</v>
      </c>
      <c r="F3395" s="81"/>
      <c r="G3395" s="82" t="s">
        <v>67</v>
      </c>
      <c r="H3395" s="90" t="n">
        <v>38443</v>
      </c>
      <c r="I3395" s="82" t="n">
        <v>0</v>
      </c>
      <c r="J3395" s="82" t="n">
        <v>0</v>
      </c>
      <c r="K3395" s="83" t="n">
        <f aca="false">IF(J3395=0,0,J3395/I3395)</f>
        <v>0</v>
      </c>
      <c r="L3395" s="83" t="n">
        <f aca="false">I3395/UOM</f>
        <v>0</v>
      </c>
      <c r="M3395" s="83" t="n">
        <f aca="false">J3395/UOM</f>
        <v>0</v>
      </c>
      <c r="N3395" s="84" t="str">
        <f aca="false">IF(F3395="P","PHY",IF(F3395="G","G",E3395))</f>
        <v>P</v>
      </c>
      <c r="O3395" s="84" t="str">
        <f aca="false">IF(ISNA(VLOOKUP(G3395,BadCanCurves,1,FALSE())),VLOOKUP(D3395,FOLIOS,6,FALSE()),"not used")</f>
        <v>not used</v>
      </c>
      <c r="P3395" s="84" t="n">
        <f aca="false">IF($N3395="P",VLOOKUP(H3395,PrcBuckets,2,FALSE()),0)</f>
        <v>13</v>
      </c>
      <c r="Q3395" s="84" t="n">
        <f aca="false">IF($N3395="D",VLOOKUP(H3395,BasisBuckets,2,FALSE()),0)</f>
        <v>0</v>
      </c>
      <c r="R3395" s="84" t="n">
        <f aca="false">IF($N3395="PHY",VLOOKUP(H3395,PGDBuckets,2,FALSE()),0)</f>
        <v>0</v>
      </c>
      <c r="S3395" s="84" t="n">
        <f aca="false">IF($N3395="G",VLOOKUP(H3395,PGDBuckets,2,FALSE()),0)</f>
        <v>0</v>
      </c>
      <c r="T3395" s="84" t="n">
        <f aca="false">SUM(P3395:S3395)</f>
        <v>13</v>
      </c>
      <c r="U3395" s="84" t="str">
        <f aca="false">IF(O3395="not used","-",O3395&amp;N3395&amp;T3395)</f>
        <v>-</v>
      </c>
      <c r="V3395" s="84" t="str">
        <f aca="false">IF(O3395="Not Used","-",VLOOKUP(D3395,FOLIOS,7,FALSE())&amp;H3395)</f>
        <v>-</v>
      </c>
      <c r="W3395" s="84" t="str">
        <f aca="false">IF(U3395="-","-",O3395&amp;E3395&amp;H3395)</f>
        <v>-</v>
      </c>
      <c r="X3395" s="85" t="str">
        <f aca="false">D3395&amp;G3395</f>
        <v>FT-CAND-EGSC-PRCTOLL:MONCH/CHI</v>
      </c>
      <c r="AF3395" s="0" t="str">
        <f aca="false">D3395&amp;V3395</f>
        <v>FT-CAND-EGSC-PRC-</v>
      </c>
    </row>
    <row r="3396" customFormat="false" ht="12.75" hidden="false" customHeight="false" outlineLevel="0" collapsed="false">
      <c r="A3396" s="81" t="n">
        <v>36682</v>
      </c>
      <c r="B3396" s="82" t="s">
        <v>55</v>
      </c>
      <c r="C3396" s="82" t="s">
        <v>56</v>
      </c>
      <c r="D3396" s="82" t="s">
        <v>103</v>
      </c>
      <c r="E3396" s="82" t="s">
        <v>24</v>
      </c>
      <c r="F3396" s="81"/>
      <c r="G3396" s="82" t="s">
        <v>67</v>
      </c>
      <c r="H3396" s="90" t="n">
        <v>38473</v>
      </c>
      <c r="I3396" s="82" t="n">
        <v>0</v>
      </c>
      <c r="J3396" s="82" t="n">
        <v>0</v>
      </c>
      <c r="K3396" s="83" t="n">
        <f aca="false">IF(J3396=0,0,J3396/I3396)</f>
        <v>0</v>
      </c>
      <c r="L3396" s="83" t="n">
        <f aca="false">I3396/UOM</f>
        <v>0</v>
      </c>
      <c r="M3396" s="83" t="n">
        <f aca="false">J3396/UOM</f>
        <v>0</v>
      </c>
      <c r="N3396" s="84" t="str">
        <f aca="false">IF(F3396="P","PHY",IF(F3396="G","G",E3396))</f>
        <v>P</v>
      </c>
      <c r="O3396" s="84" t="str">
        <f aca="false">IF(ISNA(VLOOKUP(G3396,BadCanCurves,1,FALSE())),VLOOKUP(D3396,FOLIOS,6,FALSE()),"not used")</f>
        <v>not used</v>
      </c>
      <c r="P3396" s="84" t="n">
        <f aca="false">IF($N3396="P",VLOOKUP(H3396,PrcBuckets,2,FALSE()),0)</f>
        <v>13</v>
      </c>
      <c r="Q3396" s="84" t="n">
        <f aca="false">IF($N3396="D",VLOOKUP(H3396,BasisBuckets,2,FALSE()),0)</f>
        <v>0</v>
      </c>
      <c r="R3396" s="84" t="n">
        <f aca="false">IF($N3396="PHY",VLOOKUP(H3396,PGDBuckets,2,FALSE()),0)</f>
        <v>0</v>
      </c>
      <c r="S3396" s="84" t="n">
        <f aca="false">IF($N3396="G",VLOOKUP(H3396,PGDBuckets,2,FALSE()),0)</f>
        <v>0</v>
      </c>
      <c r="T3396" s="84" t="n">
        <f aca="false">SUM(P3396:S3396)</f>
        <v>13</v>
      </c>
      <c r="U3396" s="84" t="str">
        <f aca="false">IF(O3396="not used","-",O3396&amp;N3396&amp;T3396)</f>
        <v>-</v>
      </c>
      <c r="V3396" s="84" t="str">
        <f aca="false">IF(O3396="Not Used","-",VLOOKUP(D3396,FOLIOS,7,FALSE())&amp;H3396)</f>
        <v>-</v>
      </c>
      <c r="W3396" s="84" t="str">
        <f aca="false">IF(U3396="-","-",O3396&amp;E3396&amp;H3396)</f>
        <v>-</v>
      </c>
      <c r="X3396" s="85" t="str">
        <f aca="false">D3396&amp;G3396</f>
        <v>FT-CAND-EGSC-PRCTOLL:MONCH/CHI</v>
      </c>
      <c r="AF3396" s="0" t="str">
        <f aca="false">D3396&amp;V3396</f>
        <v>FT-CAND-EGSC-PRC-</v>
      </c>
    </row>
    <row r="3397" customFormat="false" ht="12.75" hidden="false" customHeight="false" outlineLevel="0" collapsed="false">
      <c r="A3397" s="81" t="n">
        <v>36682</v>
      </c>
      <c r="B3397" s="82" t="s">
        <v>55</v>
      </c>
      <c r="C3397" s="82" t="s">
        <v>56</v>
      </c>
      <c r="D3397" s="82" t="s">
        <v>103</v>
      </c>
      <c r="E3397" s="82" t="s">
        <v>24</v>
      </c>
      <c r="F3397" s="81"/>
      <c r="G3397" s="82" t="s">
        <v>67</v>
      </c>
      <c r="H3397" s="90" t="n">
        <v>38504</v>
      </c>
      <c r="I3397" s="82" t="n">
        <v>0</v>
      </c>
      <c r="J3397" s="82" t="n">
        <v>0</v>
      </c>
      <c r="K3397" s="83" t="n">
        <f aca="false">IF(J3397=0,0,J3397/I3397)</f>
        <v>0</v>
      </c>
      <c r="L3397" s="83" t="n">
        <f aca="false">I3397/UOM</f>
        <v>0</v>
      </c>
      <c r="M3397" s="83" t="n">
        <f aca="false">J3397/UOM</f>
        <v>0</v>
      </c>
      <c r="N3397" s="84" t="str">
        <f aca="false">IF(F3397="P","PHY",IF(F3397="G","G",E3397))</f>
        <v>P</v>
      </c>
      <c r="O3397" s="84" t="str">
        <f aca="false">IF(ISNA(VLOOKUP(G3397,BadCanCurves,1,FALSE())),VLOOKUP(D3397,FOLIOS,6,FALSE()),"not used")</f>
        <v>not used</v>
      </c>
      <c r="P3397" s="84" t="n">
        <f aca="false">IF($N3397="P",VLOOKUP(H3397,PrcBuckets,2,FALSE()),0)</f>
        <v>13</v>
      </c>
      <c r="Q3397" s="84" t="n">
        <f aca="false">IF($N3397="D",VLOOKUP(H3397,BasisBuckets,2,FALSE()),0)</f>
        <v>0</v>
      </c>
      <c r="R3397" s="84" t="n">
        <f aca="false">IF($N3397="PHY",VLOOKUP(H3397,PGDBuckets,2,FALSE()),0)</f>
        <v>0</v>
      </c>
      <c r="S3397" s="84" t="n">
        <f aca="false">IF($N3397="G",VLOOKUP(H3397,PGDBuckets,2,FALSE()),0)</f>
        <v>0</v>
      </c>
      <c r="T3397" s="84" t="n">
        <f aca="false">SUM(P3397:S3397)</f>
        <v>13</v>
      </c>
      <c r="U3397" s="84" t="str">
        <f aca="false">IF(O3397="not used","-",O3397&amp;N3397&amp;T3397)</f>
        <v>-</v>
      </c>
      <c r="V3397" s="84" t="str">
        <f aca="false">IF(O3397="Not Used","-",VLOOKUP(D3397,FOLIOS,7,FALSE())&amp;H3397)</f>
        <v>-</v>
      </c>
      <c r="W3397" s="84" t="str">
        <f aca="false">IF(U3397="-","-",O3397&amp;E3397&amp;H3397)</f>
        <v>-</v>
      </c>
      <c r="X3397" s="85" t="str">
        <f aca="false">D3397&amp;G3397</f>
        <v>FT-CAND-EGSC-PRCTOLL:MONCH/CHI</v>
      </c>
      <c r="AF3397" s="0" t="str">
        <f aca="false">D3397&amp;V3397</f>
        <v>FT-CAND-EGSC-PRC-</v>
      </c>
    </row>
    <row r="3398" customFormat="false" ht="12.75" hidden="false" customHeight="false" outlineLevel="0" collapsed="false">
      <c r="A3398" s="81" t="n">
        <v>36682</v>
      </c>
      <c r="B3398" s="82" t="s">
        <v>55</v>
      </c>
      <c r="C3398" s="82" t="s">
        <v>56</v>
      </c>
      <c r="D3398" s="82" t="s">
        <v>103</v>
      </c>
      <c r="E3398" s="82" t="s">
        <v>24</v>
      </c>
      <c r="F3398" s="81"/>
      <c r="G3398" s="82" t="s">
        <v>67</v>
      </c>
      <c r="H3398" s="90" t="n">
        <v>38534</v>
      </c>
      <c r="I3398" s="82" t="n">
        <v>0</v>
      </c>
      <c r="J3398" s="82" t="n">
        <v>0</v>
      </c>
      <c r="K3398" s="83" t="n">
        <f aca="false">IF(J3398=0,0,J3398/I3398)</f>
        <v>0</v>
      </c>
      <c r="L3398" s="83" t="n">
        <f aca="false">I3398/UOM</f>
        <v>0</v>
      </c>
      <c r="M3398" s="83" t="n">
        <f aca="false">J3398/UOM</f>
        <v>0</v>
      </c>
      <c r="N3398" s="84" t="str">
        <f aca="false">IF(F3398="P","PHY",IF(F3398="G","G",E3398))</f>
        <v>P</v>
      </c>
      <c r="O3398" s="84" t="str">
        <f aca="false">IF(ISNA(VLOOKUP(G3398,BadCanCurves,1,FALSE())),VLOOKUP(D3398,FOLIOS,6,FALSE()),"not used")</f>
        <v>not used</v>
      </c>
      <c r="P3398" s="84" t="n">
        <f aca="false">IF($N3398="P",VLOOKUP(H3398,PrcBuckets,2,FALSE()),0)</f>
        <v>13</v>
      </c>
      <c r="Q3398" s="84" t="n">
        <f aca="false">IF($N3398="D",VLOOKUP(H3398,BasisBuckets,2,FALSE()),0)</f>
        <v>0</v>
      </c>
      <c r="R3398" s="84" t="n">
        <f aca="false">IF($N3398="PHY",VLOOKUP(H3398,PGDBuckets,2,FALSE()),0)</f>
        <v>0</v>
      </c>
      <c r="S3398" s="84" t="n">
        <f aca="false">IF($N3398="G",VLOOKUP(H3398,PGDBuckets,2,FALSE()),0)</f>
        <v>0</v>
      </c>
      <c r="T3398" s="84" t="n">
        <f aca="false">SUM(P3398:S3398)</f>
        <v>13</v>
      </c>
      <c r="U3398" s="84" t="str">
        <f aca="false">IF(O3398="not used","-",O3398&amp;N3398&amp;T3398)</f>
        <v>-</v>
      </c>
      <c r="V3398" s="84" t="str">
        <f aca="false">IF(O3398="Not Used","-",VLOOKUP(D3398,FOLIOS,7,FALSE())&amp;H3398)</f>
        <v>-</v>
      </c>
      <c r="W3398" s="84" t="str">
        <f aca="false">IF(U3398="-","-",O3398&amp;E3398&amp;H3398)</f>
        <v>-</v>
      </c>
      <c r="X3398" s="85" t="str">
        <f aca="false">D3398&amp;G3398</f>
        <v>FT-CAND-EGSC-PRCTOLL:MONCH/CHI</v>
      </c>
      <c r="AF3398" s="0" t="str">
        <f aca="false">D3398&amp;V3398</f>
        <v>FT-CAND-EGSC-PRC-</v>
      </c>
    </row>
    <row r="3399" customFormat="false" ht="12.75" hidden="false" customHeight="false" outlineLevel="0" collapsed="false">
      <c r="A3399" s="81" t="n">
        <v>36682</v>
      </c>
      <c r="B3399" s="82" t="s">
        <v>55</v>
      </c>
      <c r="C3399" s="82" t="s">
        <v>56</v>
      </c>
      <c r="D3399" s="82" t="s">
        <v>103</v>
      </c>
      <c r="E3399" s="82" t="s">
        <v>24</v>
      </c>
      <c r="F3399" s="81"/>
      <c r="G3399" s="82" t="s">
        <v>67</v>
      </c>
      <c r="H3399" s="90" t="n">
        <v>38565</v>
      </c>
      <c r="I3399" s="82" t="n">
        <v>0</v>
      </c>
      <c r="J3399" s="82" t="n">
        <v>0</v>
      </c>
      <c r="K3399" s="83" t="n">
        <f aca="false">IF(J3399=0,0,J3399/I3399)</f>
        <v>0</v>
      </c>
      <c r="L3399" s="83" t="n">
        <f aca="false">I3399/UOM</f>
        <v>0</v>
      </c>
      <c r="M3399" s="83" t="n">
        <f aca="false">J3399/UOM</f>
        <v>0</v>
      </c>
      <c r="N3399" s="84" t="str">
        <f aca="false">IF(F3399="P","PHY",IF(F3399="G","G",E3399))</f>
        <v>P</v>
      </c>
      <c r="O3399" s="84" t="str">
        <f aca="false">IF(ISNA(VLOOKUP(G3399,BadCanCurves,1,FALSE())),VLOOKUP(D3399,FOLIOS,6,FALSE()),"not used")</f>
        <v>not used</v>
      </c>
      <c r="P3399" s="84" t="n">
        <f aca="false">IF($N3399="P",VLOOKUP(H3399,PrcBuckets,2,FALSE()),0)</f>
        <v>13</v>
      </c>
      <c r="Q3399" s="84" t="n">
        <f aca="false">IF($N3399="D",VLOOKUP(H3399,BasisBuckets,2,FALSE()),0)</f>
        <v>0</v>
      </c>
      <c r="R3399" s="84" t="n">
        <f aca="false">IF($N3399="PHY",VLOOKUP(H3399,PGDBuckets,2,FALSE()),0)</f>
        <v>0</v>
      </c>
      <c r="S3399" s="84" t="n">
        <f aca="false">IF($N3399="G",VLOOKUP(H3399,PGDBuckets,2,FALSE()),0)</f>
        <v>0</v>
      </c>
      <c r="T3399" s="84" t="n">
        <f aca="false">SUM(P3399:S3399)</f>
        <v>13</v>
      </c>
      <c r="U3399" s="84" t="str">
        <f aca="false">IF(O3399="not used","-",O3399&amp;N3399&amp;T3399)</f>
        <v>-</v>
      </c>
      <c r="V3399" s="84" t="str">
        <f aca="false">IF(O3399="Not Used","-",VLOOKUP(D3399,FOLIOS,7,FALSE())&amp;H3399)</f>
        <v>-</v>
      </c>
      <c r="W3399" s="84" t="str">
        <f aca="false">IF(U3399="-","-",O3399&amp;E3399&amp;H3399)</f>
        <v>-</v>
      </c>
      <c r="X3399" s="85" t="str">
        <f aca="false">D3399&amp;G3399</f>
        <v>FT-CAND-EGSC-PRCTOLL:MONCH/CHI</v>
      </c>
      <c r="AF3399" s="0" t="str">
        <f aca="false">D3399&amp;V3399</f>
        <v>FT-CAND-EGSC-PRC-</v>
      </c>
    </row>
    <row r="3400" customFormat="false" ht="12.75" hidden="false" customHeight="false" outlineLevel="0" collapsed="false">
      <c r="A3400" s="81" t="n">
        <v>36682</v>
      </c>
      <c r="B3400" s="82" t="s">
        <v>55</v>
      </c>
      <c r="C3400" s="82" t="s">
        <v>56</v>
      </c>
      <c r="D3400" s="82" t="s">
        <v>103</v>
      </c>
      <c r="E3400" s="82" t="s">
        <v>24</v>
      </c>
      <c r="F3400" s="81"/>
      <c r="G3400" s="82" t="s">
        <v>67</v>
      </c>
      <c r="H3400" s="90" t="n">
        <v>38596</v>
      </c>
      <c r="I3400" s="82" t="n">
        <v>0</v>
      </c>
      <c r="J3400" s="82" t="n">
        <v>0</v>
      </c>
      <c r="K3400" s="83" t="n">
        <f aca="false">IF(J3400=0,0,J3400/I3400)</f>
        <v>0</v>
      </c>
      <c r="L3400" s="83" t="n">
        <f aca="false">I3400/UOM</f>
        <v>0</v>
      </c>
      <c r="M3400" s="83" t="n">
        <f aca="false">J3400/UOM</f>
        <v>0</v>
      </c>
      <c r="N3400" s="84" t="str">
        <f aca="false">IF(F3400="P","PHY",IF(F3400="G","G",E3400))</f>
        <v>P</v>
      </c>
      <c r="O3400" s="84" t="str">
        <f aca="false">IF(ISNA(VLOOKUP(G3400,BadCanCurves,1,FALSE())),VLOOKUP(D3400,FOLIOS,6,FALSE()),"not used")</f>
        <v>not used</v>
      </c>
      <c r="P3400" s="84" t="n">
        <f aca="false">IF($N3400="P",VLOOKUP(H3400,PrcBuckets,2,FALSE()),0)</f>
        <v>13</v>
      </c>
      <c r="Q3400" s="84" t="n">
        <f aca="false">IF($N3400="D",VLOOKUP(H3400,BasisBuckets,2,FALSE()),0)</f>
        <v>0</v>
      </c>
      <c r="R3400" s="84" t="n">
        <f aca="false">IF($N3400="PHY",VLOOKUP(H3400,PGDBuckets,2,FALSE()),0)</f>
        <v>0</v>
      </c>
      <c r="S3400" s="84" t="n">
        <f aca="false">IF($N3400="G",VLOOKUP(H3400,PGDBuckets,2,FALSE()),0)</f>
        <v>0</v>
      </c>
      <c r="T3400" s="84" t="n">
        <f aca="false">SUM(P3400:S3400)</f>
        <v>13</v>
      </c>
      <c r="U3400" s="84" t="str">
        <f aca="false">IF(O3400="not used","-",O3400&amp;N3400&amp;T3400)</f>
        <v>-</v>
      </c>
      <c r="V3400" s="84" t="str">
        <f aca="false">IF(O3400="Not Used","-",VLOOKUP(D3400,FOLIOS,7,FALSE())&amp;H3400)</f>
        <v>-</v>
      </c>
      <c r="W3400" s="84" t="str">
        <f aca="false">IF(U3400="-","-",O3400&amp;E3400&amp;H3400)</f>
        <v>-</v>
      </c>
      <c r="X3400" s="85" t="str">
        <f aca="false">D3400&amp;G3400</f>
        <v>FT-CAND-EGSC-PRCTOLL:MONCH/CHI</v>
      </c>
      <c r="AF3400" s="0" t="str">
        <f aca="false">D3400&amp;V3400</f>
        <v>FT-CAND-EGSC-PRC-</v>
      </c>
    </row>
    <row r="3401" customFormat="false" ht="12.75" hidden="false" customHeight="false" outlineLevel="0" collapsed="false">
      <c r="A3401" s="81" t="n">
        <v>36682</v>
      </c>
      <c r="B3401" s="82" t="s">
        <v>55</v>
      </c>
      <c r="C3401" s="82" t="s">
        <v>56</v>
      </c>
      <c r="D3401" s="82" t="s">
        <v>103</v>
      </c>
      <c r="E3401" s="82" t="s">
        <v>24</v>
      </c>
      <c r="F3401" s="81"/>
      <c r="G3401" s="82" t="s">
        <v>67</v>
      </c>
      <c r="H3401" s="90" t="n">
        <v>38626</v>
      </c>
      <c r="I3401" s="82" t="n">
        <v>0</v>
      </c>
      <c r="J3401" s="82" t="n">
        <v>0</v>
      </c>
      <c r="K3401" s="83" t="n">
        <f aca="false">IF(J3401=0,0,J3401/I3401)</f>
        <v>0</v>
      </c>
      <c r="L3401" s="83" t="n">
        <f aca="false">I3401/UOM</f>
        <v>0</v>
      </c>
      <c r="M3401" s="83" t="n">
        <f aca="false">J3401/UOM</f>
        <v>0</v>
      </c>
      <c r="N3401" s="84" t="str">
        <f aca="false">IF(F3401="P","PHY",IF(F3401="G","G",E3401))</f>
        <v>P</v>
      </c>
      <c r="O3401" s="84" t="str">
        <f aca="false">IF(ISNA(VLOOKUP(G3401,BadCanCurves,1,FALSE())),VLOOKUP(D3401,FOLIOS,6,FALSE()),"not used")</f>
        <v>not used</v>
      </c>
      <c r="P3401" s="84" t="n">
        <f aca="false">IF($N3401="P",VLOOKUP(H3401,PrcBuckets,2,FALSE()),0)</f>
        <v>13</v>
      </c>
      <c r="Q3401" s="84" t="n">
        <f aca="false">IF($N3401="D",VLOOKUP(H3401,BasisBuckets,2,FALSE()),0)</f>
        <v>0</v>
      </c>
      <c r="R3401" s="84" t="n">
        <f aca="false">IF($N3401="PHY",VLOOKUP(H3401,PGDBuckets,2,FALSE()),0)</f>
        <v>0</v>
      </c>
      <c r="S3401" s="84" t="n">
        <f aca="false">IF($N3401="G",VLOOKUP(H3401,PGDBuckets,2,FALSE()),0)</f>
        <v>0</v>
      </c>
      <c r="T3401" s="84" t="n">
        <f aca="false">SUM(P3401:S3401)</f>
        <v>13</v>
      </c>
      <c r="U3401" s="84" t="str">
        <f aca="false">IF(O3401="not used","-",O3401&amp;N3401&amp;T3401)</f>
        <v>-</v>
      </c>
      <c r="V3401" s="84" t="str">
        <f aca="false">IF(O3401="Not Used","-",VLOOKUP(D3401,FOLIOS,7,FALSE())&amp;H3401)</f>
        <v>-</v>
      </c>
      <c r="W3401" s="84" t="str">
        <f aca="false">IF(U3401="-","-",O3401&amp;E3401&amp;H3401)</f>
        <v>-</v>
      </c>
      <c r="X3401" s="85" t="str">
        <f aca="false">D3401&amp;G3401</f>
        <v>FT-CAND-EGSC-PRCTOLL:MONCH/CHI</v>
      </c>
      <c r="AF3401" s="0" t="str">
        <f aca="false">D3401&amp;V3401</f>
        <v>FT-CAND-EGSC-PRC-</v>
      </c>
    </row>
    <row r="3402" customFormat="false" ht="12.75" hidden="false" customHeight="false" outlineLevel="0" collapsed="false">
      <c r="A3402" s="81" t="n">
        <v>36682</v>
      </c>
      <c r="B3402" s="82" t="s">
        <v>55</v>
      </c>
      <c r="C3402" s="82" t="s">
        <v>56</v>
      </c>
      <c r="D3402" s="82" t="s">
        <v>103</v>
      </c>
      <c r="E3402" s="82" t="s">
        <v>24</v>
      </c>
      <c r="F3402" s="81"/>
      <c r="G3402" s="82" t="s">
        <v>67</v>
      </c>
      <c r="H3402" s="90" t="n">
        <v>38657</v>
      </c>
      <c r="I3402" s="82" t="n">
        <v>0</v>
      </c>
      <c r="J3402" s="82" t="n">
        <v>0</v>
      </c>
      <c r="K3402" s="83" t="n">
        <f aca="false">IF(J3402=0,0,J3402/I3402)</f>
        <v>0</v>
      </c>
      <c r="L3402" s="83" t="n">
        <f aca="false">I3402/UOM</f>
        <v>0</v>
      </c>
      <c r="M3402" s="83" t="n">
        <f aca="false">J3402/UOM</f>
        <v>0</v>
      </c>
      <c r="N3402" s="84" t="str">
        <f aca="false">IF(F3402="P","PHY",IF(F3402="G","G",E3402))</f>
        <v>P</v>
      </c>
      <c r="O3402" s="84" t="str">
        <f aca="false">IF(ISNA(VLOOKUP(G3402,BadCanCurves,1,FALSE())),VLOOKUP(D3402,FOLIOS,6,FALSE()),"not used")</f>
        <v>not used</v>
      </c>
      <c r="P3402" s="84" t="n">
        <f aca="false">IF($N3402="P",VLOOKUP(H3402,PrcBuckets,2,FALSE()),0)</f>
        <v>13</v>
      </c>
      <c r="Q3402" s="84" t="n">
        <f aca="false">IF($N3402="D",VLOOKUP(H3402,BasisBuckets,2,FALSE()),0)</f>
        <v>0</v>
      </c>
      <c r="R3402" s="84" t="n">
        <f aca="false">IF($N3402="PHY",VLOOKUP(H3402,PGDBuckets,2,FALSE()),0)</f>
        <v>0</v>
      </c>
      <c r="S3402" s="84" t="n">
        <f aca="false">IF($N3402="G",VLOOKUP(H3402,PGDBuckets,2,FALSE()),0)</f>
        <v>0</v>
      </c>
      <c r="T3402" s="84" t="n">
        <f aca="false">SUM(P3402:S3402)</f>
        <v>13</v>
      </c>
      <c r="U3402" s="84" t="str">
        <f aca="false">IF(O3402="not used","-",O3402&amp;N3402&amp;T3402)</f>
        <v>-</v>
      </c>
      <c r="V3402" s="84" t="str">
        <f aca="false">IF(O3402="Not Used","-",VLOOKUP(D3402,FOLIOS,7,FALSE())&amp;H3402)</f>
        <v>-</v>
      </c>
      <c r="W3402" s="84" t="str">
        <f aca="false">IF(U3402="-","-",O3402&amp;E3402&amp;H3402)</f>
        <v>-</v>
      </c>
      <c r="X3402" s="85" t="str">
        <f aca="false">D3402&amp;G3402</f>
        <v>FT-CAND-EGSC-PRCTOLL:MONCH/CHI</v>
      </c>
      <c r="AF3402" s="0" t="str">
        <f aca="false">D3402&amp;V3402</f>
        <v>FT-CAND-EGSC-PRC-</v>
      </c>
    </row>
    <row r="3403" customFormat="false" ht="12.75" hidden="false" customHeight="false" outlineLevel="0" collapsed="false">
      <c r="A3403" s="81" t="n">
        <v>36682</v>
      </c>
      <c r="B3403" s="82" t="s">
        <v>55</v>
      </c>
      <c r="C3403" s="82" t="s">
        <v>56</v>
      </c>
      <c r="D3403" s="82" t="s">
        <v>103</v>
      </c>
      <c r="E3403" s="82" t="s">
        <v>24</v>
      </c>
      <c r="F3403" s="81"/>
      <c r="G3403" s="82" t="s">
        <v>67</v>
      </c>
      <c r="H3403" s="90" t="n">
        <v>38687</v>
      </c>
      <c r="I3403" s="82" t="n">
        <v>0</v>
      </c>
      <c r="J3403" s="82" t="n">
        <v>0</v>
      </c>
      <c r="K3403" s="83" t="n">
        <f aca="false">IF(J3403=0,0,J3403/I3403)</f>
        <v>0</v>
      </c>
      <c r="L3403" s="83" t="n">
        <f aca="false">I3403/UOM</f>
        <v>0</v>
      </c>
      <c r="M3403" s="83" t="n">
        <f aca="false">J3403/UOM</f>
        <v>0</v>
      </c>
      <c r="N3403" s="84" t="str">
        <f aca="false">IF(F3403="P","PHY",IF(F3403="G","G",E3403))</f>
        <v>P</v>
      </c>
      <c r="O3403" s="84" t="str">
        <f aca="false">IF(ISNA(VLOOKUP(G3403,BadCanCurves,1,FALSE())),VLOOKUP(D3403,FOLIOS,6,FALSE()),"not used")</f>
        <v>not used</v>
      </c>
      <c r="P3403" s="84" t="n">
        <f aca="false">IF($N3403="P",VLOOKUP(H3403,PrcBuckets,2,FALSE()),0)</f>
        <v>13</v>
      </c>
      <c r="Q3403" s="84" t="n">
        <f aca="false">IF($N3403="D",VLOOKUP(H3403,BasisBuckets,2,FALSE()),0)</f>
        <v>0</v>
      </c>
      <c r="R3403" s="84" t="n">
        <f aca="false">IF($N3403="PHY",VLOOKUP(H3403,PGDBuckets,2,FALSE()),0)</f>
        <v>0</v>
      </c>
      <c r="S3403" s="84" t="n">
        <f aca="false">IF($N3403="G",VLOOKUP(H3403,PGDBuckets,2,FALSE()),0)</f>
        <v>0</v>
      </c>
      <c r="T3403" s="84" t="n">
        <f aca="false">SUM(P3403:S3403)</f>
        <v>13</v>
      </c>
      <c r="U3403" s="84" t="str">
        <f aca="false">IF(O3403="not used","-",O3403&amp;N3403&amp;T3403)</f>
        <v>-</v>
      </c>
      <c r="V3403" s="84" t="str">
        <f aca="false">IF(O3403="Not Used","-",VLOOKUP(D3403,FOLIOS,7,FALSE())&amp;H3403)</f>
        <v>-</v>
      </c>
      <c r="W3403" s="84" t="str">
        <f aca="false">IF(U3403="-","-",O3403&amp;E3403&amp;H3403)</f>
        <v>-</v>
      </c>
      <c r="X3403" s="85" t="str">
        <f aca="false">D3403&amp;G3403</f>
        <v>FT-CAND-EGSC-PRCTOLL:MONCH/CHI</v>
      </c>
      <c r="AF3403" s="0" t="str">
        <f aca="false">D3403&amp;V3403</f>
        <v>FT-CAND-EGSC-PRC-</v>
      </c>
    </row>
    <row r="3404" customFormat="false" ht="12.75" hidden="false" customHeight="false" outlineLevel="0" collapsed="false">
      <c r="A3404" s="81" t="n">
        <v>36682</v>
      </c>
      <c r="B3404" s="82" t="s">
        <v>55</v>
      </c>
      <c r="C3404" s="82" t="s">
        <v>56</v>
      </c>
      <c r="D3404" s="82" t="s">
        <v>103</v>
      </c>
      <c r="E3404" s="82" t="s">
        <v>24</v>
      </c>
      <c r="F3404" s="81"/>
      <c r="G3404" s="82" t="s">
        <v>67</v>
      </c>
      <c r="H3404" s="90" t="n">
        <v>38718</v>
      </c>
      <c r="I3404" s="82" t="n">
        <v>0</v>
      </c>
      <c r="J3404" s="82" t="n">
        <v>0</v>
      </c>
      <c r="K3404" s="83" t="n">
        <f aca="false">IF(J3404=0,0,J3404/I3404)</f>
        <v>0</v>
      </c>
      <c r="L3404" s="83" t="n">
        <f aca="false">I3404/UOM</f>
        <v>0</v>
      </c>
      <c r="M3404" s="83" t="n">
        <f aca="false">J3404/UOM</f>
        <v>0</v>
      </c>
      <c r="N3404" s="84" t="str">
        <f aca="false">IF(F3404="P","PHY",IF(F3404="G","G",E3404))</f>
        <v>P</v>
      </c>
      <c r="O3404" s="84" t="str">
        <f aca="false">IF(ISNA(VLOOKUP(G3404,BadCanCurves,1,FALSE())),VLOOKUP(D3404,FOLIOS,6,FALSE()),"not used")</f>
        <v>not used</v>
      </c>
      <c r="P3404" s="84" t="n">
        <f aca="false">IF($N3404="P",VLOOKUP(H3404,PrcBuckets,2,FALSE()),0)</f>
        <v>13</v>
      </c>
      <c r="Q3404" s="84" t="n">
        <f aca="false">IF($N3404="D",VLOOKUP(H3404,BasisBuckets,2,FALSE()),0)</f>
        <v>0</v>
      </c>
      <c r="R3404" s="84" t="n">
        <f aca="false">IF($N3404="PHY",VLOOKUP(H3404,PGDBuckets,2,FALSE()),0)</f>
        <v>0</v>
      </c>
      <c r="S3404" s="84" t="n">
        <f aca="false">IF($N3404="G",VLOOKUP(H3404,PGDBuckets,2,FALSE()),0)</f>
        <v>0</v>
      </c>
      <c r="T3404" s="84" t="n">
        <f aca="false">SUM(P3404:S3404)</f>
        <v>13</v>
      </c>
      <c r="U3404" s="84" t="str">
        <f aca="false">IF(O3404="not used","-",O3404&amp;N3404&amp;T3404)</f>
        <v>-</v>
      </c>
      <c r="V3404" s="84" t="str">
        <f aca="false">IF(O3404="Not Used","-",VLOOKUP(D3404,FOLIOS,7,FALSE())&amp;H3404)</f>
        <v>-</v>
      </c>
      <c r="W3404" s="84" t="str">
        <f aca="false">IF(U3404="-","-",O3404&amp;E3404&amp;H3404)</f>
        <v>-</v>
      </c>
      <c r="X3404" s="85" t="str">
        <f aca="false">D3404&amp;G3404</f>
        <v>FT-CAND-EGSC-PRCTOLL:MONCH/CHI</v>
      </c>
      <c r="AF3404" s="0" t="str">
        <f aca="false">D3404&amp;V3404</f>
        <v>FT-CAND-EGSC-PRC-</v>
      </c>
    </row>
    <row r="3405" customFormat="false" ht="12.75" hidden="false" customHeight="false" outlineLevel="0" collapsed="false">
      <c r="A3405" s="81" t="n">
        <v>36682</v>
      </c>
      <c r="B3405" s="82" t="s">
        <v>55</v>
      </c>
      <c r="C3405" s="82" t="s">
        <v>56</v>
      </c>
      <c r="D3405" s="82" t="s">
        <v>103</v>
      </c>
      <c r="E3405" s="82" t="s">
        <v>24</v>
      </c>
      <c r="F3405" s="81"/>
      <c r="G3405" s="82" t="s">
        <v>67</v>
      </c>
      <c r="H3405" s="90" t="n">
        <v>38749</v>
      </c>
      <c r="I3405" s="82" t="n">
        <v>0</v>
      </c>
      <c r="J3405" s="82" t="n">
        <v>0</v>
      </c>
      <c r="K3405" s="83" t="n">
        <f aca="false">IF(J3405=0,0,J3405/I3405)</f>
        <v>0</v>
      </c>
      <c r="L3405" s="83" t="n">
        <f aca="false">I3405/UOM</f>
        <v>0</v>
      </c>
      <c r="M3405" s="83" t="n">
        <f aca="false">J3405/UOM</f>
        <v>0</v>
      </c>
      <c r="N3405" s="84" t="str">
        <f aca="false">IF(F3405="P","PHY",IF(F3405="G","G",E3405))</f>
        <v>P</v>
      </c>
      <c r="O3405" s="84" t="str">
        <f aca="false">IF(ISNA(VLOOKUP(G3405,BadCanCurves,1,FALSE())),VLOOKUP(D3405,FOLIOS,6,FALSE()),"not used")</f>
        <v>not used</v>
      </c>
      <c r="P3405" s="84" t="n">
        <f aca="false">IF($N3405="P",VLOOKUP(H3405,PrcBuckets,2,FALSE()),0)</f>
        <v>13</v>
      </c>
      <c r="Q3405" s="84" t="n">
        <f aca="false">IF($N3405="D",VLOOKUP(H3405,BasisBuckets,2,FALSE()),0)</f>
        <v>0</v>
      </c>
      <c r="R3405" s="84" t="n">
        <f aca="false">IF($N3405="PHY",VLOOKUP(H3405,PGDBuckets,2,FALSE()),0)</f>
        <v>0</v>
      </c>
      <c r="S3405" s="84" t="n">
        <f aca="false">IF($N3405="G",VLOOKUP(H3405,PGDBuckets,2,FALSE()),0)</f>
        <v>0</v>
      </c>
      <c r="T3405" s="84" t="n">
        <f aca="false">SUM(P3405:S3405)</f>
        <v>13</v>
      </c>
      <c r="U3405" s="84" t="str">
        <f aca="false">IF(O3405="not used","-",O3405&amp;N3405&amp;T3405)</f>
        <v>-</v>
      </c>
      <c r="V3405" s="84" t="str">
        <f aca="false">IF(O3405="Not Used","-",VLOOKUP(D3405,FOLIOS,7,FALSE())&amp;H3405)</f>
        <v>-</v>
      </c>
      <c r="W3405" s="84" t="str">
        <f aca="false">IF(U3405="-","-",O3405&amp;E3405&amp;H3405)</f>
        <v>-</v>
      </c>
      <c r="X3405" s="85" t="str">
        <f aca="false">D3405&amp;G3405</f>
        <v>FT-CAND-EGSC-PRCTOLL:MONCH/CHI</v>
      </c>
      <c r="AF3405" s="0" t="str">
        <f aca="false">D3405&amp;V3405</f>
        <v>FT-CAND-EGSC-PRC-</v>
      </c>
    </row>
    <row r="3406" customFormat="false" ht="12.75" hidden="false" customHeight="false" outlineLevel="0" collapsed="false">
      <c r="A3406" s="81" t="n">
        <v>36682</v>
      </c>
      <c r="B3406" s="82" t="s">
        <v>55</v>
      </c>
      <c r="C3406" s="82" t="s">
        <v>56</v>
      </c>
      <c r="D3406" s="82" t="s">
        <v>103</v>
      </c>
      <c r="E3406" s="82" t="s">
        <v>24</v>
      </c>
      <c r="F3406" s="81"/>
      <c r="G3406" s="82" t="s">
        <v>67</v>
      </c>
      <c r="H3406" s="90" t="n">
        <v>38777</v>
      </c>
      <c r="I3406" s="82" t="n">
        <v>0</v>
      </c>
      <c r="J3406" s="82" t="n">
        <v>0</v>
      </c>
      <c r="K3406" s="83" t="n">
        <f aca="false">IF(J3406=0,0,J3406/I3406)</f>
        <v>0</v>
      </c>
      <c r="L3406" s="83" t="n">
        <f aca="false">I3406/UOM</f>
        <v>0</v>
      </c>
      <c r="M3406" s="83" t="n">
        <f aca="false">J3406/UOM</f>
        <v>0</v>
      </c>
      <c r="N3406" s="84" t="str">
        <f aca="false">IF(F3406="P","PHY",IF(F3406="G","G",E3406))</f>
        <v>P</v>
      </c>
      <c r="O3406" s="84" t="str">
        <f aca="false">IF(ISNA(VLOOKUP(G3406,BadCanCurves,1,FALSE())),VLOOKUP(D3406,FOLIOS,6,FALSE()),"not used")</f>
        <v>not used</v>
      </c>
      <c r="P3406" s="84" t="n">
        <f aca="false">IF($N3406="P",VLOOKUP(H3406,PrcBuckets,2,FALSE()),0)</f>
        <v>13</v>
      </c>
      <c r="Q3406" s="84" t="n">
        <f aca="false">IF($N3406="D",VLOOKUP(H3406,BasisBuckets,2,FALSE()),0)</f>
        <v>0</v>
      </c>
      <c r="R3406" s="84" t="n">
        <f aca="false">IF($N3406="PHY",VLOOKUP(H3406,PGDBuckets,2,FALSE()),0)</f>
        <v>0</v>
      </c>
      <c r="S3406" s="84" t="n">
        <f aca="false">IF($N3406="G",VLOOKUP(H3406,PGDBuckets,2,FALSE()),0)</f>
        <v>0</v>
      </c>
      <c r="T3406" s="84" t="n">
        <f aca="false">SUM(P3406:S3406)</f>
        <v>13</v>
      </c>
      <c r="U3406" s="84" t="str">
        <f aca="false">IF(O3406="not used","-",O3406&amp;N3406&amp;T3406)</f>
        <v>-</v>
      </c>
      <c r="V3406" s="84" t="str">
        <f aca="false">IF(O3406="Not Used","-",VLOOKUP(D3406,FOLIOS,7,FALSE())&amp;H3406)</f>
        <v>-</v>
      </c>
      <c r="W3406" s="84" t="str">
        <f aca="false">IF(U3406="-","-",O3406&amp;E3406&amp;H3406)</f>
        <v>-</v>
      </c>
      <c r="X3406" s="85" t="str">
        <f aca="false">D3406&amp;G3406</f>
        <v>FT-CAND-EGSC-PRCTOLL:MONCH/CHI</v>
      </c>
      <c r="AF3406" s="0" t="str">
        <f aca="false">D3406&amp;V3406</f>
        <v>FT-CAND-EGSC-PRC-</v>
      </c>
    </row>
    <row r="3407" customFormat="false" ht="12.75" hidden="false" customHeight="false" outlineLevel="0" collapsed="false">
      <c r="A3407" s="81" t="n">
        <v>36682</v>
      </c>
      <c r="B3407" s="82" t="s">
        <v>55</v>
      </c>
      <c r="C3407" s="82" t="s">
        <v>56</v>
      </c>
      <c r="D3407" s="82" t="s">
        <v>103</v>
      </c>
      <c r="E3407" s="82" t="s">
        <v>24</v>
      </c>
      <c r="F3407" s="81"/>
      <c r="G3407" s="82" t="s">
        <v>67</v>
      </c>
      <c r="H3407" s="90" t="n">
        <v>38808</v>
      </c>
      <c r="I3407" s="82" t="n">
        <v>0</v>
      </c>
      <c r="J3407" s="82" t="n">
        <v>0</v>
      </c>
      <c r="K3407" s="83" t="n">
        <f aca="false">IF(J3407=0,0,J3407/I3407)</f>
        <v>0</v>
      </c>
      <c r="L3407" s="83" t="n">
        <f aca="false">I3407/UOM</f>
        <v>0</v>
      </c>
      <c r="M3407" s="83" t="n">
        <f aca="false">J3407/UOM</f>
        <v>0</v>
      </c>
      <c r="N3407" s="84" t="str">
        <f aca="false">IF(F3407="P","PHY",IF(F3407="G","G",E3407))</f>
        <v>P</v>
      </c>
      <c r="O3407" s="84" t="str">
        <f aca="false">IF(ISNA(VLOOKUP(G3407,BadCanCurves,1,FALSE())),VLOOKUP(D3407,FOLIOS,6,FALSE()),"not used")</f>
        <v>not used</v>
      </c>
      <c r="P3407" s="84" t="n">
        <f aca="false">IF($N3407="P",VLOOKUP(H3407,PrcBuckets,2,FALSE()),0)</f>
        <v>13</v>
      </c>
      <c r="Q3407" s="84" t="n">
        <f aca="false">IF($N3407="D",VLOOKUP(H3407,BasisBuckets,2,FALSE()),0)</f>
        <v>0</v>
      </c>
      <c r="R3407" s="84" t="n">
        <f aca="false">IF($N3407="PHY",VLOOKUP(H3407,PGDBuckets,2,FALSE()),0)</f>
        <v>0</v>
      </c>
      <c r="S3407" s="84" t="n">
        <f aca="false">IF($N3407="G",VLOOKUP(H3407,PGDBuckets,2,FALSE()),0)</f>
        <v>0</v>
      </c>
      <c r="T3407" s="84" t="n">
        <f aca="false">SUM(P3407:S3407)</f>
        <v>13</v>
      </c>
      <c r="U3407" s="84" t="str">
        <f aca="false">IF(O3407="not used","-",O3407&amp;N3407&amp;T3407)</f>
        <v>-</v>
      </c>
      <c r="V3407" s="84" t="str">
        <f aca="false">IF(O3407="Not Used","-",VLOOKUP(D3407,FOLIOS,7,FALSE())&amp;H3407)</f>
        <v>-</v>
      </c>
      <c r="W3407" s="84" t="str">
        <f aca="false">IF(U3407="-","-",O3407&amp;E3407&amp;H3407)</f>
        <v>-</v>
      </c>
      <c r="X3407" s="85" t="str">
        <f aca="false">D3407&amp;G3407</f>
        <v>FT-CAND-EGSC-PRCTOLL:MONCH/CHI</v>
      </c>
      <c r="AF3407" s="0" t="str">
        <f aca="false">D3407&amp;V3407</f>
        <v>FT-CAND-EGSC-PRC-</v>
      </c>
    </row>
    <row r="3408" customFormat="false" ht="12.75" hidden="false" customHeight="false" outlineLevel="0" collapsed="false">
      <c r="A3408" s="81" t="n">
        <v>36682</v>
      </c>
      <c r="B3408" s="82" t="s">
        <v>55</v>
      </c>
      <c r="C3408" s="82" t="s">
        <v>56</v>
      </c>
      <c r="D3408" s="82" t="s">
        <v>103</v>
      </c>
      <c r="E3408" s="82" t="s">
        <v>24</v>
      </c>
      <c r="F3408" s="81"/>
      <c r="G3408" s="82" t="s">
        <v>67</v>
      </c>
      <c r="H3408" s="90" t="n">
        <v>38838</v>
      </c>
      <c r="I3408" s="82" t="n">
        <v>0</v>
      </c>
      <c r="J3408" s="82" t="n">
        <v>0</v>
      </c>
      <c r="K3408" s="83" t="n">
        <f aca="false">IF(J3408=0,0,J3408/I3408)</f>
        <v>0</v>
      </c>
      <c r="L3408" s="83" t="n">
        <f aca="false">I3408/UOM</f>
        <v>0</v>
      </c>
      <c r="M3408" s="83" t="n">
        <f aca="false">J3408/UOM</f>
        <v>0</v>
      </c>
      <c r="N3408" s="84" t="str">
        <f aca="false">IF(F3408="P","PHY",IF(F3408="G","G",E3408))</f>
        <v>P</v>
      </c>
      <c r="O3408" s="84" t="str">
        <f aca="false">IF(ISNA(VLOOKUP(G3408,BadCanCurves,1,FALSE())),VLOOKUP(D3408,FOLIOS,6,FALSE()),"not used")</f>
        <v>not used</v>
      </c>
      <c r="P3408" s="84" t="n">
        <f aca="false">IF($N3408="P",VLOOKUP(H3408,PrcBuckets,2,FALSE()),0)</f>
        <v>13</v>
      </c>
      <c r="Q3408" s="84" t="n">
        <f aca="false">IF($N3408="D",VLOOKUP(H3408,BasisBuckets,2,FALSE()),0)</f>
        <v>0</v>
      </c>
      <c r="R3408" s="84" t="n">
        <f aca="false">IF($N3408="PHY",VLOOKUP(H3408,PGDBuckets,2,FALSE()),0)</f>
        <v>0</v>
      </c>
      <c r="S3408" s="84" t="n">
        <f aca="false">IF($N3408="G",VLOOKUP(H3408,PGDBuckets,2,FALSE()),0)</f>
        <v>0</v>
      </c>
      <c r="T3408" s="84" t="n">
        <f aca="false">SUM(P3408:S3408)</f>
        <v>13</v>
      </c>
      <c r="U3408" s="84" t="str">
        <f aca="false">IF(O3408="not used","-",O3408&amp;N3408&amp;T3408)</f>
        <v>-</v>
      </c>
      <c r="V3408" s="84" t="str">
        <f aca="false">IF(O3408="Not Used","-",VLOOKUP(D3408,FOLIOS,7,FALSE())&amp;H3408)</f>
        <v>-</v>
      </c>
      <c r="W3408" s="84" t="str">
        <f aca="false">IF(U3408="-","-",O3408&amp;E3408&amp;H3408)</f>
        <v>-</v>
      </c>
      <c r="X3408" s="85" t="str">
        <f aca="false">D3408&amp;G3408</f>
        <v>FT-CAND-EGSC-PRCTOLL:MONCH/CHI</v>
      </c>
      <c r="AF3408" s="0" t="str">
        <f aca="false">D3408&amp;V3408</f>
        <v>FT-CAND-EGSC-PRC-</v>
      </c>
    </row>
    <row r="3409" customFormat="false" ht="12.75" hidden="false" customHeight="false" outlineLevel="0" collapsed="false">
      <c r="A3409" s="81" t="n">
        <v>36682</v>
      </c>
      <c r="B3409" s="82" t="s">
        <v>55</v>
      </c>
      <c r="C3409" s="82" t="s">
        <v>56</v>
      </c>
      <c r="D3409" s="82" t="s">
        <v>103</v>
      </c>
      <c r="E3409" s="82" t="s">
        <v>24</v>
      </c>
      <c r="F3409" s="81"/>
      <c r="G3409" s="82" t="s">
        <v>67</v>
      </c>
      <c r="H3409" s="90" t="n">
        <v>38869</v>
      </c>
      <c r="I3409" s="82" t="n">
        <v>0</v>
      </c>
      <c r="J3409" s="82" t="n">
        <v>0</v>
      </c>
      <c r="K3409" s="83" t="n">
        <f aca="false">IF(J3409=0,0,J3409/I3409)</f>
        <v>0</v>
      </c>
      <c r="L3409" s="83" t="n">
        <f aca="false">I3409/UOM</f>
        <v>0</v>
      </c>
      <c r="M3409" s="83" t="n">
        <f aca="false">J3409/UOM</f>
        <v>0</v>
      </c>
      <c r="N3409" s="84" t="str">
        <f aca="false">IF(F3409="P","PHY",IF(F3409="G","G",E3409))</f>
        <v>P</v>
      </c>
      <c r="O3409" s="84" t="str">
        <f aca="false">IF(ISNA(VLOOKUP(G3409,BadCanCurves,1,FALSE())),VLOOKUP(D3409,FOLIOS,6,FALSE()),"not used")</f>
        <v>not used</v>
      </c>
      <c r="P3409" s="84" t="n">
        <f aca="false">IF($N3409="P",VLOOKUP(H3409,PrcBuckets,2,FALSE()),0)</f>
        <v>13</v>
      </c>
      <c r="Q3409" s="84" t="n">
        <f aca="false">IF($N3409="D",VLOOKUP(H3409,BasisBuckets,2,FALSE()),0)</f>
        <v>0</v>
      </c>
      <c r="R3409" s="84" t="n">
        <f aca="false">IF($N3409="PHY",VLOOKUP(H3409,PGDBuckets,2,FALSE()),0)</f>
        <v>0</v>
      </c>
      <c r="S3409" s="84" t="n">
        <f aca="false">IF($N3409="G",VLOOKUP(H3409,PGDBuckets,2,FALSE()),0)</f>
        <v>0</v>
      </c>
      <c r="T3409" s="84" t="n">
        <f aca="false">SUM(P3409:S3409)</f>
        <v>13</v>
      </c>
      <c r="U3409" s="84" t="str">
        <f aca="false">IF(O3409="not used","-",O3409&amp;N3409&amp;T3409)</f>
        <v>-</v>
      </c>
      <c r="V3409" s="84" t="str">
        <f aca="false">IF(O3409="Not Used","-",VLOOKUP(D3409,FOLIOS,7,FALSE())&amp;H3409)</f>
        <v>-</v>
      </c>
      <c r="W3409" s="84" t="str">
        <f aca="false">IF(U3409="-","-",O3409&amp;E3409&amp;H3409)</f>
        <v>-</v>
      </c>
      <c r="X3409" s="85" t="str">
        <f aca="false">D3409&amp;G3409</f>
        <v>FT-CAND-EGSC-PRCTOLL:MONCH/CHI</v>
      </c>
      <c r="AF3409" s="0" t="str">
        <f aca="false">D3409&amp;V3409</f>
        <v>FT-CAND-EGSC-PRC-</v>
      </c>
    </row>
    <row r="3410" customFormat="false" ht="12.75" hidden="false" customHeight="false" outlineLevel="0" collapsed="false">
      <c r="A3410" s="81" t="n">
        <v>36682</v>
      </c>
      <c r="B3410" s="82" t="s">
        <v>55</v>
      </c>
      <c r="C3410" s="82" t="s">
        <v>56</v>
      </c>
      <c r="D3410" s="82" t="s">
        <v>103</v>
      </c>
      <c r="E3410" s="82" t="s">
        <v>24</v>
      </c>
      <c r="F3410" s="81"/>
      <c r="G3410" s="82" t="s">
        <v>67</v>
      </c>
      <c r="H3410" s="90" t="n">
        <v>38899</v>
      </c>
      <c r="I3410" s="82" t="n">
        <v>0</v>
      </c>
      <c r="J3410" s="82" t="n">
        <v>0</v>
      </c>
      <c r="K3410" s="83" t="n">
        <f aca="false">IF(J3410=0,0,J3410/I3410)</f>
        <v>0</v>
      </c>
      <c r="L3410" s="83" t="n">
        <f aca="false">I3410/UOM</f>
        <v>0</v>
      </c>
      <c r="M3410" s="83" t="n">
        <f aca="false">J3410/UOM</f>
        <v>0</v>
      </c>
      <c r="N3410" s="84" t="str">
        <f aca="false">IF(F3410="P","PHY",IF(F3410="G","G",E3410))</f>
        <v>P</v>
      </c>
      <c r="O3410" s="84" t="str">
        <f aca="false">IF(ISNA(VLOOKUP(G3410,BadCanCurves,1,FALSE())),VLOOKUP(D3410,FOLIOS,6,FALSE()),"not used")</f>
        <v>not used</v>
      </c>
      <c r="P3410" s="84" t="n">
        <f aca="false">IF($N3410="P",VLOOKUP(H3410,PrcBuckets,2,FALSE()),0)</f>
        <v>13</v>
      </c>
      <c r="Q3410" s="84" t="n">
        <f aca="false">IF($N3410="D",VLOOKUP(H3410,BasisBuckets,2,FALSE()),0)</f>
        <v>0</v>
      </c>
      <c r="R3410" s="84" t="n">
        <f aca="false">IF($N3410="PHY",VLOOKUP(H3410,PGDBuckets,2,FALSE()),0)</f>
        <v>0</v>
      </c>
      <c r="S3410" s="84" t="n">
        <f aca="false">IF($N3410="G",VLOOKUP(H3410,PGDBuckets,2,FALSE()),0)</f>
        <v>0</v>
      </c>
      <c r="T3410" s="84" t="n">
        <f aca="false">SUM(P3410:S3410)</f>
        <v>13</v>
      </c>
      <c r="U3410" s="84" t="str">
        <f aca="false">IF(O3410="not used","-",O3410&amp;N3410&amp;T3410)</f>
        <v>-</v>
      </c>
      <c r="V3410" s="84" t="str">
        <f aca="false">IF(O3410="Not Used","-",VLOOKUP(D3410,FOLIOS,7,FALSE())&amp;H3410)</f>
        <v>-</v>
      </c>
      <c r="W3410" s="84" t="str">
        <f aca="false">IF(U3410="-","-",O3410&amp;E3410&amp;H3410)</f>
        <v>-</v>
      </c>
      <c r="X3410" s="85" t="str">
        <f aca="false">D3410&amp;G3410</f>
        <v>FT-CAND-EGSC-PRCTOLL:MONCH/CHI</v>
      </c>
      <c r="AF3410" s="0" t="str">
        <f aca="false">D3410&amp;V3410</f>
        <v>FT-CAND-EGSC-PRC-</v>
      </c>
    </row>
    <row r="3411" customFormat="false" ht="12.75" hidden="false" customHeight="false" outlineLevel="0" collapsed="false">
      <c r="A3411" s="81" t="n">
        <v>36682</v>
      </c>
      <c r="B3411" s="82" t="s">
        <v>55</v>
      </c>
      <c r="C3411" s="82" t="s">
        <v>56</v>
      </c>
      <c r="D3411" s="82" t="s">
        <v>103</v>
      </c>
      <c r="E3411" s="82" t="s">
        <v>24</v>
      </c>
      <c r="F3411" s="81"/>
      <c r="G3411" s="82" t="s">
        <v>67</v>
      </c>
      <c r="H3411" s="90" t="n">
        <v>38930</v>
      </c>
      <c r="I3411" s="82" t="n">
        <v>0</v>
      </c>
      <c r="J3411" s="82" t="n">
        <v>0</v>
      </c>
      <c r="K3411" s="83" t="n">
        <f aca="false">IF(J3411=0,0,J3411/I3411)</f>
        <v>0</v>
      </c>
      <c r="L3411" s="83" t="n">
        <f aca="false">I3411/UOM</f>
        <v>0</v>
      </c>
      <c r="M3411" s="83" t="n">
        <f aca="false">J3411/UOM</f>
        <v>0</v>
      </c>
      <c r="N3411" s="84" t="str">
        <f aca="false">IF(F3411="P","PHY",IF(F3411="G","G",E3411))</f>
        <v>P</v>
      </c>
      <c r="O3411" s="84" t="str">
        <f aca="false">IF(ISNA(VLOOKUP(G3411,BadCanCurves,1,FALSE())),VLOOKUP(D3411,FOLIOS,6,FALSE()),"not used")</f>
        <v>not used</v>
      </c>
      <c r="P3411" s="84" t="n">
        <f aca="false">IF($N3411="P",VLOOKUP(H3411,PrcBuckets,2,FALSE()),0)</f>
        <v>13</v>
      </c>
      <c r="Q3411" s="84" t="n">
        <f aca="false">IF($N3411="D",VLOOKUP(H3411,BasisBuckets,2,FALSE()),0)</f>
        <v>0</v>
      </c>
      <c r="R3411" s="84" t="n">
        <f aca="false">IF($N3411="PHY",VLOOKUP(H3411,PGDBuckets,2,FALSE()),0)</f>
        <v>0</v>
      </c>
      <c r="S3411" s="84" t="n">
        <f aca="false">IF($N3411="G",VLOOKUP(H3411,PGDBuckets,2,FALSE()),0)</f>
        <v>0</v>
      </c>
      <c r="T3411" s="84" t="n">
        <f aca="false">SUM(P3411:S3411)</f>
        <v>13</v>
      </c>
      <c r="U3411" s="84" t="str">
        <f aca="false">IF(O3411="not used","-",O3411&amp;N3411&amp;T3411)</f>
        <v>-</v>
      </c>
      <c r="V3411" s="84" t="str">
        <f aca="false">IF(O3411="Not Used","-",VLOOKUP(D3411,FOLIOS,7,FALSE())&amp;H3411)</f>
        <v>-</v>
      </c>
      <c r="W3411" s="84" t="str">
        <f aca="false">IF(U3411="-","-",O3411&amp;E3411&amp;H3411)</f>
        <v>-</v>
      </c>
      <c r="X3411" s="85" t="str">
        <f aca="false">D3411&amp;G3411</f>
        <v>FT-CAND-EGSC-PRCTOLL:MONCH/CHI</v>
      </c>
      <c r="AF3411" s="0" t="str">
        <f aca="false">D3411&amp;V3411</f>
        <v>FT-CAND-EGSC-PRC-</v>
      </c>
    </row>
    <row r="3412" customFormat="false" ht="12.75" hidden="false" customHeight="false" outlineLevel="0" collapsed="false">
      <c r="A3412" s="81" t="n">
        <v>36682</v>
      </c>
      <c r="B3412" s="82" t="s">
        <v>55</v>
      </c>
      <c r="C3412" s="82" t="s">
        <v>56</v>
      </c>
      <c r="D3412" s="82" t="s">
        <v>103</v>
      </c>
      <c r="E3412" s="82" t="s">
        <v>24</v>
      </c>
      <c r="F3412" s="81"/>
      <c r="G3412" s="82" t="s">
        <v>67</v>
      </c>
      <c r="H3412" s="90" t="n">
        <v>38961</v>
      </c>
      <c r="I3412" s="82" t="n">
        <v>0</v>
      </c>
      <c r="J3412" s="82" t="n">
        <v>0</v>
      </c>
      <c r="K3412" s="83" t="n">
        <f aca="false">IF(J3412=0,0,J3412/I3412)</f>
        <v>0</v>
      </c>
      <c r="L3412" s="83" t="n">
        <f aca="false">I3412/UOM</f>
        <v>0</v>
      </c>
      <c r="M3412" s="83" t="n">
        <f aca="false">J3412/UOM</f>
        <v>0</v>
      </c>
      <c r="N3412" s="84" t="str">
        <f aca="false">IF(F3412="P","PHY",IF(F3412="G","G",E3412))</f>
        <v>P</v>
      </c>
      <c r="O3412" s="84" t="str">
        <f aca="false">IF(ISNA(VLOOKUP(G3412,BadCanCurves,1,FALSE())),VLOOKUP(D3412,FOLIOS,6,FALSE()),"not used")</f>
        <v>not used</v>
      </c>
      <c r="P3412" s="84" t="n">
        <f aca="false">IF($N3412="P",VLOOKUP(H3412,PrcBuckets,2,FALSE()),0)</f>
        <v>13</v>
      </c>
      <c r="Q3412" s="84" t="n">
        <f aca="false">IF($N3412="D",VLOOKUP(H3412,BasisBuckets,2,FALSE()),0)</f>
        <v>0</v>
      </c>
      <c r="R3412" s="84" t="n">
        <f aca="false">IF($N3412="PHY",VLOOKUP(H3412,PGDBuckets,2,FALSE()),0)</f>
        <v>0</v>
      </c>
      <c r="S3412" s="84" t="n">
        <f aca="false">IF($N3412="G",VLOOKUP(H3412,PGDBuckets,2,FALSE()),0)</f>
        <v>0</v>
      </c>
      <c r="T3412" s="84" t="n">
        <f aca="false">SUM(P3412:S3412)</f>
        <v>13</v>
      </c>
      <c r="U3412" s="84" t="str">
        <f aca="false">IF(O3412="not used","-",O3412&amp;N3412&amp;T3412)</f>
        <v>-</v>
      </c>
      <c r="V3412" s="84" t="str">
        <f aca="false">IF(O3412="Not Used","-",VLOOKUP(D3412,FOLIOS,7,FALSE())&amp;H3412)</f>
        <v>-</v>
      </c>
      <c r="W3412" s="84" t="str">
        <f aca="false">IF(U3412="-","-",O3412&amp;E3412&amp;H3412)</f>
        <v>-</v>
      </c>
      <c r="X3412" s="85" t="str">
        <f aca="false">D3412&amp;G3412</f>
        <v>FT-CAND-EGSC-PRCTOLL:MONCH/CHI</v>
      </c>
      <c r="AF3412" s="0" t="str">
        <f aca="false">D3412&amp;V3412</f>
        <v>FT-CAND-EGSC-PRC-</v>
      </c>
    </row>
    <row r="3413" customFormat="false" ht="12.75" hidden="false" customHeight="false" outlineLevel="0" collapsed="false">
      <c r="A3413" s="81" t="n">
        <v>36682</v>
      </c>
      <c r="B3413" s="82" t="s">
        <v>55</v>
      </c>
      <c r="C3413" s="82" t="s">
        <v>56</v>
      </c>
      <c r="D3413" s="82" t="s">
        <v>103</v>
      </c>
      <c r="E3413" s="82" t="s">
        <v>24</v>
      </c>
      <c r="F3413" s="81"/>
      <c r="G3413" s="82" t="s">
        <v>67</v>
      </c>
      <c r="H3413" s="90" t="n">
        <v>38991</v>
      </c>
      <c r="I3413" s="82" t="n">
        <v>0</v>
      </c>
      <c r="J3413" s="82" t="n">
        <v>0</v>
      </c>
      <c r="K3413" s="83" t="n">
        <f aca="false">IF(J3413=0,0,J3413/I3413)</f>
        <v>0</v>
      </c>
      <c r="L3413" s="83" t="n">
        <f aca="false">I3413/UOM</f>
        <v>0</v>
      </c>
      <c r="M3413" s="83" t="n">
        <f aca="false">J3413/UOM</f>
        <v>0</v>
      </c>
      <c r="N3413" s="84" t="str">
        <f aca="false">IF(F3413="P","PHY",IF(F3413="G","G",E3413))</f>
        <v>P</v>
      </c>
      <c r="O3413" s="84" t="str">
        <f aca="false">IF(ISNA(VLOOKUP(G3413,BadCanCurves,1,FALSE())),VLOOKUP(D3413,FOLIOS,6,FALSE()),"not used")</f>
        <v>not used</v>
      </c>
      <c r="P3413" s="84" t="n">
        <f aca="false">IF($N3413="P",VLOOKUP(H3413,PrcBuckets,2,FALSE()),0)</f>
        <v>13</v>
      </c>
      <c r="Q3413" s="84" t="n">
        <f aca="false">IF($N3413="D",VLOOKUP(H3413,BasisBuckets,2,FALSE()),0)</f>
        <v>0</v>
      </c>
      <c r="R3413" s="84" t="n">
        <f aca="false">IF($N3413="PHY",VLOOKUP(H3413,PGDBuckets,2,FALSE()),0)</f>
        <v>0</v>
      </c>
      <c r="S3413" s="84" t="n">
        <f aca="false">IF($N3413="G",VLOOKUP(H3413,PGDBuckets,2,FALSE()),0)</f>
        <v>0</v>
      </c>
      <c r="T3413" s="84" t="n">
        <f aca="false">SUM(P3413:S3413)</f>
        <v>13</v>
      </c>
      <c r="U3413" s="84" t="str">
        <f aca="false">IF(O3413="not used","-",O3413&amp;N3413&amp;T3413)</f>
        <v>-</v>
      </c>
      <c r="V3413" s="84" t="str">
        <f aca="false">IF(O3413="Not Used","-",VLOOKUP(D3413,FOLIOS,7,FALSE())&amp;H3413)</f>
        <v>-</v>
      </c>
      <c r="W3413" s="84" t="str">
        <f aca="false">IF(U3413="-","-",O3413&amp;E3413&amp;H3413)</f>
        <v>-</v>
      </c>
      <c r="X3413" s="85" t="str">
        <f aca="false">D3413&amp;G3413</f>
        <v>FT-CAND-EGSC-PRCTOLL:MONCH/CHI</v>
      </c>
      <c r="AF3413" s="0" t="str">
        <f aca="false">D3413&amp;V3413</f>
        <v>FT-CAND-EGSC-PRC-</v>
      </c>
    </row>
    <row r="3414" customFormat="false" ht="12.75" hidden="false" customHeight="false" outlineLevel="0" collapsed="false">
      <c r="A3414" s="81" t="n">
        <v>36682</v>
      </c>
      <c r="B3414" s="82" t="s">
        <v>55</v>
      </c>
      <c r="C3414" s="82" t="s">
        <v>56</v>
      </c>
      <c r="D3414" s="82" t="s">
        <v>103</v>
      </c>
      <c r="E3414" s="82" t="s">
        <v>24</v>
      </c>
      <c r="F3414" s="81"/>
      <c r="G3414" s="82" t="s">
        <v>67</v>
      </c>
      <c r="H3414" s="90" t="n">
        <v>39022</v>
      </c>
      <c r="I3414" s="82" t="n">
        <v>0</v>
      </c>
      <c r="J3414" s="82" t="n">
        <v>0</v>
      </c>
      <c r="K3414" s="83" t="n">
        <f aca="false">IF(J3414=0,0,J3414/I3414)</f>
        <v>0</v>
      </c>
      <c r="L3414" s="83" t="n">
        <f aca="false">I3414/UOM</f>
        <v>0</v>
      </c>
      <c r="M3414" s="83" t="n">
        <f aca="false">J3414/UOM</f>
        <v>0</v>
      </c>
      <c r="N3414" s="84" t="str">
        <f aca="false">IF(F3414="P","PHY",IF(F3414="G","G",E3414))</f>
        <v>P</v>
      </c>
      <c r="O3414" s="84" t="str">
        <f aca="false">IF(ISNA(VLOOKUP(G3414,BadCanCurves,1,FALSE())),VLOOKUP(D3414,FOLIOS,6,FALSE()),"not used")</f>
        <v>not used</v>
      </c>
      <c r="P3414" s="84" t="n">
        <f aca="false">IF($N3414="P",VLOOKUP(H3414,PrcBuckets,2,FALSE()),0)</f>
        <v>13</v>
      </c>
      <c r="Q3414" s="84" t="n">
        <f aca="false">IF($N3414="D",VLOOKUP(H3414,BasisBuckets,2,FALSE()),0)</f>
        <v>0</v>
      </c>
      <c r="R3414" s="84" t="n">
        <f aca="false">IF($N3414="PHY",VLOOKUP(H3414,PGDBuckets,2,FALSE()),0)</f>
        <v>0</v>
      </c>
      <c r="S3414" s="84" t="n">
        <f aca="false">IF($N3414="G",VLOOKUP(H3414,PGDBuckets,2,FALSE()),0)</f>
        <v>0</v>
      </c>
      <c r="T3414" s="84" t="n">
        <f aca="false">SUM(P3414:S3414)</f>
        <v>13</v>
      </c>
      <c r="U3414" s="84" t="str">
        <f aca="false">IF(O3414="not used","-",O3414&amp;N3414&amp;T3414)</f>
        <v>-</v>
      </c>
      <c r="V3414" s="84" t="str">
        <f aca="false">IF(O3414="Not Used","-",VLOOKUP(D3414,FOLIOS,7,FALSE())&amp;H3414)</f>
        <v>-</v>
      </c>
      <c r="W3414" s="84" t="str">
        <f aca="false">IF(U3414="-","-",O3414&amp;E3414&amp;H3414)</f>
        <v>-</v>
      </c>
      <c r="X3414" s="85" t="str">
        <f aca="false">D3414&amp;G3414</f>
        <v>FT-CAND-EGSC-PRCTOLL:MONCH/CHI</v>
      </c>
      <c r="AF3414" s="0" t="str">
        <f aca="false">D3414&amp;V3414</f>
        <v>FT-CAND-EGSC-PRC-</v>
      </c>
    </row>
    <row r="3415" customFormat="false" ht="12.75" hidden="false" customHeight="false" outlineLevel="0" collapsed="false">
      <c r="A3415" s="81" t="n">
        <v>36682</v>
      </c>
      <c r="B3415" s="82" t="s">
        <v>55</v>
      </c>
      <c r="C3415" s="82" t="s">
        <v>56</v>
      </c>
      <c r="D3415" s="82" t="s">
        <v>103</v>
      </c>
      <c r="E3415" s="82" t="s">
        <v>24</v>
      </c>
      <c r="F3415" s="81"/>
      <c r="G3415" s="82" t="s">
        <v>67</v>
      </c>
      <c r="H3415" s="90" t="n">
        <v>39052</v>
      </c>
      <c r="I3415" s="82" t="n">
        <v>0</v>
      </c>
      <c r="J3415" s="82" t="n">
        <v>0</v>
      </c>
      <c r="K3415" s="83" t="n">
        <f aca="false">IF(J3415=0,0,J3415/I3415)</f>
        <v>0</v>
      </c>
      <c r="L3415" s="83" t="n">
        <f aca="false">I3415/UOM</f>
        <v>0</v>
      </c>
      <c r="M3415" s="83" t="n">
        <f aca="false">J3415/UOM</f>
        <v>0</v>
      </c>
      <c r="N3415" s="84" t="str">
        <f aca="false">IF(F3415="P","PHY",IF(F3415="G","G",E3415))</f>
        <v>P</v>
      </c>
      <c r="O3415" s="84" t="str">
        <f aca="false">IF(ISNA(VLOOKUP(G3415,BadCanCurves,1,FALSE())),VLOOKUP(D3415,FOLIOS,6,FALSE()),"not used")</f>
        <v>not used</v>
      </c>
      <c r="P3415" s="84" t="n">
        <f aca="false">IF($N3415="P",VLOOKUP(H3415,PrcBuckets,2,FALSE()),0)</f>
        <v>13</v>
      </c>
      <c r="Q3415" s="84" t="n">
        <f aca="false">IF($N3415="D",VLOOKUP(H3415,BasisBuckets,2,FALSE()),0)</f>
        <v>0</v>
      </c>
      <c r="R3415" s="84" t="n">
        <f aca="false">IF($N3415="PHY",VLOOKUP(H3415,PGDBuckets,2,FALSE()),0)</f>
        <v>0</v>
      </c>
      <c r="S3415" s="84" t="n">
        <f aca="false">IF($N3415="G",VLOOKUP(H3415,PGDBuckets,2,FALSE()),0)</f>
        <v>0</v>
      </c>
      <c r="T3415" s="84" t="n">
        <f aca="false">SUM(P3415:S3415)</f>
        <v>13</v>
      </c>
      <c r="U3415" s="84" t="str">
        <f aca="false">IF(O3415="not used","-",O3415&amp;N3415&amp;T3415)</f>
        <v>-</v>
      </c>
      <c r="V3415" s="84" t="str">
        <f aca="false">IF(O3415="Not Used","-",VLOOKUP(D3415,FOLIOS,7,FALSE())&amp;H3415)</f>
        <v>-</v>
      </c>
      <c r="W3415" s="84" t="str">
        <f aca="false">IF(U3415="-","-",O3415&amp;E3415&amp;H3415)</f>
        <v>-</v>
      </c>
      <c r="X3415" s="85" t="str">
        <f aca="false">D3415&amp;G3415</f>
        <v>FT-CAND-EGSC-PRCTOLL:MONCH/CHI</v>
      </c>
      <c r="AF3415" s="0" t="str">
        <f aca="false">D3415&amp;V3415</f>
        <v>FT-CAND-EGSC-PRC-</v>
      </c>
    </row>
    <row r="3416" customFormat="false" ht="12.75" hidden="false" customHeight="false" outlineLevel="0" collapsed="false">
      <c r="A3416" s="81" t="n">
        <v>36682</v>
      </c>
      <c r="B3416" s="82" t="s">
        <v>55</v>
      </c>
      <c r="C3416" s="82" t="s">
        <v>56</v>
      </c>
      <c r="D3416" s="82" t="s">
        <v>103</v>
      </c>
      <c r="E3416" s="82" t="s">
        <v>24</v>
      </c>
      <c r="F3416" s="81"/>
      <c r="G3416" s="82" t="s">
        <v>67</v>
      </c>
      <c r="H3416" s="90" t="n">
        <v>39083</v>
      </c>
      <c r="I3416" s="82" t="n">
        <v>0</v>
      </c>
      <c r="J3416" s="82" t="n">
        <v>0</v>
      </c>
      <c r="K3416" s="83" t="n">
        <f aca="false">IF(J3416=0,0,J3416/I3416)</f>
        <v>0</v>
      </c>
      <c r="L3416" s="83" t="n">
        <f aca="false">I3416/UOM</f>
        <v>0</v>
      </c>
      <c r="M3416" s="83" t="n">
        <f aca="false">J3416/UOM</f>
        <v>0</v>
      </c>
      <c r="N3416" s="84" t="str">
        <f aca="false">IF(F3416="P","PHY",IF(F3416="G","G",E3416))</f>
        <v>P</v>
      </c>
      <c r="O3416" s="84" t="str">
        <f aca="false">IF(ISNA(VLOOKUP(G3416,BadCanCurves,1,FALSE())),VLOOKUP(D3416,FOLIOS,6,FALSE()),"not used")</f>
        <v>not used</v>
      </c>
      <c r="P3416" s="84" t="n">
        <f aca="false">IF($N3416="P",VLOOKUP(H3416,PrcBuckets,2,FALSE()),0)</f>
        <v>13</v>
      </c>
      <c r="Q3416" s="84" t="n">
        <f aca="false">IF($N3416="D",VLOOKUP(H3416,BasisBuckets,2,FALSE()),0)</f>
        <v>0</v>
      </c>
      <c r="R3416" s="84" t="n">
        <f aca="false">IF($N3416="PHY",VLOOKUP(H3416,PGDBuckets,2,FALSE()),0)</f>
        <v>0</v>
      </c>
      <c r="S3416" s="84" t="n">
        <f aca="false">IF($N3416="G",VLOOKUP(H3416,PGDBuckets,2,FALSE()),0)</f>
        <v>0</v>
      </c>
      <c r="T3416" s="84" t="n">
        <f aca="false">SUM(P3416:S3416)</f>
        <v>13</v>
      </c>
      <c r="U3416" s="84" t="str">
        <f aca="false">IF(O3416="not used","-",O3416&amp;N3416&amp;T3416)</f>
        <v>-</v>
      </c>
      <c r="V3416" s="84" t="str">
        <f aca="false">IF(O3416="Not Used","-",VLOOKUP(D3416,FOLIOS,7,FALSE())&amp;H3416)</f>
        <v>-</v>
      </c>
      <c r="W3416" s="84" t="str">
        <f aca="false">IF(U3416="-","-",O3416&amp;E3416&amp;H3416)</f>
        <v>-</v>
      </c>
      <c r="X3416" s="85" t="str">
        <f aca="false">D3416&amp;G3416</f>
        <v>FT-CAND-EGSC-PRCTOLL:MONCH/CHI</v>
      </c>
      <c r="AF3416" s="0" t="str">
        <f aca="false">D3416&amp;V3416</f>
        <v>FT-CAND-EGSC-PRC-</v>
      </c>
    </row>
    <row r="3417" customFormat="false" ht="12.75" hidden="false" customHeight="false" outlineLevel="0" collapsed="false">
      <c r="A3417" s="81" t="n">
        <v>36682</v>
      </c>
      <c r="B3417" s="82" t="s">
        <v>55</v>
      </c>
      <c r="C3417" s="82" t="s">
        <v>56</v>
      </c>
      <c r="D3417" s="82" t="s">
        <v>103</v>
      </c>
      <c r="E3417" s="82" t="s">
        <v>24</v>
      </c>
      <c r="F3417" s="81"/>
      <c r="G3417" s="82" t="s">
        <v>67</v>
      </c>
      <c r="H3417" s="90" t="n">
        <v>39114</v>
      </c>
      <c r="I3417" s="82" t="n">
        <v>0</v>
      </c>
      <c r="J3417" s="82" t="n">
        <v>0</v>
      </c>
      <c r="K3417" s="83" t="n">
        <f aca="false">IF(J3417=0,0,J3417/I3417)</f>
        <v>0</v>
      </c>
      <c r="L3417" s="83" t="n">
        <f aca="false">I3417/UOM</f>
        <v>0</v>
      </c>
      <c r="M3417" s="83" t="n">
        <f aca="false">J3417/UOM</f>
        <v>0</v>
      </c>
      <c r="N3417" s="84" t="str">
        <f aca="false">IF(F3417="P","PHY",IF(F3417="G","G",E3417))</f>
        <v>P</v>
      </c>
      <c r="O3417" s="84" t="str">
        <f aca="false">IF(ISNA(VLOOKUP(G3417,BadCanCurves,1,FALSE())),VLOOKUP(D3417,FOLIOS,6,FALSE()),"not used")</f>
        <v>not used</v>
      </c>
      <c r="P3417" s="84" t="n">
        <f aca="false">IF($N3417="P",VLOOKUP(H3417,PrcBuckets,2,FALSE()),0)</f>
        <v>13</v>
      </c>
      <c r="Q3417" s="84" t="n">
        <f aca="false">IF($N3417="D",VLOOKUP(H3417,BasisBuckets,2,FALSE()),0)</f>
        <v>0</v>
      </c>
      <c r="R3417" s="84" t="n">
        <f aca="false">IF($N3417="PHY",VLOOKUP(H3417,PGDBuckets,2,FALSE()),0)</f>
        <v>0</v>
      </c>
      <c r="S3417" s="84" t="n">
        <f aca="false">IF($N3417="G",VLOOKUP(H3417,PGDBuckets,2,FALSE()),0)</f>
        <v>0</v>
      </c>
      <c r="T3417" s="84" t="n">
        <f aca="false">SUM(P3417:S3417)</f>
        <v>13</v>
      </c>
      <c r="U3417" s="84" t="str">
        <f aca="false">IF(O3417="not used","-",O3417&amp;N3417&amp;T3417)</f>
        <v>-</v>
      </c>
      <c r="V3417" s="84" t="str">
        <f aca="false">IF(O3417="Not Used","-",VLOOKUP(D3417,FOLIOS,7,FALSE())&amp;H3417)</f>
        <v>-</v>
      </c>
      <c r="W3417" s="84" t="str">
        <f aca="false">IF(U3417="-","-",O3417&amp;E3417&amp;H3417)</f>
        <v>-</v>
      </c>
      <c r="X3417" s="85" t="str">
        <f aca="false">D3417&amp;G3417</f>
        <v>FT-CAND-EGSC-PRCTOLL:MONCH/CHI</v>
      </c>
      <c r="AF3417" s="0" t="str">
        <f aca="false">D3417&amp;V3417</f>
        <v>FT-CAND-EGSC-PRC-</v>
      </c>
    </row>
    <row r="3418" customFormat="false" ht="12.75" hidden="false" customHeight="false" outlineLevel="0" collapsed="false">
      <c r="A3418" s="81" t="n">
        <v>36682</v>
      </c>
      <c r="B3418" s="82" t="s">
        <v>55</v>
      </c>
      <c r="C3418" s="82" t="s">
        <v>56</v>
      </c>
      <c r="D3418" s="82" t="s">
        <v>103</v>
      </c>
      <c r="E3418" s="82" t="s">
        <v>24</v>
      </c>
      <c r="F3418" s="81"/>
      <c r="G3418" s="82" t="s">
        <v>67</v>
      </c>
      <c r="H3418" s="90" t="n">
        <v>39142</v>
      </c>
      <c r="I3418" s="82" t="n">
        <v>0</v>
      </c>
      <c r="J3418" s="82" t="n">
        <v>0</v>
      </c>
      <c r="K3418" s="83" t="n">
        <f aca="false">IF(J3418=0,0,J3418/I3418)</f>
        <v>0</v>
      </c>
      <c r="L3418" s="83" t="n">
        <f aca="false">I3418/UOM</f>
        <v>0</v>
      </c>
      <c r="M3418" s="83" t="n">
        <f aca="false">J3418/UOM</f>
        <v>0</v>
      </c>
      <c r="N3418" s="84" t="str">
        <f aca="false">IF(F3418="P","PHY",IF(F3418="G","G",E3418))</f>
        <v>P</v>
      </c>
      <c r="O3418" s="84" t="str">
        <f aca="false">IF(ISNA(VLOOKUP(G3418,BadCanCurves,1,FALSE())),VLOOKUP(D3418,FOLIOS,6,FALSE()),"not used")</f>
        <v>not used</v>
      </c>
      <c r="P3418" s="84" t="n">
        <f aca="false">IF($N3418="P",VLOOKUP(H3418,PrcBuckets,2,FALSE()),0)</f>
        <v>13</v>
      </c>
      <c r="Q3418" s="84" t="n">
        <f aca="false">IF($N3418="D",VLOOKUP(H3418,BasisBuckets,2,FALSE()),0)</f>
        <v>0</v>
      </c>
      <c r="R3418" s="84" t="n">
        <f aca="false">IF($N3418="PHY",VLOOKUP(H3418,PGDBuckets,2,FALSE()),0)</f>
        <v>0</v>
      </c>
      <c r="S3418" s="84" t="n">
        <f aca="false">IF($N3418="G",VLOOKUP(H3418,PGDBuckets,2,FALSE()),0)</f>
        <v>0</v>
      </c>
      <c r="T3418" s="84" t="n">
        <f aca="false">SUM(P3418:S3418)</f>
        <v>13</v>
      </c>
      <c r="U3418" s="84" t="str">
        <f aca="false">IF(O3418="not used","-",O3418&amp;N3418&amp;T3418)</f>
        <v>-</v>
      </c>
      <c r="V3418" s="84" t="str">
        <f aca="false">IF(O3418="Not Used","-",VLOOKUP(D3418,FOLIOS,7,FALSE())&amp;H3418)</f>
        <v>-</v>
      </c>
      <c r="W3418" s="84" t="str">
        <f aca="false">IF(U3418="-","-",O3418&amp;E3418&amp;H3418)</f>
        <v>-</v>
      </c>
      <c r="X3418" s="85" t="str">
        <f aca="false">D3418&amp;G3418</f>
        <v>FT-CAND-EGSC-PRCTOLL:MONCH/CHI</v>
      </c>
      <c r="AF3418" s="0" t="str">
        <f aca="false">D3418&amp;V3418</f>
        <v>FT-CAND-EGSC-PRC-</v>
      </c>
    </row>
    <row r="3419" customFormat="false" ht="12.75" hidden="false" customHeight="false" outlineLevel="0" collapsed="false">
      <c r="A3419" s="81" t="n">
        <v>36682</v>
      </c>
      <c r="B3419" s="82" t="s">
        <v>55</v>
      </c>
      <c r="C3419" s="82" t="s">
        <v>56</v>
      </c>
      <c r="D3419" s="82" t="s">
        <v>103</v>
      </c>
      <c r="E3419" s="82" t="s">
        <v>24</v>
      </c>
      <c r="F3419" s="81"/>
      <c r="G3419" s="82" t="s">
        <v>67</v>
      </c>
      <c r="H3419" s="90" t="n">
        <v>39173</v>
      </c>
      <c r="I3419" s="82" t="n">
        <v>0</v>
      </c>
      <c r="J3419" s="82" t="n">
        <v>0</v>
      </c>
      <c r="K3419" s="83" t="n">
        <f aca="false">IF(J3419=0,0,J3419/I3419)</f>
        <v>0</v>
      </c>
      <c r="L3419" s="83" t="n">
        <f aca="false">I3419/UOM</f>
        <v>0</v>
      </c>
      <c r="M3419" s="83" t="n">
        <f aca="false">J3419/UOM</f>
        <v>0</v>
      </c>
      <c r="N3419" s="84" t="str">
        <f aca="false">IF(F3419="P","PHY",IF(F3419="G","G",E3419))</f>
        <v>P</v>
      </c>
      <c r="O3419" s="84" t="str">
        <f aca="false">IF(ISNA(VLOOKUP(G3419,BadCanCurves,1,FALSE())),VLOOKUP(D3419,FOLIOS,6,FALSE()),"not used")</f>
        <v>not used</v>
      </c>
      <c r="P3419" s="84" t="n">
        <f aca="false">IF($N3419="P",VLOOKUP(H3419,PrcBuckets,2,FALSE()),0)</f>
        <v>13</v>
      </c>
      <c r="Q3419" s="84" t="n">
        <f aca="false">IF($N3419="D",VLOOKUP(H3419,BasisBuckets,2,FALSE()),0)</f>
        <v>0</v>
      </c>
      <c r="R3419" s="84" t="n">
        <f aca="false">IF($N3419="PHY",VLOOKUP(H3419,PGDBuckets,2,FALSE()),0)</f>
        <v>0</v>
      </c>
      <c r="S3419" s="84" t="n">
        <f aca="false">IF($N3419="G",VLOOKUP(H3419,PGDBuckets,2,FALSE()),0)</f>
        <v>0</v>
      </c>
      <c r="T3419" s="84" t="n">
        <f aca="false">SUM(P3419:S3419)</f>
        <v>13</v>
      </c>
      <c r="U3419" s="84" t="str">
        <f aca="false">IF(O3419="not used","-",O3419&amp;N3419&amp;T3419)</f>
        <v>-</v>
      </c>
      <c r="V3419" s="84" t="str">
        <f aca="false">IF(O3419="Not Used","-",VLOOKUP(D3419,FOLIOS,7,FALSE())&amp;H3419)</f>
        <v>-</v>
      </c>
      <c r="W3419" s="84" t="str">
        <f aca="false">IF(U3419="-","-",O3419&amp;E3419&amp;H3419)</f>
        <v>-</v>
      </c>
      <c r="X3419" s="85" t="str">
        <f aca="false">D3419&amp;G3419</f>
        <v>FT-CAND-EGSC-PRCTOLL:MONCH/CHI</v>
      </c>
      <c r="AF3419" s="0" t="str">
        <f aca="false">D3419&amp;V3419</f>
        <v>FT-CAND-EGSC-PRC-</v>
      </c>
    </row>
    <row r="3420" customFormat="false" ht="12.75" hidden="false" customHeight="false" outlineLevel="0" collapsed="false">
      <c r="A3420" s="81" t="n">
        <v>36682</v>
      </c>
      <c r="B3420" s="82" t="s">
        <v>55</v>
      </c>
      <c r="C3420" s="82" t="s">
        <v>56</v>
      </c>
      <c r="D3420" s="82" t="s">
        <v>103</v>
      </c>
      <c r="E3420" s="82" t="s">
        <v>24</v>
      </c>
      <c r="F3420" s="81"/>
      <c r="G3420" s="82" t="s">
        <v>67</v>
      </c>
      <c r="H3420" s="90" t="n">
        <v>39203</v>
      </c>
      <c r="I3420" s="82" t="n">
        <v>0</v>
      </c>
      <c r="J3420" s="82" t="n">
        <v>0</v>
      </c>
      <c r="K3420" s="83" t="n">
        <f aca="false">IF(J3420=0,0,J3420/I3420)</f>
        <v>0</v>
      </c>
      <c r="L3420" s="83" t="n">
        <f aca="false">I3420/UOM</f>
        <v>0</v>
      </c>
      <c r="M3420" s="83" t="n">
        <f aca="false">J3420/UOM</f>
        <v>0</v>
      </c>
      <c r="N3420" s="84" t="str">
        <f aca="false">IF(F3420="P","PHY",IF(F3420="G","G",E3420))</f>
        <v>P</v>
      </c>
      <c r="O3420" s="84" t="str">
        <f aca="false">IF(ISNA(VLOOKUP(G3420,BadCanCurves,1,FALSE())),VLOOKUP(D3420,FOLIOS,6,FALSE()),"not used")</f>
        <v>not used</v>
      </c>
      <c r="P3420" s="84" t="n">
        <f aca="false">IF($N3420="P",VLOOKUP(H3420,PrcBuckets,2,FALSE()),0)</f>
        <v>13</v>
      </c>
      <c r="Q3420" s="84" t="n">
        <f aca="false">IF($N3420="D",VLOOKUP(H3420,BasisBuckets,2,FALSE()),0)</f>
        <v>0</v>
      </c>
      <c r="R3420" s="84" t="n">
        <f aca="false">IF($N3420="PHY",VLOOKUP(H3420,PGDBuckets,2,FALSE()),0)</f>
        <v>0</v>
      </c>
      <c r="S3420" s="84" t="n">
        <f aca="false">IF($N3420="G",VLOOKUP(H3420,PGDBuckets,2,FALSE()),0)</f>
        <v>0</v>
      </c>
      <c r="T3420" s="84" t="n">
        <f aca="false">SUM(P3420:S3420)</f>
        <v>13</v>
      </c>
      <c r="U3420" s="84" t="str">
        <f aca="false">IF(O3420="not used","-",O3420&amp;N3420&amp;T3420)</f>
        <v>-</v>
      </c>
      <c r="V3420" s="84" t="str">
        <f aca="false">IF(O3420="Not Used","-",VLOOKUP(D3420,FOLIOS,7,FALSE())&amp;H3420)</f>
        <v>-</v>
      </c>
      <c r="W3420" s="84" t="str">
        <f aca="false">IF(U3420="-","-",O3420&amp;E3420&amp;H3420)</f>
        <v>-</v>
      </c>
      <c r="X3420" s="85" t="str">
        <f aca="false">D3420&amp;G3420</f>
        <v>FT-CAND-EGSC-PRCTOLL:MONCH/CHI</v>
      </c>
      <c r="AF3420" s="0" t="str">
        <f aca="false">D3420&amp;V3420</f>
        <v>FT-CAND-EGSC-PRC-</v>
      </c>
    </row>
    <row r="3421" customFormat="false" ht="12.75" hidden="false" customHeight="false" outlineLevel="0" collapsed="false">
      <c r="A3421" s="81" t="n">
        <v>36682</v>
      </c>
      <c r="B3421" s="82" t="s">
        <v>55</v>
      </c>
      <c r="C3421" s="82" t="s">
        <v>56</v>
      </c>
      <c r="D3421" s="82" t="s">
        <v>103</v>
      </c>
      <c r="E3421" s="82" t="s">
        <v>24</v>
      </c>
      <c r="F3421" s="81"/>
      <c r="G3421" s="82" t="s">
        <v>67</v>
      </c>
      <c r="H3421" s="90" t="n">
        <v>39234</v>
      </c>
      <c r="I3421" s="82" t="n">
        <v>0</v>
      </c>
      <c r="J3421" s="82" t="n">
        <v>0</v>
      </c>
      <c r="K3421" s="83" t="n">
        <f aca="false">IF(J3421=0,0,J3421/I3421)</f>
        <v>0</v>
      </c>
      <c r="L3421" s="83" t="n">
        <f aca="false">I3421/UOM</f>
        <v>0</v>
      </c>
      <c r="M3421" s="83" t="n">
        <f aca="false">J3421/UOM</f>
        <v>0</v>
      </c>
      <c r="N3421" s="84" t="str">
        <f aca="false">IF(F3421="P","PHY",IF(F3421="G","G",E3421))</f>
        <v>P</v>
      </c>
      <c r="O3421" s="84" t="str">
        <f aca="false">IF(ISNA(VLOOKUP(G3421,BadCanCurves,1,FALSE())),VLOOKUP(D3421,FOLIOS,6,FALSE()),"not used")</f>
        <v>not used</v>
      </c>
      <c r="P3421" s="84" t="n">
        <f aca="false">IF($N3421="P",VLOOKUP(H3421,PrcBuckets,2,FALSE()),0)</f>
        <v>13</v>
      </c>
      <c r="Q3421" s="84" t="n">
        <f aca="false">IF($N3421="D",VLOOKUP(H3421,BasisBuckets,2,FALSE()),0)</f>
        <v>0</v>
      </c>
      <c r="R3421" s="84" t="n">
        <f aca="false">IF($N3421="PHY",VLOOKUP(H3421,PGDBuckets,2,FALSE()),0)</f>
        <v>0</v>
      </c>
      <c r="S3421" s="84" t="n">
        <f aca="false">IF($N3421="G",VLOOKUP(H3421,PGDBuckets,2,FALSE()),0)</f>
        <v>0</v>
      </c>
      <c r="T3421" s="84" t="n">
        <f aca="false">SUM(P3421:S3421)</f>
        <v>13</v>
      </c>
      <c r="U3421" s="84" t="str">
        <f aca="false">IF(O3421="not used","-",O3421&amp;N3421&amp;T3421)</f>
        <v>-</v>
      </c>
      <c r="V3421" s="84" t="str">
        <f aca="false">IF(O3421="Not Used","-",VLOOKUP(D3421,FOLIOS,7,FALSE())&amp;H3421)</f>
        <v>-</v>
      </c>
      <c r="W3421" s="84" t="str">
        <f aca="false">IF(U3421="-","-",O3421&amp;E3421&amp;H3421)</f>
        <v>-</v>
      </c>
      <c r="X3421" s="85" t="str">
        <f aca="false">D3421&amp;G3421</f>
        <v>FT-CAND-EGSC-PRCTOLL:MONCH/CHI</v>
      </c>
      <c r="AF3421" s="0" t="str">
        <f aca="false">D3421&amp;V3421</f>
        <v>FT-CAND-EGSC-PRC-</v>
      </c>
    </row>
    <row r="3422" customFormat="false" ht="12.75" hidden="false" customHeight="false" outlineLevel="0" collapsed="false">
      <c r="A3422" s="81" t="n">
        <v>36682</v>
      </c>
      <c r="B3422" s="82" t="s">
        <v>55</v>
      </c>
      <c r="C3422" s="82" t="s">
        <v>56</v>
      </c>
      <c r="D3422" s="82" t="s">
        <v>103</v>
      </c>
      <c r="E3422" s="82" t="s">
        <v>24</v>
      </c>
      <c r="F3422" s="81"/>
      <c r="G3422" s="82" t="s">
        <v>67</v>
      </c>
      <c r="H3422" s="90" t="n">
        <v>39264</v>
      </c>
      <c r="I3422" s="82" t="n">
        <v>0</v>
      </c>
      <c r="J3422" s="82" t="n">
        <v>0</v>
      </c>
      <c r="K3422" s="83" t="n">
        <f aca="false">IF(J3422=0,0,J3422/I3422)</f>
        <v>0</v>
      </c>
      <c r="L3422" s="83" t="n">
        <f aca="false">I3422/UOM</f>
        <v>0</v>
      </c>
      <c r="M3422" s="83" t="n">
        <f aca="false">J3422/UOM</f>
        <v>0</v>
      </c>
      <c r="N3422" s="84" t="str">
        <f aca="false">IF(F3422="P","PHY",IF(F3422="G","G",E3422))</f>
        <v>P</v>
      </c>
      <c r="O3422" s="84" t="str">
        <f aca="false">IF(ISNA(VLOOKUP(G3422,BadCanCurves,1,FALSE())),VLOOKUP(D3422,FOLIOS,6,FALSE()),"not used")</f>
        <v>not used</v>
      </c>
      <c r="P3422" s="84" t="n">
        <f aca="false">IF($N3422="P",VLOOKUP(H3422,PrcBuckets,2,FALSE()),0)</f>
        <v>13</v>
      </c>
      <c r="Q3422" s="84" t="n">
        <f aca="false">IF($N3422="D",VLOOKUP(H3422,BasisBuckets,2,FALSE()),0)</f>
        <v>0</v>
      </c>
      <c r="R3422" s="84" t="n">
        <f aca="false">IF($N3422="PHY",VLOOKUP(H3422,PGDBuckets,2,FALSE()),0)</f>
        <v>0</v>
      </c>
      <c r="S3422" s="84" t="n">
        <f aca="false">IF($N3422="G",VLOOKUP(H3422,PGDBuckets,2,FALSE()),0)</f>
        <v>0</v>
      </c>
      <c r="T3422" s="84" t="n">
        <f aca="false">SUM(P3422:S3422)</f>
        <v>13</v>
      </c>
      <c r="U3422" s="84" t="str">
        <f aca="false">IF(O3422="not used","-",O3422&amp;N3422&amp;T3422)</f>
        <v>-</v>
      </c>
      <c r="V3422" s="84" t="str">
        <f aca="false">IF(O3422="Not Used","-",VLOOKUP(D3422,FOLIOS,7,FALSE())&amp;H3422)</f>
        <v>-</v>
      </c>
      <c r="W3422" s="84" t="str">
        <f aca="false">IF(U3422="-","-",O3422&amp;E3422&amp;H3422)</f>
        <v>-</v>
      </c>
      <c r="X3422" s="85" t="str">
        <f aca="false">D3422&amp;G3422</f>
        <v>FT-CAND-EGSC-PRCTOLL:MONCH/CHI</v>
      </c>
      <c r="AF3422" s="0" t="str">
        <f aca="false">D3422&amp;V3422</f>
        <v>FT-CAND-EGSC-PRC-</v>
      </c>
    </row>
    <row r="3423" customFormat="false" ht="12.75" hidden="false" customHeight="false" outlineLevel="0" collapsed="false">
      <c r="A3423" s="81" t="n">
        <v>36682</v>
      </c>
      <c r="B3423" s="82" t="s">
        <v>55</v>
      </c>
      <c r="C3423" s="82" t="s">
        <v>56</v>
      </c>
      <c r="D3423" s="82" t="s">
        <v>103</v>
      </c>
      <c r="E3423" s="82" t="s">
        <v>24</v>
      </c>
      <c r="F3423" s="81"/>
      <c r="G3423" s="82" t="s">
        <v>67</v>
      </c>
      <c r="H3423" s="90" t="n">
        <v>39295</v>
      </c>
      <c r="I3423" s="82" t="n">
        <v>0</v>
      </c>
      <c r="J3423" s="82" t="n">
        <v>0</v>
      </c>
      <c r="K3423" s="83" t="n">
        <f aca="false">IF(J3423=0,0,J3423/I3423)</f>
        <v>0</v>
      </c>
      <c r="L3423" s="83" t="n">
        <f aca="false">I3423/UOM</f>
        <v>0</v>
      </c>
      <c r="M3423" s="83" t="n">
        <f aca="false">J3423/UOM</f>
        <v>0</v>
      </c>
      <c r="N3423" s="84" t="str">
        <f aca="false">IF(F3423="P","PHY",IF(F3423="G","G",E3423))</f>
        <v>P</v>
      </c>
      <c r="O3423" s="84" t="str">
        <f aca="false">IF(ISNA(VLOOKUP(G3423,BadCanCurves,1,FALSE())),VLOOKUP(D3423,FOLIOS,6,FALSE()),"not used")</f>
        <v>not used</v>
      </c>
      <c r="P3423" s="84" t="n">
        <f aca="false">IF($N3423="P",VLOOKUP(H3423,PrcBuckets,2,FALSE()),0)</f>
        <v>13</v>
      </c>
      <c r="Q3423" s="84" t="n">
        <f aca="false">IF($N3423="D",VLOOKUP(H3423,BasisBuckets,2,FALSE()),0)</f>
        <v>0</v>
      </c>
      <c r="R3423" s="84" t="n">
        <f aca="false">IF($N3423="PHY",VLOOKUP(H3423,PGDBuckets,2,FALSE()),0)</f>
        <v>0</v>
      </c>
      <c r="S3423" s="84" t="n">
        <f aca="false">IF($N3423="G",VLOOKUP(H3423,PGDBuckets,2,FALSE()),0)</f>
        <v>0</v>
      </c>
      <c r="T3423" s="84" t="n">
        <f aca="false">SUM(P3423:S3423)</f>
        <v>13</v>
      </c>
      <c r="U3423" s="84" t="str">
        <f aca="false">IF(O3423="not used","-",O3423&amp;N3423&amp;T3423)</f>
        <v>-</v>
      </c>
      <c r="V3423" s="84" t="str">
        <f aca="false">IF(O3423="Not Used","-",VLOOKUP(D3423,FOLIOS,7,FALSE())&amp;H3423)</f>
        <v>-</v>
      </c>
      <c r="W3423" s="84" t="str">
        <f aca="false">IF(U3423="-","-",O3423&amp;E3423&amp;H3423)</f>
        <v>-</v>
      </c>
      <c r="X3423" s="85" t="str">
        <f aca="false">D3423&amp;G3423</f>
        <v>FT-CAND-EGSC-PRCTOLL:MONCH/CHI</v>
      </c>
      <c r="AF3423" s="0" t="str">
        <f aca="false">D3423&amp;V3423</f>
        <v>FT-CAND-EGSC-PRC-</v>
      </c>
    </row>
    <row r="3424" customFormat="false" ht="12.75" hidden="false" customHeight="false" outlineLevel="0" collapsed="false">
      <c r="A3424" s="81" t="n">
        <v>36682</v>
      </c>
      <c r="B3424" s="82" t="s">
        <v>55</v>
      </c>
      <c r="C3424" s="82" t="s">
        <v>56</v>
      </c>
      <c r="D3424" s="82" t="s">
        <v>103</v>
      </c>
      <c r="E3424" s="82" t="s">
        <v>24</v>
      </c>
      <c r="F3424" s="81"/>
      <c r="G3424" s="82" t="s">
        <v>67</v>
      </c>
      <c r="H3424" s="90" t="n">
        <v>39326</v>
      </c>
      <c r="I3424" s="82" t="n">
        <v>0</v>
      </c>
      <c r="J3424" s="82" t="n">
        <v>0</v>
      </c>
      <c r="K3424" s="83" t="n">
        <f aca="false">IF(J3424=0,0,J3424/I3424)</f>
        <v>0</v>
      </c>
      <c r="L3424" s="83" t="n">
        <f aca="false">I3424/UOM</f>
        <v>0</v>
      </c>
      <c r="M3424" s="83" t="n">
        <f aca="false">J3424/UOM</f>
        <v>0</v>
      </c>
      <c r="N3424" s="84" t="str">
        <f aca="false">IF(F3424="P","PHY",IF(F3424="G","G",E3424))</f>
        <v>P</v>
      </c>
      <c r="O3424" s="84" t="str">
        <f aca="false">IF(ISNA(VLOOKUP(G3424,BadCanCurves,1,FALSE())),VLOOKUP(D3424,FOLIOS,6,FALSE()),"not used")</f>
        <v>not used</v>
      </c>
      <c r="P3424" s="84" t="n">
        <f aca="false">IF($N3424="P",VLOOKUP(H3424,PrcBuckets,2,FALSE()),0)</f>
        <v>13</v>
      </c>
      <c r="Q3424" s="84" t="n">
        <f aca="false">IF($N3424="D",VLOOKUP(H3424,BasisBuckets,2,FALSE()),0)</f>
        <v>0</v>
      </c>
      <c r="R3424" s="84" t="n">
        <f aca="false">IF($N3424="PHY",VLOOKUP(H3424,PGDBuckets,2,FALSE()),0)</f>
        <v>0</v>
      </c>
      <c r="S3424" s="84" t="n">
        <f aca="false">IF($N3424="G",VLOOKUP(H3424,PGDBuckets,2,FALSE()),0)</f>
        <v>0</v>
      </c>
      <c r="T3424" s="84" t="n">
        <f aca="false">SUM(P3424:S3424)</f>
        <v>13</v>
      </c>
      <c r="U3424" s="84" t="str">
        <f aca="false">IF(O3424="not used","-",O3424&amp;N3424&amp;T3424)</f>
        <v>-</v>
      </c>
      <c r="V3424" s="84" t="str">
        <f aca="false">IF(O3424="Not Used","-",VLOOKUP(D3424,FOLIOS,7,FALSE())&amp;H3424)</f>
        <v>-</v>
      </c>
      <c r="W3424" s="84" t="str">
        <f aca="false">IF(U3424="-","-",O3424&amp;E3424&amp;H3424)</f>
        <v>-</v>
      </c>
      <c r="X3424" s="85" t="str">
        <f aca="false">D3424&amp;G3424</f>
        <v>FT-CAND-EGSC-PRCTOLL:MONCH/CHI</v>
      </c>
      <c r="AF3424" s="0" t="str">
        <f aca="false">D3424&amp;V3424</f>
        <v>FT-CAND-EGSC-PRC-</v>
      </c>
    </row>
    <row r="3425" customFormat="false" ht="12.75" hidden="false" customHeight="false" outlineLevel="0" collapsed="false">
      <c r="A3425" s="81" t="n">
        <v>36682</v>
      </c>
      <c r="B3425" s="82" t="s">
        <v>55</v>
      </c>
      <c r="C3425" s="82" t="s">
        <v>56</v>
      </c>
      <c r="D3425" s="82" t="s">
        <v>103</v>
      </c>
      <c r="E3425" s="82" t="s">
        <v>24</v>
      </c>
      <c r="F3425" s="81"/>
      <c r="G3425" s="82" t="s">
        <v>67</v>
      </c>
      <c r="H3425" s="90" t="n">
        <v>39356</v>
      </c>
      <c r="I3425" s="82" t="n">
        <v>0</v>
      </c>
      <c r="J3425" s="82" t="n">
        <v>0</v>
      </c>
      <c r="K3425" s="83" t="n">
        <f aca="false">IF(J3425=0,0,J3425/I3425)</f>
        <v>0</v>
      </c>
      <c r="L3425" s="83" t="n">
        <f aca="false">I3425/UOM</f>
        <v>0</v>
      </c>
      <c r="M3425" s="83" t="n">
        <f aca="false">J3425/UOM</f>
        <v>0</v>
      </c>
      <c r="N3425" s="84" t="str">
        <f aca="false">IF(F3425="P","PHY",IF(F3425="G","G",E3425))</f>
        <v>P</v>
      </c>
      <c r="O3425" s="84" t="str">
        <f aca="false">IF(ISNA(VLOOKUP(G3425,BadCanCurves,1,FALSE())),VLOOKUP(D3425,FOLIOS,6,FALSE()),"not used")</f>
        <v>not used</v>
      </c>
      <c r="P3425" s="84" t="n">
        <f aca="false">IF($N3425="P",VLOOKUP(H3425,PrcBuckets,2,FALSE()),0)</f>
        <v>13</v>
      </c>
      <c r="Q3425" s="84" t="n">
        <f aca="false">IF($N3425="D",VLOOKUP(H3425,BasisBuckets,2,FALSE()),0)</f>
        <v>0</v>
      </c>
      <c r="R3425" s="84" t="n">
        <f aca="false">IF($N3425="PHY",VLOOKUP(H3425,PGDBuckets,2,FALSE()),0)</f>
        <v>0</v>
      </c>
      <c r="S3425" s="84" t="n">
        <f aca="false">IF($N3425="G",VLOOKUP(H3425,PGDBuckets,2,FALSE()),0)</f>
        <v>0</v>
      </c>
      <c r="T3425" s="84" t="n">
        <f aca="false">SUM(P3425:S3425)</f>
        <v>13</v>
      </c>
      <c r="U3425" s="84" t="str">
        <f aca="false">IF(O3425="not used","-",O3425&amp;N3425&amp;T3425)</f>
        <v>-</v>
      </c>
      <c r="V3425" s="84" t="str">
        <f aca="false">IF(O3425="Not Used","-",VLOOKUP(D3425,FOLIOS,7,FALSE())&amp;H3425)</f>
        <v>-</v>
      </c>
      <c r="W3425" s="84" t="str">
        <f aca="false">IF(U3425="-","-",O3425&amp;E3425&amp;H3425)</f>
        <v>-</v>
      </c>
      <c r="X3425" s="85" t="str">
        <f aca="false">D3425&amp;G3425</f>
        <v>FT-CAND-EGSC-PRCTOLL:MONCH/CHI</v>
      </c>
      <c r="AF3425" s="0" t="str">
        <f aca="false">D3425&amp;V3425</f>
        <v>FT-CAND-EGSC-PRC-</v>
      </c>
    </row>
    <row r="3426" customFormat="false" ht="12.75" hidden="false" customHeight="false" outlineLevel="0" collapsed="false">
      <c r="A3426" s="81" t="n">
        <v>36682</v>
      </c>
      <c r="B3426" s="82" t="s">
        <v>55</v>
      </c>
      <c r="C3426" s="82" t="s">
        <v>56</v>
      </c>
      <c r="D3426" s="82" t="s">
        <v>103</v>
      </c>
      <c r="E3426" s="82" t="s">
        <v>24</v>
      </c>
      <c r="F3426" s="81"/>
      <c r="G3426" s="82" t="s">
        <v>67</v>
      </c>
      <c r="H3426" s="90" t="n">
        <v>39387</v>
      </c>
      <c r="I3426" s="82" t="n">
        <v>0</v>
      </c>
      <c r="J3426" s="82" t="n">
        <v>0</v>
      </c>
      <c r="K3426" s="83" t="n">
        <f aca="false">IF(J3426=0,0,J3426/I3426)</f>
        <v>0</v>
      </c>
      <c r="L3426" s="83" t="n">
        <f aca="false">I3426/UOM</f>
        <v>0</v>
      </c>
      <c r="M3426" s="83" t="n">
        <f aca="false">J3426/UOM</f>
        <v>0</v>
      </c>
      <c r="N3426" s="84" t="str">
        <f aca="false">IF(F3426="P","PHY",IF(F3426="G","G",E3426))</f>
        <v>P</v>
      </c>
      <c r="O3426" s="84" t="str">
        <f aca="false">IF(ISNA(VLOOKUP(G3426,BadCanCurves,1,FALSE())),VLOOKUP(D3426,FOLIOS,6,FALSE()),"not used")</f>
        <v>not used</v>
      </c>
      <c r="P3426" s="84" t="n">
        <f aca="false">IF($N3426="P",VLOOKUP(H3426,PrcBuckets,2,FALSE()),0)</f>
        <v>13</v>
      </c>
      <c r="Q3426" s="84" t="n">
        <f aca="false">IF($N3426="D",VLOOKUP(H3426,BasisBuckets,2,FALSE()),0)</f>
        <v>0</v>
      </c>
      <c r="R3426" s="84" t="n">
        <f aca="false">IF($N3426="PHY",VLOOKUP(H3426,PGDBuckets,2,FALSE()),0)</f>
        <v>0</v>
      </c>
      <c r="S3426" s="84" t="n">
        <f aca="false">IF($N3426="G",VLOOKUP(H3426,PGDBuckets,2,FALSE()),0)</f>
        <v>0</v>
      </c>
      <c r="T3426" s="84" t="n">
        <f aca="false">SUM(P3426:S3426)</f>
        <v>13</v>
      </c>
      <c r="U3426" s="84" t="str">
        <f aca="false">IF(O3426="not used","-",O3426&amp;N3426&amp;T3426)</f>
        <v>-</v>
      </c>
      <c r="V3426" s="84" t="str">
        <f aca="false">IF(O3426="Not Used","-",VLOOKUP(D3426,FOLIOS,7,FALSE())&amp;H3426)</f>
        <v>-</v>
      </c>
      <c r="W3426" s="84" t="str">
        <f aca="false">IF(U3426="-","-",O3426&amp;E3426&amp;H3426)</f>
        <v>-</v>
      </c>
      <c r="X3426" s="85" t="str">
        <f aca="false">D3426&amp;G3426</f>
        <v>FT-CAND-EGSC-PRCTOLL:MONCH/CHI</v>
      </c>
      <c r="AF3426" s="0" t="str">
        <f aca="false">D3426&amp;V3426</f>
        <v>FT-CAND-EGSC-PRC-</v>
      </c>
    </row>
    <row r="3427" customFormat="false" ht="12.75" hidden="false" customHeight="false" outlineLevel="0" collapsed="false">
      <c r="A3427" s="81" t="n">
        <v>36682</v>
      </c>
      <c r="B3427" s="82" t="s">
        <v>55</v>
      </c>
      <c r="C3427" s="82" t="s">
        <v>56</v>
      </c>
      <c r="D3427" s="82" t="s">
        <v>103</v>
      </c>
      <c r="E3427" s="82" t="s">
        <v>24</v>
      </c>
      <c r="F3427" s="81"/>
      <c r="G3427" s="82" t="s">
        <v>67</v>
      </c>
      <c r="H3427" s="90" t="n">
        <v>39417</v>
      </c>
      <c r="I3427" s="82" t="n">
        <v>0</v>
      </c>
      <c r="J3427" s="82" t="n">
        <v>0</v>
      </c>
      <c r="K3427" s="83" t="n">
        <f aca="false">IF(J3427=0,0,J3427/I3427)</f>
        <v>0</v>
      </c>
      <c r="L3427" s="83" t="n">
        <f aca="false">I3427/UOM</f>
        <v>0</v>
      </c>
      <c r="M3427" s="83" t="n">
        <f aca="false">J3427/UOM</f>
        <v>0</v>
      </c>
      <c r="N3427" s="84" t="str">
        <f aca="false">IF(F3427="P","PHY",IF(F3427="G","G",E3427))</f>
        <v>P</v>
      </c>
      <c r="O3427" s="84" t="str">
        <f aca="false">IF(ISNA(VLOOKUP(G3427,BadCanCurves,1,FALSE())),VLOOKUP(D3427,FOLIOS,6,FALSE()),"not used")</f>
        <v>not used</v>
      </c>
      <c r="P3427" s="84" t="n">
        <f aca="false">IF($N3427="P",VLOOKUP(H3427,PrcBuckets,2,FALSE()),0)</f>
        <v>13</v>
      </c>
      <c r="Q3427" s="84" t="n">
        <f aca="false">IF($N3427="D",VLOOKUP(H3427,BasisBuckets,2,FALSE()),0)</f>
        <v>0</v>
      </c>
      <c r="R3427" s="84" t="n">
        <f aca="false">IF($N3427="PHY",VLOOKUP(H3427,PGDBuckets,2,FALSE()),0)</f>
        <v>0</v>
      </c>
      <c r="S3427" s="84" t="n">
        <f aca="false">IF($N3427="G",VLOOKUP(H3427,PGDBuckets,2,FALSE()),0)</f>
        <v>0</v>
      </c>
      <c r="T3427" s="84" t="n">
        <f aca="false">SUM(P3427:S3427)</f>
        <v>13</v>
      </c>
      <c r="U3427" s="84" t="str">
        <f aca="false">IF(O3427="not used","-",O3427&amp;N3427&amp;T3427)</f>
        <v>-</v>
      </c>
      <c r="V3427" s="84" t="str">
        <f aca="false">IF(O3427="Not Used","-",VLOOKUP(D3427,FOLIOS,7,FALSE())&amp;H3427)</f>
        <v>-</v>
      </c>
      <c r="W3427" s="84" t="str">
        <f aca="false">IF(U3427="-","-",O3427&amp;E3427&amp;H3427)</f>
        <v>-</v>
      </c>
      <c r="X3427" s="85" t="str">
        <f aca="false">D3427&amp;G3427</f>
        <v>FT-CAND-EGSC-PRCTOLL:MONCH/CHI</v>
      </c>
      <c r="AF3427" s="0" t="str">
        <f aca="false">D3427&amp;V3427</f>
        <v>FT-CAND-EGSC-PRC-</v>
      </c>
    </row>
    <row r="3428" customFormat="false" ht="12.75" hidden="false" customHeight="false" outlineLevel="0" collapsed="false">
      <c r="A3428" s="81" t="n">
        <v>36682</v>
      </c>
      <c r="B3428" s="82" t="s">
        <v>55</v>
      </c>
      <c r="C3428" s="82" t="s">
        <v>56</v>
      </c>
      <c r="D3428" s="82" t="s">
        <v>103</v>
      </c>
      <c r="E3428" s="82" t="s">
        <v>24</v>
      </c>
      <c r="F3428" s="81"/>
      <c r="G3428" s="82" t="s">
        <v>67</v>
      </c>
      <c r="H3428" s="90" t="n">
        <v>39448</v>
      </c>
      <c r="I3428" s="82" t="n">
        <v>0</v>
      </c>
      <c r="J3428" s="82" t="n">
        <v>0</v>
      </c>
      <c r="K3428" s="83" t="n">
        <f aca="false">IF(J3428=0,0,J3428/I3428)</f>
        <v>0</v>
      </c>
      <c r="L3428" s="83" t="n">
        <f aca="false">I3428/UOM</f>
        <v>0</v>
      </c>
      <c r="M3428" s="83" t="n">
        <f aca="false">J3428/UOM</f>
        <v>0</v>
      </c>
      <c r="N3428" s="84" t="str">
        <f aca="false">IF(F3428="P","PHY",IF(F3428="G","G",E3428))</f>
        <v>P</v>
      </c>
      <c r="O3428" s="84" t="str">
        <f aca="false">IF(ISNA(VLOOKUP(G3428,BadCanCurves,1,FALSE())),VLOOKUP(D3428,FOLIOS,6,FALSE()),"not used")</f>
        <v>not used</v>
      </c>
      <c r="P3428" s="84" t="n">
        <f aca="false">IF($N3428="P",VLOOKUP(H3428,PrcBuckets,2,FALSE()),0)</f>
        <v>13</v>
      </c>
      <c r="Q3428" s="84" t="n">
        <f aca="false">IF($N3428="D",VLOOKUP(H3428,BasisBuckets,2,FALSE()),0)</f>
        <v>0</v>
      </c>
      <c r="R3428" s="84" t="n">
        <f aca="false">IF($N3428="PHY",VLOOKUP(H3428,PGDBuckets,2,FALSE()),0)</f>
        <v>0</v>
      </c>
      <c r="S3428" s="84" t="n">
        <f aca="false">IF($N3428="G",VLOOKUP(H3428,PGDBuckets,2,FALSE()),0)</f>
        <v>0</v>
      </c>
      <c r="T3428" s="84" t="n">
        <f aca="false">SUM(P3428:S3428)</f>
        <v>13</v>
      </c>
      <c r="U3428" s="84" t="str">
        <f aca="false">IF(O3428="not used","-",O3428&amp;N3428&amp;T3428)</f>
        <v>-</v>
      </c>
      <c r="V3428" s="84" t="str">
        <f aca="false">IF(O3428="Not Used","-",VLOOKUP(D3428,FOLIOS,7,FALSE())&amp;H3428)</f>
        <v>-</v>
      </c>
      <c r="W3428" s="84" t="str">
        <f aca="false">IF(U3428="-","-",O3428&amp;E3428&amp;H3428)</f>
        <v>-</v>
      </c>
      <c r="X3428" s="85" t="str">
        <f aca="false">D3428&amp;G3428</f>
        <v>FT-CAND-EGSC-PRCTOLL:MONCH/CHI</v>
      </c>
      <c r="AF3428" s="0" t="str">
        <f aca="false">D3428&amp;V3428</f>
        <v>FT-CAND-EGSC-PRC-</v>
      </c>
    </row>
    <row r="3429" customFormat="false" ht="12.75" hidden="false" customHeight="false" outlineLevel="0" collapsed="false">
      <c r="A3429" s="81" t="n">
        <v>36682</v>
      </c>
      <c r="B3429" s="82" t="s">
        <v>55</v>
      </c>
      <c r="C3429" s="82" t="s">
        <v>56</v>
      </c>
      <c r="D3429" s="82" t="s">
        <v>103</v>
      </c>
      <c r="E3429" s="82" t="s">
        <v>24</v>
      </c>
      <c r="F3429" s="81"/>
      <c r="G3429" s="82" t="s">
        <v>67</v>
      </c>
      <c r="H3429" s="90" t="n">
        <v>39479</v>
      </c>
      <c r="I3429" s="82" t="n">
        <v>0</v>
      </c>
      <c r="J3429" s="82" t="n">
        <v>0</v>
      </c>
      <c r="K3429" s="83" t="n">
        <f aca="false">IF(J3429=0,0,J3429/I3429)</f>
        <v>0</v>
      </c>
      <c r="L3429" s="83" t="n">
        <f aca="false">I3429/UOM</f>
        <v>0</v>
      </c>
      <c r="M3429" s="83" t="n">
        <f aca="false">J3429/UOM</f>
        <v>0</v>
      </c>
      <c r="N3429" s="84" t="str">
        <f aca="false">IF(F3429="P","PHY",IF(F3429="G","G",E3429))</f>
        <v>P</v>
      </c>
      <c r="O3429" s="84" t="str">
        <f aca="false">IF(ISNA(VLOOKUP(G3429,BadCanCurves,1,FALSE())),VLOOKUP(D3429,FOLIOS,6,FALSE()),"not used")</f>
        <v>not used</v>
      </c>
      <c r="P3429" s="84" t="n">
        <f aca="false">IF($N3429="P",VLOOKUP(H3429,PrcBuckets,2,FALSE()),0)</f>
        <v>13</v>
      </c>
      <c r="Q3429" s="84" t="n">
        <f aca="false">IF($N3429="D",VLOOKUP(H3429,BasisBuckets,2,FALSE()),0)</f>
        <v>0</v>
      </c>
      <c r="R3429" s="84" t="n">
        <f aca="false">IF($N3429="PHY",VLOOKUP(H3429,PGDBuckets,2,FALSE()),0)</f>
        <v>0</v>
      </c>
      <c r="S3429" s="84" t="n">
        <f aca="false">IF($N3429="G",VLOOKUP(H3429,PGDBuckets,2,FALSE()),0)</f>
        <v>0</v>
      </c>
      <c r="T3429" s="84" t="n">
        <f aca="false">SUM(P3429:S3429)</f>
        <v>13</v>
      </c>
      <c r="U3429" s="84" t="str">
        <f aca="false">IF(O3429="not used","-",O3429&amp;N3429&amp;T3429)</f>
        <v>-</v>
      </c>
      <c r="V3429" s="84" t="str">
        <f aca="false">IF(O3429="Not Used","-",VLOOKUP(D3429,FOLIOS,7,FALSE())&amp;H3429)</f>
        <v>-</v>
      </c>
      <c r="W3429" s="84" t="str">
        <f aca="false">IF(U3429="-","-",O3429&amp;E3429&amp;H3429)</f>
        <v>-</v>
      </c>
      <c r="X3429" s="85" t="str">
        <f aca="false">D3429&amp;G3429</f>
        <v>FT-CAND-EGSC-PRCTOLL:MONCH/CHI</v>
      </c>
      <c r="AF3429" s="0" t="str">
        <f aca="false">D3429&amp;V3429</f>
        <v>FT-CAND-EGSC-PRC-</v>
      </c>
    </row>
    <row r="3430" customFormat="false" ht="12.75" hidden="false" customHeight="false" outlineLevel="0" collapsed="false">
      <c r="A3430" s="81" t="n">
        <v>36682</v>
      </c>
      <c r="B3430" s="82" t="s">
        <v>55</v>
      </c>
      <c r="C3430" s="82" t="s">
        <v>56</v>
      </c>
      <c r="D3430" s="82" t="s">
        <v>103</v>
      </c>
      <c r="E3430" s="82" t="s">
        <v>24</v>
      </c>
      <c r="F3430" s="81"/>
      <c r="G3430" s="82" t="s">
        <v>67</v>
      </c>
      <c r="H3430" s="90" t="n">
        <v>39508</v>
      </c>
      <c r="I3430" s="82" t="n">
        <v>0</v>
      </c>
      <c r="J3430" s="82" t="n">
        <v>0</v>
      </c>
      <c r="K3430" s="83" t="n">
        <f aca="false">IF(J3430=0,0,J3430/I3430)</f>
        <v>0</v>
      </c>
      <c r="L3430" s="83" t="n">
        <f aca="false">I3430/UOM</f>
        <v>0</v>
      </c>
      <c r="M3430" s="83" t="n">
        <f aca="false">J3430/UOM</f>
        <v>0</v>
      </c>
      <c r="N3430" s="84" t="str">
        <f aca="false">IF(F3430="P","PHY",IF(F3430="G","G",E3430))</f>
        <v>P</v>
      </c>
      <c r="O3430" s="84" t="str">
        <f aca="false">IF(ISNA(VLOOKUP(G3430,BadCanCurves,1,FALSE())),VLOOKUP(D3430,FOLIOS,6,FALSE()),"not used")</f>
        <v>not used</v>
      </c>
      <c r="P3430" s="84" t="n">
        <f aca="false">IF($N3430="P",VLOOKUP(H3430,PrcBuckets,2,FALSE()),0)</f>
        <v>13</v>
      </c>
      <c r="Q3430" s="84" t="n">
        <f aca="false">IF($N3430="D",VLOOKUP(H3430,BasisBuckets,2,FALSE()),0)</f>
        <v>0</v>
      </c>
      <c r="R3430" s="84" t="n">
        <f aca="false">IF($N3430="PHY",VLOOKUP(H3430,PGDBuckets,2,FALSE()),0)</f>
        <v>0</v>
      </c>
      <c r="S3430" s="84" t="n">
        <f aca="false">IF($N3430="G",VLOOKUP(H3430,PGDBuckets,2,FALSE()),0)</f>
        <v>0</v>
      </c>
      <c r="T3430" s="84" t="n">
        <f aca="false">SUM(P3430:S3430)</f>
        <v>13</v>
      </c>
      <c r="U3430" s="84" t="str">
        <f aca="false">IF(O3430="not used","-",O3430&amp;N3430&amp;T3430)</f>
        <v>-</v>
      </c>
      <c r="V3430" s="84" t="str">
        <f aca="false">IF(O3430="Not Used","-",VLOOKUP(D3430,FOLIOS,7,FALSE())&amp;H3430)</f>
        <v>-</v>
      </c>
      <c r="W3430" s="84" t="str">
        <f aca="false">IF(U3430="-","-",O3430&amp;E3430&amp;H3430)</f>
        <v>-</v>
      </c>
      <c r="X3430" s="85" t="str">
        <f aca="false">D3430&amp;G3430</f>
        <v>FT-CAND-EGSC-PRCTOLL:MONCH/CHI</v>
      </c>
      <c r="AF3430" s="0" t="str">
        <f aca="false">D3430&amp;V3430</f>
        <v>FT-CAND-EGSC-PRC-</v>
      </c>
    </row>
    <row r="3431" customFormat="false" ht="12.75" hidden="false" customHeight="false" outlineLevel="0" collapsed="false">
      <c r="A3431" s="81" t="n">
        <v>36682</v>
      </c>
      <c r="B3431" s="82" t="s">
        <v>55</v>
      </c>
      <c r="C3431" s="82" t="s">
        <v>56</v>
      </c>
      <c r="D3431" s="82" t="s">
        <v>103</v>
      </c>
      <c r="E3431" s="82" t="s">
        <v>24</v>
      </c>
      <c r="F3431" s="81"/>
      <c r="G3431" s="82" t="s">
        <v>67</v>
      </c>
      <c r="H3431" s="90" t="n">
        <v>39539</v>
      </c>
      <c r="I3431" s="82" t="n">
        <v>0</v>
      </c>
      <c r="J3431" s="82" t="n">
        <v>0</v>
      </c>
      <c r="K3431" s="83" t="n">
        <f aca="false">IF(J3431=0,0,J3431/I3431)</f>
        <v>0</v>
      </c>
      <c r="L3431" s="83" t="n">
        <f aca="false">I3431/UOM</f>
        <v>0</v>
      </c>
      <c r="M3431" s="83" t="n">
        <f aca="false">J3431/UOM</f>
        <v>0</v>
      </c>
      <c r="N3431" s="84" t="str">
        <f aca="false">IF(F3431="P","PHY",IF(F3431="G","G",E3431))</f>
        <v>P</v>
      </c>
      <c r="O3431" s="84" t="str">
        <f aca="false">IF(ISNA(VLOOKUP(G3431,BadCanCurves,1,FALSE())),VLOOKUP(D3431,FOLIOS,6,FALSE()),"not used")</f>
        <v>not used</v>
      </c>
      <c r="P3431" s="84" t="n">
        <f aca="false">IF($N3431="P",VLOOKUP(H3431,PrcBuckets,2,FALSE()),0)</f>
        <v>13</v>
      </c>
      <c r="Q3431" s="84" t="n">
        <f aca="false">IF($N3431="D",VLOOKUP(H3431,BasisBuckets,2,FALSE()),0)</f>
        <v>0</v>
      </c>
      <c r="R3431" s="84" t="n">
        <f aca="false">IF($N3431="PHY",VLOOKUP(H3431,PGDBuckets,2,FALSE()),0)</f>
        <v>0</v>
      </c>
      <c r="S3431" s="84" t="n">
        <f aca="false">IF($N3431="G",VLOOKUP(H3431,PGDBuckets,2,FALSE()),0)</f>
        <v>0</v>
      </c>
      <c r="T3431" s="84" t="n">
        <f aca="false">SUM(P3431:S3431)</f>
        <v>13</v>
      </c>
      <c r="U3431" s="84" t="str">
        <f aca="false">IF(O3431="not used","-",O3431&amp;N3431&amp;T3431)</f>
        <v>-</v>
      </c>
      <c r="V3431" s="84" t="str">
        <f aca="false">IF(O3431="Not Used","-",VLOOKUP(D3431,FOLIOS,7,FALSE())&amp;H3431)</f>
        <v>-</v>
      </c>
      <c r="W3431" s="84" t="str">
        <f aca="false">IF(U3431="-","-",O3431&amp;E3431&amp;H3431)</f>
        <v>-</v>
      </c>
      <c r="X3431" s="85" t="str">
        <f aca="false">D3431&amp;G3431</f>
        <v>FT-CAND-EGSC-PRCTOLL:MONCH/CHI</v>
      </c>
      <c r="AF3431" s="0" t="str">
        <f aca="false">D3431&amp;V3431</f>
        <v>FT-CAND-EGSC-PRC-</v>
      </c>
    </row>
    <row r="3432" customFormat="false" ht="12.75" hidden="false" customHeight="false" outlineLevel="0" collapsed="false">
      <c r="A3432" s="81" t="n">
        <v>36682</v>
      </c>
      <c r="B3432" s="82" t="s">
        <v>55</v>
      </c>
      <c r="C3432" s="82" t="s">
        <v>56</v>
      </c>
      <c r="D3432" s="82" t="s">
        <v>103</v>
      </c>
      <c r="E3432" s="82" t="s">
        <v>24</v>
      </c>
      <c r="F3432" s="81"/>
      <c r="G3432" s="82" t="s">
        <v>67</v>
      </c>
      <c r="H3432" s="90" t="n">
        <v>39569</v>
      </c>
      <c r="I3432" s="82" t="n">
        <v>0</v>
      </c>
      <c r="J3432" s="82" t="n">
        <v>0</v>
      </c>
      <c r="K3432" s="83" t="n">
        <f aca="false">IF(J3432=0,0,J3432/I3432)</f>
        <v>0</v>
      </c>
      <c r="L3432" s="83" t="n">
        <f aca="false">I3432/UOM</f>
        <v>0</v>
      </c>
      <c r="M3432" s="83" t="n">
        <f aca="false">J3432/UOM</f>
        <v>0</v>
      </c>
      <c r="N3432" s="84" t="str">
        <f aca="false">IF(F3432="P","PHY",IF(F3432="G","G",E3432))</f>
        <v>P</v>
      </c>
      <c r="O3432" s="84" t="str">
        <f aca="false">IF(ISNA(VLOOKUP(G3432,BadCanCurves,1,FALSE())),VLOOKUP(D3432,FOLIOS,6,FALSE()),"not used")</f>
        <v>not used</v>
      </c>
      <c r="P3432" s="84" t="n">
        <f aca="false">IF($N3432="P",VLOOKUP(H3432,PrcBuckets,2,FALSE()),0)</f>
        <v>13</v>
      </c>
      <c r="Q3432" s="84" t="n">
        <f aca="false">IF($N3432="D",VLOOKUP(H3432,BasisBuckets,2,FALSE()),0)</f>
        <v>0</v>
      </c>
      <c r="R3432" s="84" t="n">
        <f aca="false">IF($N3432="PHY",VLOOKUP(H3432,PGDBuckets,2,FALSE()),0)</f>
        <v>0</v>
      </c>
      <c r="S3432" s="84" t="n">
        <f aca="false">IF($N3432="G",VLOOKUP(H3432,PGDBuckets,2,FALSE()),0)</f>
        <v>0</v>
      </c>
      <c r="T3432" s="84" t="n">
        <f aca="false">SUM(P3432:S3432)</f>
        <v>13</v>
      </c>
      <c r="U3432" s="84" t="str">
        <f aca="false">IF(O3432="not used","-",O3432&amp;N3432&amp;T3432)</f>
        <v>-</v>
      </c>
      <c r="V3432" s="84" t="str">
        <f aca="false">IF(O3432="Not Used","-",VLOOKUP(D3432,FOLIOS,7,FALSE())&amp;H3432)</f>
        <v>-</v>
      </c>
      <c r="W3432" s="84" t="str">
        <f aca="false">IF(U3432="-","-",O3432&amp;E3432&amp;H3432)</f>
        <v>-</v>
      </c>
      <c r="X3432" s="85" t="str">
        <f aca="false">D3432&amp;G3432</f>
        <v>FT-CAND-EGSC-PRCTOLL:MONCH/CHI</v>
      </c>
      <c r="AF3432" s="0" t="str">
        <f aca="false">D3432&amp;V3432</f>
        <v>FT-CAND-EGSC-PRC-</v>
      </c>
    </row>
    <row r="3433" customFormat="false" ht="12.75" hidden="false" customHeight="false" outlineLevel="0" collapsed="false">
      <c r="A3433" s="81" t="n">
        <v>36682</v>
      </c>
      <c r="B3433" s="82" t="s">
        <v>55</v>
      </c>
      <c r="C3433" s="82" t="s">
        <v>56</v>
      </c>
      <c r="D3433" s="82" t="s">
        <v>103</v>
      </c>
      <c r="E3433" s="82" t="s">
        <v>24</v>
      </c>
      <c r="F3433" s="81"/>
      <c r="G3433" s="82" t="s">
        <v>67</v>
      </c>
      <c r="H3433" s="90" t="n">
        <v>39600</v>
      </c>
      <c r="I3433" s="82" t="n">
        <v>0</v>
      </c>
      <c r="J3433" s="82" t="n">
        <v>0</v>
      </c>
      <c r="K3433" s="83" t="n">
        <f aca="false">IF(J3433=0,0,J3433/I3433)</f>
        <v>0</v>
      </c>
      <c r="L3433" s="83" t="n">
        <f aca="false">I3433/UOM</f>
        <v>0</v>
      </c>
      <c r="M3433" s="83" t="n">
        <f aca="false">J3433/UOM</f>
        <v>0</v>
      </c>
      <c r="N3433" s="84" t="str">
        <f aca="false">IF(F3433="P","PHY",IF(F3433="G","G",E3433))</f>
        <v>P</v>
      </c>
      <c r="O3433" s="84" t="str">
        <f aca="false">IF(ISNA(VLOOKUP(G3433,BadCanCurves,1,FALSE())),VLOOKUP(D3433,FOLIOS,6,FALSE()),"not used")</f>
        <v>not used</v>
      </c>
      <c r="P3433" s="84" t="n">
        <f aca="false">IF($N3433="P",VLOOKUP(H3433,PrcBuckets,2,FALSE()),0)</f>
        <v>13</v>
      </c>
      <c r="Q3433" s="84" t="n">
        <f aca="false">IF($N3433="D",VLOOKUP(H3433,BasisBuckets,2,FALSE()),0)</f>
        <v>0</v>
      </c>
      <c r="R3433" s="84" t="n">
        <f aca="false">IF($N3433="PHY",VLOOKUP(H3433,PGDBuckets,2,FALSE()),0)</f>
        <v>0</v>
      </c>
      <c r="S3433" s="84" t="n">
        <f aca="false">IF($N3433="G",VLOOKUP(H3433,PGDBuckets,2,FALSE()),0)</f>
        <v>0</v>
      </c>
      <c r="T3433" s="84" t="n">
        <f aca="false">SUM(P3433:S3433)</f>
        <v>13</v>
      </c>
      <c r="U3433" s="84" t="str">
        <f aca="false">IF(O3433="not used","-",O3433&amp;N3433&amp;T3433)</f>
        <v>-</v>
      </c>
      <c r="V3433" s="84" t="str">
        <f aca="false">IF(O3433="Not Used","-",VLOOKUP(D3433,FOLIOS,7,FALSE())&amp;H3433)</f>
        <v>-</v>
      </c>
      <c r="W3433" s="84" t="str">
        <f aca="false">IF(U3433="-","-",O3433&amp;E3433&amp;H3433)</f>
        <v>-</v>
      </c>
      <c r="X3433" s="85" t="str">
        <f aca="false">D3433&amp;G3433</f>
        <v>FT-CAND-EGSC-PRCTOLL:MONCH/CHI</v>
      </c>
      <c r="AF3433" s="0" t="str">
        <f aca="false">D3433&amp;V3433</f>
        <v>FT-CAND-EGSC-PRC-</v>
      </c>
    </row>
    <row r="3434" customFormat="false" ht="12.75" hidden="false" customHeight="false" outlineLevel="0" collapsed="false">
      <c r="A3434" s="81" t="n">
        <v>36682</v>
      </c>
      <c r="B3434" s="82" t="s">
        <v>55</v>
      </c>
      <c r="C3434" s="82" t="s">
        <v>56</v>
      </c>
      <c r="D3434" s="82" t="s">
        <v>103</v>
      </c>
      <c r="E3434" s="82" t="s">
        <v>24</v>
      </c>
      <c r="F3434" s="81"/>
      <c r="G3434" s="82" t="s">
        <v>67</v>
      </c>
      <c r="H3434" s="90" t="n">
        <v>39630</v>
      </c>
      <c r="I3434" s="82" t="n">
        <v>0</v>
      </c>
      <c r="J3434" s="82" t="n">
        <v>0</v>
      </c>
      <c r="K3434" s="83" t="n">
        <f aca="false">IF(J3434=0,0,J3434/I3434)</f>
        <v>0</v>
      </c>
      <c r="L3434" s="83" t="n">
        <f aca="false">I3434/UOM</f>
        <v>0</v>
      </c>
      <c r="M3434" s="83" t="n">
        <f aca="false">J3434/UOM</f>
        <v>0</v>
      </c>
      <c r="N3434" s="84" t="str">
        <f aca="false">IF(F3434="P","PHY",IF(F3434="G","G",E3434))</f>
        <v>P</v>
      </c>
      <c r="O3434" s="84" t="str">
        <f aca="false">IF(ISNA(VLOOKUP(G3434,BadCanCurves,1,FALSE())),VLOOKUP(D3434,FOLIOS,6,FALSE()),"not used")</f>
        <v>not used</v>
      </c>
      <c r="P3434" s="84" t="n">
        <f aca="false">IF($N3434="P",VLOOKUP(H3434,PrcBuckets,2,FALSE()),0)</f>
        <v>13</v>
      </c>
      <c r="Q3434" s="84" t="n">
        <f aca="false">IF($N3434="D",VLOOKUP(H3434,BasisBuckets,2,FALSE()),0)</f>
        <v>0</v>
      </c>
      <c r="R3434" s="84" t="n">
        <f aca="false">IF($N3434="PHY",VLOOKUP(H3434,PGDBuckets,2,FALSE()),0)</f>
        <v>0</v>
      </c>
      <c r="S3434" s="84" t="n">
        <f aca="false">IF($N3434="G",VLOOKUP(H3434,PGDBuckets,2,FALSE()),0)</f>
        <v>0</v>
      </c>
      <c r="T3434" s="84" t="n">
        <f aca="false">SUM(P3434:S3434)</f>
        <v>13</v>
      </c>
      <c r="U3434" s="84" t="str">
        <f aca="false">IF(O3434="not used","-",O3434&amp;N3434&amp;T3434)</f>
        <v>-</v>
      </c>
      <c r="V3434" s="84" t="str">
        <f aca="false">IF(O3434="Not Used","-",VLOOKUP(D3434,FOLIOS,7,FALSE())&amp;H3434)</f>
        <v>-</v>
      </c>
      <c r="W3434" s="84" t="str">
        <f aca="false">IF(U3434="-","-",O3434&amp;E3434&amp;H3434)</f>
        <v>-</v>
      </c>
      <c r="X3434" s="85" t="str">
        <f aca="false">D3434&amp;G3434</f>
        <v>FT-CAND-EGSC-PRCTOLL:MONCH/CHI</v>
      </c>
      <c r="AF3434" s="0" t="str">
        <f aca="false">D3434&amp;V3434</f>
        <v>FT-CAND-EGSC-PRC-</v>
      </c>
    </row>
    <row r="3435" customFormat="false" ht="12.75" hidden="false" customHeight="false" outlineLevel="0" collapsed="false">
      <c r="A3435" s="81" t="n">
        <v>36682</v>
      </c>
      <c r="B3435" s="82" t="s">
        <v>55</v>
      </c>
      <c r="C3435" s="82" t="s">
        <v>56</v>
      </c>
      <c r="D3435" s="82" t="s">
        <v>103</v>
      </c>
      <c r="E3435" s="82" t="s">
        <v>24</v>
      </c>
      <c r="F3435" s="81"/>
      <c r="G3435" s="82" t="s">
        <v>67</v>
      </c>
      <c r="H3435" s="90" t="n">
        <v>39661</v>
      </c>
      <c r="I3435" s="82" t="n">
        <v>0</v>
      </c>
      <c r="J3435" s="82" t="n">
        <v>0</v>
      </c>
      <c r="K3435" s="83" t="n">
        <f aca="false">IF(J3435=0,0,J3435/I3435)</f>
        <v>0</v>
      </c>
      <c r="L3435" s="83" t="n">
        <f aca="false">I3435/UOM</f>
        <v>0</v>
      </c>
      <c r="M3435" s="83" t="n">
        <f aca="false">J3435/UOM</f>
        <v>0</v>
      </c>
      <c r="N3435" s="84" t="str">
        <f aca="false">IF(F3435="P","PHY",IF(F3435="G","G",E3435))</f>
        <v>P</v>
      </c>
      <c r="O3435" s="84" t="str">
        <f aca="false">IF(ISNA(VLOOKUP(G3435,BadCanCurves,1,FALSE())),VLOOKUP(D3435,FOLIOS,6,FALSE()),"not used")</f>
        <v>not used</v>
      </c>
      <c r="P3435" s="84" t="n">
        <f aca="false">IF($N3435="P",VLOOKUP(H3435,PrcBuckets,2,FALSE()),0)</f>
        <v>13</v>
      </c>
      <c r="Q3435" s="84" t="n">
        <f aca="false">IF($N3435="D",VLOOKUP(H3435,BasisBuckets,2,FALSE()),0)</f>
        <v>0</v>
      </c>
      <c r="R3435" s="84" t="n">
        <f aca="false">IF($N3435="PHY",VLOOKUP(H3435,PGDBuckets,2,FALSE()),0)</f>
        <v>0</v>
      </c>
      <c r="S3435" s="84" t="n">
        <f aca="false">IF($N3435="G",VLOOKUP(H3435,PGDBuckets,2,FALSE()),0)</f>
        <v>0</v>
      </c>
      <c r="T3435" s="84" t="n">
        <f aca="false">SUM(P3435:S3435)</f>
        <v>13</v>
      </c>
      <c r="U3435" s="84" t="str">
        <f aca="false">IF(O3435="not used","-",O3435&amp;N3435&amp;T3435)</f>
        <v>-</v>
      </c>
      <c r="V3435" s="84" t="str">
        <f aca="false">IF(O3435="Not Used","-",VLOOKUP(D3435,FOLIOS,7,FALSE())&amp;H3435)</f>
        <v>-</v>
      </c>
      <c r="W3435" s="84" t="str">
        <f aca="false">IF(U3435="-","-",O3435&amp;E3435&amp;H3435)</f>
        <v>-</v>
      </c>
      <c r="X3435" s="85" t="str">
        <f aca="false">D3435&amp;G3435</f>
        <v>FT-CAND-EGSC-PRCTOLL:MONCH/CHI</v>
      </c>
      <c r="AF3435" s="0" t="str">
        <f aca="false">D3435&amp;V3435</f>
        <v>FT-CAND-EGSC-PRC-</v>
      </c>
    </row>
    <row r="3436" customFormat="false" ht="12.75" hidden="false" customHeight="false" outlineLevel="0" collapsed="false">
      <c r="A3436" s="81" t="n">
        <v>36682</v>
      </c>
      <c r="B3436" s="82" t="s">
        <v>55</v>
      </c>
      <c r="C3436" s="82" t="s">
        <v>56</v>
      </c>
      <c r="D3436" s="82" t="s">
        <v>103</v>
      </c>
      <c r="E3436" s="82" t="s">
        <v>24</v>
      </c>
      <c r="F3436" s="81"/>
      <c r="G3436" s="82" t="s">
        <v>67</v>
      </c>
      <c r="H3436" s="90" t="n">
        <v>39692</v>
      </c>
      <c r="I3436" s="82" t="n">
        <v>0</v>
      </c>
      <c r="J3436" s="82" t="n">
        <v>0</v>
      </c>
      <c r="K3436" s="83" t="n">
        <f aca="false">IF(J3436=0,0,J3436/I3436)</f>
        <v>0</v>
      </c>
      <c r="L3436" s="83" t="n">
        <f aca="false">I3436/UOM</f>
        <v>0</v>
      </c>
      <c r="M3436" s="83" t="n">
        <f aca="false">J3436/UOM</f>
        <v>0</v>
      </c>
      <c r="N3436" s="84" t="str">
        <f aca="false">IF(F3436="P","PHY",IF(F3436="G","G",E3436))</f>
        <v>P</v>
      </c>
      <c r="O3436" s="84" t="str">
        <f aca="false">IF(ISNA(VLOOKUP(G3436,BadCanCurves,1,FALSE())),VLOOKUP(D3436,FOLIOS,6,FALSE()),"not used")</f>
        <v>not used</v>
      </c>
      <c r="P3436" s="84" t="n">
        <f aca="false">IF($N3436="P",VLOOKUP(H3436,PrcBuckets,2,FALSE()),0)</f>
        <v>13</v>
      </c>
      <c r="Q3436" s="84" t="n">
        <f aca="false">IF($N3436="D",VLOOKUP(H3436,BasisBuckets,2,FALSE()),0)</f>
        <v>0</v>
      </c>
      <c r="R3436" s="84" t="n">
        <f aca="false">IF($N3436="PHY",VLOOKUP(H3436,PGDBuckets,2,FALSE()),0)</f>
        <v>0</v>
      </c>
      <c r="S3436" s="84" t="n">
        <f aca="false">IF($N3436="G",VLOOKUP(H3436,PGDBuckets,2,FALSE()),0)</f>
        <v>0</v>
      </c>
      <c r="T3436" s="84" t="n">
        <f aca="false">SUM(P3436:S3436)</f>
        <v>13</v>
      </c>
      <c r="U3436" s="84" t="str">
        <f aca="false">IF(O3436="not used","-",O3436&amp;N3436&amp;T3436)</f>
        <v>-</v>
      </c>
      <c r="V3436" s="84" t="str">
        <f aca="false">IF(O3436="Not Used","-",VLOOKUP(D3436,FOLIOS,7,FALSE())&amp;H3436)</f>
        <v>-</v>
      </c>
      <c r="W3436" s="84" t="str">
        <f aca="false">IF(U3436="-","-",O3436&amp;E3436&amp;H3436)</f>
        <v>-</v>
      </c>
      <c r="X3436" s="85" t="str">
        <f aca="false">D3436&amp;G3436</f>
        <v>FT-CAND-EGSC-PRCTOLL:MONCH/CHI</v>
      </c>
      <c r="AF3436" s="0" t="str">
        <f aca="false">D3436&amp;V3436</f>
        <v>FT-CAND-EGSC-PRC-</v>
      </c>
    </row>
    <row r="3437" customFormat="false" ht="12.75" hidden="false" customHeight="false" outlineLevel="0" collapsed="false">
      <c r="A3437" s="81" t="n">
        <v>36682</v>
      </c>
      <c r="B3437" s="82" t="s">
        <v>55</v>
      </c>
      <c r="C3437" s="82" t="s">
        <v>56</v>
      </c>
      <c r="D3437" s="82" t="s">
        <v>103</v>
      </c>
      <c r="E3437" s="82" t="s">
        <v>24</v>
      </c>
      <c r="F3437" s="81"/>
      <c r="G3437" s="82" t="s">
        <v>67</v>
      </c>
      <c r="H3437" s="90" t="n">
        <v>39722</v>
      </c>
      <c r="I3437" s="82" t="n">
        <v>0</v>
      </c>
      <c r="J3437" s="82" t="n">
        <v>0</v>
      </c>
      <c r="K3437" s="83" t="n">
        <f aca="false">IF(J3437=0,0,J3437/I3437)</f>
        <v>0</v>
      </c>
      <c r="L3437" s="83" t="n">
        <f aca="false">I3437/UOM</f>
        <v>0</v>
      </c>
      <c r="M3437" s="83" t="n">
        <f aca="false">J3437/UOM</f>
        <v>0</v>
      </c>
      <c r="N3437" s="84" t="str">
        <f aca="false">IF(F3437="P","PHY",IF(F3437="G","G",E3437))</f>
        <v>P</v>
      </c>
      <c r="O3437" s="84" t="str">
        <f aca="false">IF(ISNA(VLOOKUP(G3437,BadCanCurves,1,FALSE())),VLOOKUP(D3437,FOLIOS,6,FALSE()),"not used")</f>
        <v>not used</v>
      </c>
      <c r="P3437" s="84" t="n">
        <f aca="false">IF($N3437="P",VLOOKUP(H3437,PrcBuckets,2,FALSE()),0)</f>
        <v>13</v>
      </c>
      <c r="Q3437" s="84" t="n">
        <f aca="false">IF($N3437="D",VLOOKUP(H3437,BasisBuckets,2,FALSE()),0)</f>
        <v>0</v>
      </c>
      <c r="R3437" s="84" t="n">
        <f aca="false">IF($N3437="PHY",VLOOKUP(H3437,PGDBuckets,2,FALSE()),0)</f>
        <v>0</v>
      </c>
      <c r="S3437" s="84" t="n">
        <f aca="false">IF($N3437="G",VLOOKUP(H3437,PGDBuckets,2,FALSE()),0)</f>
        <v>0</v>
      </c>
      <c r="T3437" s="84" t="n">
        <f aca="false">SUM(P3437:S3437)</f>
        <v>13</v>
      </c>
      <c r="U3437" s="84" t="str">
        <f aca="false">IF(O3437="not used","-",O3437&amp;N3437&amp;T3437)</f>
        <v>-</v>
      </c>
      <c r="V3437" s="84" t="str">
        <f aca="false">IF(O3437="Not Used","-",VLOOKUP(D3437,FOLIOS,7,FALSE())&amp;H3437)</f>
        <v>-</v>
      </c>
      <c r="W3437" s="84" t="str">
        <f aca="false">IF(U3437="-","-",O3437&amp;E3437&amp;H3437)</f>
        <v>-</v>
      </c>
      <c r="X3437" s="85" t="str">
        <f aca="false">D3437&amp;G3437</f>
        <v>FT-CAND-EGSC-PRCTOLL:MONCH/CHI</v>
      </c>
      <c r="AF3437" s="0" t="str">
        <f aca="false">D3437&amp;V3437</f>
        <v>FT-CAND-EGSC-PRC-</v>
      </c>
    </row>
    <row r="3438" customFormat="false" ht="12.75" hidden="false" customHeight="false" outlineLevel="0" collapsed="false">
      <c r="A3438" s="81" t="n">
        <v>36682</v>
      </c>
      <c r="B3438" s="82" t="s">
        <v>55</v>
      </c>
      <c r="C3438" s="82" t="s">
        <v>56</v>
      </c>
      <c r="D3438" s="82" t="s">
        <v>103</v>
      </c>
      <c r="E3438" s="82" t="s">
        <v>24</v>
      </c>
      <c r="F3438" s="81"/>
      <c r="G3438" s="82" t="s">
        <v>67</v>
      </c>
      <c r="H3438" s="90" t="n">
        <v>39753</v>
      </c>
      <c r="I3438" s="82" t="n">
        <v>0</v>
      </c>
      <c r="J3438" s="82" t="n">
        <v>0</v>
      </c>
      <c r="K3438" s="83" t="n">
        <f aca="false">IF(J3438=0,0,J3438/I3438)</f>
        <v>0</v>
      </c>
      <c r="L3438" s="83" t="n">
        <f aca="false">I3438/UOM</f>
        <v>0</v>
      </c>
      <c r="M3438" s="83" t="n">
        <f aca="false">J3438/UOM</f>
        <v>0</v>
      </c>
      <c r="N3438" s="84" t="str">
        <f aca="false">IF(F3438="P","PHY",IF(F3438="G","G",E3438))</f>
        <v>P</v>
      </c>
      <c r="O3438" s="84" t="str">
        <f aca="false">IF(ISNA(VLOOKUP(G3438,BadCanCurves,1,FALSE())),VLOOKUP(D3438,FOLIOS,6,FALSE()),"not used")</f>
        <v>not used</v>
      </c>
      <c r="P3438" s="84" t="n">
        <f aca="false">IF($N3438="P",VLOOKUP(H3438,PrcBuckets,2,FALSE()),0)</f>
        <v>13</v>
      </c>
      <c r="Q3438" s="84" t="n">
        <f aca="false">IF($N3438="D",VLOOKUP(H3438,BasisBuckets,2,FALSE()),0)</f>
        <v>0</v>
      </c>
      <c r="R3438" s="84" t="n">
        <f aca="false">IF($N3438="PHY",VLOOKUP(H3438,PGDBuckets,2,FALSE()),0)</f>
        <v>0</v>
      </c>
      <c r="S3438" s="84" t="n">
        <f aca="false">IF($N3438="G",VLOOKUP(H3438,PGDBuckets,2,FALSE()),0)</f>
        <v>0</v>
      </c>
      <c r="T3438" s="84" t="n">
        <f aca="false">SUM(P3438:S3438)</f>
        <v>13</v>
      </c>
      <c r="U3438" s="84" t="str">
        <f aca="false">IF(O3438="not used","-",O3438&amp;N3438&amp;T3438)</f>
        <v>-</v>
      </c>
      <c r="V3438" s="84" t="str">
        <f aca="false">IF(O3438="Not Used","-",VLOOKUP(D3438,FOLIOS,7,FALSE())&amp;H3438)</f>
        <v>-</v>
      </c>
      <c r="W3438" s="84" t="str">
        <f aca="false">IF(U3438="-","-",O3438&amp;E3438&amp;H3438)</f>
        <v>-</v>
      </c>
      <c r="X3438" s="85" t="str">
        <f aca="false">D3438&amp;G3438</f>
        <v>FT-CAND-EGSC-PRCTOLL:MONCH/CHI</v>
      </c>
      <c r="AF3438" s="0" t="str">
        <f aca="false">D3438&amp;V3438</f>
        <v>FT-CAND-EGSC-PRC-</v>
      </c>
    </row>
    <row r="3439" customFormat="false" ht="12.75" hidden="false" customHeight="false" outlineLevel="0" collapsed="false">
      <c r="A3439" s="81" t="n">
        <v>36682</v>
      </c>
      <c r="B3439" s="82" t="s">
        <v>55</v>
      </c>
      <c r="C3439" s="82" t="s">
        <v>56</v>
      </c>
      <c r="D3439" s="82" t="s">
        <v>103</v>
      </c>
      <c r="E3439" s="82" t="s">
        <v>24</v>
      </c>
      <c r="F3439" s="81"/>
      <c r="G3439" s="82" t="s">
        <v>67</v>
      </c>
      <c r="H3439" s="90" t="n">
        <v>39783</v>
      </c>
      <c r="I3439" s="82" t="n">
        <v>-182475</v>
      </c>
      <c r="J3439" s="82" t="n">
        <v>0</v>
      </c>
      <c r="K3439" s="83" t="n">
        <f aca="false">IF(J3439=0,0,J3439/I3439)</f>
        <v>0</v>
      </c>
      <c r="L3439" s="83" t="n">
        <f aca="false">I3439/UOM</f>
        <v>-18.2475</v>
      </c>
      <c r="M3439" s="83" t="n">
        <f aca="false">J3439/UOM</f>
        <v>0</v>
      </c>
      <c r="N3439" s="84" t="str">
        <f aca="false">IF(F3439="P","PHY",IF(F3439="G","G",E3439))</f>
        <v>P</v>
      </c>
      <c r="O3439" s="84" t="str">
        <f aca="false">IF(ISNA(VLOOKUP(G3439,BadCanCurves,1,FALSE())),VLOOKUP(D3439,FOLIOS,6,FALSE()),"not used")</f>
        <v>not used</v>
      </c>
      <c r="P3439" s="84" t="n">
        <f aca="false">IF($N3439="P",VLOOKUP(H3439,PrcBuckets,2,FALSE()),0)</f>
        <v>13</v>
      </c>
      <c r="Q3439" s="84" t="n">
        <f aca="false">IF($N3439="D",VLOOKUP(H3439,BasisBuckets,2,FALSE()),0)</f>
        <v>0</v>
      </c>
      <c r="R3439" s="84" t="n">
        <f aca="false">IF($N3439="PHY",VLOOKUP(H3439,PGDBuckets,2,FALSE()),0)</f>
        <v>0</v>
      </c>
      <c r="S3439" s="84" t="n">
        <f aca="false">IF($N3439="G",VLOOKUP(H3439,PGDBuckets,2,FALSE()),0)</f>
        <v>0</v>
      </c>
      <c r="T3439" s="84" t="n">
        <f aca="false">SUM(P3439:S3439)</f>
        <v>13</v>
      </c>
      <c r="U3439" s="84" t="str">
        <f aca="false">IF(O3439="not used","-",O3439&amp;N3439&amp;T3439)</f>
        <v>-</v>
      </c>
      <c r="V3439" s="84" t="str">
        <f aca="false">IF(O3439="Not Used","-",VLOOKUP(D3439,FOLIOS,7,FALSE())&amp;H3439)</f>
        <v>-</v>
      </c>
      <c r="W3439" s="84" t="str">
        <f aca="false">IF(U3439="-","-",O3439&amp;E3439&amp;H3439)</f>
        <v>-</v>
      </c>
      <c r="X3439" s="85" t="str">
        <f aca="false">D3439&amp;G3439</f>
        <v>FT-CAND-EGSC-PRCTOLL:MONCH/CHI</v>
      </c>
      <c r="AF3439" s="0" t="str">
        <f aca="false">D3439&amp;V3439</f>
        <v>FT-CAND-EGSC-PRC-</v>
      </c>
    </row>
    <row r="3440" customFormat="false" ht="12.75" hidden="false" customHeight="false" outlineLevel="0" collapsed="false">
      <c r="A3440" s="81" t="n">
        <v>36682</v>
      </c>
      <c r="B3440" s="82" t="s">
        <v>55</v>
      </c>
      <c r="C3440" s="82" t="s">
        <v>56</v>
      </c>
      <c r="D3440" s="82" t="s">
        <v>103</v>
      </c>
      <c r="E3440" s="82" t="s">
        <v>24</v>
      </c>
      <c r="F3440" s="81"/>
      <c r="G3440" s="82" t="s">
        <v>68</v>
      </c>
      <c r="H3440" s="90" t="n">
        <v>36708</v>
      </c>
      <c r="I3440" s="82" t="n">
        <v>0</v>
      </c>
      <c r="J3440" s="82" t="n">
        <v>0</v>
      </c>
      <c r="K3440" s="83" t="n">
        <f aca="false">IF(J3440=0,0,J3440/I3440)</f>
        <v>0</v>
      </c>
      <c r="L3440" s="83" t="n">
        <f aca="false">I3440/UOM</f>
        <v>0</v>
      </c>
      <c r="M3440" s="83" t="n">
        <f aca="false">J3440/UOM</f>
        <v>0</v>
      </c>
      <c r="N3440" s="84" t="str">
        <f aca="false">IF(F3440="P","PHY",IF(F3440="G","G",E3440))</f>
        <v>P</v>
      </c>
      <c r="O3440" s="84" t="str">
        <f aca="false">IF(ISNA(VLOOKUP(G3440,BadCanCurves,1,FALSE())),VLOOKUP(D3440,FOLIOS,6,FALSE()),"not used")</f>
        <v>not used</v>
      </c>
      <c r="P3440" s="84" t="n">
        <f aca="false">IF($N3440="P",VLOOKUP(H3440,PrcBuckets,2,FALSE()),0)</f>
        <v>4</v>
      </c>
      <c r="Q3440" s="84" t="n">
        <f aca="false">IF($N3440="D",VLOOKUP(H3440,BasisBuckets,2,FALSE()),0)</f>
        <v>0</v>
      </c>
      <c r="R3440" s="84" t="n">
        <f aca="false">IF($N3440="PHY",VLOOKUP(H3440,PGDBuckets,2,FALSE()),0)</f>
        <v>0</v>
      </c>
      <c r="S3440" s="84" t="n">
        <f aca="false">IF($N3440="G",VLOOKUP(H3440,PGDBuckets,2,FALSE()),0)</f>
        <v>0</v>
      </c>
      <c r="T3440" s="84" t="n">
        <f aca="false">SUM(P3440:S3440)</f>
        <v>4</v>
      </c>
      <c r="U3440" s="84" t="str">
        <f aca="false">IF(O3440="not used","-",O3440&amp;N3440&amp;T3440)</f>
        <v>-</v>
      </c>
      <c r="V3440" s="84" t="str">
        <f aca="false">IF(O3440="Not Used","-",VLOOKUP(D3440,FOLIOS,7,FALSE())&amp;H3440)</f>
        <v>-</v>
      </c>
      <c r="W3440" s="84" t="str">
        <f aca="false">IF(U3440="-","-",O3440&amp;E3440&amp;H3440)</f>
        <v>-</v>
      </c>
      <c r="X3440" s="85" t="str">
        <f aca="false">D3440&amp;G3440</f>
        <v>FT-CAND-EGSC-PRCTOLL:MONCH/VEN</v>
      </c>
      <c r="AF3440" s="0" t="str">
        <f aca="false">D3440&amp;V3440</f>
        <v>FT-CAND-EGSC-PRC-</v>
      </c>
    </row>
    <row r="3441" customFormat="false" ht="12.75" hidden="false" customHeight="false" outlineLevel="0" collapsed="false">
      <c r="A3441" s="81" t="n">
        <v>36682</v>
      </c>
      <c r="B3441" s="82" t="s">
        <v>55</v>
      </c>
      <c r="C3441" s="82" t="s">
        <v>56</v>
      </c>
      <c r="D3441" s="82" t="s">
        <v>103</v>
      </c>
      <c r="E3441" s="82" t="s">
        <v>24</v>
      </c>
      <c r="F3441" s="81"/>
      <c r="G3441" s="82" t="s">
        <v>68</v>
      </c>
      <c r="H3441" s="90" t="n">
        <v>36739</v>
      </c>
      <c r="I3441" s="82" t="n">
        <v>0</v>
      </c>
      <c r="J3441" s="82" t="n">
        <v>0</v>
      </c>
      <c r="K3441" s="83" t="n">
        <f aca="false">IF(J3441=0,0,J3441/I3441)</f>
        <v>0</v>
      </c>
      <c r="L3441" s="83" t="n">
        <f aca="false">I3441/UOM</f>
        <v>0</v>
      </c>
      <c r="M3441" s="83" t="n">
        <f aca="false">J3441/UOM</f>
        <v>0</v>
      </c>
      <c r="N3441" s="84" t="str">
        <f aca="false">IF(F3441="P","PHY",IF(F3441="G","G",E3441))</f>
        <v>P</v>
      </c>
      <c r="O3441" s="84" t="str">
        <f aca="false">IF(ISNA(VLOOKUP(G3441,BadCanCurves,1,FALSE())),VLOOKUP(D3441,FOLIOS,6,FALSE()),"not used")</f>
        <v>not used</v>
      </c>
      <c r="P3441" s="84" t="n">
        <f aca="false">IF($N3441="P",VLOOKUP(H3441,PrcBuckets,2,FALSE()),0)</f>
        <v>5</v>
      </c>
      <c r="Q3441" s="84" t="n">
        <f aca="false">IF($N3441="D",VLOOKUP(H3441,BasisBuckets,2,FALSE()),0)</f>
        <v>0</v>
      </c>
      <c r="R3441" s="84" t="n">
        <f aca="false">IF($N3441="PHY",VLOOKUP(H3441,PGDBuckets,2,FALSE()),0)</f>
        <v>0</v>
      </c>
      <c r="S3441" s="84" t="n">
        <f aca="false">IF($N3441="G",VLOOKUP(H3441,PGDBuckets,2,FALSE()),0)</f>
        <v>0</v>
      </c>
      <c r="T3441" s="84" t="n">
        <f aca="false">SUM(P3441:S3441)</f>
        <v>5</v>
      </c>
      <c r="U3441" s="84" t="str">
        <f aca="false">IF(O3441="not used","-",O3441&amp;N3441&amp;T3441)</f>
        <v>-</v>
      </c>
      <c r="V3441" s="84" t="str">
        <f aca="false">IF(O3441="Not Used","-",VLOOKUP(D3441,FOLIOS,7,FALSE())&amp;H3441)</f>
        <v>-</v>
      </c>
      <c r="W3441" s="84" t="str">
        <f aca="false">IF(U3441="-","-",O3441&amp;E3441&amp;H3441)</f>
        <v>-</v>
      </c>
      <c r="X3441" s="85" t="str">
        <f aca="false">D3441&amp;G3441</f>
        <v>FT-CAND-EGSC-PRCTOLL:MONCH/VEN</v>
      </c>
      <c r="AF3441" s="0" t="str">
        <f aca="false">D3441&amp;V3441</f>
        <v>FT-CAND-EGSC-PRC-</v>
      </c>
    </row>
    <row r="3442" customFormat="false" ht="12.75" hidden="false" customHeight="false" outlineLevel="0" collapsed="false">
      <c r="A3442" s="81" t="n">
        <v>36682</v>
      </c>
      <c r="B3442" s="82" t="s">
        <v>55</v>
      </c>
      <c r="C3442" s="82" t="s">
        <v>56</v>
      </c>
      <c r="D3442" s="82" t="s">
        <v>103</v>
      </c>
      <c r="E3442" s="82" t="s">
        <v>24</v>
      </c>
      <c r="F3442" s="81"/>
      <c r="G3442" s="82" t="s">
        <v>68</v>
      </c>
      <c r="H3442" s="90" t="n">
        <v>36770</v>
      </c>
      <c r="I3442" s="82" t="n">
        <v>0</v>
      </c>
      <c r="J3442" s="82" t="n">
        <v>0</v>
      </c>
      <c r="K3442" s="83" t="n">
        <f aca="false">IF(J3442=0,0,J3442/I3442)</f>
        <v>0</v>
      </c>
      <c r="L3442" s="83" t="n">
        <f aca="false">I3442/UOM</f>
        <v>0</v>
      </c>
      <c r="M3442" s="83" t="n">
        <f aca="false">J3442/UOM</f>
        <v>0</v>
      </c>
      <c r="N3442" s="84" t="str">
        <f aca="false">IF(F3442="P","PHY",IF(F3442="G","G",E3442))</f>
        <v>P</v>
      </c>
      <c r="O3442" s="84" t="str">
        <f aca="false">IF(ISNA(VLOOKUP(G3442,BadCanCurves,1,FALSE())),VLOOKUP(D3442,FOLIOS,6,FALSE()),"not used")</f>
        <v>not used</v>
      </c>
      <c r="P3442" s="84" t="n">
        <f aca="false">IF($N3442="P",VLOOKUP(H3442,PrcBuckets,2,FALSE()),0)</f>
        <v>6</v>
      </c>
      <c r="Q3442" s="84" t="n">
        <f aca="false">IF($N3442="D",VLOOKUP(H3442,BasisBuckets,2,FALSE()),0)</f>
        <v>0</v>
      </c>
      <c r="R3442" s="84" t="n">
        <f aca="false">IF($N3442="PHY",VLOOKUP(H3442,PGDBuckets,2,FALSE()),0)</f>
        <v>0</v>
      </c>
      <c r="S3442" s="84" t="n">
        <f aca="false">IF($N3442="G",VLOOKUP(H3442,PGDBuckets,2,FALSE()),0)</f>
        <v>0</v>
      </c>
      <c r="T3442" s="84" t="n">
        <f aca="false">SUM(P3442:S3442)</f>
        <v>6</v>
      </c>
      <c r="U3442" s="84" t="str">
        <f aca="false">IF(O3442="not used","-",O3442&amp;N3442&amp;T3442)</f>
        <v>-</v>
      </c>
      <c r="V3442" s="84" t="str">
        <f aca="false">IF(O3442="Not Used","-",VLOOKUP(D3442,FOLIOS,7,FALSE())&amp;H3442)</f>
        <v>-</v>
      </c>
      <c r="W3442" s="84" t="str">
        <f aca="false">IF(U3442="-","-",O3442&amp;E3442&amp;H3442)</f>
        <v>-</v>
      </c>
      <c r="X3442" s="85" t="str">
        <f aca="false">D3442&amp;G3442</f>
        <v>FT-CAND-EGSC-PRCTOLL:MONCH/VEN</v>
      </c>
      <c r="AF3442" s="0" t="str">
        <f aca="false">D3442&amp;V3442</f>
        <v>FT-CAND-EGSC-PRC-</v>
      </c>
    </row>
    <row r="3443" customFormat="false" ht="12.75" hidden="false" customHeight="false" outlineLevel="0" collapsed="false">
      <c r="A3443" s="81" t="n">
        <v>36682</v>
      </c>
      <c r="B3443" s="82" t="s">
        <v>55</v>
      </c>
      <c r="C3443" s="82" t="s">
        <v>56</v>
      </c>
      <c r="D3443" s="82" t="s">
        <v>103</v>
      </c>
      <c r="E3443" s="82" t="s">
        <v>24</v>
      </c>
      <c r="F3443" s="81"/>
      <c r="G3443" s="82" t="s">
        <v>68</v>
      </c>
      <c r="H3443" s="90" t="n">
        <v>36800</v>
      </c>
      <c r="I3443" s="82" t="n">
        <v>0</v>
      </c>
      <c r="J3443" s="82" t="n">
        <v>0</v>
      </c>
      <c r="K3443" s="83" t="n">
        <f aca="false">IF(J3443=0,0,J3443/I3443)</f>
        <v>0</v>
      </c>
      <c r="L3443" s="83" t="n">
        <f aca="false">I3443/UOM</f>
        <v>0</v>
      </c>
      <c r="M3443" s="83" t="n">
        <f aca="false">J3443/UOM</f>
        <v>0</v>
      </c>
      <c r="N3443" s="84" t="str">
        <f aca="false">IF(F3443="P","PHY",IF(F3443="G","G",E3443))</f>
        <v>P</v>
      </c>
      <c r="O3443" s="84" t="str">
        <f aca="false">IF(ISNA(VLOOKUP(G3443,BadCanCurves,1,FALSE())),VLOOKUP(D3443,FOLIOS,6,FALSE()),"not used")</f>
        <v>not used</v>
      </c>
      <c r="P3443" s="84" t="n">
        <f aca="false">IF($N3443="P",VLOOKUP(H3443,PrcBuckets,2,FALSE()),0)</f>
        <v>7</v>
      </c>
      <c r="Q3443" s="84" t="n">
        <f aca="false">IF($N3443="D",VLOOKUP(H3443,BasisBuckets,2,FALSE()),0)</f>
        <v>0</v>
      </c>
      <c r="R3443" s="84" t="n">
        <f aca="false">IF($N3443="PHY",VLOOKUP(H3443,PGDBuckets,2,FALSE()),0)</f>
        <v>0</v>
      </c>
      <c r="S3443" s="84" t="n">
        <f aca="false">IF($N3443="G",VLOOKUP(H3443,PGDBuckets,2,FALSE()),0)</f>
        <v>0</v>
      </c>
      <c r="T3443" s="84" t="n">
        <f aca="false">SUM(P3443:S3443)</f>
        <v>7</v>
      </c>
      <c r="U3443" s="84" t="str">
        <f aca="false">IF(O3443="not used","-",O3443&amp;N3443&amp;T3443)</f>
        <v>-</v>
      </c>
      <c r="V3443" s="84" t="str">
        <f aca="false">IF(O3443="Not Used","-",VLOOKUP(D3443,FOLIOS,7,FALSE())&amp;H3443)</f>
        <v>-</v>
      </c>
      <c r="W3443" s="84" t="str">
        <f aca="false">IF(U3443="-","-",O3443&amp;E3443&amp;H3443)</f>
        <v>-</v>
      </c>
      <c r="X3443" s="85" t="str">
        <f aca="false">D3443&amp;G3443</f>
        <v>FT-CAND-EGSC-PRCTOLL:MONCH/VEN</v>
      </c>
      <c r="AF3443" s="0" t="str">
        <f aca="false">D3443&amp;V3443</f>
        <v>FT-CAND-EGSC-PRC-</v>
      </c>
    </row>
    <row r="3444" customFormat="false" ht="12.75" hidden="false" customHeight="false" outlineLevel="0" collapsed="false">
      <c r="A3444" s="81" t="n">
        <v>36682</v>
      </c>
      <c r="B3444" s="82" t="s">
        <v>55</v>
      </c>
      <c r="C3444" s="82" t="s">
        <v>56</v>
      </c>
      <c r="D3444" s="82" t="s">
        <v>103</v>
      </c>
      <c r="E3444" s="82" t="s">
        <v>24</v>
      </c>
      <c r="F3444" s="81"/>
      <c r="G3444" s="82" t="s">
        <v>68</v>
      </c>
      <c r="H3444" s="90" t="n">
        <v>36831</v>
      </c>
      <c r="I3444" s="82" t="n">
        <v>0</v>
      </c>
      <c r="J3444" s="82" t="n">
        <v>0</v>
      </c>
      <c r="K3444" s="83" t="n">
        <f aca="false">IF(J3444=0,0,J3444/I3444)</f>
        <v>0</v>
      </c>
      <c r="L3444" s="83" t="n">
        <f aca="false">I3444/UOM</f>
        <v>0</v>
      </c>
      <c r="M3444" s="83" t="n">
        <f aca="false">J3444/UOM</f>
        <v>0</v>
      </c>
      <c r="N3444" s="84" t="str">
        <f aca="false">IF(F3444="P","PHY",IF(F3444="G","G",E3444))</f>
        <v>P</v>
      </c>
      <c r="O3444" s="84" t="str">
        <f aca="false">IF(ISNA(VLOOKUP(G3444,BadCanCurves,1,FALSE())),VLOOKUP(D3444,FOLIOS,6,FALSE()),"not used")</f>
        <v>not used</v>
      </c>
      <c r="P3444" s="84" t="n">
        <f aca="false">IF($N3444="P",VLOOKUP(H3444,PrcBuckets,2,FALSE()),0)</f>
        <v>8</v>
      </c>
      <c r="Q3444" s="84" t="n">
        <f aca="false">IF($N3444="D",VLOOKUP(H3444,BasisBuckets,2,FALSE()),0)</f>
        <v>0</v>
      </c>
      <c r="R3444" s="84" t="n">
        <f aca="false">IF($N3444="PHY",VLOOKUP(H3444,PGDBuckets,2,FALSE()),0)</f>
        <v>0</v>
      </c>
      <c r="S3444" s="84" t="n">
        <f aca="false">IF($N3444="G",VLOOKUP(H3444,PGDBuckets,2,FALSE()),0)</f>
        <v>0</v>
      </c>
      <c r="T3444" s="84" t="n">
        <f aca="false">SUM(P3444:S3444)</f>
        <v>8</v>
      </c>
      <c r="U3444" s="84" t="str">
        <f aca="false">IF(O3444="not used","-",O3444&amp;N3444&amp;T3444)</f>
        <v>-</v>
      </c>
      <c r="V3444" s="84" t="str">
        <f aca="false">IF(O3444="Not Used","-",VLOOKUP(D3444,FOLIOS,7,FALSE())&amp;H3444)</f>
        <v>-</v>
      </c>
      <c r="W3444" s="84" t="str">
        <f aca="false">IF(U3444="-","-",O3444&amp;E3444&amp;H3444)</f>
        <v>-</v>
      </c>
      <c r="X3444" s="85" t="str">
        <f aca="false">D3444&amp;G3444</f>
        <v>FT-CAND-EGSC-PRCTOLL:MONCH/VEN</v>
      </c>
      <c r="AF3444" s="0" t="str">
        <f aca="false">D3444&amp;V3444</f>
        <v>FT-CAND-EGSC-PRC-</v>
      </c>
    </row>
    <row r="3445" customFormat="false" ht="12.75" hidden="false" customHeight="false" outlineLevel="0" collapsed="false">
      <c r="A3445" s="81" t="n">
        <v>36682</v>
      </c>
      <c r="B3445" s="82" t="s">
        <v>55</v>
      </c>
      <c r="C3445" s="82" t="s">
        <v>56</v>
      </c>
      <c r="D3445" s="82" t="s">
        <v>103</v>
      </c>
      <c r="E3445" s="82" t="s">
        <v>24</v>
      </c>
      <c r="F3445" s="81"/>
      <c r="G3445" s="82" t="s">
        <v>68</v>
      </c>
      <c r="H3445" s="90" t="n">
        <v>36861</v>
      </c>
      <c r="I3445" s="82" t="n">
        <v>0</v>
      </c>
      <c r="J3445" s="82" t="n">
        <v>0</v>
      </c>
      <c r="K3445" s="83" t="n">
        <f aca="false">IF(J3445=0,0,J3445/I3445)</f>
        <v>0</v>
      </c>
      <c r="L3445" s="83" t="n">
        <f aca="false">I3445/UOM</f>
        <v>0</v>
      </c>
      <c r="M3445" s="83" t="n">
        <f aca="false">J3445/UOM</f>
        <v>0</v>
      </c>
      <c r="N3445" s="84" t="str">
        <f aca="false">IF(F3445="P","PHY",IF(F3445="G","G",E3445))</f>
        <v>P</v>
      </c>
      <c r="O3445" s="84" t="str">
        <f aca="false">IF(ISNA(VLOOKUP(G3445,BadCanCurves,1,FALSE())),VLOOKUP(D3445,FOLIOS,6,FALSE()),"not used")</f>
        <v>not used</v>
      </c>
      <c r="P3445" s="84" t="n">
        <f aca="false">IF($N3445="P",VLOOKUP(H3445,PrcBuckets,2,FALSE()),0)</f>
        <v>8</v>
      </c>
      <c r="Q3445" s="84" t="n">
        <f aca="false">IF($N3445="D",VLOOKUP(H3445,BasisBuckets,2,FALSE()),0)</f>
        <v>0</v>
      </c>
      <c r="R3445" s="84" t="n">
        <f aca="false">IF($N3445="PHY",VLOOKUP(H3445,PGDBuckets,2,FALSE()),0)</f>
        <v>0</v>
      </c>
      <c r="S3445" s="84" t="n">
        <f aca="false">IF($N3445="G",VLOOKUP(H3445,PGDBuckets,2,FALSE()),0)</f>
        <v>0</v>
      </c>
      <c r="T3445" s="84" t="n">
        <f aca="false">SUM(P3445:S3445)</f>
        <v>8</v>
      </c>
      <c r="U3445" s="84" t="str">
        <f aca="false">IF(O3445="not used","-",O3445&amp;N3445&amp;T3445)</f>
        <v>-</v>
      </c>
      <c r="V3445" s="84" t="str">
        <f aca="false">IF(O3445="Not Used","-",VLOOKUP(D3445,FOLIOS,7,FALSE())&amp;H3445)</f>
        <v>-</v>
      </c>
      <c r="W3445" s="84" t="str">
        <f aca="false">IF(U3445="-","-",O3445&amp;E3445&amp;H3445)</f>
        <v>-</v>
      </c>
      <c r="X3445" s="85" t="str">
        <f aca="false">D3445&amp;G3445</f>
        <v>FT-CAND-EGSC-PRCTOLL:MONCH/VEN</v>
      </c>
      <c r="AF3445" s="0" t="str">
        <f aca="false">D3445&amp;V3445</f>
        <v>FT-CAND-EGSC-PRC-</v>
      </c>
    </row>
    <row r="3446" customFormat="false" ht="12.75" hidden="false" customHeight="false" outlineLevel="0" collapsed="false">
      <c r="A3446" s="81" t="n">
        <v>36682</v>
      </c>
      <c r="B3446" s="82" t="s">
        <v>55</v>
      </c>
      <c r="C3446" s="82" t="s">
        <v>56</v>
      </c>
      <c r="D3446" s="82" t="s">
        <v>103</v>
      </c>
      <c r="E3446" s="82" t="s">
        <v>24</v>
      </c>
      <c r="F3446" s="81"/>
      <c r="G3446" s="82" t="s">
        <v>68</v>
      </c>
      <c r="H3446" s="90" t="n">
        <v>36892</v>
      </c>
      <c r="I3446" s="82" t="n">
        <v>0</v>
      </c>
      <c r="J3446" s="82" t="n">
        <v>0</v>
      </c>
      <c r="K3446" s="83" t="n">
        <f aca="false">IF(J3446=0,0,J3446/I3446)</f>
        <v>0</v>
      </c>
      <c r="L3446" s="83" t="n">
        <f aca="false">I3446/UOM</f>
        <v>0</v>
      </c>
      <c r="M3446" s="83" t="n">
        <f aca="false">J3446/UOM</f>
        <v>0</v>
      </c>
      <c r="N3446" s="84" t="str">
        <f aca="false">IF(F3446="P","PHY",IF(F3446="G","G",E3446))</f>
        <v>P</v>
      </c>
      <c r="O3446" s="84" t="str">
        <f aca="false">IF(ISNA(VLOOKUP(G3446,BadCanCurves,1,FALSE())),VLOOKUP(D3446,FOLIOS,6,FALSE()),"not used")</f>
        <v>not used</v>
      </c>
      <c r="P3446" s="84" t="n">
        <f aca="false">IF($N3446="P",VLOOKUP(H3446,PrcBuckets,2,FALSE()),0)</f>
        <v>9</v>
      </c>
      <c r="Q3446" s="84" t="n">
        <f aca="false">IF($N3446="D",VLOOKUP(H3446,BasisBuckets,2,FALSE()),0)</f>
        <v>0</v>
      </c>
      <c r="R3446" s="84" t="n">
        <f aca="false">IF($N3446="PHY",VLOOKUP(H3446,PGDBuckets,2,FALSE()),0)</f>
        <v>0</v>
      </c>
      <c r="S3446" s="84" t="n">
        <f aca="false">IF($N3446="G",VLOOKUP(H3446,PGDBuckets,2,FALSE()),0)</f>
        <v>0</v>
      </c>
      <c r="T3446" s="84" t="n">
        <f aca="false">SUM(P3446:S3446)</f>
        <v>9</v>
      </c>
      <c r="U3446" s="84" t="str">
        <f aca="false">IF(O3446="not used","-",O3446&amp;N3446&amp;T3446)</f>
        <v>-</v>
      </c>
      <c r="V3446" s="84" t="str">
        <f aca="false">IF(O3446="Not Used","-",VLOOKUP(D3446,FOLIOS,7,FALSE())&amp;H3446)</f>
        <v>-</v>
      </c>
      <c r="W3446" s="84" t="str">
        <f aca="false">IF(U3446="-","-",O3446&amp;E3446&amp;H3446)</f>
        <v>-</v>
      </c>
      <c r="X3446" s="85" t="str">
        <f aca="false">D3446&amp;G3446</f>
        <v>FT-CAND-EGSC-PRCTOLL:MONCH/VEN</v>
      </c>
      <c r="AF3446" s="0" t="str">
        <f aca="false">D3446&amp;V3446</f>
        <v>FT-CAND-EGSC-PRC-</v>
      </c>
    </row>
    <row r="3447" customFormat="false" ht="12.75" hidden="false" customHeight="false" outlineLevel="0" collapsed="false">
      <c r="A3447" s="81" t="n">
        <v>36682</v>
      </c>
      <c r="B3447" s="82" t="s">
        <v>55</v>
      </c>
      <c r="C3447" s="82" t="s">
        <v>56</v>
      </c>
      <c r="D3447" s="82" t="s">
        <v>103</v>
      </c>
      <c r="E3447" s="82" t="s">
        <v>24</v>
      </c>
      <c r="F3447" s="81"/>
      <c r="G3447" s="82" t="s">
        <v>68</v>
      </c>
      <c r="H3447" s="90" t="n">
        <v>36923</v>
      </c>
      <c r="I3447" s="82" t="n">
        <v>0</v>
      </c>
      <c r="J3447" s="82" t="n">
        <v>0</v>
      </c>
      <c r="K3447" s="83" t="n">
        <f aca="false">IF(J3447=0,0,J3447/I3447)</f>
        <v>0</v>
      </c>
      <c r="L3447" s="83" t="n">
        <f aca="false">I3447/UOM</f>
        <v>0</v>
      </c>
      <c r="M3447" s="83" t="n">
        <f aca="false">J3447/UOM</f>
        <v>0</v>
      </c>
      <c r="N3447" s="84" t="str">
        <f aca="false">IF(F3447="P","PHY",IF(F3447="G","G",E3447))</f>
        <v>P</v>
      </c>
      <c r="O3447" s="84" t="str">
        <f aca="false">IF(ISNA(VLOOKUP(G3447,BadCanCurves,1,FALSE())),VLOOKUP(D3447,FOLIOS,6,FALSE()),"not used")</f>
        <v>not used</v>
      </c>
      <c r="P3447" s="84" t="n">
        <f aca="false">IF($N3447="P",VLOOKUP(H3447,PrcBuckets,2,FALSE()),0)</f>
        <v>9</v>
      </c>
      <c r="Q3447" s="84" t="n">
        <f aca="false">IF($N3447="D",VLOOKUP(H3447,BasisBuckets,2,FALSE()),0)</f>
        <v>0</v>
      </c>
      <c r="R3447" s="84" t="n">
        <f aca="false">IF($N3447="PHY",VLOOKUP(H3447,PGDBuckets,2,FALSE()),0)</f>
        <v>0</v>
      </c>
      <c r="S3447" s="84" t="n">
        <f aca="false">IF($N3447="G",VLOOKUP(H3447,PGDBuckets,2,FALSE()),0)</f>
        <v>0</v>
      </c>
      <c r="T3447" s="84" t="n">
        <f aca="false">SUM(P3447:S3447)</f>
        <v>9</v>
      </c>
      <c r="U3447" s="84" t="str">
        <f aca="false">IF(O3447="not used","-",O3447&amp;N3447&amp;T3447)</f>
        <v>-</v>
      </c>
      <c r="V3447" s="84" t="str">
        <f aca="false">IF(O3447="Not Used","-",VLOOKUP(D3447,FOLIOS,7,FALSE())&amp;H3447)</f>
        <v>-</v>
      </c>
      <c r="W3447" s="84" t="str">
        <f aca="false">IF(U3447="-","-",O3447&amp;E3447&amp;H3447)</f>
        <v>-</v>
      </c>
      <c r="X3447" s="85" t="str">
        <f aca="false">D3447&amp;G3447</f>
        <v>FT-CAND-EGSC-PRCTOLL:MONCH/VEN</v>
      </c>
      <c r="AF3447" s="0" t="str">
        <f aca="false">D3447&amp;V3447</f>
        <v>FT-CAND-EGSC-PRC-</v>
      </c>
    </row>
    <row r="3448" customFormat="false" ht="12.75" hidden="false" customHeight="false" outlineLevel="0" collapsed="false">
      <c r="A3448" s="81" t="n">
        <v>36682</v>
      </c>
      <c r="B3448" s="82" t="s">
        <v>55</v>
      </c>
      <c r="C3448" s="82" t="s">
        <v>56</v>
      </c>
      <c r="D3448" s="82" t="s">
        <v>103</v>
      </c>
      <c r="E3448" s="82" t="s">
        <v>24</v>
      </c>
      <c r="F3448" s="81"/>
      <c r="G3448" s="82" t="s">
        <v>68</v>
      </c>
      <c r="H3448" s="90" t="n">
        <v>36951</v>
      </c>
      <c r="I3448" s="82" t="n">
        <v>0</v>
      </c>
      <c r="J3448" s="82" t="n">
        <v>0</v>
      </c>
      <c r="K3448" s="83" t="n">
        <f aca="false">IF(J3448=0,0,J3448/I3448)</f>
        <v>0</v>
      </c>
      <c r="L3448" s="83" t="n">
        <f aca="false">I3448/UOM</f>
        <v>0</v>
      </c>
      <c r="M3448" s="83" t="n">
        <f aca="false">J3448/UOM</f>
        <v>0</v>
      </c>
      <c r="N3448" s="84" t="str">
        <f aca="false">IF(F3448="P","PHY",IF(F3448="G","G",E3448))</f>
        <v>P</v>
      </c>
      <c r="O3448" s="84" t="str">
        <f aca="false">IF(ISNA(VLOOKUP(G3448,BadCanCurves,1,FALSE())),VLOOKUP(D3448,FOLIOS,6,FALSE()),"not used")</f>
        <v>not used</v>
      </c>
      <c r="P3448" s="84" t="n">
        <f aca="false">IF($N3448="P",VLOOKUP(H3448,PrcBuckets,2,FALSE()),0)</f>
        <v>9</v>
      </c>
      <c r="Q3448" s="84" t="n">
        <f aca="false">IF($N3448="D",VLOOKUP(H3448,BasisBuckets,2,FALSE()),0)</f>
        <v>0</v>
      </c>
      <c r="R3448" s="84" t="n">
        <f aca="false">IF($N3448="PHY",VLOOKUP(H3448,PGDBuckets,2,FALSE()),0)</f>
        <v>0</v>
      </c>
      <c r="S3448" s="84" t="n">
        <f aca="false">IF($N3448="G",VLOOKUP(H3448,PGDBuckets,2,FALSE()),0)</f>
        <v>0</v>
      </c>
      <c r="T3448" s="84" t="n">
        <f aca="false">SUM(P3448:S3448)</f>
        <v>9</v>
      </c>
      <c r="U3448" s="84" t="str">
        <f aca="false">IF(O3448="not used","-",O3448&amp;N3448&amp;T3448)</f>
        <v>-</v>
      </c>
      <c r="V3448" s="84" t="str">
        <f aca="false">IF(O3448="Not Used","-",VLOOKUP(D3448,FOLIOS,7,FALSE())&amp;H3448)</f>
        <v>-</v>
      </c>
      <c r="W3448" s="84" t="str">
        <f aca="false">IF(U3448="-","-",O3448&amp;E3448&amp;H3448)</f>
        <v>-</v>
      </c>
      <c r="X3448" s="85" t="str">
        <f aca="false">D3448&amp;G3448</f>
        <v>FT-CAND-EGSC-PRCTOLL:MONCH/VEN</v>
      </c>
      <c r="AF3448" s="0" t="str">
        <f aca="false">D3448&amp;V3448</f>
        <v>FT-CAND-EGSC-PRC-</v>
      </c>
    </row>
    <row r="3449" customFormat="false" ht="12.75" hidden="false" customHeight="false" outlineLevel="0" collapsed="false">
      <c r="A3449" s="81" t="n">
        <v>36682</v>
      </c>
      <c r="B3449" s="82" t="s">
        <v>55</v>
      </c>
      <c r="C3449" s="82" t="s">
        <v>56</v>
      </c>
      <c r="D3449" s="82" t="s">
        <v>103</v>
      </c>
      <c r="E3449" s="82" t="s">
        <v>24</v>
      </c>
      <c r="F3449" s="81"/>
      <c r="G3449" s="82" t="s">
        <v>68</v>
      </c>
      <c r="H3449" s="90" t="n">
        <v>36982</v>
      </c>
      <c r="I3449" s="82" t="n">
        <v>0</v>
      </c>
      <c r="J3449" s="82" t="n">
        <v>0</v>
      </c>
      <c r="K3449" s="83" t="n">
        <f aca="false">IF(J3449=0,0,J3449/I3449)</f>
        <v>0</v>
      </c>
      <c r="L3449" s="83" t="n">
        <f aca="false">I3449/UOM</f>
        <v>0</v>
      </c>
      <c r="M3449" s="83" t="n">
        <f aca="false">J3449/UOM</f>
        <v>0</v>
      </c>
      <c r="N3449" s="84" t="str">
        <f aca="false">IF(F3449="P","PHY",IF(F3449="G","G",E3449))</f>
        <v>P</v>
      </c>
      <c r="O3449" s="84" t="str">
        <f aca="false">IF(ISNA(VLOOKUP(G3449,BadCanCurves,1,FALSE())),VLOOKUP(D3449,FOLIOS,6,FALSE()),"not used")</f>
        <v>not used</v>
      </c>
      <c r="P3449" s="84" t="n">
        <f aca="false">IF($N3449="P",VLOOKUP(H3449,PrcBuckets,2,FALSE()),0)</f>
        <v>9</v>
      </c>
      <c r="Q3449" s="84" t="n">
        <f aca="false">IF($N3449="D",VLOOKUP(H3449,BasisBuckets,2,FALSE()),0)</f>
        <v>0</v>
      </c>
      <c r="R3449" s="84" t="n">
        <f aca="false">IF($N3449="PHY",VLOOKUP(H3449,PGDBuckets,2,FALSE()),0)</f>
        <v>0</v>
      </c>
      <c r="S3449" s="84" t="n">
        <f aca="false">IF($N3449="G",VLOOKUP(H3449,PGDBuckets,2,FALSE()),0)</f>
        <v>0</v>
      </c>
      <c r="T3449" s="84" t="n">
        <f aca="false">SUM(P3449:S3449)</f>
        <v>9</v>
      </c>
      <c r="U3449" s="84" t="str">
        <f aca="false">IF(O3449="not used","-",O3449&amp;N3449&amp;T3449)</f>
        <v>-</v>
      </c>
      <c r="V3449" s="84" t="str">
        <f aca="false">IF(O3449="Not Used","-",VLOOKUP(D3449,FOLIOS,7,FALSE())&amp;H3449)</f>
        <v>-</v>
      </c>
      <c r="W3449" s="84" t="str">
        <f aca="false">IF(U3449="-","-",O3449&amp;E3449&amp;H3449)</f>
        <v>-</v>
      </c>
      <c r="X3449" s="85" t="str">
        <f aca="false">D3449&amp;G3449</f>
        <v>FT-CAND-EGSC-PRCTOLL:MONCH/VEN</v>
      </c>
      <c r="AF3449" s="0" t="str">
        <f aca="false">D3449&amp;V3449</f>
        <v>FT-CAND-EGSC-PRC-</v>
      </c>
    </row>
    <row r="3450" customFormat="false" ht="12.75" hidden="false" customHeight="false" outlineLevel="0" collapsed="false">
      <c r="A3450" s="81" t="n">
        <v>36682</v>
      </c>
      <c r="B3450" s="82" t="s">
        <v>55</v>
      </c>
      <c r="C3450" s="82" t="s">
        <v>56</v>
      </c>
      <c r="D3450" s="82" t="s">
        <v>103</v>
      </c>
      <c r="E3450" s="82" t="s">
        <v>24</v>
      </c>
      <c r="F3450" s="81"/>
      <c r="G3450" s="82" t="s">
        <v>68</v>
      </c>
      <c r="H3450" s="90" t="n">
        <v>37012</v>
      </c>
      <c r="I3450" s="82" t="n">
        <v>0</v>
      </c>
      <c r="J3450" s="82" t="n">
        <v>0</v>
      </c>
      <c r="K3450" s="83" t="n">
        <f aca="false">IF(J3450=0,0,J3450/I3450)</f>
        <v>0</v>
      </c>
      <c r="L3450" s="83" t="n">
        <f aca="false">I3450/UOM</f>
        <v>0</v>
      </c>
      <c r="M3450" s="83" t="n">
        <f aca="false">J3450/UOM</f>
        <v>0</v>
      </c>
      <c r="N3450" s="84" t="str">
        <f aca="false">IF(F3450="P","PHY",IF(F3450="G","G",E3450))</f>
        <v>P</v>
      </c>
      <c r="O3450" s="84" t="str">
        <f aca="false">IF(ISNA(VLOOKUP(G3450,BadCanCurves,1,FALSE())),VLOOKUP(D3450,FOLIOS,6,FALSE()),"not used")</f>
        <v>not used</v>
      </c>
      <c r="P3450" s="84" t="n">
        <f aca="false">IF($N3450="P",VLOOKUP(H3450,PrcBuckets,2,FALSE()),0)</f>
        <v>9</v>
      </c>
      <c r="Q3450" s="84" t="n">
        <f aca="false">IF($N3450="D",VLOOKUP(H3450,BasisBuckets,2,FALSE()),0)</f>
        <v>0</v>
      </c>
      <c r="R3450" s="84" t="n">
        <f aca="false">IF($N3450="PHY",VLOOKUP(H3450,PGDBuckets,2,FALSE()),0)</f>
        <v>0</v>
      </c>
      <c r="S3450" s="84" t="n">
        <f aca="false">IF($N3450="G",VLOOKUP(H3450,PGDBuckets,2,FALSE()),0)</f>
        <v>0</v>
      </c>
      <c r="T3450" s="84" t="n">
        <f aca="false">SUM(P3450:S3450)</f>
        <v>9</v>
      </c>
      <c r="U3450" s="84" t="str">
        <f aca="false">IF(O3450="not used","-",O3450&amp;N3450&amp;T3450)</f>
        <v>-</v>
      </c>
      <c r="V3450" s="84" t="str">
        <f aca="false">IF(O3450="Not Used","-",VLOOKUP(D3450,FOLIOS,7,FALSE())&amp;H3450)</f>
        <v>-</v>
      </c>
      <c r="W3450" s="84" t="str">
        <f aca="false">IF(U3450="-","-",O3450&amp;E3450&amp;H3450)</f>
        <v>-</v>
      </c>
      <c r="X3450" s="85" t="str">
        <f aca="false">D3450&amp;G3450</f>
        <v>FT-CAND-EGSC-PRCTOLL:MONCH/VEN</v>
      </c>
      <c r="AF3450" s="0" t="str">
        <f aca="false">D3450&amp;V3450</f>
        <v>FT-CAND-EGSC-PRC-</v>
      </c>
    </row>
    <row r="3451" customFormat="false" ht="12.75" hidden="false" customHeight="false" outlineLevel="0" collapsed="false">
      <c r="A3451" s="81" t="n">
        <v>36682</v>
      </c>
      <c r="B3451" s="82" t="s">
        <v>55</v>
      </c>
      <c r="C3451" s="82" t="s">
        <v>56</v>
      </c>
      <c r="D3451" s="82" t="s">
        <v>103</v>
      </c>
      <c r="E3451" s="82" t="s">
        <v>24</v>
      </c>
      <c r="F3451" s="81"/>
      <c r="G3451" s="82" t="s">
        <v>68</v>
      </c>
      <c r="H3451" s="90" t="n">
        <v>37043</v>
      </c>
      <c r="I3451" s="82" t="n">
        <v>0</v>
      </c>
      <c r="J3451" s="82" t="n">
        <v>0</v>
      </c>
      <c r="K3451" s="83" t="n">
        <f aca="false">IF(J3451=0,0,J3451/I3451)</f>
        <v>0</v>
      </c>
      <c r="L3451" s="83" t="n">
        <f aca="false">I3451/UOM</f>
        <v>0</v>
      </c>
      <c r="M3451" s="83" t="n">
        <f aca="false">J3451/UOM</f>
        <v>0</v>
      </c>
      <c r="N3451" s="84" t="str">
        <f aca="false">IF(F3451="P","PHY",IF(F3451="G","G",E3451))</f>
        <v>P</v>
      </c>
      <c r="O3451" s="84" t="str">
        <f aca="false">IF(ISNA(VLOOKUP(G3451,BadCanCurves,1,FALSE())),VLOOKUP(D3451,FOLIOS,6,FALSE()),"not used")</f>
        <v>not used</v>
      </c>
      <c r="P3451" s="84" t="n">
        <f aca="false">IF($N3451="P",VLOOKUP(H3451,PrcBuckets,2,FALSE()),0)</f>
        <v>9</v>
      </c>
      <c r="Q3451" s="84" t="n">
        <f aca="false">IF($N3451="D",VLOOKUP(H3451,BasisBuckets,2,FALSE()),0)</f>
        <v>0</v>
      </c>
      <c r="R3451" s="84" t="n">
        <f aca="false">IF($N3451="PHY",VLOOKUP(H3451,PGDBuckets,2,FALSE()),0)</f>
        <v>0</v>
      </c>
      <c r="S3451" s="84" t="n">
        <f aca="false">IF($N3451="G",VLOOKUP(H3451,PGDBuckets,2,FALSE()),0)</f>
        <v>0</v>
      </c>
      <c r="T3451" s="84" t="n">
        <f aca="false">SUM(P3451:S3451)</f>
        <v>9</v>
      </c>
      <c r="U3451" s="84" t="str">
        <f aca="false">IF(O3451="not used","-",O3451&amp;N3451&amp;T3451)</f>
        <v>-</v>
      </c>
      <c r="V3451" s="84" t="str">
        <f aca="false">IF(O3451="Not Used","-",VLOOKUP(D3451,FOLIOS,7,FALSE())&amp;H3451)</f>
        <v>-</v>
      </c>
      <c r="W3451" s="84" t="str">
        <f aca="false">IF(U3451="-","-",O3451&amp;E3451&amp;H3451)</f>
        <v>-</v>
      </c>
      <c r="X3451" s="85" t="str">
        <f aca="false">D3451&amp;G3451</f>
        <v>FT-CAND-EGSC-PRCTOLL:MONCH/VEN</v>
      </c>
      <c r="AF3451" s="0" t="str">
        <f aca="false">D3451&amp;V3451</f>
        <v>FT-CAND-EGSC-PRC-</v>
      </c>
    </row>
    <row r="3452" customFormat="false" ht="12.75" hidden="false" customHeight="false" outlineLevel="0" collapsed="false">
      <c r="A3452" s="81" t="n">
        <v>36682</v>
      </c>
      <c r="B3452" s="82" t="s">
        <v>55</v>
      </c>
      <c r="C3452" s="82" t="s">
        <v>56</v>
      </c>
      <c r="D3452" s="82" t="s">
        <v>103</v>
      </c>
      <c r="E3452" s="82" t="s">
        <v>24</v>
      </c>
      <c r="F3452" s="81"/>
      <c r="G3452" s="82" t="s">
        <v>68</v>
      </c>
      <c r="H3452" s="90" t="n">
        <v>37073</v>
      </c>
      <c r="I3452" s="82" t="n">
        <v>0</v>
      </c>
      <c r="J3452" s="82" t="n">
        <v>0</v>
      </c>
      <c r="K3452" s="83" t="n">
        <f aca="false">IF(J3452=0,0,J3452/I3452)</f>
        <v>0</v>
      </c>
      <c r="L3452" s="83" t="n">
        <f aca="false">I3452/UOM</f>
        <v>0</v>
      </c>
      <c r="M3452" s="83" t="n">
        <f aca="false">J3452/UOM</f>
        <v>0</v>
      </c>
      <c r="N3452" s="84" t="str">
        <f aca="false">IF(F3452="P","PHY",IF(F3452="G","G",E3452))</f>
        <v>P</v>
      </c>
      <c r="O3452" s="84" t="str">
        <f aca="false">IF(ISNA(VLOOKUP(G3452,BadCanCurves,1,FALSE())),VLOOKUP(D3452,FOLIOS,6,FALSE()),"not used")</f>
        <v>not used</v>
      </c>
      <c r="P3452" s="84" t="n">
        <f aca="false">IF($N3452="P",VLOOKUP(H3452,PrcBuckets,2,FALSE()),0)</f>
        <v>9</v>
      </c>
      <c r="Q3452" s="84" t="n">
        <f aca="false">IF($N3452="D",VLOOKUP(H3452,BasisBuckets,2,FALSE()),0)</f>
        <v>0</v>
      </c>
      <c r="R3452" s="84" t="n">
        <f aca="false">IF($N3452="PHY",VLOOKUP(H3452,PGDBuckets,2,FALSE()),0)</f>
        <v>0</v>
      </c>
      <c r="S3452" s="84" t="n">
        <f aca="false">IF($N3452="G",VLOOKUP(H3452,PGDBuckets,2,FALSE()),0)</f>
        <v>0</v>
      </c>
      <c r="T3452" s="84" t="n">
        <f aca="false">SUM(P3452:S3452)</f>
        <v>9</v>
      </c>
      <c r="U3452" s="84" t="str">
        <f aca="false">IF(O3452="not used","-",O3452&amp;N3452&amp;T3452)</f>
        <v>-</v>
      </c>
      <c r="V3452" s="84" t="str">
        <f aca="false">IF(O3452="Not Used","-",VLOOKUP(D3452,FOLIOS,7,FALSE())&amp;H3452)</f>
        <v>-</v>
      </c>
      <c r="W3452" s="84" t="str">
        <f aca="false">IF(U3452="-","-",O3452&amp;E3452&amp;H3452)</f>
        <v>-</v>
      </c>
      <c r="X3452" s="85" t="str">
        <f aca="false">D3452&amp;G3452</f>
        <v>FT-CAND-EGSC-PRCTOLL:MONCH/VEN</v>
      </c>
      <c r="AF3452" s="0" t="str">
        <f aca="false">D3452&amp;V3452</f>
        <v>FT-CAND-EGSC-PRC-</v>
      </c>
    </row>
    <row r="3453" customFormat="false" ht="12.75" hidden="false" customHeight="false" outlineLevel="0" collapsed="false">
      <c r="A3453" s="81" t="n">
        <v>36682</v>
      </c>
      <c r="B3453" s="82" t="s">
        <v>55</v>
      </c>
      <c r="C3453" s="82" t="s">
        <v>56</v>
      </c>
      <c r="D3453" s="82" t="s">
        <v>103</v>
      </c>
      <c r="E3453" s="82" t="s">
        <v>24</v>
      </c>
      <c r="F3453" s="81"/>
      <c r="G3453" s="82" t="s">
        <v>68</v>
      </c>
      <c r="H3453" s="90" t="n">
        <v>37104</v>
      </c>
      <c r="I3453" s="82" t="n">
        <v>0</v>
      </c>
      <c r="J3453" s="82" t="n">
        <v>0</v>
      </c>
      <c r="K3453" s="83" t="n">
        <f aca="false">IF(J3453=0,0,J3453/I3453)</f>
        <v>0</v>
      </c>
      <c r="L3453" s="83" t="n">
        <f aca="false">I3453/UOM</f>
        <v>0</v>
      </c>
      <c r="M3453" s="83" t="n">
        <f aca="false">J3453/UOM</f>
        <v>0</v>
      </c>
      <c r="N3453" s="84" t="str">
        <f aca="false">IF(F3453="P","PHY",IF(F3453="G","G",E3453))</f>
        <v>P</v>
      </c>
      <c r="O3453" s="84" t="str">
        <f aca="false">IF(ISNA(VLOOKUP(G3453,BadCanCurves,1,FALSE())),VLOOKUP(D3453,FOLIOS,6,FALSE()),"not used")</f>
        <v>not used</v>
      </c>
      <c r="P3453" s="84" t="n">
        <f aca="false">IF($N3453="P",VLOOKUP(H3453,PrcBuckets,2,FALSE()),0)</f>
        <v>9</v>
      </c>
      <c r="Q3453" s="84" t="n">
        <f aca="false">IF($N3453="D",VLOOKUP(H3453,BasisBuckets,2,FALSE()),0)</f>
        <v>0</v>
      </c>
      <c r="R3453" s="84" t="n">
        <f aca="false">IF($N3453="PHY",VLOOKUP(H3453,PGDBuckets,2,FALSE()),0)</f>
        <v>0</v>
      </c>
      <c r="S3453" s="84" t="n">
        <f aca="false">IF($N3453="G",VLOOKUP(H3453,PGDBuckets,2,FALSE()),0)</f>
        <v>0</v>
      </c>
      <c r="T3453" s="84" t="n">
        <f aca="false">SUM(P3453:S3453)</f>
        <v>9</v>
      </c>
      <c r="U3453" s="84" t="str">
        <f aca="false">IF(O3453="not used","-",O3453&amp;N3453&amp;T3453)</f>
        <v>-</v>
      </c>
      <c r="V3453" s="84" t="str">
        <f aca="false">IF(O3453="Not Used","-",VLOOKUP(D3453,FOLIOS,7,FALSE())&amp;H3453)</f>
        <v>-</v>
      </c>
      <c r="W3453" s="84" t="str">
        <f aca="false">IF(U3453="-","-",O3453&amp;E3453&amp;H3453)</f>
        <v>-</v>
      </c>
      <c r="X3453" s="85" t="str">
        <f aca="false">D3453&amp;G3453</f>
        <v>FT-CAND-EGSC-PRCTOLL:MONCH/VEN</v>
      </c>
      <c r="AF3453" s="0" t="str">
        <f aca="false">D3453&amp;V3453</f>
        <v>FT-CAND-EGSC-PRC-</v>
      </c>
    </row>
    <row r="3454" customFormat="false" ht="12.75" hidden="false" customHeight="false" outlineLevel="0" collapsed="false">
      <c r="A3454" s="81" t="n">
        <v>36682</v>
      </c>
      <c r="B3454" s="82" t="s">
        <v>55</v>
      </c>
      <c r="C3454" s="82" t="s">
        <v>56</v>
      </c>
      <c r="D3454" s="82" t="s">
        <v>103</v>
      </c>
      <c r="E3454" s="82" t="s">
        <v>24</v>
      </c>
      <c r="F3454" s="81"/>
      <c r="G3454" s="82" t="s">
        <v>68</v>
      </c>
      <c r="H3454" s="90" t="n">
        <v>37135</v>
      </c>
      <c r="I3454" s="82" t="n">
        <v>0</v>
      </c>
      <c r="J3454" s="82" t="n">
        <v>0</v>
      </c>
      <c r="K3454" s="83" t="n">
        <f aca="false">IF(J3454=0,0,J3454/I3454)</f>
        <v>0</v>
      </c>
      <c r="L3454" s="83" t="n">
        <f aca="false">I3454/UOM</f>
        <v>0</v>
      </c>
      <c r="M3454" s="83" t="n">
        <f aca="false">J3454/UOM</f>
        <v>0</v>
      </c>
      <c r="N3454" s="84" t="str">
        <f aca="false">IF(F3454="P","PHY",IF(F3454="G","G",E3454))</f>
        <v>P</v>
      </c>
      <c r="O3454" s="84" t="str">
        <f aca="false">IF(ISNA(VLOOKUP(G3454,BadCanCurves,1,FALSE())),VLOOKUP(D3454,FOLIOS,6,FALSE()),"not used")</f>
        <v>not used</v>
      </c>
      <c r="P3454" s="84" t="n">
        <f aca="false">IF($N3454="P",VLOOKUP(H3454,PrcBuckets,2,FALSE()),0)</f>
        <v>9</v>
      </c>
      <c r="Q3454" s="84" t="n">
        <f aca="false">IF($N3454="D",VLOOKUP(H3454,BasisBuckets,2,FALSE()),0)</f>
        <v>0</v>
      </c>
      <c r="R3454" s="84" t="n">
        <f aca="false">IF($N3454="PHY",VLOOKUP(H3454,PGDBuckets,2,FALSE()),0)</f>
        <v>0</v>
      </c>
      <c r="S3454" s="84" t="n">
        <f aca="false">IF($N3454="G",VLOOKUP(H3454,PGDBuckets,2,FALSE()),0)</f>
        <v>0</v>
      </c>
      <c r="T3454" s="84" t="n">
        <f aca="false">SUM(P3454:S3454)</f>
        <v>9</v>
      </c>
      <c r="U3454" s="84" t="str">
        <f aca="false">IF(O3454="not used","-",O3454&amp;N3454&amp;T3454)</f>
        <v>-</v>
      </c>
      <c r="V3454" s="84" t="str">
        <f aca="false">IF(O3454="Not Used","-",VLOOKUP(D3454,FOLIOS,7,FALSE())&amp;H3454)</f>
        <v>-</v>
      </c>
      <c r="W3454" s="84" t="str">
        <f aca="false">IF(U3454="-","-",O3454&amp;E3454&amp;H3454)</f>
        <v>-</v>
      </c>
      <c r="X3454" s="85" t="str">
        <f aca="false">D3454&amp;G3454</f>
        <v>FT-CAND-EGSC-PRCTOLL:MONCH/VEN</v>
      </c>
      <c r="AF3454" s="0" t="str">
        <f aca="false">D3454&amp;V3454</f>
        <v>FT-CAND-EGSC-PRC-</v>
      </c>
    </row>
    <row r="3455" customFormat="false" ht="12.75" hidden="false" customHeight="false" outlineLevel="0" collapsed="false">
      <c r="A3455" s="81" t="n">
        <v>36682</v>
      </c>
      <c r="B3455" s="82" t="s">
        <v>55</v>
      </c>
      <c r="C3455" s="82" t="s">
        <v>56</v>
      </c>
      <c r="D3455" s="82" t="s">
        <v>103</v>
      </c>
      <c r="E3455" s="82" t="s">
        <v>24</v>
      </c>
      <c r="F3455" s="81"/>
      <c r="G3455" s="82" t="s">
        <v>68</v>
      </c>
      <c r="H3455" s="90" t="n">
        <v>37165</v>
      </c>
      <c r="I3455" s="82" t="n">
        <v>0</v>
      </c>
      <c r="J3455" s="82" t="n">
        <v>0</v>
      </c>
      <c r="K3455" s="83" t="n">
        <f aca="false">IF(J3455=0,0,J3455/I3455)</f>
        <v>0</v>
      </c>
      <c r="L3455" s="83" t="n">
        <f aca="false">I3455/UOM</f>
        <v>0</v>
      </c>
      <c r="M3455" s="83" t="n">
        <f aca="false">J3455/UOM</f>
        <v>0</v>
      </c>
      <c r="N3455" s="84" t="str">
        <f aca="false">IF(F3455="P","PHY",IF(F3455="G","G",E3455))</f>
        <v>P</v>
      </c>
      <c r="O3455" s="84" t="str">
        <f aca="false">IF(ISNA(VLOOKUP(G3455,BadCanCurves,1,FALSE())),VLOOKUP(D3455,FOLIOS,6,FALSE()),"not used")</f>
        <v>not used</v>
      </c>
      <c r="P3455" s="84" t="n">
        <f aca="false">IF($N3455="P",VLOOKUP(H3455,PrcBuckets,2,FALSE()),0)</f>
        <v>9</v>
      </c>
      <c r="Q3455" s="84" t="n">
        <f aca="false">IF($N3455="D",VLOOKUP(H3455,BasisBuckets,2,FALSE()),0)</f>
        <v>0</v>
      </c>
      <c r="R3455" s="84" t="n">
        <f aca="false">IF($N3455="PHY",VLOOKUP(H3455,PGDBuckets,2,FALSE()),0)</f>
        <v>0</v>
      </c>
      <c r="S3455" s="84" t="n">
        <f aca="false">IF($N3455="G",VLOOKUP(H3455,PGDBuckets,2,FALSE()),0)</f>
        <v>0</v>
      </c>
      <c r="T3455" s="84" t="n">
        <f aca="false">SUM(P3455:S3455)</f>
        <v>9</v>
      </c>
      <c r="U3455" s="84" t="str">
        <f aca="false">IF(O3455="not used","-",O3455&amp;N3455&amp;T3455)</f>
        <v>-</v>
      </c>
      <c r="V3455" s="84" t="str">
        <f aca="false">IF(O3455="Not Used","-",VLOOKUP(D3455,FOLIOS,7,FALSE())&amp;H3455)</f>
        <v>-</v>
      </c>
      <c r="W3455" s="84" t="str">
        <f aca="false">IF(U3455="-","-",O3455&amp;E3455&amp;H3455)</f>
        <v>-</v>
      </c>
      <c r="X3455" s="85" t="str">
        <f aca="false">D3455&amp;G3455</f>
        <v>FT-CAND-EGSC-PRCTOLL:MONCH/VEN</v>
      </c>
      <c r="AF3455" s="0" t="str">
        <f aca="false">D3455&amp;V3455</f>
        <v>FT-CAND-EGSC-PRC-</v>
      </c>
    </row>
    <row r="3456" customFormat="false" ht="12.75" hidden="false" customHeight="false" outlineLevel="0" collapsed="false">
      <c r="A3456" s="81" t="n">
        <v>36682</v>
      </c>
      <c r="B3456" s="82" t="s">
        <v>55</v>
      </c>
      <c r="C3456" s="82" t="s">
        <v>56</v>
      </c>
      <c r="D3456" s="82" t="s">
        <v>103</v>
      </c>
      <c r="E3456" s="82" t="s">
        <v>24</v>
      </c>
      <c r="F3456" s="81"/>
      <c r="G3456" s="82" t="s">
        <v>68</v>
      </c>
      <c r="H3456" s="90" t="n">
        <v>37196</v>
      </c>
      <c r="I3456" s="82" t="n">
        <v>0</v>
      </c>
      <c r="J3456" s="82" t="n">
        <v>0</v>
      </c>
      <c r="K3456" s="83" t="n">
        <f aca="false">IF(J3456=0,0,J3456/I3456)</f>
        <v>0</v>
      </c>
      <c r="L3456" s="83" t="n">
        <f aca="false">I3456/UOM</f>
        <v>0</v>
      </c>
      <c r="M3456" s="83" t="n">
        <f aca="false">J3456/UOM</f>
        <v>0</v>
      </c>
      <c r="N3456" s="84" t="str">
        <f aca="false">IF(F3456="P","PHY",IF(F3456="G","G",E3456))</f>
        <v>P</v>
      </c>
      <c r="O3456" s="84" t="str">
        <f aca="false">IF(ISNA(VLOOKUP(G3456,BadCanCurves,1,FALSE())),VLOOKUP(D3456,FOLIOS,6,FALSE()),"not used")</f>
        <v>not used</v>
      </c>
      <c r="P3456" s="84" t="n">
        <f aca="false">IF($N3456="P",VLOOKUP(H3456,PrcBuckets,2,FALSE()),0)</f>
        <v>9</v>
      </c>
      <c r="Q3456" s="84" t="n">
        <f aca="false">IF($N3456="D",VLOOKUP(H3456,BasisBuckets,2,FALSE()),0)</f>
        <v>0</v>
      </c>
      <c r="R3456" s="84" t="n">
        <f aca="false">IF($N3456="PHY",VLOOKUP(H3456,PGDBuckets,2,FALSE()),0)</f>
        <v>0</v>
      </c>
      <c r="S3456" s="84" t="n">
        <f aca="false">IF($N3456="G",VLOOKUP(H3456,PGDBuckets,2,FALSE()),0)</f>
        <v>0</v>
      </c>
      <c r="T3456" s="84" t="n">
        <f aca="false">SUM(P3456:S3456)</f>
        <v>9</v>
      </c>
      <c r="U3456" s="84" t="str">
        <f aca="false">IF(O3456="not used","-",O3456&amp;N3456&amp;T3456)</f>
        <v>-</v>
      </c>
      <c r="V3456" s="84" t="str">
        <f aca="false">IF(O3456="Not Used","-",VLOOKUP(D3456,FOLIOS,7,FALSE())&amp;H3456)</f>
        <v>-</v>
      </c>
      <c r="W3456" s="84" t="str">
        <f aca="false">IF(U3456="-","-",O3456&amp;E3456&amp;H3456)</f>
        <v>-</v>
      </c>
      <c r="X3456" s="85" t="str">
        <f aca="false">D3456&amp;G3456</f>
        <v>FT-CAND-EGSC-PRCTOLL:MONCH/VEN</v>
      </c>
      <c r="AF3456" s="0" t="str">
        <f aca="false">D3456&amp;V3456</f>
        <v>FT-CAND-EGSC-PRC-</v>
      </c>
    </row>
    <row r="3457" customFormat="false" ht="12.75" hidden="false" customHeight="false" outlineLevel="0" collapsed="false">
      <c r="A3457" s="81" t="n">
        <v>36682</v>
      </c>
      <c r="B3457" s="82" t="s">
        <v>55</v>
      </c>
      <c r="C3457" s="82" t="s">
        <v>56</v>
      </c>
      <c r="D3457" s="82" t="s">
        <v>103</v>
      </c>
      <c r="E3457" s="82" t="s">
        <v>24</v>
      </c>
      <c r="F3457" s="81"/>
      <c r="G3457" s="82" t="s">
        <v>68</v>
      </c>
      <c r="H3457" s="90" t="n">
        <v>37226</v>
      </c>
      <c r="I3457" s="82" t="n">
        <v>0</v>
      </c>
      <c r="J3457" s="82" t="n">
        <v>0</v>
      </c>
      <c r="K3457" s="83" t="n">
        <f aca="false">IF(J3457=0,0,J3457/I3457)</f>
        <v>0</v>
      </c>
      <c r="L3457" s="83" t="n">
        <f aca="false">I3457/UOM</f>
        <v>0</v>
      </c>
      <c r="M3457" s="83" t="n">
        <f aca="false">J3457/UOM</f>
        <v>0</v>
      </c>
      <c r="N3457" s="84" t="str">
        <f aca="false">IF(F3457="P","PHY",IF(F3457="G","G",E3457))</f>
        <v>P</v>
      </c>
      <c r="O3457" s="84" t="str">
        <f aca="false">IF(ISNA(VLOOKUP(G3457,BadCanCurves,1,FALSE())),VLOOKUP(D3457,FOLIOS,6,FALSE()),"not used")</f>
        <v>not used</v>
      </c>
      <c r="P3457" s="84" t="n">
        <f aca="false">IF($N3457="P",VLOOKUP(H3457,PrcBuckets,2,FALSE()),0)</f>
        <v>9</v>
      </c>
      <c r="Q3457" s="84" t="n">
        <f aca="false">IF($N3457="D",VLOOKUP(H3457,BasisBuckets,2,FALSE()),0)</f>
        <v>0</v>
      </c>
      <c r="R3457" s="84" t="n">
        <f aca="false">IF($N3457="PHY",VLOOKUP(H3457,PGDBuckets,2,FALSE()),0)</f>
        <v>0</v>
      </c>
      <c r="S3457" s="84" t="n">
        <f aca="false">IF($N3457="G",VLOOKUP(H3457,PGDBuckets,2,FALSE()),0)</f>
        <v>0</v>
      </c>
      <c r="T3457" s="84" t="n">
        <f aca="false">SUM(P3457:S3457)</f>
        <v>9</v>
      </c>
      <c r="U3457" s="84" t="str">
        <f aca="false">IF(O3457="not used","-",O3457&amp;N3457&amp;T3457)</f>
        <v>-</v>
      </c>
      <c r="V3457" s="84" t="str">
        <f aca="false">IF(O3457="Not Used","-",VLOOKUP(D3457,FOLIOS,7,FALSE())&amp;H3457)</f>
        <v>-</v>
      </c>
      <c r="W3457" s="84" t="str">
        <f aca="false">IF(U3457="-","-",O3457&amp;E3457&amp;H3457)</f>
        <v>-</v>
      </c>
      <c r="X3457" s="85" t="str">
        <f aca="false">D3457&amp;G3457</f>
        <v>FT-CAND-EGSC-PRCTOLL:MONCH/VEN</v>
      </c>
      <c r="AF3457" s="0" t="str">
        <f aca="false">D3457&amp;V3457</f>
        <v>FT-CAND-EGSC-PRC-</v>
      </c>
    </row>
    <row r="3458" customFormat="false" ht="12.75" hidden="false" customHeight="false" outlineLevel="0" collapsed="false">
      <c r="A3458" s="81" t="n">
        <v>36682</v>
      </c>
      <c r="B3458" s="82" t="s">
        <v>55</v>
      </c>
      <c r="C3458" s="82" t="s">
        <v>56</v>
      </c>
      <c r="D3458" s="82" t="s">
        <v>103</v>
      </c>
      <c r="E3458" s="82" t="s">
        <v>24</v>
      </c>
      <c r="F3458" s="81"/>
      <c r="G3458" s="82" t="s">
        <v>68</v>
      </c>
      <c r="H3458" s="90" t="n">
        <v>37257</v>
      </c>
      <c r="I3458" s="82" t="n">
        <v>0</v>
      </c>
      <c r="J3458" s="82" t="n">
        <v>0</v>
      </c>
      <c r="K3458" s="83" t="n">
        <f aca="false">IF(J3458=0,0,J3458/I3458)</f>
        <v>0</v>
      </c>
      <c r="L3458" s="83" t="n">
        <f aca="false">I3458/UOM</f>
        <v>0</v>
      </c>
      <c r="M3458" s="83" t="n">
        <f aca="false">J3458/UOM</f>
        <v>0</v>
      </c>
      <c r="N3458" s="84" t="str">
        <f aca="false">IF(F3458="P","PHY",IF(F3458="G","G",E3458))</f>
        <v>P</v>
      </c>
      <c r="O3458" s="84" t="str">
        <f aca="false">IF(ISNA(VLOOKUP(G3458,BadCanCurves,1,FALSE())),VLOOKUP(D3458,FOLIOS,6,FALSE()),"not used")</f>
        <v>not used</v>
      </c>
      <c r="P3458" s="84" t="n">
        <f aca="false">IF($N3458="P",VLOOKUP(H3458,PrcBuckets,2,FALSE()),0)</f>
        <v>10</v>
      </c>
      <c r="Q3458" s="84" t="n">
        <f aca="false">IF($N3458="D",VLOOKUP(H3458,BasisBuckets,2,FALSE()),0)</f>
        <v>0</v>
      </c>
      <c r="R3458" s="84" t="n">
        <f aca="false">IF($N3458="PHY",VLOOKUP(H3458,PGDBuckets,2,FALSE()),0)</f>
        <v>0</v>
      </c>
      <c r="S3458" s="84" t="n">
        <f aca="false">IF($N3458="G",VLOOKUP(H3458,PGDBuckets,2,FALSE()),0)</f>
        <v>0</v>
      </c>
      <c r="T3458" s="84" t="n">
        <f aca="false">SUM(P3458:S3458)</f>
        <v>10</v>
      </c>
      <c r="U3458" s="84" t="str">
        <f aca="false">IF(O3458="not used","-",O3458&amp;N3458&amp;T3458)</f>
        <v>-</v>
      </c>
      <c r="V3458" s="84" t="str">
        <f aca="false">IF(O3458="Not Used","-",VLOOKUP(D3458,FOLIOS,7,FALSE())&amp;H3458)</f>
        <v>-</v>
      </c>
      <c r="W3458" s="84" t="str">
        <f aca="false">IF(U3458="-","-",O3458&amp;E3458&amp;H3458)</f>
        <v>-</v>
      </c>
      <c r="X3458" s="85" t="str">
        <f aca="false">D3458&amp;G3458</f>
        <v>FT-CAND-EGSC-PRCTOLL:MONCH/VEN</v>
      </c>
      <c r="AF3458" s="0" t="str">
        <f aca="false">D3458&amp;V3458</f>
        <v>FT-CAND-EGSC-PRC-</v>
      </c>
    </row>
    <row r="3459" customFormat="false" ht="12.75" hidden="false" customHeight="false" outlineLevel="0" collapsed="false">
      <c r="A3459" s="81" t="n">
        <v>36682</v>
      </c>
      <c r="B3459" s="82" t="s">
        <v>55</v>
      </c>
      <c r="C3459" s="82" t="s">
        <v>56</v>
      </c>
      <c r="D3459" s="82" t="s">
        <v>103</v>
      </c>
      <c r="E3459" s="82" t="s">
        <v>24</v>
      </c>
      <c r="F3459" s="81"/>
      <c r="G3459" s="82" t="s">
        <v>68</v>
      </c>
      <c r="H3459" s="90" t="n">
        <v>37288</v>
      </c>
      <c r="I3459" s="82" t="n">
        <v>0</v>
      </c>
      <c r="J3459" s="82" t="n">
        <v>0</v>
      </c>
      <c r="K3459" s="83" t="n">
        <f aca="false">IF(J3459=0,0,J3459/I3459)</f>
        <v>0</v>
      </c>
      <c r="L3459" s="83" t="n">
        <f aca="false">I3459/UOM</f>
        <v>0</v>
      </c>
      <c r="M3459" s="83" t="n">
        <f aca="false">J3459/UOM</f>
        <v>0</v>
      </c>
      <c r="N3459" s="84" t="str">
        <f aca="false">IF(F3459="P","PHY",IF(F3459="G","G",E3459))</f>
        <v>P</v>
      </c>
      <c r="O3459" s="84" t="str">
        <f aca="false">IF(ISNA(VLOOKUP(G3459,BadCanCurves,1,FALSE())),VLOOKUP(D3459,FOLIOS,6,FALSE()),"not used")</f>
        <v>not used</v>
      </c>
      <c r="P3459" s="84" t="n">
        <f aca="false">IF($N3459="P",VLOOKUP(H3459,PrcBuckets,2,FALSE()),0)</f>
        <v>10</v>
      </c>
      <c r="Q3459" s="84" t="n">
        <f aca="false">IF($N3459="D",VLOOKUP(H3459,BasisBuckets,2,FALSE()),0)</f>
        <v>0</v>
      </c>
      <c r="R3459" s="84" t="n">
        <f aca="false">IF($N3459="PHY",VLOOKUP(H3459,PGDBuckets,2,FALSE()),0)</f>
        <v>0</v>
      </c>
      <c r="S3459" s="84" t="n">
        <f aca="false">IF($N3459="G",VLOOKUP(H3459,PGDBuckets,2,FALSE()),0)</f>
        <v>0</v>
      </c>
      <c r="T3459" s="84" t="n">
        <f aca="false">SUM(P3459:S3459)</f>
        <v>10</v>
      </c>
      <c r="U3459" s="84" t="str">
        <f aca="false">IF(O3459="not used","-",O3459&amp;N3459&amp;T3459)</f>
        <v>-</v>
      </c>
      <c r="V3459" s="84" t="str">
        <f aca="false">IF(O3459="Not Used","-",VLOOKUP(D3459,FOLIOS,7,FALSE())&amp;H3459)</f>
        <v>-</v>
      </c>
      <c r="W3459" s="84" t="str">
        <f aca="false">IF(U3459="-","-",O3459&amp;E3459&amp;H3459)</f>
        <v>-</v>
      </c>
      <c r="X3459" s="85" t="str">
        <f aca="false">D3459&amp;G3459</f>
        <v>FT-CAND-EGSC-PRCTOLL:MONCH/VEN</v>
      </c>
      <c r="AF3459" s="0" t="str">
        <f aca="false">D3459&amp;V3459</f>
        <v>FT-CAND-EGSC-PRC-</v>
      </c>
    </row>
    <row r="3460" customFormat="false" ht="12.75" hidden="false" customHeight="false" outlineLevel="0" collapsed="false">
      <c r="A3460" s="81" t="n">
        <v>36682</v>
      </c>
      <c r="B3460" s="82" t="s">
        <v>55</v>
      </c>
      <c r="C3460" s="82" t="s">
        <v>56</v>
      </c>
      <c r="D3460" s="82" t="s">
        <v>103</v>
      </c>
      <c r="E3460" s="82" t="s">
        <v>24</v>
      </c>
      <c r="F3460" s="81"/>
      <c r="G3460" s="82" t="s">
        <v>68</v>
      </c>
      <c r="H3460" s="90" t="n">
        <v>37316</v>
      </c>
      <c r="I3460" s="82" t="n">
        <v>0</v>
      </c>
      <c r="J3460" s="82" t="n">
        <v>0</v>
      </c>
      <c r="K3460" s="83" t="n">
        <f aca="false">IF(J3460=0,0,J3460/I3460)</f>
        <v>0</v>
      </c>
      <c r="L3460" s="83" t="n">
        <f aca="false">I3460/UOM</f>
        <v>0</v>
      </c>
      <c r="M3460" s="83" t="n">
        <f aca="false">J3460/UOM</f>
        <v>0</v>
      </c>
      <c r="N3460" s="84" t="str">
        <f aca="false">IF(F3460="P","PHY",IF(F3460="G","G",E3460))</f>
        <v>P</v>
      </c>
      <c r="O3460" s="84" t="str">
        <f aca="false">IF(ISNA(VLOOKUP(G3460,BadCanCurves,1,FALSE())),VLOOKUP(D3460,FOLIOS,6,FALSE()),"not used")</f>
        <v>not used</v>
      </c>
      <c r="P3460" s="84" t="n">
        <f aca="false">IF($N3460="P",VLOOKUP(H3460,PrcBuckets,2,FALSE()),0)</f>
        <v>10</v>
      </c>
      <c r="Q3460" s="84" t="n">
        <f aca="false">IF($N3460="D",VLOOKUP(H3460,BasisBuckets,2,FALSE()),0)</f>
        <v>0</v>
      </c>
      <c r="R3460" s="84" t="n">
        <f aca="false">IF($N3460="PHY",VLOOKUP(H3460,PGDBuckets,2,FALSE()),0)</f>
        <v>0</v>
      </c>
      <c r="S3460" s="84" t="n">
        <f aca="false">IF($N3460="G",VLOOKUP(H3460,PGDBuckets,2,FALSE()),0)</f>
        <v>0</v>
      </c>
      <c r="T3460" s="84" t="n">
        <f aca="false">SUM(P3460:S3460)</f>
        <v>10</v>
      </c>
      <c r="U3460" s="84" t="str">
        <f aca="false">IF(O3460="not used","-",O3460&amp;N3460&amp;T3460)</f>
        <v>-</v>
      </c>
      <c r="V3460" s="84" t="str">
        <f aca="false">IF(O3460="Not Used","-",VLOOKUP(D3460,FOLIOS,7,FALSE())&amp;H3460)</f>
        <v>-</v>
      </c>
      <c r="W3460" s="84" t="str">
        <f aca="false">IF(U3460="-","-",O3460&amp;E3460&amp;H3460)</f>
        <v>-</v>
      </c>
      <c r="X3460" s="85" t="str">
        <f aca="false">D3460&amp;G3460</f>
        <v>FT-CAND-EGSC-PRCTOLL:MONCH/VEN</v>
      </c>
      <c r="AF3460" s="0" t="str">
        <f aca="false">D3460&amp;V3460</f>
        <v>FT-CAND-EGSC-PRC-</v>
      </c>
    </row>
    <row r="3461" customFormat="false" ht="12.75" hidden="false" customHeight="false" outlineLevel="0" collapsed="false">
      <c r="A3461" s="81" t="n">
        <v>36682</v>
      </c>
      <c r="B3461" s="82" t="s">
        <v>55</v>
      </c>
      <c r="C3461" s="82" t="s">
        <v>56</v>
      </c>
      <c r="D3461" s="82" t="s">
        <v>103</v>
      </c>
      <c r="E3461" s="82" t="s">
        <v>24</v>
      </c>
      <c r="F3461" s="81"/>
      <c r="G3461" s="82" t="s">
        <v>68</v>
      </c>
      <c r="H3461" s="90" t="n">
        <v>37347</v>
      </c>
      <c r="I3461" s="82" t="n">
        <v>0</v>
      </c>
      <c r="J3461" s="82" t="n">
        <v>0</v>
      </c>
      <c r="K3461" s="83" t="n">
        <f aca="false">IF(J3461=0,0,J3461/I3461)</f>
        <v>0</v>
      </c>
      <c r="L3461" s="83" t="n">
        <f aca="false">I3461/UOM</f>
        <v>0</v>
      </c>
      <c r="M3461" s="83" t="n">
        <f aca="false">J3461/UOM</f>
        <v>0</v>
      </c>
      <c r="N3461" s="84" t="str">
        <f aca="false">IF(F3461="P","PHY",IF(F3461="G","G",E3461))</f>
        <v>P</v>
      </c>
      <c r="O3461" s="84" t="str">
        <f aca="false">IF(ISNA(VLOOKUP(G3461,BadCanCurves,1,FALSE())),VLOOKUP(D3461,FOLIOS,6,FALSE()),"not used")</f>
        <v>not used</v>
      </c>
      <c r="P3461" s="84" t="n">
        <f aca="false">IF($N3461="P",VLOOKUP(H3461,PrcBuckets,2,FALSE()),0)</f>
        <v>10</v>
      </c>
      <c r="Q3461" s="84" t="n">
        <f aca="false">IF($N3461="D",VLOOKUP(H3461,BasisBuckets,2,FALSE()),0)</f>
        <v>0</v>
      </c>
      <c r="R3461" s="84" t="n">
        <f aca="false">IF($N3461="PHY",VLOOKUP(H3461,PGDBuckets,2,FALSE()),0)</f>
        <v>0</v>
      </c>
      <c r="S3461" s="84" t="n">
        <f aca="false">IF($N3461="G",VLOOKUP(H3461,PGDBuckets,2,FALSE()),0)</f>
        <v>0</v>
      </c>
      <c r="T3461" s="84" t="n">
        <f aca="false">SUM(P3461:S3461)</f>
        <v>10</v>
      </c>
      <c r="U3461" s="84" t="str">
        <f aca="false">IF(O3461="not used","-",O3461&amp;N3461&amp;T3461)</f>
        <v>-</v>
      </c>
      <c r="V3461" s="84" t="str">
        <f aca="false">IF(O3461="Not Used","-",VLOOKUP(D3461,FOLIOS,7,FALSE())&amp;H3461)</f>
        <v>-</v>
      </c>
      <c r="W3461" s="84" t="str">
        <f aca="false">IF(U3461="-","-",O3461&amp;E3461&amp;H3461)</f>
        <v>-</v>
      </c>
      <c r="X3461" s="85" t="str">
        <f aca="false">D3461&amp;G3461</f>
        <v>FT-CAND-EGSC-PRCTOLL:MONCH/VEN</v>
      </c>
      <c r="AF3461" s="0" t="str">
        <f aca="false">D3461&amp;V3461</f>
        <v>FT-CAND-EGSC-PRC-</v>
      </c>
    </row>
    <row r="3462" customFormat="false" ht="12.75" hidden="false" customHeight="false" outlineLevel="0" collapsed="false">
      <c r="A3462" s="81" t="n">
        <v>36682</v>
      </c>
      <c r="B3462" s="82" t="s">
        <v>55</v>
      </c>
      <c r="C3462" s="82" t="s">
        <v>56</v>
      </c>
      <c r="D3462" s="82" t="s">
        <v>103</v>
      </c>
      <c r="E3462" s="82" t="s">
        <v>24</v>
      </c>
      <c r="F3462" s="81"/>
      <c r="G3462" s="82" t="s">
        <v>68</v>
      </c>
      <c r="H3462" s="90" t="n">
        <v>37377</v>
      </c>
      <c r="I3462" s="82" t="n">
        <v>0</v>
      </c>
      <c r="J3462" s="82" t="n">
        <v>0</v>
      </c>
      <c r="K3462" s="83" t="n">
        <f aca="false">IF(J3462=0,0,J3462/I3462)</f>
        <v>0</v>
      </c>
      <c r="L3462" s="83" t="n">
        <f aca="false">I3462/UOM</f>
        <v>0</v>
      </c>
      <c r="M3462" s="83" t="n">
        <f aca="false">J3462/UOM</f>
        <v>0</v>
      </c>
      <c r="N3462" s="84" t="str">
        <f aca="false">IF(F3462="P","PHY",IF(F3462="G","G",E3462))</f>
        <v>P</v>
      </c>
      <c r="O3462" s="84" t="str">
        <f aca="false">IF(ISNA(VLOOKUP(G3462,BadCanCurves,1,FALSE())),VLOOKUP(D3462,FOLIOS,6,FALSE()),"not used")</f>
        <v>not used</v>
      </c>
      <c r="P3462" s="84" t="n">
        <f aca="false">IF($N3462="P",VLOOKUP(H3462,PrcBuckets,2,FALSE()),0)</f>
        <v>10</v>
      </c>
      <c r="Q3462" s="84" t="n">
        <f aca="false">IF($N3462="D",VLOOKUP(H3462,BasisBuckets,2,FALSE()),0)</f>
        <v>0</v>
      </c>
      <c r="R3462" s="84" t="n">
        <f aca="false">IF($N3462="PHY",VLOOKUP(H3462,PGDBuckets,2,FALSE()),0)</f>
        <v>0</v>
      </c>
      <c r="S3462" s="84" t="n">
        <f aca="false">IF($N3462="G",VLOOKUP(H3462,PGDBuckets,2,FALSE()),0)</f>
        <v>0</v>
      </c>
      <c r="T3462" s="84" t="n">
        <f aca="false">SUM(P3462:S3462)</f>
        <v>10</v>
      </c>
      <c r="U3462" s="84" t="str">
        <f aca="false">IF(O3462="not used","-",O3462&amp;N3462&amp;T3462)</f>
        <v>-</v>
      </c>
      <c r="V3462" s="84" t="str">
        <f aca="false">IF(O3462="Not Used","-",VLOOKUP(D3462,FOLIOS,7,FALSE())&amp;H3462)</f>
        <v>-</v>
      </c>
      <c r="W3462" s="84" t="str">
        <f aca="false">IF(U3462="-","-",O3462&amp;E3462&amp;H3462)</f>
        <v>-</v>
      </c>
      <c r="X3462" s="85" t="str">
        <f aca="false">D3462&amp;G3462</f>
        <v>FT-CAND-EGSC-PRCTOLL:MONCH/VEN</v>
      </c>
      <c r="AF3462" s="0" t="str">
        <f aca="false">D3462&amp;V3462</f>
        <v>FT-CAND-EGSC-PRC-</v>
      </c>
    </row>
    <row r="3463" customFormat="false" ht="12.75" hidden="false" customHeight="false" outlineLevel="0" collapsed="false">
      <c r="A3463" s="81" t="n">
        <v>36682</v>
      </c>
      <c r="B3463" s="82" t="s">
        <v>55</v>
      </c>
      <c r="C3463" s="82" t="s">
        <v>56</v>
      </c>
      <c r="D3463" s="82" t="s">
        <v>103</v>
      </c>
      <c r="E3463" s="82" t="s">
        <v>24</v>
      </c>
      <c r="F3463" s="81"/>
      <c r="G3463" s="82" t="s">
        <v>68</v>
      </c>
      <c r="H3463" s="90" t="n">
        <v>37408</v>
      </c>
      <c r="I3463" s="82" t="n">
        <v>0</v>
      </c>
      <c r="J3463" s="82" t="n">
        <v>0</v>
      </c>
      <c r="K3463" s="83" t="n">
        <f aca="false">IF(J3463=0,0,J3463/I3463)</f>
        <v>0</v>
      </c>
      <c r="L3463" s="83" t="n">
        <f aca="false">I3463/UOM</f>
        <v>0</v>
      </c>
      <c r="M3463" s="83" t="n">
        <f aca="false">J3463/UOM</f>
        <v>0</v>
      </c>
      <c r="N3463" s="84" t="str">
        <f aca="false">IF(F3463="P","PHY",IF(F3463="G","G",E3463))</f>
        <v>P</v>
      </c>
      <c r="O3463" s="84" t="str">
        <f aca="false">IF(ISNA(VLOOKUP(G3463,BadCanCurves,1,FALSE())),VLOOKUP(D3463,FOLIOS,6,FALSE()),"not used")</f>
        <v>not used</v>
      </c>
      <c r="P3463" s="84" t="n">
        <f aca="false">IF($N3463="P",VLOOKUP(H3463,PrcBuckets,2,FALSE()),0)</f>
        <v>10</v>
      </c>
      <c r="Q3463" s="84" t="n">
        <f aca="false">IF($N3463="D",VLOOKUP(H3463,BasisBuckets,2,FALSE()),0)</f>
        <v>0</v>
      </c>
      <c r="R3463" s="84" t="n">
        <f aca="false">IF($N3463="PHY",VLOOKUP(H3463,PGDBuckets,2,FALSE()),0)</f>
        <v>0</v>
      </c>
      <c r="S3463" s="84" t="n">
        <f aca="false">IF($N3463="G",VLOOKUP(H3463,PGDBuckets,2,FALSE()),0)</f>
        <v>0</v>
      </c>
      <c r="T3463" s="84" t="n">
        <f aca="false">SUM(P3463:S3463)</f>
        <v>10</v>
      </c>
      <c r="U3463" s="84" t="str">
        <f aca="false">IF(O3463="not used","-",O3463&amp;N3463&amp;T3463)</f>
        <v>-</v>
      </c>
      <c r="V3463" s="84" t="str">
        <f aca="false">IF(O3463="Not Used","-",VLOOKUP(D3463,FOLIOS,7,FALSE())&amp;H3463)</f>
        <v>-</v>
      </c>
      <c r="W3463" s="84" t="str">
        <f aca="false">IF(U3463="-","-",O3463&amp;E3463&amp;H3463)</f>
        <v>-</v>
      </c>
      <c r="X3463" s="85" t="str">
        <f aca="false">D3463&amp;G3463</f>
        <v>FT-CAND-EGSC-PRCTOLL:MONCH/VEN</v>
      </c>
      <c r="AF3463" s="0" t="str">
        <f aca="false">D3463&amp;V3463</f>
        <v>FT-CAND-EGSC-PRC-</v>
      </c>
    </row>
    <row r="3464" customFormat="false" ht="12.75" hidden="false" customHeight="false" outlineLevel="0" collapsed="false">
      <c r="A3464" s="81" t="n">
        <v>36682</v>
      </c>
      <c r="B3464" s="82" t="s">
        <v>55</v>
      </c>
      <c r="C3464" s="82" t="s">
        <v>56</v>
      </c>
      <c r="D3464" s="82" t="s">
        <v>103</v>
      </c>
      <c r="E3464" s="82" t="s">
        <v>24</v>
      </c>
      <c r="F3464" s="81"/>
      <c r="G3464" s="82" t="s">
        <v>68</v>
      </c>
      <c r="H3464" s="90" t="n">
        <v>37438</v>
      </c>
      <c r="I3464" s="82" t="n">
        <v>0</v>
      </c>
      <c r="J3464" s="82" t="n">
        <v>0</v>
      </c>
      <c r="K3464" s="83" t="n">
        <f aca="false">IF(J3464=0,0,J3464/I3464)</f>
        <v>0</v>
      </c>
      <c r="L3464" s="83" t="n">
        <f aca="false">I3464/UOM</f>
        <v>0</v>
      </c>
      <c r="M3464" s="83" t="n">
        <f aca="false">J3464/UOM</f>
        <v>0</v>
      </c>
      <c r="N3464" s="84" t="str">
        <f aca="false">IF(F3464="P","PHY",IF(F3464="G","G",E3464))</f>
        <v>P</v>
      </c>
      <c r="O3464" s="84" t="str">
        <f aca="false">IF(ISNA(VLOOKUP(G3464,BadCanCurves,1,FALSE())),VLOOKUP(D3464,FOLIOS,6,FALSE()),"not used")</f>
        <v>not used</v>
      </c>
      <c r="P3464" s="84" t="n">
        <f aca="false">IF($N3464="P",VLOOKUP(H3464,PrcBuckets,2,FALSE()),0)</f>
        <v>10</v>
      </c>
      <c r="Q3464" s="84" t="n">
        <f aca="false">IF($N3464="D",VLOOKUP(H3464,BasisBuckets,2,FALSE()),0)</f>
        <v>0</v>
      </c>
      <c r="R3464" s="84" t="n">
        <f aca="false">IF($N3464="PHY",VLOOKUP(H3464,PGDBuckets,2,FALSE()),0)</f>
        <v>0</v>
      </c>
      <c r="S3464" s="84" t="n">
        <f aca="false">IF($N3464="G",VLOOKUP(H3464,PGDBuckets,2,FALSE()),0)</f>
        <v>0</v>
      </c>
      <c r="T3464" s="84" t="n">
        <f aca="false">SUM(P3464:S3464)</f>
        <v>10</v>
      </c>
      <c r="U3464" s="84" t="str">
        <f aca="false">IF(O3464="not used","-",O3464&amp;N3464&amp;T3464)</f>
        <v>-</v>
      </c>
      <c r="V3464" s="84" t="str">
        <f aca="false">IF(O3464="Not Used","-",VLOOKUP(D3464,FOLIOS,7,FALSE())&amp;H3464)</f>
        <v>-</v>
      </c>
      <c r="W3464" s="84" t="str">
        <f aca="false">IF(U3464="-","-",O3464&amp;E3464&amp;H3464)</f>
        <v>-</v>
      </c>
      <c r="X3464" s="85" t="str">
        <f aca="false">D3464&amp;G3464</f>
        <v>FT-CAND-EGSC-PRCTOLL:MONCH/VEN</v>
      </c>
      <c r="AF3464" s="0" t="str">
        <f aca="false">D3464&amp;V3464</f>
        <v>FT-CAND-EGSC-PRC-</v>
      </c>
    </row>
    <row r="3465" customFormat="false" ht="12.75" hidden="false" customHeight="false" outlineLevel="0" collapsed="false">
      <c r="A3465" s="81" t="n">
        <v>36682</v>
      </c>
      <c r="B3465" s="82" t="s">
        <v>55</v>
      </c>
      <c r="C3465" s="82" t="s">
        <v>56</v>
      </c>
      <c r="D3465" s="82" t="s">
        <v>103</v>
      </c>
      <c r="E3465" s="82" t="s">
        <v>24</v>
      </c>
      <c r="F3465" s="81"/>
      <c r="G3465" s="82" t="s">
        <v>68</v>
      </c>
      <c r="H3465" s="90" t="n">
        <v>37469</v>
      </c>
      <c r="I3465" s="82" t="n">
        <v>0</v>
      </c>
      <c r="J3465" s="82" t="n">
        <v>0</v>
      </c>
      <c r="K3465" s="83" t="n">
        <f aca="false">IF(J3465=0,0,J3465/I3465)</f>
        <v>0</v>
      </c>
      <c r="L3465" s="83" t="n">
        <f aca="false">I3465/UOM</f>
        <v>0</v>
      </c>
      <c r="M3465" s="83" t="n">
        <f aca="false">J3465/UOM</f>
        <v>0</v>
      </c>
      <c r="N3465" s="84" t="str">
        <f aca="false">IF(F3465="P","PHY",IF(F3465="G","G",E3465))</f>
        <v>P</v>
      </c>
      <c r="O3465" s="84" t="str">
        <f aca="false">IF(ISNA(VLOOKUP(G3465,BadCanCurves,1,FALSE())),VLOOKUP(D3465,FOLIOS,6,FALSE()),"not used")</f>
        <v>not used</v>
      </c>
      <c r="P3465" s="84" t="n">
        <f aca="false">IF($N3465="P",VLOOKUP(H3465,PrcBuckets,2,FALSE()),0)</f>
        <v>10</v>
      </c>
      <c r="Q3465" s="84" t="n">
        <f aca="false">IF($N3465="D",VLOOKUP(H3465,BasisBuckets,2,FALSE()),0)</f>
        <v>0</v>
      </c>
      <c r="R3465" s="84" t="n">
        <f aca="false">IF($N3465="PHY",VLOOKUP(H3465,PGDBuckets,2,FALSE()),0)</f>
        <v>0</v>
      </c>
      <c r="S3465" s="84" t="n">
        <f aca="false">IF($N3465="G",VLOOKUP(H3465,PGDBuckets,2,FALSE()),0)</f>
        <v>0</v>
      </c>
      <c r="T3465" s="84" t="n">
        <f aca="false">SUM(P3465:S3465)</f>
        <v>10</v>
      </c>
      <c r="U3465" s="84" t="str">
        <f aca="false">IF(O3465="not used","-",O3465&amp;N3465&amp;T3465)</f>
        <v>-</v>
      </c>
      <c r="V3465" s="84" t="str">
        <f aca="false">IF(O3465="Not Used","-",VLOOKUP(D3465,FOLIOS,7,FALSE())&amp;H3465)</f>
        <v>-</v>
      </c>
      <c r="W3465" s="84" t="str">
        <f aca="false">IF(U3465="-","-",O3465&amp;E3465&amp;H3465)</f>
        <v>-</v>
      </c>
      <c r="X3465" s="85" t="str">
        <f aca="false">D3465&amp;G3465</f>
        <v>FT-CAND-EGSC-PRCTOLL:MONCH/VEN</v>
      </c>
      <c r="AF3465" s="0" t="str">
        <f aca="false">D3465&amp;V3465</f>
        <v>FT-CAND-EGSC-PRC-</v>
      </c>
    </row>
    <row r="3466" customFormat="false" ht="12.75" hidden="false" customHeight="false" outlineLevel="0" collapsed="false">
      <c r="A3466" s="81" t="n">
        <v>36682</v>
      </c>
      <c r="B3466" s="82" t="s">
        <v>55</v>
      </c>
      <c r="C3466" s="82" t="s">
        <v>56</v>
      </c>
      <c r="D3466" s="82" t="s">
        <v>103</v>
      </c>
      <c r="E3466" s="82" t="s">
        <v>24</v>
      </c>
      <c r="F3466" s="81"/>
      <c r="G3466" s="82" t="s">
        <v>68</v>
      </c>
      <c r="H3466" s="90" t="n">
        <v>37500</v>
      </c>
      <c r="I3466" s="82" t="n">
        <v>0</v>
      </c>
      <c r="J3466" s="82" t="n">
        <v>0</v>
      </c>
      <c r="K3466" s="83" t="n">
        <f aca="false">IF(J3466=0,0,J3466/I3466)</f>
        <v>0</v>
      </c>
      <c r="L3466" s="83" t="n">
        <f aca="false">I3466/UOM</f>
        <v>0</v>
      </c>
      <c r="M3466" s="83" t="n">
        <f aca="false">J3466/UOM</f>
        <v>0</v>
      </c>
      <c r="N3466" s="84" t="str">
        <f aca="false">IF(F3466="P","PHY",IF(F3466="G","G",E3466))</f>
        <v>P</v>
      </c>
      <c r="O3466" s="84" t="str">
        <f aca="false">IF(ISNA(VLOOKUP(G3466,BadCanCurves,1,FALSE())),VLOOKUP(D3466,FOLIOS,6,FALSE()),"not used")</f>
        <v>not used</v>
      </c>
      <c r="P3466" s="84" t="n">
        <f aca="false">IF($N3466="P",VLOOKUP(H3466,PrcBuckets,2,FALSE()),0)</f>
        <v>10</v>
      </c>
      <c r="Q3466" s="84" t="n">
        <f aca="false">IF($N3466="D",VLOOKUP(H3466,BasisBuckets,2,FALSE()),0)</f>
        <v>0</v>
      </c>
      <c r="R3466" s="84" t="n">
        <f aca="false">IF($N3466="PHY",VLOOKUP(H3466,PGDBuckets,2,FALSE()),0)</f>
        <v>0</v>
      </c>
      <c r="S3466" s="84" t="n">
        <f aca="false">IF($N3466="G",VLOOKUP(H3466,PGDBuckets,2,FALSE()),0)</f>
        <v>0</v>
      </c>
      <c r="T3466" s="84" t="n">
        <f aca="false">SUM(P3466:S3466)</f>
        <v>10</v>
      </c>
      <c r="U3466" s="84" t="str">
        <f aca="false">IF(O3466="not used","-",O3466&amp;N3466&amp;T3466)</f>
        <v>-</v>
      </c>
      <c r="V3466" s="84" t="str">
        <f aca="false">IF(O3466="Not Used","-",VLOOKUP(D3466,FOLIOS,7,FALSE())&amp;H3466)</f>
        <v>-</v>
      </c>
      <c r="W3466" s="84" t="str">
        <f aca="false">IF(U3466="-","-",O3466&amp;E3466&amp;H3466)</f>
        <v>-</v>
      </c>
      <c r="X3466" s="85" t="str">
        <f aca="false">D3466&amp;G3466</f>
        <v>FT-CAND-EGSC-PRCTOLL:MONCH/VEN</v>
      </c>
      <c r="AF3466" s="0" t="str">
        <f aca="false">D3466&amp;V3466</f>
        <v>FT-CAND-EGSC-PRC-</v>
      </c>
    </row>
    <row r="3467" customFormat="false" ht="12.75" hidden="false" customHeight="false" outlineLevel="0" collapsed="false">
      <c r="A3467" s="81" t="n">
        <v>36682</v>
      </c>
      <c r="B3467" s="82" t="s">
        <v>55</v>
      </c>
      <c r="C3467" s="82" t="s">
        <v>56</v>
      </c>
      <c r="D3467" s="82" t="s">
        <v>103</v>
      </c>
      <c r="E3467" s="82" t="s">
        <v>24</v>
      </c>
      <c r="F3467" s="81"/>
      <c r="G3467" s="82" t="s">
        <v>68</v>
      </c>
      <c r="H3467" s="90" t="n">
        <v>37530</v>
      </c>
      <c r="I3467" s="82" t="n">
        <v>0</v>
      </c>
      <c r="J3467" s="82" t="n">
        <v>0</v>
      </c>
      <c r="K3467" s="83" t="n">
        <f aca="false">IF(J3467=0,0,J3467/I3467)</f>
        <v>0</v>
      </c>
      <c r="L3467" s="83" t="n">
        <f aca="false">I3467/UOM</f>
        <v>0</v>
      </c>
      <c r="M3467" s="83" t="n">
        <f aca="false">J3467/UOM</f>
        <v>0</v>
      </c>
      <c r="N3467" s="84" t="str">
        <f aca="false">IF(F3467="P","PHY",IF(F3467="G","G",E3467))</f>
        <v>P</v>
      </c>
      <c r="O3467" s="84" t="str">
        <f aca="false">IF(ISNA(VLOOKUP(G3467,BadCanCurves,1,FALSE())),VLOOKUP(D3467,FOLIOS,6,FALSE()),"not used")</f>
        <v>not used</v>
      </c>
      <c r="P3467" s="84" t="n">
        <f aca="false">IF($N3467="P",VLOOKUP(H3467,PrcBuckets,2,FALSE()),0)</f>
        <v>10</v>
      </c>
      <c r="Q3467" s="84" t="n">
        <f aca="false">IF($N3467="D",VLOOKUP(H3467,BasisBuckets,2,FALSE()),0)</f>
        <v>0</v>
      </c>
      <c r="R3467" s="84" t="n">
        <f aca="false">IF($N3467="PHY",VLOOKUP(H3467,PGDBuckets,2,FALSE()),0)</f>
        <v>0</v>
      </c>
      <c r="S3467" s="84" t="n">
        <f aca="false">IF($N3467="G",VLOOKUP(H3467,PGDBuckets,2,FALSE()),0)</f>
        <v>0</v>
      </c>
      <c r="T3467" s="84" t="n">
        <f aca="false">SUM(P3467:S3467)</f>
        <v>10</v>
      </c>
      <c r="U3467" s="84" t="str">
        <f aca="false">IF(O3467="not used","-",O3467&amp;N3467&amp;T3467)</f>
        <v>-</v>
      </c>
      <c r="V3467" s="84" t="str">
        <f aca="false">IF(O3467="Not Used","-",VLOOKUP(D3467,FOLIOS,7,FALSE())&amp;H3467)</f>
        <v>-</v>
      </c>
      <c r="W3467" s="84" t="str">
        <f aca="false">IF(U3467="-","-",O3467&amp;E3467&amp;H3467)</f>
        <v>-</v>
      </c>
      <c r="X3467" s="85" t="str">
        <f aca="false">D3467&amp;G3467</f>
        <v>FT-CAND-EGSC-PRCTOLL:MONCH/VEN</v>
      </c>
      <c r="AF3467" s="0" t="str">
        <f aca="false">D3467&amp;V3467</f>
        <v>FT-CAND-EGSC-PRC-</v>
      </c>
    </row>
    <row r="3468" customFormat="false" ht="12.75" hidden="false" customHeight="false" outlineLevel="0" collapsed="false">
      <c r="A3468" s="81" t="n">
        <v>36682</v>
      </c>
      <c r="B3468" s="82" t="s">
        <v>55</v>
      </c>
      <c r="C3468" s="82" t="s">
        <v>56</v>
      </c>
      <c r="D3468" s="82" t="s">
        <v>103</v>
      </c>
      <c r="E3468" s="82" t="s">
        <v>24</v>
      </c>
      <c r="F3468" s="81"/>
      <c r="G3468" s="82" t="s">
        <v>68</v>
      </c>
      <c r="H3468" s="90" t="n">
        <v>37561</v>
      </c>
      <c r="I3468" s="82" t="n">
        <v>0</v>
      </c>
      <c r="J3468" s="82" t="n">
        <v>0</v>
      </c>
      <c r="K3468" s="83" t="n">
        <f aca="false">IF(J3468=0,0,J3468/I3468)</f>
        <v>0</v>
      </c>
      <c r="L3468" s="83" t="n">
        <f aca="false">I3468/UOM</f>
        <v>0</v>
      </c>
      <c r="M3468" s="83" t="n">
        <f aca="false">J3468/UOM</f>
        <v>0</v>
      </c>
      <c r="N3468" s="84" t="str">
        <f aca="false">IF(F3468="P","PHY",IF(F3468="G","G",E3468))</f>
        <v>P</v>
      </c>
      <c r="O3468" s="84" t="str">
        <f aca="false">IF(ISNA(VLOOKUP(G3468,BadCanCurves,1,FALSE())),VLOOKUP(D3468,FOLIOS,6,FALSE()),"not used")</f>
        <v>not used</v>
      </c>
      <c r="P3468" s="84" t="n">
        <f aca="false">IF($N3468="P",VLOOKUP(H3468,PrcBuckets,2,FALSE()),0)</f>
        <v>10</v>
      </c>
      <c r="Q3468" s="84" t="n">
        <f aca="false">IF($N3468="D",VLOOKUP(H3468,BasisBuckets,2,FALSE()),0)</f>
        <v>0</v>
      </c>
      <c r="R3468" s="84" t="n">
        <f aca="false">IF($N3468="PHY",VLOOKUP(H3468,PGDBuckets,2,FALSE()),0)</f>
        <v>0</v>
      </c>
      <c r="S3468" s="84" t="n">
        <f aca="false">IF($N3468="G",VLOOKUP(H3468,PGDBuckets,2,FALSE()),0)</f>
        <v>0</v>
      </c>
      <c r="T3468" s="84" t="n">
        <f aca="false">SUM(P3468:S3468)</f>
        <v>10</v>
      </c>
      <c r="U3468" s="84" t="str">
        <f aca="false">IF(O3468="not used","-",O3468&amp;N3468&amp;T3468)</f>
        <v>-</v>
      </c>
      <c r="V3468" s="84" t="str">
        <f aca="false">IF(O3468="Not Used","-",VLOOKUP(D3468,FOLIOS,7,FALSE())&amp;H3468)</f>
        <v>-</v>
      </c>
      <c r="W3468" s="84" t="str">
        <f aca="false">IF(U3468="-","-",O3468&amp;E3468&amp;H3468)</f>
        <v>-</v>
      </c>
      <c r="X3468" s="85" t="str">
        <f aca="false">D3468&amp;G3468</f>
        <v>FT-CAND-EGSC-PRCTOLL:MONCH/VEN</v>
      </c>
      <c r="AF3468" s="0" t="str">
        <f aca="false">D3468&amp;V3468</f>
        <v>FT-CAND-EGSC-PRC-</v>
      </c>
    </row>
    <row r="3469" customFormat="false" ht="12.75" hidden="false" customHeight="false" outlineLevel="0" collapsed="false">
      <c r="A3469" s="81" t="n">
        <v>36682</v>
      </c>
      <c r="B3469" s="82" t="s">
        <v>55</v>
      </c>
      <c r="C3469" s="82" t="s">
        <v>56</v>
      </c>
      <c r="D3469" s="82" t="s">
        <v>103</v>
      </c>
      <c r="E3469" s="82" t="s">
        <v>24</v>
      </c>
      <c r="F3469" s="81"/>
      <c r="G3469" s="82" t="s">
        <v>68</v>
      </c>
      <c r="H3469" s="90" t="n">
        <v>37591</v>
      </c>
      <c r="I3469" s="82" t="n">
        <v>0</v>
      </c>
      <c r="J3469" s="82" t="n">
        <v>0</v>
      </c>
      <c r="K3469" s="83" t="n">
        <f aca="false">IF(J3469=0,0,J3469/I3469)</f>
        <v>0</v>
      </c>
      <c r="L3469" s="83" t="n">
        <f aca="false">I3469/UOM</f>
        <v>0</v>
      </c>
      <c r="M3469" s="83" t="n">
        <f aca="false">J3469/UOM</f>
        <v>0</v>
      </c>
      <c r="N3469" s="84" t="str">
        <f aca="false">IF(F3469="P","PHY",IF(F3469="G","G",E3469))</f>
        <v>P</v>
      </c>
      <c r="O3469" s="84" t="str">
        <f aca="false">IF(ISNA(VLOOKUP(G3469,BadCanCurves,1,FALSE())),VLOOKUP(D3469,FOLIOS,6,FALSE()),"not used")</f>
        <v>not used</v>
      </c>
      <c r="P3469" s="84" t="n">
        <f aca="false">IF($N3469="P",VLOOKUP(H3469,PrcBuckets,2,FALSE()),0)</f>
        <v>10</v>
      </c>
      <c r="Q3469" s="84" t="n">
        <f aca="false">IF($N3469="D",VLOOKUP(H3469,BasisBuckets,2,FALSE()),0)</f>
        <v>0</v>
      </c>
      <c r="R3469" s="84" t="n">
        <f aca="false">IF($N3469="PHY",VLOOKUP(H3469,PGDBuckets,2,FALSE()),0)</f>
        <v>0</v>
      </c>
      <c r="S3469" s="84" t="n">
        <f aca="false">IF($N3469="G",VLOOKUP(H3469,PGDBuckets,2,FALSE()),0)</f>
        <v>0</v>
      </c>
      <c r="T3469" s="84" t="n">
        <f aca="false">SUM(P3469:S3469)</f>
        <v>10</v>
      </c>
      <c r="U3469" s="84" t="str">
        <f aca="false">IF(O3469="not used","-",O3469&amp;N3469&amp;T3469)</f>
        <v>-</v>
      </c>
      <c r="V3469" s="84" t="str">
        <f aca="false">IF(O3469="Not Used","-",VLOOKUP(D3469,FOLIOS,7,FALSE())&amp;H3469)</f>
        <v>-</v>
      </c>
      <c r="W3469" s="84" t="str">
        <f aca="false">IF(U3469="-","-",O3469&amp;E3469&amp;H3469)</f>
        <v>-</v>
      </c>
      <c r="X3469" s="85" t="str">
        <f aca="false">D3469&amp;G3469</f>
        <v>FT-CAND-EGSC-PRCTOLL:MONCH/VEN</v>
      </c>
      <c r="AF3469" s="0" t="str">
        <f aca="false">D3469&amp;V3469</f>
        <v>FT-CAND-EGSC-PRC-</v>
      </c>
    </row>
    <row r="3470" customFormat="false" ht="12.75" hidden="false" customHeight="false" outlineLevel="0" collapsed="false">
      <c r="A3470" s="81" t="n">
        <v>36682</v>
      </c>
      <c r="B3470" s="82" t="s">
        <v>55</v>
      </c>
      <c r="C3470" s="82" t="s">
        <v>56</v>
      </c>
      <c r="D3470" s="82" t="s">
        <v>103</v>
      </c>
      <c r="E3470" s="82" t="s">
        <v>24</v>
      </c>
      <c r="F3470" s="81"/>
      <c r="G3470" s="82" t="s">
        <v>68</v>
      </c>
      <c r="H3470" s="90" t="n">
        <v>37622</v>
      </c>
      <c r="I3470" s="82" t="n">
        <v>0</v>
      </c>
      <c r="J3470" s="82" t="n">
        <v>0</v>
      </c>
      <c r="K3470" s="83" t="n">
        <f aca="false">IF(J3470=0,0,J3470/I3470)</f>
        <v>0</v>
      </c>
      <c r="L3470" s="83" t="n">
        <f aca="false">I3470/UOM</f>
        <v>0</v>
      </c>
      <c r="M3470" s="83" t="n">
        <f aca="false">J3470/UOM</f>
        <v>0</v>
      </c>
      <c r="N3470" s="84" t="str">
        <f aca="false">IF(F3470="P","PHY",IF(F3470="G","G",E3470))</f>
        <v>P</v>
      </c>
      <c r="O3470" s="84" t="str">
        <f aca="false">IF(ISNA(VLOOKUP(G3470,BadCanCurves,1,FALSE())),VLOOKUP(D3470,FOLIOS,6,FALSE()),"not used")</f>
        <v>not used</v>
      </c>
      <c r="P3470" s="84" t="n">
        <f aca="false">IF($N3470="P",VLOOKUP(H3470,PrcBuckets,2,FALSE()),0)</f>
        <v>11</v>
      </c>
      <c r="Q3470" s="84" t="n">
        <f aca="false">IF($N3470="D",VLOOKUP(H3470,BasisBuckets,2,FALSE()),0)</f>
        <v>0</v>
      </c>
      <c r="R3470" s="84" t="n">
        <f aca="false">IF($N3470="PHY",VLOOKUP(H3470,PGDBuckets,2,FALSE()),0)</f>
        <v>0</v>
      </c>
      <c r="S3470" s="84" t="n">
        <f aca="false">IF($N3470="G",VLOOKUP(H3470,PGDBuckets,2,FALSE()),0)</f>
        <v>0</v>
      </c>
      <c r="T3470" s="84" t="n">
        <f aca="false">SUM(P3470:S3470)</f>
        <v>11</v>
      </c>
      <c r="U3470" s="84" t="str">
        <f aca="false">IF(O3470="not used","-",O3470&amp;N3470&amp;T3470)</f>
        <v>-</v>
      </c>
      <c r="V3470" s="84" t="str">
        <f aca="false">IF(O3470="Not Used","-",VLOOKUP(D3470,FOLIOS,7,FALSE())&amp;H3470)</f>
        <v>-</v>
      </c>
      <c r="W3470" s="84" t="str">
        <f aca="false">IF(U3470="-","-",O3470&amp;E3470&amp;H3470)</f>
        <v>-</v>
      </c>
      <c r="X3470" s="85" t="str">
        <f aca="false">D3470&amp;G3470</f>
        <v>FT-CAND-EGSC-PRCTOLL:MONCH/VEN</v>
      </c>
      <c r="AF3470" s="0" t="str">
        <f aca="false">D3470&amp;V3470</f>
        <v>FT-CAND-EGSC-PRC-</v>
      </c>
    </row>
    <row r="3471" customFormat="false" ht="12.75" hidden="false" customHeight="false" outlineLevel="0" collapsed="false">
      <c r="A3471" s="81" t="n">
        <v>36682</v>
      </c>
      <c r="B3471" s="82" t="s">
        <v>55</v>
      </c>
      <c r="C3471" s="82" t="s">
        <v>56</v>
      </c>
      <c r="D3471" s="82" t="s">
        <v>103</v>
      </c>
      <c r="E3471" s="82" t="s">
        <v>24</v>
      </c>
      <c r="F3471" s="81"/>
      <c r="G3471" s="82" t="s">
        <v>68</v>
      </c>
      <c r="H3471" s="90" t="n">
        <v>37653</v>
      </c>
      <c r="I3471" s="82" t="n">
        <v>0</v>
      </c>
      <c r="J3471" s="82" t="n">
        <v>0</v>
      </c>
      <c r="K3471" s="83" t="n">
        <f aca="false">IF(J3471=0,0,J3471/I3471)</f>
        <v>0</v>
      </c>
      <c r="L3471" s="83" t="n">
        <f aca="false">I3471/UOM</f>
        <v>0</v>
      </c>
      <c r="M3471" s="83" t="n">
        <f aca="false">J3471/UOM</f>
        <v>0</v>
      </c>
      <c r="N3471" s="84" t="str">
        <f aca="false">IF(F3471="P","PHY",IF(F3471="G","G",E3471))</f>
        <v>P</v>
      </c>
      <c r="O3471" s="84" t="str">
        <f aca="false">IF(ISNA(VLOOKUP(G3471,BadCanCurves,1,FALSE())),VLOOKUP(D3471,FOLIOS,6,FALSE()),"not used")</f>
        <v>not used</v>
      </c>
      <c r="P3471" s="84" t="n">
        <f aca="false">IF($N3471="P",VLOOKUP(H3471,PrcBuckets,2,FALSE()),0)</f>
        <v>11</v>
      </c>
      <c r="Q3471" s="84" t="n">
        <f aca="false">IF($N3471="D",VLOOKUP(H3471,BasisBuckets,2,FALSE()),0)</f>
        <v>0</v>
      </c>
      <c r="R3471" s="84" t="n">
        <f aca="false">IF($N3471="PHY",VLOOKUP(H3471,PGDBuckets,2,FALSE()),0)</f>
        <v>0</v>
      </c>
      <c r="S3471" s="84" t="n">
        <f aca="false">IF($N3471="G",VLOOKUP(H3471,PGDBuckets,2,FALSE()),0)</f>
        <v>0</v>
      </c>
      <c r="T3471" s="84" t="n">
        <f aca="false">SUM(P3471:S3471)</f>
        <v>11</v>
      </c>
      <c r="U3471" s="84" t="str">
        <f aca="false">IF(O3471="not used","-",O3471&amp;N3471&amp;T3471)</f>
        <v>-</v>
      </c>
      <c r="V3471" s="84" t="str">
        <f aca="false">IF(O3471="Not Used","-",VLOOKUP(D3471,FOLIOS,7,FALSE())&amp;H3471)</f>
        <v>-</v>
      </c>
      <c r="W3471" s="84" t="str">
        <f aca="false">IF(U3471="-","-",O3471&amp;E3471&amp;H3471)</f>
        <v>-</v>
      </c>
      <c r="X3471" s="85" t="str">
        <f aca="false">D3471&amp;G3471</f>
        <v>FT-CAND-EGSC-PRCTOLL:MONCH/VEN</v>
      </c>
      <c r="AF3471" s="0" t="str">
        <f aca="false">D3471&amp;V3471</f>
        <v>FT-CAND-EGSC-PRC-</v>
      </c>
    </row>
    <row r="3472" customFormat="false" ht="12.75" hidden="false" customHeight="false" outlineLevel="0" collapsed="false">
      <c r="A3472" s="81" t="n">
        <v>36682</v>
      </c>
      <c r="B3472" s="82" t="s">
        <v>55</v>
      </c>
      <c r="C3472" s="82" t="s">
        <v>56</v>
      </c>
      <c r="D3472" s="82" t="s">
        <v>103</v>
      </c>
      <c r="E3472" s="82" t="s">
        <v>24</v>
      </c>
      <c r="F3472" s="81"/>
      <c r="G3472" s="82" t="s">
        <v>68</v>
      </c>
      <c r="H3472" s="90" t="n">
        <v>37681</v>
      </c>
      <c r="I3472" s="82" t="n">
        <v>0</v>
      </c>
      <c r="J3472" s="82" t="n">
        <v>0</v>
      </c>
      <c r="K3472" s="83" t="n">
        <f aca="false">IF(J3472=0,0,J3472/I3472)</f>
        <v>0</v>
      </c>
      <c r="L3472" s="83" t="n">
        <f aca="false">I3472/UOM</f>
        <v>0</v>
      </c>
      <c r="M3472" s="83" t="n">
        <f aca="false">J3472/UOM</f>
        <v>0</v>
      </c>
      <c r="N3472" s="84" t="str">
        <f aca="false">IF(F3472="P","PHY",IF(F3472="G","G",E3472))</f>
        <v>P</v>
      </c>
      <c r="O3472" s="84" t="str">
        <f aca="false">IF(ISNA(VLOOKUP(G3472,BadCanCurves,1,FALSE())),VLOOKUP(D3472,FOLIOS,6,FALSE()),"not used")</f>
        <v>not used</v>
      </c>
      <c r="P3472" s="84" t="n">
        <f aca="false">IF($N3472="P",VLOOKUP(H3472,PrcBuckets,2,FALSE()),0)</f>
        <v>11</v>
      </c>
      <c r="Q3472" s="84" t="n">
        <f aca="false">IF($N3472="D",VLOOKUP(H3472,BasisBuckets,2,FALSE()),0)</f>
        <v>0</v>
      </c>
      <c r="R3472" s="84" t="n">
        <f aca="false">IF($N3472="PHY",VLOOKUP(H3472,PGDBuckets,2,FALSE()),0)</f>
        <v>0</v>
      </c>
      <c r="S3472" s="84" t="n">
        <f aca="false">IF($N3472="G",VLOOKUP(H3472,PGDBuckets,2,FALSE()),0)</f>
        <v>0</v>
      </c>
      <c r="T3472" s="84" t="n">
        <f aca="false">SUM(P3472:S3472)</f>
        <v>11</v>
      </c>
      <c r="U3472" s="84" t="str">
        <f aca="false">IF(O3472="not used","-",O3472&amp;N3472&amp;T3472)</f>
        <v>-</v>
      </c>
      <c r="V3472" s="84" t="str">
        <f aca="false">IF(O3472="Not Used","-",VLOOKUP(D3472,FOLIOS,7,FALSE())&amp;H3472)</f>
        <v>-</v>
      </c>
      <c r="W3472" s="84" t="str">
        <f aca="false">IF(U3472="-","-",O3472&amp;E3472&amp;H3472)</f>
        <v>-</v>
      </c>
      <c r="X3472" s="85" t="str">
        <f aca="false">D3472&amp;G3472</f>
        <v>FT-CAND-EGSC-PRCTOLL:MONCH/VEN</v>
      </c>
      <c r="AF3472" s="0" t="str">
        <f aca="false">D3472&amp;V3472</f>
        <v>FT-CAND-EGSC-PRC-</v>
      </c>
    </row>
    <row r="3473" customFormat="false" ht="12.75" hidden="false" customHeight="false" outlineLevel="0" collapsed="false">
      <c r="A3473" s="81" t="n">
        <v>36682</v>
      </c>
      <c r="B3473" s="82" t="s">
        <v>55</v>
      </c>
      <c r="C3473" s="82" t="s">
        <v>56</v>
      </c>
      <c r="D3473" s="82" t="s">
        <v>103</v>
      </c>
      <c r="E3473" s="82" t="s">
        <v>24</v>
      </c>
      <c r="F3473" s="81"/>
      <c r="G3473" s="82" t="s">
        <v>68</v>
      </c>
      <c r="H3473" s="90" t="n">
        <v>37712</v>
      </c>
      <c r="I3473" s="82" t="n">
        <v>0</v>
      </c>
      <c r="J3473" s="82" t="n">
        <v>0</v>
      </c>
      <c r="K3473" s="83" t="n">
        <f aca="false">IF(J3473=0,0,J3473/I3473)</f>
        <v>0</v>
      </c>
      <c r="L3473" s="83" t="n">
        <f aca="false">I3473/UOM</f>
        <v>0</v>
      </c>
      <c r="M3473" s="83" t="n">
        <f aca="false">J3473/UOM</f>
        <v>0</v>
      </c>
      <c r="N3473" s="84" t="str">
        <f aca="false">IF(F3473="P","PHY",IF(F3473="G","G",E3473))</f>
        <v>P</v>
      </c>
      <c r="O3473" s="84" t="str">
        <f aca="false">IF(ISNA(VLOOKUP(G3473,BadCanCurves,1,FALSE())),VLOOKUP(D3473,FOLIOS,6,FALSE()),"not used")</f>
        <v>not used</v>
      </c>
      <c r="P3473" s="84" t="n">
        <f aca="false">IF($N3473="P",VLOOKUP(H3473,PrcBuckets,2,FALSE()),0)</f>
        <v>11</v>
      </c>
      <c r="Q3473" s="84" t="n">
        <f aca="false">IF($N3473="D",VLOOKUP(H3473,BasisBuckets,2,FALSE()),0)</f>
        <v>0</v>
      </c>
      <c r="R3473" s="84" t="n">
        <f aca="false">IF($N3473="PHY",VLOOKUP(H3473,PGDBuckets,2,FALSE()),0)</f>
        <v>0</v>
      </c>
      <c r="S3473" s="84" t="n">
        <f aca="false">IF($N3473="G",VLOOKUP(H3473,PGDBuckets,2,FALSE()),0)</f>
        <v>0</v>
      </c>
      <c r="T3473" s="84" t="n">
        <f aca="false">SUM(P3473:S3473)</f>
        <v>11</v>
      </c>
      <c r="U3473" s="84" t="str">
        <f aca="false">IF(O3473="not used","-",O3473&amp;N3473&amp;T3473)</f>
        <v>-</v>
      </c>
      <c r="V3473" s="84" t="str">
        <f aca="false">IF(O3473="Not Used","-",VLOOKUP(D3473,FOLIOS,7,FALSE())&amp;H3473)</f>
        <v>-</v>
      </c>
      <c r="W3473" s="84" t="str">
        <f aca="false">IF(U3473="-","-",O3473&amp;E3473&amp;H3473)</f>
        <v>-</v>
      </c>
      <c r="X3473" s="85" t="str">
        <f aca="false">D3473&amp;G3473</f>
        <v>FT-CAND-EGSC-PRCTOLL:MONCH/VEN</v>
      </c>
      <c r="AF3473" s="0" t="str">
        <f aca="false">D3473&amp;V3473</f>
        <v>FT-CAND-EGSC-PRC-</v>
      </c>
    </row>
    <row r="3474" customFormat="false" ht="12.75" hidden="false" customHeight="false" outlineLevel="0" collapsed="false">
      <c r="A3474" s="81" t="n">
        <v>36682</v>
      </c>
      <c r="B3474" s="82" t="s">
        <v>55</v>
      </c>
      <c r="C3474" s="82" t="s">
        <v>56</v>
      </c>
      <c r="D3474" s="82" t="s">
        <v>103</v>
      </c>
      <c r="E3474" s="82" t="s">
        <v>24</v>
      </c>
      <c r="F3474" s="81"/>
      <c r="G3474" s="82" t="s">
        <v>68</v>
      </c>
      <c r="H3474" s="90" t="n">
        <v>37742</v>
      </c>
      <c r="I3474" s="82" t="n">
        <v>0</v>
      </c>
      <c r="J3474" s="82" t="n">
        <v>0</v>
      </c>
      <c r="K3474" s="83" t="n">
        <f aca="false">IF(J3474=0,0,J3474/I3474)</f>
        <v>0</v>
      </c>
      <c r="L3474" s="83" t="n">
        <f aca="false">I3474/UOM</f>
        <v>0</v>
      </c>
      <c r="M3474" s="83" t="n">
        <f aca="false">J3474/UOM</f>
        <v>0</v>
      </c>
      <c r="N3474" s="84" t="str">
        <f aca="false">IF(F3474="P","PHY",IF(F3474="G","G",E3474))</f>
        <v>P</v>
      </c>
      <c r="O3474" s="84" t="str">
        <f aca="false">IF(ISNA(VLOOKUP(G3474,BadCanCurves,1,FALSE())),VLOOKUP(D3474,FOLIOS,6,FALSE()),"not used")</f>
        <v>not used</v>
      </c>
      <c r="P3474" s="84" t="n">
        <f aca="false">IF($N3474="P",VLOOKUP(H3474,PrcBuckets,2,FALSE()),0)</f>
        <v>11</v>
      </c>
      <c r="Q3474" s="84" t="n">
        <f aca="false">IF($N3474="D",VLOOKUP(H3474,BasisBuckets,2,FALSE()),0)</f>
        <v>0</v>
      </c>
      <c r="R3474" s="84" t="n">
        <f aca="false">IF($N3474="PHY",VLOOKUP(H3474,PGDBuckets,2,FALSE()),0)</f>
        <v>0</v>
      </c>
      <c r="S3474" s="84" t="n">
        <f aca="false">IF($N3474="G",VLOOKUP(H3474,PGDBuckets,2,FALSE()),0)</f>
        <v>0</v>
      </c>
      <c r="T3474" s="84" t="n">
        <f aca="false">SUM(P3474:S3474)</f>
        <v>11</v>
      </c>
      <c r="U3474" s="84" t="str">
        <f aca="false">IF(O3474="not used","-",O3474&amp;N3474&amp;T3474)</f>
        <v>-</v>
      </c>
      <c r="V3474" s="84" t="str">
        <f aca="false">IF(O3474="Not Used","-",VLOOKUP(D3474,FOLIOS,7,FALSE())&amp;H3474)</f>
        <v>-</v>
      </c>
      <c r="W3474" s="84" t="str">
        <f aca="false">IF(U3474="-","-",O3474&amp;E3474&amp;H3474)</f>
        <v>-</v>
      </c>
      <c r="X3474" s="85" t="str">
        <f aca="false">D3474&amp;G3474</f>
        <v>FT-CAND-EGSC-PRCTOLL:MONCH/VEN</v>
      </c>
      <c r="AF3474" s="0" t="str">
        <f aca="false">D3474&amp;V3474</f>
        <v>FT-CAND-EGSC-PRC-</v>
      </c>
    </row>
    <row r="3475" customFormat="false" ht="12.75" hidden="false" customHeight="false" outlineLevel="0" collapsed="false">
      <c r="A3475" s="81" t="n">
        <v>36682</v>
      </c>
      <c r="B3475" s="82" t="s">
        <v>55</v>
      </c>
      <c r="C3475" s="82" t="s">
        <v>56</v>
      </c>
      <c r="D3475" s="82" t="s">
        <v>103</v>
      </c>
      <c r="E3475" s="82" t="s">
        <v>24</v>
      </c>
      <c r="F3475" s="81"/>
      <c r="G3475" s="82" t="s">
        <v>68</v>
      </c>
      <c r="H3475" s="90" t="n">
        <v>37773</v>
      </c>
      <c r="I3475" s="82" t="n">
        <v>0</v>
      </c>
      <c r="J3475" s="82" t="n">
        <v>0</v>
      </c>
      <c r="K3475" s="83" t="n">
        <f aca="false">IF(J3475=0,0,J3475/I3475)</f>
        <v>0</v>
      </c>
      <c r="L3475" s="83" t="n">
        <f aca="false">I3475/UOM</f>
        <v>0</v>
      </c>
      <c r="M3475" s="83" t="n">
        <f aca="false">J3475/UOM</f>
        <v>0</v>
      </c>
      <c r="N3475" s="84" t="str">
        <f aca="false">IF(F3475="P","PHY",IF(F3475="G","G",E3475))</f>
        <v>P</v>
      </c>
      <c r="O3475" s="84" t="str">
        <f aca="false">IF(ISNA(VLOOKUP(G3475,BadCanCurves,1,FALSE())),VLOOKUP(D3475,FOLIOS,6,FALSE()),"not used")</f>
        <v>not used</v>
      </c>
      <c r="P3475" s="84" t="n">
        <f aca="false">IF($N3475="P",VLOOKUP(H3475,PrcBuckets,2,FALSE()),0)</f>
        <v>11</v>
      </c>
      <c r="Q3475" s="84" t="n">
        <f aca="false">IF($N3475="D",VLOOKUP(H3475,BasisBuckets,2,FALSE()),0)</f>
        <v>0</v>
      </c>
      <c r="R3475" s="84" t="n">
        <f aca="false">IF($N3475="PHY",VLOOKUP(H3475,PGDBuckets,2,FALSE()),0)</f>
        <v>0</v>
      </c>
      <c r="S3475" s="84" t="n">
        <f aca="false">IF($N3475="G",VLOOKUP(H3475,PGDBuckets,2,FALSE()),0)</f>
        <v>0</v>
      </c>
      <c r="T3475" s="84" t="n">
        <f aca="false">SUM(P3475:S3475)</f>
        <v>11</v>
      </c>
      <c r="U3475" s="84" t="str">
        <f aca="false">IF(O3475="not used","-",O3475&amp;N3475&amp;T3475)</f>
        <v>-</v>
      </c>
      <c r="V3475" s="84" t="str">
        <f aca="false">IF(O3475="Not Used","-",VLOOKUP(D3475,FOLIOS,7,FALSE())&amp;H3475)</f>
        <v>-</v>
      </c>
      <c r="W3475" s="84" t="str">
        <f aca="false">IF(U3475="-","-",O3475&amp;E3475&amp;H3475)</f>
        <v>-</v>
      </c>
      <c r="X3475" s="85" t="str">
        <f aca="false">D3475&amp;G3475</f>
        <v>FT-CAND-EGSC-PRCTOLL:MONCH/VEN</v>
      </c>
      <c r="AF3475" s="0" t="str">
        <f aca="false">D3475&amp;V3475</f>
        <v>FT-CAND-EGSC-PRC-</v>
      </c>
    </row>
    <row r="3476" customFormat="false" ht="12.75" hidden="false" customHeight="false" outlineLevel="0" collapsed="false">
      <c r="A3476" s="81" t="n">
        <v>36682</v>
      </c>
      <c r="B3476" s="82" t="s">
        <v>55</v>
      </c>
      <c r="C3476" s="82" t="s">
        <v>56</v>
      </c>
      <c r="D3476" s="82" t="s">
        <v>103</v>
      </c>
      <c r="E3476" s="82" t="s">
        <v>24</v>
      </c>
      <c r="F3476" s="81"/>
      <c r="G3476" s="82" t="s">
        <v>68</v>
      </c>
      <c r="H3476" s="90" t="n">
        <v>37803</v>
      </c>
      <c r="I3476" s="82" t="n">
        <v>0</v>
      </c>
      <c r="J3476" s="82" t="n">
        <v>0</v>
      </c>
      <c r="K3476" s="83" t="n">
        <f aca="false">IF(J3476=0,0,J3476/I3476)</f>
        <v>0</v>
      </c>
      <c r="L3476" s="83" t="n">
        <f aca="false">I3476/UOM</f>
        <v>0</v>
      </c>
      <c r="M3476" s="83" t="n">
        <f aca="false">J3476/UOM</f>
        <v>0</v>
      </c>
      <c r="N3476" s="84" t="str">
        <f aca="false">IF(F3476="P","PHY",IF(F3476="G","G",E3476))</f>
        <v>P</v>
      </c>
      <c r="O3476" s="84" t="str">
        <f aca="false">IF(ISNA(VLOOKUP(G3476,BadCanCurves,1,FALSE())),VLOOKUP(D3476,FOLIOS,6,FALSE()),"not used")</f>
        <v>not used</v>
      </c>
      <c r="P3476" s="84" t="n">
        <f aca="false">IF($N3476="P",VLOOKUP(H3476,PrcBuckets,2,FALSE()),0)</f>
        <v>11</v>
      </c>
      <c r="Q3476" s="84" t="n">
        <f aca="false">IF($N3476="D",VLOOKUP(H3476,BasisBuckets,2,FALSE()),0)</f>
        <v>0</v>
      </c>
      <c r="R3476" s="84" t="n">
        <f aca="false">IF($N3476="PHY",VLOOKUP(H3476,PGDBuckets,2,FALSE()),0)</f>
        <v>0</v>
      </c>
      <c r="S3476" s="84" t="n">
        <f aca="false">IF($N3476="G",VLOOKUP(H3476,PGDBuckets,2,FALSE()),0)</f>
        <v>0</v>
      </c>
      <c r="T3476" s="84" t="n">
        <f aca="false">SUM(P3476:S3476)</f>
        <v>11</v>
      </c>
      <c r="U3476" s="84" t="str">
        <f aca="false">IF(O3476="not used","-",O3476&amp;N3476&amp;T3476)</f>
        <v>-</v>
      </c>
      <c r="V3476" s="84" t="str">
        <f aca="false">IF(O3476="Not Used","-",VLOOKUP(D3476,FOLIOS,7,FALSE())&amp;H3476)</f>
        <v>-</v>
      </c>
      <c r="W3476" s="84" t="str">
        <f aca="false">IF(U3476="-","-",O3476&amp;E3476&amp;H3476)</f>
        <v>-</v>
      </c>
      <c r="X3476" s="85" t="str">
        <f aca="false">D3476&amp;G3476</f>
        <v>FT-CAND-EGSC-PRCTOLL:MONCH/VEN</v>
      </c>
      <c r="AF3476" s="0" t="str">
        <f aca="false">D3476&amp;V3476</f>
        <v>FT-CAND-EGSC-PRC-</v>
      </c>
    </row>
    <row r="3477" customFormat="false" ht="12.75" hidden="false" customHeight="false" outlineLevel="0" collapsed="false">
      <c r="A3477" s="81" t="n">
        <v>36682</v>
      </c>
      <c r="B3477" s="82" t="s">
        <v>55</v>
      </c>
      <c r="C3477" s="82" t="s">
        <v>56</v>
      </c>
      <c r="D3477" s="82" t="s">
        <v>103</v>
      </c>
      <c r="E3477" s="82" t="s">
        <v>24</v>
      </c>
      <c r="F3477" s="81"/>
      <c r="G3477" s="82" t="s">
        <v>68</v>
      </c>
      <c r="H3477" s="90" t="n">
        <v>37834</v>
      </c>
      <c r="I3477" s="82" t="n">
        <v>0</v>
      </c>
      <c r="J3477" s="82" t="n">
        <v>0</v>
      </c>
      <c r="K3477" s="83" t="n">
        <f aca="false">IF(J3477=0,0,J3477/I3477)</f>
        <v>0</v>
      </c>
      <c r="L3477" s="83" t="n">
        <f aca="false">I3477/UOM</f>
        <v>0</v>
      </c>
      <c r="M3477" s="83" t="n">
        <f aca="false">J3477/UOM</f>
        <v>0</v>
      </c>
      <c r="N3477" s="84" t="str">
        <f aca="false">IF(F3477="P","PHY",IF(F3477="G","G",E3477))</f>
        <v>P</v>
      </c>
      <c r="O3477" s="84" t="str">
        <f aca="false">IF(ISNA(VLOOKUP(G3477,BadCanCurves,1,FALSE())),VLOOKUP(D3477,FOLIOS,6,FALSE()),"not used")</f>
        <v>not used</v>
      </c>
      <c r="P3477" s="84" t="n">
        <f aca="false">IF($N3477="P",VLOOKUP(H3477,PrcBuckets,2,FALSE()),0)</f>
        <v>11</v>
      </c>
      <c r="Q3477" s="84" t="n">
        <f aca="false">IF($N3477="D",VLOOKUP(H3477,BasisBuckets,2,FALSE()),0)</f>
        <v>0</v>
      </c>
      <c r="R3477" s="84" t="n">
        <f aca="false">IF($N3477="PHY",VLOOKUP(H3477,PGDBuckets,2,FALSE()),0)</f>
        <v>0</v>
      </c>
      <c r="S3477" s="84" t="n">
        <f aca="false">IF($N3477="G",VLOOKUP(H3477,PGDBuckets,2,FALSE()),0)</f>
        <v>0</v>
      </c>
      <c r="T3477" s="84" t="n">
        <f aca="false">SUM(P3477:S3477)</f>
        <v>11</v>
      </c>
      <c r="U3477" s="84" t="str">
        <f aca="false">IF(O3477="not used","-",O3477&amp;N3477&amp;T3477)</f>
        <v>-</v>
      </c>
      <c r="V3477" s="84" t="str">
        <f aca="false">IF(O3477="Not Used","-",VLOOKUP(D3477,FOLIOS,7,FALSE())&amp;H3477)</f>
        <v>-</v>
      </c>
      <c r="W3477" s="84" t="str">
        <f aca="false">IF(U3477="-","-",O3477&amp;E3477&amp;H3477)</f>
        <v>-</v>
      </c>
      <c r="X3477" s="85" t="str">
        <f aca="false">D3477&amp;G3477</f>
        <v>FT-CAND-EGSC-PRCTOLL:MONCH/VEN</v>
      </c>
      <c r="AF3477" s="0" t="str">
        <f aca="false">D3477&amp;V3477</f>
        <v>FT-CAND-EGSC-PRC-</v>
      </c>
    </row>
    <row r="3478" customFormat="false" ht="12.75" hidden="false" customHeight="false" outlineLevel="0" collapsed="false">
      <c r="A3478" s="81" t="n">
        <v>36682</v>
      </c>
      <c r="B3478" s="82" t="s">
        <v>55</v>
      </c>
      <c r="C3478" s="82" t="s">
        <v>56</v>
      </c>
      <c r="D3478" s="82" t="s">
        <v>103</v>
      </c>
      <c r="E3478" s="82" t="s">
        <v>24</v>
      </c>
      <c r="F3478" s="81"/>
      <c r="G3478" s="82" t="s">
        <v>68</v>
      </c>
      <c r="H3478" s="90" t="n">
        <v>37865</v>
      </c>
      <c r="I3478" s="82" t="n">
        <v>0</v>
      </c>
      <c r="J3478" s="82" t="n">
        <v>0</v>
      </c>
      <c r="K3478" s="83" t="n">
        <f aca="false">IF(J3478=0,0,J3478/I3478)</f>
        <v>0</v>
      </c>
      <c r="L3478" s="83" t="n">
        <f aca="false">I3478/UOM</f>
        <v>0</v>
      </c>
      <c r="M3478" s="83" t="n">
        <f aca="false">J3478/UOM</f>
        <v>0</v>
      </c>
      <c r="N3478" s="84" t="str">
        <f aca="false">IF(F3478="P","PHY",IF(F3478="G","G",E3478))</f>
        <v>P</v>
      </c>
      <c r="O3478" s="84" t="str">
        <f aca="false">IF(ISNA(VLOOKUP(G3478,BadCanCurves,1,FALSE())),VLOOKUP(D3478,FOLIOS,6,FALSE()),"not used")</f>
        <v>not used</v>
      </c>
      <c r="P3478" s="84" t="n">
        <f aca="false">IF($N3478="P",VLOOKUP(H3478,PrcBuckets,2,FALSE()),0)</f>
        <v>11</v>
      </c>
      <c r="Q3478" s="84" t="n">
        <f aca="false">IF($N3478="D",VLOOKUP(H3478,BasisBuckets,2,FALSE()),0)</f>
        <v>0</v>
      </c>
      <c r="R3478" s="84" t="n">
        <f aca="false">IF($N3478="PHY",VLOOKUP(H3478,PGDBuckets,2,FALSE()),0)</f>
        <v>0</v>
      </c>
      <c r="S3478" s="84" t="n">
        <f aca="false">IF($N3478="G",VLOOKUP(H3478,PGDBuckets,2,FALSE()),0)</f>
        <v>0</v>
      </c>
      <c r="T3478" s="84" t="n">
        <f aca="false">SUM(P3478:S3478)</f>
        <v>11</v>
      </c>
      <c r="U3478" s="84" t="str">
        <f aca="false">IF(O3478="not used","-",O3478&amp;N3478&amp;T3478)</f>
        <v>-</v>
      </c>
      <c r="V3478" s="84" t="str">
        <f aca="false">IF(O3478="Not Used","-",VLOOKUP(D3478,FOLIOS,7,FALSE())&amp;H3478)</f>
        <v>-</v>
      </c>
      <c r="W3478" s="84" t="str">
        <f aca="false">IF(U3478="-","-",O3478&amp;E3478&amp;H3478)</f>
        <v>-</v>
      </c>
      <c r="X3478" s="85" t="str">
        <f aca="false">D3478&amp;G3478</f>
        <v>FT-CAND-EGSC-PRCTOLL:MONCH/VEN</v>
      </c>
      <c r="AF3478" s="0" t="str">
        <f aca="false">D3478&amp;V3478</f>
        <v>FT-CAND-EGSC-PRC-</v>
      </c>
    </row>
    <row r="3479" customFormat="false" ht="12.75" hidden="false" customHeight="false" outlineLevel="0" collapsed="false">
      <c r="A3479" s="81" t="n">
        <v>36682</v>
      </c>
      <c r="B3479" s="82" t="s">
        <v>55</v>
      </c>
      <c r="C3479" s="82" t="s">
        <v>56</v>
      </c>
      <c r="D3479" s="82" t="s">
        <v>103</v>
      </c>
      <c r="E3479" s="82" t="s">
        <v>24</v>
      </c>
      <c r="F3479" s="81"/>
      <c r="G3479" s="82" t="s">
        <v>68</v>
      </c>
      <c r="H3479" s="90" t="n">
        <v>37895</v>
      </c>
      <c r="I3479" s="82" t="n">
        <v>0</v>
      </c>
      <c r="J3479" s="82" t="n">
        <v>0</v>
      </c>
      <c r="K3479" s="83" t="n">
        <f aca="false">IF(J3479=0,0,J3479/I3479)</f>
        <v>0</v>
      </c>
      <c r="L3479" s="83" t="n">
        <f aca="false">I3479/UOM</f>
        <v>0</v>
      </c>
      <c r="M3479" s="83" t="n">
        <f aca="false">J3479/UOM</f>
        <v>0</v>
      </c>
      <c r="N3479" s="84" t="str">
        <f aca="false">IF(F3479="P","PHY",IF(F3479="G","G",E3479))</f>
        <v>P</v>
      </c>
      <c r="O3479" s="84" t="str">
        <f aca="false">IF(ISNA(VLOOKUP(G3479,BadCanCurves,1,FALSE())),VLOOKUP(D3479,FOLIOS,6,FALSE()),"not used")</f>
        <v>not used</v>
      </c>
      <c r="P3479" s="84" t="n">
        <f aca="false">IF($N3479="P",VLOOKUP(H3479,PrcBuckets,2,FALSE()),0)</f>
        <v>11</v>
      </c>
      <c r="Q3479" s="84" t="n">
        <f aca="false">IF($N3479="D",VLOOKUP(H3479,BasisBuckets,2,FALSE()),0)</f>
        <v>0</v>
      </c>
      <c r="R3479" s="84" t="n">
        <f aca="false">IF($N3479="PHY",VLOOKUP(H3479,PGDBuckets,2,FALSE()),0)</f>
        <v>0</v>
      </c>
      <c r="S3479" s="84" t="n">
        <f aca="false">IF($N3479="G",VLOOKUP(H3479,PGDBuckets,2,FALSE()),0)</f>
        <v>0</v>
      </c>
      <c r="T3479" s="84" t="n">
        <f aca="false">SUM(P3479:S3479)</f>
        <v>11</v>
      </c>
      <c r="U3479" s="84" t="str">
        <f aca="false">IF(O3479="not used","-",O3479&amp;N3479&amp;T3479)</f>
        <v>-</v>
      </c>
      <c r="V3479" s="84" t="str">
        <f aca="false">IF(O3479="Not Used","-",VLOOKUP(D3479,FOLIOS,7,FALSE())&amp;H3479)</f>
        <v>-</v>
      </c>
      <c r="W3479" s="84" t="str">
        <f aca="false">IF(U3479="-","-",O3479&amp;E3479&amp;H3479)</f>
        <v>-</v>
      </c>
      <c r="X3479" s="85" t="str">
        <f aca="false">D3479&amp;G3479</f>
        <v>FT-CAND-EGSC-PRCTOLL:MONCH/VEN</v>
      </c>
      <c r="AF3479" s="0" t="str">
        <f aca="false">D3479&amp;V3479</f>
        <v>FT-CAND-EGSC-PRC-</v>
      </c>
    </row>
    <row r="3480" customFormat="false" ht="12.75" hidden="false" customHeight="false" outlineLevel="0" collapsed="false">
      <c r="A3480" s="81" t="n">
        <v>36682</v>
      </c>
      <c r="B3480" s="82" t="s">
        <v>55</v>
      </c>
      <c r="C3480" s="82" t="s">
        <v>56</v>
      </c>
      <c r="D3480" s="82" t="s">
        <v>103</v>
      </c>
      <c r="E3480" s="82" t="s">
        <v>24</v>
      </c>
      <c r="F3480" s="81"/>
      <c r="G3480" s="82" t="s">
        <v>68</v>
      </c>
      <c r="H3480" s="90" t="n">
        <v>37926</v>
      </c>
      <c r="I3480" s="82" t="n">
        <v>0</v>
      </c>
      <c r="J3480" s="82" t="n">
        <v>0</v>
      </c>
      <c r="K3480" s="83" t="n">
        <f aca="false">IF(J3480=0,0,J3480/I3480)</f>
        <v>0</v>
      </c>
      <c r="L3480" s="83" t="n">
        <f aca="false">I3480/UOM</f>
        <v>0</v>
      </c>
      <c r="M3480" s="83" t="n">
        <f aca="false">J3480/UOM</f>
        <v>0</v>
      </c>
      <c r="N3480" s="84" t="str">
        <f aca="false">IF(F3480="P","PHY",IF(F3480="G","G",E3480))</f>
        <v>P</v>
      </c>
      <c r="O3480" s="84" t="str">
        <f aca="false">IF(ISNA(VLOOKUP(G3480,BadCanCurves,1,FALSE())),VLOOKUP(D3480,FOLIOS,6,FALSE()),"not used")</f>
        <v>not used</v>
      </c>
      <c r="P3480" s="84" t="n">
        <f aca="false">IF($N3480="P",VLOOKUP(H3480,PrcBuckets,2,FALSE()),0)</f>
        <v>11</v>
      </c>
      <c r="Q3480" s="84" t="n">
        <f aca="false">IF($N3480="D",VLOOKUP(H3480,BasisBuckets,2,FALSE()),0)</f>
        <v>0</v>
      </c>
      <c r="R3480" s="84" t="n">
        <f aca="false">IF($N3480="PHY",VLOOKUP(H3480,PGDBuckets,2,FALSE()),0)</f>
        <v>0</v>
      </c>
      <c r="S3480" s="84" t="n">
        <f aca="false">IF($N3480="G",VLOOKUP(H3480,PGDBuckets,2,FALSE()),0)</f>
        <v>0</v>
      </c>
      <c r="T3480" s="84" t="n">
        <f aca="false">SUM(P3480:S3480)</f>
        <v>11</v>
      </c>
      <c r="U3480" s="84" t="str">
        <f aca="false">IF(O3480="not used","-",O3480&amp;N3480&amp;T3480)</f>
        <v>-</v>
      </c>
      <c r="V3480" s="84" t="str">
        <f aca="false">IF(O3480="Not Used","-",VLOOKUP(D3480,FOLIOS,7,FALSE())&amp;H3480)</f>
        <v>-</v>
      </c>
      <c r="W3480" s="84" t="str">
        <f aca="false">IF(U3480="-","-",O3480&amp;E3480&amp;H3480)</f>
        <v>-</v>
      </c>
      <c r="X3480" s="85" t="str">
        <f aca="false">D3480&amp;G3480</f>
        <v>FT-CAND-EGSC-PRCTOLL:MONCH/VEN</v>
      </c>
      <c r="AF3480" s="0" t="str">
        <f aca="false">D3480&amp;V3480</f>
        <v>FT-CAND-EGSC-PRC-</v>
      </c>
    </row>
    <row r="3481" customFormat="false" ht="12.75" hidden="false" customHeight="false" outlineLevel="0" collapsed="false">
      <c r="A3481" s="81" t="n">
        <v>36682</v>
      </c>
      <c r="B3481" s="82" t="s">
        <v>55</v>
      </c>
      <c r="C3481" s="82" t="s">
        <v>56</v>
      </c>
      <c r="D3481" s="82" t="s">
        <v>103</v>
      </c>
      <c r="E3481" s="82" t="s">
        <v>24</v>
      </c>
      <c r="F3481" s="81"/>
      <c r="G3481" s="82" t="s">
        <v>68</v>
      </c>
      <c r="H3481" s="90" t="n">
        <v>37956</v>
      </c>
      <c r="I3481" s="82" t="n">
        <v>0</v>
      </c>
      <c r="J3481" s="82" t="n">
        <v>0</v>
      </c>
      <c r="K3481" s="83" t="n">
        <f aca="false">IF(J3481=0,0,J3481/I3481)</f>
        <v>0</v>
      </c>
      <c r="L3481" s="83" t="n">
        <f aca="false">I3481/UOM</f>
        <v>0</v>
      </c>
      <c r="M3481" s="83" t="n">
        <f aca="false">J3481/UOM</f>
        <v>0</v>
      </c>
      <c r="N3481" s="84" t="str">
        <f aca="false">IF(F3481="P","PHY",IF(F3481="G","G",E3481))</f>
        <v>P</v>
      </c>
      <c r="O3481" s="84" t="str">
        <f aca="false">IF(ISNA(VLOOKUP(G3481,BadCanCurves,1,FALSE())),VLOOKUP(D3481,FOLIOS,6,FALSE()),"not used")</f>
        <v>not used</v>
      </c>
      <c r="P3481" s="84" t="n">
        <f aca="false">IF($N3481="P",VLOOKUP(H3481,PrcBuckets,2,FALSE()),0)</f>
        <v>11</v>
      </c>
      <c r="Q3481" s="84" t="n">
        <f aca="false">IF($N3481="D",VLOOKUP(H3481,BasisBuckets,2,FALSE()),0)</f>
        <v>0</v>
      </c>
      <c r="R3481" s="84" t="n">
        <f aca="false">IF($N3481="PHY",VLOOKUP(H3481,PGDBuckets,2,FALSE()),0)</f>
        <v>0</v>
      </c>
      <c r="S3481" s="84" t="n">
        <f aca="false">IF($N3481="G",VLOOKUP(H3481,PGDBuckets,2,FALSE()),0)</f>
        <v>0</v>
      </c>
      <c r="T3481" s="84" t="n">
        <f aca="false">SUM(P3481:S3481)</f>
        <v>11</v>
      </c>
      <c r="U3481" s="84" t="str">
        <f aca="false">IF(O3481="not used","-",O3481&amp;N3481&amp;T3481)</f>
        <v>-</v>
      </c>
      <c r="V3481" s="84" t="str">
        <f aca="false">IF(O3481="Not Used","-",VLOOKUP(D3481,FOLIOS,7,FALSE())&amp;H3481)</f>
        <v>-</v>
      </c>
      <c r="W3481" s="84" t="str">
        <f aca="false">IF(U3481="-","-",O3481&amp;E3481&amp;H3481)</f>
        <v>-</v>
      </c>
      <c r="X3481" s="85" t="str">
        <f aca="false">D3481&amp;G3481</f>
        <v>FT-CAND-EGSC-PRCTOLL:MONCH/VEN</v>
      </c>
      <c r="AF3481" s="0" t="str">
        <f aca="false">D3481&amp;V3481</f>
        <v>FT-CAND-EGSC-PRC-</v>
      </c>
    </row>
    <row r="3482" customFormat="false" ht="12.75" hidden="false" customHeight="false" outlineLevel="0" collapsed="false">
      <c r="A3482" s="81" t="n">
        <v>36682</v>
      </c>
      <c r="B3482" s="82" t="s">
        <v>55</v>
      </c>
      <c r="C3482" s="82" t="s">
        <v>56</v>
      </c>
      <c r="D3482" s="82" t="s">
        <v>103</v>
      </c>
      <c r="E3482" s="82" t="s">
        <v>24</v>
      </c>
      <c r="F3482" s="81"/>
      <c r="G3482" s="82" t="s">
        <v>68</v>
      </c>
      <c r="H3482" s="90" t="n">
        <v>37987</v>
      </c>
      <c r="I3482" s="82" t="n">
        <v>0</v>
      </c>
      <c r="J3482" s="82" t="n">
        <v>0</v>
      </c>
      <c r="K3482" s="83" t="n">
        <f aca="false">IF(J3482=0,0,J3482/I3482)</f>
        <v>0</v>
      </c>
      <c r="L3482" s="83" t="n">
        <f aca="false">I3482/UOM</f>
        <v>0</v>
      </c>
      <c r="M3482" s="83" t="n">
        <f aca="false">J3482/UOM</f>
        <v>0</v>
      </c>
      <c r="N3482" s="84" t="str">
        <f aca="false">IF(F3482="P","PHY",IF(F3482="G","G",E3482))</f>
        <v>P</v>
      </c>
      <c r="O3482" s="84" t="str">
        <f aca="false">IF(ISNA(VLOOKUP(G3482,BadCanCurves,1,FALSE())),VLOOKUP(D3482,FOLIOS,6,FALSE()),"not used")</f>
        <v>not used</v>
      </c>
      <c r="P3482" s="84" t="n">
        <f aca="false">IF($N3482="P",VLOOKUP(H3482,PrcBuckets,2,FALSE()),0)</f>
        <v>12</v>
      </c>
      <c r="Q3482" s="84" t="n">
        <f aca="false">IF($N3482="D",VLOOKUP(H3482,BasisBuckets,2,FALSE()),0)</f>
        <v>0</v>
      </c>
      <c r="R3482" s="84" t="n">
        <f aca="false">IF($N3482="PHY",VLOOKUP(H3482,PGDBuckets,2,FALSE()),0)</f>
        <v>0</v>
      </c>
      <c r="S3482" s="84" t="n">
        <f aca="false">IF($N3482="G",VLOOKUP(H3482,PGDBuckets,2,FALSE()),0)</f>
        <v>0</v>
      </c>
      <c r="T3482" s="84" t="n">
        <f aca="false">SUM(P3482:S3482)</f>
        <v>12</v>
      </c>
      <c r="U3482" s="84" t="str">
        <f aca="false">IF(O3482="not used","-",O3482&amp;N3482&amp;T3482)</f>
        <v>-</v>
      </c>
      <c r="V3482" s="84" t="str">
        <f aca="false">IF(O3482="Not Used","-",VLOOKUP(D3482,FOLIOS,7,FALSE())&amp;H3482)</f>
        <v>-</v>
      </c>
      <c r="W3482" s="84" t="str">
        <f aca="false">IF(U3482="-","-",O3482&amp;E3482&amp;H3482)</f>
        <v>-</v>
      </c>
      <c r="X3482" s="85" t="str">
        <f aca="false">D3482&amp;G3482</f>
        <v>FT-CAND-EGSC-PRCTOLL:MONCH/VEN</v>
      </c>
      <c r="AF3482" s="0" t="str">
        <f aca="false">D3482&amp;V3482</f>
        <v>FT-CAND-EGSC-PRC-</v>
      </c>
    </row>
    <row r="3483" customFormat="false" ht="12.75" hidden="false" customHeight="false" outlineLevel="0" collapsed="false">
      <c r="A3483" s="81" t="n">
        <v>36682</v>
      </c>
      <c r="B3483" s="82" t="s">
        <v>55</v>
      </c>
      <c r="C3483" s="82" t="s">
        <v>56</v>
      </c>
      <c r="D3483" s="82" t="s">
        <v>103</v>
      </c>
      <c r="E3483" s="82" t="s">
        <v>24</v>
      </c>
      <c r="F3483" s="81"/>
      <c r="G3483" s="82" t="s">
        <v>68</v>
      </c>
      <c r="H3483" s="90" t="n">
        <v>38018</v>
      </c>
      <c r="I3483" s="82" t="n">
        <v>0</v>
      </c>
      <c r="J3483" s="82" t="n">
        <v>0</v>
      </c>
      <c r="K3483" s="83" t="n">
        <f aca="false">IF(J3483=0,0,J3483/I3483)</f>
        <v>0</v>
      </c>
      <c r="L3483" s="83" t="n">
        <f aca="false">I3483/UOM</f>
        <v>0</v>
      </c>
      <c r="M3483" s="83" t="n">
        <f aca="false">J3483/UOM</f>
        <v>0</v>
      </c>
      <c r="N3483" s="84" t="str">
        <f aca="false">IF(F3483="P","PHY",IF(F3483="G","G",E3483))</f>
        <v>P</v>
      </c>
      <c r="O3483" s="84" t="str">
        <f aca="false">IF(ISNA(VLOOKUP(G3483,BadCanCurves,1,FALSE())),VLOOKUP(D3483,FOLIOS,6,FALSE()),"not used")</f>
        <v>not used</v>
      </c>
      <c r="P3483" s="84" t="n">
        <f aca="false">IF($N3483="P",VLOOKUP(H3483,PrcBuckets,2,FALSE()),0)</f>
        <v>12</v>
      </c>
      <c r="Q3483" s="84" t="n">
        <f aca="false">IF($N3483="D",VLOOKUP(H3483,BasisBuckets,2,FALSE()),0)</f>
        <v>0</v>
      </c>
      <c r="R3483" s="84" t="n">
        <f aca="false">IF($N3483="PHY",VLOOKUP(H3483,PGDBuckets,2,FALSE()),0)</f>
        <v>0</v>
      </c>
      <c r="S3483" s="84" t="n">
        <f aca="false">IF($N3483="G",VLOOKUP(H3483,PGDBuckets,2,FALSE()),0)</f>
        <v>0</v>
      </c>
      <c r="T3483" s="84" t="n">
        <f aca="false">SUM(P3483:S3483)</f>
        <v>12</v>
      </c>
      <c r="U3483" s="84" t="str">
        <f aca="false">IF(O3483="not used","-",O3483&amp;N3483&amp;T3483)</f>
        <v>-</v>
      </c>
      <c r="V3483" s="84" t="str">
        <f aca="false">IF(O3483="Not Used","-",VLOOKUP(D3483,FOLIOS,7,FALSE())&amp;H3483)</f>
        <v>-</v>
      </c>
      <c r="W3483" s="84" t="str">
        <f aca="false">IF(U3483="-","-",O3483&amp;E3483&amp;H3483)</f>
        <v>-</v>
      </c>
      <c r="X3483" s="85" t="str">
        <f aca="false">D3483&amp;G3483</f>
        <v>FT-CAND-EGSC-PRCTOLL:MONCH/VEN</v>
      </c>
      <c r="AF3483" s="0" t="str">
        <f aca="false">D3483&amp;V3483</f>
        <v>FT-CAND-EGSC-PRC-</v>
      </c>
    </row>
    <row r="3484" customFormat="false" ht="12.75" hidden="false" customHeight="false" outlineLevel="0" collapsed="false">
      <c r="A3484" s="81" t="n">
        <v>36682</v>
      </c>
      <c r="B3484" s="82" t="s">
        <v>55</v>
      </c>
      <c r="C3484" s="82" t="s">
        <v>56</v>
      </c>
      <c r="D3484" s="82" t="s">
        <v>103</v>
      </c>
      <c r="E3484" s="82" t="s">
        <v>24</v>
      </c>
      <c r="F3484" s="81"/>
      <c r="G3484" s="82" t="s">
        <v>68</v>
      </c>
      <c r="H3484" s="90" t="n">
        <v>38047</v>
      </c>
      <c r="I3484" s="82" t="n">
        <v>0</v>
      </c>
      <c r="J3484" s="82" t="n">
        <v>0</v>
      </c>
      <c r="K3484" s="83" t="n">
        <f aca="false">IF(J3484=0,0,J3484/I3484)</f>
        <v>0</v>
      </c>
      <c r="L3484" s="83" t="n">
        <f aca="false">I3484/UOM</f>
        <v>0</v>
      </c>
      <c r="M3484" s="83" t="n">
        <f aca="false">J3484/UOM</f>
        <v>0</v>
      </c>
      <c r="N3484" s="84" t="str">
        <f aca="false">IF(F3484="P","PHY",IF(F3484="G","G",E3484))</f>
        <v>P</v>
      </c>
      <c r="O3484" s="84" t="str">
        <f aca="false">IF(ISNA(VLOOKUP(G3484,BadCanCurves,1,FALSE())),VLOOKUP(D3484,FOLIOS,6,FALSE()),"not used")</f>
        <v>not used</v>
      </c>
      <c r="P3484" s="84" t="n">
        <f aca="false">IF($N3484="P",VLOOKUP(H3484,PrcBuckets,2,FALSE()),0)</f>
        <v>12</v>
      </c>
      <c r="Q3484" s="84" t="n">
        <f aca="false">IF($N3484="D",VLOOKUP(H3484,BasisBuckets,2,FALSE()),0)</f>
        <v>0</v>
      </c>
      <c r="R3484" s="84" t="n">
        <f aca="false">IF($N3484="PHY",VLOOKUP(H3484,PGDBuckets,2,FALSE()),0)</f>
        <v>0</v>
      </c>
      <c r="S3484" s="84" t="n">
        <f aca="false">IF($N3484="G",VLOOKUP(H3484,PGDBuckets,2,FALSE()),0)</f>
        <v>0</v>
      </c>
      <c r="T3484" s="84" t="n">
        <f aca="false">SUM(P3484:S3484)</f>
        <v>12</v>
      </c>
      <c r="U3484" s="84" t="str">
        <f aca="false">IF(O3484="not used","-",O3484&amp;N3484&amp;T3484)</f>
        <v>-</v>
      </c>
      <c r="V3484" s="84" t="str">
        <f aca="false">IF(O3484="Not Used","-",VLOOKUP(D3484,FOLIOS,7,FALSE())&amp;H3484)</f>
        <v>-</v>
      </c>
      <c r="W3484" s="84" t="str">
        <f aca="false">IF(U3484="-","-",O3484&amp;E3484&amp;H3484)</f>
        <v>-</v>
      </c>
      <c r="X3484" s="85" t="str">
        <f aca="false">D3484&amp;G3484</f>
        <v>FT-CAND-EGSC-PRCTOLL:MONCH/VEN</v>
      </c>
      <c r="AF3484" s="0" t="str">
        <f aca="false">D3484&amp;V3484</f>
        <v>FT-CAND-EGSC-PRC-</v>
      </c>
    </row>
    <row r="3485" customFormat="false" ht="12.75" hidden="false" customHeight="false" outlineLevel="0" collapsed="false">
      <c r="A3485" s="81" t="n">
        <v>36682</v>
      </c>
      <c r="B3485" s="82" t="s">
        <v>55</v>
      </c>
      <c r="C3485" s="82" t="s">
        <v>56</v>
      </c>
      <c r="D3485" s="82" t="s">
        <v>103</v>
      </c>
      <c r="E3485" s="82" t="s">
        <v>24</v>
      </c>
      <c r="F3485" s="81"/>
      <c r="G3485" s="82" t="s">
        <v>68</v>
      </c>
      <c r="H3485" s="90" t="n">
        <v>38078</v>
      </c>
      <c r="I3485" s="82" t="n">
        <v>0</v>
      </c>
      <c r="J3485" s="82" t="n">
        <v>0</v>
      </c>
      <c r="K3485" s="83" t="n">
        <f aca="false">IF(J3485=0,0,J3485/I3485)</f>
        <v>0</v>
      </c>
      <c r="L3485" s="83" t="n">
        <f aca="false">I3485/UOM</f>
        <v>0</v>
      </c>
      <c r="M3485" s="83" t="n">
        <f aca="false">J3485/UOM</f>
        <v>0</v>
      </c>
      <c r="N3485" s="84" t="str">
        <f aca="false">IF(F3485="P","PHY",IF(F3485="G","G",E3485))</f>
        <v>P</v>
      </c>
      <c r="O3485" s="84" t="str">
        <f aca="false">IF(ISNA(VLOOKUP(G3485,BadCanCurves,1,FALSE())),VLOOKUP(D3485,FOLIOS,6,FALSE()),"not used")</f>
        <v>not used</v>
      </c>
      <c r="P3485" s="84" t="n">
        <f aca="false">IF($N3485="P",VLOOKUP(H3485,PrcBuckets,2,FALSE()),0)</f>
        <v>12</v>
      </c>
      <c r="Q3485" s="84" t="n">
        <f aca="false">IF($N3485="D",VLOOKUP(H3485,BasisBuckets,2,FALSE()),0)</f>
        <v>0</v>
      </c>
      <c r="R3485" s="84" t="n">
        <f aca="false">IF($N3485="PHY",VLOOKUP(H3485,PGDBuckets,2,FALSE()),0)</f>
        <v>0</v>
      </c>
      <c r="S3485" s="84" t="n">
        <f aca="false">IF($N3485="G",VLOOKUP(H3485,PGDBuckets,2,FALSE()),0)</f>
        <v>0</v>
      </c>
      <c r="T3485" s="84" t="n">
        <f aca="false">SUM(P3485:S3485)</f>
        <v>12</v>
      </c>
      <c r="U3485" s="84" t="str">
        <f aca="false">IF(O3485="not used","-",O3485&amp;N3485&amp;T3485)</f>
        <v>-</v>
      </c>
      <c r="V3485" s="84" t="str">
        <f aca="false">IF(O3485="Not Used","-",VLOOKUP(D3485,FOLIOS,7,FALSE())&amp;H3485)</f>
        <v>-</v>
      </c>
      <c r="W3485" s="84" t="str">
        <f aca="false">IF(U3485="-","-",O3485&amp;E3485&amp;H3485)</f>
        <v>-</v>
      </c>
      <c r="X3485" s="85" t="str">
        <f aca="false">D3485&amp;G3485</f>
        <v>FT-CAND-EGSC-PRCTOLL:MONCH/VEN</v>
      </c>
      <c r="AF3485" s="0" t="str">
        <f aca="false">D3485&amp;V3485</f>
        <v>FT-CAND-EGSC-PRC-</v>
      </c>
    </row>
    <row r="3486" customFormat="false" ht="12.75" hidden="false" customHeight="false" outlineLevel="0" collapsed="false">
      <c r="A3486" s="81" t="n">
        <v>36682</v>
      </c>
      <c r="B3486" s="82" t="s">
        <v>55</v>
      </c>
      <c r="C3486" s="82" t="s">
        <v>56</v>
      </c>
      <c r="D3486" s="82" t="s">
        <v>103</v>
      </c>
      <c r="E3486" s="82" t="s">
        <v>24</v>
      </c>
      <c r="F3486" s="81"/>
      <c r="G3486" s="82" t="s">
        <v>68</v>
      </c>
      <c r="H3486" s="90" t="n">
        <v>38108</v>
      </c>
      <c r="I3486" s="82" t="n">
        <v>0</v>
      </c>
      <c r="J3486" s="82" t="n">
        <v>0</v>
      </c>
      <c r="K3486" s="83" t="n">
        <f aca="false">IF(J3486=0,0,J3486/I3486)</f>
        <v>0</v>
      </c>
      <c r="L3486" s="83" t="n">
        <f aca="false">I3486/UOM</f>
        <v>0</v>
      </c>
      <c r="M3486" s="83" t="n">
        <f aca="false">J3486/UOM</f>
        <v>0</v>
      </c>
      <c r="N3486" s="84" t="str">
        <f aca="false">IF(F3486="P","PHY",IF(F3486="G","G",E3486))</f>
        <v>P</v>
      </c>
      <c r="O3486" s="84" t="str">
        <f aca="false">IF(ISNA(VLOOKUP(G3486,BadCanCurves,1,FALSE())),VLOOKUP(D3486,FOLIOS,6,FALSE()),"not used")</f>
        <v>not used</v>
      </c>
      <c r="P3486" s="84" t="n">
        <f aca="false">IF($N3486="P",VLOOKUP(H3486,PrcBuckets,2,FALSE()),0)</f>
        <v>12</v>
      </c>
      <c r="Q3486" s="84" t="n">
        <f aca="false">IF($N3486="D",VLOOKUP(H3486,BasisBuckets,2,FALSE()),0)</f>
        <v>0</v>
      </c>
      <c r="R3486" s="84" t="n">
        <f aca="false">IF($N3486="PHY",VLOOKUP(H3486,PGDBuckets,2,FALSE()),0)</f>
        <v>0</v>
      </c>
      <c r="S3486" s="84" t="n">
        <f aca="false">IF($N3486="G",VLOOKUP(H3486,PGDBuckets,2,FALSE()),0)</f>
        <v>0</v>
      </c>
      <c r="T3486" s="84" t="n">
        <f aca="false">SUM(P3486:S3486)</f>
        <v>12</v>
      </c>
      <c r="U3486" s="84" t="str">
        <f aca="false">IF(O3486="not used","-",O3486&amp;N3486&amp;T3486)</f>
        <v>-</v>
      </c>
      <c r="V3486" s="84" t="str">
        <f aca="false">IF(O3486="Not Used","-",VLOOKUP(D3486,FOLIOS,7,FALSE())&amp;H3486)</f>
        <v>-</v>
      </c>
      <c r="W3486" s="84" t="str">
        <f aca="false">IF(U3486="-","-",O3486&amp;E3486&amp;H3486)</f>
        <v>-</v>
      </c>
      <c r="X3486" s="85" t="str">
        <f aca="false">D3486&amp;G3486</f>
        <v>FT-CAND-EGSC-PRCTOLL:MONCH/VEN</v>
      </c>
      <c r="AF3486" s="0" t="str">
        <f aca="false">D3486&amp;V3486</f>
        <v>FT-CAND-EGSC-PRC-</v>
      </c>
    </row>
    <row r="3487" customFormat="false" ht="12.75" hidden="false" customHeight="false" outlineLevel="0" collapsed="false">
      <c r="A3487" s="81" t="n">
        <v>36682</v>
      </c>
      <c r="B3487" s="82" t="s">
        <v>55</v>
      </c>
      <c r="C3487" s="82" t="s">
        <v>56</v>
      </c>
      <c r="D3487" s="82" t="s">
        <v>103</v>
      </c>
      <c r="E3487" s="82" t="s">
        <v>24</v>
      </c>
      <c r="F3487" s="81"/>
      <c r="G3487" s="82" t="s">
        <v>68</v>
      </c>
      <c r="H3487" s="90" t="n">
        <v>38139</v>
      </c>
      <c r="I3487" s="82" t="n">
        <v>0</v>
      </c>
      <c r="J3487" s="82" t="n">
        <v>0</v>
      </c>
      <c r="K3487" s="83" t="n">
        <f aca="false">IF(J3487=0,0,J3487/I3487)</f>
        <v>0</v>
      </c>
      <c r="L3487" s="83" t="n">
        <f aca="false">I3487/UOM</f>
        <v>0</v>
      </c>
      <c r="M3487" s="83" t="n">
        <f aca="false">J3487/UOM</f>
        <v>0</v>
      </c>
      <c r="N3487" s="84" t="str">
        <f aca="false">IF(F3487="P","PHY",IF(F3487="G","G",E3487))</f>
        <v>P</v>
      </c>
      <c r="O3487" s="84" t="str">
        <f aca="false">IF(ISNA(VLOOKUP(G3487,BadCanCurves,1,FALSE())),VLOOKUP(D3487,FOLIOS,6,FALSE()),"not used")</f>
        <v>not used</v>
      </c>
      <c r="P3487" s="84" t="n">
        <f aca="false">IF($N3487="P",VLOOKUP(H3487,PrcBuckets,2,FALSE()),0)</f>
        <v>12</v>
      </c>
      <c r="Q3487" s="84" t="n">
        <f aca="false">IF($N3487="D",VLOOKUP(H3487,BasisBuckets,2,FALSE()),0)</f>
        <v>0</v>
      </c>
      <c r="R3487" s="84" t="n">
        <f aca="false">IF($N3487="PHY",VLOOKUP(H3487,PGDBuckets,2,FALSE()),0)</f>
        <v>0</v>
      </c>
      <c r="S3487" s="84" t="n">
        <f aca="false">IF($N3487="G",VLOOKUP(H3487,PGDBuckets,2,FALSE()),0)</f>
        <v>0</v>
      </c>
      <c r="T3487" s="84" t="n">
        <f aca="false">SUM(P3487:S3487)</f>
        <v>12</v>
      </c>
      <c r="U3487" s="84" t="str">
        <f aca="false">IF(O3487="not used","-",O3487&amp;N3487&amp;T3487)</f>
        <v>-</v>
      </c>
      <c r="V3487" s="84" t="str">
        <f aca="false">IF(O3487="Not Used","-",VLOOKUP(D3487,FOLIOS,7,FALSE())&amp;H3487)</f>
        <v>-</v>
      </c>
      <c r="W3487" s="84" t="str">
        <f aca="false">IF(U3487="-","-",O3487&amp;E3487&amp;H3487)</f>
        <v>-</v>
      </c>
      <c r="X3487" s="85" t="str">
        <f aca="false">D3487&amp;G3487</f>
        <v>FT-CAND-EGSC-PRCTOLL:MONCH/VEN</v>
      </c>
      <c r="AF3487" s="0" t="str">
        <f aca="false">D3487&amp;V3487</f>
        <v>FT-CAND-EGSC-PRC-</v>
      </c>
    </row>
    <row r="3488" customFormat="false" ht="12.75" hidden="false" customHeight="false" outlineLevel="0" collapsed="false">
      <c r="A3488" s="81" t="n">
        <v>36682</v>
      </c>
      <c r="B3488" s="82" t="s">
        <v>55</v>
      </c>
      <c r="C3488" s="82" t="s">
        <v>56</v>
      </c>
      <c r="D3488" s="82" t="s">
        <v>103</v>
      </c>
      <c r="E3488" s="82" t="s">
        <v>24</v>
      </c>
      <c r="F3488" s="81"/>
      <c r="G3488" s="82" t="s">
        <v>68</v>
      </c>
      <c r="H3488" s="90" t="n">
        <v>38169</v>
      </c>
      <c r="I3488" s="82" t="n">
        <v>0</v>
      </c>
      <c r="J3488" s="82" t="n">
        <v>0</v>
      </c>
      <c r="K3488" s="83" t="n">
        <f aca="false">IF(J3488=0,0,J3488/I3488)</f>
        <v>0</v>
      </c>
      <c r="L3488" s="83" t="n">
        <f aca="false">I3488/UOM</f>
        <v>0</v>
      </c>
      <c r="M3488" s="83" t="n">
        <f aca="false">J3488/UOM</f>
        <v>0</v>
      </c>
      <c r="N3488" s="84" t="str">
        <f aca="false">IF(F3488="P","PHY",IF(F3488="G","G",E3488))</f>
        <v>P</v>
      </c>
      <c r="O3488" s="84" t="str">
        <f aca="false">IF(ISNA(VLOOKUP(G3488,BadCanCurves,1,FALSE())),VLOOKUP(D3488,FOLIOS,6,FALSE()),"not used")</f>
        <v>not used</v>
      </c>
      <c r="P3488" s="84" t="n">
        <f aca="false">IF($N3488="P",VLOOKUP(H3488,PrcBuckets,2,FALSE()),0)</f>
        <v>12</v>
      </c>
      <c r="Q3488" s="84" t="n">
        <f aca="false">IF($N3488="D",VLOOKUP(H3488,BasisBuckets,2,FALSE()),0)</f>
        <v>0</v>
      </c>
      <c r="R3488" s="84" t="n">
        <f aca="false">IF($N3488="PHY",VLOOKUP(H3488,PGDBuckets,2,FALSE()),0)</f>
        <v>0</v>
      </c>
      <c r="S3488" s="84" t="n">
        <f aca="false">IF($N3488="G",VLOOKUP(H3488,PGDBuckets,2,FALSE()),0)</f>
        <v>0</v>
      </c>
      <c r="T3488" s="84" t="n">
        <f aca="false">SUM(P3488:S3488)</f>
        <v>12</v>
      </c>
      <c r="U3488" s="84" t="str">
        <f aca="false">IF(O3488="not used","-",O3488&amp;N3488&amp;T3488)</f>
        <v>-</v>
      </c>
      <c r="V3488" s="84" t="str">
        <f aca="false">IF(O3488="Not Used","-",VLOOKUP(D3488,FOLIOS,7,FALSE())&amp;H3488)</f>
        <v>-</v>
      </c>
      <c r="W3488" s="84" t="str">
        <f aca="false">IF(U3488="-","-",O3488&amp;E3488&amp;H3488)</f>
        <v>-</v>
      </c>
      <c r="X3488" s="85" t="str">
        <f aca="false">D3488&amp;G3488</f>
        <v>FT-CAND-EGSC-PRCTOLL:MONCH/VEN</v>
      </c>
      <c r="AF3488" s="0" t="str">
        <f aca="false">D3488&amp;V3488</f>
        <v>FT-CAND-EGSC-PRC-</v>
      </c>
    </row>
    <row r="3489" customFormat="false" ht="12.75" hidden="false" customHeight="false" outlineLevel="0" collapsed="false">
      <c r="A3489" s="81" t="n">
        <v>36682</v>
      </c>
      <c r="B3489" s="82" t="s">
        <v>55</v>
      </c>
      <c r="C3489" s="82" t="s">
        <v>56</v>
      </c>
      <c r="D3489" s="82" t="s">
        <v>103</v>
      </c>
      <c r="E3489" s="82" t="s">
        <v>24</v>
      </c>
      <c r="F3489" s="81"/>
      <c r="G3489" s="82" t="s">
        <v>68</v>
      </c>
      <c r="H3489" s="90" t="n">
        <v>38200</v>
      </c>
      <c r="I3489" s="82" t="n">
        <v>0</v>
      </c>
      <c r="J3489" s="82" t="n">
        <v>0</v>
      </c>
      <c r="K3489" s="83" t="n">
        <f aca="false">IF(J3489=0,0,J3489/I3489)</f>
        <v>0</v>
      </c>
      <c r="L3489" s="83" t="n">
        <f aca="false">I3489/UOM</f>
        <v>0</v>
      </c>
      <c r="M3489" s="83" t="n">
        <f aca="false">J3489/UOM</f>
        <v>0</v>
      </c>
      <c r="N3489" s="84" t="str">
        <f aca="false">IF(F3489="P","PHY",IF(F3489="G","G",E3489))</f>
        <v>P</v>
      </c>
      <c r="O3489" s="84" t="str">
        <f aca="false">IF(ISNA(VLOOKUP(G3489,BadCanCurves,1,FALSE())),VLOOKUP(D3489,FOLIOS,6,FALSE()),"not used")</f>
        <v>not used</v>
      </c>
      <c r="P3489" s="84" t="n">
        <f aca="false">IF($N3489="P",VLOOKUP(H3489,PrcBuckets,2,FALSE()),0)</f>
        <v>12</v>
      </c>
      <c r="Q3489" s="84" t="n">
        <f aca="false">IF($N3489="D",VLOOKUP(H3489,BasisBuckets,2,FALSE()),0)</f>
        <v>0</v>
      </c>
      <c r="R3489" s="84" t="n">
        <f aca="false">IF($N3489="PHY",VLOOKUP(H3489,PGDBuckets,2,FALSE()),0)</f>
        <v>0</v>
      </c>
      <c r="S3489" s="84" t="n">
        <f aca="false">IF($N3489="G",VLOOKUP(H3489,PGDBuckets,2,FALSE()),0)</f>
        <v>0</v>
      </c>
      <c r="T3489" s="84" t="n">
        <f aca="false">SUM(P3489:S3489)</f>
        <v>12</v>
      </c>
      <c r="U3489" s="84" t="str">
        <f aca="false">IF(O3489="not used","-",O3489&amp;N3489&amp;T3489)</f>
        <v>-</v>
      </c>
      <c r="V3489" s="84" t="str">
        <f aca="false">IF(O3489="Not Used","-",VLOOKUP(D3489,FOLIOS,7,FALSE())&amp;H3489)</f>
        <v>-</v>
      </c>
      <c r="W3489" s="84" t="str">
        <f aca="false">IF(U3489="-","-",O3489&amp;E3489&amp;H3489)</f>
        <v>-</v>
      </c>
      <c r="X3489" s="85" t="str">
        <f aca="false">D3489&amp;G3489</f>
        <v>FT-CAND-EGSC-PRCTOLL:MONCH/VEN</v>
      </c>
      <c r="AF3489" s="0" t="str">
        <f aca="false">D3489&amp;V3489</f>
        <v>FT-CAND-EGSC-PRC-</v>
      </c>
    </row>
    <row r="3490" customFormat="false" ht="12.75" hidden="false" customHeight="false" outlineLevel="0" collapsed="false">
      <c r="A3490" s="81" t="n">
        <v>36682</v>
      </c>
      <c r="B3490" s="82" t="s">
        <v>55</v>
      </c>
      <c r="C3490" s="82" t="s">
        <v>56</v>
      </c>
      <c r="D3490" s="82" t="s">
        <v>103</v>
      </c>
      <c r="E3490" s="82" t="s">
        <v>24</v>
      </c>
      <c r="F3490" s="81"/>
      <c r="G3490" s="82" t="s">
        <v>68</v>
      </c>
      <c r="H3490" s="90" t="n">
        <v>38231</v>
      </c>
      <c r="I3490" s="82" t="n">
        <v>0</v>
      </c>
      <c r="J3490" s="82" t="n">
        <v>0</v>
      </c>
      <c r="K3490" s="83" t="n">
        <f aca="false">IF(J3490=0,0,J3490/I3490)</f>
        <v>0</v>
      </c>
      <c r="L3490" s="83" t="n">
        <f aca="false">I3490/UOM</f>
        <v>0</v>
      </c>
      <c r="M3490" s="83" t="n">
        <f aca="false">J3490/UOM</f>
        <v>0</v>
      </c>
      <c r="N3490" s="84" t="str">
        <f aca="false">IF(F3490="P","PHY",IF(F3490="G","G",E3490))</f>
        <v>P</v>
      </c>
      <c r="O3490" s="84" t="str">
        <f aca="false">IF(ISNA(VLOOKUP(G3490,BadCanCurves,1,FALSE())),VLOOKUP(D3490,FOLIOS,6,FALSE()),"not used")</f>
        <v>not used</v>
      </c>
      <c r="P3490" s="84" t="n">
        <f aca="false">IF($N3490="P",VLOOKUP(H3490,PrcBuckets,2,FALSE()),0)</f>
        <v>12</v>
      </c>
      <c r="Q3490" s="84" t="n">
        <f aca="false">IF($N3490="D",VLOOKUP(H3490,BasisBuckets,2,FALSE()),0)</f>
        <v>0</v>
      </c>
      <c r="R3490" s="84" t="n">
        <f aca="false">IF($N3490="PHY",VLOOKUP(H3490,PGDBuckets,2,FALSE()),0)</f>
        <v>0</v>
      </c>
      <c r="S3490" s="84" t="n">
        <f aca="false">IF($N3490="G",VLOOKUP(H3490,PGDBuckets,2,FALSE()),0)</f>
        <v>0</v>
      </c>
      <c r="T3490" s="84" t="n">
        <f aca="false">SUM(P3490:S3490)</f>
        <v>12</v>
      </c>
      <c r="U3490" s="84" t="str">
        <f aca="false">IF(O3490="not used","-",O3490&amp;N3490&amp;T3490)</f>
        <v>-</v>
      </c>
      <c r="V3490" s="84" t="str">
        <f aca="false">IF(O3490="Not Used","-",VLOOKUP(D3490,FOLIOS,7,FALSE())&amp;H3490)</f>
        <v>-</v>
      </c>
      <c r="W3490" s="84" t="str">
        <f aca="false">IF(U3490="-","-",O3490&amp;E3490&amp;H3490)</f>
        <v>-</v>
      </c>
      <c r="X3490" s="85" t="str">
        <f aca="false">D3490&amp;G3490</f>
        <v>FT-CAND-EGSC-PRCTOLL:MONCH/VEN</v>
      </c>
      <c r="AF3490" s="0" t="str">
        <f aca="false">D3490&amp;V3490</f>
        <v>FT-CAND-EGSC-PRC-</v>
      </c>
    </row>
    <row r="3491" customFormat="false" ht="12.75" hidden="false" customHeight="false" outlineLevel="0" collapsed="false">
      <c r="A3491" s="81" t="n">
        <v>36682</v>
      </c>
      <c r="B3491" s="82" t="s">
        <v>55</v>
      </c>
      <c r="C3491" s="82" t="s">
        <v>56</v>
      </c>
      <c r="D3491" s="82" t="s">
        <v>103</v>
      </c>
      <c r="E3491" s="82" t="s">
        <v>24</v>
      </c>
      <c r="F3491" s="81"/>
      <c r="G3491" s="82" t="s">
        <v>68</v>
      </c>
      <c r="H3491" s="90" t="n">
        <v>38261</v>
      </c>
      <c r="I3491" s="82" t="n">
        <v>0</v>
      </c>
      <c r="J3491" s="82" t="n">
        <v>0</v>
      </c>
      <c r="K3491" s="83" t="n">
        <f aca="false">IF(J3491=0,0,J3491/I3491)</f>
        <v>0</v>
      </c>
      <c r="L3491" s="83" t="n">
        <f aca="false">I3491/UOM</f>
        <v>0</v>
      </c>
      <c r="M3491" s="83" t="n">
        <f aca="false">J3491/UOM</f>
        <v>0</v>
      </c>
      <c r="N3491" s="84" t="str">
        <f aca="false">IF(F3491="P","PHY",IF(F3491="G","G",E3491))</f>
        <v>P</v>
      </c>
      <c r="O3491" s="84" t="str">
        <f aca="false">IF(ISNA(VLOOKUP(G3491,BadCanCurves,1,FALSE())),VLOOKUP(D3491,FOLIOS,6,FALSE()),"not used")</f>
        <v>not used</v>
      </c>
      <c r="P3491" s="84" t="n">
        <f aca="false">IF($N3491="P",VLOOKUP(H3491,PrcBuckets,2,FALSE()),0)</f>
        <v>12</v>
      </c>
      <c r="Q3491" s="84" t="n">
        <f aca="false">IF($N3491="D",VLOOKUP(H3491,BasisBuckets,2,FALSE()),0)</f>
        <v>0</v>
      </c>
      <c r="R3491" s="84" t="n">
        <f aca="false">IF($N3491="PHY",VLOOKUP(H3491,PGDBuckets,2,FALSE()),0)</f>
        <v>0</v>
      </c>
      <c r="S3491" s="84" t="n">
        <f aca="false">IF($N3491="G",VLOOKUP(H3491,PGDBuckets,2,FALSE()),0)</f>
        <v>0</v>
      </c>
      <c r="T3491" s="84" t="n">
        <f aca="false">SUM(P3491:S3491)</f>
        <v>12</v>
      </c>
      <c r="U3491" s="84" t="str">
        <f aca="false">IF(O3491="not used","-",O3491&amp;N3491&amp;T3491)</f>
        <v>-</v>
      </c>
      <c r="V3491" s="84" t="str">
        <f aca="false">IF(O3491="Not Used","-",VLOOKUP(D3491,FOLIOS,7,FALSE())&amp;H3491)</f>
        <v>-</v>
      </c>
      <c r="W3491" s="84" t="str">
        <f aca="false">IF(U3491="-","-",O3491&amp;E3491&amp;H3491)</f>
        <v>-</v>
      </c>
      <c r="X3491" s="85" t="str">
        <f aca="false">D3491&amp;G3491</f>
        <v>FT-CAND-EGSC-PRCTOLL:MONCH/VEN</v>
      </c>
      <c r="AF3491" s="0" t="str">
        <f aca="false">D3491&amp;V3491</f>
        <v>FT-CAND-EGSC-PRC-</v>
      </c>
    </row>
    <row r="3492" customFormat="false" ht="12.75" hidden="false" customHeight="false" outlineLevel="0" collapsed="false">
      <c r="A3492" s="81" t="n">
        <v>36682</v>
      </c>
      <c r="B3492" s="82" t="s">
        <v>55</v>
      </c>
      <c r="C3492" s="82" t="s">
        <v>56</v>
      </c>
      <c r="D3492" s="82" t="s">
        <v>103</v>
      </c>
      <c r="E3492" s="82" t="s">
        <v>24</v>
      </c>
      <c r="F3492" s="81"/>
      <c r="G3492" s="82" t="s">
        <v>105</v>
      </c>
      <c r="H3492" s="90" t="n">
        <v>36708</v>
      </c>
      <c r="I3492" s="82" t="n">
        <v>246824</v>
      </c>
      <c r="J3492" s="82" t="n">
        <v>0</v>
      </c>
      <c r="K3492" s="83" t="n">
        <f aca="false">IF(J3492=0,0,J3492/I3492)</f>
        <v>0</v>
      </c>
      <c r="L3492" s="83" t="n">
        <f aca="false">I3492/UOM</f>
        <v>24.6824</v>
      </c>
      <c r="M3492" s="83" t="n">
        <f aca="false">J3492/UOM</f>
        <v>0</v>
      </c>
      <c r="N3492" s="84" t="str">
        <f aca="false">IF(F3492="P","PHY",IF(F3492="G","G",E3492))</f>
        <v>P</v>
      </c>
      <c r="O3492" s="84" t="str">
        <f aca="false">IF(ISNA(VLOOKUP(G3492,BadCanCurves,1,FALSE())),VLOOKUP(D3492,FOLIOS,6,FALSE()),"not used")</f>
        <v>not used</v>
      </c>
      <c r="P3492" s="84" t="n">
        <f aca="false">IF($N3492="P",VLOOKUP(H3492,PrcBuckets,2,FALSE()),0)</f>
        <v>4</v>
      </c>
      <c r="Q3492" s="84" t="n">
        <f aca="false">IF($N3492="D",VLOOKUP(H3492,BasisBuckets,2,FALSE()),0)</f>
        <v>0</v>
      </c>
      <c r="R3492" s="84" t="n">
        <f aca="false">IF($N3492="PHY",VLOOKUP(H3492,PGDBuckets,2,FALSE()),0)</f>
        <v>0</v>
      </c>
      <c r="S3492" s="84" t="n">
        <f aca="false">IF($N3492="G",VLOOKUP(H3492,PGDBuckets,2,FALSE()),0)</f>
        <v>0</v>
      </c>
      <c r="T3492" s="84" t="n">
        <f aca="false">SUM(P3492:S3492)</f>
        <v>4</v>
      </c>
      <c r="U3492" s="84" t="str">
        <f aca="false">IF(O3492="not used","-",O3492&amp;N3492&amp;T3492)</f>
        <v>-</v>
      </c>
      <c r="V3492" s="84" t="str">
        <f aca="false">IF(O3492="Not Used","-",VLOOKUP(D3492,FOLIOS,7,FALSE())&amp;H3492)</f>
        <v>-</v>
      </c>
      <c r="W3492" s="84" t="str">
        <f aca="false">IF(U3492="-","-",O3492&amp;E3492&amp;H3492)</f>
        <v>-</v>
      </c>
      <c r="X3492" s="85" t="str">
        <f aca="false">D3492&amp;G3492</f>
        <v>FT-CAND-EGSC-PRCTOLL:SUMAS/STN2</v>
      </c>
      <c r="AF3492" s="0" t="str">
        <f aca="false">D3492&amp;V3492</f>
        <v>FT-CAND-EGSC-PRC-</v>
      </c>
    </row>
    <row r="3493" customFormat="false" ht="12.75" hidden="false" customHeight="false" outlineLevel="0" collapsed="false">
      <c r="A3493" s="81" t="n">
        <v>36682</v>
      </c>
      <c r="B3493" s="82" t="s">
        <v>55</v>
      </c>
      <c r="C3493" s="82" t="s">
        <v>56</v>
      </c>
      <c r="D3493" s="82" t="s">
        <v>103</v>
      </c>
      <c r="E3493" s="82" t="s">
        <v>24</v>
      </c>
      <c r="F3493" s="81"/>
      <c r="G3493" s="82" t="s">
        <v>105</v>
      </c>
      <c r="H3493" s="90" t="n">
        <v>36739</v>
      </c>
      <c r="I3493" s="82" t="n">
        <v>245400</v>
      </c>
      <c r="J3493" s="82" t="n">
        <v>0</v>
      </c>
      <c r="K3493" s="83" t="n">
        <f aca="false">IF(J3493=0,0,J3493/I3493)</f>
        <v>0</v>
      </c>
      <c r="L3493" s="83" t="n">
        <f aca="false">I3493/UOM</f>
        <v>24.54</v>
      </c>
      <c r="M3493" s="83" t="n">
        <f aca="false">J3493/UOM</f>
        <v>0</v>
      </c>
      <c r="N3493" s="84" t="str">
        <f aca="false">IF(F3493="P","PHY",IF(F3493="G","G",E3493))</f>
        <v>P</v>
      </c>
      <c r="O3493" s="84" t="str">
        <f aca="false">IF(ISNA(VLOOKUP(G3493,BadCanCurves,1,FALSE())),VLOOKUP(D3493,FOLIOS,6,FALSE()),"not used")</f>
        <v>not used</v>
      </c>
      <c r="P3493" s="84" t="n">
        <f aca="false">IF($N3493="P",VLOOKUP(H3493,PrcBuckets,2,FALSE()),0)</f>
        <v>5</v>
      </c>
      <c r="Q3493" s="84" t="n">
        <f aca="false">IF($N3493="D",VLOOKUP(H3493,BasisBuckets,2,FALSE()),0)</f>
        <v>0</v>
      </c>
      <c r="R3493" s="84" t="n">
        <f aca="false">IF($N3493="PHY",VLOOKUP(H3493,PGDBuckets,2,FALSE()),0)</f>
        <v>0</v>
      </c>
      <c r="S3493" s="84" t="n">
        <f aca="false">IF($N3493="G",VLOOKUP(H3493,PGDBuckets,2,FALSE()),0)</f>
        <v>0</v>
      </c>
      <c r="T3493" s="84" t="n">
        <f aca="false">SUM(P3493:S3493)</f>
        <v>5</v>
      </c>
      <c r="U3493" s="84" t="str">
        <f aca="false">IF(O3493="not used","-",O3493&amp;N3493&amp;T3493)</f>
        <v>-</v>
      </c>
      <c r="V3493" s="84" t="str">
        <f aca="false">IF(O3493="Not Used","-",VLOOKUP(D3493,FOLIOS,7,FALSE())&amp;H3493)</f>
        <v>-</v>
      </c>
      <c r="W3493" s="84" t="str">
        <f aca="false">IF(U3493="-","-",O3493&amp;E3493&amp;H3493)</f>
        <v>-</v>
      </c>
      <c r="X3493" s="85" t="str">
        <f aca="false">D3493&amp;G3493</f>
        <v>FT-CAND-EGSC-PRCTOLL:SUMAS/STN2</v>
      </c>
      <c r="AF3493" s="0" t="str">
        <f aca="false">D3493&amp;V3493</f>
        <v>FT-CAND-EGSC-PRC-</v>
      </c>
    </row>
    <row r="3494" customFormat="false" ht="12.75" hidden="false" customHeight="false" outlineLevel="0" collapsed="false">
      <c r="A3494" s="81" t="n">
        <v>36682</v>
      </c>
      <c r="B3494" s="82" t="s">
        <v>55</v>
      </c>
      <c r="C3494" s="82" t="s">
        <v>56</v>
      </c>
      <c r="D3494" s="82" t="s">
        <v>103</v>
      </c>
      <c r="E3494" s="82" t="s">
        <v>24</v>
      </c>
      <c r="F3494" s="81"/>
      <c r="G3494" s="82" t="s">
        <v>105</v>
      </c>
      <c r="H3494" s="90" t="n">
        <v>36770</v>
      </c>
      <c r="I3494" s="82" t="n">
        <v>236091</v>
      </c>
      <c r="J3494" s="82" t="n">
        <v>0</v>
      </c>
      <c r="K3494" s="83" t="n">
        <f aca="false">IF(J3494=0,0,J3494/I3494)</f>
        <v>0</v>
      </c>
      <c r="L3494" s="83" t="n">
        <f aca="false">I3494/UOM</f>
        <v>23.6091</v>
      </c>
      <c r="M3494" s="83" t="n">
        <f aca="false">J3494/UOM</f>
        <v>0</v>
      </c>
      <c r="N3494" s="84" t="str">
        <f aca="false">IF(F3494="P","PHY",IF(F3494="G","G",E3494))</f>
        <v>P</v>
      </c>
      <c r="O3494" s="84" t="str">
        <f aca="false">IF(ISNA(VLOOKUP(G3494,BadCanCurves,1,FALSE())),VLOOKUP(D3494,FOLIOS,6,FALSE()),"not used")</f>
        <v>not used</v>
      </c>
      <c r="P3494" s="84" t="n">
        <f aca="false">IF($N3494="P",VLOOKUP(H3494,PrcBuckets,2,FALSE()),0)</f>
        <v>6</v>
      </c>
      <c r="Q3494" s="84" t="n">
        <f aca="false">IF($N3494="D",VLOOKUP(H3494,BasisBuckets,2,FALSE()),0)</f>
        <v>0</v>
      </c>
      <c r="R3494" s="84" t="n">
        <f aca="false">IF($N3494="PHY",VLOOKUP(H3494,PGDBuckets,2,FALSE()),0)</f>
        <v>0</v>
      </c>
      <c r="S3494" s="84" t="n">
        <f aca="false">IF($N3494="G",VLOOKUP(H3494,PGDBuckets,2,FALSE()),0)</f>
        <v>0</v>
      </c>
      <c r="T3494" s="84" t="n">
        <f aca="false">SUM(P3494:S3494)</f>
        <v>6</v>
      </c>
      <c r="U3494" s="84" t="str">
        <f aca="false">IF(O3494="not used","-",O3494&amp;N3494&amp;T3494)</f>
        <v>-</v>
      </c>
      <c r="V3494" s="84" t="str">
        <f aca="false">IF(O3494="Not Used","-",VLOOKUP(D3494,FOLIOS,7,FALSE())&amp;H3494)</f>
        <v>-</v>
      </c>
      <c r="W3494" s="84" t="str">
        <f aca="false">IF(U3494="-","-",O3494&amp;E3494&amp;H3494)</f>
        <v>-</v>
      </c>
      <c r="X3494" s="85" t="str">
        <f aca="false">D3494&amp;G3494</f>
        <v>FT-CAND-EGSC-PRCTOLL:SUMAS/STN2</v>
      </c>
      <c r="AF3494" s="0" t="str">
        <f aca="false">D3494&amp;V3494</f>
        <v>FT-CAND-EGSC-PRC-</v>
      </c>
    </row>
    <row r="3495" customFormat="false" ht="12.75" hidden="false" customHeight="false" outlineLevel="0" collapsed="false">
      <c r="A3495" s="81" t="n">
        <v>36682</v>
      </c>
      <c r="B3495" s="82" t="s">
        <v>55</v>
      </c>
      <c r="C3495" s="82" t="s">
        <v>56</v>
      </c>
      <c r="D3495" s="82" t="s">
        <v>103</v>
      </c>
      <c r="E3495" s="82" t="s">
        <v>24</v>
      </c>
      <c r="F3495" s="81"/>
      <c r="G3495" s="82" t="s">
        <v>105</v>
      </c>
      <c r="H3495" s="90" t="n">
        <v>36800</v>
      </c>
      <c r="I3495" s="82" t="n">
        <v>242587</v>
      </c>
      <c r="J3495" s="82" t="n">
        <v>0</v>
      </c>
      <c r="K3495" s="83" t="n">
        <f aca="false">IF(J3495=0,0,J3495/I3495)</f>
        <v>0</v>
      </c>
      <c r="L3495" s="83" t="n">
        <f aca="false">I3495/UOM</f>
        <v>24.2587</v>
      </c>
      <c r="M3495" s="83" t="n">
        <f aca="false">J3495/UOM</f>
        <v>0</v>
      </c>
      <c r="N3495" s="84" t="str">
        <f aca="false">IF(F3495="P","PHY",IF(F3495="G","G",E3495))</f>
        <v>P</v>
      </c>
      <c r="O3495" s="84" t="str">
        <f aca="false">IF(ISNA(VLOOKUP(G3495,BadCanCurves,1,FALSE())),VLOOKUP(D3495,FOLIOS,6,FALSE()),"not used")</f>
        <v>not used</v>
      </c>
      <c r="P3495" s="84" t="n">
        <f aca="false">IF($N3495="P",VLOOKUP(H3495,PrcBuckets,2,FALSE()),0)</f>
        <v>7</v>
      </c>
      <c r="Q3495" s="84" t="n">
        <f aca="false">IF($N3495="D",VLOOKUP(H3495,BasisBuckets,2,FALSE()),0)</f>
        <v>0</v>
      </c>
      <c r="R3495" s="84" t="n">
        <f aca="false">IF($N3495="PHY",VLOOKUP(H3495,PGDBuckets,2,FALSE()),0)</f>
        <v>0</v>
      </c>
      <c r="S3495" s="84" t="n">
        <f aca="false">IF($N3495="G",VLOOKUP(H3495,PGDBuckets,2,FALSE()),0)</f>
        <v>0</v>
      </c>
      <c r="T3495" s="84" t="n">
        <f aca="false">SUM(P3495:S3495)</f>
        <v>7</v>
      </c>
      <c r="U3495" s="84" t="str">
        <f aca="false">IF(O3495="not used","-",O3495&amp;N3495&amp;T3495)</f>
        <v>-</v>
      </c>
      <c r="V3495" s="84" t="str">
        <f aca="false">IF(O3495="Not Used","-",VLOOKUP(D3495,FOLIOS,7,FALSE())&amp;H3495)</f>
        <v>-</v>
      </c>
      <c r="W3495" s="84" t="str">
        <f aca="false">IF(U3495="-","-",O3495&amp;E3495&amp;H3495)</f>
        <v>-</v>
      </c>
      <c r="X3495" s="85" t="str">
        <f aca="false">D3495&amp;G3495</f>
        <v>FT-CAND-EGSC-PRCTOLL:SUMAS/STN2</v>
      </c>
      <c r="AF3495" s="0" t="str">
        <f aca="false">D3495&amp;V3495</f>
        <v>FT-CAND-EGSC-PRC-</v>
      </c>
    </row>
    <row r="3496" customFormat="false" ht="12.75" hidden="false" customHeight="false" outlineLevel="0" collapsed="false">
      <c r="A3496" s="81" t="n">
        <v>36682</v>
      </c>
      <c r="B3496" s="82" t="s">
        <v>55</v>
      </c>
      <c r="C3496" s="82" t="s">
        <v>56</v>
      </c>
      <c r="D3496" s="82" t="s">
        <v>103</v>
      </c>
      <c r="E3496" s="82" t="s">
        <v>24</v>
      </c>
      <c r="F3496" s="81"/>
      <c r="G3496" s="82" t="s">
        <v>71</v>
      </c>
      <c r="H3496" s="90" t="n">
        <v>36708</v>
      </c>
      <c r="I3496" s="82" t="n">
        <v>0</v>
      </c>
      <c r="J3496" s="82" t="n">
        <v>0</v>
      </c>
      <c r="K3496" s="83" t="n">
        <f aca="false">IF(J3496=0,0,J3496/I3496)</f>
        <v>0</v>
      </c>
      <c r="L3496" s="83" t="n">
        <f aca="false">I3496/UOM</f>
        <v>0</v>
      </c>
      <c r="M3496" s="83" t="n">
        <f aca="false">J3496/UOM</f>
        <v>0</v>
      </c>
      <c r="N3496" s="84" t="str">
        <f aca="false">IF(F3496="P","PHY",IF(F3496="G","G",E3496))</f>
        <v>P</v>
      </c>
      <c r="O3496" s="84" t="str">
        <f aca="false">IF(ISNA(VLOOKUP(G3496,BadCanCurves,1,FALSE())),VLOOKUP(D3496,FOLIOS,6,FALSE()),"not used")</f>
        <v>not used</v>
      </c>
      <c r="P3496" s="84" t="n">
        <f aca="false">IF($N3496="P",VLOOKUP(H3496,PrcBuckets,2,FALSE()),0)</f>
        <v>4</v>
      </c>
      <c r="Q3496" s="84" t="n">
        <f aca="false">IF($N3496="D",VLOOKUP(H3496,BasisBuckets,2,FALSE()),0)</f>
        <v>0</v>
      </c>
      <c r="R3496" s="84" t="n">
        <f aca="false">IF($N3496="PHY",VLOOKUP(H3496,PGDBuckets,2,FALSE()),0)</f>
        <v>0</v>
      </c>
      <c r="S3496" s="84" t="n">
        <f aca="false">IF($N3496="G",VLOOKUP(H3496,PGDBuckets,2,FALSE()),0)</f>
        <v>0</v>
      </c>
      <c r="T3496" s="84" t="n">
        <f aca="false">SUM(P3496:S3496)</f>
        <v>4</v>
      </c>
      <c r="U3496" s="84" t="str">
        <f aca="false">IF(O3496="not used","-",O3496&amp;N3496&amp;T3496)</f>
        <v>-</v>
      </c>
      <c r="V3496" s="84" t="str">
        <f aca="false">IF(O3496="Not Used","-",VLOOKUP(D3496,FOLIOS,7,FALSE())&amp;H3496)</f>
        <v>-</v>
      </c>
      <c r="W3496" s="84" t="str">
        <f aca="false">IF(U3496="-","-",O3496&amp;E3496&amp;H3496)</f>
        <v>-</v>
      </c>
      <c r="X3496" s="85" t="str">
        <f aca="false">D3496&amp;G3496</f>
        <v>FT-CAND-EGSC-PRCTOLL:WADD/BOS</v>
      </c>
      <c r="AF3496" s="0" t="str">
        <f aca="false">D3496&amp;V3496</f>
        <v>FT-CAND-EGSC-PRC-</v>
      </c>
    </row>
    <row r="3497" customFormat="false" ht="12.75" hidden="false" customHeight="false" outlineLevel="0" collapsed="false">
      <c r="A3497" s="81" t="n">
        <v>36682</v>
      </c>
      <c r="B3497" s="82" t="s">
        <v>55</v>
      </c>
      <c r="C3497" s="82" t="s">
        <v>56</v>
      </c>
      <c r="D3497" s="82" t="s">
        <v>103</v>
      </c>
      <c r="E3497" s="82" t="s">
        <v>24</v>
      </c>
      <c r="F3497" s="81"/>
      <c r="G3497" s="82" t="s">
        <v>71</v>
      </c>
      <c r="H3497" s="90" t="n">
        <v>36739</v>
      </c>
      <c r="I3497" s="82" t="n">
        <v>0</v>
      </c>
      <c r="J3497" s="82" t="n">
        <v>0</v>
      </c>
      <c r="K3497" s="83" t="n">
        <f aca="false">IF(J3497=0,0,J3497/I3497)</f>
        <v>0</v>
      </c>
      <c r="L3497" s="83" t="n">
        <f aca="false">I3497/UOM</f>
        <v>0</v>
      </c>
      <c r="M3497" s="83" t="n">
        <f aca="false">J3497/UOM</f>
        <v>0</v>
      </c>
      <c r="N3497" s="84" t="str">
        <f aca="false">IF(F3497="P","PHY",IF(F3497="G","G",E3497))</f>
        <v>P</v>
      </c>
      <c r="O3497" s="84" t="str">
        <f aca="false">IF(ISNA(VLOOKUP(G3497,BadCanCurves,1,FALSE())),VLOOKUP(D3497,FOLIOS,6,FALSE()),"not used")</f>
        <v>not used</v>
      </c>
      <c r="P3497" s="84" t="n">
        <f aca="false">IF($N3497="P",VLOOKUP(H3497,PrcBuckets,2,FALSE()),0)</f>
        <v>5</v>
      </c>
      <c r="Q3497" s="84" t="n">
        <f aca="false">IF($N3497="D",VLOOKUP(H3497,BasisBuckets,2,FALSE()),0)</f>
        <v>0</v>
      </c>
      <c r="R3497" s="84" t="n">
        <f aca="false">IF($N3497="PHY",VLOOKUP(H3497,PGDBuckets,2,FALSE()),0)</f>
        <v>0</v>
      </c>
      <c r="S3497" s="84" t="n">
        <f aca="false">IF($N3497="G",VLOOKUP(H3497,PGDBuckets,2,FALSE()),0)</f>
        <v>0</v>
      </c>
      <c r="T3497" s="84" t="n">
        <f aca="false">SUM(P3497:S3497)</f>
        <v>5</v>
      </c>
      <c r="U3497" s="84" t="str">
        <f aca="false">IF(O3497="not used","-",O3497&amp;N3497&amp;T3497)</f>
        <v>-</v>
      </c>
      <c r="V3497" s="84" t="str">
        <f aca="false">IF(O3497="Not Used","-",VLOOKUP(D3497,FOLIOS,7,FALSE())&amp;H3497)</f>
        <v>-</v>
      </c>
      <c r="W3497" s="84" t="str">
        <f aca="false">IF(U3497="-","-",O3497&amp;E3497&amp;H3497)</f>
        <v>-</v>
      </c>
      <c r="X3497" s="85" t="str">
        <f aca="false">D3497&amp;G3497</f>
        <v>FT-CAND-EGSC-PRCTOLL:WADD/BOS</v>
      </c>
      <c r="AF3497" s="0" t="str">
        <f aca="false">D3497&amp;V3497</f>
        <v>FT-CAND-EGSC-PRC-</v>
      </c>
    </row>
    <row r="3498" customFormat="false" ht="12.75" hidden="false" customHeight="false" outlineLevel="0" collapsed="false">
      <c r="A3498" s="81" t="n">
        <v>36682</v>
      </c>
      <c r="B3498" s="82" t="s">
        <v>55</v>
      </c>
      <c r="C3498" s="82" t="s">
        <v>56</v>
      </c>
      <c r="D3498" s="82" t="s">
        <v>103</v>
      </c>
      <c r="E3498" s="82" t="s">
        <v>24</v>
      </c>
      <c r="F3498" s="81"/>
      <c r="G3498" s="82" t="s">
        <v>71</v>
      </c>
      <c r="H3498" s="90" t="n">
        <v>36770</v>
      </c>
      <c r="I3498" s="82" t="n">
        <v>0</v>
      </c>
      <c r="J3498" s="82" t="n">
        <v>0</v>
      </c>
      <c r="K3498" s="83" t="n">
        <f aca="false">IF(J3498=0,0,J3498/I3498)</f>
        <v>0</v>
      </c>
      <c r="L3498" s="83" t="n">
        <f aca="false">I3498/UOM</f>
        <v>0</v>
      </c>
      <c r="M3498" s="83" t="n">
        <f aca="false">J3498/UOM</f>
        <v>0</v>
      </c>
      <c r="N3498" s="84" t="str">
        <f aca="false">IF(F3498="P","PHY",IF(F3498="G","G",E3498))</f>
        <v>P</v>
      </c>
      <c r="O3498" s="84" t="str">
        <f aca="false">IF(ISNA(VLOOKUP(G3498,BadCanCurves,1,FALSE())),VLOOKUP(D3498,FOLIOS,6,FALSE()),"not used")</f>
        <v>not used</v>
      </c>
      <c r="P3498" s="84" t="n">
        <f aca="false">IF($N3498="P",VLOOKUP(H3498,PrcBuckets,2,FALSE()),0)</f>
        <v>6</v>
      </c>
      <c r="Q3498" s="84" t="n">
        <f aca="false">IF($N3498="D",VLOOKUP(H3498,BasisBuckets,2,FALSE()),0)</f>
        <v>0</v>
      </c>
      <c r="R3498" s="84" t="n">
        <f aca="false">IF($N3498="PHY",VLOOKUP(H3498,PGDBuckets,2,FALSE()),0)</f>
        <v>0</v>
      </c>
      <c r="S3498" s="84" t="n">
        <f aca="false">IF($N3498="G",VLOOKUP(H3498,PGDBuckets,2,FALSE()),0)</f>
        <v>0</v>
      </c>
      <c r="T3498" s="84" t="n">
        <f aca="false">SUM(P3498:S3498)</f>
        <v>6</v>
      </c>
      <c r="U3498" s="84" t="str">
        <f aca="false">IF(O3498="not used","-",O3498&amp;N3498&amp;T3498)</f>
        <v>-</v>
      </c>
      <c r="V3498" s="84" t="str">
        <f aca="false">IF(O3498="Not Used","-",VLOOKUP(D3498,FOLIOS,7,FALSE())&amp;H3498)</f>
        <v>-</v>
      </c>
      <c r="W3498" s="84" t="str">
        <f aca="false">IF(U3498="-","-",O3498&amp;E3498&amp;H3498)</f>
        <v>-</v>
      </c>
      <c r="X3498" s="85" t="str">
        <f aca="false">D3498&amp;G3498</f>
        <v>FT-CAND-EGSC-PRCTOLL:WADD/BOS</v>
      </c>
      <c r="AF3498" s="0" t="str">
        <f aca="false">D3498&amp;V3498</f>
        <v>FT-CAND-EGSC-PRC-</v>
      </c>
    </row>
    <row r="3499" customFormat="false" ht="12.75" hidden="false" customHeight="false" outlineLevel="0" collapsed="false">
      <c r="A3499" s="81" t="n">
        <v>36682</v>
      </c>
      <c r="B3499" s="82" t="s">
        <v>55</v>
      </c>
      <c r="C3499" s="82" t="s">
        <v>56</v>
      </c>
      <c r="D3499" s="82" t="s">
        <v>103</v>
      </c>
      <c r="E3499" s="82" t="s">
        <v>24</v>
      </c>
      <c r="F3499" s="81"/>
      <c r="G3499" s="82" t="s">
        <v>71</v>
      </c>
      <c r="H3499" s="90" t="n">
        <v>36800</v>
      </c>
      <c r="I3499" s="82" t="n">
        <v>0</v>
      </c>
      <c r="J3499" s="82" t="n">
        <v>0</v>
      </c>
      <c r="K3499" s="83" t="n">
        <f aca="false">IF(J3499=0,0,J3499/I3499)</f>
        <v>0</v>
      </c>
      <c r="L3499" s="83" t="n">
        <f aca="false">I3499/UOM</f>
        <v>0</v>
      </c>
      <c r="M3499" s="83" t="n">
        <f aca="false">J3499/UOM</f>
        <v>0</v>
      </c>
      <c r="N3499" s="84" t="str">
        <f aca="false">IF(F3499="P","PHY",IF(F3499="G","G",E3499))</f>
        <v>P</v>
      </c>
      <c r="O3499" s="84" t="str">
        <f aca="false">IF(ISNA(VLOOKUP(G3499,BadCanCurves,1,FALSE())),VLOOKUP(D3499,FOLIOS,6,FALSE()),"not used")</f>
        <v>not used</v>
      </c>
      <c r="P3499" s="84" t="n">
        <f aca="false">IF($N3499="P",VLOOKUP(H3499,PrcBuckets,2,FALSE()),0)</f>
        <v>7</v>
      </c>
      <c r="Q3499" s="84" t="n">
        <f aca="false">IF($N3499="D",VLOOKUP(H3499,BasisBuckets,2,FALSE()),0)</f>
        <v>0</v>
      </c>
      <c r="R3499" s="84" t="n">
        <f aca="false">IF($N3499="PHY",VLOOKUP(H3499,PGDBuckets,2,FALSE()),0)</f>
        <v>0</v>
      </c>
      <c r="S3499" s="84" t="n">
        <f aca="false">IF($N3499="G",VLOOKUP(H3499,PGDBuckets,2,FALSE()),0)</f>
        <v>0</v>
      </c>
      <c r="T3499" s="84" t="n">
        <f aca="false">SUM(P3499:S3499)</f>
        <v>7</v>
      </c>
      <c r="U3499" s="84" t="str">
        <f aca="false">IF(O3499="not used","-",O3499&amp;N3499&amp;T3499)</f>
        <v>-</v>
      </c>
      <c r="V3499" s="84" t="str">
        <f aca="false">IF(O3499="Not Used","-",VLOOKUP(D3499,FOLIOS,7,FALSE())&amp;H3499)</f>
        <v>-</v>
      </c>
      <c r="W3499" s="84" t="str">
        <f aca="false">IF(U3499="-","-",O3499&amp;E3499&amp;H3499)</f>
        <v>-</v>
      </c>
      <c r="X3499" s="85" t="str">
        <f aca="false">D3499&amp;G3499</f>
        <v>FT-CAND-EGSC-PRCTOLL:WADD/BOS</v>
      </c>
      <c r="AF3499" s="0" t="str">
        <f aca="false">D3499&amp;V3499</f>
        <v>FT-CAND-EGSC-PRC-</v>
      </c>
    </row>
    <row r="3500" customFormat="false" ht="12.75" hidden="false" customHeight="false" outlineLevel="0" collapsed="false">
      <c r="A3500" s="81" t="n">
        <v>36682</v>
      </c>
      <c r="B3500" s="82" t="s">
        <v>55</v>
      </c>
      <c r="C3500" s="82" t="s">
        <v>56</v>
      </c>
      <c r="D3500" s="82" t="s">
        <v>103</v>
      </c>
      <c r="E3500" s="82" t="s">
        <v>24</v>
      </c>
      <c r="F3500" s="81"/>
      <c r="G3500" s="82" t="s">
        <v>71</v>
      </c>
      <c r="H3500" s="90" t="n">
        <v>36831</v>
      </c>
      <c r="I3500" s="82" t="n">
        <v>0</v>
      </c>
      <c r="J3500" s="82" t="n">
        <v>0</v>
      </c>
      <c r="K3500" s="83" t="n">
        <f aca="false">IF(J3500=0,0,J3500/I3500)</f>
        <v>0</v>
      </c>
      <c r="L3500" s="83" t="n">
        <f aca="false">I3500/UOM</f>
        <v>0</v>
      </c>
      <c r="M3500" s="83" t="n">
        <f aca="false">J3500/UOM</f>
        <v>0</v>
      </c>
      <c r="N3500" s="84" t="str">
        <f aca="false">IF(F3500="P","PHY",IF(F3500="G","G",E3500))</f>
        <v>P</v>
      </c>
      <c r="O3500" s="84" t="str">
        <f aca="false">IF(ISNA(VLOOKUP(G3500,BadCanCurves,1,FALSE())),VLOOKUP(D3500,FOLIOS,6,FALSE()),"not used")</f>
        <v>not used</v>
      </c>
      <c r="P3500" s="84" t="n">
        <f aca="false">IF($N3500="P",VLOOKUP(H3500,PrcBuckets,2,FALSE()),0)</f>
        <v>8</v>
      </c>
      <c r="Q3500" s="84" t="n">
        <f aca="false">IF($N3500="D",VLOOKUP(H3500,BasisBuckets,2,FALSE()),0)</f>
        <v>0</v>
      </c>
      <c r="R3500" s="84" t="n">
        <f aca="false">IF($N3500="PHY",VLOOKUP(H3500,PGDBuckets,2,FALSE()),0)</f>
        <v>0</v>
      </c>
      <c r="S3500" s="84" t="n">
        <f aca="false">IF($N3500="G",VLOOKUP(H3500,PGDBuckets,2,FALSE()),0)</f>
        <v>0</v>
      </c>
      <c r="T3500" s="84" t="n">
        <f aca="false">SUM(P3500:S3500)</f>
        <v>8</v>
      </c>
      <c r="U3500" s="84" t="str">
        <f aca="false">IF(O3500="not used","-",O3500&amp;N3500&amp;T3500)</f>
        <v>-</v>
      </c>
      <c r="V3500" s="84" t="str">
        <f aca="false">IF(O3500="Not Used","-",VLOOKUP(D3500,FOLIOS,7,FALSE())&amp;H3500)</f>
        <v>-</v>
      </c>
      <c r="W3500" s="84" t="str">
        <f aca="false">IF(U3500="-","-",O3500&amp;E3500&amp;H3500)</f>
        <v>-</v>
      </c>
      <c r="X3500" s="85" t="str">
        <f aca="false">D3500&amp;G3500</f>
        <v>FT-CAND-EGSC-PRCTOLL:WADD/BOS</v>
      </c>
      <c r="AF3500" s="0" t="str">
        <f aca="false">D3500&amp;V3500</f>
        <v>FT-CAND-EGSC-PRC-</v>
      </c>
    </row>
    <row r="3501" customFormat="false" ht="12.75" hidden="false" customHeight="false" outlineLevel="0" collapsed="false">
      <c r="A3501" s="81" t="n">
        <v>36682</v>
      </c>
      <c r="B3501" s="82" t="s">
        <v>55</v>
      </c>
      <c r="C3501" s="82" t="s">
        <v>56</v>
      </c>
      <c r="D3501" s="82" t="s">
        <v>103</v>
      </c>
      <c r="E3501" s="82" t="s">
        <v>24</v>
      </c>
      <c r="F3501" s="81"/>
      <c r="G3501" s="82" t="s">
        <v>71</v>
      </c>
      <c r="H3501" s="90" t="n">
        <v>36861</v>
      </c>
      <c r="I3501" s="82" t="n">
        <v>0</v>
      </c>
      <c r="J3501" s="82" t="n">
        <v>0</v>
      </c>
      <c r="K3501" s="83" t="n">
        <f aca="false">IF(J3501=0,0,J3501/I3501)</f>
        <v>0</v>
      </c>
      <c r="L3501" s="83" t="n">
        <f aca="false">I3501/UOM</f>
        <v>0</v>
      </c>
      <c r="M3501" s="83" t="n">
        <f aca="false">J3501/UOM</f>
        <v>0</v>
      </c>
      <c r="N3501" s="84" t="str">
        <f aca="false">IF(F3501="P","PHY",IF(F3501="G","G",E3501))</f>
        <v>P</v>
      </c>
      <c r="O3501" s="84" t="str">
        <f aca="false">IF(ISNA(VLOOKUP(G3501,BadCanCurves,1,FALSE())),VLOOKUP(D3501,FOLIOS,6,FALSE()),"not used")</f>
        <v>not used</v>
      </c>
      <c r="P3501" s="84" t="n">
        <f aca="false">IF($N3501="P",VLOOKUP(H3501,PrcBuckets,2,FALSE()),0)</f>
        <v>8</v>
      </c>
      <c r="Q3501" s="84" t="n">
        <f aca="false">IF($N3501="D",VLOOKUP(H3501,BasisBuckets,2,FALSE()),0)</f>
        <v>0</v>
      </c>
      <c r="R3501" s="84" t="n">
        <f aca="false">IF($N3501="PHY",VLOOKUP(H3501,PGDBuckets,2,FALSE()),0)</f>
        <v>0</v>
      </c>
      <c r="S3501" s="84" t="n">
        <f aca="false">IF($N3501="G",VLOOKUP(H3501,PGDBuckets,2,FALSE()),0)</f>
        <v>0</v>
      </c>
      <c r="T3501" s="84" t="n">
        <f aca="false">SUM(P3501:S3501)</f>
        <v>8</v>
      </c>
      <c r="U3501" s="84" t="str">
        <f aca="false">IF(O3501="not used","-",O3501&amp;N3501&amp;T3501)</f>
        <v>-</v>
      </c>
      <c r="V3501" s="84" t="str">
        <f aca="false">IF(O3501="Not Used","-",VLOOKUP(D3501,FOLIOS,7,FALSE())&amp;H3501)</f>
        <v>-</v>
      </c>
      <c r="W3501" s="84" t="str">
        <f aca="false">IF(U3501="-","-",O3501&amp;E3501&amp;H3501)</f>
        <v>-</v>
      </c>
      <c r="X3501" s="85" t="str">
        <f aca="false">D3501&amp;G3501</f>
        <v>FT-CAND-EGSC-PRCTOLL:WADD/BOS</v>
      </c>
      <c r="AF3501" s="0" t="str">
        <f aca="false">D3501&amp;V3501</f>
        <v>FT-CAND-EGSC-PRC-</v>
      </c>
    </row>
    <row r="3502" customFormat="false" ht="12.75" hidden="false" customHeight="false" outlineLevel="0" collapsed="false">
      <c r="A3502" s="81" t="n">
        <v>36682</v>
      </c>
      <c r="B3502" s="82" t="s">
        <v>55</v>
      </c>
      <c r="C3502" s="82" t="s">
        <v>56</v>
      </c>
      <c r="D3502" s="82" t="s">
        <v>103</v>
      </c>
      <c r="E3502" s="82" t="s">
        <v>24</v>
      </c>
      <c r="F3502" s="81"/>
      <c r="G3502" s="82" t="s">
        <v>71</v>
      </c>
      <c r="H3502" s="90" t="n">
        <v>36892</v>
      </c>
      <c r="I3502" s="82" t="n">
        <v>0</v>
      </c>
      <c r="J3502" s="82" t="n">
        <v>0</v>
      </c>
      <c r="K3502" s="83" t="n">
        <f aca="false">IF(J3502=0,0,J3502/I3502)</f>
        <v>0</v>
      </c>
      <c r="L3502" s="83" t="n">
        <f aca="false">I3502/UOM</f>
        <v>0</v>
      </c>
      <c r="M3502" s="83" t="n">
        <f aca="false">J3502/UOM</f>
        <v>0</v>
      </c>
      <c r="N3502" s="84" t="str">
        <f aca="false">IF(F3502="P","PHY",IF(F3502="G","G",E3502))</f>
        <v>P</v>
      </c>
      <c r="O3502" s="84" t="str">
        <f aca="false">IF(ISNA(VLOOKUP(G3502,BadCanCurves,1,FALSE())),VLOOKUP(D3502,FOLIOS,6,FALSE()),"not used")</f>
        <v>not used</v>
      </c>
      <c r="P3502" s="84" t="n">
        <f aca="false">IF($N3502="P",VLOOKUP(H3502,PrcBuckets,2,FALSE()),0)</f>
        <v>9</v>
      </c>
      <c r="Q3502" s="84" t="n">
        <f aca="false">IF($N3502="D",VLOOKUP(H3502,BasisBuckets,2,FALSE()),0)</f>
        <v>0</v>
      </c>
      <c r="R3502" s="84" t="n">
        <f aca="false">IF($N3502="PHY",VLOOKUP(H3502,PGDBuckets,2,FALSE()),0)</f>
        <v>0</v>
      </c>
      <c r="S3502" s="84" t="n">
        <f aca="false">IF($N3502="G",VLOOKUP(H3502,PGDBuckets,2,FALSE()),0)</f>
        <v>0</v>
      </c>
      <c r="T3502" s="84" t="n">
        <f aca="false">SUM(P3502:S3502)</f>
        <v>9</v>
      </c>
      <c r="U3502" s="84" t="str">
        <f aca="false">IF(O3502="not used","-",O3502&amp;N3502&amp;T3502)</f>
        <v>-</v>
      </c>
      <c r="V3502" s="84" t="str">
        <f aca="false">IF(O3502="Not Used","-",VLOOKUP(D3502,FOLIOS,7,FALSE())&amp;H3502)</f>
        <v>-</v>
      </c>
      <c r="W3502" s="84" t="str">
        <f aca="false">IF(U3502="-","-",O3502&amp;E3502&amp;H3502)</f>
        <v>-</v>
      </c>
      <c r="X3502" s="85" t="str">
        <f aca="false">D3502&amp;G3502</f>
        <v>FT-CAND-EGSC-PRCTOLL:WADD/BOS</v>
      </c>
      <c r="AF3502" s="0" t="str">
        <f aca="false">D3502&amp;V3502</f>
        <v>FT-CAND-EGSC-PRC-</v>
      </c>
    </row>
    <row r="3503" customFormat="false" ht="12.75" hidden="false" customHeight="false" outlineLevel="0" collapsed="false">
      <c r="A3503" s="81" t="n">
        <v>36682</v>
      </c>
      <c r="B3503" s="82" t="s">
        <v>55</v>
      </c>
      <c r="C3503" s="82" t="s">
        <v>56</v>
      </c>
      <c r="D3503" s="82" t="s">
        <v>103</v>
      </c>
      <c r="E3503" s="82" t="s">
        <v>24</v>
      </c>
      <c r="F3503" s="81"/>
      <c r="G3503" s="82" t="s">
        <v>71</v>
      </c>
      <c r="H3503" s="90" t="n">
        <v>36923</v>
      </c>
      <c r="I3503" s="82" t="n">
        <v>0</v>
      </c>
      <c r="J3503" s="82" t="n">
        <v>0</v>
      </c>
      <c r="K3503" s="83" t="n">
        <f aca="false">IF(J3503=0,0,J3503/I3503)</f>
        <v>0</v>
      </c>
      <c r="L3503" s="83" t="n">
        <f aca="false">I3503/UOM</f>
        <v>0</v>
      </c>
      <c r="M3503" s="83" t="n">
        <f aca="false">J3503/UOM</f>
        <v>0</v>
      </c>
      <c r="N3503" s="84" t="str">
        <f aca="false">IF(F3503="P","PHY",IF(F3503="G","G",E3503))</f>
        <v>P</v>
      </c>
      <c r="O3503" s="84" t="str">
        <f aca="false">IF(ISNA(VLOOKUP(G3503,BadCanCurves,1,FALSE())),VLOOKUP(D3503,FOLIOS,6,FALSE()),"not used")</f>
        <v>not used</v>
      </c>
      <c r="P3503" s="84" t="n">
        <f aca="false">IF($N3503="P",VLOOKUP(H3503,PrcBuckets,2,FALSE()),0)</f>
        <v>9</v>
      </c>
      <c r="Q3503" s="84" t="n">
        <f aca="false">IF($N3503="D",VLOOKUP(H3503,BasisBuckets,2,FALSE()),0)</f>
        <v>0</v>
      </c>
      <c r="R3503" s="84" t="n">
        <f aca="false">IF($N3503="PHY",VLOOKUP(H3503,PGDBuckets,2,FALSE()),0)</f>
        <v>0</v>
      </c>
      <c r="S3503" s="84" t="n">
        <f aca="false">IF($N3503="G",VLOOKUP(H3503,PGDBuckets,2,FALSE()),0)</f>
        <v>0</v>
      </c>
      <c r="T3503" s="84" t="n">
        <f aca="false">SUM(P3503:S3503)</f>
        <v>9</v>
      </c>
      <c r="U3503" s="84" t="str">
        <f aca="false">IF(O3503="not used","-",O3503&amp;N3503&amp;T3503)</f>
        <v>-</v>
      </c>
      <c r="V3503" s="84" t="str">
        <f aca="false">IF(O3503="Not Used","-",VLOOKUP(D3503,FOLIOS,7,FALSE())&amp;H3503)</f>
        <v>-</v>
      </c>
      <c r="W3503" s="84" t="str">
        <f aca="false">IF(U3503="-","-",O3503&amp;E3503&amp;H3503)</f>
        <v>-</v>
      </c>
      <c r="X3503" s="85" t="str">
        <f aca="false">D3503&amp;G3503</f>
        <v>FT-CAND-EGSC-PRCTOLL:WADD/BOS</v>
      </c>
      <c r="AF3503" s="0" t="str">
        <f aca="false">D3503&amp;V3503</f>
        <v>FT-CAND-EGSC-PRC-</v>
      </c>
    </row>
    <row r="3504" customFormat="false" ht="12.75" hidden="false" customHeight="false" outlineLevel="0" collapsed="false">
      <c r="A3504" s="81" t="n">
        <v>36682</v>
      </c>
      <c r="B3504" s="82" t="s">
        <v>55</v>
      </c>
      <c r="C3504" s="82" t="s">
        <v>56</v>
      </c>
      <c r="D3504" s="82" t="s">
        <v>103</v>
      </c>
      <c r="E3504" s="82" t="s">
        <v>24</v>
      </c>
      <c r="F3504" s="81"/>
      <c r="G3504" s="82" t="s">
        <v>71</v>
      </c>
      <c r="H3504" s="90" t="n">
        <v>36951</v>
      </c>
      <c r="I3504" s="82" t="n">
        <v>0</v>
      </c>
      <c r="J3504" s="82" t="n">
        <v>0</v>
      </c>
      <c r="K3504" s="83" t="n">
        <f aca="false">IF(J3504=0,0,J3504/I3504)</f>
        <v>0</v>
      </c>
      <c r="L3504" s="83" t="n">
        <f aca="false">I3504/UOM</f>
        <v>0</v>
      </c>
      <c r="M3504" s="83" t="n">
        <f aca="false">J3504/UOM</f>
        <v>0</v>
      </c>
      <c r="N3504" s="84" t="str">
        <f aca="false">IF(F3504="P","PHY",IF(F3504="G","G",E3504))</f>
        <v>P</v>
      </c>
      <c r="O3504" s="84" t="str">
        <f aca="false">IF(ISNA(VLOOKUP(G3504,BadCanCurves,1,FALSE())),VLOOKUP(D3504,FOLIOS,6,FALSE()),"not used")</f>
        <v>not used</v>
      </c>
      <c r="P3504" s="84" t="n">
        <f aca="false">IF($N3504="P",VLOOKUP(H3504,PrcBuckets,2,FALSE()),0)</f>
        <v>9</v>
      </c>
      <c r="Q3504" s="84" t="n">
        <f aca="false">IF($N3504="D",VLOOKUP(H3504,BasisBuckets,2,FALSE()),0)</f>
        <v>0</v>
      </c>
      <c r="R3504" s="84" t="n">
        <f aca="false">IF($N3504="PHY",VLOOKUP(H3504,PGDBuckets,2,FALSE()),0)</f>
        <v>0</v>
      </c>
      <c r="S3504" s="84" t="n">
        <f aca="false">IF($N3504="G",VLOOKUP(H3504,PGDBuckets,2,FALSE()),0)</f>
        <v>0</v>
      </c>
      <c r="T3504" s="84" t="n">
        <f aca="false">SUM(P3504:S3504)</f>
        <v>9</v>
      </c>
      <c r="U3504" s="84" t="str">
        <f aca="false">IF(O3504="not used","-",O3504&amp;N3504&amp;T3504)</f>
        <v>-</v>
      </c>
      <c r="V3504" s="84" t="str">
        <f aca="false">IF(O3504="Not Used","-",VLOOKUP(D3504,FOLIOS,7,FALSE())&amp;H3504)</f>
        <v>-</v>
      </c>
      <c r="W3504" s="84" t="str">
        <f aca="false">IF(U3504="-","-",O3504&amp;E3504&amp;H3504)</f>
        <v>-</v>
      </c>
      <c r="X3504" s="85" t="str">
        <f aca="false">D3504&amp;G3504</f>
        <v>FT-CAND-EGSC-PRCTOLL:WADD/BOS</v>
      </c>
      <c r="AF3504" s="0" t="str">
        <f aca="false">D3504&amp;V3504</f>
        <v>FT-CAND-EGSC-PRC-</v>
      </c>
    </row>
    <row r="3505" customFormat="false" ht="12.75" hidden="false" customHeight="false" outlineLevel="0" collapsed="false">
      <c r="A3505" s="81" t="n">
        <v>36682</v>
      </c>
      <c r="B3505" s="82" t="s">
        <v>55</v>
      </c>
      <c r="C3505" s="82" t="s">
        <v>56</v>
      </c>
      <c r="D3505" s="82" t="s">
        <v>103</v>
      </c>
      <c r="E3505" s="82" t="s">
        <v>24</v>
      </c>
      <c r="F3505" s="81"/>
      <c r="G3505" s="82" t="s">
        <v>71</v>
      </c>
      <c r="H3505" s="90" t="n">
        <v>36982</v>
      </c>
      <c r="I3505" s="82" t="n">
        <v>0</v>
      </c>
      <c r="J3505" s="82" t="n">
        <v>0</v>
      </c>
      <c r="K3505" s="83" t="n">
        <f aca="false">IF(J3505=0,0,J3505/I3505)</f>
        <v>0</v>
      </c>
      <c r="L3505" s="83" t="n">
        <f aca="false">I3505/UOM</f>
        <v>0</v>
      </c>
      <c r="M3505" s="83" t="n">
        <f aca="false">J3505/UOM</f>
        <v>0</v>
      </c>
      <c r="N3505" s="84" t="str">
        <f aca="false">IF(F3505="P","PHY",IF(F3505="G","G",E3505))</f>
        <v>P</v>
      </c>
      <c r="O3505" s="84" t="str">
        <f aca="false">IF(ISNA(VLOOKUP(G3505,BadCanCurves,1,FALSE())),VLOOKUP(D3505,FOLIOS,6,FALSE()),"not used")</f>
        <v>not used</v>
      </c>
      <c r="P3505" s="84" t="n">
        <f aca="false">IF($N3505="P",VLOOKUP(H3505,PrcBuckets,2,FALSE()),0)</f>
        <v>9</v>
      </c>
      <c r="Q3505" s="84" t="n">
        <f aca="false">IF($N3505="D",VLOOKUP(H3505,BasisBuckets,2,FALSE()),0)</f>
        <v>0</v>
      </c>
      <c r="R3505" s="84" t="n">
        <f aca="false">IF($N3505="PHY",VLOOKUP(H3505,PGDBuckets,2,FALSE()),0)</f>
        <v>0</v>
      </c>
      <c r="S3505" s="84" t="n">
        <f aca="false">IF($N3505="G",VLOOKUP(H3505,PGDBuckets,2,FALSE()),0)</f>
        <v>0</v>
      </c>
      <c r="T3505" s="84" t="n">
        <f aca="false">SUM(P3505:S3505)</f>
        <v>9</v>
      </c>
      <c r="U3505" s="84" t="str">
        <f aca="false">IF(O3505="not used","-",O3505&amp;N3505&amp;T3505)</f>
        <v>-</v>
      </c>
      <c r="V3505" s="84" t="str">
        <f aca="false">IF(O3505="Not Used","-",VLOOKUP(D3505,FOLIOS,7,FALSE())&amp;H3505)</f>
        <v>-</v>
      </c>
      <c r="W3505" s="84" t="str">
        <f aca="false">IF(U3505="-","-",O3505&amp;E3505&amp;H3505)</f>
        <v>-</v>
      </c>
      <c r="X3505" s="85" t="str">
        <f aca="false">D3505&amp;G3505</f>
        <v>FT-CAND-EGSC-PRCTOLL:WADD/BOS</v>
      </c>
      <c r="AF3505" s="0" t="str">
        <f aca="false">D3505&amp;V3505</f>
        <v>FT-CAND-EGSC-PRC-</v>
      </c>
    </row>
    <row r="3506" customFormat="false" ht="12.75" hidden="false" customHeight="false" outlineLevel="0" collapsed="false">
      <c r="A3506" s="81" t="n">
        <v>36682</v>
      </c>
      <c r="B3506" s="82" t="s">
        <v>55</v>
      </c>
      <c r="C3506" s="82" t="s">
        <v>56</v>
      </c>
      <c r="D3506" s="82" t="s">
        <v>103</v>
      </c>
      <c r="E3506" s="82" t="s">
        <v>24</v>
      </c>
      <c r="F3506" s="81"/>
      <c r="G3506" s="82" t="s">
        <v>71</v>
      </c>
      <c r="H3506" s="90" t="n">
        <v>37012</v>
      </c>
      <c r="I3506" s="82" t="n">
        <v>0</v>
      </c>
      <c r="J3506" s="82" t="n">
        <v>0</v>
      </c>
      <c r="K3506" s="83" t="n">
        <f aca="false">IF(J3506=0,0,J3506/I3506)</f>
        <v>0</v>
      </c>
      <c r="L3506" s="83" t="n">
        <f aca="false">I3506/UOM</f>
        <v>0</v>
      </c>
      <c r="M3506" s="83" t="n">
        <f aca="false">J3506/UOM</f>
        <v>0</v>
      </c>
      <c r="N3506" s="84" t="str">
        <f aca="false">IF(F3506="P","PHY",IF(F3506="G","G",E3506))</f>
        <v>P</v>
      </c>
      <c r="O3506" s="84" t="str">
        <f aca="false">IF(ISNA(VLOOKUP(G3506,BadCanCurves,1,FALSE())),VLOOKUP(D3506,FOLIOS,6,FALSE()),"not used")</f>
        <v>not used</v>
      </c>
      <c r="P3506" s="84" t="n">
        <f aca="false">IF($N3506="P",VLOOKUP(H3506,PrcBuckets,2,FALSE()),0)</f>
        <v>9</v>
      </c>
      <c r="Q3506" s="84" t="n">
        <f aca="false">IF($N3506="D",VLOOKUP(H3506,BasisBuckets,2,FALSE()),0)</f>
        <v>0</v>
      </c>
      <c r="R3506" s="84" t="n">
        <f aca="false">IF($N3506="PHY",VLOOKUP(H3506,PGDBuckets,2,FALSE()),0)</f>
        <v>0</v>
      </c>
      <c r="S3506" s="84" t="n">
        <f aca="false">IF($N3506="G",VLOOKUP(H3506,PGDBuckets,2,FALSE()),0)</f>
        <v>0</v>
      </c>
      <c r="T3506" s="84" t="n">
        <f aca="false">SUM(P3506:S3506)</f>
        <v>9</v>
      </c>
      <c r="U3506" s="84" t="str">
        <f aca="false">IF(O3506="not used","-",O3506&amp;N3506&amp;T3506)</f>
        <v>-</v>
      </c>
      <c r="V3506" s="84" t="str">
        <f aca="false">IF(O3506="Not Used","-",VLOOKUP(D3506,FOLIOS,7,FALSE())&amp;H3506)</f>
        <v>-</v>
      </c>
      <c r="W3506" s="84" t="str">
        <f aca="false">IF(U3506="-","-",O3506&amp;E3506&amp;H3506)</f>
        <v>-</v>
      </c>
      <c r="X3506" s="85" t="str">
        <f aca="false">D3506&amp;G3506</f>
        <v>FT-CAND-EGSC-PRCTOLL:WADD/BOS</v>
      </c>
      <c r="AF3506" s="0" t="str">
        <f aca="false">D3506&amp;V3506</f>
        <v>FT-CAND-EGSC-PRC-</v>
      </c>
    </row>
    <row r="3507" customFormat="false" ht="12.75" hidden="false" customHeight="false" outlineLevel="0" collapsed="false">
      <c r="A3507" s="81" t="n">
        <v>36682</v>
      </c>
      <c r="B3507" s="82" t="s">
        <v>55</v>
      </c>
      <c r="C3507" s="82" t="s">
        <v>56</v>
      </c>
      <c r="D3507" s="82" t="s">
        <v>103</v>
      </c>
      <c r="E3507" s="82" t="s">
        <v>24</v>
      </c>
      <c r="F3507" s="81"/>
      <c r="G3507" s="82" t="s">
        <v>71</v>
      </c>
      <c r="H3507" s="90" t="n">
        <v>37043</v>
      </c>
      <c r="I3507" s="82" t="n">
        <v>0</v>
      </c>
      <c r="J3507" s="82" t="n">
        <v>0</v>
      </c>
      <c r="K3507" s="83" t="n">
        <f aca="false">IF(J3507=0,0,J3507/I3507)</f>
        <v>0</v>
      </c>
      <c r="L3507" s="83" t="n">
        <f aca="false">I3507/UOM</f>
        <v>0</v>
      </c>
      <c r="M3507" s="83" t="n">
        <f aca="false">J3507/UOM</f>
        <v>0</v>
      </c>
      <c r="N3507" s="84" t="str">
        <f aca="false">IF(F3507="P","PHY",IF(F3507="G","G",E3507))</f>
        <v>P</v>
      </c>
      <c r="O3507" s="84" t="str">
        <f aca="false">IF(ISNA(VLOOKUP(G3507,BadCanCurves,1,FALSE())),VLOOKUP(D3507,FOLIOS,6,FALSE()),"not used")</f>
        <v>not used</v>
      </c>
      <c r="P3507" s="84" t="n">
        <f aca="false">IF($N3507="P",VLOOKUP(H3507,PrcBuckets,2,FALSE()),0)</f>
        <v>9</v>
      </c>
      <c r="Q3507" s="84" t="n">
        <f aca="false">IF($N3507="D",VLOOKUP(H3507,BasisBuckets,2,FALSE()),0)</f>
        <v>0</v>
      </c>
      <c r="R3507" s="84" t="n">
        <f aca="false">IF($N3507="PHY",VLOOKUP(H3507,PGDBuckets,2,FALSE()),0)</f>
        <v>0</v>
      </c>
      <c r="S3507" s="84" t="n">
        <f aca="false">IF($N3507="G",VLOOKUP(H3507,PGDBuckets,2,FALSE()),0)</f>
        <v>0</v>
      </c>
      <c r="T3507" s="84" t="n">
        <f aca="false">SUM(P3507:S3507)</f>
        <v>9</v>
      </c>
      <c r="U3507" s="84" t="str">
        <f aca="false">IF(O3507="not used","-",O3507&amp;N3507&amp;T3507)</f>
        <v>-</v>
      </c>
      <c r="V3507" s="84" t="str">
        <f aca="false">IF(O3507="Not Used","-",VLOOKUP(D3507,FOLIOS,7,FALSE())&amp;H3507)</f>
        <v>-</v>
      </c>
      <c r="W3507" s="84" t="str">
        <f aca="false">IF(U3507="-","-",O3507&amp;E3507&amp;H3507)</f>
        <v>-</v>
      </c>
      <c r="X3507" s="85" t="str">
        <f aca="false">D3507&amp;G3507</f>
        <v>FT-CAND-EGSC-PRCTOLL:WADD/BOS</v>
      </c>
      <c r="AF3507" s="0" t="str">
        <f aca="false">D3507&amp;V3507</f>
        <v>FT-CAND-EGSC-PRC-</v>
      </c>
    </row>
    <row r="3508" customFormat="false" ht="12.75" hidden="false" customHeight="false" outlineLevel="0" collapsed="false">
      <c r="A3508" s="81" t="n">
        <v>36682</v>
      </c>
      <c r="B3508" s="82" t="s">
        <v>55</v>
      </c>
      <c r="C3508" s="82" t="s">
        <v>56</v>
      </c>
      <c r="D3508" s="82" t="s">
        <v>103</v>
      </c>
      <c r="E3508" s="82" t="s">
        <v>24</v>
      </c>
      <c r="F3508" s="81"/>
      <c r="G3508" s="82" t="s">
        <v>71</v>
      </c>
      <c r="H3508" s="90" t="n">
        <v>37073</v>
      </c>
      <c r="I3508" s="82" t="n">
        <v>0</v>
      </c>
      <c r="J3508" s="82" t="n">
        <v>0</v>
      </c>
      <c r="K3508" s="83" t="n">
        <f aca="false">IF(J3508=0,0,J3508/I3508)</f>
        <v>0</v>
      </c>
      <c r="L3508" s="83" t="n">
        <f aca="false">I3508/UOM</f>
        <v>0</v>
      </c>
      <c r="M3508" s="83" t="n">
        <f aca="false">J3508/UOM</f>
        <v>0</v>
      </c>
      <c r="N3508" s="84" t="str">
        <f aca="false">IF(F3508="P","PHY",IF(F3508="G","G",E3508))</f>
        <v>P</v>
      </c>
      <c r="O3508" s="84" t="str">
        <f aca="false">IF(ISNA(VLOOKUP(G3508,BadCanCurves,1,FALSE())),VLOOKUP(D3508,FOLIOS,6,FALSE()),"not used")</f>
        <v>not used</v>
      </c>
      <c r="P3508" s="84" t="n">
        <f aca="false">IF($N3508="P",VLOOKUP(H3508,PrcBuckets,2,FALSE()),0)</f>
        <v>9</v>
      </c>
      <c r="Q3508" s="84" t="n">
        <f aca="false">IF($N3508="D",VLOOKUP(H3508,BasisBuckets,2,FALSE()),0)</f>
        <v>0</v>
      </c>
      <c r="R3508" s="84" t="n">
        <f aca="false">IF($N3508="PHY",VLOOKUP(H3508,PGDBuckets,2,FALSE()),0)</f>
        <v>0</v>
      </c>
      <c r="S3508" s="84" t="n">
        <f aca="false">IF($N3508="G",VLOOKUP(H3508,PGDBuckets,2,FALSE()),0)</f>
        <v>0</v>
      </c>
      <c r="T3508" s="84" t="n">
        <f aca="false">SUM(P3508:S3508)</f>
        <v>9</v>
      </c>
      <c r="U3508" s="84" t="str">
        <f aca="false">IF(O3508="not used","-",O3508&amp;N3508&amp;T3508)</f>
        <v>-</v>
      </c>
      <c r="V3508" s="84" t="str">
        <f aca="false">IF(O3508="Not Used","-",VLOOKUP(D3508,FOLIOS,7,FALSE())&amp;H3508)</f>
        <v>-</v>
      </c>
      <c r="W3508" s="84" t="str">
        <f aca="false">IF(U3508="-","-",O3508&amp;E3508&amp;H3508)</f>
        <v>-</v>
      </c>
      <c r="X3508" s="85" t="str">
        <f aca="false">D3508&amp;G3508</f>
        <v>FT-CAND-EGSC-PRCTOLL:WADD/BOS</v>
      </c>
      <c r="AF3508" s="0" t="str">
        <f aca="false">D3508&amp;V3508</f>
        <v>FT-CAND-EGSC-PRC-</v>
      </c>
    </row>
    <row r="3509" customFormat="false" ht="12.75" hidden="false" customHeight="false" outlineLevel="0" collapsed="false">
      <c r="A3509" s="81" t="n">
        <v>36682</v>
      </c>
      <c r="B3509" s="82" t="s">
        <v>55</v>
      </c>
      <c r="C3509" s="82" t="s">
        <v>56</v>
      </c>
      <c r="D3509" s="82" t="s">
        <v>103</v>
      </c>
      <c r="E3509" s="82" t="s">
        <v>24</v>
      </c>
      <c r="F3509" s="81"/>
      <c r="G3509" s="82" t="s">
        <v>71</v>
      </c>
      <c r="H3509" s="90" t="n">
        <v>37104</v>
      </c>
      <c r="I3509" s="82" t="n">
        <v>0</v>
      </c>
      <c r="J3509" s="82" t="n">
        <v>0</v>
      </c>
      <c r="K3509" s="83" t="n">
        <f aca="false">IF(J3509=0,0,J3509/I3509)</f>
        <v>0</v>
      </c>
      <c r="L3509" s="83" t="n">
        <f aca="false">I3509/UOM</f>
        <v>0</v>
      </c>
      <c r="M3509" s="83" t="n">
        <f aca="false">J3509/UOM</f>
        <v>0</v>
      </c>
      <c r="N3509" s="84" t="str">
        <f aca="false">IF(F3509="P","PHY",IF(F3509="G","G",E3509))</f>
        <v>P</v>
      </c>
      <c r="O3509" s="84" t="str">
        <f aca="false">IF(ISNA(VLOOKUP(G3509,BadCanCurves,1,FALSE())),VLOOKUP(D3509,FOLIOS,6,FALSE()),"not used")</f>
        <v>not used</v>
      </c>
      <c r="P3509" s="84" t="n">
        <f aca="false">IF($N3509="P",VLOOKUP(H3509,PrcBuckets,2,FALSE()),0)</f>
        <v>9</v>
      </c>
      <c r="Q3509" s="84" t="n">
        <f aca="false">IF($N3509="D",VLOOKUP(H3509,BasisBuckets,2,FALSE()),0)</f>
        <v>0</v>
      </c>
      <c r="R3509" s="84" t="n">
        <f aca="false">IF($N3509="PHY",VLOOKUP(H3509,PGDBuckets,2,FALSE()),0)</f>
        <v>0</v>
      </c>
      <c r="S3509" s="84" t="n">
        <f aca="false">IF($N3509="G",VLOOKUP(H3509,PGDBuckets,2,FALSE()),0)</f>
        <v>0</v>
      </c>
      <c r="T3509" s="84" t="n">
        <f aca="false">SUM(P3509:S3509)</f>
        <v>9</v>
      </c>
      <c r="U3509" s="84" t="str">
        <f aca="false">IF(O3509="not used","-",O3509&amp;N3509&amp;T3509)</f>
        <v>-</v>
      </c>
      <c r="V3509" s="84" t="str">
        <f aca="false">IF(O3509="Not Used","-",VLOOKUP(D3509,FOLIOS,7,FALSE())&amp;H3509)</f>
        <v>-</v>
      </c>
      <c r="W3509" s="84" t="str">
        <f aca="false">IF(U3509="-","-",O3509&amp;E3509&amp;H3509)</f>
        <v>-</v>
      </c>
      <c r="X3509" s="85" t="str">
        <f aca="false">D3509&amp;G3509</f>
        <v>FT-CAND-EGSC-PRCTOLL:WADD/BOS</v>
      </c>
      <c r="AF3509" s="0" t="str">
        <f aca="false">D3509&amp;V3509</f>
        <v>FT-CAND-EGSC-PRC-</v>
      </c>
    </row>
    <row r="3510" customFormat="false" ht="12.75" hidden="false" customHeight="false" outlineLevel="0" collapsed="false">
      <c r="A3510" s="81" t="n">
        <v>36682</v>
      </c>
      <c r="B3510" s="82" t="s">
        <v>55</v>
      </c>
      <c r="C3510" s="82" t="s">
        <v>56</v>
      </c>
      <c r="D3510" s="82" t="s">
        <v>103</v>
      </c>
      <c r="E3510" s="82" t="s">
        <v>24</v>
      </c>
      <c r="F3510" s="81"/>
      <c r="G3510" s="82" t="s">
        <v>71</v>
      </c>
      <c r="H3510" s="90" t="n">
        <v>37135</v>
      </c>
      <c r="I3510" s="82" t="n">
        <v>0</v>
      </c>
      <c r="J3510" s="82" t="n">
        <v>0</v>
      </c>
      <c r="K3510" s="83" t="n">
        <f aca="false">IF(J3510=0,0,J3510/I3510)</f>
        <v>0</v>
      </c>
      <c r="L3510" s="83" t="n">
        <f aca="false">I3510/UOM</f>
        <v>0</v>
      </c>
      <c r="M3510" s="83" t="n">
        <f aca="false">J3510/UOM</f>
        <v>0</v>
      </c>
      <c r="N3510" s="84" t="str">
        <f aca="false">IF(F3510="P","PHY",IF(F3510="G","G",E3510))</f>
        <v>P</v>
      </c>
      <c r="O3510" s="84" t="str">
        <f aca="false">IF(ISNA(VLOOKUP(G3510,BadCanCurves,1,FALSE())),VLOOKUP(D3510,FOLIOS,6,FALSE()),"not used")</f>
        <v>not used</v>
      </c>
      <c r="P3510" s="84" t="n">
        <f aca="false">IF($N3510="P",VLOOKUP(H3510,PrcBuckets,2,FALSE()),0)</f>
        <v>9</v>
      </c>
      <c r="Q3510" s="84" t="n">
        <f aca="false">IF($N3510="D",VLOOKUP(H3510,BasisBuckets,2,FALSE()),0)</f>
        <v>0</v>
      </c>
      <c r="R3510" s="84" t="n">
        <f aca="false">IF($N3510="PHY",VLOOKUP(H3510,PGDBuckets,2,FALSE()),0)</f>
        <v>0</v>
      </c>
      <c r="S3510" s="84" t="n">
        <f aca="false">IF($N3510="G",VLOOKUP(H3510,PGDBuckets,2,FALSE()),0)</f>
        <v>0</v>
      </c>
      <c r="T3510" s="84" t="n">
        <f aca="false">SUM(P3510:S3510)</f>
        <v>9</v>
      </c>
      <c r="U3510" s="84" t="str">
        <f aca="false">IF(O3510="not used","-",O3510&amp;N3510&amp;T3510)</f>
        <v>-</v>
      </c>
      <c r="V3510" s="84" t="str">
        <f aca="false">IF(O3510="Not Used","-",VLOOKUP(D3510,FOLIOS,7,FALSE())&amp;H3510)</f>
        <v>-</v>
      </c>
      <c r="W3510" s="84" t="str">
        <f aca="false">IF(U3510="-","-",O3510&amp;E3510&amp;H3510)</f>
        <v>-</v>
      </c>
      <c r="X3510" s="85" t="str">
        <f aca="false">D3510&amp;G3510</f>
        <v>FT-CAND-EGSC-PRCTOLL:WADD/BOS</v>
      </c>
      <c r="AF3510" s="0" t="str">
        <f aca="false">D3510&amp;V3510</f>
        <v>FT-CAND-EGSC-PRC-</v>
      </c>
    </row>
    <row r="3511" customFormat="false" ht="12.75" hidden="false" customHeight="false" outlineLevel="0" collapsed="false">
      <c r="A3511" s="81" t="n">
        <v>36682</v>
      </c>
      <c r="B3511" s="82" t="s">
        <v>55</v>
      </c>
      <c r="C3511" s="82" t="s">
        <v>56</v>
      </c>
      <c r="D3511" s="82" t="s">
        <v>103</v>
      </c>
      <c r="E3511" s="82" t="s">
        <v>24</v>
      </c>
      <c r="F3511" s="81"/>
      <c r="G3511" s="82" t="s">
        <v>71</v>
      </c>
      <c r="H3511" s="90" t="n">
        <v>37165</v>
      </c>
      <c r="I3511" s="82" t="n">
        <v>0</v>
      </c>
      <c r="J3511" s="82" t="n">
        <v>0</v>
      </c>
      <c r="K3511" s="83" t="n">
        <f aca="false">IF(J3511=0,0,J3511/I3511)</f>
        <v>0</v>
      </c>
      <c r="L3511" s="83" t="n">
        <f aca="false">I3511/UOM</f>
        <v>0</v>
      </c>
      <c r="M3511" s="83" t="n">
        <f aca="false">J3511/UOM</f>
        <v>0</v>
      </c>
      <c r="N3511" s="84" t="str">
        <f aca="false">IF(F3511="P","PHY",IF(F3511="G","G",E3511))</f>
        <v>P</v>
      </c>
      <c r="O3511" s="84" t="str">
        <f aca="false">IF(ISNA(VLOOKUP(G3511,BadCanCurves,1,FALSE())),VLOOKUP(D3511,FOLIOS,6,FALSE()),"not used")</f>
        <v>not used</v>
      </c>
      <c r="P3511" s="84" t="n">
        <f aca="false">IF($N3511="P",VLOOKUP(H3511,PrcBuckets,2,FALSE()),0)</f>
        <v>9</v>
      </c>
      <c r="Q3511" s="84" t="n">
        <f aca="false">IF($N3511="D",VLOOKUP(H3511,BasisBuckets,2,FALSE()),0)</f>
        <v>0</v>
      </c>
      <c r="R3511" s="84" t="n">
        <f aca="false">IF($N3511="PHY",VLOOKUP(H3511,PGDBuckets,2,FALSE()),0)</f>
        <v>0</v>
      </c>
      <c r="S3511" s="84" t="n">
        <f aca="false">IF($N3511="G",VLOOKUP(H3511,PGDBuckets,2,FALSE()),0)</f>
        <v>0</v>
      </c>
      <c r="T3511" s="84" t="n">
        <f aca="false">SUM(P3511:S3511)</f>
        <v>9</v>
      </c>
      <c r="U3511" s="84" t="str">
        <f aca="false">IF(O3511="not used","-",O3511&amp;N3511&amp;T3511)</f>
        <v>-</v>
      </c>
      <c r="V3511" s="84" t="str">
        <f aca="false">IF(O3511="Not Used","-",VLOOKUP(D3511,FOLIOS,7,FALSE())&amp;H3511)</f>
        <v>-</v>
      </c>
      <c r="W3511" s="84" t="str">
        <f aca="false">IF(U3511="-","-",O3511&amp;E3511&amp;H3511)</f>
        <v>-</v>
      </c>
      <c r="X3511" s="85" t="str">
        <f aca="false">D3511&amp;G3511</f>
        <v>FT-CAND-EGSC-PRCTOLL:WADD/BOS</v>
      </c>
      <c r="AF3511" s="0" t="str">
        <f aca="false">D3511&amp;V3511</f>
        <v>FT-CAND-EGSC-PRC-</v>
      </c>
    </row>
    <row r="3512" customFormat="false" ht="12.75" hidden="false" customHeight="false" outlineLevel="0" collapsed="false">
      <c r="A3512" s="81" t="n">
        <v>36682</v>
      </c>
      <c r="B3512" s="82" t="s">
        <v>55</v>
      </c>
      <c r="C3512" s="82" t="s">
        <v>56</v>
      </c>
      <c r="D3512" s="82" t="s">
        <v>103</v>
      </c>
      <c r="E3512" s="82" t="s">
        <v>24</v>
      </c>
      <c r="F3512" s="81"/>
      <c r="G3512" s="82" t="s">
        <v>71</v>
      </c>
      <c r="H3512" s="90" t="n">
        <v>37196</v>
      </c>
      <c r="I3512" s="82" t="n">
        <v>0</v>
      </c>
      <c r="J3512" s="82" t="n">
        <v>0</v>
      </c>
      <c r="K3512" s="83" t="n">
        <f aca="false">IF(J3512=0,0,J3512/I3512)</f>
        <v>0</v>
      </c>
      <c r="L3512" s="83" t="n">
        <f aca="false">I3512/UOM</f>
        <v>0</v>
      </c>
      <c r="M3512" s="83" t="n">
        <f aca="false">J3512/UOM</f>
        <v>0</v>
      </c>
      <c r="N3512" s="84" t="str">
        <f aca="false">IF(F3512="P","PHY",IF(F3512="G","G",E3512))</f>
        <v>P</v>
      </c>
      <c r="O3512" s="84" t="str">
        <f aca="false">IF(ISNA(VLOOKUP(G3512,BadCanCurves,1,FALSE())),VLOOKUP(D3512,FOLIOS,6,FALSE()),"not used")</f>
        <v>not used</v>
      </c>
      <c r="P3512" s="84" t="n">
        <f aca="false">IF($N3512="P",VLOOKUP(H3512,PrcBuckets,2,FALSE()),0)</f>
        <v>9</v>
      </c>
      <c r="Q3512" s="84" t="n">
        <f aca="false">IF($N3512="D",VLOOKUP(H3512,BasisBuckets,2,FALSE()),0)</f>
        <v>0</v>
      </c>
      <c r="R3512" s="84" t="n">
        <f aca="false">IF($N3512="PHY",VLOOKUP(H3512,PGDBuckets,2,FALSE()),0)</f>
        <v>0</v>
      </c>
      <c r="S3512" s="84" t="n">
        <f aca="false">IF($N3512="G",VLOOKUP(H3512,PGDBuckets,2,FALSE()),0)</f>
        <v>0</v>
      </c>
      <c r="T3512" s="84" t="n">
        <f aca="false">SUM(P3512:S3512)</f>
        <v>9</v>
      </c>
      <c r="U3512" s="84" t="str">
        <f aca="false">IF(O3512="not used","-",O3512&amp;N3512&amp;T3512)</f>
        <v>-</v>
      </c>
      <c r="V3512" s="84" t="str">
        <f aca="false">IF(O3512="Not Used","-",VLOOKUP(D3512,FOLIOS,7,FALSE())&amp;H3512)</f>
        <v>-</v>
      </c>
      <c r="W3512" s="84" t="str">
        <f aca="false">IF(U3512="-","-",O3512&amp;E3512&amp;H3512)</f>
        <v>-</v>
      </c>
      <c r="X3512" s="85" t="str">
        <f aca="false">D3512&amp;G3512</f>
        <v>FT-CAND-EGSC-PRCTOLL:WADD/BOS</v>
      </c>
      <c r="AF3512" s="0" t="str">
        <f aca="false">D3512&amp;V3512</f>
        <v>FT-CAND-EGSC-PRC-</v>
      </c>
    </row>
    <row r="3513" customFormat="false" ht="12.75" hidden="false" customHeight="false" outlineLevel="0" collapsed="false">
      <c r="A3513" s="81" t="n">
        <v>36682</v>
      </c>
      <c r="B3513" s="82" t="s">
        <v>55</v>
      </c>
      <c r="C3513" s="82" t="s">
        <v>56</v>
      </c>
      <c r="D3513" s="82" t="s">
        <v>103</v>
      </c>
      <c r="E3513" s="82" t="s">
        <v>24</v>
      </c>
      <c r="F3513" s="81"/>
      <c r="G3513" s="82" t="s">
        <v>71</v>
      </c>
      <c r="H3513" s="90" t="n">
        <v>37226</v>
      </c>
      <c r="I3513" s="82" t="n">
        <v>0</v>
      </c>
      <c r="J3513" s="82" t="n">
        <v>0</v>
      </c>
      <c r="K3513" s="83" t="n">
        <f aca="false">IF(J3513=0,0,J3513/I3513)</f>
        <v>0</v>
      </c>
      <c r="L3513" s="83" t="n">
        <f aca="false">I3513/UOM</f>
        <v>0</v>
      </c>
      <c r="M3513" s="83" t="n">
        <f aca="false">J3513/UOM</f>
        <v>0</v>
      </c>
      <c r="N3513" s="84" t="str">
        <f aca="false">IF(F3513="P","PHY",IF(F3513="G","G",E3513))</f>
        <v>P</v>
      </c>
      <c r="O3513" s="84" t="str">
        <f aca="false">IF(ISNA(VLOOKUP(G3513,BadCanCurves,1,FALSE())),VLOOKUP(D3513,FOLIOS,6,FALSE()),"not used")</f>
        <v>not used</v>
      </c>
      <c r="P3513" s="84" t="n">
        <f aca="false">IF($N3513="P",VLOOKUP(H3513,PrcBuckets,2,FALSE()),0)</f>
        <v>9</v>
      </c>
      <c r="Q3513" s="84" t="n">
        <f aca="false">IF($N3513="D",VLOOKUP(H3513,BasisBuckets,2,FALSE()),0)</f>
        <v>0</v>
      </c>
      <c r="R3513" s="84" t="n">
        <f aca="false">IF($N3513="PHY",VLOOKUP(H3513,PGDBuckets,2,FALSE()),0)</f>
        <v>0</v>
      </c>
      <c r="S3513" s="84" t="n">
        <f aca="false">IF($N3513="G",VLOOKUP(H3513,PGDBuckets,2,FALSE()),0)</f>
        <v>0</v>
      </c>
      <c r="T3513" s="84" t="n">
        <f aca="false">SUM(P3513:S3513)</f>
        <v>9</v>
      </c>
      <c r="U3513" s="84" t="str">
        <f aca="false">IF(O3513="not used","-",O3513&amp;N3513&amp;T3513)</f>
        <v>-</v>
      </c>
      <c r="V3513" s="84" t="str">
        <f aca="false">IF(O3513="Not Used","-",VLOOKUP(D3513,FOLIOS,7,FALSE())&amp;H3513)</f>
        <v>-</v>
      </c>
      <c r="W3513" s="84" t="str">
        <f aca="false">IF(U3513="-","-",O3513&amp;E3513&amp;H3513)</f>
        <v>-</v>
      </c>
      <c r="X3513" s="85" t="str">
        <f aca="false">D3513&amp;G3513</f>
        <v>FT-CAND-EGSC-PRCTOLL:WADD/BOS</v>
      </c>
      <c r="AF3513" s="0" t="str">
        <f aca="false">D3513&amp;V3513</f>
        <v>FT-CAND-EGSC-PRC-</v>
      </c>
    </row>
    <row r="3514" customFormat="false" ht="12.75" hidden="false" customHeight="false" outlineLevel="0" collapsed="false">
      <c r="A3514" s="81" t="n">
        <v>36682</v>
      </c>
      <c r="B3514" s="82" t="s">
        <v>55</v>
      </c>
      <c r="C3514" s="82" t="s">
        <v>56</v>
      </c>
      <c r="D3514" s="82" t="s">
        <v>103</v>
      </c>
      <c r="E3514" s="82" t="s">
        <v>24</v>
      </c>
      <c r="F3514" s="81"/>
      <c r="G3514" s="82" t="s">
        <v>71</v>
      </c>
      <c r="H3514" s="90" t="n">
        <v>37257</v>
      </c>
      <c r="I3514" s="82" t="n">
        <v>0</v>
      </c>
      <c r="J3514" s="82" t="n">
        <v>0</v>
      </c>
      <c r="K3514" s="83" t="n">
        <f aca="false">IF(J3514=0,0,J3514/I3514)</f>
        <v>0</v>
      </c>
      <c r="L3514" s="83" t="n">
        <f aca="false">I3514/UOM</f>
        <v>0</v>
      </c>
      <c r="M3514" s="83" t="n">
        <f aca="false">J3514/UOM</f>
        <v>0</v>
      </c>
      <c r="N3514" s="84" t="str">
        <f aca="false">IF(F3514="P","PHY",IF(F3514="G","G",E3514))</f>
        <v>P</v>
      </c>
      <c r="O3514" s="84" t="str">
        <f aca="false">IF(ISNA(VLOOKUP(G3514,BadCanCurves,1,FALSE())),VLOOKUP(D3514,FOLIOS,6,FALSE()),"not used")</f>
        <v>not used</v>
      </c>
      <c r="P3514" s="84" t="n">
        <f aca="false">IF($N3514="P",VLOOKUP(H3514,PrcBuckets,2,FALSE()),0)</f>
        <v>10</v>
      </c>
      <c r="Q3514" s="84" t="n">
        <f aca="false">IF($N3514="D",VLOOKUP(H3514,BasisBuckets,2,FALSE()),0)</f>
        <v>0</v>
      </c>
      <c r="R3514" s="84" t="n">
        <f aca="false">IF($N3514="PHY",VLOOKUP(H3514,PGDBuckets,2,FALSE()),0)</f>
        <v>0</v>
      </c>
      <c r="S3514" s="84" t="n">
        <f aca="false">IF($N3514="G",VLOOKUP(H3514,PGDBuckets,2,FALSE()),0)</f>
        <v>0</v>
      </c>
      <c r="T3514" s="84" t="n">
        <f aca="false">SUM(P3514:S3514)</f>
        <v>10</v>
      </c>
      <c r="U3514" s="84" t="str">
        <f aca="false">IF(O3514="not used","-",O3514&amp;N3514&amp;T3514)</f>
        <v>-</v>
      </c>
      <c r="V3514" s="84" t="str">
        <f aca="false">IF(O3514="Not Used","-",VLOOKUP(D3514,FOLIOS,7,FALSE())&amp;H3514)</f>
        <v>-</v>
      </c>
      <c r="W3514" s="84" t="str">
        <f aca="false">IF(U3514="-","-",O3514&amp;E3514&amp;H3514)</f>
        <v>-</v>
      </c>
      <c r="X3514" s="85" t="str">
        <f aca="false">D3514&amp;G3514</f>
        <v>FT-CAND-EGSC-PRCTOLL:WADD/BOS</v>
      </c>
      <c r="AF3514" s="0" t="str">
        <f aca="false">D3514&amp;V3514</f>
        <v>FT-CAND-EGSC-PRC-</v>
      </c>
    </row>
    <row r="3515" customFormat="false" ht="12.75" hidden="false" customHeight="false" outlineLevel="0" collapsed="false">
      <c r="A3515" s="81" t="n">
        <v>36682</v>
      </c>
      <c r="B3515" s="82" t="s">
        <v>55</v>
      </c>
      <c r="C3515" s="82" t="s">
        <v>56</v>
      </c>
      <c r="D3515" s="82" t="s">
        <v>103</v>
      </c>
      <c r="E3515" s="82" t="s">
        <v>24</v>
      </c>
      <c r="F3515" s="81"/>
      <c r="G3515" s="82" t="s">
        <v>71</v>
      </c>
      <c r="H3515" s="90" t="n">
        <v>37288</v>
      </c>
      <c r="I3515" s="82" t="n">
        <v>0</v>
      </c>
      <c r="J3515" s="82" t="n">
        <v>0</v>
      </c>
      <c r="K3515" s="83" t="n">
        <f aca="false">IF(J3515=0,0,J3515/I3515)</f>
        <v>0</v>
      </c>
      <c r="L3515" s="83" t="n">
        <f aca="false">I3515/UOM</f>
        <v>0</v>
      </c>
      <c r="M3515" s="83" t="n">
        <f aca="false">J3515/UOM</f>
        <v>0</v>
      </c>
      <c r="N3515" s="84" t="str">
        <f aca="false">IF(F3515="P","PHY",IF(F3515="G","G",E3515))</f>
        <v>P</v>
      </c>
      <c r="O3515" s="84" t="str">
        <f aca="false">IF(ISNA(VLOOKUP(G3515,BadCanCurves,1,FALSE())),VLOOKUP(D3515,FOLIOS,6,FALSE()),"not used")</f>
        <v>not used</v>
      </c>
      <c r="P3515" s="84" t="n">
        <f aca="false">IF($N3515="P",VLOOKUP(H3515,PrcBuckets,2,FALSE()),0)</f>
        <v>10</v>
      </c>
      <c r="Q3515" s="84" t="n">
        <f aca="false">IF($N3515="D",VLOOKUP(H3515,BasisBuckets,2,FALSE()),0)</f>
        <v>0</v>
      </c>
      <c r="R3515" s="84" t="n">
        <f aca="false">IF($N3515="PHY",VLOOKUP(H3515,PGDBuckets,2,FALSE()),0)</f>
        <v>0</v>
      </c>
      <c r="S3515" s="84" t="n">
        <f aca="false">IF($N3515="G",VLOOKUP(H3515,PGDBuckets,2,FALSE()),0)</f>
        <v>0</v>
      </c>
      <c r="T3515" s="84" t="n">
        <f aca="false">SUM(P3515:S3515)</f>
        <v>10</v>
      </c>
      <c r="U3515" s="84" t="str">
        <f aca="false">IF(O3515="not used","-",O3515&amp;N3515&amp;T3515)</f>
        <v>-</v>
      </c>
      <c r="V3515" s="84" t="str">
        <f aca="false">IF(O3515="Not Used","-",VLOOKUP(D3515,FOLIOS,7,FALSE())&amp;H3515)</f>
        <v>-</v>
      </c>
      <c r="W3515" s="84" t="str">
        <f aca="false">IF(U3515="-","-",O3515&amp;E3515&amp;H3515)</f>
        <v>-</v>
      </c>
      <c r="X3515" s="85" t="str">
        <f aca="false">D3515&amp;G3515</f>
        <v>FT-CAND-EGSC-PRCTOLL:WADD/BOS</v>
      </c>
      <c r="AF3515" s="0" t="str">
        <f aca="false">D3515&amp;V3515</f>
        <v>FT-CAND-EGSC-PRC-</v>
      </c>
    </row>
    <row r="3516" customFormat="false" ht="12.75" hidden="false" customHeight="false" outlineLevel="0" collapsed="false">
      <c r="A3516" s="81" t="n">
        <v>36682</v>
      </c>
      <c r="B3516" s="82" t="s">
        <v>55</v>
      </c>
      <c r="C3516" s="82" t="s">
        <v>56</v>
      </c>
      <c r="D3516" s="82" t="s">
        <v>103</v>
      </c>
      <c r="E3516" s="82" t="s">
        <v>24</v>
      </c>
      <c r="F3516" s="81"/>
      <c r="G3516" s="82" t="s">
        <v>71</v>
      </c>
      <c r="H3516" s="90" t="n">
        <v>37316</v>
      </c>
      <c r="I3516" s="82" t="n">
        <v>0</v>
      </c>
      <c r="J3516" s="82" t="n">
        <v>0</v>
      </c>
      <c r="K3516" s="83" t="n">
        <f aca="false">IF(J3516=0,0,J3516/I3516)</f>
        <v>0</v>
      </c>
      <c r="L3516" s="83" t="n">
        <f aca="false">I3516/UOM</f>
        <v>0</v>
      </c>
      <c r="M3516" s="83" t="n">
        <f aca="false">J3516/UOM</f>
        <v>0</v>
      </c>
      <c r="N3516" s="84" t="str">
        <f aca="false">IF(F3516="P","PHY",IF(F3516="G","G",E3516))</f>
        <v>P</v>
      </c>
      <c r="O3516" s="84" t="str">
        <f aca="false">IF(ISNA(VLOOKUP(G3516,BadCanCurves,1,FALSE())),VLOOKUP(D3516,FOLIOS,6,FALSE()),"not used")</f>
        <v>not used</v>
      </c>
      <c r="P3516" s="84" t="n">
        <f aca="false">IF($N3516="P",VLOOKUP(H3516,PrcBuckets,2,FALSE()),0)</f>
        <v>10</v>
      </c>
      <c r="Q3516" s="84" t="n">
        <f aca="false">IF($N3516="D",VLOOKUP(H3516,BasisBuckets,2,FALSE()),0)</f>
        <v>0</v>
      </c>
      <c r="R3516" s="84" t="n">
        <f aca="false">IF($N3516="PHY",VLOOKUP(H3516,PGDBuckets,2,FALSE()),0)</f>
        <v>0</v>
      </c>
      <c r="S3516" s="84" t="n">
        <f aca="false">IF($N3516="G",VLOOKUP(H3516,PGDBuckets,2,FALSE()),0)</f>
        <v>0</v>
      </c>
      <c r="T3516" s="84" t="n">
        <f aca="false">SUM(P3516:S3516)</f>
        <v>10</v>
      </c>
      <c r="U3516" s="84" t="str">
        <f aca="false">IF(O3516="not used","-",O3516&amp;N3516&amp;T3516)</f>
        <v>-</v>
      </c>
      <c r="V3516" s="84" t="str">
        <f aca="false">IF(O3516="Not Used","-",VLOOKUP(D3516,FOLIOS,7,FALSE())&amp;H3516)</f>
        <v>-</v>
      </c>
      <c r="W3516" s="84" t="str">
        <f aca="false">IF(U3516="-","-",O3516&amp;E3516&amp;H3516)</f>
        <v>-</v>
      </c>
      <c r="X3516" s="85" t="str">
        <f aca="false">D3516&amp;G3516</f>
        <v>FT-CAND-EGSC-PRCTOLL:WADD/BOS</v>
      </c>
      <c r="AF3516" s="0" t="str">
        <f aca="false">D3516&amp;V3516</f>
        <v>FT-CAND-EGSC-PRC-</v>
      </c>
    </row>
    <row r="3517" customFormat="false" ht="12.75" hidden="false" customHeight="false" outlineLevel="0" collapsed="false">
      <c r="A3517" s="81" t="n">
        <v>36682</v>
      </c>
      <c r="B3517" s="82" t="s">
        <v>55</v>
      </c>
      <c r="C3517" s="82" t="s">
        <v>56</v>
      </c>
      <c r="D3517" s="82" t="s">
        <v>103</v>
      </c>
      <c r="E3517" s="82" t="s">
        <v>24</v>
      </c>
      <c r="F3517" s="81"/>
      <c r="G3517" s="82" t="s">
        <v>71</v>
      </c>
      <c r="H3517" s="90" t="n">
        <v>37347</v>
      </c>
      <c r="I3517" s="82" t="n">
        <v>0</v>
      </c>
      <c r="J3517" s="82" t="n">
        <v>0</v>
      </c>
      <c r="K3517" s="83" t="n">
        <f aca="false">IF(J3517=0,0,J3517/I3517)</f>
        <v>0</v>
      </c>
      <c r="L3517" s="83" t="n">
        <f aca="false">I3517/UOM</f>
        <v>0</v>
      </c>
      <c r="M3517" s="83" t="n">
        <f aca="false">J3517/UOM</f>
        <v>0</v>
      </c>
      <c r="N3517" s="84" t="str">
        <f aca="false">IF(F3517="P","PHY",IF(F3517="G","G",E3517))</f>
        <v>P</v>
      </c>
      <c r="O3517" s="84" t="str">
        <f aca="false">IF(ISNA(VLOOKUP(G3517,BadCanCurves,1,FALSE())),VLOOKUP(D3517,FOLIOS,6,FALSE()),"not used")</f>
        <v>not used</v>
      </c>
      <c r="P3517" s="84" t="n">
        <f aca="false">IF($N3517="P",VLOOKUP(H3517,PrcBuckets,2,FALSE()),0)</f>
        <v>10</v>
      </c>
      <c r="Q3517" s="84" t="n">
        <f aca="false">IF($N3517="D",VLOOKUP(H3517,BasisBuckets,2,FALSE()),0)</f>
        <v>0</v>
      </c>
      <c r="R3517" s="84" t="n">
        <f aca="false">IF($N3517="PHY",VLOOKUP(H3517,PGDBuckets,2,FALSE()),0)</f>
        <v>0</v>
      </c>
      <c r="S3517" s="84" t="n">
        <f aca="false">IF($N3517="G",VLOOKUP(H3517,PGDBuckets,2,FALSE()),0)</f>
        <v>0</v>
      </c>
      <c r="T3517" s="84" t="n">
        <f aca="false">SUM(P3517:S3517)</f>
        <v>10</v>
      </c>
      <c r="U3517" s="84" t="str">
        <f aca="false">IF(O3517="not used","-",O3517&amp;N3517&amp;T3517)</f>
        <v>-</v>
      </c>
      <c r="V3517" s="84" t="str">
        <f aca="false">IF(O3517="Not Used","-",VLOOKUP(D3517,FOLIOS,7,FALSE())&amp;H3517)</f>
        <v>-</v>
      </c>
      <c r="W3517" s="84" t="str">
        <f aca="false">IF(U3517="-","-",O3517&amp;E3517&amp;H3517)</f>
        <v>-</v>
      </c>
      <c r="X3517" s="85" t="str">
        <f aca="false">D3517&amp;G3517</f>
        <v>FT-CAND-EGSC-PRCTOLL:WADD/BOS</v>
      </c>
      <c r="AF3517" s="0" t="str">
        <f aca="false">D3517&amp;V3517</f>
        <v>FT-CAND-EGSC-PRC-</v>
      </c>
    </row>
    <row r="3518" customFormat="false" ht="12.75" hidden="false" customHeight="false" outlineLevel="0" collapsed="false">
      <c r="A3518" s="81" t="n">
        <v>36682</v>
      </c>
      <c r="B3518" s="82" t="s">
        <v>55</v>
      </c>
      <c r="C3518" s="82" t="s">
        <v>56</v>
      </c>
      <c r="D3518" s="82" t="s">
        <v>103</v>
      </c>
      <c r="E3518" s="82" t="s">
        <v>24</v>
      </c>
      <c r="F3518" s="81"/>
      <c r="G3518" s="82" t="s">
        <v>71</v>
      </c>
      <c r="H3518" s="90" t="n">
        <v>37377</v>
      </c>
      <c r="I3518" s="82" t="n">
        <v>0</v>
      </c>
      <c r="J3518" s="82" t="n">
        <v>0</v>
      </c>
      <c r="K3518" s="83" t="n">
        <f aca="false">IF(J3518=0,0,J3518/I3518)</f>
        <v>0</v>
      </c>
      <c r="L3518" s="83" t="n">
        <f aca="false">I3518/UOM</f>
        <v>0</v>
      </c>
      <c r="M3518" s="83" t="n">
        <f aca="false">J3518/UOM</f>
        <v>0</v>
      </c>
      <c r="N3518" s="84" t="str">
        <f aca="false">IF(F3518="P","PHY",IF(F3518="G","G",E3518))</f>
        <v>P</v>
      </c>
      <c r="O3518" s="84" t="str">
        <f aca="false">IF(ISNA(VLOOKUP(G3518,BadCanCurves,1,FALSE())),VLOOKUP(D3518,FOLIOS,6,FALSE()),"not used")</f>
        <v>not used</v>
      </c>
      <c r="P3518" s="84" t="n">
        <f aca="false">IF($N3518="P",VLOOKUP(H3518,PrcBuckets,2,FALSE()),0)</f>
        <v>10</v>
      </c>
      <c r="Q3518" s="84" t="n">
        <f aca="false">IF($N3518="D",VLOOKUP(H3518,BasisBuckets,2,FALSE()),0)</f>
        <v>0</v>
      </c>
      <c r="R3518" s="84" t="n">
        <f aca="false">IF($N3518="PHY",VLOOKUP(H3518,PGDBuckets,2,FALSE()),0)</f>
        <v>0</v>
      </c>
      <c r="S3518" s="84" t="n">
        <f aca="false">IF($N3518="G",VLOOKUP(H3518,PGDBuckets,2,FALSE()),0)</f>
        <v>0</v>
      </c>
      <c r="T3518" s="84" t="n">
        <f aca="false">SUM(P3518:S3518)</f>
        <v>10</v>
      </c>
      <c r="U3518" s="84" t="str">
        <f aca="false">IF(O3518="not used","-",O3518&amp;N3518&amp;T3518)</f>
        <v>-</v>
      </c>
      <c r="V3518" s="84" t="str">
        <f aca="false">IF(O3518="Not Used","-",VLOOKUP(D3518,FOLIOS,7,FALSE())&amp;H3518)</f>
        <v>-</v>
      </c>
      <c r="W3518" s="84" t="str">
        <f aca="false">IF(U3518="-","-",O3518&amp;E3518&amp;H3518)</f>
        <v>-</v>
      </c>
      <c r="X3518" s="85" t="str">
        <f aca="false">D3518&amp;G3518</f>
        <v>FT-CAND-EGSC-PRCTOLL:WADD/BOS</v>
      </c>
      <c r="AF3518" s="0" t="str">
        <f aca="false">D3518&amp;V3518</f>
        <v>FT-CAND-EGSC-PRC-</v>
      </c>
    </row>
    <row r="3519" customFormat="false" ht="12.75" hidden="false" customHeight="false" outlineLevel="0" collapsed="false">
      <c r="A3519" s="81" t="n">
        <v>36682</v>
      </c>
      <c r="B3519" s="82" t="s">
        <v>55</v>
      </c>
      <c r="C3519" s="82" t="s">
        <v>56</v>
      </c>
      <c r="D3519" s="82" t="s">
        <v>103</v>
      </c>
      <c r="E3519" s="82" t="s">
        <v>24</v>
      </c>
      <c r="F3519" s="81"/>
      <c r="G3519" s="82" t="s">
        <v>71</v>
      </c>
      <c r="H3519" s="90" t="n">
        <v>37408</v>
      </c>
      <c r="I3519" s="82" t="n">
        <v>0</v>
      </c>
      <c r="J3519" s="82" t="n">
        <v>0</v>
      </c>
      <c r="K3519" s="83" t="n">
        <f aca="false">IF(J3519=0,0,J3519/I3519)</f>
        <v>0</v>
      </c>
      <c r="L3519" s="83" t="n">
        <f aca="false">I3519/UOM</f>
        <v>0</v>
      </c>
      <c r="M3519" s="83" t="n">
        <f aca="false">J3519/UOM</f>
        <v>0</v>
      </c>
      <c r="N3519" s="84" t="str">
        <f aca="false">IF(F3519="P","PHY",IF(F3519="G","G",E3519))</f>
        <v>P</v>
      </c>
      <c r="O3519" s="84" t="str">
        <f aca="false">IF(ISNA(VLOOKUP(G3519,BadCanCurves,1,FALSE())),VLOOKUP(D3519,FOLIOS,6,FALSE()),"not used")</f>
        <v>not used</v>
      </c>
      <c r="P3519" s="84" t="n">
        <f aca="false">IF($N3519="P",VLOOKUP(H3519,PrcBuckets,2,FALSE()),0)</f>
        <v>10</v>
      </c>
      <c r="Q3519" s="84" t="n">
        <f aca="false">IF($N3519="D",VLOOKUP(H3519,BasisBuckets,2,FALSE()),0)</f>
        <v>0</v>
      </c>
      <c r="R3519" s="84" t="n">
        <f aca="false">IF($N3519="PHY",VLOOKUP(H3519,PGDBuckets,2,FALSE()),0)</f>
        <v>0</v>
      </c>
      <c r="S3519" s="84" t="n">
        <f aca="false">IF($N3519="G",VLOOKUP(H3519,PGDBuckets,2,FALSE()),0)</f>
        <v>0</v>
      </c>
      <c r="T3519" s="84" t="n">
        <f aca="false">SUM(P3519:S3519)</f>
        <v>10</v>
      </c>
      <c r="U3519" s="84" t="str">
        <f aca="false">IF(O3519="not used","-",O3519&amp;N3519&amp;T3519)</f>
        <v>-</v>
      </c>
      <c r="V3519" s="84" t="str">
        <f aca="false">IF(O3519="Not Used","-",VLOOKUP(D3519,FOLIOS,7,FALSE())&amp;H3519)</f>
        <v>-</v>
      </c>
      <c r="W3519" s="84" t="str">
        <f aca="false">IF(U3519="-","-",O3519&amp;E3519&amp;H3519)</f>
        <v>-</v>
      </c>
      <c r="X3519" s="85" t="str">
        <f aca="false">D3519&amp;G3519</f>
        <v>FT-CAND-EGSC-PRCTOLL:WADD/BOS</v>
      </c>
      <c r="AF3519" s="0" t="str">
        <f aca="false">D3519&amp;V3519</f>
        <v>FT-CAND-EGSC-PRC-</v>
      </c>
    </row>
    <row r="3520" customFormat="false" ht="12.75" hidden="false" customHeight="false" outlineLevel="0" collapsed="false">
      <c r="A3520" s="81" t="n">
        <v>36682</v>
      </c>
      <c r="B3520" s="82" t="s">
        <v>55</v>
      </c>
      <c r="C3520" s="82" t="s">
        <v>56</v>
      </c>
      <c r="D3520" s="82" t="s">
        <v>103</v>
      </c>
      <c r="E3520" s="82" t="s">
        <v>24</v>
      </c>
      <c r="F3520" s="81"/>
      <c r="G3520" s="82" t="s">
        <v>71</v>
      </c>
      <c r="H3520" s="90" t="n">
        <v>37438</v>
      </c>
      <c r="I3520" s="82" t="n">
        <v>0</v>
      </c>
      <c r="J3520" s="82" t="n">
        <v>0</v>
      </c>
      <c r="K3520" s="83" t="n">
        <f aca="false">IF(J3520=0,0,J3520/I3520)</f>
        <v>0</v>
      </c>
      <c r="L3520" s="83" t="n">
        <f aca="false">I3520/UOM</f>
        <v>0</v>
      </c>
      <c r="M3520" s="83" t="n">
        <f aca="false">J3520/UOM</f>
        <v>0</v>
      </c>
      <c r="N3520" s="84" t="str">
        <f aca="false">IF(F3520="P","PHY",IF(F3520="G","G",E3520))</f>
        <v>P</v>
      </c>
      <c r="O3520" s="84" t="str">
        <f aca="false">IF(ISNA(VLOOKUP(G3520,BadCanCurves,1,FALSE())),VLOOKUP(D3520,FOLIOS,6,FALSE()),"not used")</f>
        <v>not used</v>
      </c>
      <c r="P3520" s="84" t="n">
        <f aca="false">IF($N3520="P",VLOOKUP(H3520,PrcBuckets,2,FALSE()),0)</f>
        <v>10</v>
      </c>
      <c r="Q3520" s="84" t="n">
        <f aca="false">IF($N3520="D",VLOOKUP(H3520,BasisBuckets,2,FALSE()),0)</f>
        <v>0</v>
      </c>
      <c r="R3520" s="84" t="n">
        <f aca="false">IF($N3520="PHY",VLOOKUP(H3520,PGDBuckets,2,FALSE()),0)</f>
        <v>0</v>
      </c>
      <c r="S3520" s="84" t="n">
        <f aca="false">IF($N3520="G",VLOOKUP(H3520,PGDBuckets,2,FALSE()),0)</f>
        <v>0</v>
      </c>
      <c r="T3520" s="84" t="n">
        <f aca="false">SUM(P3520:S3520)</f>
        <v>10</v>
      </c>
      <c r="U3520" s="84" t="str">
        <f aca="false">IF(O3520="not used","-",O3520&amp;N3520&amp;T3520)</f>
        <v>-</v>
      </c>
      <c r="V3520" s="84" t="str">
        <f aca="false">IF(O3520="Not Used","-",VLOOKUP(D3520,FOLIOS,7,FALSE())&amp;H3520)</f>
        <v>-</v>
      </c>
      <c r="W3520" s="84" t="str">
        <f aca="false">IF(U3520="-","-",O3520&amp;E3520&amp;H3520)</f>
        <v>-</v>
      </c>
      <c r="X3520" s="85" t="str">
        <f aca="false">D3520&amp;G3520</f>
        <v>FT-CAND-EGSC-PRCTOLL:WADD/BOS</v>
      </c>
      <c r="AF3520" s="0" t="str">
        <f aca="false">D3520&amp;V3520</f>
        <v>FT-CAND-EGSC-PRC-</v>
      </c>
    </row>
    <row r="3521" customFormat="false" ht="12.75" hidden="false" customHeight="false" outlineLevel="0" collapsed="false">
      <c r="A3521" s="81" t="n">
        <v>36682</v>
      </c>
      <c r="B3521" s="82" t="s">
        <v>55</v>
      </c>
      <c r="C3521" s="82" t="s">
        <v>56</v>
      </c>
      <c r="D3521" s="82" t="s">
        <v>103</v>
      </c>
      <c r="E3521" s="82" t="s">
        <v>24</v>
      </c>
      <c r="F3521" s="81"/>
      <c r="G3521" s="82" t="s">
        <v>71</v>
      </c>
      <c r="H3521" s="90" t="n">
        <v>37469</v>
      </c>
      <c r="I3521" s="82" t="n">
        <v>0</v>
      </c>
      <c r="J3521" s="82" t="n">
        <v>0</v>
      </c>
      <c r="K3521" s="83" t="n">
        <f aca="false">IF(J3521=0,0,J3521/I3521)</f>
        <v>0</v>
      </c>
      <c r="L3521" s="83" t="n">
        <f aca="false">I3521/UOM</f>
        <v>0</v>
      </c>
      <c r="M3521" s="83" t="n">
        <f aca="false">J3521/UOM</f>
        <v>0</v>
      </c>
      <c r="N3521" s="84" t="str">
        <f aca="false">IF(F3521="P","PHY",IF(F3521="G","G",E3521))</f>
        <v>P</v>
      </c>
      <c r="O3521" s="84" t="str">
        <f aca="false">IF(ISNA(VLOOKUP(G3521,BadCanCurves,1,FALSE())),VLOOKUP(D3521,FOLIOS,6,FALSE()),"not used")</f>
        <v>not used</v>
      </c>
      <c r="P3521" s="84" t="n">
        <f aca="false">IF($N3521="P",VLOOKUP(H3521,PrcBuckets,2,FALSE()),0)</f>
        <v>10</v>
      </c>
      <c r="Q3521" s="84" t="n">
        <f aca="false">IF($N3521="D",VLOOKUP(H3521,BasisBuckets,2,FALSE()),0)</f>
        <v>0</v>
      </c>
      <c r="R3521" s="84" t="n">
        <f aca="false">IF($N3521="PHY",VLOOKUP(H3521,PGDBuckets,2,FALSE()),0)</f>
        <v>0</v>
      </c>
      <c r="S3521" s="84" t="n">
        <f aca="false">IF($N3521="G",VLOOKUP(H3521,PGDBuckets,2,FALSE()),0)</f>
        <v>0</v>
      </c>
      <c r="T3521" s="84" t="n">
        <f aca="false">SUM(P3521:S3521)</f>
        <v>10</v>
      </c>
      <c r="U3521" s="84" t="str">
        <f aca="false">IF(O3521="not used","-",O3521&amp;N3521&amp;T3521)</f>
        <v>-</v>
      </c>
      <c r="V3521" s="84" t="str">
        <f aca="false">IF(O3521="Not Used","-",VLOOKUP(D3521,FOLIOS,7,FALSE())&amp;H3521)</f>
        <v>-</v>
      </c>
      <c r="W3521" s="84" t="str">
        <f aca="false">IF(U3521="-","-",O3521&amp;E3521&amp;H3521)</f>
        <v>-</v>
      </c>
      <c r="X3521" s="85" t="str">
        <f aca="false">D3521&amp;G3521</f>
        <v>FT-CAND-EGSC-PRCTOLL:WADD/BOS</v>
      </c>
      <c r="AF3521" s="0" t="str">
        <f aca="false">D3521&amp;V3521</f>
        <v>FT-CAND-EGSC-PRC-</v>
      </c>
    </row>
    <row r="3522" customFormat="false" ht="12.75" hidden="false" customHeight="false" outlineLevel="0" collapsed="false">
      <c r="A3522" s="81" t="n">
        <v>36682</v>
      </c>
      <c r="B3522" s="82" t="s">
        <v>55</v>
      </c>
      <c r="C3522" s="82" t="s">
        <v>56</v>
      </c>
      <c r="D3522" s="82" t="s">
        <v>103</v>
      </c>
      <c r="E3522" s="82" t="s">
        <v>24</v>
      </c>
      <c r="F3522" s="81"/>
      <c r="G3522" s="82" t="s">
        <v>71</v>
      </c>
      <c r="H3522" s="90" t="n">
        <v>37500</v>
      </c>
      <c r="I3522" s="82" t="n">
        <v>0</v>
      </c>
      <c r="J3522" s="82" t="n">
        <v>0</v>
      </c>
      <c r="K3522" s="83" t="n">
        <f aca="false">IF(J3522=0,0,J3522/I3522)</f>
        <v>0</v>
      </c>
      <c r="L3522" s="83" t="n">
        <f aca="false">I3522/UOM</f>
        <v>0</v>
      </c>
      <c r="M3522" s="83" t="n">
        <f aca="false">J3522/UOM</f>
        <v>0</v>
      </c>
      <c r="N3522" s="84" t="str">
        <f aca="false">IF(F3522="P","PHY",IF(F3522="G","G",E3522))</f>
        <v>P</v>
      </c>
      <c r="O3522" s="84" t="str">
        <f aca="false">IF(ISNA(VLOOKUP(G3522,BadCanCurves,1,FALSE())),VLOOKUP(D3522,FOLIOS,6,FALSE()),"not used")</f>
        <v>not used</v>
      </c>
      <c r="P3522" s="84" t="n">
        <f aca="false">IF($N3522="P",VLOOKUP(H3522,PrcBuckets,2,FALSE()),0)</f>
        <v>10</v>
      </c>
      <c r="Q3522" s="84" t="n">
        <f aca="false">IF($N3522="D",VLOOKUP(H3522,BasisBuckets,2,FALSE()),0)</f>
        <v>0</v>
      </c>
      <c r="R3522" s="84" t="n">
        <f aca="false">IF($N3522="PHY",VLOOKUP(H3522,PGDBuckets,2,FALSE()),0)</f>
        <v>0</v>
      </c>
      <c r="S3522" s="84" t="n">
        <f aca="false">IF($N3522="G",VLOOKUP(H3522,PGDBuckets,2,FALSE()),0)</f>
        <v>0</v>
      </c>
      <c r="T3522" s="84" t="n">
        <f aca="false">SUM(P3522:S3522)</f>
        <v>10</v>
      </c>
      <c r="U3522" s="84" t="str">
        <f aca="false">IF(O3522="not used","-",O3522&amp;N3522&amp;T3522)</f>
        <v>-</v>
      </c>
      <c r="V3522" s="84" t="str">
        <f aca="false">IF(O3522="Not Used","-",VLOOKUP(D3522,FOLIOS,7,FALSE())&amp;H3522)</f>
        <v>-</v>
      </c>
      <c r="W3522" s="84" t="str">
        <f aca="false">IF(U3522="-","-",O3522&amp;E3522&amp;H3522)</f>
        <v>-</v>
      </c>
      <c r="X3522" s="85" t="str">
        <f aca="false">D3522&amp;G3522</f>
        <v>FT-CAND-EGSC-PRCTOLL:WADD/BOS</v>
      </c>
      <c r="AF3522" s="0" t="str">
        <f aca="false">D3522&amp;V3522</f>
        <v>FT-CAND-EGSC-PRC-</v>
      </c>
    </row>
    <row r="3523" customFormat="false" ht="12.75" hidden="false" customHeight="false" outlineLevel="0" collapsed="false">
      <c r="A3523" s="81" t="n">
        <v>36682</v>
      </c>
      <c r="B3523" s="82" t="s">
        <v>55</v>
      </c>
      <c r="C3523" s="82" t="s">
        <v>56</v>
      </c>
      <c r="D3523" s="82" t="s">
        <v>103</v>
      </c>
      <c r="E3523" s="82" t="s">
        <v>24</v>
      </c>
      <c r="F3523" s="81"/>
      <c r="G3523" s="82" t="s">
        <v>71</v>
      </c>
      <c r="H3523" s="90" t="n">
        <v>37530</v>
      </c>
      <c r="I3523" s="82" t="n">
        <v>0</v>
      </c>
      <c r="J3523" s="82" t="n">
        <v>0</v>
      </c>
      <c r="K3523" s="83" t="n">
        <f aca="false">IF(J3523=0,0,J3523/I3523)</f>
        <v>0</v>
      </c>
      <c r="L3523" s="83" t="n">
        <f aca="false">I3523/UOM</f>
        <v>0</v>
      </c>
      <c r="M3523" s="83" t="n">
        <f aca="false">J3523/UOM</f>
        <v>0</v>
      </c>
      <c r="N3523" s="84" t="str">
        <f aca="false">IF(F3523="P","PHY",IF(F3523="G","G",E3523))</f>
        <v>P</v>
      </c>
      <c r="O3523" s="84" t="str">
        <f aca="false">IF(ISNA(VLOOKUP(G3523,BadCanCurves,1,FALSE())),VLOOKUP(D3523,FOLIOS,6,FALSE()),"not used")</f>
        <v>not used</v>
      </c>
      <c r="P3523" s="84" t="n">
        <f aca="false">IF($N3523="P",VLOOKUP(H3523,PrcBuckets,2,FALSE()),0)</f>
        <v>10</v>
      </c>
      <c r="Q3523" s="84" t="n">
        <f aca="false">IF($N3523="D",VLOOKUP(H3523,BasisBuckets,2,FALSE()),0)</f>
        <v>0</v>
      </c>
      <c r="R3523" s="84" t="n">
        <f aca="false">IF($N3523="PHY",VLOOKUP(H3523,PGDBuckets,2,FALSE()),0)</f>
        <v>0</v>
      </c>
      <c r="S3523" s="84" t="n">
        <f aca="false">IF($N3523="G",VLOOKUP(H3523,PGDBuckets,2,FALSE()),0)</f>
        <v>0</v>
      </c>
      <c r="T3523" s="84" t="n">
        <f aca="false">SUM(P3523:S3523)</f>
        <v>10</v>
      </c>
      <c r="U3523" s="84" t="str">
        <f aca="false">IF(O3523="not used","-",O3523&amp;N3523&amp;T3523)</f>
        <v>-</v>
      </c>
      <c r="V3523" s="84" t="str">
        <f aca="false">IF(O3523="Not Used","-",VLOOKUP(D3523,FOLIOS,7,FALSE())&amp;H3523)</f>
        <v>-</v>
      </c>
      <c r="W3523" s="84" t="str">
        <f aca="false">IF(U3523="-","-",O3523&amp;E3523&amp;H3523)</f>
        <v>-</v>
      </c>
      <c r="X3523" s="85" t="str">
        <f aca="false">D3523&amp;G3523</f>
        <v>FT-CAND-EGSC-PRCTOLL:WADD/BOS</v>
      </c>
      <c r="AF3523" s="0" t="str">
        <f aca="false">D3523&amp;V3523</f>
        <v>FT-CAND-EGSC-PRC-</v>
      </c>
    </row>
    <row r="3524" customFormat="false" ht="12.75" hidden="false" customHeight="false" outlineLevel="0" collapsed="false">
      <c r="A3524" s="81" t="n">
        <v>36682</v>
      </c>
      <c r="B3524" s="82" t="s">
        <v>55</v>
      </c>
      <c r="C3524" s="82" t="s">
        <v>56</v>
      </c>
      <c r="D3524" s="82" t="s">
        <v>103</v>
      </c>
      <c r="E3524" s="82" t="s">
        <v>24</v>
      </c>
      <c r="F3524" s="81"/>
      <c r="G3524" s="82" t="s">
        <v>71</v>
      </c>
      <c r="H3524" s="90" t="n">
        <v>37561</v>
      </c>
      <c r="I3524" s="82" t="n">
        <v>0</v>
      </c>
      <c r="J3524" s="82" t="n">
        <v>0</v>
      </c>
      <c r="K3524" s="83" t="n">
        <f aca="false">IF(J3524=0,0,J3524/I3524)</f>
        <v>0</v>
      </c>
      <c r="L3524" s="83" t="n">
        <f aca="false">I3524/UOM</f>
        <v>0</v>
      </c>
      <c r="M3524" s="83" t="n">
        <f aca="false">J3524/UOM</f>
        <v>0</v>
      </c>
      <c r="N3524" s="84" t="str">
        <f aca="false">IF(F3524="P","PHY",IF(F3524="G","G",E3524))</f>
        <v>P</v>
      </c>
      <c r="O3524" s="84" t="str">
        <f aca="false">IF(ISNA(VLOOKUP(G3524,BadCanCurves,1,FALSE())),VLOOKUP(D3524,FOLIOS,6,FALSE()),"not used")</f>
        <v>not used</v>
      </c>
      <c r="P3524" s="84" t="n">
        <f aca="false">IF($N3524="P",VLOOKUP(H3524,PrcBuckets,2,FALSE()),0)</f>
        <v>10</v>
      </c>
      <c r="Q3524" s="84" t="n">
        <f aca="false">IF($N3524="D",VLOOKUP(H3524,BasisBuckets,2,FALSE()),0)</f>
        <v>0</v>
      </c>
      <c r="R3524" s="84" t="n">
        <f aca="false">IF($N3524="PHY",VLOOKUP(H3524,PGDBuckets,2,FALSE()),0)</f>
        <v>0</v>
      </c>
      <c r="S3524" s="84" t="n">
        <f aca="false">IF($N3524="G",VLOOKUP(H3524,PGDBuckets,2,FALSE()),0)</f>
        <v>0</v>
      </c>
      <c r="T3524" s="84" t="n">
        <f aca="false">SUM(P3524:S3524)</f>
        <v>10</v>
      </c>
      <c r="U3524" s="84" t="str">
        <f aca="false">IF(O3524="not used","-",O3524&amp;N3524&amp;T3524)</f>
        <v>-</v>
      </c>
      <c r="V3524" s="84" t="str">
        <f aca="false">IF(O3524="Not Used","-",VLOOKUP(D3524,FOLIOS,7,FALSE())&amp;H3524)</f>
        <v>-</v>
      </c>
      <c r="W3524" s="84" t="str">
        <f aca="false">IF(U3524="-","-",O3524&amp;E3524&amp;H3524)</f>
        <v>-</v>
      </c>
      <c r="X3524" s="85" t="str">
        <f aca="false">D3524&amp;G3524</f>
        <v>FT-CAND-EGSC-PRCTOLL:WADD/BOS</v>
      </c>
      <c r="AF3524" s="0" t="str">
        <f aca="false">D3524&amp;V3524</f>
        <v>FT-CAND-EGSC-PRC-</v>
      </c>
    </row>
    <row r="3525" customFormat="false" ht="12.75" hidden="false" customHeight="false" outlineLevel="0" collapsed="false">
      <c r="A3525" s="81" t="n">
        <v>36682</v>
      </c>
      <c r="B3525" s="82" t="s">
        <v>55</v>
      </c>
      <c r="C3525" s="82" t="s">
        <v>56</v>
      </c>
      <c r="D3525" s="82" t="s">
        <v>103</v>
      </c>
      <c r="E3525" s="82" t="s">
        <v>24</v>
      </c>
      <c r="F3525" s="81"/>
      <c r="G3525" s="82" t="s">
        <v>71</v>
      </c>
      <c r="H3525" s="90" t="n">
        <v>37591</v>
      </c>
      <c r="I3525" s="82" t="n">
        <v>0</v>
      </c>
      <c r="J3525" s="82" t="n">
        <v>0</v>
      </c>
      <c r="K3525" s="83" t="n">
        <f aca="false">IF(J3525=0,0,J3525/I3525)</f>
        <v>0</v>
      </c>
      <c r="L3525" s="83" t="n">
        <f aca="false">I3525/UOM</f>
        <v>0</v>
      </c>
      <c r="M3525" s="83" t="n">
        <f aca="false">J3525/UOM</f>
        <v>0</v>
      </c>
      <c r="N3525" s="84" t="str">
        <f aca="false">IF(F3525="P","PHY",IF(F3525="G","G",E3525))</f>
        <v>P</v>
      </c>
      <c r="O3525" s="84" t="str">
        <f aca="false">IF(ISNA(VLOOKUP(G3525,BadCanCurves,1,FALSE())),VLOOKUP(D3525,FOLIOS,6,FALSE()),"not used")</f>
        <v>not used</v>
      </c>
      <c r="P3525" s="84" t="n">
        <f aca="false">IF($N3525="P",VLOOKUP(H3525,PrcBuckets,2,FALSE()),0)</f>
        <v>10</v>
      </c>
      <c r="Q3525" s="84" t="n">
        <f aca="false">IF($N3525="D",VLOOKUP(H3525,BasisBuckets,2,FALSE()),0)</f>
        <v>0</v>
      </c>
      <c r="R3525" s="84" t="n">
        <f aca="false">IF($N3525="PHY",VLOOKUP(H3525,PGDBuckets,2,FALSE()),0)</f>
        <v>0</v>
      </c>
      <c r="S3525" s="84" t="n">
        <f aca="false">IF($N3525="G",VLOOKUP(H3525,PGDBuckets,2,FALSE()),0)</f>
        <v>0</v>
      </c>
      <c r="T3525" s="84" t="n">
        <f aca="false">SUM(P3525:S3525)</f>
        <v>10</v>
      </c>
      <c r="U3525" s="84" t="str">
        <f aca="false">IF(O3525="not used","-",O3525&amp;N3525&amp;T3525)</f>
        <v>-</v>
      </c>
      <c r="V3525" s="84" t="str">
        <f aca="false">IF(O3525="Not Used","-",VLOOKUP(D3525,FOLIOS,7,FALSE())&amp;H3525)</f>
        <v>-</v>
      </c>
      <c r="W3525" s="84" t="str">
        <f aca="false">IF(U3525="-","-",O3525&amp;E3525&amp;H3525)</f>
        <v>-</v>
      </c>
      <c r="X3525" s="85" t="str">
        <f aca="false">D3525&amp;G3525</f>
        <v>FT-CAND-EGSC-PRCTOLL:WADD/BOS</v>
      </c>
      <c r="AF3525" s="0" t="str">
        <f aca="false">D3525&amp;V3525</f>
        <v>FT-CAND-EGSC-PRC-</v>
      </c>
    </row>
    <row r="3526" customFormat="false" ht="12.75" hidden="false" customHeight="false" outlineLevel="0" collapsed="false">
      <c r="A3526" s="81" t="n">
        <v>36682</v>
      </c>
      <c r="B3526" s="82" t="s">
        <v>55</v>
      </c>
      <c r="C3526" s="82" t="s">
        <v>56</v>
      </c>
      <c r="D3526" s="82" t="s">
        <v>103</v>
      </c>
      <c r="E3526" s="82" t="s">
        <v>24</v>
      </c>
      <c r="F3526" s="81"/>
      <c r="G3526" s="82" t="s">
        <v>71</v>
      </c>
      <c r="H3526" s="90" t="n">
        <v>37622</v>
      </c>
      <c r="I3526" s="82" t="n">
        <v>0</v>
      </c>
      <c r="J3526" s="82" t="n">
        <v>0</v>
      </c>
      <c r="K3526" s="83" t="n">
        <f aca="false">IF(J3526=0,0,J3526/I3526)</f>
        <v>0</v>
      </c>
      <c r="L3526" s="83" t="n">
        <f aca="false">I3526/UOM</f>
        <v>0</v>
      </c>
      <c r="M3526" s="83" t="n">
        <f aca="false">J3526/UOM</f>
        <v>0</v>
      </c>
      <c r="N3526" s="84" t="str">
        <f aca="false">IF(F3526="P","PHY",IF(F3526="G","G",E3526))</f>
        <v>P</v>
      </c>
      <c r="O3526" s="84" t="str">
        <f aca="false">IF(ISNA(VLOOKUP(G3526,BadCanCurves,1,FALSE())),VLOOKUP(D3526,FOLIOS,6,FALSE()),"not used")</f>
        <v>not used</v>
      </c>
      <c r="P3526" s="84" t="n">
        <f aca="false">IF($N3526="P",VLOOKUP(H3526,PrcBuckets,2,FALSE()),0)</f>
        <v>11</v>
      </c>
      <c r="Q3526" s="84" t="n">
        <f aca="false">IF($N3526="D",VLOOKUP(H3526,BasisBuckets,2,FALSE()),0)</f>
        <v>0</v>
      </c>
      <c r="R3526" s="84" t="n">
        <f aca="false">IF($N3526="PHY",VLOOKUP(H3526,PGDBuckets,2,FALSE()),0)</f>
        <v>0</v>
      </c>
      <c r="S3526" s="84" t="n">
        <f aca="false">IF($N3526="G",VLOOKUP(H3526,PGDBuckets,2,FALSE()),0)</f>
        <v>0</v>
      </c>
      <c r="T3526" s="84" t="n">
        <f aca="false">SUM(P3526:S3526)</f>
        <v>11</v>
      </c>
      <c r="U3526" s="84" t="str">
        <f aca="false">IF(O3526="not used","-",O3526&amp;N3526&amp;T3526)</f>
        <v>-</v>
      </c>
      <c r="V3526" s="84" t="str">
        <f aca="false">IF(O3526="Not Used","-",VLOOKUP(D3526,FOLIOS,7,FALSE())&amp;H3526)</f>
        <v>-</v>
      </c>
      <c r="W3526" s="84" t="str">
        <f aca="false">IF(U3526="-","-",O3526&amp;E3526&amp;H3526)</f>
        <v>-</v>
      </c>
      <c r="X3526" s="85" t="str">
        <f aca="false">D3526&amp;G3526</f>
        <v>FT-CAND-EGSC-PRCTOLL:WADD/BOS</v>
      </c>
      <c r="AF3526" s="0" t="str">
        <f aca="false">D3526&amp;V3526</f>
        <v>FT-CAND-EGSC-PRC-</v>
      </c>
    </row>
    <row r="3527" customFormat="false" ht="12.75" hidden="false" customHeight="false" outlineLevel="0" collapsed="false">
      <c r="A3527" s="81" t="n">
        <v>36682</v>
      </c>
      <c r="B3527" s="82" t="s">
        <v>55</v>
      </c>
      <c r="C3527" s="82" t="s">
        <v>56</v>
      </c>
      <c r="D3527" s="82" t="s">
        <v>103</v>
      </c>
      <c r="E3527" s="82" t="s">
        <v>24</v>
      </c>
      <c r="F3527" s="81"/>
      <c r="G3527" s="82" t="s">
        <v>71</v>
      </c>
      <c r="H3527" s="90" t="n">
        <v>37653</v>
      </c>
      <c r="I3527" s="82" t="n">
        <v>0</v>
      </c>
      <c r="J3527" s="82" t="n">
        <v>0</v>
      </c>
      <c r="K3527" s="83" t="n">
        <f aca="false">IF(J3527=0,0,J3527/I3527)</f>
        <v>0</v>
      </c>
      <c r="L3527" s="83" t="n">
        <f aca="false">I3527/UOM</f>
        <v>0</v>
      </c>
      <c r="M3527" s="83" t="n">
        <f aca="false">J3527/UOM</f>
        <v>0</v>
      </c>
      <c r="N3527" s="84" t="str">
        <f aca="false">IF(F3527="P","PHY",IF(F3527="G","G",E3527))</f>
        <v>P</v>
      </c>
      <c r="O3527" s="84" t="str">
        <f aca="false">IF(ISNA(VLOOKUP(G3527,BadCanCurves,1,FALSE())),VLOOKUP(D3527,FOLIOS,6,FALSE()),"not used")</f>
        <v>not used</v>
      </c>
      <c r="P3527" s="84" t="n">
        <f aca="false">IF($N3527="P",VLOOKUP(H3527,PrcBuckets,2,FALSE()),0)</f>
        <v>11</v>
      </c>
      <c r="Q3527" s="84" t="n">
        <f aca="false">IF($N3527="D",VLOOKUP(H3527,BasisBuckets,2,FALSE()),0)</f>
        <v>0</v>
      </c>
      <c r="R3527" s="84" t="n">
        <f aca="false">IF($N3527="PHY",VLOOKUP(H3527,PGDBuckets,2,FALSE()),0)</f>
        <v>0</v>
      </c>
      <c r="S3527" s="84" t="n">
        <f aca="false">IF($N3527="G",VLOOKUP(H3527,PGDBuckets,2,FALSE()),0)</f>
        <v>0</v>
      </c>
      <c r="T3527" s="84" t="n">
        <f aca="false">SUM(P3527:S3527)</f>
        <v>11</v>
      </c>
      <c r="U3527" s="84" t="str">
        <f aca="false">IF(O3527="not used","-",O3527&amp;N3527&amp;T3527)</f>
        <v>-</v>
      </c>
      <c r="V3527" s="84" t="str">
        <f aca="false">IF(O3527="Not Used","-",VLOOKUP(D3527,FOLIOS,7,FALSE())&amp;H3527)</f>
        <v>-</v>
      </c>
      <c r="W3527" s="84" t="str">
        <f aca="false">IF(U3527="-","-",O3527&amp;E3527&amp;H3527)</f>
        <v>-</v>
      </c>
      <c r="X3527" s="85" t="str">
        <f aca="false">D3527&amp;G3527</f>
        <v>FT-CAND-EGSC-PRCTOLL:WADD/BOS</v>
      </c>
      <c r="AF3527" s="0" t="str">
        <f aca="false">D3527&amp;V3527</f>
        <v>FT-CAND-EGSC-PRC-</v>
      </c>
    </row>
    <row r="3528" customFormat="false" ht="12.75" hidden="false" customHeight="false" outlineLevel="0" collapsed="false">
      <c r="A3528" s="81" t="n">
        <v>36682</v>
      </c>
      <c r="B3528" s="82" t="s">
        <v>55</v>
      </c>
      <c r="C3528" s="82" t="s">
        <v>56</v>
      </c>
      <c r="D3528" s="82" t="s">
        <v>103</v>
      </c>
      <c r="E3528" s="82" t="s">
        <v>24</v>
      </c>
      <c r="F3528" s="81"/>
      <c r="G3528" s="82" t="s">
        <v>71</v>
      </c>
      <c r="H3528" s="90" t="n">
        <v>37681</v>
      </c>
      <c r="I3528" s="82" t="n">
        <v>0</v>
      </c>
      <c r="J3528" s="82" t="n">
        <v>0</v>
      </c>
      <c r="K3528" s="83" t="n">
        <f aca="false">IF(J3528=0,0,J3528/I3528)</f>
        <v>0</v>
      </c>
      <c r="L3528" s="83" t="n">
        <f aca="false">I3528/UOM</f>
        <v>0</v>
      </c>
      <c r="M3528" s="83" t="n">
        <f aca="false">J3528/UOM</f>
        <v>0</v>
      </c>
      <c r="N3528" s="84" t="str">
        <f aca="false">IF(F3528="P","PHY",IF(F3528="G","G",E3528))</f>
        <v>P</v>
      </c>
      <c r="O3528" s="84" t="str">
        <f aca="false">IF(ISNA(VLOOKUP(G3528,BadCanCurves,1,FALSE())),VLOOKUP(D3528,FOLIOS,6,FALSE()),"not used")</f>
        <v>not used</v>
      </c>
      <c r="P3528" s="84" t="n">
        <f aca="false">IF($N3528="P",VLOOKUP(H3528,PrcBuckets,2,FALSE()),0)</f>
        <v>11</v>
      </c>
      <c r="Q3528" s="84" t="n">
        <f aca="false">IF($N3528="D",VLOOKUP(H3528,BasisBuckets,2,FALSE()),0)</f>
        <v>0</v>
      </c>
      <c r="R3528" s="84" t="n">
        <f aca="false">IF($N3528="PHY",VLOOKUP(H3528,PGDBuckets,2,FALSE()),0)</f>
        <v>0</v>
      </c>
      <c r="S3528" s="84" t="n">
        <f aca="false">IF($N3528="G",VLOOKUP(H3528,PGDBuckets,2,FALSE()),0)</f>
        <v>0</v>
      </c>
      <c r="T3528" s="84" t="n">
        <f aca="false">SUM(P3528:S3528)</f>
        <v>11</v>
      </c>
      <c r="U3528" s="84" t="str">
        <f aca="false">IF(O3528="not used","-",O3528&amp;N3528&amp;T3528)</f>
        <v>-</v>
      </c>
      <c r="V3528" s="84" t="str">
        <f aca="false">IF(O3528="Not Used","-",VLOOKUP(D3528,FOLIOS,7,FALSE())&amp;H3528)</f>
        <v>-</v>
      </c>
      <c r="W3528" s="84" t="str">
        <f aca="false">IF(U3528="-","-",O3528&amp;E3528&amp;H3528)</f>
        <v>-</v>
      </c>
      <c r="X3528" s="85" t="str">
        <f aca="false">D3528&amp;G3528</f>
        <v>FT-CAND-EGSC-PRCTOLL:WADD/BOS</v>
      </c>
      <c r="AF3528" s="0" t="str">
        <f aca="false">D3528&amp;V3528</f>
        <v>FT-CAND-EGSC-PRC-</v>
      </c>
    </row>
    <row r="3529" customFormat="false" ht="12.75" hidden="false" customHeight="false" outlineLevel="0" collapsed="false">
      <c r="A3529" s="81" t="n">
        <v>36682</v>
      </c>
      <c r="B3529" s="82" t="s">
        <v>55</v>
      </c>
      <c r="C3529" s="82" t="s">
        <v>56</v>
      </c>
      <c r="D3529" s="82" t="s">
        <v>103</v>
      </c>
      <c r="E3529" s="82" t="s">
        <v>24</v>
      </c>
      <c r="F3529" s="81"/>
      <c r="G3529" s="82" t="s">
        <v>71</v>
      </c>
      <c r="H3529" s="90" t="n">
        <v>37712</v>
      </c>
      <c r="I3529" s="82" t="n">
        <v>0</v>
      </c>
      <c r="J3529" s="82" t="n">
        <v>0</v>
      </c>
      <c r="K3529" s="83" t="n">
        <f aca="false">IF(J3529=0,0,J3529/I3529)</f>
        <v>0</v>
      </c>
      <c r="L3529" s="83" t="n">
        <f aca="false">I3529/UOM</f>
        <v>0</v>
      </c>
      <c r="M3529" s="83" t="n">
        <f aca="false">J3529/UOM</f>
        <v>0</v>
      </c>
      <c r="N3529" s="84" t="str">
        <f aca="false">IF(F3529="P","PHY",IF(F3529="G","G",E3529))</f>
        <v>P</v>
      </c>
      <c r="O3529" s="84" t="str">
        <f aca="false">IF(ISNA(VLOOKUP(G3529,BadCanCurves,1,FALSE())),VLOOKUP(D3529,FOLIOS,6,FALSE()),"not used")</f>
        <v>not used</v>
      </c>
      <c r="P3529" s="84" t="n">
        <f aca="false">IF($N3529="P",VLOOKUP(H3529,PrcBuckets,2,FALSE()),0)</f>
        <v>11</v>
      </c>
      <c r="Q3529" s="84" t="n">
        <f aca="false">IF($N3529="D",VLOOKUP(H3529,BasisBuckets,2,FALSE()),0)</f>
        <v>0</v>
      </c>
      <c r="R3529" s="84" t="n">
        <f aca="false">IF($N3529="PHY",VLOOKUP(H3529,PGDBuckets,2,FALSE()),0)</f>
        <v>0</v>
      </c>
      <c r="S3529" s="84" t="n">
        <f aca="false">IF($N3529="G",VLOOKUP(H3529,PGDBuckets,2,FALSE()),0)</f>
        <v>0</v>
      </c>
      <c r="T3529" s="84" t="n">
        <f aca="false">SUM(P3529:S3529)</f>
        <v>11</v>
      </c>
      <c r="U3529" s="84" t="str">
        <f aca="false">IF(O3529="not used","-",O3529&amp;N3529&amp;T3529)</f>
        <v>-</v>
      </c>
      <c r="V3529" s="84" t="str">
        <f aca="false">IF(O3529="Not Used","-",VLOOKUP(D3529,FOLIOS,7,FALSE())&amp;H3529)</f>
        <v>-</v>
      </c>
      <c r="W3529" s="84" t="str">
        <f aca="false">IF(U3529="-","-",O3529&amp;E3529&amp;H3529)</f>
        <v>-</v>
      </c>
      <c r="X3529" s="85" t="str">
        <f aca="false">D3529&amp;G3529</f>
        <v>FT-CAND-EGSC-PRCTOLL:WADD/BOS</v>
      </c>
      <c r="AF3529" s="0" t="str">
        <f aca="false">D3529&amp;V3529</f>
        <v>FT-CAND-EGSC-PRC-</v>
      </c>
    </row>
    <row r="3530" customFormat="false" ht="12.75" hidden="false" customHeight="false" outlineLevel="0" collapsed="false">
      <c r="A3530" s="81" t="n">
        <v>36682</v>
      </c>
      <c r="B3530" s="82" t="s">
        <v>55</v>
      </c>
      <c r="C3530" s="82" t="s">
        <v>56</v>
      </c>
      <c r="D3530" s="82" t="s">
        <v>103</v>
      </c>
      <c r="E3530" s="82" t="s">
        <v>24</v>
      </c>
      <c r="F3530" s="81"/>
      <c r="G3530" s="82" t="s">
        <v>71</v>
      </c>
      <c r="H3530" s="90" t="n">
        <v>37742</v>
      </c>
      <c r="I3530" s="82" t="n">
        <v>0</v>
      </c>
      <c r="J3530" s="82" t="n">
        <v>0</v>
      </c>
      <c r="K3530" s="83" t="n">
        <f aca="false">IF(J3530=0,0,J3530/I3530)</f>
        <v>0</v>
      </c>
      <c r="L3530" s="83" t="n">
        <f aca="false">I3530/UOM</f>
        <v>0</v>
      </c>
      <c r="M3530" s="83" t="n">
        <f aca="false">J3530/UOM</f>
        <v>0</v>
      </c>
      <c r="N3530" s="84" t="str">
        <f aca="false">IF(F3530="P","PHY",IF(F3530="G","G",E3530))</f>
        <v>P</v>
      </c>
      <c r="O3530" s="84" t="str">
        <f aca="false">IF(ISNA(VLOOKUP(G3530,BadCanCurves,1,FALSE())),VLOOKUP(D3530,FOLIOS,6,FALSE()),"not used")</f>
        <v>not used</v>
      </c>
      <c r="P3530" s="84" t="n">
        <f aca="false">IF($N3530="P",VLOOKUP(H3530,PrcBuckets,2,FALSE()),0)</f>
        <v>11</v>
      </c>
      <c r="Q3530" s="84" t="n">
        <f aca="false">IF($N3530="D",VLOOKUP(H3530,BasisBuckets,2,FALSE()),0)</f>
        <v>0</v>
      </c>
      <c r="R3530" s="84" t="n">
        <f aca="false">IF($N3530="PHY",VLOOKUP(H3530,PGDBuckets,2,FALSE()),0)</f>
        <v>0</v>
      </c>
      <c r="S3530" s="84" t="n">
        <f aca="false">IF($N3530="G",VLOOKUP(H3530,PGDBuckets,2,FALSE()),0)</f>
        <v>0</v>
      </c>
      <c r="T3530" s="84" t="n">
        <f aca="false">SUM(P3530:S3530)</f>
        <v>11</v>
      </c>
      <c r="U3530" s="84" t="str">
        <f aca="false">IF(O3530="not used","-",O3530&amp;N3530&amp;T3530)</f>
        <v>-</v>
      </c>
      <c r="V3530" s="84" t="str">
        <f aca="false">IF(O3530="Not Used","-",VLOOKUP(D3530,FOLIOS,7,FALSE())&amp;H3530)</f>
        <v>-</v>
      </c>
      <c r="W3530" s="84" t="str">
        <f aca="false">IF(U3530="-","-",O3530&amp;E3530&amp;H3530)</f>
        <v>-</v>
      </c>
      <c r="X3530" s="85" t="str">
        <f aca="false">D3530&amp;G3530</f>
        <v>FT-CAND-EGSC-PRCTOLL:WADD/BOS</v>
      </c>
      <c r="AF3530" s="0" t="str">
        <f aca="false">D3530&amp;V3530</f>
        <v>FT-CAND-EGSC-PRC-</v>
      </c>
    </row>
    <row r="3531" customFormat="false" ht="12.75" hidden="false" customHeight="false" outlineLevel="0" collapsed="false">
      <c r="A3531" s="81" t="n">
        <v>36682</v>
      </c>
      <c r="B3531" s="82" t="s">
        <v>55</v>
      </c>
      <c r="C3531" s="82" t="s">
        <v>56</v>
      </c>
      <c r="D3531" s="82" t="s">
        <v>103</v>
      </c>
      <c r="E3531" s="82" t="s">
        <v>24</v>
      </c>
      <c r="F3531" s="81"/>
      <c r="G3531" s="82" t="s">
        <v>71</v>
      </c>
      <c r="H3531" s="90" t="n">
        <v>37773</v>
      </c>
      <c r="I3531" s="82" t="n">
        <v>0</v>
      </c>
      <c r="J3531" s="82" t="n">
        <v>0</v>
      </c>
      <c r="K3531" s="83" t="n">
        <f aca="false">IF(J3531=0,0,J3531/I3531)</f>
        <v>0</v>
      </c>
      <c r="L3531" s="83" t="n">
        <f aca="false">I3531/UOM</f>
        <v>0</v>
      </c>
      <c r="M3531" s="83" t="n">
        <f aca="false">J3531/UOM</f>
        <v>0</v>
      </c>
      <c r="N3531" s="84" t="str">
        <f aca="false">IF(F3531="P","PHY",IF(F3531="G","G",E3531))</f>
        <v>P</v>
      </c>
      <c r="O3531" s="84" t="str">
        <f aca="false">IF(ISNA(VLOOKUP(G3531,BadCanCurves,1,FALSE())),VLOOKUP(D3531,FOLIOS,6,FALSE()),"not used")</f>
        <v>not used</v>
      </c>
      <c r="P3531" s="84" t="n">
        <f aca="false">IF($N3531="P",VLOOKUP(H3531,PrcBuckets,2,FALSE()),0)</f>
        <v>11</v>
      </c>
      <c r="Q3531" s="84" t="n">
        <f aca="false">IF($N3531="D",VLOOKUP(H3531,BasisBuckets,2,FALSE()),0)</f>
        <v>0</v>
      </c>
      <c r="R3531" s="84" t="n">
        <f aca="false">IF($N3531="PHY",VLOOKUP(H3531,PGDBuckets,2,FALSE()),0)</f>
        <v>0</v>
      </c>
      <c r="S3531" s="84" t="n">
        <f aca="false">IF($N3531="G",VLOOKUP(H3531,PGDBuckets,2,FALSE()),0)</f>
        <v>0</v>
      </c>
      <c r="T3531" s="84" t="n">
        <f aca="false">SUM(P3531:S3531)</f>
        <v>11</v>
      </c>
      <c r="U3531" s="84" t="str">
        <f aca="false">IF(O3531="not used","-",O3531&amp;N3531&amp;T3531)</f>
        <v>-</v>
      </c>
      <c r="V3531" s="84" t="str">
        <f aca="false">IF(O3531="Not Used","-",VLOOKUP(D3531,FOLIOS,7,FALSE())&amp;H3531)</f>
        <v>-</v>
      </c>
      <c r="W3531" s="84" t="str">
        <f aca="false">IF(U3531="-","-",O3531&amp;E3531&amp;H3531)</f>
        <v>-</v>
      </c>
      <c r="X3531" s="85" t="str">
        <f aca="false">D3531&amp;G3531</f>
        <v>FT-CAND-EGSC-PRCTOLL:WADD/BOS</v>
      </c>
      <c r="AF3531" s="0" t="str">
        <f aca="false">D3531&amp;V3531</f>
        <v>FT-CAND-EGSC-PRC-</v>
      </c>
    </row>
    <row r="3532" customFormat="false" ht="12.75" hidden="false" customHeight="false" outlineLevel="0" collapsed="false">
      <c r="A3532" s="81" t="n">
        <v>36682</v>
      </c>
      <c r="B3532" s="82" t="s">
        <v>55</v>
      </c>
      <c r="C3532" s="82" t="s">
        <v>56</v>
      </c>
      <c r="D3532" s="82" t="s">
        <v>103</v>
      </c>
      <c r="E3532" s="82" t="s">
        <v>24</v>
      </c>
      <c r="F3532" s="81"/>
      <c r="G3532" s="82" t="s">
        <v>71</v>
      </c>
      <c r="H3532" s="90" t="n">
        <v>37803</v>
      </c>
      <c r="I3532" s="82" t="n">
        <v>0</v>
      </c>
      <c r="J3532" s="82" t="n">
        <v>0</v>
      </c>
      <c r="K3532" s="83" t="n">
        <f aca="false">IF(J3532=0,0,J3532/I3532)</f>
        <v>0</v>
      </c>
      <c r="L3532" s="83" t="n">
        <f aca="false">I3532/UOM</f>
        <v>0</v>
      </c>
      <c r="M3532" s="83" t="n">
        <f aca="false">J3532/UOM</f>
        <v>0</v>
      </c>
      <c r="N3532" s="84" t="str">
        <f aca="false">IF(F3532="P","PHY",IF(F3532="G","G",E3532))</f>
        <v>P</v>
      </c>
      <c r="O3532" s="84" t="str">
        <f aca="false">IF(ISNA(VLOOKUP(G3532,BadCanCurves,1,FALSE())),VLOOKUP(D3532,FOLIOS,6,FALSE()),"not used")</f>
        <v>not used</v>
      </c>
      <c r="P3532" s="84" t="n">
        <f aca="false">IF($N3532="P",VLOOKUP(H3532,PrcBuckets,2,FALSE()),0)</f>
        <v>11</v>
      </c>
      <c r="Q3532" s="84" t="n">
        <f aca="false">IF($N3532="D",VLOOKUP(H3532,BasisBuckets,2,FALSE()),0)</f>
        <v>0</v>
      </c>
      <c r="R3532" s="84" t="n">
        <f aca="false">IF($N3532="PHY",VLOOKUP(H3532,PGDBuckets,2,FALSE()),0)</f>
        <v>0</v>
      </c>
      <c r="S3532" s="84" t="n">
        <f aca="false">IF($N3532="G",VLOOKUP(H3532,PGDBuckets,2,FALSE()),0)</f>
        <v>0</v>
      </c>
      <c r="T3532" s="84" t="n">
        <f aca="false">SUM(P3532:S3532)</f>
        <v>11</v>
      </c>
      <c r="U3532" s="84" t="str">
        <f aca="false">IF(O3532="not used","-",O3532&amp;N3532&amp;T3532)</f>
        <v>-</v>
      </c>
      <c r="V3532" s="84" t="str">
        <f aca="false">IF(O3532="Not Used","-",VLOOKUP(D3532,FOLIOS,7,FALSE())&amp;H3532)</f>
        <v>-</v>
      </c>
      <c r="W3532" s="84" t="str">
        <f aca="false">IF(U3532="-","-",O3532&amp;E3532&amp;H3532)</f>
        <v>-</v>
      </c>
      <c r="X3532" s="85" t="str">
        <f aca="false">D3532&amp;G3532</f>
        <v>FT-CAND-EGSC-PRCTOLL:WADD/BOS</v>
      </c>
      <c r="AF3532" s="0" t="str">
        <f aca="false">D3532&amp;V3532</f>
        <v>FT-CAND-EGSC-PRC-</v>
      </c>
    </row>
    <row r="3533" customFormat="false" ht="12.75" hidden="false" customHeight="false" outlineLevel="0" collapsed="false">
      <c r="A3533" s="81" t="n">
        <v>36682</v>
      </c>
      <c r="B3533" s="82" t="s">
        <v>55</v>
      </c>
      <c r="C3533" s="82" t="s">
        <v>56</v>
      </c>
      <c r="D3533" s="82" t="s">
        <v>103</v>
      </c>
      <c r="E3533" s="82" t="s">
        <v>24</v>
      </c>
      <c r="F3533" s="81"/>
      <c r="G3533" s="82" t="s">
        <v>71</v>
      </c>
      <c r="H3533" s="90" t="n">
        <v>37834</v>
      </c>
      <c r="I3533" s="82" t="n">
        <v>0</v>
      </c>
      <c r="J3533" s="82" t="n">
        <v>0</v>
      </c>
      <c r="K3533" s="83" t="n">
        <f aca="false">IF(J3533=0,0,J3533/I3533)</f>
        <v>0</v>
      </c>
      <c r="L3533" s="83" t="n">
        <f aca="false">I3533/UOM</f>
        <v>0</v>
      </c>
      <c r="M3533" s="83" t="n">
        <f aca="false">J3533/UOM</f>
        <v>0</v>
      </c>
      <c r="N3533" s="84" t="str">
        <f aca="false">IF(F3533="P","PHY",IF(F3533="G","G",E3533))</f>
        <v>P</v>
      </c>
      <c r="O3533" s="84" t="str">
        <f aca="false">IF(ISNA(VLOOKUP(G3533,BadCanCurves,1,FALSE())),VLOOKUP(D3533,FOLIOS,6,FALSE()),"not used")</f>
        <v>not used</v>
      </c>
      <c r="P3533" s="84" t="n">
        <f aca="false">IF($N3533="P",VLOOKUP(H3533,PrcBuckets,2,FALSE()),0)</f>
        <v>11</v>
      </c>
      <c r="Q3533" s="84" t="n">
        <f aca="false">IF($N3533="D",VLOOKUP(H3533,BasisBuckets,2,FALSE()),0)</f>
        <v>0</v>
      </c>
      <c r="R3533" s="84" t="n">
        <f aca="false">IF($N3533="PHY",VLOOKUP(H3533,PGDBuckets,2,FALSE()),0)</f>
        <v>0</v>
      </c>
      <c r="S3533" s="84" t="n">
        <f aca="false">IF($N3533="G",VLOOKUP(H3533,PGDBuckets,2,FALSE()),0)</f>
        <v>0</v>
      </c>
      <c r="T3533" s="84" t="n">
        <f aca="false">SUM(P3533:S3533)</f>
        <v>11</v>
      </c>
      <c r="U3533" s="84" t="str">
        <f aca="false">IF(O3533="not used","-",O3533&amp;N3533&amp;T3533)</f>
        <v>-</v>
      </c>
      <c r="V3533" s="84" t="str">
        <f aca="false">IF(O3533="Not Used","-",VLOOKUP(D3533,FOLIOS,7,FALSE())&amp;H3533)</f>
        <v>-</v>
      </c>
      <c r="W3533" s="84" t="str">
        <f aca="false">IF(U3533="-","-",O3533&amp;E3533&amp;H3533)</f>
        <v>-</v>
      </c>
      <c r="X3533" s="85" t="str">
        <f aca="false">D3533&amp;G3533</f>
        <v>FT-CAND-EGSC-PRCTOLL:WADD/BOS</v>
      </c>
      <c r="AF3533" s="0" t="str">
        <f aca="false">D3533&amp;V3533</f>
        <v>FT-CAND-EGSC-PRC-</v>
      </c>
    </row>
    <row r="3534" customFormat="false" ht="12.75" hidden="false" customHeight="false" outlineLevel="0" collapsed="false">
      <c r="A3534" s="81" t="n">
        <v>36682</v>
      </c>
      <c r="B3534" s="82" t="s">
        <v>55</v>
      </c>
      <c r="C3534" s="82" t="s">
        <v>56</v>
      </c>
      <c r="D3534" s="82" t="s">
        <v>103</v>
      </c>
      <c r="E3534" s="82" t="s">
        <v>24</v>
      </c>
      <c r="F3534" s="81"/>
      <c r="G3534" s="82" t="s">
        <v>71</v>
      </c>
      <c r="H3534" s="90" t="n">
        <v>37865</v>
      </c>
      <c r="I3534" s="82" t="n">
        <v>0</v>
      </c>
      <c r="J3534" s="82" t="n">
        <v>0</v>
      </c>
      <c r="K3534" s="83" t="n">
        <f aca="false">IF(J3534=0,0,J3534/I3534)</f>
        <v>0</v>
      </c>
      <c r="L3534" s="83" t="n">
        <f aca="false">I3534/UOM</f>
        <v>0</v>
      </c>
      <c r="M3534" s="83" t="n">
        <f aca="false">J3534/UOM</f>
        <v>0</v>
      </c>
      <c r="N3534" s="84" t="str">
        <f aca="false">IF(F3534="P","PHY",IF(F3534="G","G",E3534))</f>
        <v>P</v>
      </c>
      <c r="O3534" s="84" t="str">
        <f aca="false">IF(ISNA(VLOOKUP(G3534,BadCanCurves,1,FALSE())),VLOOKUP(D3534,FOLIOS,6,FALSE()),"not used")</f>
        <v>not used</v>
      </c>
      <c r="P3534" s="84" t="n">
        <f aca="false">IF($N3534="P",VLOOKUP(H3534,PrcBuckets,2,FALSE()),0)</f>
        <v>11</v>
      </c>
      <c r="Q3534" s="84" t="n">
        <f aca="false">IF($N3534="D",VLOOKUP(H3534,BasisBuckets,2,FALSE()),0)</f>
        <v>0</v>
      </c>
      <c r="R3534" s="84" t="n">
        <f aca="false">IF($N3534="PHY",VLOOKUP(H3534,PGDBuckets,2,FALSE()),0)</f>
        <v>0</v>
      </c>
      <c r="S3534" s="84" t="n">
        <f aca="false">IF($N3534="G",VLOOKUP(H3534,PGDBuckets,2,FALSE()),0)</f>
        <v>0</v>
      </c>
      <c r="T3534" s="84" t="n">
        <f aca="false">SUM(P3534:S3534)</f>
        <v>11</v>
      </c>
      <c r="U3534" s="84" t="str">
        <f aca="false">IF(O3534="not used","-",O3534&amp;N3534&amp;T3534)</f>
        <v>-</v>
      </c>
      <c r="V3534" s="84" t="str">
        <f aca="false">IF(O3534="Not Used","-",VLOOKUP(D3534,FOLIOS,7,FALSE())&amp;H3534)</f>
        <v>-</v>
      </c>
      <c r="W3534" s="84" t="str">
        <f aca="false">IF(U3534="-","-",O3534&amp;E3534&amp;H3534)</f>
        <v>-</v>
      </c>
      <c r="X3534" s="85" t="str">
        <f aca="false">D3534&amp;G3534</f>
        <v>FT-CAND-EGSC-PRCTOLL:WADD/BOS</v>
      </c>
      <c r="AF3534" s="0" t="str">
        <f aca="false">D3534&amp;V3534</f>
        <v>FT-CAND-EGSC-PRC-</v>
      </c>
    </row>
    <row r="3535" customFormat="false" ht="12.75" hidden="false" customHeight="false" outlineLevel="0" collapsed="false">
      <c r="A3535" s="81" t="n">
        <v>36682</v>
      </c>
      <c r="B3535" s="82" t="s">
        <v>55</v>
      </c>
      <c r="C3535" s="82" t="s">
        <v>56</v>
      </c>
      <c r="D3535" s="82" t="s">
        <v>103</v>
      </c>
      <c r="E3535" s="82" t="s">
        <v>24</v>
      </c>
      <c r="F3535" s="81"/>
      <c r="G3535" s="82" t="s">
        <v>71</v>
      </c>
      <c r="H3535" s="90" t="n">
        <v>37895</v>
      </c>
      <c r="I3535" s="82" t="n">
        <v>0</v>
      </c>
      <c r="J3535" s="82" t="n">
        <v>0</v>
      </c>
      <c r="K3535" s="83" t="n">
        <f aca="false">IF(J3535=0,0,J3535/I3535)</f>
        <v>0</v>
      </c>
      <c r="L3535" s="83" t="n">
        <f aca="false">I3535/UOM</f>
        <v>0</v>
      </c>
      <c r="M3535" s="83" t="n">
        <f aca="false">J3535/UOM</f>
        <v>0</v>
      </c>
      <c r="N3535" s="84" t="str">
        <f aca="false">IF(F3535="P","PHY",IF(F3535="G","G",E3535))</f>
        <v>P</v>
      </c>
      <c r="O3535" s="84" t="str">
        <f aca="false">IF(ISNA(VLOOKUP(G3535,BadCanCurves,1,FALSE())),VLOOKUP(D3535,FOLIOS,6,FALSE()),"not used")</f>
        <v>not used</v>
      </c>
      <c r="P3535" s="84" t="n">
        <f aca="false">IF($N3535="P",VLOOKUP(H3535,PrcBuckets,2,FALSE()),0)</f>
        <v>11</v>
      </c>
      <c r="Q3535" s="84" t="n">
        <f aca="false">IF($N3535="D",VLOOKUP(H3535,BasisBuckets,2,FALSE()),0)</f>
        <v>0</v>
      </c>
      <c r="R3535" s="84" t="n">
        <f aca="false">IF($N3535="PHY",VLOOKUP(H3535,PGDBuckets,2,FALSE()),0)</f>
        <v>0</v>
      </c>
      <c r="S3535" s="84" t="n">
        <f aca="false">IF($N3535="G",VLOOKUP(H3535,PGDBuckets,2,FALSE()),0)</f>
        <v>0</v>
      </c>
      <c r="T3535" s="84" t="n">
        <f aca="false">SUM(P3535:S3535)</f>
        <v>11</v>
      </c>
      <c r="U3535" s="84" t="str">
        <f aca="false">IF(O3535="not used","-",O3535&amp;N3535&amp;T3535)</f>
        <v>-</v>
      </c>
      <c r="V3535" s="84" t="str">
        <f aca="false">IF(O3535="Not Used","-",VLOOKUP(D3535,FOLIOS,7,FALSE())&amp;H3535)</f>
        <v>-</v>
      </c>
      <c r="W3535" s="84" t="str">
        <f aca="false">IF(U3535="-","-",O3535&amp;E3535&amp;H3535)</f>
        <v>-</v>
      </c>
      <c r="X3535" s="85" t="str">
        <f aca="false">D3535&amp;G3535</f>
        <v>FT-CAND-EGSC-PRCTOLL:WADD/BOS</v>
      </c>
      <c r="AF3535" s="0" t="str">
        <f aca="false">D3535&amp;V3535</f>
        <v>FT-CAND-EGSC-PRC-</v>
      </c>
    </row>
    <row r="3536" customFormat="false" ht="12.75" hidden="false" customHeight="false" outlineLevel="0" collapsed="false">
      <c r="A3536" s="81" t="n">
        <v>36682</v>
      </c>
      <c r="B3536" s="82" t="s">
        <v>55</v>
      </c>
      <c r="C3536" s="82" t="s">
        <v>56</v>
      </c>
      <c r="D3536" s="82" t="s">
        <v>103</v>
      </c>
      <c r="E3536" s="82" t="s">
        <v>24</v>
      </c>
      <c r="F3536" s="81"/>
      <c r="G3536" s="82" t="s">
        <v>71</v>
      </c>
      <c r="H3536" s="90" t="n">
        <v>37926</v>
      </c>
      <c r="I3536" s="82" t="n">
        <v>0</v>
      </c>
      <c r="J3536" s="82" t="n">
        <v>0</v>
      </c>
      <c r="K3536" s="83" t="n">
        <f aca="false">IF(J3536=0,0,J3536/I3536)</f>
        <v>0</v>
      </c>
      <c r="L3536" s="83" t="n">
        <f aca="false">I3536/UOM</f>
        <v>0</v>
      </c>
      <c r="M3536" s="83" t="n">
        <f aca="false">J3536/UOM</f>
        <v>0</v>
      </c>
      <c r="N3536" s="84" t="str">
        <f aca="false">IF(F3536="P","PHY",IF(F3536="G","G",E3536))</f>
        <v>P</v>
      </c>
      <c r="O3536" s="84" t="str">
        <f aca="false">IF(ISNA(VLOOKUP(G3536,BadCanCurves,1,FALSE())),VLOOKUP(D3536,FOLIOS,6,FALSE()),"not used")</f>
        <v>not used</v>
      </c>
      <c r="P3536" s="84" t="n">
        <f aca="false">IF($N3536="P",VLOOKUP(H3536,PrcBuckets,2,FALSE()),0)</f>
        <v>11</v>
      </c>
      <c r="Q3536" s="84" t="n">
        <f aca="false">IF($N3536="D",VLOOKUP(H3536,BasisBuckets,2,FALSE()),0)</f>
        <v>0</v>
      </c>
      <c r="R3536" s="84" t="n">
        <f aca="false">IF($N3536="PHY",VLOOKUP(H3536,PGDBuckets,2,FALSE()),0)</f>
        <v>0</v>
      </c>
      <c r="S3536" s="84" t="n">
        <f aca="false">IF($N3536="G",VLOOKUP(H3536,PGDBuckets,2,FALSE()),0)</f>
        <v>0</v>
      </c>
      <c r="T3536" s="84" t="n">
        <f aca="false">SUM(P3536:S3536)</f>
        <v>11</v>
      </c>
      <c r="U3536" s="84" t="str">
        <f aca="false">IF(O3536="not used","-",O3536&amp;N3536&amp;T3536)</f>
        <v>-</v>
      </c>
      <c r="V3536" s="84" t="str">
        <f aca="false">IF(O3536="Not Used","-",VLOOKUP(D3536,FOLIOS,7,FALSE())&amp;H3536)</f>
        <v>-</v>
      </c>
      <c r="W3536" s="84" t="str">
        <f aca="false">IF(U3536="-","-",O3536&amp;E3536&amp;H3536)</f>
        <v>-</v>
      </c>
      <c r="X3536" s="85" t="str">
        <f aca="false">D3536&amp;G3536</f>
        <v>FT-CAND-EGSC-PRCTOLL:WADD/BOS</v>
      </c>
      <c r="AF3536" s="0" t="str">
        <f aca="false">D3536&amp;V3536</f>
        <v>FT-CAND-EGSC-PRC-</v>
      </c>
    </row>
    <row r="3537" customFormat="false" ht="12.75" hidden="false" customHeight="false" outlineLevel="0" collapsed="false">
      <c r="A3537" s="81" t="n">
        <v>36682</v>
      </c>
      <c r="B3537" s="82" t="s">
        <v>55</v>
      </c>
      <c r="C3537" s="82" t="s">
        <v>56</v>
      </c>
      <c r="D3537" s="82" t="s">
        <v>103</v>
      </c>
      <c r="E3537" s="82" t="s">
        <v>24</v>
      </c>
      <c r="F3537" s="81"/>
      <c r="G3537" s="82" t="s">
        <v>71</v>
      </c>
      <c r="H3537" s="90" t="n">
        <v>37956</v>
      </c>
      <c r="I3537" s="82" t="n">
        <v>0</v>
      </c>
      <c r="J3537" s="82" t="n">
        <v>0</v>
      </c>
      <c r="K3537" s="83" t="n">
        <f aca="false">IF(J3537=0,0,J3537/I3537)</f>
        <v>0</v>
      </c>
      <c r="L3537" s="83" t="n">
        <f aca="false">I3537/UOM</f>
        <v>0</v>
      </c>
      <c r="M3537" s="83" t="n">
        <f aca="false">J3537/UOM</f>
        <v>0</v>
      </c>
      <c r="N3537" s="84" t="str">
        <f aca="false">IF(F3537="P","PHY",IF(F3537="G","G",E3537))</f>
        <v>P</v>
      </c>
      <c r="O3537" s="84" t="str">
        <f aca="false">IF(ISNA(VLOOKUP(G3537,BadCanCurves,1,FALSE())),VLOOKUP(D3537,FOLIOS,6,FALSE()),"not used")</f>
        <v>not used</v>
      </c>
      <c r="P3537" s="84" t="n">
        <f aca="false">IF($N3537="P",VLOOKUP(H3537,PrcBuckets,2,FALSE()),0)</f>
        <v>11</v>
      </c>
      <c r="Q3537" s="84" t="n">
        <f aca="false">IF($N3537="D",VLOOKUP(H3537,BasisBuckets,2,FALSE()),0)</f>
        <v>0</v>
      </c>
      <c r="R3537" s="84" t="n">
        <f aca="false">IF($N3537="PHY",VLOOKUP(H3537,PGDBuckets,2,FALSE()),0)</f>
        <v>0</v>
      </c>
      <c r="S3537" s="84" t="n">
        <f aca="false">IF($N3537="G",VLOOKUP(H3537,PGDBuckets,2,FALSE()),0)</f>
        <v>0</v>
      </c>
      <c r="T3537" s="84" t="n">
        <f aca="false">SUM(P3537:S3537)</f>
        <v>11</v>
      </c>
      <c r="U3537" s="84" t="str">
        <f aca="false">IF(O3537="not used","-",O3537&amp;N3537&amp;T3537)</f>
        <v>-</v>
      </c>
      <c r="V3537" s="84" t="str">
        <f aca="false">IF(O3537="Not Used","-",VLOOKUP(D3537,FOLIOS,7,FALSE())&amp;H3537)</f>
        <v>-</v>
      </c>
      <c r="W3537" s="84" t="str">
        <f aca="false">IF(U3537="-","-",O3537&amp;E3537&amp;H3537)</f>
        <v>-</v>
      </c>
      <c r="X3537" s="85" t="str">
        <f aca="false">D3537&amp;G3537</f>
        <v>FT-CAND-EGSC-PRCTOLL:WADD/BOS</v>
      </c>
      <c r="AF3537" s="0" t="str">
        <f aca="false">D3537&amp;V3537</f>
        <v>FT-CAND-EGSC-PRC-</v>
      </c>
    </row>
    <row r="3538" customFormat="false" ht="12.75" hidden="false" customHeight="false" outlineLevel="0" collapsed="false">
      <c r="A3538" s="81" t="n">
        <v>36682</v>
      </c>
      <c r="B3538" s="82" t="s">
        <v>55</v>
      </c>
      <c r="C3538" s="82" t="s">
        <v>56</v>
      </c>
      <c r="D3538" s="82" t="s">
        <v>103</v>
      </c>
      <c r="E3538" s="82" t="s">
        <v>24</v>
      </c>
      <c r="F3538" s="81"/>
      <c r="G3538" s="82" t="s">
        <v>71</v>
      </c>
      <c r="H3538" s="90" t="n">
        <v>37987</v>
      </c>
      <c r="I3538" s="82" t="n">
        <v>0</v>
      </c>
      <c r="J3538" s="82" t="n">
        <v>0</v>
      </c>
      <c r="K3538" s="83" t="n">
        <f aca="false">IF(J3538=0,0,J3538/I3538)</f>
        <v>0</v>
      </c>
      <c r="L3538" s="83" t="n">
        <f aca="false">I3538/UOM</f>
        <v>0</v>
      </c>
      <c r="M3538" s="83" t="n">
        <f aca="false">J3538/UOM</f>
        <v>0</v>
      </c>
      <c r="N3538" s="84" t="str">
        <f aca="false">IF(F3538="P","PHY",IF(F3538="G","G",E3538))</f>
        <v>P</v>
      </c>
      <c r="O3538" s="84" t="str">
        <f aca="false">IF(ISNA(VLOOKUP(G3538,BadCanCurves,1,FALSE())),VLOOKUP(D3538,FOLIOS,6,FALSE()),"not used")</f>
        <v>not used</v>
      </c>
      <c r="P3538" s="84" t="n">
        <f aca="false">IF($N3538="P",VLOOKUP(H3538,PrcBuckets,2,FALSE()),0)</f>
        <v>12</v>
      </c>
      <c r="Q3538" s="84" t="n">
        <f aca="false">IF($N3538="D",VLOOKUP(H3538,BasisBuckets,2,FALSE()),0)</f>
        <v>0</v>
      </c>
      <c r="R3538" s="84" t="n">
        <f aca="false">IF($N3538="PHY",VLOOKUP(H3538,PGDBuckets,2,FALSE()),0)</f>
        <v>0</v>
      </c>
      <c r="S3538" s="84" t="n">
        <f aca="false">IF($N3538="G",VLOOKUP(H3538,PGDBuckets,2,FALSE()),0)</f>
        <v>0</v>
      </c>
      <c r="T3538" s="84" t="n">
        <f aca="false">SUM(P3538:S3538)</f>
        <v>12</v>
      </c>
      <c r="U3538" s="84" t="str">
        <f aca="false">IF(O3538="not used","-",O3538&amp;N3538&amp;T3538)</f>
        <v>-</v>
      </c>
      <c r="V3538" s="84" t="str">
        <f aca="false">IF(O3538="Not Used","-",VLOOKUP(D3538,FOLIOS,7,FALSE())&amp;H3538)</f>
        <v>-</v>
      </c>
      <c r="W3538" s="84" t="str">
        <f aca="false">IF(U3538="-","-",O3538&amp;E3538&amp;H3538)</f>
        <v>-</v>
      </c>
      <c r="X3538" s="85" t="str">
        <f aca="false">D3538&amp;G3538</f>
        <v>FT-CAND-EGSC-PRCTOLL:WADD/BOS</v>
      </c>
      <c r="AF3538" s="0" t="str">
        <f aca="false">D3538&amp;V3538</f>
        <v>FT-CAND-EGSC-PRC-</v>
      </c>
    </row>
    <row r="3539" customFormat="false" ht="12.75" hidden="false" customHeight="false" outlineLevel="0" collapsed="false">
      <c r="A3539" s="81" t="n">
        <v>36682</v>
      </c>
      <c r="B3539" s="82" t="s">
        <v>55</v>
      </c>
      <c r="C3539" s="82" t="s">
        <v>56</v>
      </c>
      <c r="D3539" s="82" t="s">
        <v>103</v>
      </c>
      <c r="E3539" s="82" t="s">
        <v>24</v>
      </c>
      <c r="F3539" s="81"/>
      <c r="G3539" s="82" t="s">
        <v>71</v>
      </c>
      <c r="H3539" s="90" t="n">
        <v>38018</v>
      </c>
      <c r="I3539" s="82" t="n">
        <v>0</v>
      </c>
      <c r="J3539" s="82" t="n">
        <v>0</v>
      </c>
      <c r="K3539" s="83" t="n">
        <f aca="false">IF(J3539=0,0,J3539/I3539)</f>
        <v>0</v>
      </c>
      <c r="L3539" s="83" t="n">
        <f aca="false">I3539/UOM</f>
        <v>0</v>
      </c>
      <c r="M3539" s="83" t="n">
        <f aca="false">J3539/UOM</f>
        <v>0</v>
      </c>
      <c r="N3539" s="84" t="str">
        <f aca="false">IF(F3539="P","PHY",IF(F3539="G","G",E3539))</f>
        <v>P</v>
      </c>
      <c r="O3539" s="84" t="str">
        <f aca="false">IF(ISNA(VLOOKUP(G3539,BadCanCurves,1,FALSE())),VLOOKUP(D3539,FOLIOS,6,FALSE()),"not used")</f>
        <v>not used</v>
      </c>
      <c r="P3539" s="84" t="n">
        <f aca="false">IF($N3539="P",VLOOKUP(H3539,PrcBuckets,2,FALSE()),0)</f>
        <v>12</v>
      </c>
      <c r="Q3539" s="84" t="n">
        <f aca="false">IF($N3539="D",VLOOKUP(H3539,BasisBuckets,2,FALSE()),0)</f>
        <v>0</v>
      </c>
      <c r="R3539" s="84" t="n">
        <f aca="false">IF($N3539="PHY",VLOOKUP(H3539,PGDBuckets,2,FALSE()),0)</f>
        <v>0</v>
      </c>
      <c r="S3539" s="84" t="n">
        <f aca="false">IF($N3539="G",VLOOKUP(H3539,PGDBuckets,2,FALSE()),0)</f>
        <v>0</v>
      </c>
      <c r="T3539" s="84" t="n">
        <f aca="false">SUM(P3539:S3539)</f>
        <v>12</v>
      </c>
      <c r="U3539" s="84" t="str">
        <f aca="false">IF(O3539="not used","-",O3539&amp;N3539&amp;T3539)</f>
        <v>-</v>
      </c>
      <c r="V3539" s="84" t="str">
        <f aca="false">IF(O3539="Not Used","-",VLOOKUP(D3539,FOLIOS,7,FALSE())&amp;H3539)</f>
        <v>-</v>
      </c>
      <c r="W3539" s="84" t="str">
        <f aca="false">IF(U3539="-","-",O3539&amp;E3539&amp;H3539)</f>
        <v>-</v>
      </c>
      <c r="X3539" s="85" t="str">
        <f aca="false">D3539&amp;G3539</f>
        <v>FT-CAND-EGSC-PRCTOLL:WADD/BOS</v>
      </c>
      <c r="AF3539" s="0" t="str">
        <f aca="false">D3539&amp;V3539</f>
        <v>FT-CAND-EGSC-PRC-</v>
      </c>
    </row>
    <row r="3540" customFormat="false" ht="12.75" hidden="false" customHeight="false" outlineLevel="0" collapsed="false">
      <c r="A3540" s="81" t="n">
        <v>36682</v>
      </c>
      <c r="B3540" s="82" t="s">
        <v>55</v>
      </c>
      <c r="C3540" s="82" t="s">
        <v>56</v>
      </c>
      <c r="D3540" s="82" t="s">
        <v>103</v>
      </c>
      <c r="E3540" s="82" t="s">
        <v>24</v>
      </c>
      <c r="F3540" s="81"/>
      <c r="G3540" s="82" t="s">
        <v>71</v>
      </c>
      <c r="H3540" s="90" t="n">
        <v>38047</v>
      </c>
      <c r="I3540" s="82" t="n">
        <v>0</v>
      </c>
      <c r="J3540" s="82" t="n">
        <v>0</v>
      </c>
      <c r="K3540" s="83" t="n">
        <f aca="false">IF(J3540=0,0,J3540/I3540)</f>
        <v>0</v>
      </c>
      <c r="L3540" s="83" t="n">
        <f aca="false">I3540/UOM</f>
        <v>0</v>
      </c>
      <c r="M3540" s="83" t="n">
        <f aca="false">J3540/UOM</f>
        <v>0</v>
      </c>
      <c r="N3540" s="84" t="str">
        <f aca="false">IF(F3540="P","PHY",IF(F3540="G","G",E3540))</f>
        <v>P</v>
      </c>
      <c r="O3540" s="84" t="str">
        <f aca="false">IF(ISNA(VLOOKUP(G3540,BadCanCurves,1,FALSE())),VLOOKUP(D3540,FOLIOS,6,FALSE()),"not used")</f>
        <v>not used</v>
      </c>
      <c r="P3540" s="84" t="n">
        <f aca="false">IF($N3540="P",VLOOKUP(H3540,PrcBuckets,2,FALSE()),0)</f>
        <v>12</v>
      </c>
      <c r="Q3540" s="84" t="n">
        <f aca="false">IF($N3540="D",VLOOKUP(H3540,BasisBuckets,2,FALSE()),0)</f>
        <v>0</v>
      </c>
      <c r="R3540" s="84" t="n">
        <f aca="false">IF($N3540="PHY",VLOOKUP(H3540,PGDBuckets,2,FALSE()),0)</f>
        <v>0</v>
      </c>
      <c r="S3540" s="84" t="n">
        <f aca="false">IF($N3540="G",VLOOKUP(H3540,PGDBuckets,2,FALSE()),0)</f>
        <v>0</v>
      </c>
      <c r="T3540" s="84" t="n">
        <f aca="false">SUM(P3540:S3540)</f>
        <v>12</v>
      </c>
      <c r="U3540" s="84" t="str">
        <f aca="false">IF(O3540="not used","-",O3540&amp;N3540&amp;T3540)</f>
        <v>-</v>
      </c>
      <c r="V3540" s="84" t="str">
        <f aca="false">IF(O3540="Not Used","-",VLOOKUP(D3540,FOLIOS,7,FALSE())&amp;H3540)</f>
        <v>-</v>
      </c>
      <c r="W3540" s="84" t="str">
        <f aca="false">IF(U3540="-","-",O3540&amp;E3540&amp;H3540)</f>
        <v>-</v>
      </c>
      <c r="X3540" s="85" t="str">
        <f aca="false">D3540&amp;G3540</f>
        <v>FT-CAND-EGSC-PRCTOLL:WADD/BOS</v>
      </c>
      <c r="AF3540" s="0" t="str">
        <f aca="false">D3540&amp;V3540</f>
        <v>FT-CAND-EGSC-PRC-</v>
      </c>
    </row>
    <row r="3541" customFormat="false" ht="12.75" hidden="false" customHeight="false" outlineLevel="0" collapsed="false">
      <c r="A3541" s="81" t="n">
        <v>36682</v>
      </c>
      <c r="B3541" s="82" t="s">
        <v>55</v>
      </c>
      <c r="C3541" s="82" t="s">
        <v>56</v>
      </c>
      <c r="D3541" s="82" t="s">
        <v>103</v>
      </c>
      <c r="E3541" s="82" t="s">
        <v>24</v>
      </c>
      <c r="F3541" s="81"/>
      <c r="G3541" s="82" t="s">
        <v>71</v>
      </c>
      <c r="H3541" s="90" t="n">
        <v>38078</v>
      </c>
      <c r="I3541" s="82" t="n">
        <v>0</v>
      </c>
      <c r="J3541" s="82" t="n">
        <v>0</v>
      </c>
      <c r="K3541" s="83" t="n">
        <f aca="false">IF(J3541=0,0,J3541/I3541)</f>
        <v>0</v>
      </c>
      <c r="L3541" s="83" t="n">
        <f aca="false">I3541/UOM</f>
        <v>0</v>
      </c>
      <c r="M3541" s="83" t="n">
        <f aca="false">J3541/UOM</f>
        <v>0</v>
      </c>
      <c r="N3541" s="84" t="str">
        <f aca="false">IF(F3541="P","PHY",IF(F3541="G","G",E3541))</f>
        <v>P</v>
      </c>
      <c r="O3541" s="84" t="str">
        <f aca="false">IF(ISNA(VLOOKUP(G3541,BadCanCurves,1,FALSE())),VLOOKUP(D3541,FOLIOS,6,FALSE()),"not used")</f>
        <v>not used</v>
      </c>
      <c r="P3541" s="84" t="n">
        <f aca="false">IF($N3541="P",VLOOKUP(H3541,PrcBuckets,2,FALSE()),0)</f>
        <v>12</v>
      </c>
      <c r="Q3541" s="84" t="n">
        <f aca="false">IF($N3541="D",VLOOKUP(H3541,BasisBuckets,2,FALSE()),0)</f>
        <v>0</v>
      </c>
      <c r="R3541" s="84" t="n">
        <f aca="false">IF($N3541="PHY",VLOOKUP(H3541,PGDBuckets,2,FALSE()),0)</f>
        <v>0</v>
      </c>
      <c r="S3541" s="84" t="n">
        <f aca="false">IF($N3541="G",VLOOKUP(H3541,PGDBuckets,2,FALSE()),0)</f>
        <v>0</v>
      </c>
      <c r="T3541" s="84" t="n">
        <f aca="false">SUM(P3541:S3541)</f>
        <v>12</v>
      </c>
      <c r="U3541" s="84" t="str">
        <f aca="false">IF(O3541="not used","-",O3541&amp;N3541&amp;T3541)</f>
        <v>-</v>
      </c>
      <c r="V3541" s="84" t="str">
        <f aca="false">IF(O3541="Not Used","-",VLOOKUP(D3541,FOLIOS,7,FALSE())&amp;H3541)</f>
        <v>-</v>
      </c>
      <c r="W3541" s="84" t="str">
        <f aca="false">IF(U3541="-","-",O3541&amp;E3541&amp;H3541)</f>
        <v>-</v>
      </c>
      <c r="X3541" s="85" t="str">
        <f aca="false">D3541&amp;G3541</f>
        <v>FT-CAND-EGSC-PRCTOLL:WADD/BOS</v>
      </c>
      <c r="AF3541" s="0" t="str">
        <f aca="false">D3541&amp;V3541</f>
        <v>FT-CAND-EGSC-PRC-</v>
      </c>
    </row>
    <row r="3542" customFormat="false" ht="12.75" hidden="false" customHeight="false" outlineLevel="0" collapsed="false">
      <c r="A3542" s="81" t="n">
        <v>36682</v>
      </c>
      <c r="B3542" s="82" t="s">
        <v>55</v>
      </c>
      <c r="C3542" s="82" t="s">
        <v>56</v>
      </c>
      <c r="D3542" s="82" t="s">
        <v>103</v>
      </c>
      <c r="E3542" s="82" t="s">
        <v>24</v>
      </c>
      <c r="F3542" s="81"/>
      <c r="G3542" s="82" t="s">
        <v>71</v>
      </c>
      <c r="H3542" s="90" t="n">
        <v>38108</v>
      </c>
      <c r="I3542" s="82" t="n">
        <v>0</v>
      </c>
      <c r="J3542" s="82" t="n">
        <v>0</v>
      </c>
      <c r="K3542" s="83" t="n">
        <f aca="false">IF(J3542=0,0,J3542/I3542)</f>
        <v>0</v>
      </c>
      <c r="L3542" s="83" t="n">
        <f aca="false">I3542/UOM</f>
        <v>0</v>
      </c>
      <c r="M3542" s="83" t="n">
        <f aca="false">J3542/UOM</f>
        <v>0</v>
      </c>
      <c r="N3542" s="84" t="str">
        <f aca="false">IF(F3542="P","PHY",IF(F3542="G","G",E3542))</f>
        <v>P</v>
      </c>
      <c r="O3542" s="84" t="str">
        <f aca="false">IF(ISNA(VLOOKUP(G3542,BadCanCurves,1,FALSE())),VLOOKUP(D3542,FOLIOS,6,FALSE()),"not used")</f>
        <v>not used</v>
      </c>
      <c r="P3542" s="84" t="n">
        <f aca="false">IF($N3542="P",VLOOKUP(H3542,PrcBuckets,2,FALSE()),0)</f>
        <v>12</v>
      </c>
      <c r="Q3542" s="84" t="n">
        <f aca="false">IF($N3542="D",VLOOKUP(H3542,BasisBuckets,2,FALSE()),0)</f>
        <v>0</v>
      </c>
      <c r="R3542" s="84" t="n">
        <f aca="false">IF($N3542="PHY",VLOOKUP(H3542,PGDBuckets,2,FALSE()),0)</f>
        <v>0</v>
      </c>
      <c r="S3542" s="84" t="n">
        <f aca="false">IF($N3542="G",VLOOKUP(H3542,PGDBuckets,2,FALSE()),0)</f>
        <v>0</v>
      </c>
      <c r="T3542" s="84" t="n">
        <f aca="false">SUM(P3542:S3542)</f>
        <v>12</v>
      </c>
      <c r="U3542" s="84" t="str">
        <f aca="false">IF(O3542="not used","-",O3542&amp;N3542&amp;T3542)</f>
        <v>-</v>
      </c>
      <c r="V3542" s="84" t="str">
        <f aca="false">IF(O3542="Not Used","-",VLOOKUP(D3542,FOLIOS,7,FALSE())&amp;H3542)</f>
        <v>-</v>
      </c>
      <c r="W3542" s="84" t="str">
        <f aca="false">IF(U3542="-","-",O3542&amp;E3542&amp;H3542)</f>
        <v>-</v>
      </c>
      <c r="X3542" s="85" t="str">
        <f aca="false">D3542&amp;G3542</f>
        <v>FT-CAND-EGSC-PRCTOLL:WADD/BOS</v>
      </c>
      <c r="AF3542" s="0" t="str">
        <f aca="false">D3542&amp;V3542</f>
        <v>FT-CAND-EGSC-PRC-</v>
      </c>
    </row>
    <row r="3543" customFormat="false" ht="12.75" hidden="false" customHeight="false" outlineLevel="0" collapsed="false">
      <c r="A3543" s="81" t="n">
        <v>36682</v>
      </c>
      <c r="B3543" s="82" t="s">
        <v>55</v>
      </c>
      <c r="C3543" s="82" t="s">
        <v>56</v>
      </c>
      <c r="D3543" s="82" t="s">
        <v>103</v>
      </c>
      <c r="E3543" s="82" t="s">
        <v>24</v>
      </c>
      <c r="F3543" s="81"/>
      <c r="G3543" s="82" t="s">
        <v>71</v>
      </c>
      <c r="H3543" s="90" t="n">
        <v>38139</v>
      </c>
      <c r="I3543" s="82" t="n">
        <v>0</v>
      </c>
      <c r="J3543" s="82" t="n">
        <v>0</v>
      </c>
      <c r="K3543" s="83" t="n">
        <f aca="false">IF(J3543=0,0,J3543/I3543)</f>
        <v>0</v>
      </c>
      <c r="L3543" s="83" t="n">
        <f aca="false">I3543/UOM</f>
        <v>0</v>
      </c>
      <c r="M3543" s="83" t="n">
        <f aca="false">J3543/UOM</f>
        <v>0</v>
      </c>
      <c r="N3543" s="84" t="str">
        <f aca="false">IF(F3543="P","PHY",IF(F3543="G","G",E3543))</f>
        <v>P</v>
      </c>
      <c r="O3543" s="84" t="str">
        <f aca="false">IF(ISNA(VLOOKUP(G3543,BadCanCurves,1,FALSE())),VLOOKUP(D3543,FOLIOS,6,FALSE()),"not used")</f>
        <v>not used</v>
      </c>
      <c r="P3543" s="84" t="n">
        <f aca="false">IF($N3543="P",VLOOKUP(H3543,PrcBuckets,2,FALSE()),0)</f>
        <v>12</v>
      </c>
      <c r="Q3543" s="84" t="n">
        <f aca="false">IF($N3543="D",VLOOKUP(H3543,BasisBuckets,2,FALSE()),0)</f>
        <v>0</v>
      </c>
      <c r="R3543" s="84" t="n">
        <f aca="false">IF($N3543="PHY",VLOOKUP(H3543,PGDBuckets,2,FALSE()),0)</f>
        <v>0</v>
      </c>
      <c r="S3543" s="84" t="n">
        <f aca="false">IF($N3543="G",VLOOKUP(H3543,PGDBuckets,2,FALSE()),0)</f>
        <v>0</v>
      </c>
      <c r="T3543" s="84" t="n">
        <f aca="false">SUM(P3543:S3543)</f>
        <v>12</v>
      </c>
      <c r="U3543" s="84" t="str">
        <f aca="false">IF(O3543="not used","-",O3543&amp;N3543&amp;T3543)</f>
        <v>-</v>
      </c>
      <c r="V3543" s="84" t="str">
        <f aca="false">IF(O3543="Not Used","-",VLOOKUP(D3543,FOLIOS,7,FALSE())&amp;H3543)</f>
        <v>-</v>
      </c>
      <c r="W3543" s="84" t="str">
        <f aca="false">IF(U3543="-","-",O3543&amp;E3543&amp;H3543)</f>
        <v>-</v>
      </c>
      <c r="X3543" s="85" t="str">
        <f aca="false">D3543&amp;G3543</f>
        <v>FT-CAND-EGSC-PRCTOLL:WADD/BOS</v>
      </c>
      <c r="AF3543" s="0" t="str">
        <f aca="false">D3543&amp;V3543</f>
        <v>FT-CAND-EGSC-PRC-</v>
      </c>
    </row>
    <row r="3544" customFormat="false" ht="12.75" hidden="false" customHeight="false" outlineLevel="0" collapsed="false">
      <c r="A3544" s="81" t="n">
        <v>36682</v>
      </c>
      <c r="B3544" s="82" t="s">
        <v>55</v>
      </c>
      <c r="C3544" s="82" t="s">
        <v>56</v>
      </c>
      <c r="D3544" s="82" t="s">
        <v>103</v>
      </c>
      <c r="E3544" s="82" t="s">
        <v>24</v>
      </c>
      <c r="F3544" s="81"/>
      <c r="G3544" s="82" t="s">
        <v>71</v>
      </c>
      <c r="H3544" s="90" t="n">
        <v>38169</v>
      </c>
      <c r="I3544" s="82" t="n">
        <v>0</v>
      </c>
      <c r="J3544" s="82" t="n">
        <v>0</v>
      </c>
      <c r="K3544" s="83" t="n">
        <f aca="false">IF(J3544=0,0,J3544/I3544)</f>
        <v>0</v>
      </c>
      <c r="L3544" s="83" t="n">
        <f aca="false">I3544/UOM</f>
        <v>0</v>
      </c>
      <c r="M3544" s="83" t="n">
        <f aca="false">J3544/UOM</f>
        <v>0</v>
      </c>
      <c r="N3544" s="84" t="str">
        <f aca="false">IF(F3544="P","PHY",IF(F3544="G","G",E3544))</f>
        <v>P</v>
      </c>
      <c r="O3544" s="84" t="str">
        <f aca="false">IF(ISNA(VLOOKUP(G3544,BadCanCurves,1,FALSE())),VLOOKUP(D3544,FOLIOS,6,FALSE()),"not used")</f>
        <v>not used</v>
      </c>
      <c r="P3544" s="84" t="n">
        <f aca="false">IF($N3544="P",VLOOKUP(H3544,PrcBuckets,2,FALSE()),0)</f>
        <v>12</v>
      </c>
      <c r="Q3544" s="84" t="n">
        <f aca="false">IF($N3544="D",VLOOKUP(H3544,BasisBuckets,2,FALSE()),0)</f>
        <v>0</v>
      </c>
      <c r="R3544" s="84" t="n">
        <f aca="false">IF($N3544="PHY",VLOOKUP(H3544,PGDBuckets,2,FALSE()),0)</f>
        <v>0</v>
      </c>
      <c r="S3544" s="84" t="n">
        <f aca="false">IF($N3544="G",VLOOKUP(H3544,PGDBuckets,2,FALSE()),0)</f>
        <v>0</v>
      </c>
      <c r="T3544" s="84" t="n">
        <f aca="false">SUM(P3544:S3544)</f>
        <v>12</v>
      </c>
      <c r="U3544" s="84" t="str">
        <f aca="false">IF(O3544="not used","-",O3544&amp;N3544&amp;T3544)</f>
        <v>-</v>
      </c>
      <c r="V3544" s="84" t="str">
        <f aca="false">IF(O3544="Not Used","-",VLOOKUP(D3544,FOLIOS,7,FALSE())&amp;H3544)</f>
        <v>-</v>
      </c>
      <c r="W3544" s="84" t="str">
        <f aca="false">IF(U3544="-","-",O3544&amp;E3544&amp;H3544)</f>
        <v>-</v>
      </c>
      <c r="X3544" s="85" t="str">
        <f aca="false">D3544&amp;G3544</f>
        <v>FT-CAND-EGSC-PRCTOLL:WADD/BOS</v>
      </c>
      <c r="AF3544" s="0" t="str">
        <f aca="false">D3544&amp;V3544</f>
        <v>FT-CAND-EGSC-PRC-</v>
      </c>
    </row>
    <row r="3545" customFormat="false" ht="12.75" hidden="false" customHeight="false" outlineLevel="0" collapsed="false">
      <c r="A3545" s="81" t="n">
        <v>36682</v>
      </c>
      <c r="B3545" s="82" t="s">
        <v>55</v>
      </c>
      <c r="C3545" s="82" t="s">
        <v>56</v>
      </c>
      <c r="D3545" s="82" t="s">
        <v>103</v>
      </c>
      <c r="E3545" s="82" t="s">
        <v>24</v>
      </c>
      <c r="F3545" s="81"/>
      <c r="G3545" s="82" t="s">
        <v>71</v>
      </c>
      <c r="H3545" s="90" t="n">
        <v>38200</v>
      </c>
      <c r="I3545" s="82" t="n">
        <v>0</v>
      </c>
      <c r="J3545" s="82" t="n">
        <v>0</v>
      </c>
      <c r="K3545" s="83" t="n">
        <f aca="false">IF(J3545=0,0,J3545/I3545)</f>
        <v>0</v>
      </c>
      <c r="L3545" s="83" t="n">
        <f aca="false">I3545/UOM</f>
        <v>0</v>
      </c>
      <c r="M3545" s="83" t="n">
        <f aca="false">J3545/UOM</f>
        <v>0</v>
      </c>
      <c r="N3545" s="84" t="str">
        <f aca="false">IF(F3545="P","PHY",IF(F3545="G","G",E3545))</f>
        <v>P</v>
      </c>
      <c r="O3545" s="84" t="str">
        <f aca="false">IF(ISNA(VLOOKUP(G3545,BadCanCurves,1,FALSE())),VLOOKUP(D3545,FOLIOS,6,FALSE()),"not used")</f>
        <v>not used</v>
      </c>
      <c r="P3545" s="84" t="n">
        <f aca="false">IF($N3545="P",VLOOKUP(H3545,PrcBuckets,2,FALSE()),0)</f>
        <v>12</v>
      </c>
      <c r="Q3545" s="84" t="n">
        <f aca="false">IF($N3545="D",VLOOKUP(H3545,BasisBuckets,2,FALSE()),0)</f>
        <v>0</v>
      </c>
      <c r="R3545" s="84" t="n">
        <f aca="false">IF($N3545="PHY",VLOOKUP(H3545,PGDBuckets,2,FALSE()),0)</f>
        <v>0</v>
      </c>
      <c r="S3545" s="84" t="n">
        <f aca="false">IF($N3545="G",VLOOKUP(H3545,PGDBuckets,2,FALSE()),0)</f>
        <v>0</v>
      </c>
      <c r="T3545" s="84" t="n">
        <f aca="false">SUM(P3545:S3545)</f>
        <v>12</v>
      </c>
      <c r="U3545" s="84" t="str">
        <f aca="false">IF(O3545="not used","-",O3545&amp;N3545&amp;T3545)</f>
        <v>-</v>
      </c>
      <c r="V3545" s="84" t="str">
        <f aca="false">IF(O3545="Not Used","-",VLOOKUP(D3545,FOLIOS,7,FALSE())&amp;H3545)</f>
        <v>-</v>
      </c>
      <c r="W3545" s="84" t="str">
        <f aca="false">IF(U3545="-","-",O3545&amp;E3545&amp;H3545)</f>
        <v>-</v>
      </c>
      <c r="X3545" s="85" t="str">
        <f aca="false">D3545&amp;G3545</f>
        <v>FT-CAND-EGSC-PRCTOLL:WADD/BOS</v>
      </c>
      <c r="AF3545" s="0" t="str">
        <f aca="false">D3545&amp;V3545</f>
        <v>FT-CAND-EGSC-PRC-</v>
      </c>
    </row>
    <row r="3546" customFormat="false" ht="12.75" hidden="false" customHeight="false" outlineLevel="0" collapsed="false">
      <c r="A3546" s="81" t="n">
        <v>36682</v>
      </c>
      <c r="B3546" s="82" t="s">
        <v>55</v>
      </c>
      <c r="C3546" s="82" t="s">
        <v>56</v>
      </c>
      <c r="D3546" s="82" t="s">
        <v>103</v>
      </c>
      <c r="E3546" s="82" t="s">
        <v>24</v>
      </c>
      <c r="F3546" s="81"/>
      <c r="G3546" s="82" t="s">
        <v>71</v>
      </c>
      <c r="H3546" s="90" t="n">
        <v>38231</v>
      </c>
      <c r="I3546" s="82" t="n">
        <v>0</v>
      </c>
      <c r="J3546" s="82" t="n">
        <v>0</v>
      </c>
      <c r="K3546" s="83" t="n">
        <f aca="false">IF(J3546=0,0,J3546/I3546)</f>
        <v>0</v>
      </c>
      <c r="L3546" s="83" t="n">
        <f aca="false">I3546/UOM</f>
        <v>0</v>
      </c>
      <c r="M3546" s="83" t="n">
        <f aca="false">J3546/UOM</f>
        <v>0</v>
      </c>
      <c r="N3546" s="84" t="str">
        <f aca="false">IF(F3546="P","PHY",IF(F3546="G","G",E3546))</f>
        <v>P</v>
      </c>
      <c r="O3546" s="84" t="str">
        <f aca="false">IF(ISNA(VLOOKUP(G3546,BadCanCurves,1,FALSE())),VLOOKUP(D3546,FOLIOS,6,FALSE()),"not used")</f>
        <v>not used</v>
      </c>
      <c r="P3546" s="84" t="n">
        <f aca="false">IF($N3546="P",VLOOKUP(H3546,PrcBuckets,2,FALSE()),0)</f>
        <v>12</v>
      </c>
      <c r="Q3546" s="84" t="n">
        <f aca="false">IF($N3546="D",VLOOKUP(H3546,BasisBuckets,2,FALSE()),0)</f>
        <v>0</v>
      </c>
      <c r="R3546" s="84" t="n">
        <f aca="false">IF($N3546="PHY",VLOOKUP(H3546,PGDBuckets,2,FALSE()),0)</f>
        <v>0</v>
      </c>
      <c r="S3546" s="84" t="n">
        <f aca="false">IF($N3546="G",VLOOKUP(H3546,PGDBuckets,2,FALSE()),0)</f>
        <v>0</v>
      </c>
      <c r="T3546" s="84" t="n">
        <f aca="false">SUM(P3546:S3546)</f>
        <v>12</v>
      </c>
      <c r="U3546" s="84" t="str">
        <f aca="false">IF(O3546="not used","-",O3546&amp;N3546&amp;T3546)</f>
        <v>-</v>
      </c>
      <c r="V3546" s="84" t="str">
        <f aca="false">IF(O3546="Not Used","-",VLOOKUP(D3546,FOLIOS,7,FALSE())&amp;H3546)</f>
        <v>-</v>
      </c>
      <c r="W3546" s="84" t="str">
        <f aca="false">IF(U3546="-","-",O3546&amp;E3546&amp;H3546)</f>
        <v>-</v>
      </c>
      <c r="X3546" s="85" t="str">
        <f aca="false">D3546&amp;G3546</f>
        <v>FT-CAND-EGSC-PRCTOLL:WADD/BOS</v>
      </c>
      <c r="AF3546" s="0" t="str">
        <f aca="false">D3546&amp;V3546</f>
        <v>FT-CAND-EGSC-PRC-</v>
      </c>
    </row>
    <row r="3547" customFormat="false" ht="12.75" hidden="false" customHeight="false" outlineLevel="0" collapsed="false">
      <c r="A3547" s="81" t="n">
        <v>36682</v>
      </c>
      <c r="B3547" s="82" t="s">
        <v>55</v>
      </c>
      <c r="C3547" s="82" t="s">
        <v>56</v>
      </c>
      <c r="D3547" s="82" t="s">
        <v>103</v>
      </c>
      <c r="E3547" s="82" t="s">
        <v>24</v>
      </c>
      <c r="F3547" s="81"/>
      <c r="G3547" s="82" t="s">
        <v>71</v>
      </c>
      <c r="H3547" s="90" t="n">
        <v>38261</v>
      </c>
      <c r="I3547" s="82" t="n">
        <v>0</v>
      </c>
      <c r="J3547" s="82" t="n">
        <v>0</v>
      </c>
      <c r="K3547" s="83" t="n">
        <f aca="false">IF(J3547=0,0,J3547/I3547)</f>
        <v>0</v>
      </c>
      <c r="L3547" s="83" t="n">
        <f aca="false">I3547/UOM</f>
        <v>0</v>
      </c>
      <c r="M3547" s="83" t="n">
        <f aca="false">J3547/UOM</f>
        <v>0</v>
      </c>
      <c r="N3547" s="84" t="str">
        <f aca="false">IF(F3547="P","PHY",IF(F3547="G","G",E3547))</f>
        <v>P</v>
      </c>
      <c r="O3547" s="84" t="str">
        <f aca="false">IF(ISNA(VLOOKUP(G3547,BadCanCurves,1,FALSE())),VLOOKUP(D3547,FOLIOS,6,FALSE()),"not used")</f>
        <v>not used</v>
      </c>
      <c r="P3547" s="84" t="n">
        <f aca="false">IF($N3547="P",VLOOKUP(H3547,PrcBuckets,2,FALSE()),0)</f>
        <v>12</v>
      </c>
      <c r="Q3547" s="84" t="n">
        <f aca="false">IF($N3547="D",VLOOKUP(H3547,BasisBuckets,2,FALSE()),0)</f>
        <v>0</v>
      </c>
      <c r="R3547" s="84" t="n">
        <f aca="false">IF($N3547="PHY",VLOOKUP(H3547,PGDBuckets,2,FALSE()),0)</f>
        <v>0</v>
      </c>
      <c r="S3547" s="84" t="n">
        <f aca="false">IF($N3547="G",VLOOKUP(H3547,PGDBuckets,2,FALSE()),0)</f>
        <v>0</v>
      </c>
      <c r="T3547" s="84" t="n">
        <f aca="false">SUM(P3547:S3547)</f>
        <v>12</v>
      </c>
      <c r="U3547" s="84" t="str">
        <f aca="false">IF(O3547="not used","-",O3547&amp;N3547&amp;T3547)</f>
        <v>-</v>
      </c>
      <c r="V3547" s="84" t="str">
        <f aca="false">IF(O3547="Not Used","-",VLOOKUP(D3547,FOLIOS,7,FALSE())&amp;H3547)</f>
        <v>-</v>
      </c>
      <c r="W3547" s="84" t="str">
        <f aca="false">IF(U3547="-","-",O3547&amp;E3547&amp;H3547)</f>
        <v>-</v>
      </c>
      <c r="X3547" s="85" t="str">
        <f aca="false">D3547&amp;G3547</f>
        <v>FT-CAND-EGSC-PRCTOLL:WADD/BOS</v>
      </c>
      <c r="AF3547" s="0" t="str">
        <f aca="false">D3547&amp;V3547</f>
        <v>FT-CAND-EGSC-PRC-</v>
      </c>
    </row>
    <row r="3548" customFormat="false" ht="12.75" hidden="false" customHeight="false" outlineLevel="0" collapsed="false">
      <c r="A3548" s="81" t="n">
        <v>36682</v>
      </c>
      <c r="B3548" s="82" t="s">
        <v>55</v>
      </c>
      <c r="C3548" s="82" t="s">
        <v>56</v>
      </c>
      <c r="D3548" s="82" t="s">
        <v>103</v>
      </c>
      <c r="E3548" s="82" t="s">
        <v>24</v>
      </c>
      <c r="F3548" s="81"/>
      <c r="G3548" s="82" t="s">
        <v>71</v>
      </c>
      <c r="H3548" s="90" t="n">
        <v>38292</v>
      </c>
      <c r="I3548" s="82" t="n">
        <v>0</v>
      </c>
      <c r="J3548" s="82" t="n">
        <v>0</v>
      </c>
      <c r="K3548" s="83" t="n">
        <f aca="false">IF(J3548=0,0,J3548/I3548)</f>
        <v>0</v>
      </c>
      <c r="L3548" s="83" t="n">
        <f aca="false">I3548/UOM</f>
        <v>0</v>
      </c>
      <c r="M3548" s="83" t="n">
        <f aca="false">J3548/UOM</f>
        <v>0</v>
      </c>
      <c r="N3548" s="84" t="str">
        <f aca="false">IF(F3548="P","PHY",IF(F3548="G","G",E3548))</f>
        <v>P</v>
      </c>
      <c r="O3548" s="84" t="str">
        <f aca="false">IF(ISNA(VLOOKUP(G3548,BadCanCurves,1,FALSE())),VLOOKUP(D3548,FOLIOS,6,FALSE()),"not used")</f>
        <v>not used</v>
      </c>
      <c r="P3548" s="84" t="n">
        <f aca="false">IF($N3548="P",VLOOKUP(H3548,PrcBuckets,2,FALSE()),0)</f>
        <v>12</v>
      </c>
      <c r="Q3548" s="84" t="n">
        <f aca="false">IF($N3548="D",VLOOKUP(H3548,BasisBuckets,2,FALSE()),0)</f>
        <v>0</v>
      </c>
      <c r="R3548" s="84" t="n">
        <f aca="false">IF($N3548="PHY",VLOOKUP(H3548,PGDBuckets,2,FALSE()),0)</f>
        <v>0</v>
      </c>
      <c r="S3548" s="84" t="n">
        <f aca="false">IF($N3548="G",VLOOKUP(H3548,PGDBuckets,2,FALSE()),0)</f>
        <v>0</v>
      </c>
      <c r="T3548" s="84" t="n">
        <f aca="false">SUM(P3548:S3548)</f>
        <v>12</v>
      </c>
      <c r="U3548" s="84" t="str">
        <f aca="false">IF(O3548="not used","-",O3548&amp;N3548&amp;T3548)</f>
        <v>-</v>
      </c>
      <c r="V3548" s="84" t="str">
        <f aca="false">IF(O3548="Not Used","-",VLOOKUP(D3548,FOLIOS,7,FALSE())&amp;H3548)</f>
        <v>-</v>
      </c>
      <c r="W3548" s="84" t="str">
        <f aca="false">IF(U3548="-","-",O3548&amp;E3548&amp;H3548)</f>
        <v>-</v>
      </c>
      <c r="X3548" s="85" t="str">
        <f aca="false">D3548&amp;G3548</f>
        <v>FT-CAND-EGSC-PRCTOLL:WADD/BOS</v>
      </c>
      <c r="AF3548" s="0" t="str">
        <f aca="false">D3548&amp;V3548</f>
        <v>FT-CAND-EGSC-PRC-</v>
      </c>
    </row>
    <row r="3549" customFormat="false" ht="12.75" hidden="false" customHeight="false" outlineLevel="0" collapsed="false">
      <c r="A3549" s="81" t="n">
        <v>36682</v>
      </c>
      <c r="B3549" s="82" t="s">
        <v>55</v>
      </c>
      <c r="C3549" s="82" t="s">
        <v>56</v>
      </c>
      <c r="D3549" s="82" t="s">
        <v>103</v>
      </c>
      <c r="E3549" s="82" t="s">
        <v>24</v>
      </c>
      <c r="F3549" s="81"/>
      <c r="G3549" s="82" t="s">
        <v>71</v>
      </c>
      <c r="H3549" s="90" t="n">
        <v>38322</v>
      </c>
      <c r="I3549" s="82" t="n">
        <v>0</v>
      </c>
      <c r="J3549" s="82" t="n">
        <v>0</v>
      </c>
      <c r="K3549" s="83" t="n">
        <f aca="false">IF(J3549=0,0,J3549/I3549)</f>
        <v>0</v>
      </c>
      <c r="L3549" s="83" t="n">
        <f aca="false">I3549/UOM</f>
        <v>0</v>
      </c>
      <c r="M3549" s="83" t="n">
        <f aca="false">J3549/UOM</f>
        <v>0</v>
      </c>
      <c r="N3549" s="84" t="str">
        <f aca="false">IF(F3549="P","PHY",IF(F3549="G","G",E3549))</f>
        <v>P</v>
      </c>
      <c r="O3549" s="84" t="str">
        <f aca="false">IF(ISNA(VLOOKUP(G3549,BadCanCurves,1,FALSE())),VLOOKUP(D3549,FOLIOS,6,FALSE()),"not used")</f>
        <v>not used</v>
      </c>
      <c r="P3549" s="84" t="n">
        <f aca="false">IF($N3549="P",VLOOKUP(H3549,PrcBuckets,2,FALSE()),0)</f>
        <v>12</v>
      </c>
      <c r="Q3549" s="84" t="n">
        <f aca="false">IF($N3549="D",VLOOKUP(H3549,BasisBuckets,2,FALSE()),0)</f>
        <v>0</v>
      </c>
      <c r="R3549" s="84" t="n">
        <f aca="false">IF($N3549="PHY",VLOOKUP(H3549,PGDBuckets,2,FALSE()),0)</f>
        <v>0</v>
      </c>
      <c r="S3549" s="84" t="n">
        <f aca="false">IF($N3549="G",VLOOKUP(H3549,PGDBuckets,2,FALSE()),0)</f>
        <v>0</v>
      </c>
      <c r="T3549" s="84" t="n">
        <f aca="false">SUM(P3549:S3549)</f>
        <v>12</v>
      </c>
      <c r="U3549" s="84" t="str">
        <f aca="false">IF(O3549="not used","-",O3549&amp;N3549&amp;T3549)</f>
        <v>-</v>
      </c>
      <c r="V3549" s="84" t="str">
        <f aca="false">IF(O3549="Not Used","-",VLOOKUP(D3549,FOLIOS,7,FALSE())&amp;H3549)</f>
        <v>-</v>
      </c>
      <c r="W3549" s="84" t="str">
        <f aca="false">IF(U3549="-","-",O3549&amp;E3549&amp;H3549)</f>
        <v>-</v>
      </c>
      <c r="X3549" s="85" t="str">
        <f aca="false">D3549&amp;G3549</f>
        <v>FT-CAND-EGSC-PRCTOLL:WADD/BOS</v>
      </c>
      <c r="AF3549" s="0" t="str">
        <f aca="false">D3549&amp;V3549</f>
        <v>FT-CAND-EGSC-PRC-</v>
      </c>
    </row>
    <row r="3550" customFormat="false" ht="12.75" hidden="false" customHeight="false" outlineLevel="0" collapsed="false">
      <c r="A3550" s="81" t="n">
        <v>36682</v>
      </c>
      <c r="B3550" s="82" t="s">
        <v>55</v>
      </c>
      <c r="C3550" s="82" t="s">
        <v>56</v>
      </c>
      <c r="D3550" s="82" t="s">
        <v>103</v>
      </c>
      <c r="E3550" s="82" t="s">
        <v>24</v>
      </c>
      <c r="F3550" s="81"/>
      <c r="G3550" s="82" t="s">
        <v>71</v>
      </c>
      <c r="H3550" s="90" t="n">
        <v>38353</v>
      </c>
      <c r="I3550" s="82" t="n">
        <v>0</v>
      </c>
      <c r="J3550" s="82" t="n">
        <v>0</v>
      </c>
      <c r="K3550" s="83" t="n">
        <f aca="false">IF(J3550=0,0,J3550/I3550)</f>
        <v>0</v>
      </c>
      <c r="L3550" s="83" t="n">
        <f aca="false">I3550/UOM</f>
        <v>0</v>
      </c>
      <c r="M3550" s="83" t="n">
        <f aca="false">J3550/UOM</f>
        <v>0</v>
      </c>
      <c r="N3550" s="84" t="str">
        <f aca="false">IF(F3550="P","PHY",IF(F3550="G","G",E3550))</f>
        <v>P</v>
      </c>
      <c r="O3550" s="84" t="str">
        <f aca="false">IF(ISNA(VLOOKUP(G3550,BadCanCurves,1,FALSE())),VLOOKUP(D3550,FOLIOS,6,FALSE()),"not used")</f>
        <v>not used</v>
      </c>
      <c r="P3550" s="84" t="n">
        <f aca="false">IF($N3550="P",VLOOKUP(H3550,PrcBuckets,2,FALSE()),0)</f>
        <v>13</v>
      </c>
      <c r="Q3550" s="84" t="n">
        <f aca="false">IF($N3550="D",VLOOKUP(H3550,BasisBuckets,2,FALSE()),0)</f>
        <v>0</v>
      </c>
      <c r="R3550" s="84" t="n">
        <f aca="false">IF($N3550="PHY",VLOOKUP(H3550,PGDBuckets,2,FALSE()),0)</f>
        <v>0</v>
      </c>
      <c r="S3550" s="84" t="n">
        <f aca="false">IF($N3550="G",VLOOKUP(H3550,PGDBuckets,2,FALSE()),0)</f>
        <v>0</v>
      </c>
      <c r="T3550" s="84" t="n">
        <f aca="false">SUM(P3550:S3550)</f>
        <v>13</v>
      </c>
      <c r="U3550" s="84" t="str">
        <f aca="false">IF(O3550="not used","-",O3550&amp;N3550&amp;T3550)</f>
        <v>-</v>
      </c>
      <c r="V3550" s="84" t="str">
        <f aca="false">IF(O3550="Not Used","-",VLOOKUP(D3550,FOLIOS,7,FALSE())&amp;H3550)</f>
        <v>-</v>
      </c>
      <c r="W3550" s="84" t="str">
        <f aca="false">IF(U3550="-","-",O3550&amp;E3550&amp;H3550)</f>
        <v>-</v>
      </c>
      <c r="X3550" s="85" t="str">
        <f aca="false">D3550&amp;G3550</f>
        <v>FT-CAND-EGSC-PRCTOLL:WADD/BOS</v>
      </c>
      <c r="AF3550" s="0" t="str">
        <f aca="false">D3550&amp;V3550</f>
        <v>FT-CAND-EGSC-PRC-</v>
      </c>
    </row>
    <row r="3551" customFormat="false" ht="12.75" hidden="false" customHeight="false" outlineLevel="0" collapsed="false">
      <c r="A3551" s="81" t="n">
        <v>36682</v>
      </c>
      <c r="B3551" s="82" t="s">
        <v>55</v>
      </c>
      <c r="C3551" s="82" t="s">
        <v>56</v>
      </c>
      <c r="D3551" s="82" t="s">
        <v>103</v>
      </c>
      <c r="E3551" s="82" t="s">
        <v>24</v>
      </c>
      <c r="F3551" s="81"/>
      <c r="G3551" s="82" t="s">
        <v>71</v>
      </c>
      <c r="H3551" s="90" t="n">
        <v>38384</v>
      </c>
      <c r="I3551" s="82" t="n">
        <v>0</v>
      </c>
      <c r="J3551" s="82" t="n">
        <v>0</v>
      </c>
      <c r="K3551" s="83" t="n">
        <f aca="false">IF(J3551=0,0,J3551/I3551)</f>
        <v>0</v>
      </c>
      <c r="L3551" s="83" t="n">
        <f aca="false">I3551/UOM</f>
        <v>0</v>
      </c>
      <c r="M3551" s="83" t="n">
        <f aca="false">J3551/UOM</f>
        <v>0</v>
      </c>
      <c r="N3551" s="84" t="str">
        <f aca="false">IF(F3551="P","PHY",IF(F3551="G","G",E3551))</f>
        <v>P</v>
      </c>
      <c r="O3551" s="84" t="str">
        <f aca="false">IF(ISNA(VLOOKUP(G3551,BadCanCurves,1,FALSE())),VLOOKUP(D3551,FOLIOS,6,FALSE()),"not used")</f>
        <v>not used</v>
      </c>
      <c r="P3551" s="84" t="n">
        <f aca="false">IF($N3551="P",VLOOKUP(H3551,PrcBuckets,2,FALSE()),0)</f>
        <v>13</v>
      </c>
      <c r="Q3551" s="84" t="n">
        <f aca="false">IF($N3551="D",VLOOKUP(H3551,BasisBuckets,2,FALSE()),0)</f>
        <v>0</v>
      </c>
      <c r="R3551" s="84" t="n">
        <f aca="false">IF($N3551="PHY",VLOOKUP(H3551,PGDBuckets,2,FALSE()),0)</f>
        <v>0</v>
      </c>
      <c r="S3551" s="84" t="n">
        <f aca="false">IF($N3551="G",VLOOKUP(H3551,PGDBuckets,2,FALSE()),0)</f>
        <v>0</v>
      </c>
      <c r="T3551" s="84" t="n">
        <f aca="false">SUM(P3551:S3551)</f>
        <v>13</v>
      </c>
      <c r="U3551" s="84" t="str">
        <f aca="false">IF(O3551="not used","-",O3551&amp;N3551&amp;T3551)</f>
        <v>-</v>
      </c>
      <c r="V3551" s="84" t="str">
        <f aca="false">IF(O3551="Not Used","-",VLOOKUP(D3551,FOLIOS,7,FALSE())&amp;H3551)</f>
        <v>-</v>
      </c>
      <c r="W3551" s="84" t="str">
        <f aca="false">IF(U3551="-","-",O3551&amp;E3551&amp;H3551)</f>
        <v>-</v>
      </c>
      <c r="X3551" s="85" t="str">
        <f aca="false">D3551&amp;G3551</f>
        <v>FT-CAND-EGSC-PRCTOLL:WADD/BOS</v>
      </c>
      <c r="AF3551" s="0" t="str">
        <f aca="false">D3551&amp;V3551</f>
        <v>FT-CAND-EGSC-PRC-</v>
      </c>
    </row>
    <row r="3552" customFormat="false" ht="12.75" hidden="false" customHeight="false" outlineLevel="0" collapsed="false">
      <c r="A3552" s="81" t="n">
        <v>36682</v>
      </c>
      <c r="B3552" s="82" t="s">
        <v>55</v>
      </c>
      <c r="C3552" s="82" t="s">
        <v>56</v>
      </c>
      <c r="D3552" s="82" t="s">
        <v>103</v>
      </c>
      <c r="E3552" s="82" t="s">
        <v>24</v>
      </c>
      <c r="F3552" s="81"/>
      <c r="G3552" s="82" t="s">
        <v>71</v>
      </c>
      <c r="H3552" s="90" t="n">
        <v>38412</v>
      </c>
      <c r="I3552" s="82" t="n">
        <v>0</v>
      </c>
      <c r="J3552" s="82" t="n">
        <v>0</v>
      </c>
      <c r="K3552" s="83" t="n">
        <f aca="false">IF(J3552=0,0,J3552/I3552)</f>
        <v>0</v>
      </c>
      <c r="L3552" s="83" t="n">
        <f aca="false">I3552/UOM</f>
        <v>0</v>
      </c>
      <c r="M3552" s="83" t="n">
        <f aca="false">J3552/UOM</f>
        <v>0</v>
      </c>
      <c r="N3552" s="84" t="str">
        <f aca="false">IF(F3552="P","PHY",IF(F3552="G","G",E3552))</f>
        <v>P</v>
      </c>
      <c r="O3552" s="84" t="str">
        <f aca="false">IF(ISNA(VLOOKUP(G3552,BadCanCurves,1,FALSE())),VLOOKUP(D3552,FOLIOS,6,FALSE()),"not used")</f>
        <v>not used</v>
      </c>
      <c r="P3552" s="84" t="n">
        <f aca="false">IF($N3552="P",VLOOKUP(H3552,PrcBuckets,2,FALSE()),0)</f>
        <v>13</v>
      </c>
      <c r="Q3552" s="84" t="n">
        <f aca="false">IF($N3552="D",VLOOKUP(H3552,BasisBuckets,2,FALSE()),0)</f>
        <v>0</v>
      </c>
      <c r="R3552" s="84" t="n">
        <f aca="false">IF($N3552="PHY",VLOOKUP(H3552,PGDBuckets,2,FALSE()),0)</f>
        <v>0</v>
      </c>
      <c r="S3552" s="84" t="n">
        <f aca="false">IF($N3552="G",VLOOKUP(H3552,PGDBuckets,2,FALSE()),0)</f>
        <v>0</v>
      </c>
      <c r="T3552" s="84" t="n">
        <f aca="false">SUM(P3552:S3552)</f>
        <v>13</v>
      </c>
      <c r="U3552" s="84" t="str">
        <f aca="false">IF(O3552="not used","-",O3552&amp;N3552&amp;T3552)</f>
        <v>-</v>
      </c>
      <c r="V3552" s="84" t="str">
        <f aca="false">IF(O3552="Not Used","-",VLOOKUP(D3552,FOLIOS,7,FALSE())&amp;H3552)</f>
        <v>-</v>
      </c>
      <c r="W3552" s="84" t="str">
        <f aca="false">IF(U3552="-","-",O3552&amp;E3552&amp;H3552)</f>
        <v>-</v>
      </c>
      <c r="X3552" s="85" t="str">
        <f aca="false">D3552&amp;G3552</f>
        <v>FT-CAND-EGSC-PRCTOLL:WADD/BOS</v>
      </c>
      <c r="AF3552" s="0" t="str">
        <f aca="false">D3552&amp;V3552</f>
        <v>FT-CAND-EGSC-PRC-</v>
      </c>
    </row>
    <row r="3553" customFormat="false" ht="12.75" hidden="false" customHeight="false" outlineLevel="0" collapsed="false">
      <c r="A3553" s="81" t="n">
        <v>36682</v>
      </c>
      <c r="B3553" s="82" t="s">
        <v>55</v>
      </c>
      <c r="C3553" s="82" t="s">
        <v>56</v>
      </c>
      <c r="D3553" s="82" t="s">
        <v>103</v>
      </c>
      <c r="E3553" s="82" t="s">
        <v>24</v>
      </c>
      <c r="F3553" s="81"/>
      <c r="G3553" s="82" t="s">
        <v>71</v>
      </c>
      <c r="H3553" s="90" t="n">
        <v>38443</v>
      </c>
      <c r="I3553" s="82" t="n">
        <v>0</v>
      </c>
      <c r="J3553" s="82" t="n">
        <v>0</v>
      </c>
      <c r="K3553" s="83" t="n">
        <f aca="false">IF(J3553=0,0,J3553/I3553)</f>
        <v>0</v>
      </c>
      <c r="L3553" s="83" t="n">
        <f aca="false">I3553/UOM</f>
        <v>0</v>
      </c>
      <c r="M3553" s="83" t="n">
        <f aca="false">J3553/UOM</f>
        <v>0</v>
      </c>
      <c r="N3553" s="84" t="str">
        <f aca="false">IF(F3553="P","PHY",IF(F3553="G","G",E3553))</f>
        <v>P</v>
      </c>
      <c r="O3553" s="84" t="str">
        <f aca="false">IF(ISNA(VLOOKUP(G3553,BadCanCurves,1,FALSE())),VLOOKUP(D3553,FOLIOS,6,FALSE()),"not used")</f>
        <v>not used</v>
      </c>
      <c r="P3553" s="84" t="n">
        <f aca="false">IF($N3553="P",VLOOKUP(H3553,PrcBuckets,2,FALSE()),0)</f>
        <v>13</v>
      </c>
      <c r="Q3553" s="84" t="n">
        <f aca="false">IF($N3553="D",VLOOKUP(H3553,BasisBuckets,2,FALSE()),0)</f>
        <v>0</v>
      </c>
      <c r="R3553" s="84" t="n">
        <f aca="false">IF($N3553="PHY",VLOOKUP(H3553,PGDBuckets,2,FALSE()),0)</f>
        <v>0</v>
      </c>
      <c r="S3553" s="84" t="n">
        <f aca="false">IF($N3553="G",VLOOKUP(H3553,PGDBuckets,2,FALSE()),0)</f>
        <v>0</v>
      </c>
      <c r="T3553" s="84" t="n">
        <f aca="false">SUM(P3553:S3553)</f>
        <v>13</v>
      </c>
      <c r="U3553" s="84" t="str">
        <f aca="false">IF(O3553="not used","-",O3553&amp;N3553&amp;T3553)</f>
        <v>-</v>
      </c>
      <c r="V3553" s="84" t="str">
        <f aca="false">IF(O3553="Not Used","-",VLOOKUP(D3553,FOLIOS,7,FALSE())&amp;H3553)</f>
        <v>-</v>
      </c>
      <c r="W3553" s="84" t="str">
        <f aca="false">IF(U3553="-","-",O3553&amp;E3553&amp;H3553)</f>
        <v>-</v>
      </c>
      <c r="X3553" s="85" t="str">
        <f aca="false">D3553&amp;G3553</f>
        <v>FT-CAND-EGSC-PRCTOLL:WADD/BOS</v>
      </c>
      <c r="AF3553" s="0" t="str">
        <f aca="false">D3553&amp;V3553</f>
        <v>FT-CAND-EGSC-PRC-</v>
      </c>
    </row>
    <row r="3554" customFormat="false" ht="12.75" hidden="false" customHeight="false" outlineLevel="0" collapsed="false">
      <c r="A3554" s="81" t="n">
        <v>36682</v>
      </c>
      <c r="B3554" s="82" t="s">
        <v>55</v>
      </c>
      <c r="C3554" s="82" t="s">
        <v>56</v>
      </c>
      <c r="D3554" s="82" t="s">
        <v>103</v>
      </c>
      <c r="E3554" s="82" t="s">
        <v>24</v>
      </c>
      <c r="F3554" s="81"/>
      <c r="G3554" s="82" t="s">
        <v>71</v>
      </c>
      <c r="H3554" s="90" t="n">
        <v>38473</v>
      </c>
      <c r="I3554" s="82" t="n">
        <v>0</v>
      </c>
      <c r="J3554" s="82" t="n">
        <v>0</v>
      </c>
      <c r="K3554" s="83" t="n">
        <f aca="false">IF(J3554=0,0,J3554/I3554)</f>
        <v>0</v>
      </c>
      <c r="L3554" s="83" t="n">
        <f aca="false">I3554/UOM</f>
        <v>0</v>
      </c>
      <c r="M3554" s="83" t="n">
        <f aca="false">J3554/UOM</f>
        <v>0</v>
      </c>
      <c r="N3554" s="84" t="str">
        <f aca="false">IF(F3554="P","PHY",IF(F3554="G","G",E3554))</f>
        <v>P</v>
      </c>
      <c r="O3554" s="84" t="str">
        <f aca="false">IF(ISNA(VLOOKUP(G3554,BadCanCurves,1,FALSE())),VLOOKUP(D3554,FOLIOS,6,FALSE()),"not used")</f>
        <v>not used</v>
      </c>
      <c r="P3554" s="84" t="n">
        <f aca="false">IF($N3554="P",VLOOKUP(H3554,PrcBuckets,2,FALSE()),0)</f>
        <v>13</v>
      </c>
      <c r="Q3554" s="84" t="n">
        <f aca="false">IF($N3554="D",VLOOKUP(H3554,BasisBuckets,2,FALSE()),0)</f>
        <v>0</v>
      </c>
      <c r="R3554" s="84" t="n">
        <f aca="false">IF($N3554="PHY",VLOOKUP(H3554,PGDBuckets,2,FALSE()),0)</f>
        <v>0</v>
      </c>
      <c r="S3554" s="84" t="n">
        <f aca="false">IF($N3554="G",VLOOKUP(H3554,PGDBuckets,2,FALSE()),0)</f>
        <v>0</v>
      </c>
      <c r="T3554" s="84" t="n">
        <f aca="false">SUM(P3554:S3554)</f>
        <v>13</v>
      </c>
      <c r="U3554" s="84" t="str">
        <f aca="false">IF(O3554="not used","-",O3554&amp;N3554&amp;T3554)</f>
        <v>-</v>
      </c>
      <c r="V3554" s="84" t="str">
        <f aca="false">IF(O3554="Not Used","-",VLOOKUP(D3554,FOLIOS,7,FALSE())&amp;H3554)</f>
        <v>-</v>
      </c>
      <c r="W3554" s="84" t="str">
        <f aca="false">IF(U3554="-","-",O3554&amp;E3554&amp;H3554)</f>
        <v>-</v>
      </c>
      <c r="X3554" s="85" t="str">
        <f aca="false">D3554&amp;G3554</f>
        <v>FT-CAND-EGSC-PRCTOLL:WADD/BOS</v>
      </c>
      <c r="AF3554" s="0" t="str">
        <f aca="false">D3554&amp;V3554</f>
        <v>FT-CAND-EGSC-PRC-</v>
      </c>
    </row>
    <row r="3555" customFormat="false" ht="12.75" hidden="false" customHeight="false" outlineLevel="0" collapsed="false">
      <c r="A3555" s="81" t="n">
        <v>36682</v>
      </c>
      <c r="B3555" s="82" t="s">
        <v>55</v>
      </c>
      <c r="C3555" s="82" t="s">
        <v>56</v>
      </c>
      <c r="D3555" s="82" t="s">
        <v>103</v>
      </c>
      <c r="E3555" s="82" t="s">
        <v>24</v>
      </c>
      <c r="F3555" s="81"/>
      <c r="G3555" s="82" t="s">
        <v>71</v>
      </c>
      <c r="H3555" s="90" t="n">
        <v>38504</v>
      </c>
      <c r="I3555" s="82" t="n">
        <v>0</v>
      </c>
      <c r="J3555" s="82" t="n">
        <v>0</v>
      </c>
      <c r="K3555" s="83" t="n">
        <f aca="false">IF(J3555=0,0,J3555/I3555)</f>
        <v>0</v>
      </c>
      <c r="L3555" s="83" t="n">
        <f aca="false">I3555/UOM</f>
        <v>0</v>
      </c>
      <c r="M3555" s="83" t="n">
        <f aca="false">J3555/UOM</f>
        <v>0</v>
      </c>
      <c r="N3555" s="84" t="str">
        <f aca="false">IF(F3555="P","PHY",IF(F3555="G","G",E3555))</f>
        <v>P</v>
      </c>
      <c r="O3555" s="84" t="str">
        <f aca="false">IF(ISNA(VLOOKUP(G3555,BadCanCurves,1,FALSE())),VLOOKUP(D3555,FOLIOS,6,FALSE()),"not used")</f>
        <v>not used</v>
      </c>
      <c r="P3555" s="84" t="n">
        <f aca="false">IF($N3555="P",VLOOKUP(H3555,PrcBuckets,2,FALSE()),0)</f>
        <v>13</v>
      </c>
      <c r="Q3555" s="84" t="n">
        <f aca="false">IF($N3555="D",VLOOKUP(H3555,BasisBuckets,2,FALSE()),0)</f>
        <v>0</v>
      </c>
      <c r="R3555" s="84" t="n">
        <f aca="false">IF($N3555="PHY",VLOOKUP(H3555,PGDBuckets,2,FALSE()),0)</f>
        <v>0</v>
      </c>
      <c r="S3555" s="84" t="n">
        <f aca="false">IF($N3555="G",VLOOKUP(H3555,PGDBuckets,2,FALSE()),0)</f>
        <v>0</v>
      </c>
      <c r="T3555" s="84" t="n">
        <f aca="false">SUM(P3555:S3555)</f>
        <v>13</v>
      </c>
      <c r="U3555" s="84" t="str">
        <f aca="false">IF(O3555="not used","-",O3555&amp;N3555&amp;T3555)</f>
        <v>-</v>
      </c>
      <c r="V3555" s="84" t="str">
        <f aca="false">IF(O3555="Not Used","-",VLOOKUP(D3555,FOLIOS,7,FALSE())&amp;H3555)</f>
        <v>-</v>
      </c>
      <c r="W3555" s="84" t="str">
        <f aca="false">IF(U3555="-","-",O3555&amp;E3555&amp;H3555)</f>
        <v>-</v>
      </c>
      <c r="X3555" s="85" t="str">
        <f aca="false">D3555&amp;G3555</f>
        <v>FT-CAND-EGSC-PRCTOLL:WADD/BOS</v>
      </c>
      <c r="AF3555" s="0" t="str">
        <f aca="false">D3555&amp;V3555</f>
        <v>FT-CAND-EGSC-PRC-</v>
      </c>
    </row>
    <row r="3556" customFormat="false" ht="12.75" hidden="false" customHeight="false" outlineLevel="0" collapsed="false">
      <c r="A3556" s="81" t="n">
        <v>36682</v>
      </c>
      <c r="B3556" s="82" t="s">
        <v>55</v>
      </c>
      <c r="C3556" s="82" t="s">
        <v>56</v>
      </c>
      <c r="D3556" s="82" t="s">
        <v>103</v>
      </c>
      <c r="E3556" s="82" t="s">
        <v>24</v>
      </c>
      <c r="F3556" s="81"/>
      <c r="G3556" s="82" t="s">
        <v>71</v>
      </c>
      <c r="H3556" s="90" t="n">
        <v>38534</v>
      </c>
      <c r="I3556" s="82" t="n">
        <v>0</v>
      </c>
      <c r="J3556" s="82" t="n">
        <v>0</v>
      </c>
      <c r="K3556" s="83" t="n">
        <f aca="false">IF(J3556=0,0,J3556/I3556)</f>
        <v>0</v>
      </c>
      <c r="L3556" s="83" t="n">
        <f aca="false">I3556/UOM</f>
        <v>0</v>
      </c>
      <c r="M3556" s="83" t="n">
        <f aca="false">J3556/UOM</f>
        <v>0</v>
      </c>
      <c r="N3556" s="84" t="str">
        <f aca="false">IF(F3556="P","PHY",IF(F3556="G","G",E3556))</f>
        <v>P</v>
      </c>
      <c r="O3556" s="84" t="str">
        <f aca="false">IF(ISNA(VLOOKUP(G3556,BadCanCurves,1,FALSE())),VLOOKUP(D3556,FOLIOS,6,FALSE()),"not used")</f>
        <v>not used</v>
      </c>
      <c r="P3556" s="84" t="n">
        <f aca="false">IF($N3556="P",VLOOKUP(H3556,PrcBuckets,2,FALSE()),0)</f>
        <v>13</v>
      </c>
      <c r="Q3556" s="84" t="n">
        <f aca="false">IF($N3556="D",VLOOKUP(H3556,BasisBuckets,2,FALSE()),0)</f>
        <v>0</v>
      </c>
      <c r="R3556" s="84" t="n">
        <f aca="false">IF($N3556="PHY",VLOOKUP(H3556,PGDBuckets,2,FALSE()),0)</f>
        <v>0</v>
      </c>
      <c r="S3556" s="84" t="n">
        <f aca="false">IF($N3556="G",VLOOKUP(H3556,PGDBuckets,2,FALSE()),0)</f>
        <v>0</v>
      </c>
      <c r="T3556" s="84" t="n">
        <f aca="false">SUM(P3556:S3556)</f>
        <v>13</v>
      </c>
      <c r="U3556" s="84" t="str">
        <f aca="false">IF(O3556="not used","-",O3556&amp;N3556&amp;T3556)</f>
        <v>-</v>
      </c>
      <c r="V3556" s="84" t="str">
        <f aca="false">IF(O3556="Not Used","-",VLOOKUP(D3556,FOLIOS,7,FALSE())&amp;H3556)</f>
        <v>-</v>
      </c>
      <c r="W3556" s="84" t="str">
        <f aca="false">IF(U3556="-","-",O3556&amp;E3556&amp;H3556)</f>
        <v>-</v>
      </c>
      <c r="X3556" s="85" t="str">
        <f aca="false">D3556&amp;G3556</f>
        <v>FT-CAND-EGSC-PRCTOLL:WADD/BOS</v>
      </c>
      <c r="AF3556" s="0" t="str">
        <f aca="false">D3556&amp;V3556</f>
        <v>FT-CAND-EGSC-PRC-</v>
      </c>
    </row>
    <row r="3557" customFormat="false" ht="12.75" hidden="false" customHeight="false" outlineLevel="0" collapsed="false">
      <c r="A3557" s="81" t="n">
        <v>36682</v>
      </c>
      <c r="B3557" s="82" t="s">
        <v>55</v>
      </c>
      <c r="C3557" s="82" t="s">
        <v>56</v>
      </c>
      <c r="D3557" s="82" t="s">
        <v>103</v>
      </c>
      <c r="E3557" s="82" t="s">
        <v>24</v>
      </c>
      <c r="F3557" s="81"/>
      <c r="G3557" s="82" t="s">
        <v>71</v>
      </c>
      <c r="H3557" s="90" t="n">
        <v>38565</v>
      </c>
      <c r="I3557" s="82" t="n">
        <v>0</v>
      </c>
      <c r="J3557" s="82" t="n">
        <v>0</v>
      </c>
      <c r="K3557" s="83" t="n">
        <f aca="false">IF(J3557=0,0,J3557/I3557)</f>
        <v>0</v>
      </c>
      <c r="L3557" s="83" t="n">
        <f aca="false">I3557/UOM</f>
        <v>0</v>
      </c>
      <c r="M3557" s="83" t="n">
        <f aca="false">J3557/UOM</f>
        <v>0</v>
      </c>
      <c r="N3557" s="84" t="str">
        <f aca="false">IF(F3557="P","PHY",IF(F3557="G","G",E3557))</f>
        <v>P</v>
      </c>
      <c r="O3557" s="84" t="str">
        <f aca="false">IF(ISNA(VLOOKUP(G3557,BadCanCurves,1,FALSE())),VLOOKUP(D3557,FOLIOS,6,FALSE()),"not used")</f>
        <v>not used</v>
      </c>
      <c r="P3557" s="84" t="n">
        <f aca="false">IF($N3557="P",VLOOKUP(H3557,PrcBuckets,2,FALSE()),0)</f>
        <v>13</v>
      </c>
      <c r="Q3557" s="84" t="n">
        <f aca="false">IF($N3557="D",VLOOKUP(H3557,BasisBuckets,2,FALSE()),0)</f>
        <v>0</v>
      </c>
      <c r="R3557" s="84" t="n">
        <f aca="false">IF($N3557="PHY",VLOOKUP(H3557,PGDBuckets,2,FALSE()),0)</f>
        <v>0</v>
      </c>
      <c r="S3557" s="84" t="n">
        <f aca="false">IF($N3557="G",VLOOKUP(H3557,PGDBuckets,2,FALSE()),0)</f>
        <v>0</v>
      </c>
      <c r="T3557" s="84" t="n">
        <f aca="false">SUM(P3557:S3557)</f>
        <v>13</v>
      </c>
      <c r="U3557" s="84" t="str">
        <f aca="false">IF(O3557="not used","-",O3557&amp;N3557&amp;T3557)</f>
        <v>-</v>
      </c>
      <c r="V3557" s="84" t="str">
        <f aca="false">IF(O3557="Not Used","-",VLOOKUP(D3557,FOLIOS,7,FALSE())&amp;H3557)</f>
        <v>-</v>
      </c>
      <c r="W3557" s="84" t="str">
        <f aca="false">IF(U3557="-","-",O3557&amp;E3557&amp;H3557)</f>
        <v>-</v>
      </c>
      <c r="X3557" s="85" t="str">
        <f aca="false">D3557&amp;G3557</f>
        <v>FT-CAND-EGSC-PRCTOLL:WADD/BOS</v>
      </c>
      <c r="AF3557" s="0" t="str">
        <f aca="false">D3557&amp;V3557</f>
        <v>FT-CAND-EGSC-PRC-</v>
      </c>
    </row>
    <row r="3558" customFormat="false" ht="12.75" hidden="false" customHeight="false" outlineLevel="0" collapsed="false">
      <c r="A3558" s="81" t="n">
        <v>36682</v>
      </c>
      <c r="B3558" s="82" t="s">
        <v>55</v>
      </c>
      <c r="C3558" s="82" t="s">
        <v>56</v>
      </c>
      <c r="D3558" s="82" t="s">
        <v>103</v>
      </c>
      <c r="E3558" s="82" t="s">
        <v>24</v>
      </c>
      <c r="F3558" s="81"/>
      <c r="G3558" s="82" t="s">
        <v>71</v>
      </c>
      <c r="H3558" s="90" t="n">
        <v>38596</v>
      </c>
      <c r="I3558" s="82" t="n">
        <v>0</v>
      </c>
      <c r="J3558" s="82" t="n">
        <v>0</v>
      </c>
      <c r="K3558" s="83" t="n">
        <f aca="false">IF(J3558=0,0,J3558/I3558)</f>
        <v>0</v>
      </c>
      <c r="L3558" s="83" t="n">
        <f aca="false">I3558/UOM</f>
        <v>0</v>
      </c>
      <c r="M3558" s="83" t="n">
        <f aca="false">J3558/UOM</f>
        <v>0</v>
      </c>
      <c r="N3558" s="84" t="str">
        <f aca="false">IF(F3558="P","PHY",IF(F3558="G","G",E3558))</f>
        <v>P</v>
      </c>
      <c r="O3558" s="84" t="str">
        <f aca="false">IF(ISNA(VLOOKUP(G3558,BadCanCurves,1,FALSE())),VLOOKUP(D3558,FOLIOS,6,FALSE()),"not used")</f>
        <v>not used</v>
      </c>
      <c r="P3558" s="84" t="n">
        <f aca="false">IF($N3558="P",VLOOKUP(H3558,PrcBuckets,2,FALSE()),0)</f>
        <v>13</v>
      </c>
      <c r="Q3558" s="84" t="n">
        <f aca="false">IF($N3558="D",VLOOKUP(H3558,BasisBuckets,2,FALSE()),0)</f>
        <v>0</v>
      </c>
      <c r="R3558" s="84" t="n">
        <f aca="false">IF($N3558="PHY",VLOOKUP(H3558,PGDBuckets,2,FALSE()),0)</f>
        <v>0</v>
      </c>
      <c r="S3558" s="84" t="n">
        <f aca="false">IF($N3558="G",VLOOKUP(H3558,PGDBuckets,2,FALSE()),0)</f>
        <v>0</v>
      </c>
      <c r="T3558" s="84" t="n">
        <f aca="false">SUM(P3558:S3558)</f>
        <v>13</v>
      </c>
      <c r="U3558" s="84" t="str">
        <f aca="false">IF(O3558="not used","-",O3558&amp;N3558&amp;T3558)</f>
        <v>-</v>
      </c>
      <c r="V3558" s="84" t="str">
        <f aca="false">IF(O3558="Not Used","-",VLOOKUP(D3558,FOLIOS,7,FALSE())&amp;H3558)</f>
        <v>-</v>
      </c>
      <c r="W3558" s="84" t="str">
        <f aca="false">IF(U3558="-","-",O3558&amp;E3558&amp;H3558)</f>
        <v>-</v>
      </c>
      <c r="X3558" s="85" t="str">
        <f aca="false">D3558&amp;G3558</f>
        <v>FT-CAND-EGSC-PRCTOLL:WADD/BOS</v>
      </c>
      <c r="AF3558" s="0" t="str">
        <f aca="false">D3558&amp;V3558</f>
        <v>FT-CAND-EGSC-PRC-</v>
      </c>
    </row>
    <row r="3559" customFormat="false" ht="12.75" hidden="false" customHeight="false" outlineLevel="0" collapsed="false">
      <c r="A3559" s="81" t="n">
        <v>36682</v>
      </c>
      <c r="B3559" s="82" t="s">
        <v>55</v>
      </c>
      <c r="C3559" s="82" t="s">
        <v>56</v>
      </c>
      <c r="D3559" s="82" t="s">
        <v>103</v>
      </c>
      <c r="E3559" s="82" t="s">
        <v>24</v>
      </c>
      <c r="F3559" s="81"/>
      <c r="G3559" s="82" t="s">
        <v>71</v>
      </c>
      <c r="H3559" s="90" t="n">
        <v>38626</v>
      </c>
      <c r="I3559" s="82" t="n">
        <v>0</v>
      </c>
      <c r="J3559" s="82" t="n">
        <v>0</v>
      </c>
      <c r="K3559" s="83" t="n">
        <f aca="false">IF(J3559=0,0,J3559/I3559)</f>
        <v>0</v>
      </c>
      <c r="L3559" s="83" t="n">
        <f aca="false">I3559/UOM</f>
        <v>0</v>
      </c>
      <c r="M3559" s="83" t="n">
        <f aca="false">J3559/UOM</f>
        <v>0</v>
      </c>
      <c r="N3559" s="84" t="str">
        <f aca="false">IF(F3559="P","PHY",IF(F3559="G","G",E3559))</f>
        <v>P</v>
      </c>
      <c r="O3559" s="84" t="str">
        <f aca="false">IF(ISNA(VLOOKUP(G3559,BadCanCurves,1,FALSE())),VLOOKUP(D3559,FOLIOS,6,FALSE()),"not used")</f>
        <v>not used</v>
      </c>
      <c r="P3559" s="84" t="n">
        <f aca="false">IF($N3559="P",VLOOKUP(H3559,PrcBuckets,2,FALSE()),0)</f>
        <v>13</v>
      </c>
      <c r="Q3559" s="84" t="n">
        <f aca="false">IF($N3559="D",VLOOKUP(H3559,BasisBuckets,2,FALSE()),0)</f>
        <v>0</v>
      </c>
      <c r="R3559" s="84" t="n">
        <f aca="false">IF($N3559="PHY",VLOOKUP(H3559,PGDBuckets,2,FALSE()),0)</f>
        <v>0</v>
      </c>
      <c r="S3559" s="84" t="n">
        <f aca="false">IF($N3559="G",VLOOKUP(H3559,PGDBuckets,2,FALSE()),0)</f>
        <v>0</v>
      </c>
      <c r="T3559" s="84" t="n">
        <f aca="false">SUM(P3559:S3559)</f>
        <v>13</v>
      </c>
      <c r="U3559" s="84" t="str">
        <f aca="false">IF(O3559="not used","-",O3559&amp;N3559&amp;T3559)</f>
        <v>-</v>
      </c>
      <c r="V3559" s="84" t="str">
        <f aca="false">IF(O3559="Not Used","-",VLOOKUP(D3559,FOLIOS,7,FALSE())&amp;H3559)</f>
        <v>-</v>
      </c>
      <c r="W3559" s="84" t="str">
        <f aca="false">IF(U3559="-","-",O3559&amp;E3559&amp;H3559)</f>
        <v>-</v>
      </c>
      <c r="X3559" s="85" t="str">
        <f aca="false">D3559&amp;G3559</f>
        <v>FT-CAND-EGSC-PRCTOLL:WADD/BOS</v>
      </c>
      <c r="AF3559" s="0" t="str">
        <f aca="false">D3559&amp;V3559</f>
        <v>FT-CAND-EGSC-PRC-</v>
      </c>
    </row>
    <row r="3560" customFormat="false" ht="12.75" hidden="false" customHeight="false" outlineLevel="0" collapsed="false">
      <c r="A3560" s="81" t="n">
        <v>36682</v>
      </c>
      <c r="B3560" s="82" t="s">
        <v>55</v>
      </c>
      <c r="C3560" s="82" t="s">
        <v>56</v>
      </c>
      <c r="D3560" s="82" t="s">
        <v>103</v>
      </c>
      <c r="E3560" s="82" t="s">
        <v>24</v>
      </c>
      <c r="F3560" s="81"/>
      <c r="G3560" s="82" t="s">
        <v>71</v>
      </c>
      <c r="H3560" s="90" t="n">
        <v>38657</v>
      </c>
      <c r="I3560" s="82" t="n">
        <v>0</v>
      </c>
      <c r="J3560" s="82" t="n">
        <v>0</v>
      </c>
      <c r="K3560" s="83" t="n">
        <f aca="false">IF(J3560=0,0,J3560/I3560)</f>
        <v>0</v>
      </c>
      <c r="L3560" s="83" t="n">
        <f aca="false">I3560/UOM</f>
        <v>0</v>
      </c>
      <c r="M3560" s="83" t="n">
        <f aca="false">J3560/UOM</f>
        <v>0</v>
      </c>
      <c r="N3560" s="84" t="str">
        <f aca="false">IF(F3560="P","PHY",IF(F3560="G","G",E3560))</f>
        <v>P</v>
      </c>
      <c r="O3560" s="84" t="str">
        <f aca="false">IF(ISNA(VLOOKUP(G3560,BadCanCurves,1,FALSE())),VLOOKUP(D3560,FOLIOS,6,FALSE()),"not used")</f>
        <v>not used</v>
      </c>
      <c r="P3560" s="84" t="n">
        <f aca="false">IF($N3560="P",VLOOKUP(H3560,PrcBuckets,2,FALSE()),0)</f>
        <v>13</v>
      </c>
      <c r="Q3560" s="84" t="n">
        <f aca="false">IF($N3560="D",VLOOKUP(H3560,BasisBuckets,2,FALSE()),0)</f>
        <v>0</v>
      </c>
      <c r="R3560" s="84" t="n">
        <f aca="false">IF($N3560="PHY",VLOOKUP(H3560,PGDBuckets,2,FALSE()),0)</f>
        <v>0</v>
      </c>
      <c r="S3560" s="84" t="n">
        <f aca="false">IF($N3560="G",VLOOKUP(H3560,PGDBuckets,2,FALSE()),0)</f>
        <v>0</v>
      </c>
      <c r="T3560" s="84" t="n">
        <f aca="false">SUM(P3560:S3560)</f>
        <v>13</v>
      </c>
      <c r="U3560" s="84" t="str">
        <f aca="false">IF(O3560="not used","-",O3560&amp;N3560&amp;T3560)</f>
        <v>-</v>
      </c>
      <c r="V3560" s="84" t="str">
        <f aca="false">IF(O3560="Not Used","-",VLOOKUP(D3560,FOLIOS,7,FALSE())&amp;H3560)</f>
        <v>-</v>
      </c>
      <c r="W3560" s="84" t="str">
        <f aca="false">IF(U3560="-","-",O3560&amp;E3560&amp;H3560)</f>
        <v>-</v>
      </c>
      <c r="X3560" s="85" t="str">
        <f aca="false">D3560&amp;G3560</f>
        <v>FT-CAND-EGSC-PRCTOLL:WADD/BOS</v>
      </c>
      <c r="AF3560" s="0" t="str">
        <f aca="false">D3560&amp;V3560</f>
        <v>FT-CAND-EGSC-PRC-</v>
      </c>
    </row>
    <row r="3561" customFormat="false" ht="12.75" hidden="false" customHeight="false" outlineLevel="0" collapsed="false">
      <c r="A3561" s="81" t="n">
        <v>36682</v>
      </c>
      <c r="B3561" s="82" t="s">
        <v>55</v>
      </c>
      <c r="C3561" s="82" t="s">
        <v>56</v>
      </c>
      <c r="D3561" s="82" t="s">
        <v>103</v>
      </c>
      <c r="E3561" s="82" t="s">
        <v>24</v>
      </c>
      <c r="F3561" s="81"/>
      <c r="G3561" s="82" t="s">
        <v>71</v>
      </c>
      <c r="H3561" s="90" t="n">
        <v>38687</v>
      </c>
      <c r="I3561" s="82" t="n">
        <v>0</v>
      </c>
      <c r="J3561" s="82" t="n">
        <v>0</v>
      </c>
      <c r="K3561" s="83" t="n">
        <f aca="false">IF(J3561=0,0,J3561/I3561)</f>
        <v>0</v>
      </c>
      <c r="L3561" s="83" t="n">
        <f aca="false">I3561/UOM</f>
        <v>0</v>
      </c>
      <c r="M3561" s="83" t="n">
        <f aca="false">J3561/UOM</f>
        <v>0</v>
      </c>
      <c r="N3561" s="84" t="str">
        <f aca="false">IF(F3561="P","PHY",IF(F3561="G","G",E3561))</f>
        <v>P</v>
      </c>
      <c r="O3561" s="84" t="str">
        <f aca="false">IF(ISNA(VLOOKUP(G3561,BadCanCurves,1,FALSE())),VLOOKUP(D3561,FOLIOS,6,FALSE()),"not used")</f>
        <v>not used</v>
      </c>
      <c r="P3561" s="84" t="n">
        <f aca="false">IF($N3561="P",VLOOKUP(H3561,PrcBuckets,2,FALSE()),0)</f>
        <v>13</v>
      </c>
      <c r="Q3561" s="84" t="n">
        <f aca="false">IF($N3561="D",VLOOKUP(H3561,BasisBuckets,2,FALSE()),0)</f>
        <v>0</v>
      </c>
      <c r="R3561" s="84" t="n">
        <f aca="false">IF($N3561="PHY",VLOOKUP(H3561,PGDBuckets,2,FALSE()),0)</f>
        <v>0</v>
      </c>
      <c r="S3561" s="84" t="n">
        <f aca="false">IF($N3561="G",VLOOKUP(H3561,PGDBuckets,2,FALSE()),0)</f>
        <v>0</v>
      </c>
      <c r="T3561" s="84" t="n">
        <f aca="false">SUM(P3561:S3561)</f>
        <v>13</v>
      </c>
      <c r="U3561" s="84" t="str">
        <f aca="false">IF(O3561="not used","-",O3561&amp;N3561&amp;T3561)</f>
        <v>-</v>
      </c>
      <c r="V3561" s="84" t="str">
        <f aca="false">IF(O3561="Not Used","-",VLOOKUP(D3561,FOLIOS,7,FALSE())&amp;H3561)</f>
        <v>-</v>
      </c>
      <c r="W3561" s="84" t="str">
        <f aca="false">IF(U3561="-","-",O3561&amp;E3561&amp;H3561)</f>
        <v>-</v>
      </c>
      <c r="X3561" s="85" t="str">
        <f aca="false">D3561&amp;G3561</f>
        <v>FT-CAND-EGSC-PRCTOLL:WADD/BOS</v>
      </c>
      <c r="AF3561" s="0" t="str">
        <f aca="false">D3561&amp;V3561</f>
        <v>FT-CAND-EGSC-PRC-</v>
      </c>
    </row>
    <row r="3562" customFormat="false" ht="12.75" hidden="false" customHeight="false" outlineLevel="0" collapsed="false">
      <c r="A3562" s="81" t="n">
        <v>36682</v>
      </c>
      <c r="B3562" s="82" t="s">
        <v>55</v>
      </c>
      <c r="C3562" s="82" t="s">
        <v>56</v>
      </c>
      <c r="D3562" s="82" t="s">
        <v>103</v>
      </c>
      <c r="E3562" s="82" t="s">
        <v>24</v>
      </c>
      <c r="F3562" s="81"/>
      <c r="G3562" s="82" t="s">
        <v>71</v>
      </c>
      <c r="H3562" s="90" t="n">
        <v>38718</v>
      </c>
      <c r="I3562" s="82" t="n">
        <v>0</v>
      </c>
      <c r="J3562" s="82" t="n">
        <v>0</v>
      </c>
      <c r="K3562" s="83" t="n">
        <f aca="false">IF(J3562=0,0,J3562/I3562)</f>
        <v>0</v>
      </c>
      <c r="L3562" s="83" t="n">
        <f aca="false">I3562/UOM</f>
        <v>0</v>
      </c>
      <c r="M3562" s="83" t="n">
        <f aca="false">J3562/UOM</f>
        <v>0</v>
      </c>
      <c r="N3562" s="84" t="str">
        <f aca="false">IF(F3562="P","PHY",IF(F3562="G","G",E3562))</f>
        <v>P</v>
      </c>
      <c r="O3562" s="84" t="str">
        <f aca="false">IF(ISNA(VLOOKUP(G3562,BadCanCurves,1,FALSE())),VLOOKUP(D3562,FOLIOS,6,FALSE()),"not used")</f>
        <v>not used</v>
      </c>
      <c r="P3562" s="84" t="n">
        <f aca="false">IF($N3562="P",VLOOKUP(H3562,PrcBuckets,2,FALSE()),0)</f>
        <v>13</v>
      </c>
      <c r="Q3562" s="84" t="n">
        <f aca="false">IF($N3562="D",VLOOKUP(H3562,BasisBuckets,2,FALSE()),0)</f>
        <v>0</v>
      </c>
      <c r="R3562" s="84" t="n">
        <f aca="false">IF($N3562="PHY",VLOOKUP(H3562,PGDBuckets,2,FALSE()),0)</f>
        <v>0</v>
      </c>
      <c r="S3562" s="84" t="n">
        <f aca="false">IF($N3562="G",VLOOKUP(H3562,PGDBuckets,2,FALSE()),0)</f>
        <v>0</v>
      </c>
      <c r="T3562" s="84" t="n">
        <f aca="false">SUM(P3562:S3562)</f>
        <v>13</v>
      </c>
      <c r="U3562" s="84" t="str">
        <f aca="false">IF(O3562="not used","-",O3562&amp;N3562&amp;T3562)</f>
        <v>-</v>
      </c>
      <c r="V3562" s="84" t="str">
        <f aca="false">IF(O3562="Not Used","-",VLOOKUP(D3562,FOLIOS,7,FALSE())&amp;H3562)</f>
        <v>-</v>
      </c>
      <c r="W3562" s="84" t="str">
        <f aca="false">IF(U3562="-","-",O3562&amp;E3562&amp;H3562)</f>
        <v>-</v>
      </c>
      <c r="X3562" s="85" t="str">
        <f aca="false">D3562&amp;G3562</f>
        <v>FT-CAND-EGSC-PRCTOLL:WADD/BOS</v>
      </c>
      <c r="AF3562" s="0" t="str">
        <f aca="false">D3562&amp;V3562</f>
        <v>FT-CAND-EGSC-PRC-</v>
      </c>
    </row>
    <row r="3563" customFormat="false" ht="12.75" hidden="false" customHeight="false" outlineLevel="0" collapsed="false">
      <c r="A3563" s="81" t="n">
        <v>36682</v>
      </c>
      <c r="B3563" s="82" t="s">
        <v>55</v>
      </c>
      <c r="C3563" s="82" t="s">
        <v>56</v>
      </c>
      <c r="D3563" s="82" t="s">
        <v>103</v>
      </c>
      <c r="E3563" s="82" t="s">
        <v>24</v>
      </c>
      <c r="F3563" s="81"/>
      <c r="G3563" s="82" t="s">
        <v>71</v>
      </c>
      <c r="H3563" s="90" t="n">
        <v>38749</v>
      </c>
      <c r="I3563" s="82" t="n">
        <v>0</v>
      </c>
      <c r="J3563" s="82" t="n">
        <v>0</v>
      </c>
      <c r="K3563" s="83" t="n">
        <f aca="false">IF(J3563=0,0,J3563/I3563)</f>
        <v>0</v>
      </c>
      <c r="L3563" s="83" t="n">
        <f aca="false">I3563/UOM</f>
        <v>0</v>
      </c>
      <c r="M3563" s="83" t="n">
        <f aca="false">J3563/UOM</f>
        <v>0</v>
      </c>
      <c r="N3563" s="84" t="str">
        <f aca="false">IF(F3563="P","PHY",IF(F3563="G","G",E3563))</f>
        <v>P</v>
      </c>
      <c r="O3563" s="84" t="str">
        <f aca="false">IF(ISNA(VLOOKUP(G3563,BadCanCurves,1,FALSE())),VLOOKUP(D3563,FOLIOS,6,FALSE()),"not used")</f>
        <v>not used</v>
      </c>
      <c r="P3563" s="84" t="n">
        <f aca="false">IF($N3563="P",VLOOKUP(H3563,PrcBuckets,2,FALSE()),0)</f>
        <v>13</v>
      </c>
      <c r="Q3563" s="84" t="n">
        <f aca="false">IF($N3563="D",VLOOKUP(H3563,BasisBuckets,2,FALSE()),0)</f>
        <v>0</v>
      </c>
      <c r="R3563" s="84" t="n">
        <f aca="false">IF($N3563="PHY",VLOOKUP(H3563,PGDBuckets,2,FALSE()),0)</f>
        <v>0</v>
      </c>
      <c r="S3563" s="84" t="n">
        <f aca="false">IF($N3563="G",VLOOKUP(H3563,PGDBuckets,2,FALSE()),0)</f>
        <v>0</v>
      </c>
      <c r="T3563" s="84" t="n">
        <f aca="false">SUM(P3563:S3563)</f>
        <v>13</v>
      </c>
      <c r="U3563" s="84" t="str">
        <f aca="false">IF(O3563="not used","-",O3563&amp;N3563&amp;T3563)</f>
        <v>-</v>
      </c>
      <c r="V3563" s="84" t="str">
        <f aca="false">IF(O3563="Not Used","-",VLOOKUP(D3563,FOLIOS,7,FALSE())&amp;H3563)</f>
        <v>-</v>
      </c>
      <c r="W3563" s="84" t="str">
        <f aca="false">IF(U3563="-","-",O3563&amp;E3563&amp;H3563)</f>
        <v>-</v>
      </c>
      <c r="X3563" s="85" t="str">
        <f aca="false">D3563&amp;G3563</f>
        <v>FT-CAND-EGSC-PRCTOLL:WADD/BOS</v>
      </c>
      <c r="AF3563" s="0" t="str">
        <f aca="false">D3563&amp;V3563</f>
        <v>FT-CAND-EGSC-PRC-</v>
      </c>
    </row>
    <row r="3564" customFormat="false" ht="12.75" hidden="false" customHeight="false" outlineLevel="0" collapsed="false">
      <c r="A3564" s="81" t="n">
        <v>36682</v>
      </c>
      <c r="B3564" s="82" t="s">
        <v>55</v>
      </c>
      <c r="C3564" s="82" t="s">
        <v>56</v>
      </c>
      <c r="D3564" s="82" t="s">
        <v>103</v>
      </c>
      <c r="E3564" s="82" t="s">
        <v>24</v>
      </c>
      <c r="F3564" s="81"/>
      <c r="G3564" s="82" t="s">
        <v>71</v>
      </c>
      <c r="H3564" s="90" t="n">
        <v>38777</v>
      </c>
      <c r="I3564" s="82" t="n">
        <v>0</v>
      </c>
      <c r="J3564" s="82" t="n">
        <v>0</v>
      </c>
      <c r="K3564" s="83" t="n">
        <f aca="false">IF(J3564=0,0,J3564/I3564)</f>
        <v>0</v>
      </c>
      <c r="L3564" s="83" t="n">
        <f aca="false">I3564/UOM</f>
        <v>0</v>
      </c>
      <c r="M3564" s="83" t="n">
        <f aca="false">J3564/UOM</f>
        <v>0</v>
      </c>
      <c r="N3564" s="84" t="str">
        <f aca="false">IF(F3564="P","PHY",IF(F3564="G","G",E3564))</f>
        <v>P</v>
      </c>
      <c r="O3564" s="84" t="str">
        <f aca="false">IF(ISNA(VLOOKUP(G3564,BadCanCurves,1,FALSE())),VLOOKUP(D3564,FOLIOS,6,FALSE()),"not used")</f>
        <v>not used</v>
      </c>
      <c r="P3564" s="84" t="n">
        <f aca="false">IF($N3564="P",VLOOKUP(H3564,PrcBuckets,2,FALSE()),0)</f>
        <v>13</v>
      </c>
      <c r="Q3564" s="84" t="n">
        <f aca="false">IF($N3564="D",VLOOKUP(H3564,BasisBuckets,2,FALSE()),0)</f>
        <v>0</v>
      </c>
      <c r="R3564" s="84" t="n">
        <f aca="false">IF($N3564="PHY",VLOOKUP(H3564,PGDBuckets,2,FALSE()),0)</f>
        <v>0</v>
      </c>
      <c r="S3564" s="84" t="n">
        <f aca="false">IF($N3564="G",VLOOKUP(H3564,PGDBuckets,2,FALSE()),0)</f>
        <v>0</v>
      </c>
      <c r="T3564" s="84" t="n">
        <f aca="false">SUM(P3564:S3564)</f>
        <v>13</v>
      </c>
      <c r="U3564" s="84" t="str">
        <f aca="false">IF(O3564="not used","-",O3564&amp;N3564&amp;T3564)</f>
        <v>-</v>
      </c>
      <c r="V3564" s="84" t="str">
        <f aca="false">IF(O3564="Not Used","-",VLOOKUP(D3564,FOLIOS,7,FALSE())&amp;H3564)</f>
        <v>-</v>
      </c>
      <c r="W3564" s="84" t="str">
        <f aca="false">IF(U3564="-","-",O3564&amp;E3564&amp;H3564)</f>
        <v>-</v>
      </c>
      <c r="X3564" s="85" t="str">
        <f aca="false">D3564&amp;G3564</f>
        <v>FT-CAND-EGSC-PRCTOLL:WADD/BOS</v>
      </c>
      <c r="AF3564" s="0" t="str">
        <f aca="false">D3564&amp;V3564</f>
        <v>FT-CAND-EGSC-PRC-</v>
      </c>
    </row>
    <row r="3565" customFormat="false" ht="12.75" hidden="false" customHeight="false" outlineLevel="0" collapsed="false">
      <c r="A3565" s="81" t="n">
        <v>36682</v>
      </c>
      <c r="B3565" s="82" t="s">
        <v>55</v>
      </c>
      <c r="C3565" s="82" t="s">
        <v>56</v>
      </c>
      <c r="D3565" s="82" t="s">
        <v>103</v>
      </c>
      <c r="E3565" s="82" t="s">
        <v>24</v>
      </c>
      <c r="F3565" s="81"/>
      <c r="G3565" s="82" t="s">
        <v>71</v>
      </c>
      <c r="H3565" s="90" t="n">
        <v>38808</v>
      </c>
      <c r="I3565" s="82" t="n">
        <v>0</v>
      </c>
      <c r="J3565" s="82" t="n">
        <v>0</v>
      </c>
      <c r="K3565" s="83" t="n">
        <f aca="false">IF(J3565=0,0,J3565/I3565)</f>
        <v>0</v>
      </c>
      <c r="L3565" s="83" t="n">
        <f aca="false">I3565/UOM</f>
        <v>0</v>
      </c>
      <c r="M3565" s="83" t="n">
        <f aca="false">J3565/UOM</f>
        <v>0</v>
      </c>
      <c r="N3565" s="84" t="str">
        <f aca="false">IF(F3565="P","PHY",IF(F3565="G","G",E3565))</f>
        <v>P</v>
      </c>
      <c r="O3565" s="84" t="str">
        <f aca="false">IF(ISNA(VLOOKUP(G3565,BadCanCurves,1,FALSE())),VLOOKUP(D3565,FOLIOS,6,FALSE()),"not used")</f>
        <v>not used</v>
      </c>
      <c r="P3565" s="84" t="n">
        <f aca="false">IF($N3565="P",VLOOKUP(H3565,PrcBuckets,2,FALSE()),0)</f>
        <v>13</v>
      </c>
      <c r="Q3565" s="84" t="n">
        <f aca="false">IF($N3565="D",VLOOKUP(H3565,BasisBuckets,2,FALSE()),0)</f>
        <v>0</v>
      </c>
      <c r="R3565" s="84" t="n">
        <f aca="false">IF($N3565="PHY",VLOOKUP(H3565,PGDBuckets,2,FALSE()),0)</f>
        <v>0</v>
      </c>
      <c r="S3565" s="84" t="n">
        <f aca="false">IF($N3565="G",VLOOKUP(H3565,PGDBuckets,2,FALSE()),0)</f>
        <v>0</v>
      </c>
      <c r="T3565" s="84" t="n">
        <f aca="false">SUM(P3565:S3565)</f>
        <v>13</v>
      </c>
      <c r="U3565" s="84" t="str">
        <f aca="false">IF(O3565="not used","-",O3565&amp;N3565&amp;T3565)</f>
        <v>-</v>
      </c>
      <c r="V3565" s="84" t="str">
        <f aca="false">IF(O3565="Not Used","-",VLOOKUP(D3565,FOLIOS,7,FALSE())&amp;H3565)</f>
        <v>-</v>
      </c>
      <c r="W3565" s="84" t="str">
        <f aca="false">IF(U3565="-","-",O3565&amp;E3565&amp;H3565)</f>
        <v>-</v>
      </c>
      <c r="X3565" s="85" t="str">
        <f aca="false">D3565&amp;G3565</f>
        <v>FT-CAND-EGSC-PRCTOLL:WADD/BOS</v>
      </c>
      <c r="AF3565" s="0" t="str">
        <f aca="false">D3565&amp;V3565</f>
        <v>FT-CAND-EGSC-PRC-</v>
      </c>
    </row>
    <row r="3566" customFormat="false" ht="12.75" hidden="false" customHeight="false" outlineLevel="0" collapsed="false">
      <c r="A3566" s="81" t="n">
        <v>36682</v>
      </c>
      <c r="B3566" s="82" t="s">
        <v>55</v>
      </c>
      <c r="C3566" s="82" t="s">
        <v>56</v>
      </c>
      <c r="D3566" s="82" t="s">
        <v>103</v>
      </c>
      <c r="E3566" s="82" t="s">
        <v>24</v>
      </c>
      <c r="F3566" s="81"/>
      <c r="G3566" s="82" t="s">
        <v>71</v>
      </c>
      <c r="H3566" s="90" t="n">
        <v>38838</v>
      </c>
      <c r="I3566" s="82" t="n">
        <v>0</v>
      </c>
      <c r="J3566" s="82" t="n">
        <v>0</v>
      </c>
      <c r="K3566" s="83" t="n">
        <f aca="false">IF(J3566=0,0,J3566/I3566)</f>
        <v>0</v>
      </c>
      <c r="L3566" s="83" t="n">
        <f aca="false">I3566/UOM</f>
        <v>0</v>
      </c>
      <c r="M3566" s="83" t="n">
        <f aca="false">J3566/UOM</f>
        <v>0</v>
      </c>
      <c r="N3566" s="84" t="str">
        <f aca="false">IF(F3566="P","PHY",IF(F3566="G","G",E3566))</f>
        <v>P</v>
      </c>
      <c r="O3566" s="84" t="str">
        <f aca="false">IF(ISNA(VLOOKUP(G3566,BadCanCurves,1,FALSE())),VLOOKUP(D3566,FOLIOS,6,FALSE()),"not used")</f>
        <v>not used</v>
      </c>
      <c r="P3566" s="84" t="n">
        <f aca="false">IF($N3566="P",VLOOKUP(H3566,PrcBuckets,2,FALSE()),0)</f>
        <v>13</v>
      </c>
      <c r="Q3566" s="84" t="n">
        <f aca="false">IF($N3566="D",VLOOKUP(H3566,BasisBuckets,2,FALSE()),0)</f>
        <v>0</v>
      </c>
      <c r="R3566" s="84" t="n">
        <f aca="false">IF($N3566="PHY",VLOOKUP(H3566,PGDBuckets,2,FALSE()),0)</f>
        <v>0</v>
      </c>
      <c r="S3566" s="84" t="n">
        <f aca="false">IF($N3566="G",VLOOKUP(H3566,PGDBuckets,2,FALSE()),0)</f>
        <v>0</v>
      </c>
      <c r="T3566" s="84" t="n">
        <f aca="false">SUM(P3566:S3566)</f>
        <v>13</v>
      </c>
      <c r="U3566" s="84" t="str">
        <f aca="false">IF(O3566="not used","-",O3566&amp;N3566&amp;T3566)</f>
        <v>-</v>
      </c>
      <c r="V3566" s="84" t="str">
        <f aca="false">IF(O3566="Not Used","-",VLOOKUP(D3566,FOLIOS,7,FALSE())&amp;H3566)</f>
        <v>-</v>
      </c>
      <c r="W3566" s="84" t="str">
        <f aca="false">IF(U3566="-","-",O3566&amp;E3566&amp;H3566)</f>
        <v>-</v>
      </c>
      <c r="X3566" s="85" t="str">
        <f aca="false">D3566&amp;G3566</f>
        <v>FT-CAND-EGSC-PRCTOLL:WADD/BOS</v>
      </c>
      <c r="AF3566" s="0" t="str">
        <f aca="false">D3566&amp;V3566</f>
        <v>FT-CAND-EGSC-PRC-</v>
      </c>
    </row>
    <row r="3567" customFormat="false" ht="12.75" hidden="false" customHeight="false" outlineLevel="0" collapsed="false">
      <c r="A3567" s="81" t="n">
        <v>36682</v>
      </c>
      <c r="B3567" s="82" t="s">
        <v>55</v>
      </c>
      <c r="C3567" s="82" t="s">
        <v>56</v>
      </c>
      <c r="D3567" s="82" t="s">
        <v>103</v>
      </c>
      <c r="E3567" s="82" t="s">
        <v>24</v>
      </c>
      <c r="F3567" s="81"/>
      <c r="G3567" s="82" t="s">
        <v>71</v>
      </c>
      <c r="H3567" s="90" t="n">
        <v>38869</v>
      </c>
      <c r="I3567" s="82" t="n">
        <v>0</v>
      </c>
      <c r="J3567" s="82" t="n">
        <v>0</v>
      </c>
      <c r="K3567" s="83" t="n">
        <f aca="false">IF(J3567=0,0,J3567/I3567)</f>
        <v>0</v>
      </c>
      <c r="L3567" s="83" t="n">
        <f aca="false">I3567/UOM</f>
        <v>0</v>
      </c>
      <c r="M3567" s="83" t="n">
        <f aca="false">J3567/UOM</f>
        <v>0</v>
      </c>
      <c r="N3567" s="84" t="str">
        <f aca="false">IF(F3567="P","PHY",IF(F3567="G","G",E3567))</f>
        <v>P</v>
      </c>
      <c r="O3567" s="84" t="str">
        <f aca="false">IF(ISNA(VLOOKUP(G3567,BadCanCurves,1,FALSE())),VLOOKUP(D3567,FOLIOS,6,FALSE()),"not used")</f>
        <v>not used</v>
      </c>
      <c r="P3567" s="84" t="n">
        <f aca="false">IF($N3567="P",VLOOKUP(H3567,PrcBuckets,2,FALSE()),0)</f>
        <v>13</v>
      </c>
      <c r="Q3567" s="84" t="n">
        <f aca="false">IF($N3567="D",VLOOKUP(H3567,BasisBuckets,2,FALSE()),0)</f>
        <v>0</v>
      </c>
      <c r="R3567" s="84" t="n">
        <f aca="false">IF($N3567="PHY",VLOOKUP(H3567,PGDBuckets,2,FALSE()),0)</f>
        <v>0</v>
      </c>
      <c r="S3567" s="84" t="n">
        <f aca="false">IF($N3567="G",VLOOKUP(H3567,PGDBuckets,2,FALSE()),0)</f>
        <v>0</v>
      </c>
      <c r="T3567" s="84" t="n">
        <f aca="false">SUM(P3567:S3567)</f>
        <v>13</v>
      </c>
      <c r="U3567" s="84" t="str">
        <f aca="false">IF(O3567="not used","-",O3567&amp;N3567&amp;T3567)</f>
        <v>-</v>
      </c>
      <c r="V3567" s="84" t="str">
        <f aca="false">IF(O3567="Not Used","-",VLOOKUP(D3567,FOLIOS,7,FALSE())&amp;H3567)</f>
        <v>-</v>
      </c>
      <c r="W3567" s="84" t="str">
        <f aca="false">IF(U3567="-","-",O3567&amp;E3567&amp;H3567)</f>
        <v>-</v>
      </c>
      <c r="X3567" s="85" t="str">
        <f aca="false">D3567&amp;G3567</f>
        <v>FT-CAND-EGSC-PRCTOLL:WADD/BOS</v>
      </c>
      <c r="AF3567" s="0" t="str">
        <f aca="false">D3567&amp;V3567</f>
        <v>FT-CAND-EGSC-PRC-</v>
      </c>
    </row>
    <row r="3568" customFormat="false" ht="12.75" hidden="false" customHeight="false" outlineLevel="0" collapsed="false">
      <c r="A3568" s="81" t="n">
        <v>36682</v>
      </c>
      <c r="B3568" s="82" t="s">
        <v>55</v>
      </c>
      <c r="C3568" s="82" t="s">
        <v>56</v>
      </c>
      <c r="D3568" s="82" t="s">
        <v>103</v>
      </c>
      <c r="E3568" s="82" t="s">
        <v>24</v>
      </c>
      <c r="F3568" s="81"/>
      <c r="G3568" s="82" t="s">
        <v>71</v>
      </c>
      <c r="H3568" s="90" t="n">
        <v>38899</v>
      </c>
      <c r="I3568" s="82" t="n">
        <v>0</v>
      </c>
      <c r="J3568" s="82" t="n">
        <v>0</v>
      </c>
      <c r="K3568" s="83" t="n">
        <f aca="false">IF(J3568=0,0,J3568/I3568)</f>
        <v>0</v>
      </c>
      <c r="L3568" s="83" t="n">
        <f aca="false">I3568/UOM</f>
        <v>0</v>
      </c>
      <c r="M3568" s="83" t="n">
        <f aca="false">J3568/UOM</f>
        <v>0</v>
      </c>
      <c r="N3568" s="84" t="str">
        <f aca="false">IF(F3568="P","PHY",IF(F3568="G","G",E3568))</f>
        <v>P</v>
      </c>
      <c r="O3568" s="84" t="str">
        <f aca="false">IF(ISNA(VLOOKUP(G3568,BadCanCurves,1,FALSE())),VLOOKUP(D3568,FOLIOS,6,FALSE()),"not used")</f>
        <v>not used</v>
      </c>
      <c r="P3568" s="84" t="n">
        <f aca="false">IF($N3568="P",VLOOKUP(H3568,PrcBuckets,2,FALSE()),0)</f>
        <v>13</v>
      </c>
      <c r="Q3568" s="84" t="n">
        <f aca="false">IF($N3568="D",VLOOKUP(H3568,BasisBuckets,2,FALSE()),0)</f>
        <v>0</v>
      </c>
      <c r="R3568" s="84" t="n">
        <f aca="false">IF($N3568="PHY",VLOOKUP(H3568,PGDBuckets,2,FALSE()),0)</f>
        <v>0</v>
      </c>
      <c r="S3568" s="84" t="n">
        <f aca="false">IF($N3568="G",VLOOKUP(H3568,PGDBuckets,2,FALSE()),0)</f>
        <v>0</v>
      </c>
      <c r="T3568" s="84" t="n">
        <f aca="false">SUM(P3568:S3568)</f>
        <v>13</v>
      </c>
      <c r="U3568" s="84" t="str">
        <f aca="false">IF(O3568="not used","-",O3568&amp;N3568&amp;T3568)</f>
        <v>-</v>
      </c>
      <c r="V3568" s="84" t="str">
        <f aca="false">IF(O3568="Not Used","-",VLOOKUP(D3568,FOLIOS,7,FALSE())&amp;H3568)</f>
        <v>-</v>
      </c>
      <c r="W3568" s="84" t="str">
        <f aca="false">IF(U3568="-","-",O3568&amp;E3568&amp;H3568)</f>
        <v>-</v>
      </c>
      <c r="X3568" s="85" t="str">
        <f aca="false">D3568&amp;G3568</f>
        <v>FT-CAND-EGSC-PRCTOLL:WADD/BOS</v>
      </c>
      <c r="AF3568" s="0" t="str">
        <f aca="false">D3568&amp;V3568</f>
        <v>FT-CAND-EGSC-PRC-</v>
      </c>
    </row>
    <row r="3569" customFormat="false" ht="12.75" hidden="false" customHeight="false" outlineLevel="0" collapsed="false">
      <c r="A3569" s="81" t="n">
        <v>36682</v>
      </c>
      <c r="B3569" s="82" t="s">
        <v>55</v>
      </c>
      <c r="C3569" s="82" t="s">
        <v>56</v>
      </c>
      <c r="D3569" s="82" t="s">
        <v>103</v>
      </c>
      <c r="E3569" s="82" t="s">
        <v>24</v>
      </c>
      <c r="F3569" s="81"/>
      <c r="G3569" s="82" t="s">
        <v>71</v>
      </c>
      <c r="H3569" s="90" t="n">
        <v>38930</v>
      </c>
      <c r="I3569" s="82" t="n">
        <v>0</v>
      </c>
      <c r="J3569" s="82" t="n">
        <v>0</v>
      </c>
      <c r="K3569" s="83" t="n">
        <f aca="false">IF(J3569=0,0,J3569/I3569)</f>
        <v>0</v>
      </c>
      <c r="L3569" s="83" t="n">
        <f aca="false">I3569/UOM</f>
        <v>0</v>
      </c>
      <c r="M3569" s="83" t="n">
        <f aca="false">J3569/UOM</f>
        <v>0</v>
      </c>
      <c r="N3569" s="84" t="str">
        <f aca="false">IF(F3569="P","PHY",IF(F3569="G","G",E3569))</f>
        <v>P</v>
      </c>
      <c r="O3569" s="84" t="str">
        <f aca="false">IF(ISNA(VLOOKUP(G3569,BadCanCurves,1,FALSE())),VLOOKUP(D3569,FOLIOS,6,FALSE()),"not used")</f>
        <v>not used</v>
      </c>
      <c r="P3569" s="84" t="n">
        <f aca="false">IF($N3569="P",VLOOKUP(H3569,PrcBuckets,2,FALSE()),0)</f>
        <v>13</v>
      </c>
      <c r="Q3569" s="84" t="n">
        <f aca="false">IF($N3569="D",VLOOKUP(H3569,BasisBuckets,2,FALSE()),0)</f>
        <v>0</v>
      </c>
      <c r="R3569" s="84" t="n">
        <f aca="false">IF($N3569="PHY",VLOOKUP(H3569,PGDBuckets,2,FALSE()),0)</f>
        <v>0</v>
      </c>
      <c r="S3569" s="84" t="n">
        <f aca="false">IF($N3569="G",VLOOKUP(H3569,PGDBuckets,2,FALSE()),0)</f>
        <v>0</v>
      </c>
      <c r="T3569" s="84" t="n">
        <f aca="false">SUM(P3569:S3569)</f>
        <v>13</v>
      </c>
      <c r="U3569" s="84" t="str">
        <f aca="false">IF(O3569="not used","-",O3569&amp;N3569&amp;T3569)</f>
        <v>-</v>
      </c>
      <c r="V3569" s="84" t="str">
        <f aca="false">IF(O3569="Not Used","-",VLOOKUP(D3569,FOLIOS,7,FALSE())&amp;H3569)</f>
        <v>-</v>
      </c>
      <c r="W3569" s="84" t="str">
        <f aca="false">IF(U3569="-","-",O3569&amp;E3569&amp;H3569)</f>
        <v>-</v>
      </c>
      <c r="X3569" s="85" t="str">
        <f aca="false">D3569&amp;G3569</f>
        <v>FT-CAND-EGSC-PRCTOLL:WADD/BOS</v>
      </c>
      <c r="AF3569" s="0" t="str">
        <f aca="false">D3569&amp;V3569</f>
        <v>FT-CAND-EGSC-PRC-</v>
      </c>
    </row>
    <row r="3570" customFormat="false" ht="12.75" hidden="false" customHeight="false" outlineLevel="0" collapsed="false">
      <c r="A3570" s="81" t="n">
        <v>36682</v>
      </c>
      <c r="B3570" s="82" t="s">
        <v>55</v>
      </c>
      <c r="C3570" s="82" t="s">
        <v>56</v>
      </c>
      <c r="D3570" s="82" t="s">
        <v>103</v>
      </c>
      <c r="E3570" s="82" t="s">
        <v>24</v>
      </c>
      <c r="F3570" s="81"/>
      <c r="G3570" s="82" t="s">
        <v>71</v>
      </c>
      <c r="H3570" s="90" t="n">
        <v>38961</v>
      </c>
      <c r="I3570" s="82" t="n">
        <v>0</v>
      </c>
      <c r="J3570" s="82" t="n">
        <v>0</v>
      </c>
      <c r="K3570" s="83" t="n">
        <f aca="false">IF(J3570=0,0,J3570/I3570)</f>
        <v>0</v>
      </c>
      <c r="L3570" s="83" t="n">
        <f aca="false">I3570/UOM</f>
        <v>0</v>
      </c>
      <c r="M3570" s="83" t="n">
        <f aca="false">J3570/UOM</f>
        <v>0</v>
      </c>
      <c r="N3570" s="84" t="str">
        <f aca="false">IF(F3570="P","PHY",IF(F3570="G","G",E3570))</f>
        <v>P</v>
      </c>
      <c r="O3570" s="84" t="str">
        <f aca="false">IF(ISNA(VLOOKUP(G3570,BadCanCurves,1,FALSE())),VLOOKUP(D3570,FOLIOS,6,FALSE()),"not used")</f>
        <v>not used</v>
      </c>
      <c r="P3570" s="84" t="n">
        <f aca="false">IF($N3570="P",VLOOKUP(H3570,PrcBuckets,2,FALSE()),0)</f>
        <v>13</v>
      </c>
      <c r="Q3570" s="84" t="n">
        <f aca="false">IF($N3570="D",VLOOKUP(H3570,BasisBuckets,2,FALSE()),0)</f>
        <v>0</v>
      </c>
      <c r="R3570" s="84" t="n">
        <f aca="false">IF($N3570="PHY",VLOOKUP(H3570,PGDBuckets,2,FALSE()),0)</f>
        <v>0</v>
      </c>
      <c r="S3570" s="84" t="n">
        <f aca="false">IF($N3570="G",VLOOKUP(H3570,PGDBuckets,2,FALSE()),0)</f>
        <v>0</v>
      </c>
      <c r="T3570" s="84" t="n">
        <f aca="false">SUM(P3570:S3570)</f>
        <v>13</v>
      </c>
      <c r="U3570" s="84" t="str">
        <f aca="false">IF(O3570="not used","-",O3570&amp;N3570&amp;T3570)</f>
        <v>-</v>
      </c>
      <c r="V3570" s="84" t="str">
        <f aca="false">IF(O3570="Not Used","-",VLOOKUP(D3570,FOLIOS,7,FALSE())&amp;H3570)</f>
        <v>-</v>
      </c>
      <c r="W3570" s="84" t="str">
        <f aca="false">IF(U3570="-","-",O3570&amp;E3570&amp;H3570)</f>
        <v>-</v>
      </c>
      <c r="X3570" s="85" t="str">
        <f aca="false">D3570&amp;G3570</f>
        <v>FT-CAND-EGSC-PRCTOLL:WADD/BOS</v>
      </c>
      <c r="AF3570" s="0" t="str">
        <f aca="false">D3570&amp;V3570</f>
        <v>FT-CAND-EGSC-PRC-</v>
      </c>
    </row>
    <row r="3571" customFormat="false" ht="12.75" hidden="false" customHeight="false" outlineLevel="0" collapsed="false">
      <c r="A3571" s="81" t="n">
        <v>36682</v>
      </c>
      <c r="B3571" s="82" t="s">
        <v>55</v>
      </c>
      <c r="C3571" s="82" t="s">
        <v>56</v>
      </c>
      <c r="D3571" s="82" t="s">
        <v>103</v>
      </c>
      <c r="E3571" s="82" t="s">
        <v>24</v>
      </c>
      <c r="F3571" s="81"/>
      <c r="G3571" s="82" t="s">
        <v>71</v>
      </c>
      <c r="H3571" s="90" t="n">
        <v>38991</v>
      </c>
      <c r="I3571" s="82" t="n">
        <v>0</v>
      </c>
      <c r="J3571" s="82" t="n">
        <v>0</v>
      </c>
      <c r="K3571" s="83" t="n">
        <f aca="false">IF(J3571=0,0,J3571/I3571)</f>
        <v>0</v>
      </c>
      <c r="L3571" s="83" t="n">
        <f aca="false">I3571/UOM</f>
        <v>0</v>
      </c>
      <c r="M3571" s="83" t="n">
        <f aca="false">J3571/UOM</f>
        <v>0</v>
      </c>
      <c r="N3571" s="84" t="str">
        <f aca="false">IF(F3571="P","PHY",IF(F3571="G","G",E3571))</f>
        <v>P</v>
      </c>
      <c r="O3571" s="84" t="str">
        <f aca="false">IF(ISNA(VLOOKUP(G3571,BadCanCurves,1,FALSE())),VLOOKUP(D3571,FOLIOS,6,FALSE()),"not used")</f>
        <v>not used</v>
      </c>
      <c r="P3571" s="84" t="n">
        <f aca="false">IF($N3571="P",VLOOKUP(H3571,PrcBuckets,2,FALSE()),0)</f>
        <v>13</v>
      </c>
      <c r="Q3571" s="84" t="n">
        <f aca="false">IF($N3571="D",VLOOKUP(H3571,BasisBuckets,2,FALSE()),0)</f>
        <v>0</v>
      </c>
      <c r="R3571" s="84" t="n">
        <f aca="false">IF($N3571="PHY",VLOOKUP(H3571,PGDBuckets,2,FALSE()),0)</f>
        <v>0</v>
      </c>
      <c r="S3571" s="84" t="n">
        <f aca="false">IF($N3571="G",VLOOKUP(H3571,PGDBuckets,2,FALSE()),0)</f>
        <v>0</v>
      </c>
      <c r="T3571" s="84" t="n">
        <f aca="false">SUM(P3571:S3571)</f>
        <v>13</v>
      </c>
      <c r="U3571" s="84" t="str">
        <f aca="false">IF(O3571="not used","-",O3571&amp;N3571&amp;T3571)</f>
        <v>-</v>
      </c>
      <c r="V3571" s="84" t="str">
        <f aca="false">IF(O3571="Not Used","-",VLOOKUP(D3571,FOLIOS,7,FALSE())&amp;H3571)</f>
        <v>-</v>
      </c>
      <c r="W3571" s="84" t="str">
        <f aca="false">IF(U3571="-","-",O3571&amp;E3571&amp;H3571)</f>
        <v>-</v>
      </c>
      <c r="X3571" s="85" t="str">
        <f aca="false">D3571&amp;G3571</f>
        <v>FT-CAND-EGSC-PRCTOLL:WADD/BOS</v>
      </c>
      <c r="AF3571" s="0" t="str">
        <f aca="false">D3571&amp;V3571</f>
        <v>FT-CAND-EGSC-PRC-</v>
      </c>
    </row>
    <row r="3572" customFormat="false" ht="12.75" hidden="false" customHeight="false" outlineLevel="0" collapsed="false">
      <c r="A3572" s="81" t="n">
        <v>36682</v>
      </c>
      <c r="B3572" s="82" t="s">
        <v>55</v>
      </c>
      <c r="C3572" s="82" t="s">
        <v>56</v>
      </c>
      <c r="D3572" s="82" t="s">
        <v>103</v>
      </c>
      <c r="E3572" s="82" t="s">
        <v>24</v>
      </c>
      <c r="F3572" s="81"/>
      <c r="G3572" s="82" t="s">
        <v>71</v>
      </c>
      <c r="H3572" s="90" t="n">
        <v>39022</v>
      </c>
      <c r="I3572" s="82" t="n">
        <v>0</v>
      </c>
      <c r="J3572" s="82" t="n">
        <v>0</v>
      </c>
      <c r="K3572" s="83" t="n">
        <f aca="false">IF(J3572=0,0,J3572/I3572)</f>
        <v>0</v>
      </c>
      <c r="L3572" s="83" t="n">
        <f aca="false">I3572/UOM</f>
        <v>0</v>
      </c>
      <c r="M3572" s="83" t="n">
        <f aca="false">J3572/UOM</f>
        <v>0</v>
      </c>
      <c r="N3572" s="84" t="str">
        <f aca="false">IF(F3572="P","PHY",IF(F3572="G","G",E3572))</f>
        <v>P</v>
      </c>
      <c r="O3572" s="84" t="str">
        <f aca="false">IF(ISNA(VLOOKUP(G3572,BadCanCurves,1,FALSE())),VLOOKUP(D3572,FOLIOS,6,FALSE()),"not used")</f>
        <v>not used</v>
      </c>
      <c r="P3572" s="84" t="n">
        <f aca="false">IF($N3572="P",VLOOKUP(H3572,PrcBuckets,2,FALSE()),0)</f>
        <v>13</v>
      </c>
      <c r="Q3572" s="84" t="n">
        <f aca="false">IF($N3572="D",VLOOKUP(H3572,BasisBuckets,2,FALSE()),0)</f>
        <v>0</v>
      </c>
      <c r="R3572" s="84" t="n">
        <f aca="false">IF($N3572="PHY",VLOOKUP(H3572,PGDBuckets,2,FALSE()),0)</f>
        <v>0</v>
      </c>
      <c r="S3572" s="84" t="n">
        <f aca="false">IF($N3572="G",VLOOKUP(H3572,PGDBuckets,2,FALSE()),0)</f>
        <v>0</v>
      </c>
      <c r="T3572" s="84" t="n">
        <f aca="false">SUM(P3572:S3572)</f>
        <v>13</v>
      </c>
      <c r="U3572" s="84" t="str">
        <f aca="false">IF(O3572="not used","-",O3572&amp;N3572&amp;T3572)</f>
        <v>-</v>
      </c>
      <c r="V3572" s="84" t="str">
        <f aca="false">IF(O3572="Not Used","-",VLOOKUP(D3572,FOLIOS,7,FALSE())&amp;H3572)</f>
        <v>-</v>
      </c>
      <c r="W3572" s="84" t="str">
        <f aca="false">IF(U3572="-","-",O3572&amp;E3572&amp;H3572)</f>
        <v>-</v>
      </c>
      <c r="X3572" s="85" t="str">
        <f aca="false">D3572&amp;G3572</f>
        <v>FT-CAND-EGSC-PRCTOLL:WADD/BOS</v>
      </c>
      <c r="AF3572" s="0" t="str">
        <f aca="false">D3572&amp;V3572</f>
        <v>FT-CAND-EGSC-PRC-</v>
      </c>
    </row>
    <row r="3573" customFormat="false" ht="12.75" hidden="false" customHeight="false" outlineLevel="0" collapsed="false">
      <c r="A3573" s="81" t="n">
        <v>36682</v>
      </c>
      <c r="B3573" s="82" t="s">
        <v>55</v>
      </c>
      <c r="C3573" s="82" t="s">
        <v>56</v>
      </c>
      <c r="D3573" s="82" t="s">
        <v>103</v>
      </c>
      <c r="E3573" s="82" t="s">
        <v>24</v>
      </c>
      <c r="F3573" s="81"/>
      <c r="G3573" s="82" t="s">
        <v>71</v>
      </c>
      <c r="H3573" s="90" t="n">
        <v>39052</v>
      </c>
      <c r="I3573" s="82" t="n">
        <v>0</v>
      </c>
      <c r="J3573" s="82" t="n">
        <v>0</v>
      </c>
      <c r="K3573" s="83" t="n">
        <f aca="false">IF(J3573=0,0,J3573/I3573)</f>
        <v>0</v>
      </c>
      <c r="L3573" s="83" t="n">
        <f aca="false">I3573/UOM</f>
        <v>0</v>
      </c>
      <c r="M3573" s="83" t="n">
        <f aca="false">J3573/UOM</f>
        <v>0</v>
      </c>
      <c r="N3573" s="84" t="str">
        <f aca="false">IF(F3573="P","PHY",IF(F3573="G","G",E3573))</f>
        <v>P</v>
      </c>
      <c r="O3573" s="84" t="str">
        <f aca="false">IF(ISNA(VLOOKUP(G3573,BadCanCurves,1,FALSE())),VLOOKUP(D3573,FOLIOS,6,FALSE()),"not used")</f>
        <v>not used</v>
      </c>
      <c r="P3573" s="84" t="n">
        <f aca="false">IF($N3573="P",VLOOKUP(H3573,PrcBuckets,2,FALSE()),0)</f>
        <v>13</v>
      </c>
      <c r="Q3573" s="84" t="n">
        <f aca="false">IF($N3573="D",VLOOKUP(H3573,BasisBuckets,2,FALSE()),0)</f>
        <v>0</v>
      </c>
      <c r="R3573" s="84" t="n">
        <f aca="false">IF($N3573="PHY",VLOOKUP(H3573,PGDBuckets,2,FALSE()),0)</f>
        <v>0</v>
      </c>
      <c r="S3573" s="84" t="n">
        <f aca="false">IF($N3573="G",VLOOKUP(H3573,PGDBuckets,2,FALSE()),0)</f>
        <v>0</v>
      </c>
      <c r="T3573" s="84" t="n">
        <f aca="false">SUM(P3573:S3573)</f>
        <v>13</v>
      </c>
      <c r="U3573" s="84" t="str">
        <f aca="false">IF(O3573="not used","-",O3573&amp;N3573&amp;T3573)</f>
        <v>-</v>
      </c>
      <c r="V3573" s="84" t="str">
        <f aca="false">IF(O3573="Not Used","-",VLOOKUP(D3573,FOLIOS,7,FALSE())&amp;H3573)</f>
        <v>-</v>
      </c>
      <c r="W3573" s="84" t="str">
        <f aca="false">IF(U3573="-","-",O3573&amp;E3573&amp;H3573)</f>
        <v>-</v>
      </c>
      <c r="X3573" s="85" t="str">
        <f aca="false">D3573&amp;G3573</f>
        <v>FT-CAND-EGSC-PRCTOLL:WADD/BOS</v>
      </c>
      <c r="AF3573" s="0" t="str">
        <f aca="false">D3573&amp;V3573</f>
        <v>FT-CAND-EGSC-PRC-</v>
      </c>
    </row>
    <row r="3574" customFormat="false" ht="12.75" hidden="false" customHeight="false" outlineLevel="0" collapsed="false">
      <c r="A3574" s="81" t="n">
        <v>36682</v>
      </c>
      <c r="B3574" s="82" t="s">
        <v>55</v>
      </c>
      <c r="C3574" s="82" t="s">
        <v>56</v>
      </c>
      <c r="D3574" s="82" t="s">
        <v>103</v>
      </c>
      <c r="E3574" s="82" t="s">
        <v>24</v>
      </c>
      <c r="F3574" s="81"/>
      <c r="G3574" s="82" t="s">
        <v>71</v>
      </c>
      <c r="H3574" s="90" t="n">
        <v>39083</v>
      </c>
      <c r="I3574" s="82" t="n">
        <v>0</v>
      </c>
      <c r="J3574" s="82" t="n">
        <v>0</v>
      </c>
      <c r="K3574" s="83" t="n">
        <f aca="false">IF(J3574=0,0,J3574/I3574)</f>
        <v>0</v>
      </c>
      <c r="L3574" s="83" t="n">
        <f aca="false">I3574/UOM</f>
        <v>0</v>
      </c>
      <c r="M3574" s="83" t="n">
        <f aca="false">J3574/UOM</f>
        <v>0</v>
      </c>
      <c r="N3574" s="84" t="str">
        <f aca="false">IF(F3574="P","PHY",IF(F3574="G","G",E3574))</f>
        <v>P</v>
      </c>
      <c r="O3574" s="84" t="str">
        <f aca="false">IF(ISNA(VLOOKUP(G3574,BadCanCurves,1,FALSE())),VLOOKUP(D3574,FOLIOS,6,FALSE()),"not used")</f>
        <v>not used</v>
      </c>
      <c r="P3574" s="84" t="n">
        <f aca="false">IF($N3574="P",VLOOKUP(H3574,PrcBuckets,2,FALSE()),0)</f>
        <v>13</v>
      </c>
      <c r="Q3574" s="84" t="n">
        <f aca="false">IF($N3574="D",VLOOKUP(H3574,BasisBuckets,2,FALSE()),0)</f>
        <v>0</v>
      </c>
      <c r="R3574" s="84" t="n">
        <f aca="false">IF($N3574="PHY",VLOOKUP(H3574,PGDBuckets,2,FALSE()),0)</f>
        <v>0</v>
      </c>
      <c r="S3574" s="84" t="n">
        <f aca="false">IF($N3574="G",VLOOKUP(H3574,PGDBuckets,2,FALSE()),0)</f>
        <v>0</v>
      </c>
      <c r="T3574" s="84" t="n">
        <f aca="false">SUM(P3574:S3574)</f>
        <v>13</v>
      </c>
      <c r="U3574" s="84" t="str">
        <f aca="false">IF(O3574="not used","-",O3574&amp;N3574&amp;T3574)</f>
        <v>-</v>
      </c>
      <c r="V3574" s="84" t="str">
        <f aca="false">IF(O3574="Not Used","-",VLOOKUP(D3574,FOLIOS,7,FALSE())&amp;H3574)</f>
        <v>-</v>
      </c>
      <c r="W3574" s="84" t="str">
        <f aca="false">IF(U3574="-","-",O3574&amp;E3574&amp;H3574)</f>
        <v>-</v>
      </c>
      <c r="X3574" s="85" t="str">
        <f aca="false">D3574&amp;G3574</f>
        <v>FT-CAND-EGSC-PRCTOLL:WADD/BOS</v>
      </c>
      <c r="AF3574" s="0" t="str">
        <f aca="false">D3574&amp;V3574</f>
        <v>FT-CAND-EGSC-PRC-</v>
      </c>
    </row>
    <row r="3575" customFormat="false" ht="12.75" hidden="false" customHeight="false" outlineLevel="0" collapsed="false">
      <c r="A3575" s="81" t="n">
        <v>36682</v>
      </c>
      <c r="B3575" s="82" t="s">
        <v>55</v>
      </c>
      <c r="C3575" s="82" t="s">
        <v>56</v>
      </c>
      <c r="D3575" s="82" t="s">
        <v>103</v>
      </c>
      <c r="E3575" s="82" t="s">
        <v>24</v>
      </c>
      <c r="F3575" s="81"/>
      <c r="G3575" s="82" t="s">
        <v>71</v>
      </c>
      <c r="H3575" s="90" t="n">
        <v>39114</v>
      </c>
      <c r="I3575" s="82" t="n">
        <v>0</v>
      </c>
      <c r="J3575" s="82" t="n">
        <v>0</v>
      </c>
      <c r="K3575" s="83" t="n">
        <f aca="false">IF(J3575=0,0,J3575/I3575)</f>
        <v>0</v>
      </c>
      <c r="L3575" s="83" t="n">
        <f aca="false">I3575/UOM</f>
        <v>0</v>
      </c>
      <c r="M3575" s="83" t="n">
        <f aca="false">J3575/UOM</f>
        <v>0</v>
      </c>
      <c r="N3575" s="84" t="str">
        <f aca="false">IF(F3575="P","PHY",IF(F3575="G","G",E3575))</f>
        <v>P</v>
      </c>
      <c r="O3575" s="84" t="str">
        <f aca="false">IF(ISNA(VLOOKUP(G3575,BadCanCurves,1,FALSE())),VLOOKUP(D3575,FOLIOS,6,FALSE()),"not used")</f>
        <v>not used</v>
      </c>
      <c r="P3575" s="84" t="n">
        <f aca="false">IF($N3575="P",VLOOKUP(H3575,PrcBuckets,2,FALSE()),0)</f>
        <v>13</v>
      </c>
      <c r="Q3575" s="84" t="n">
        <f aca="false">IF($N3575="D",VLOOKUP(H3575,BasisBuckets,2,FALSE()),0)</f>
        <v>0</v>
      </c>
      <c r="R3575" s="84" t="n">
        <f aca="false">IF($N3575="PHY",VLOOKUP(H3575,PGDBuckets,2,FALSE()),0)</f>
        <v>0</v>
      </c>
      <c r="S3575" s="84" t="n">
        <f aca="false">IF($N3575="G",VLOOKUP(H3575,PGDBuckets,2,FALSE()),0)</f>
        <v>0</v>
      </c>
      <c r="T3575" s="84" t="n">
        <f aca="false">SUM(P3575:S3575)</f>
        <v>13</v>
      </c>
      <c r="U3575" s="84" t="str">
        <f aca="false">IF(O3575="not used","-",O3575&amp;N3575&amp;T3575)</f>
        <v>-</v>
      </c>
      <c r="V3575" s="84" t="str">
        <f aca="false">IF(O3575="Not Used","-",VLOOKUP(D3575,FOLIOS,7,FALSE())&amp;H3575)</f>
        <v>-</v>
      </c>
      <c r="W3575" s="84" t="str">
        <f aca="false">IF(U3575="-","-",O3575&amp;E3575&amp;H3575)</f>
        <v>-</v>
      </c>
      <c r="X3575" s="85" t="str">
        <f aca="false">D3575&amp;G3575</f>
        <v>FT-CAND-EGSC-PRCTOLL:WADD/BOS</v>
      </c>
      <c r="AF3575" s="0" t="str">
        <f aca="false">D3575&amp;V3575</f>
        <v>FT-CAND-EGSC-PRC-</v>
      </c>
    </row>
    <row r="3576" customFormat="false" ht="12.75" hidden="false" customHeight="false" outlineLevel="0" collapsed="false">
      <c r="A3576" s="81" t="n">
        <v>36682</v>
      </c>
      <c r="B3576" s="82" t="s">
        <v>55</v>
      </c>
      <c r="C3576" s="82" t="s">
        <v>56</v>
      </c>
      <c r="D3576" s="82" t="s">
        <v>103</v>
      </c>
      <c r="E3576" s="82" t="s">
        <v>24</v>
      </c>
      <c r="F3576" s="81"/>
      <c r="G3576" s="82" t="s">
        <v>71</v>
      </c>
      <c r="H3576" s="90" t="n">
        <v>39142</v>
      </c>
      <c r="I3576" s="82" t="n">
        <v>0</v>
      </c>
      <c r="J3576" s="82" t="n">
        <v>0</v>
      </c>
      <c r="K3576" s="83" t="n">
        <f aca="false">IF(J3576=0,0,J3576/I3576)</f>
        <v>0</v>
      </c>
      <c r="L3576" s="83" t="n">
        <f aca="false">I3576/UOM</f>
        <v>0</v>
      </c>
      <c r="M3576" s="83" t="n">
        <f aca="false">J3576/UOM</f>
        <v>0</v>
      </c>
      <c r="N3576" s="84" t="str">
        <f aca="false">IF(F3576="P","PHY",IF(F3576="G","G",E3576))</f>
        <v>P</v>
      </c>
      <c r="O3576" s="84" t="str">
        <f aca="false">IF(ISNA(VLOOKUP(G3576,BadCanCurves,1,FALSE())),VLOOKUP(D3576,FOLIOS,6,FALSE()),"not used")</f>
        <v>not used</v>
      </c>
      <c r="P3576" s="84" t="n">
        <f aca="false">IF($N3576="P",VLOOKUP(H3576,PrcBuckets,2,FALSE()),0)</f>
        <v>13</v>
      </c>
      <c r="Q3576" s="84" t="n">
        <f aca="false">IF($N3576="D",VLOOKUP(H3576,BasisBuckets,2,FALSE()),0)</f>
        <v>0</v>
      </c>
      <c r="R3576" s="84" t="n">
        <f aca="false">IF($N3576="PHY",VLOOKUP(H3576,PGDBuckets,2,FALSE()),0)</f>
        <v>0</v>
      </c>
      <c r="S3576" s="84" t="n">
        <f aca="false">IF($N3576="G",VLOOKUP(H3576,PGDBuckets,2,FALSE()),0)</f>
        <v>0</v>
      </c>
      <c r="T3576" s="84" t="n">
        <f aca="false">SUM(P3576:S3576)</f>
        <v>13</v>
      </c>
      <c r="U3576" s="84" t="str">
        <f aca="false">IF(O3576="not used","-",O3576&amp;N3576&amp;T3576)</f>
        <v>-</v>
      </c>
      <c r="V3576" s="84" t="str">
        <f aca="false">IF(O3576="Not Used","-",VLOOKUP(D3576,FOLIOS,7,FALSE())&amp;H3576)</f>
        <v>-</v>
      </c>
      <c r="W3576" s="84" t="str">
        <f aca="false">IF(U3576="-","-",O3576&amp;E3576&amp;H3576)</f>
        <v>-</v>
      </c>
      <c r="X3576" s="85" t="str">
        <f aca="false">D3576&amp;G3576</f>
        <v>FT-CAND-EGSC-PRCTOLL:WADD/BOS</v>
      </c>
      <c r="AF3576" s="0" t="str">
        <f aca="false">D3576&amp;V3576</f>
        <v>FT-CAND-EGSC-PRC-</v>
      </c>
    </row>
    <row r="3577" customFormat="false" ht="12.75" hidden="false" customHeight="false" outlineLevel="0" collapsed="false">
      <c r="A3577" s="81" t="n">
        <v>36682</v>
      </c>
      <c r="B3577" s="82" t="s">
        <v>55</v>
      </c>
      <c r="C3577" s="82" t="s">
        <v>56</v>
      </c>
      <c r="D3577" s="82" t="s">
        <v>103</v>
      </c>
      <c r="E3577" s="82" t="s">
        <v>24</v>
      </c>
      <c r="F3577" s="81"/>
      <c r="G3577" s="82" t="s">
        <v>106</v>
      </c>
      <c r="H3577" s="90" t="n">
        <v>36708</v>
      </c>
      <c r="I3577" s="82" t="n">
        <v>394802</v>
      </c>
      <c r="J3577" s="82" t="n">
        <v>0</v>
      </c>
      <c r="K3577" s="83" t="n">
        <f aca="false">IF(J3577=0,0,J3577/I3577)</f>
        <v>0</v>
      </c>
      <c r="L3577" s="83" t="n">
        <f aca="false">I3577/UOM</f>
        <v>39.4802</v>
      </c>
      <c r="M3577" s="83" t="n">
        <f aca="false">J3577/UOM</f>
        <v>0</v>
      </c>
      <c r="N3577" s="84" t="str">
        <f aca="false">IF(F3577="P","PHY",IF(F3577="G","G",E3577))</f>
        <v>P</v>
      </c>
      <c r="O3577" s="84" t="str">
        <f aca="false">IF(ISNA(VLOOKUP(G3577,BadCanCurves,1,FALSE())),VLOOKUP(D3577,FOLIOS,6,FALSE()),"not used")</f>
        <v>not used</v>
      </c>
      <c r="P3577" s="84" t="n">
        <f aca="false">IF($N3577="P",VLOOKUP(H3577,PrcBuckets,2,FALSE()),0)</f>
        <v>4</v>
      </c>
      <c r="Q3577" s="84" t="n">
        <f aca="false">IF($N3577="D",VLOOKUP(H3577,BasisBuckets,2,FALSE()),0)</f>
        <v>0</v>
      </c>
      <c r="R3577" s="84" t="n">
        <f aca="false">IF($N3577="PHY",VLOOKUP(H3577,PGDBuckets,2,FALSE()),0)</f>
        <v>0</v>
      </c>
      <c r="S3577" s="84" t="n">
        <f aca="false">IF($N3577="G",VLOOKUP(H3577,PGDBuckets,2,FALSE()),0)</f>
        <v>0</v>
      </c>
      <c r="T3577" s="84" t="n">
        <f aca="false">SUM(P3577:S3577)</f>
        <v>4</v>
      </c>
      <c r="U3577" s="84" t="str">
        <f aca="false">IF(O3577="not used","-",O3577&amp;N3577&amp;T3577)</f>
        <v>-</v>
      </c>
      <c r="V3577" s="84" t="str">
        <f aca="false">IF(O3577="Not Used","-",VLOOKUP(D3577,FOLIOS,7,FALSE())&amp;H3577)</f>
        <v>-</v>
      </c>
      <c r="W3577" s="84" t="str">
        <f aca="false">IF(U3577="-","-",O3577&amp;E3577&amp;H3577)</f>
        <v>-</v>
      </c>
      <c r="X3577" s="85" t="str">
        <f aca="false">D3577&amp;G3577</f>
        <v>FT-CAND-EGSC-PRCTRANS:AECO/EMP</v>
      </c>
      <c r="AF3577" s="0" t="str">
        <f aca="false">D3577&amp;V3577</f>
        <v>FT-CAND-EGSC-PRC-</v>
      </c>
    </row>
    <row r="3578" customFormat="false" ht="12.75" hidden="false" customHeight="false" outlineLevel="0" collapsed="false">
      <c r="A3578" s="81" t="n">
        <v>36682</v>
      </c>
      <c r="B3578" s="82" t="s">
        <v>55</v>
      </c>
      <c r="C3578" s="82" t="s">
        <v>56</v>
      </c>
      <c r="D3578" s="82" t="s">
        <v>103</v>
      </c>
      <c r="E3578" s="82" t="s">
        <v>24</v>
      </c>
      <c r="F3578" s="81"/>
      <c r="G3578" s="82" t="s">
        <v>106</v>
      </c>
      <c r="H3578" s="90" t="n">
        <v>36739</v>
      </c>
      <c r="I3578" s="82" t="n">
        <v>101782</v>
      </c>
      <c r="J3578" s="82" t="n">
        <v>0</v>
      </c>
      <c r="K3578" s="83" t="n">
        <f aca="false">IF(J3578=0,0,J3578/I3578)</f>
        <v>0</v>
      </c>
      <c r="L3578" s="83" t="n">
        <f aca="false">I3578/UOM</f>
        <v>10.1782</v>
      </c>
      <c r="M3578" s="83" t="n">
        <f aca="false">J3578/UOM</f>
        <v>0</v>
      </c>
      <c r="N3578" s="84" t="str">
        <f aca="false">IF(F3578="P","PHY",IF(F3578="G","G",E3578))</f>
        <v>P</v>
      </c>
      <c r="O3578" s="84" t="str">
        <f aca="false">IF(ISNA(VLOOKUP(G3578,BadCanCurves,1,FALSE())),VLOOKUP(D3578,FOLIOS,6,FALSE()),"not used")</f>
        <v>not used</v>
      </c>
      <c r="P3578" s="84" t="n">
        <f aca="false">IF($N3578="P",VLOOKUP(H3578,PrcBuckets,2,FALSE()),0)</f>
        <v>5</v>
      </c>
      <c r="Q3578" s="84" t="n">
        <f aca="false">IF($N3578="D",VLOOKUP(H3578,BasisBuckets,2,FALSE()),0)</f>
        <v>0</v>
      </c>
      <c r="R3578" s="84" t="n">
        <f aca="false">IF($N3578="PHY",VLOOKUP(H3578,PGDBuckets,2,FALSE()),0)</f>
        <v>0</v>
      </c>
      <c r="S3578" s="84" t="n">
        <f aca="false">IF($N3578="G",VLOOKUP(H3578,PGDBuckets,2,FALSE()),0)</f>
        <v>0</v>
      </c>
      <c r="T3578" s="84" t="n">
        <f aca="false">SUM(P3578:S3578)</f>
        <v>5</v>
      </c>
      <c r="U3578" s="84" t="str">
        <f aca="false">IF(O3578="not used","-",O3578&amp;N3578&amp;T3578)</f>
        <v>-</v>
      </c>
      <c r="V3578" s="84" t="str">
        <f aca="false">IF(O3578="Not Used","-",VLOOKUP(D3578,FOLIOS,7,FALSE())&amp;H3578)</f>
        <v>-</v>
      </c>
      <c r="W3578" s="84" t="str">
        <f aca="false">IF(U3578="-","-",O3578&amp;E3578&amp;H3578)</f>
        <v>-</v>
      </c>
      <c r="X3578" s="85" t="str">
        <f aca="false">D3578&amp;G3578</f>
        <v>FT-CAND-EGSC-PRCTRANS:AECO/EMP</v>
      </c>
      <c r="AF3578" s="0" t="str">
        <f aca="false">D3578&amp;V3578</f>
        <v>FT-CAND-EGSC-PRC-</v>
      </c>
    </row>
    <row r="3579" customFormat="false" ht="12.75" hidden="false" customHeight="false" outlineLevel="0" collapsed="false">
      <c r="A3579" s="81" t="n">
        <v>36682</v>
      </c>
      <c r="B3579" s="82" t="s">
        <v>55</v>
      </c>
      <c r="C3579" s="82" t="s">
        <v>56</v>
      </c>
      <c r="D3579" s="82" t="s">
        <v>103</v>
      </c>
      <c r="E3579" s="82" t="s">
        <v>24</v>
      </c>
      <c r="F3579" s="81"/>
      <c r="G3579" s="82" t="s">
        <v>106</v>
      </c>
      <c r="H3579" s="90" t="n">
        <v>36770</v>
      </c>
      <c r="I3579" s="82" t="n">
        <v>109907</v>
      </c>
      <c r="J3579" s="82" t="n">
        <v>0</v>
      </c>
      <c r="K3579" s="83" t="n">
        <f aca="false">IF(J3579=0,0,J3579/I3579)</f>
        <v>0</v>
      </c>
      <c r="L3579" s="83" t="n">
        <f aca="false">I3579/UOM</f>
        <v>10.9907</v>
      </c>
      <c r="M3579" s="83" t="n">
        <f aca="false">J3579/UOM</f>
        <v>0</v>
      </c>
      <c r="N3579" s="84" t="str">
        <f aca="false">IF(F3579="P","PHY",IF(F3579="G","G",E3579))</f>
        <v>P</v>
      </c>
      <c r="O3579" s="84" t="str">
        <f aca="false">IF(ISNA(VLOOKUP(G3579,BadCanCurves,1,FALSE())),VLOOKUP(D3579,FOLIOS,6,FALSE()),"not used")</f>
        <v>not used</v>
      </c>
      <c r="P3579" s="84" t="n">
        <f aca="false">IF($N3579="P",VLOOKUP(H3579,PrcBuckets,2,FALSE()),0)</f>
        <v>6</v>
      </c>
      <c r="Q3579" s="84" t="n">
        <f aca="false">IF($N3579="D",VLOOKUP(H3579,BasisBuckets,2,FALSE()),0)</f>
        <v>0</v>
      </c>
      <c r="R3579" s="84" t="n">
        <f aca="false">IF($N3579="PHY",VLOOKUP(H3579,PGDBuckets,2,FALSE()),0)</f>
        <v>0</v>
      </c>
      <c r="S3579" s="84" t="n">
        <f aca="false">IF($N3579="G",VLOOKUP(H3579,PGDBuckets,2,FALSE()),0)</f>
        <v>0</v>
      </c>
      <c r="T3579" s="84" t="n">
        <f aca="false">SUM(P3579:S3579)</f>
        <v>6</v>
      </c>
      <c r="U3579" s="84" t="str">
        <f aca="false">IF(O3579="not used","-",O3579&amp;N3579&amp;T3579)</f>
        <v>-</v>
      </c>
      <c r="V3579" s="84" t="str">
        <f aca="false">IF(O3579="Not Used","-",VLOOKUP(D3579,FOLIOS,7,FALSE())&amp;H3579)</f>
        <v>-</v>
      </c>
      <c r="W3579" s="84" t="str">
        <f aca="false">IF(U3579="-","-",O3579&amp;E3579&amp;H3579)</f>
        <v>-</v>
      </c>
      <c r="X3579" s="85" t="str">
        <f aca="false">D3579&amp;G3579</f>
        <v>FT-CAND-EGSC-PRCTRANS:AECO/EMP</v>
      </c>
      <c r="AF3579" s="0" t="str">
        <f aca="false">D3579&amp;V3579</f>
        <v>FT-CAND-EGSC-PRC-</v>
      </c>
    </row>
    <row r="3580" customFormat="false" ht="12.75" hidden="false" customHeight="false" outlineLevel="0" collapsed="false">
      <c r="A3580" s="81" t="n">
        <v>36682</v>
      </c>
      <c r="B3580" s="82" t="s">
        <v>55</v>
      </c>
      <c r="C3580" s="82" t="s">
        <v>56</v>
      </c>
      <c r="D3580" s="82" t="s">
        <v>103</v>
      </c>
      <c r="E3580" s="82" t="s">
        <v>24</v>
      </c>
      <c r="F3580" s="81"/>
      <c r="G3580" s="82" t="s">
        <v>106</v>
      </c>
      <c r="H3580" s="90" t="n">
        <v>36800</v>
      </c>
      <c r="I3580" s="82" t="n">
        <v>112931</v>
      </c>
      <c r="J3580" s="82" t="n">
        <v>0</v>
      </c>
      <c r="K3580" s="83" t="n">
        <f aca="false">IF(J3580=0,0,J3580/I3580)</f>
        <v>0</v>
      </c>
      <c r="L3580" s="83" t="n">
        <f aca="false">I3580/UOM</f>
        <v>11.2931</v>
      </c>
      <c r="M3580" s="83" t="n">
        <f aca="false">J3580/UOM</f>
        <v>0</v>
      </c>
      <c r="N3580" s="84" t="str">
        <f aca="false">IF(F3580="P","PHY",IF(F3580="G","G",E3580))</f>
        <v>P</v>
      </c>
      <c r="O3580" s="84" t="str">
        <f aca="false">IF(ISNA(VLOOKUP(G3580,BadCanCurves,1,FALSE())),VLOOKUP(D3580,FOLIOS,6,FALSE()),"not used")</f>
        <v>not used</v>
      </c>
      <c r="P3580" s="84" t="n">
        <f aca="false">IF($N3580="P",VLOOKUP(H3580,PrcBuckets,2,FALSE()),0)</f>
        <v>7</v>
      </c>
      <c r="Q3580" s="84" t="n">
        <f aca="false">IF($N3580="D",VLOOKUP(H3580,BasisBuckets,2,FALSE()),0)</f>
        <v>0</v>
      </c>
      <c r="R3580" s="84" t="n">
        <f aca="false">IF($N3580="PHY",VLOOKUP(H3580,PGDBuckets,2,FALSE()),0)</f>
        <v>0</v>
      </c>
      <c r="S3580" s="84" t="n">
        <f aca="false">IF($N3580="G",VLOOKUP(H3580,PGDBuckets,2,FALSE()),0)</f>
        <v>0</v>
      </c>
      <c r="T3580" s="84" t="n">
        <f aca="false">SUM(P3580:S3580)</f>
        <v>7</v>
      </c>
      <c r="U3580" s="84" t="str">
        <f aca="false">IF(O3580="not used","-",O3580&amp;N3580&amp;T3580)</f>
        <v>-</v>
      </c>
      <c r="V3580" s="84" t="str">
        <f aca="false">IF(O3580="Not Used","-",VLOOKUP(D3580,FOLIOS,7,FALSE())&amp;H3580)</f>
        <v>-</v>
      </c>
      <c r="W3580" s="84" t="str">
        <f aca="false">IF(U3580="-","-",O3580&amp;E3580&amp;H3580)</f>
        <v>-</v>
      </c>
      <c r="X3580" s="85" t="str">
        <f aca="false">D3580&amp;G3580</f>
        <v>FT-CAND-EGSC-PRCTRANS:AECO/EMP</v>
      </c>
      <c r="AF3580" s="0" t="str">
        <f aca="false">D3580&amp;V3580</f>
        <v>FT-CAND-EGSC-PRC-</v>
      </c>
    </row>
    <row r="3581" customFormat="false" ht="12.75" hidden="false" customHeight="false" outlineLevel="0" collapsed="false">
      <c r="A3581" s="81" t="n">
        <v>36682</v>
      </c>
      <c r="B3581" s="82" t="s">
        <v>55</v>
      </c>
      <c r="C3581" s="82" t="s">
        <v>56</v>
      </c>
      <c r="D3581" s="82" t="s">
        <v>103</v>
      </c>
      <c r="E3581" s="82" t="s">
        <v>24</v>
      </c>
      <c r="F3581" s="81"/>
      <c r="G3581" s="82" t="s">
        <v>106</v>
      </c>
      <c r="H3581" s="90" t="n">
        <v>36831</v>
      </c>
      <c r="I3581" s="82" t="n">
        <v>381977</v>
      </c>
      <c r="J3581" s="82" t="n">
        <v>0</v>
      </c>
      <c r="K3581" s="83" t="n">
        <f aca="false">IF(J3581=0,0,J3581/I3581)</f>
        <v>0</v>
      </c>
      <c r="L3581" s="83" t="n">
        <f aca="false">I3581/UOM</f>
        <v>38.1977</v>
      </c>
      <c r="M3581" s="83" t="n">
        <f aca="false">J3581/UOM</f>
        <v>0</v>
      </c>
      <c r="N3581" s="84" t="str">
        <f aca="false">IF(F3581="P","PHY",IF(F3581="G","G",E3581))</f>
        <v>P</v>
      </c>
      <c r="O3581" s="84" t="str">
        <f aca="false">IF(ISNA(VLOOKUP(G3581,BadCanCurves,1,FALSE())),VLOOKUP(D3581,FOLIOS,6,FALSE()),"not used")</f>
        <v>not used</v>
      </c>
      <c r="P3581" s="84" t="n">
        <f aca="false">IF($N3581="P",VLOOKUP(H3581,PrcBuckets,2,FALSE()),0)</f>
        <v>8</v>
      </c>
      <c r="Q3581" s="84" t="n">
        <f aca="false">IF($N3581="D",VLOOKUP(H3581,BasisBuckets,2,FALSE()),0)</f>
        <v>0</v>
      </c>
      <c r="R3581" s="84" t="n">
        <f aca="false">IF($N3581="PHY",VLOOKUP(H3581,PGDBuckets,2,FALSE()),0)</f>
        <v>0</v>
      </c>
      <c r="S3581" s="84" t="n">
        <f aca="false">IF($N3581="G",VLOOKUP(H3581,PGDBuckets,2,FALSE()),0)</f>
        <v>0</v>
      </c>
      <c r="T3581" s="84" t="n">
        <f aca="false">SUM(P3581:S3581)</f>
        <v>8</v>
      </c>
      <c r="U3581" s="84" t="str">
        <f aca="false">IF(O3581="not used","-",O3581&amp;N3581&amp;T3581)</f>
        <v>-</v>
      </c>
      <c r="V3581" s="84" t="str">
        <f aca="false">IF(O3581="Not Used","-",VLOOKUP(D3581,FOLIOS,7,FALSE())&amp;H3581)</f>
        <v>-</v>
      </c>
      <c r="W3581" s="84" t="str">
        <f aca="false">IF(U3581="-","-",O3581&amp;E3581&amp;H3581)</f>
        <v>-</v>
      </c>
      <c r="X3581" s="85" t="str">
        <f aca="false">D3581&amp;G3581</f>
        <v>FT-CAND-EGSC-PRCTRANS:AECO/EMP</v>
      </c>
      <c r="AF3581" s="0" t="str">
        <f aca="false">D3581&amp;V3581</f>
        <v>FT-CAND-EGSC-PRC-</v>
      </c>
    </row>
    <row r="3582" customFormat="false" ht="12.75" hidden="false" customHeight="false" outlineLevel="0" collapsed="false">
      <c r="A3582" s="81" t="n">
        <v>36682</v>
      </c>
      <c r="B3582" s="82" t="s">
        <v>55</v>
      </c>
      <c r="C3582" s="82" t="s">
        <v>56</v>
      </c>
      <c r="D3582" s="82" t="s">
        <v>103</v>
      </c>
      <c r="E3582" s="82" t="s">
        <v>24</v>
      </c>
      <c r="F3582" s="81"/>
      <c r="G3582" s="82" t="s">
        <v>106</v>
      </c>
      <c r="H3582" s="90" t="n">
        <v>36861</v>
      </c>
      <c r="I3582" s="82" t="n">
        <v>432897</v>
      </c>
      <c r="J3582" s="82" t="n">
        <v>0</v>
      </c>
      <c r="K3582" s="83" t="n">
        <f aca="false">IF(J3582=0,0,J3582/I3582)</f>
        <v>0</v>
      </c>
      <c r="L3582" s="83" t="n">
        <f aca="false">I3582/UOM</f>
        <v>43.2897</v>
      </c>
      <c r="M3582" s="83" t="n">
        <f aca="false">J3582/UOM</f>
        <v>0</v>
      </c>
      <c r="N3582" s="84" t="str">
        <f aca="false">IF(F3582="P","PHY",IF(F3582="G","G",E3582))</f>
        <v>P</v>
      </c>
      <c r="O3582" s="84" t="str">
        <f aca="false">IF(ISNA(VLOOKUP(G3582,BadCanCurves,1,FALSE())),VLOOKUP(D3582,FOLIOS,6,FALSE()),"not used")</f>
        <v>not used</v>
      </c>
      <c r="P3582" s="84" t="n">
        <f aca="false">IF($N3582="P",VLOOKUP(H3582,PrcBuckets,2,FALSE()),0)</f>
        <v>8</v>
      </c>
      <c r="Q3582" s="84" t="n">
        <f aca="false">IF($N3582="D",VLOOKUP(H3582,BasisBuckets,2,FALSE()),0)</f>
        <v>0</v>
      </c>
      <c r="R3582" s="84" t="n">
        <f aca="false">IF($N3582="PHY",VLOOKUP(H3582,PGDBuckets,2,FALSE()),0)</f>
        <v>0</v>
      </c>
      <c r="S3582" s="84" t="n">
        <f aca="false">IF($N3582="G",VLOOKUP(H3582,PGDBuckets,2,FALSE()),0)</f>
        <v>0</v>
      </c>
      <c r="T3582" s="84" t="n">
        <f aca="false">SUM(P3582:S3582)</f>
        <v>8</v>
      </c>
      <c r="U3582" s="84" t="str">
        <f aca="false">IF(O3582="not used","-",O3582&amp;N3582&amp;T3582)</f>
        <v>-</v>
      </c>
      <c r="V3582" s="84" t="str">
        <f aca="false">IF(O3582="Not Used","-",VLOOKUP(D3582,FOLIOS,7,FALSE())&amp;H3582)</f>
        <v>-</v>
      </c>
      <c r="W3582" s="84" t="str">
        <f aca="false">IF(U3582="-","-",O3582&amp;E3582&amp;H3582)</f>
        <v>-</v>
      </c>
      <c r="X3582" s="85" t="str">
        <f aca="false">D3582&amp;G3582</f>
        <v>FT-CAND-EGSC-PRCTRANS:AECO/EMP</v>
      </c>
      <c r="AF3582" s="0" t="str">
        <f aca="false">D3582&amp;V3582</f>
        <v>FT-CAND-EGSC-PRC-</v>
      </c>
    </row>
    <row r="3583" customFormat="false" ht="12.75" hidden="false" customHeight="false" outlineLevel="0" collapsed="false">
      <c r="A3583" s="81" t="n">
        <v>36682</v>
      </c>
      <c r="B3583" s="82" t="s">
        <v>55</v>
      </c>
      <c r="C3583" s="82" t="s">
        <v>56</v>
      </c>
      <c r="D3583" s="82" t="s">
        <v>103</v>
      </c>
      <c r="E3583" s="82" t="s">
        <v>24</v>
      </c>
      <c r="F3583" s="81"/>
      <c r="G3583" s="82" t="s">
        <v>106</v>
      </c>
      <c r="H3583" s="90" t="n">
        <v>36892</v>
      </c>
      <c r="I3583" s="82" t="n">
        <v>430282</v>
      </c>
      <c r="J3583" s="82" t="n">
        <v>0</v>
      </c>
      <c r="K3583" s="83" t="n">
        <f aca="false">IF(J3583=0,0,J3583/I3583)</f>
        <v>0</v>
      </c>
      <c r="L3583" s="83" t="n">
        <f aca="false">I3583/UOM</f>
        <v>43.0282</v>
      </c>
      <c r="M3583" s="83" t="n">
        <f aca="false">J3583/UOM</f>
        <v>0</v>
      </c>
      <c r="N3583" s="84" t="str">
        <f aca="false">IF(F3583="P","PHY",IF(F3583="G","G",E3583))</f>
        <v>P</v>
      </c>
      <c r="O3583" s="84" t="str">
        <f aca="false">IF(ISNA(VLOOKUP(G3583,BadCanCurves,1,FALSE())),VLOOKUP(D3583,FOLIOS,6,FALSE()),"not used")</f>
        <v>not used</v>
      </c>
      <c r="P3583" s="84" t="n">
        <f aca="false">IF($N3583="P",VLOOKUP(H3583,PrcBuckets,2,FALSE()),0)</f>
        <v>9</v>
      </c>
      <c r="Q3583" s="84" t="n">
        <f aca="false">IF($N3583="D",VLOOKUP(H3583,BasisBuckets,2,FALSE()),0)</f>
        <v>0</v>
      </c>
      <c r="R3583" s="84" t="n">
        <f aca="false">IF($N3583="PHY",VLOOKUP(H3583,PGDBuckets,2,FALSE()),0)</f>
        <v>0</v>
      </c>
      <c r="S3583" s="84" t="n">
        <f aca="false">IF($N3583="G",VLOOKUP(H3583,PGDBuckets,2,FALSE()),0)</f>
        <v>0</v>
      </c>
      <c r="T3583" s="84" t="n">
        <f aca="false">SUM(P3583:S3583)</f>
        <v>9</v>
      </c>
      <c r="U3583" s="84" t="str">
        <f aca="false">IF(O3583="not used","-",O3583&amp;N3583&amp;T3583)</f>
        <v>-</v>
      </c>
      <c r="V3583" s="84" t="str">
        <f aca="false">IF(O3583="Not Used","-",VLOOKUP(D3583,FOLIOS,7,FALSE())&amp;H3583)</f>
        <v>-</v>
      </c>
      <c r="W3583" s="84" t="str">
        <f aca="false">IF(U3583="-","-",O3583&amp;E3583&amp;H3583)</f>
        <v>-</v>
      </c>
      <c r="X3583" s="85" t="str">
        <f aca="false">D3583&amp;G3583</f>
        <v>FT-CAND-EGSC-PRCTRANS:AECO/EMP</v>
      </c>
      <c r="AF3583" s="0" t="str">
        <f aca="false">D3583&amp;V3583</f>
        <v>FT-CAND-EGSC-PRC-</v>
      </c>
    </row>
    <row r="3584" customFormat="false" ht="12.75" hidden="false" customHeight="false" outlineLevel="0" collapsed="false">
      <c r="A3584" s="81" t="n">
        <v>36682</v>
      </c>
      <c r="B3584" s="82" t="s">
        <v>55</v>
      </c>
      <c r="C3584" s="82" t="s">
        <v>56</v>
      </c>
      <c r="D3584" s="82" t="s">
        <v>103</v>
      </c>
      <c r="E3584" s="82" t="s">
        <v>24</v>
      </c>
      <c r="F3584" s="81"/>
      <c r="G3584" s="82" t="s">
        <v>106</v>
      </c>
      <c r="H3584" s="90" t="n">
        <v>36923</v>
      </c>
      <c r="I3584" s="82" t="n">
        <v>386282</v>
      </c>
      <c r="J3584" s="82" t="n">
        <v>0</v>
      </c>
      <c r="K3584" s="83" t="n">
        <f aca="false">IF(J3584=0,0,J3584/I3584)</f>
        <v>0</v>
      </c>
      <c r="L3584" s="83" t="n">
        <f aca="false">I3584/UOM</f>
        <v>38.6282</v>
      </c>
      <c r="M3584" s="83" t="n">
        <f aca="false">J3584/UOM</f>
        <v>0</v>
      </c>
      <c r="N3584" s="84" t="str">
        <f aca="false">IF(F3584="P","PHY",IF(F3584="G","G",E3584))</f>
        <v>P</v>
      </c>
      <c r="O3584" s="84" t="str">
        <f aca="false">IF(ISNA(VLOOKUP(G3584,BadCanCurves,1,FALSE())),VLOOKUP(D3584,FOLIOS,6,FALSE()),"not used")</f>
        <v>not used</v>
      </c>
      <c r="P3584" s="84" t="n">
        <f aca="false">IF($N3584="P",VLOOKUP(H3584,PrcBuckets,2,FALSE()),0)</f>
        <v>9</v>
      </c>
      <c r="Q3584" s="84" t="n">
        <f aca="false">IF($N3584="D",VLOOKUP(H3584,BasisBuckets,2,FALSE()),0)</f>
        <v>0</v>
      </c>
      <c r="R3584" s="84" t="n">
        <f aca="false">IF($N3584="PHY",VLOOKUP(H3584,PGDBuckets,2,FALSE()),0)</f>
        <v>0</v>
      </c>
      <c r="S3584" s="84" t="n">
        <f aca="false">IF($N3584="G",VLOOKUP(H3584,PGDBuckets,2,FALSE()),0)</f>
        <v>0</v>
      </c>
      <c r="T3584" s="84" t="n">
        <f aca="false">SUM(P3584:S3584)</f>
        <v>9</v>
      </c>
      <c r="U3584" s="84" t="str">
        <f aca="false">IF(O3584="not used","-",O3584&amp;N3584&amp;T3584)</f>
        <v>-</v>
      </c>
      <c r="V3584" s="84" t="str">
        <f aca="false">IF(O3584="Not Used","-",VLOOKUP(D3584,FOLIOS,7,FALSE())&amp;H3584)</f>
        <v>-</v>
      </c>
      <c r="W3584" s="84" t="str">
        <f aca="false">IF(U3584="-","-",O3584&amp;E3584&amp;H3584)</f>
        <v>-</v>
      </c>
      <c r="X3584" s="85" t="str">
        <f aca="false">D3584&amp;G3584</f>
        <v>FT-CAND-EGSC-PRCTRANS:AECO/EMP</v>
      </c>
      <c r="AF3584" s="0" t="str">
        <f aca="false">D3584&amp;V3584</f>
        <v>FT-CAND-EGSC-PRC-</v>
      </c>
    </row>
    <row r="3585" customFormat="false" ht="12.75" hidden="false" customHeight="false" outlineLevel="0" collapsed="false">
      <c r="A3585" s="81" t="n">
        <v>36682</v>
      </c>
      <c r="B3585" s="82" t="s">
        <v>55</v>
      </c>
      <c r="C3585" s="82" t="s">
        <v>56</v>
      </c>
      <c r="D3585" s="82" t="s">
        <v>103</v>
      </c>
      <c r="E3585" s="82" t="s">
        <v>24</v>
      </c>
      <c r="F3585" s="81"/>
      <c r="G3585" s="82" t="s">
        <v>106</v>
      </c>
      <c r="H3585" s="90" t="n">
        <v>36951</v>
      </c>
      <c r="I3585" s="82" t="n">
        <v>983435</v>
      </c>
      <c r="J3585" s="82" t="n">
        <v>0</v>
      </c>
      <c r="K3585" s="83" t="n">
        <f aca="false">IF(J3585=0,0,J3585/I3585)</f>
        <v>0</v>
      </c>
      <c r="L3585" s="83" t="n">
        <f aca="false">I3585/UOM</f>
        <v>98.3435</v>
      </c>
      <c r="M3585" s="83" t="n">
        <f aca="false">J3585/UOM</f>
        <v>0</v>
      </c>
      <c r="N3585" s="84" t="str">
        <f aca="false">IF(F3585="P","PHY",IF(F3585="G","G",E3585))</f>
        <v>P</v>
      </c>
      <c r="O3585" s="84" t="str">
        <f aca="false">IF(ISNA(VLOOKUP(G3585,BadCanCurves,1,FALSE())),VLOOKUP(D3585,FOLIOS,6,FALSE()),"not used")</f>
        <v>not used</v>
      </c>
      <c r="P3585" s="84" t="n">
        <f aca="false">IF($N3585="P",VLOOKUP(H3585,PrcBuckets,2,FALSE()),0)</f>
        <v>9</v>
      </c>
      <c r="Q3585" s="84" t="n">
        <f aca="false">IF($N3585="D",VLOOKUP(H3585,BasisBuckets,2,FALSE()),0)</f>
        <v>0</v>
      </c>
      <c r="R3585" s="84" t="n">
        <f aca="false">IF($N3585="PHY",VLOOKUP(H3585,PGDBuckets,2,FALSE()),0)</f>
        <v>0</v>
      </c>
      <c r="S3585" s="84" t="n">
        <f aca="false">IF($N3585="G",VLOOKUP(H3585,PGDBuckets,2,FALSE()),0)</f>
        <v>0</v>
      </c>
      <c r="T3585" s="84" t="n">
        <f aca="false">SUM(P3585:S3585)</f>
        <v>9</v>
      </c>
      <c r="U3585" s="84" t="str">
        <f aca="false">IF(O3585="not used","-",O3585&amp;N3585&amp;T3585)</f>
        <v>-</v>
      </c>
      <c r="V3585" s="84" t="str">
        <f aca="false">IF(O3585="Not Used","-",VLOOKUP(D3585,FOLIOS,7,FALSE())&amp;H3585)</f>
        <v>-</v>
      </c>
      <c r="W3585" s="84" t="str">
        <f aca="false">IF(U3585="-","-",O3585&amp;E3585&amp;H3585)</f>
        <v>-</v>
      </c>
      <c r="X3585" s="85" t="str">
        <f aca="false">D3585&amp;G3585</f>
        <v>FT-CAND-EGSC-PRCTRANS:AECO/EMP</v>
      </c>
      <c r="AF3585" s="0" t="str">
        <f aca="false">D3585&amp;V3585</f>
        <v>FT-CAND-EGSC-PRC-</v>
      </c>
    </row>
    <row r="3586" customFormat="false" ht="12.75" hidden="false" customHeight="false" outlineLevel="0" collapsed="false">
      <c r="A3586" s="81" t="n">
        <v>36682</v>
      </c>
      <c r="B3586" s="82" t="s">
        <v>55</v>
      </c>
      <c r="C3586" s="82" t="s">
        <v>56</v>
      </c>
      <c r="D3586" s="82" t="s">
        <v>103</v>
      </c>
      <c r="E3586" s="82" t="s">
        <v>24</v>
      </c>
      <c r="F3586" s="81"/>
      <c r="G3586" s="82" t="s">
        <v>106</v>
      </c>
      <c r="H3586" s="90" t="n">
        <v>36982</v>
      </c>
      <c r="I3586" s="82" t="n">
        <v>-36497</v>
      </c>
      <c r="J3586" s="82" t="n">
        <v>0</v>
      </c>
      <c r="K3586" s="83" t="n">
        <f aca="false">IF(J3586=0,0,J3586/I3586)</f>
        <v>0</v>
      </c>
      <c r="L3586" s="83" t="n">
        <f aca="false">I3586/UOM</f>
        <v>-3.6497</v>
      </c>
      <c r="M3586" s="83" t="n">
        <f aca="false">J3586/UOM</f>
        <v>0</v>
      </c>
      <c r="N3586" s="84" t="str">
        <f aca="false">IF(F3586="P","PHY",IF(F3586="G","G",E3586))</f>
        <v>P</v>
      </c>
      <c r="O3586" s="84" t="str">
        <f aca="false">IF(ISNA(VLOOKUP(G3586,BadCanCurves,1,FALSE())),VLOOKUP(D3586,FOLIOS,6,FALSE()),"not used")</f>
        <v>not used</v>
      </c>
      <c r="P3586" s="84" t="n">
        <f aca="false">IF($N3586="P",VLOOKUP(H3586,PrcBuckets,2,FALSE()),0)</f>
        <v>9</v>
      </c>
      <c r="Q3586" s="84" t="n">
        <f aca="false">IF($N3586="D",VLOOKUP(H3586,BasisBuckets,2,FALSE()),0)</f>
        <v>0</v>
      </c>
      <c r="R3586" s="84" t="n">
        <f aca="false">IF($N3586="PHY",VLOOKUP(H3586,PGDBuckets,2,FALSE()),0)</f>
        <v>0</v>
      </c>
      <c r="S3586" s="84" t="n">
        <f aca="false">IF($N3586="G",VLOOKUP(H3586,PGDBuckets,2,FALSE()),0)</f>
        <v>0</v>
      </c>
      <c r="T3586" s="84" t="n">
        <f aca="false">SUM(P3586:S3586)</f>
        <v>9</v>
      </c>
      <c r="U3586" s="84" t="str">
        <f aca="false">IF(O3586="not used","-",O3586&amp;N3586&amp;T3586)</f>
        <v>-</v>
      </c>
      <c r="V3586" s="84" t="str">
        <f aca="false">IF(O3586="Not Used","-",VLOOKUP(D3586,FOLIOS,7,FALSE())&amp;H3586)</f>
        <v>-</v>
      </c>
      <c r="W3586" s="84" t="str">
        <f aca="false">IF(U3586="-","-",O3586&amp;E3586&amp;H3586)</f>
        <v>-</v>
      </c>
      <c r="X3586" s="85" t="str">
        <f aca="false">D3586&amp;G3586</f>
        <v>FT-CAND-EGSC-PRCTRANS:AECO/EMP</v>
      </c>
      <c r="AF3586" s="0" t="str">
        <f aca="false">D3586&amp;V3586</f>
        <v>FT-CAND-EGSC-PRC-</v>
      </c>
    </row>
    <row r="3587" customFormat="false" ht="12.75" hidden="false" customHeight="false" outlineLevel="0" collapsed="false">
      <c r="A3587" s="81" t="n">
        <v>36682</v>
      </c>
      <c r="B3587" s="82" t="s">
        <v>55</v>
      </c>
      <c r="C3587" s="82" t="s">
        <v>56</v>
      </c>
      <c r="D3587" s="82" t="s">
        <v>103</v>
      </c>
      <c r="E3587" s="82" t="s">
        <v>24</v>
      </c>
      <c r="F3587" s="81"/>
      <c r="G3587" s="82" t="s">
        <v>106</v>
      </c>
      <c r="H3587" s="90" t="n">
        <v>37012</v>
      </c>
      <c r="I3587" s="82" t="n">
        <v>-37491</v>
      </c>
      <c r="J3587" s="82" t="n">
        <v>0</v>
      </c>
      <c r="K3587" s="83" t="n">
        <f aca="false">IF(J3587=0,0,J3587/I3587)</f>
        <v>0</v>
      </c>
      <c r="L3587" s="83" t="n">
        <f aca="false">I3587/UOM</f>
        <v>-3.7491</v>
      </c>
      <c r="M3587" s="83" t="n">
        <f aca="false">J3587/UOM</f>
        <v>0</v>
      </c>
      <c r="N3587" s="84" t="str">
        <f aca="false">IF(F3587="P","PHY",IF(F3587="G","G",E3587))</f>
        <v>P</v>
      </c>
      <c r="O3587" s="84" t="str">
        <f aca="false">IF(ISNA(VLOOKUP(G3587,BadCanCurves,1,FALSE())),VLOOKUP(D3587,FOLIOS,6,FALSE()),"not used")</f>
        <v>not used</v>
      </c>
      <c r="P3587" s="84" t="n">
        <f aca="false">IF($N3587="P",VLOOKUP(H3587,PrcBuckets,2,FALSE()),0)</f>
        <v>9</v>
      </c>
      <c r="Q3587" s="84" t="n">
        <f aca="false">IF($N3587="D",VLOOKUP(H3587,BasisBuckets,2,FALSE()),0)</f>
        <v>0</v>
      </c>
      <c r="R3587" s="84" t="n">
        <f aca="false">IF($N3587="PHY",VLOOKUP(H3587,PGDBuckets,2,FALSE()),0)</f>
        <v>0</v>
      </c>
      <c r="S3587" s="84" t="n">
        <f aca="false">IF($N3587="G",VLOOKUP(H3587,PGDBuckets,2,FALSE()),0)</f>
        <v>0</v>
      </c>
      <c r="T3587" s="84" t="n">
        <f aca="false">SUM(P3587:S3587)</f>
        <v>9</v>
      </c>
      <c r="U3587" s="84" t="str">
        <f aca="false">IF(O3587="not used","-",O3587&amp;N3587&amp;T3587)</f>
        <v>-</v>
      </c>
      <c r="V3587" s="84" t="str">
        <f aca="false">IF(O3587="Not Used","-",VLOOKUP(D3587,FOLIOS,7,FALSE())&amp;H3587)</f>
        <v>-</v>
      </c>
      <c r="W3587" s="84" t="str">
        <f aca="false">IF(U3587="-","-",O3587&amp;E3587&amp;H3587)</f>
        <v>-</v>
      </c>
      <c r="X3587" s="85" t="str">
        <f aca="false">D3587&amp;G3587</f>
        <v>FT-CAND-EGSC-PRCTRANS:AECO/EMP</v>
      </c>
      <c r="AF3587" s="0" t="str">
        <f aca="false">D3587&amp;V3587</f>
        <v>FT-CAND-EGSC-PRC-</v>
      </c>
    </row>
    <row r="3588" customFormat="false" ht="12.75" hidden="false" customHeight="false" outlineLevel="0" collapsed="false">
      <c r="A3588" s="81" t="n">
        <v>36682</v>
      </c>
      <c r="B3588" s="82" t="s">
        <v>55</v>
      </c>
      <c r="C3588" s="82" t="s">
        <v>56</v>
      </c>
      <c r="D3588" s="82" t="s">
        <v>103</v>
      </c>
      <c r="E3588" s="82" t="s">
        <v>24</v>
      </c>
      <c r="F3588" s="81"/>
      <c r="G3588" s="82" t="s">
        <v>106</v>
      </c>
      <c r="H3588" s="90" t="n">
        <v>37043</v>
      </c>
      <c r="I3588" s="82" t="n">
        <v>-36059</v>
      </c>
      <c r="J3588" s="82" t="n">
        <v>0</v>
      </c>
      <c r="K3588" s="83" t="n">
        <f aca="false">IF(J3588=0,0,J3588/I3588)</f>
        <v>0</v>
      </c>
      <c r="L3588" s="83" t="n">
        <f aca="false">I3588/UOM</f>
        <v>-3.6059</v>
      </c>
      <c r="M3588" s="83" t="n">
        <f aca="false">J3588/UOM</f>
        <v>0</v>
      </c>
      <c r="N3588" s="84" t="str">
        <f aca="false">IF(F3588="P","PHY",IF(F3588="G","G",E3588))</f>
        <v>P</v>
      </c>
      <c r="O3588" s="84" t="str">
        <f aca="false">IF(ISNA(VLOOKUP(G3588,BadCanCurves,1,FALSE())),VLOOKUP(D3588,FOLIOS,6,FALSE()),"not used")</f>
        <v>not used</v>
      </c>
      <c r="P3588" s="84" t="n">
        <f aca="false">IF($N3588="P",VLOOKUP(H3588,PrcBuckets,2,FALSE()),0)</f>
        <v>9</v>
      </c>
      <c r="Q3588" s="84" t="n">
        <f aca="false">IF($N3588="D",VLOOKUP(H3588,BasisBuckets,2,FALSE()),0)</f>
        <v>0</v>
      </c>
      <c r="R3588" s="84" t="n">
        <f aca="false">IF($N3588="PHY",VLOOKUP(H3588,PGDBuckets,2,FALSE()),0)</f>
        <v>0</v>
      </c>
      <c r="S3588" s="84" t="n">
        <f aca="false">IF($N3588="G",VLOOKUP(H3588,PGDBuckets,2,FALSE()),0)</f>
        <v>0</v>
      </c>
      <c r="T3588" s="84" t="n">
        <f aca="false">SUM(P3588:S3588)</f>
        <v>9</v>
      </c>
      <c r="U3588" s="84" t="str">
        <f aca="false">IF(O3588="not used","-",O3588&amp;N3588&amp;T3588)</f>
        <v>-</v>
      </c>
      <c r="V3588" s="84" t="str">
        <f aca="false">IF(O3588="Not Used","-",VLOOKUP(D3588,FOLIOS,7,FALSE())&amp;H3588)</f>
        <v>-</v>
      </c>
      <c r="W3588" s="84" t="str">
        <f aca="false">IF(U3588="-","-",O3588&amp;E3588&amp;H3588)</f>
        <v>-</v>
      </c>
      <c r="X3588" s="85" t="str">
        <f aca="false">D3588&amp;G3588</f>
        <v>FT-CAND-EGSC-PRCTRANS:AECO/EMP</v>
      </c>
      <c r="AF3588" s="0" t="str">
        <f aca="false">D3588&amp;V3588</f>
        <v>FT-CAND-EGSC-PRC-</v>
      </c>
    </row>
    <row r="3589" customFormat="false" ht="12.75" hidden="false" customHeight="false" outlineLevel="0" collapsed="false">
      <c r="A3589" s="81" t="n">
        <v>36682</v>
      </c>
      <c r="B3589" s="82" t="s">
        <v>55</v>
      </c>
      <c r="C3589" s="82" t="s">
        <v>56</v>
      </c>
      <c r="D3589" s="82" t="s">
        <v>103</v>
      </c>
      <c r="E3589" s="82" t="s">
        <v>24</v>
      </c>
      <c r="F3589" s="81"/>
      <c r="G3589" s="82" t="s">
        <v>106</v>
      </c>
      <c r="H3589" s="90" t="n">
        <v>37073</v>
      </c>
      <c r="I3589" s="82" t="n">
        <v>-37040</v>
      </c>
      <c r="J3589" s="82" t="n">
        <v>0</v>
      </c>
      <c r="K3589" s="83" t="n">
        <f aca="false">IF(J3589=0,0,J3589/I3589)</f>
        <v>0</v>
      </c>
      <c r="L3589" s="83" t="n">
        <f aca="false">I3589/UOM</f>
        <v>-3.704</v>
      </c>
      <c r="M3589" s="83" t="n">
        <f aca="false">J3589/UOM</f>
        <v>0</v>
      </c>
      <c r="N3589" s="84" t="str">
        <f aca="false">IF(F3589="P","PHY",IF(F3589="G","G",E3589))</f>
        <v>P</v>
      </c>
      <c r="O3589" s="84" t="str">
        <f aca="false">IF(ISNA(VLOOKUP(G3589,BadCanCurves,1,FALSE())),VLOOKUP(D3589,FOLIOS,6,FALSE()),"not used")</f>
        <v>not used</v>
      </c>
      <c r="P3589" s="84" t="n">
        <f aca="false">IF($N3589="P",VLOOKUP(H3589,PrcBuckets,2,FALSE()),0)</f>
        <v>9</v>
      </c>
      <c r="Q3589" s="84" t="n">
        <f aca="false">IF($N3589="D",VLOOKUP(H3589,BasisBuckets,2,FALSE()),0)</f>
        <v>0</v>
      </c>
      <c r="R3589" s="84" t="n">
        <f aca="false">IF($N3589="PHY",VLOOKUP(H3589,PGDBuckets,2,FALSE()),0)</f>
        <v>0</v>
      </c>
      <c r="S3589" s="84" t="n">
        <f aca="false">IF($N3589="G",VLOOKUP(H3589,PGDBuckets,2,FALSE()),0)</f>
        <v>0</v>
      </c>
      <c r="T3589" s="84" t="n">
        <f aca="false">SUM(P3589:S3589)</f>
        <v>9</v>
      </c>
      <c r="U3589" s="84" t="str">
        <f aca="false">IF(O3589="not used","-",O3589&amp;N3589&amp;T3589)</f>
        <v>-</v>
      </c>
      <c r="V3589" s="84" t="str">
        <f aca="false">IF(O3589="Not Used","-",VLOOKUP(D3589,FOLIOS,7,FALSE())&amp;H3589)</f>
        <v>-</v>
      </c>
      <c r="W3589" s="84" t="str">
        <f aca="false">IF(U3589="-","-",O3589&amp;E3589&amp;H3589)</f>
        <v>-</v>
      </c>
      <c r="X3589" s="85" t="str">
        <f aca="false">D3589&amp;G3589</f>
        <v>FT-CAND-EGSC-PRCTRANS:AECO/EMP</v>
      </c>
      <c r="AF3589" s="0" t="str">
        <f aca="false">D3589&amp;V3589</f>
        <v>FT-CAND-EGSC-PRC-</v>
      </c>
    </row>
    <row r="3590" customFormat="false" ht="12.75" hidden="false" customHeight="false" outlineLevel="0" collapsed="false">
      <c r="A3590" s="81" t="n">
        <v>36682</v>
      </c>
      <c r="B3590" s="82" t="s">
        <v>55</v>
      </c>
      <c r="C3590" s="82" t="s">
        <v>56</v>
      </c>
      <c r="D3590" s="82" t="s">
        <v>103</v>
      </c>
      <c r="E3590" s="82" t="s">
        <v>24</v>
      </c>
      <c r="F3590" s="81"/>
      <c r="G3590" s="82" t="s">
        <v>106</v>
      </c>
      <c r="H3590" s="90" t="n">
        <v>37104</v>
      </c>
      <c r="I3590" s="82" t="n">
        <v>-36814</v>
      </c>
      <c r="J3590" s="82" t="n">
        <v>0</v>
      </c>
      <c r="K3590" s="83" t="n">
        <f aca="false">IF(J3590=0,0,J3590/I3590)</f>
        <v>0</v>
      </c>
      <c r="L3590" s="83" t="n">
        <f aca="false">I3590/UOM</f>
        <v>-3.6814</v>
      </c>
      <c r="M3590" s="83" t="n">
        <f aca="false">J3590/UOM</f>
        <v>0</v>
      </c>
      <c r="N3590" s="84" t="str">
        <f aca="false">IF(F3590="P","PHY",IF(F3590="G","G",E3590))</f>
        <v>P</v>
      </c>
      <c r="O3590" s="84" t="str">
        <f aca="false">IF(ISNA(VLOOKUP(G3590,BadCanCurves,1,FALSE())),VLOOKUP(D3590,FOLIOS,6,FALSE()),"not used")</f>
        <v>not used</v>
      </c>
      <c r="P3590" s="84" t="n">
        <f aca="false">IF($N3590="P",VLOOKUP(H3590,PrcBuckets,2,FALSE()),0)</f>
        <v>9</v>
      </c>
      <c r="Q3590" s="84" t="n">
        <f aca="false">IF($N3590="D",VLOOKUP(H3590,BasisBuckets,2,FALSE()),0)</f>
        <v>0</v>
      </c>
      <c r="R3590" s="84" t="n">
        <f aca="false">IF($N3590="PHY",VLOOKUP(H3590,PGDBuckets,2,FALSE()),0)</f>
        <v>0</v>
      </c>
      <c r="S3590" s="84" t="n">
        <f aca="false">IF($N3590="G",VLOOKUP(H3590,PGDBuckets,2,FALSE()),0)</f>
        <v>0</v>
      </c>
      <c r="T3590" s="84" t="n">
        <f aca="false">SUM(P3590:S3590)</f>
        <v>9</v>
      </c>
      <c r="U3590" s="84" t="str">
        <f aca="false">IF(O3590="not used","-",O3590&amp;N3590&amp;T3590)</f>
        <v>-</v>
      </c>
      <c r="V3590" s="84" t="str">
        <f aca="false">IF(O3590="Not Used","-",VLOOKUP(D3590,FOLIOS,7,FALSE())&amp;H3590)</f>
        <v>-</v>
      </c>
      <c r="W3590" s="84" t="str">
        <f aca="false">IF(U3590="-","-",O3590&amp;E3590&amp;H3590)</f>
        <v>-</v>
      </c>
      <c r="X3590" s="85" t="str">
        <f aca="false">D3590&amp;G3590</f>
        <v>FT-CAND-EGSC-PRCTRANS:AECO/EMP</v>
      </c>
      <c r="AF3590" s="0" t="str">
        <f aca="false">D3590&amp;V3590</f>
        <v>FT-CAND-EGSC-PRC-</v>
      </c>
    </row>
    <row r="3591" customFormat="false" ht="12.75" hidden="false" customHeight="false" outlineLevel="0" collapsed="false">
      <c r="A3591" s="81" t="n">
        <v>36682</v>
      </c>
      <c r="B3591" s="82" t="s">
        <v>55</v>
      </c>
      <c r="C3591" s="82" t="s">
        <v>56</v>
      </c>
      <c r="D3591" s="82" t="s">
        <v>103</v>
      </c>
      <c r="E3591" s="82" t="s">
        <v>24</v>
      </c>
      <c r="F3591" s="81"/>
      <c r="G3591" s="82" t="s">
        <v>106</v>
      </c>
      <c r="H3591" s="90" t="n">
        <v>37135</v>
      </c>
      <c r="I3591" s="82" t="n">
        <v>-35408</v>
      </c>
      <c r="J3591" s="82" t="n">
        <v>0</v>
      </c>
      <c r="K3591" s="83" t="n">
        <f aca="false">IF(J3591=0,0,J3591/I3591)</f>
        <v>0</v>
      </c>
      <c r="L3591" s="83" t="n">
        <f aca="false">I3591/UOM</f>
        <v>-3.5408</v>
      </c>
      <c r="M3591" s="83" t="n">
        <f aca="false">J3591/UOM</f>
        <v>0</v>
      </c>
      <c r="N3591" s="84" t="str">
        <f aca="false">IF(F3591="P","PHY",IF(F3591="G","G",E3591))</f>
        <v>P</v>
      </c>
      <c r="O3591" s="84" t="str">
        <f aca="false">IF(ISNA(VLOOKUP(G3591,BadCanCurves,1,FALSE())),VLOOKUP(D3591,FOLIOS,6,FALSE()),"not used")</f>
        <v>not used</v>
      </c>
      <c r="P3591" s="84" t="n">
        <f aca="false">IF($N3591="P",VLOOKUP(H3591,PrcBuckets,2,FALSE()),0)</f>
        <v>9</v>
      </c>
      <c r="Q3591" s="84" t="n">
        <f aca="false">IF($N3591="D",VLOOKUP(H3591,BasisBuckets,2,FALSE()),0)</f>
        <v>0</v>
      </c>
      <c r="R3591" s="84" t="n">
        <f aca="false">IF($N3591="PHY",VLOOKUP(H3591,PGDBuckets,2,FALSE()),0)</f>
        <v>0</v>
      </c>
      <c r="S3591" s="84" t="n">
        <f aca="false">IF($N3591="G",VLOOKUP(H3591,PGDBuckets,2,FALSE()),0)</f>
        <v>0</v>
      </c>
      <c r="T3591" s="84" t="n">
        <f aca="false">SUM(P3591:S3591)</f>
        <v>9</v>
      </c>
      <c r="U3591" s="84" t="str">
        <f aca="false">IF(O3591="not used","-",O3591&amp;N3591&amp;T3591)</f>
        <v>-</v>
      </c>
      <c r="V3591" s="84" t="str">
        <f aca="false">IF(O3591="Not Used","-",VLOOKUP(D3591,FOLIOS,7,FALSE())&amp;H3591)</f>
        <v>-</v>
      </c>
      <c r="W3591" s="84" t="str">
        <f aca="false">IF(U3591="-","-",O3591&amp;E3591&amp;H3591)</f>
        <v>-</v>
      </c>
      <c r="X3591" s="85" t="str">
        <f aca="false">D3591&amp;G3591</f>
        <v>FT-CAND-EGSC-PRCTRANS:AECO/EMP</v>
      </c>
      <c r="AF3591" s="0" t="str">
        <f aca="false">D3591&amp;V3591</f>
        <v>FT-CAND-EGSC-PRC-</v>
      </c>
    </row>
    <row r="3592" customFormat="false" ht="12.75" hidden="false" customHeight="false" outlineLevel="0" collapsed="false">
      <c r="A3592" s="81" t="n">
        <v>36682</v>
      </c>
      <c r="B3592" s="82" t="s">
        <v>55</v>
      </c>
      <c r="C3592" s="82" t="s">
        <v>56</v>
      </c>
      <c r="D3592" s="82" t="s">
        <v>103</v>
      </c>
      <c r="E3592" s="82" t="s">
        <v>24</v>
      </c>
      <c r="F3592" s="81"/>
      <c r="G3592" s="82" t="s">
        <v>106</v>
      </c>
      <c r="H3592" s="90" t="n">
        <v>37165</v>
      </c>
      <c r="I3592" s="82" t="n">
        <v>-36372</v>
      </c>
      <c r="J3592" s="82" t="n">
        <v>0</v>
      </c>
      <c r="K3592" s="83" t="n">
        <f aca="false">IF(J3592=0,0,J3592/I3592)</f>
        <v>0</v>
      </c>
      <c r="L3592" s="83" t="n">
        <f aca="false">I3592/UOM</f>
        <v>-3.6372</v>
      </c>
      <c r="M3592" s="83" t="n">
        <f aca="false">J3592/UOM</f>
        <v>0</v>
      </c>
      <c r="N3592" s="84" t="str">
        <f aca="false">IF(F3592="P","PHY",IF(F3592="G","G",E3592))</f>
        <v>P</v>
      </c>
      <c r="O3592" s="84" t="str">
        <f aca="false">IF(ISNA(VLOOKUP(G3592,BadCanCurves,1,FALSE())),VLOOKUP(D3592,FOLIOS,6,FALSE()),"not used")</f>
        <v>not used</v>
      </c>
      <c r="P3592" s="84" t="n">
        <f aca="false">IF($N3592="P",VLOOKUP(H3592,PrcBuckets,2,FALSE()),0)</f>
        <v>9</v>
      </c>
      <c r="Q3592" s="84" t="n">
        <f aca="false">IF($N3592="D",VLOOKUP(H3592,BasisBuckets,2,FALSE()),0)</f>
        <v>0</v>
      </c>
      <c r="R3592" s="84" t="n">
        <f aca="false">IF($N3592="PHY",VLOOKUP(H3592,PGDBuckets,2,FALSE()),0)</f>
        <v>0</v>
      </c>
      <c r="S3592" s="84" t="n">
        <f aca="false">IF($N3592="G",VLOOKUP(H3592,PGDBuckets,2,FALSE()),0)</f>
        <v>0</v>
      </c>
      <c r="T3592" s="84" t="n">
        <f aca="false">SUM(P3592:S3592)</f>
        <v>9</v>
      </c>
      <c r="U3592" s="84" t="str">
        <f aca="false">IF(O3592="not used","-",O3592&amp;N3592&amp;T3592)</f>
        <v>-</v>
      </c>
      <c r="V3592" s="84" t="str">
        <f aca="false">IF(O3592="Not Used","-",VLOOKUP(D3592,FOLIOS,7,FALSE())&amp;H3592)</f>
        <v>-</v>
      </c>
      <c r="W3592" s="84" t="str">
        <f aca="false">IF(U3592="-","-",O3592&amp;E3592&amp;H3592)</f>
        <v>-</v>
      </c>
      <c r="X3592" s="85" t="str">
        <f aca="false">D3592&amp;G3592</f>
        <v>FT-CAND-EGSC-PRCTRANS:AECO/EMP</v>
      </c>
      <c r="AF3592" s="0" t="str">
        <f aca="false">D3592&amp;V3592</f>
        <v>FT-CAND-EGSC-PRC-</v>
      </c>
    </row>
    <row r="3593" customFormat="false" ht="12.75" hidden="false" customHeight="false" outlineLevel="0" collapsed="false">
      <c r="A3593" s="81" t="n">
        <v>36682</v>
      </c>
      <c r="B3593" s="82" t="s">
        <v>55</v>
      </c>
      <c r="C3593" s="82" t="s">
        <v>56</v>
      </c>
      <c r="D3593" s="82" t="s">
        <v>103</v>
      </c>
      <c r="E3593" s="82" t="s">
        <v>24</v>
      </c>
      <c r="F3593" s="81"/>
      <c r="G3593" s="82" t="s">
        <v>106</v>
      </c>
      <c r="H3593" s="90" t="n">
        <v>37196</v>
      </c>
      <c r="I3593" s="82" t="n">
        <v>787700</v>
      </c>
      <c r="J3593" s="82" t="n">
        <v>0</v>
      </c>
      <c r="K3593" s="83" t="n">
        <f aca="false">IF(J3593=0,0,J3593/I3593)</f>
        <v>0</v>
      </c>
      <c r="L3593" s="83" t="n">
        <f aca="false">I3593/UOM</f>
        <v>78.77</v>
      </c>
      <c r="M3593" s="83" t="n">
        <f aca="false">J3593/UOM</f>
        <v>0</v>
      </c>
      <c r="N3593" s="84" t="str">
        <f aca="false">IF(F3593="P","PHY",IF(F3593="G","G",E3593))</f>
        <v>P</v>
      </c>
      <c r="O3593" s="84" t="str">
        <f aca="false">IF(ISNA(VLOOKUP(G3593,BadCanCurves,1,FALSE())),VLOOKUP(D3593,FOLIOS,6,FALSE()),"not used")</f>
        <v>not used</v>
      </c>
      <c r="P3593" s="84" t="n">
        <f aca="false">IF($N3593="P",VLOOKUP(H3593,PrcBuckets,2,FALSE()),0)</f>
        <v>9</v>
      </c>
      <c r="Q3593" s="84" t="n">
        <f aca="false">IF($N3593="D",VLOOKUP(H3593,BasisBuckets,2,FALSE()),0)</f>
        <v>0</v>
      </c>
      <c r="R3593" s="84" t="n">
        <f aca="false">IF($N3593="PHY",VLOOKUP(H3593,PGDBuckets,2,FALSE()),0)</f>
        <v>0</v>
      </c>
      <c r="S3593" s="84" t="n">
        <f aca="false">IF($N3593="G",VLOOKUP(H3593,PGDBuckets,2,FALSE()),0)</f>
        <v>0</v>
      </c>
      <c r="T3593" s="84" t="n">
        <f aca="false">SUM(P3593:S3593)</f>
        <v>9</v>
      </c>
      <c r="U3593" s="84" t="str">
        <f aca="false">IF(O3593="not used","-",O3593&amp;N3593&amp;T3593)</f>
        <v>-</v>
      </c>
      <c r="V3593" s="84" t="str">
        <f aca="false">IF(O3593="Not Used","-",VLOOKUP(D3593,FOLIOS,7,FALSE())&amp;H3593)</f>
        <v>-</v>
      </c>
      <c r="W3593" s="84" t="str">
        <f aca="false">IF(U3593="-","-",O3593&amp;E3593&amp;H3593)</f>
        <v>-</v>
      </c>
      <c r="X3593" s="85" t="str">
        <f aca="false">D3593&amp;G3593</f>
        <v>FT-CAND-EGSC-PRCTRANS:AECO/EMP</v>
      </c>
      <c r="AF3593" s="0" t="str">
        <f aca="false">D3593&amp;V3593</f>
        <v>FT-CAND-EGSC-PRC-</v>
      </c>
    </row>
    <row r="3594" customFormat="false" ht="12.75" hidden="false" customHeight="false" outlineLevel="0" collapsed="false">
      <c r="A3594" s="81" t="n">
        <v>36682</v>
      </c>
      <c r="B3594" s="82" t="s">
        <v>55</v>
      </c>
      <c r="C3594" s="82" t="s">
        <v>56</v>
      </c>
      <c r="D3594" s="82" t="s">
        <v>103</v>
      </c>
      <c r="E3594" s="82" t="s">
        <v>24</v>
      </c>
      <c r="F3594" s="81"/>
      <c r="G3594" s="82" t="s">
        <v>106</v>
      </c>
      <c r="H3594" s="90" t="n">
        <v>37226</v>
      </c>
      <c r="I3594" s="82" t="n">
        <v>809139</v>
      </c>
      <c r="J3594" s="82" t="n">
        <v>0</v>
      </c>
      <c r="K3594" s="83" t="n">
        <f aca="false">IF(J3594=0,0,J3594/I3594)</f>
        <v>0</v>
      </c>
      <c r="L3594" s="83" t="n">
        <f aca="false">I3594/UOM</f>
        <v>80.9139</v>
      </c>
      <c r="M3594" s="83" t="n">
        <f aca="false">J3594/UOM</f>
        <v>0</v>
      </c>
      <c r="N3594" s="84" t="str">
        <f aca="false">IF(F3594="P","PHY",IF(F3594="G","G",E3594))</f>
        <v>P</v>
      </c>
      <c r="O3594" s="84" t="str">
        <f aca="false">IF(ISNA(VLOOKUP(G3594,BadCanCurves,1,FALSE())),VLOOKUP(D3594,FOLIOS,6,FALSE()),"not used")</f>
        <v>not used</v>
      </c>
      <c r="P3594" s="84" t="n">
        <f aca="false">IF($N3594="P",VLOOKUP(H3594,PrcBuckets,2,FALSE()),0)</f>
        <v>9</v>
      </c>
      <c r="Q3594" s="84" t="n">
        <f aca="false">IF($N3594="D",VLOOKUP(H3594,BasisBuckets,2,FALSE()),0)</f>
        <v>0</v>
      </c>
      <c r="R3594" s="84" t="n">
        <f aca="false">IF($N3594="PHY",VLOOKUP(H3594,PGDBuckets,2,FALSE()),0)</f>
        <v>0</v>
      </c>
      <c r="S3594" s="84" t="n">
        <f aca="false">IF($N3594="G",VLOOKUP(H3594,PGDBuckets,2,FALSE()),0)</f>
        <v>0</v>
      </c>
      <c r="T3594" s="84" t="n">
        <f aca="false">SUM(P3594:S3594)</f>
        <v>9</v>
      </c>
      <c r="U3594" s="84" t="str">
        <f aca="false">IF(O3594="not used","-",O3594&amp;N3594&amp;T3594)</f>
        <v>-</v>
      </c>
      <c r="V3594" s="84" t="str">
        <f aca="false">IF(O3594="Not Used","-",VLOOKUP(D3594,FOLIOS,7,FALSE())&amp;H3594)</f>
        <v>-</v>
      </c>
      <c r="W3594" s="84" t="str">
        <f aca="false">IF(U3594="-","-",O3594&amp;E3594&amp;H3594)</f>
        <v>-</v>
      </c>
      <c r="X3594" s="85" t="str">
        <f aca="false">D3594&amp;G3594</f>
        <v>FT-CAND-EGSC-PRCTRANS:AECO/EMP</v>
      </c>
      <c r="AF3594" s="0" t="str">
        <f aca="false">D3594&amp;V3594</f>
        <v>FT-CAND-EGSC-PRC-</v>
      </c>
    </row>
    <row r="3595" customFormat="false" ht="12.75" hidden="false" customHeight="false" outlineLevel="0" collapsed="false">
      <c r="A3595" s="81" t="n">
        <v>36682</v>
      </c>
      <c r="B3595" s="82" t="s">
        <v>55</v>
      </c>
      <c r="C3595" s="82" t="s">
        <v>56</v>
      </c>
      <c r="D3595" s="82" t="s">
        <v>103</v>
      </c>
      <c r="E3595" s="82" t="s">
        <v>24</v>
      </c>
      <c r="F3595" s="81"/>
      <c r="G3595" s="82" t="s">
        <v>106</v>
      </c>
      <c r="H3595" s="90" t="n">
        <v>37257</v>
      </c>
      <c r="I3595" s="82" t="n">
        <v>804182</v>
      </c>
      <c r="J3595" s="82" t="n">
        <v>0</v>
      </c>
      <c r="K3595" s="83" t="n">
        <f aca="false">IF(J3595=0,0,J3595/I3595)</f>
        <v>0</v>
      </c>
      <c r="L3595" s="83" t="n">
        <f aca="false">I3595/UOM</f>
        <v>80.4182</v>
      </c>
      <c r="M3595" s="83" t="n">
        <f aca="false">J3595/UOM</f>
        <v>0</v>
      </c>
      <c r="N3595" s="84" t="str">
        <f aca="false">IF(F3595="P","PHY",IF(F3595="G","G",E3595))</f>
        <v>P</v>
      </c>
      <c r="O3595" s="84" t="str">
        <f aca="false">IF(ISNA(VLOOKUP(G3595,BadCanCurves,1,FALSE())),VLOOKUP(D3595,FOLIOS,6,FALSE()),"not used")</f>
        <v>not used</v>
      </c>
      <c r="P3595" s="84" t="n">
        <f aca="false">IF($N3595="P",VLOOKUP(H3595,PrcBuckets,2,FALSE()),0)</f>
        <v>10</v>
      </c>
      <c r="Q3595" s="84" t="n">
        <f aca="false">IF($N3595="D",VLOOKUP(H3595,BasisBuckets,2,FALSE()),0)</f>
        <v>0</v>
      </c>
      <c r="R3595" s="84" t="n">
        <f aca="false">IF($N3595="PHY",VLOOKUP(H3595,PGDBuckets,2,FALSE()),0)</f>
        <v>0</v>
      </c>
      <c r="S3595" s="84" t="n">
        <f aca="false">IF($N3595="G",VLOOKUP(H3595,PGDBuckets,2,FALSE()),0)</f>
        <v>0</v>
      </c>
      <c r="T3595" s="84" t="n">
        <f aca="false">SUM(P3595:S3595)</f>
        <v>10</v>
      </c>
      <c r="U3595" s="84" t="str">
        <f aca="false">IF(O3595="not used","-",O3595&amp;N3595&amp;T3595)</f>
        <v>-</v>
      </c>
      <c r="V3595" s="84" t="str">
        <f aca="false">IF(O3595="Not Used","-",VLOOKUP(D3595,FOLIOS,7,FALSE())&amp;H3595)</f>
        <v>-</v>
      </c>
      <c r="W3595" s="84" t="str">
        <f aca="false">IF(U3595="-","-",O3595&amp;E3595&amp;H3595)</f>
        <v>-</v>
      </c>
      <c r="X3595" s="85" t="str">
        <f aca="false">D3595&amp;G3595</f>
        <v>FT-CAND-EGSC-PRCTRANS:AECO/EMP</v>
      </c>
      <c r="AF3595" s="0" t="str">
        <f aca="false">D3595&amp;V3595</f>
        <v>FT-CAND-EGSC-PRC-</v>
      </c>
    </row>
    <row r="3596" customFormat="false" ht="12.75" hidden="false" customHeight="false" outlineLevel="0" collapsed="false">
      <c r="A3596" s="81" t="n">
        <v>36682</v>
      </c>
      <c r="B3596" s="82" t="s">
        <v>55</v>
      </c>
      <c r="C3596" s="82" t="s">
        <v>56</v>
      </c>
      <c r="D3596" s="82" t="s">
        <v>103</v>
      </c>
      <c r="E3596" s="82" t="s">
        <v>24</v>
      </c>
      <c r="F3596" s="81"/>
      <c r="G3596" s="82" t="s">
        <v>106</v>
      </c>
      <c r="H3596" s="90" t="n">
        <v>37288</v>
      </c>
      <c r="I3596" s="82" t="n">
        <v>721900</v>
      </c>
      <c r="J3596" s="82" t="n">
        <v>0</v>
      </c>
      <c r="K3596" s="83" t="n">
        <f aca="false">IF(J3596=0,0,J3596/I3596)</f>
        <v>0</v>
      </c>
      <c r="L3596" s="83" t="n">
        <f aca="false">I3596/UOM</f>
        <v>72.19</v>
      </c>
      <c r="M3596" s="83" t="n">
        <f aca="false">J3596/UOM</f>
        <v>0</v>
      </c>
      <c r="N3596" s="84" t="str">
        <f aca="false">IF(F3596="P","PHY",IF(F3596="G","G",E3596))</f>
        <v>P</v>
      </c>
      <c r="O3596" s="84" t="str">
        <f aca="false">IF(ISNA(VLOOKUP(G3596,BadCanCurves,1,FALSE())),VLOOKUP(D3596,FOLIOS,6,FALSE()),"not used")</f>
        <v>not used</v>
      </c>
      <c r="P3596" s="84" t="n">
        <f aca="false">IF($N3596="P",VLOOKUP(H3596,PrcBuckets,2,FALSE()),0)</f>
        <v>10</v>
      </c>
      <c r="Q3596" s="84" t="n">
        <f aca="false">IF($N3596="D",VLOOKUP(H3596,BasisBuckets,2,FALSE()),0)</f>
        <v>0</v>
      </c>
      <c r="R3596" s="84" t="n">
        <f aca="false">IF($N3596="PHY",VLOOKUP(H3596,PGDBuckets,2,FALSE()),0)</f>
        <v>0</v>
      </c>
      <c r="S3596" s="84" t="n">
        <f aca="false">IF($N3596="G",VLOOKUP(H3596,PGDBuckets,2,FALSE()),0)</f>
        <v>0</v>
      </c>
      <c r="T3596" s="84" t="n">
        <f aca="false">SUM(P3596:S3596)</f>
        <v>10</v>
      </c>
      <c r="U3596" s="84" t="str">
        <f aca="false">IF(O3596="not used","-",O3596&amp;N3596&amp;T3596)</f>
        <v>-</v>
      </c>
      <c r="V3596" s="84" t="str">
        <f aca="false">IF(O3596="Not Used","-",VLOOKUP(D3596,FOLIOS,7,FALSE())&amp;H3596)</f>
        <v>-</v>
      </c>
      <c r="W3596" s="84" t="str">
        <f aca="false">IF(U3596="-","-",O3596&amp;E3596&amp;H3596)</f>
        <v>-</v>
      </c>
      <c r="X3596" s="85" t="str">
        <f aca="false">D3596&amp;G3596</f>
        <v>FT-CAND-EGSC-PRCTRANS:AECO/EMP</v>
      </c>
      <c r="AF3596" s="0" t="str">
        <f aca="false">D3596&amp;V3596</f>
        <v>FT-CAND-EGSC-PRC-</v>
      </c>
    </row>
    <row r="3597" customFormat="false" ht="12.75" hidden="false" customHeight="false" outlineLevel="0" collapsed="false">
      <c r="A3597" s="81" t="n">
        <v>36682</v>
      </c>
      <c r="B3597" s="82" t="s">
        <v>55</v>
      </c>
      <c r="C3597" s="82" t="s">
        <v>56</v>
      </c>
      <c r="D3597" s="82" t="s">
        <v>103</v>
      </c>
      <c r="E3597" s="82" t="s">
        <v>24</v>
      </c>
      <c r="F3597" s="81"/>
      <c r="G3597" s="82" t="s">
        <v>106</v>
      </c>
      <c r="H3597" s="90" t="n">
        <v>37316</v>
      </c>
      <c r="I3597" s="82" t="n">
        <v>794807</v>
      </c>
      <c r="J3597" s="82" t="n">
        <v>0</v>
      </c>
      <c r="K3597" s="83" t="n">
        <f aca="false">IF(J3597=0,0,J3597/I3597)</f>
        <v>0</v>
      </c>
      <c r="L3597" s="83" t="n">
        <f aca="false">I3597/UOM</f>
        <v>79.4807</v>
      </c>
      <c r="M3597" s="83" t="n">
        <f aca="false">J3597/UOM</f>
        <v>0</v>
      </c>
      <c r="N3597" s="84" t="str">
        <f aca="false">IF(F3597="P","PHY",IF(F3597="G","G",E3597))</f>
        <v>P</v>
      </c>
      <c r="O3597" s="84" t="str">
        <f aca="false">IF(ISNA(VLOOKUP(G3597,BadCanCurves,1,FALSE())),VLOOKUP(D3597,FOLIOS,6,FALSE()),"not used")</f>
        <v>not used</v>
      </c>
      <c r="P3597" s="84" t="n">
        <f aca="false">IF($N3597="P",VLOOKUP(H3597,PrcBuckets,2,FALSE()),0)</f>
        <v>10</v>
      </c>
      <c r="Q3597" s="84" t="n">
        <f aca="false">IF($N3597="D",VLOOKUP(H3597,BasisBuckets,2,FALSE()),0)</f>
        <v>0</v>
      </c>
      <c r="R3597" s="84" t="n">
        <f aca="false">IF($N3597="PHY",VLOOKUP(H3597,PGDBuckets,2,FALSE()),0)</f>
        <v>0</v>
      </c>
      <c r="S3597" s="84" t="n">
        <f aca="false">IF($N3597="G",VLOOKUP(H3597,PGDBuckets,2,FALSE()),0)</f>
        <v>0</v>
      </c>
      <c r="T3597" s="84" t="n">
        <f aca="false">SUM(P3597:S3597)</f>
        <v>10</v>
      </c>
      <c r="U3597" s="84" t="str">
        <f aca="false">IF(O3597="not used","-",O3597&amp;N3597&amp;T3597)</f>
        <v>-</v>
      </c>
      <c r="V3597" s="84" t="str">
        <f aca="false">IF(O3597="Not Used","-",VLOOKUP(D3597,FOLIOS,7,FALSE())&amp;H3597)</f>
        <v>-</v>
      </c>
      <c r="W3597" s="84" t="str">
        <f aca="false">IF(U3597="-","-",O3597&amp;E3597&amp;H3597)</f>
        <v>-</v>
      </c>
      <c r="X3597" s="85" t="str">
        <f aca="false">D3597&amp;G3597</f>
        <v>FT-CAND-EGSC-PRCTRANS:AECO/EMP</v>
      </c>
      <c r="AF3597" s="0" t="str">
        <f aca="false">D3597&amp;V3597</f>
        <v>FT-CAND-EGSC-PRC-</v>
      </c>
    </row>
    <row r="3598" customFormat="false" ht="12.75" hidden="false" customHeight="false" outlineLevel="0" collapsed="false">
      <c r="A3598" s="81" t="n">
        <v>36682</v>
      </c>
      <c r="B3598" s="82" t="s">
        <v>55</v>
      </c>
      <c r="C3598" s="82" t="s">
        <v>56</v>
      </c>
      <c r="D3598" s="82" t="s">
        <v>103</v>
      </c>
      <c r="E3598" s="82" t="s">
        <v>24</v>
      </c>
      <c r="F3598" s="81"/>
      <c r="G3598" s="82" t="s">
        <v>106</v>
      </c>
      <c r="H3598" s="90" t="n">
        <v>37347</v>
      </c>
      <c r="I3598" s="82" t="n">
        <v>764458</v>
      </c>
      <c r="J3598" s="82" t="n">
        <v>0</v>
      </c>
      <c r="K3598" s="83" t="n">
        <f aca="false">IF(J3598=0,0,J3598/I3598)</f>
        <v>0</v>
      </c>
      <c r="L3598" s="83" t="n">
        <f aca="false">I3598/UOM</f>
        <v>76.4458</v>
      </c>
      <c r="M3598" s="83" t="n">
        <f aca="false">J3598/UOM</f>
        <v>0</v>
      </c>
      <c r="N3598" s="84" t="str">
        <f aca="false">IF(F3598="P","PHY",IF(F3598="G","G",E3598))</f>
        <v>P</v>
      </c>
      <c r="O3598" s="84" t="str">
        <f aca="false">IF(ISNA(VLOOKUP(G3598,BadCanCurves,1,FALSE())),VLOOKUP(D3598,FOLIOS,6,FALSE()),"not used")</f>
        <v>not used</v>
      </c>
      <c r="P3598" s="84" t="n">
        <f aca="false">IF($N3598="P",VLOOKUP(H3598,PrcBuckets,2,FALSE()),0)</f>
        <v>10</v>
      </c>
      <c r="Q3598" s="84" t="n">
        <f aca="false">IF($N3598="D",VLOOKUP(H3598,BasisBuckets,2,FALSE()),0)</f>
        <v>0</v>
      </c>
      <c r="R3598" s="84" t="n">
        <f aca="false">IF($N3598="PHY",VLOOKUP(H3598,PGDBuckets,2,FALSE()),0)</f>
        <v>0</v>
      </c>
      <c r="S3598" s="84" t="n">
        <f aca="false">IF($N3598="G",VLOOKUP(H3598,PGDBuckets,2,FALSE()),0)</f>
        <v>0</v>
      </c>
      <c r="T3598" s="84" t="n">
        <f aca="false">SUM(P3598:S3598)</f>
        <v>10</v>
      </c>
      <c r="U3598" s="84" t="str">
        <f aca="false">IF(O3598="not used","-",O3598&amp;N3598&amp;T3598)</f>
        <v>-</v>
      </c>
      <c r="V3598" s="84" t="str">
        <f aca="false">IF(O3598="Not Used","-",VLOOKUP(D3598,FOLIOS,7,FALSE())&amp;H3598)</f>
        <v>-</v>
      </c>
      <c r="W3598" s="84" t="str">
        <f aca="false">IF(U3598="-","-",O3598&amp;E3598&amp;H3598)</f>
        <v>-</v>
      </c>
      <c r="X3598" s="85" t="str">
        <f aca="false">D3598&amp;G3598</f>
        <v>FT-CAND-EGSC-PRCTRANS:AECO/EMP</v>
      </c>
      <c r="AF3598" s="0" t="str">
        <f aca="false">D3598&amp;V3598</f>
        <v>FT-CAND-EGSC-PRC-</v>
      </c>
    </row>
    <row r="3599" customFormat="false" ht="12.75" hidden="false" customHeight="false" outlineLevel="0" collapsed="false">
      <c r="A3599" s="81" t="n">
        <v>36682</v>
      </c>
      <c r="B3599" s="82" t="s">
        <v>55</v>
      </c>
      <c r="C3599" s="82" t="s">
        <v>56</v>
      </c>
      <c r="D3599" s="82" t="s">
        <v>103</v>
      </c>
      <c r="E3599" s="82" t="s">
        <v>24</v>
      </c>
      <c r="F3599" s="81"/>
      <c r="G3599" s="82" t="s">
        <v>106</v>
      </c>
      <c r="H3599" s="90" t="n">
        <v>37377</v>
      </c>
      <c r="I3599" s="82" t="n">
        <v>785293</v>
      </c>
      <c r="J3599" s="82" t="n">
        <v>0</v>
      </c>
      <c r="K3599" s="83" t="n">
        <f aca="false">IF(J3599=0,0,J3599/I3599)</f>
        <v>0</v>
      </c>
      <c r="L3599" s="83" t="n">
        <f aca="false">I3599/UOM</f>
        <v>78.5293</v>
      </c>
      <c r="M3599" s="83" t="n">
        <f aca="false">J3599/UOM</f>
        <v>0</v>
      </c>
      <c r="N3599" s="84" t="str">
        <f aca="false">IF(F3599="P","PHY",IF(F3599="G","G",E3599))</f>
        <v>P</v>
      </c>
      <c r="O3599" s="84" t="str">
        <f aca="false">IF(ISNA(VLOOKUP(G3599,BadCanCurves,1,FALSE())),VLOOKUP(D3599,FOLIOS,6,FALSE()),"not used")</f>
        <v>not used</v>
      </c>
      <c r="P3599" s="84" t="n">
        <f aca="false">IF($N3599="P",VLOOKUP(H3599,PrcBuckets,2,FALSE()),0)</f>
        <v>10</v>
      </c>
      <c r="Q3599" s="84" t="n">
        <f aca="false">IF($N3599="D",VLOOKUP(H3599,BasisBuckets,2,FALSE()),0)</f>
        <v>0</v>
      </c>
      <c r="R3599" s="84" t="n">
        <f aca="false">IF($N3599="PHY",VLOOKUP(H3599,PGDBuckets,2,FALSE()),0)</f>
        <v>0</v>
      </c>
      <c r="S3599" s="84" t="n">
        <f aca="false">IF($N3599="G",VLOOKUP(H3599,PGDBuckets,2,FALSE()),0)</f>
        <v>0</v>
      </c>
      <c r="T3599" s="84" t="n">
        <f aca="false">SUM(P3599:S3599)</f>
        <v>10</v>
      </c>
      <c r="U3599" s="84" t="str">
        <f aca="false">IF(O3599="not used","-",O3599&amp;N3599&amp;T3599)</f>
        <v>-</v>
      </c>
      <c r="V3599" s="84" t="str">
        <f aca="false">IF(O3599="Not Used","-",VLOOKUP(D3599,FOLIOS,7,FALSE())&amp;H3599)</f>
        <v>-</v>
      </c>
      <c r="W3599" s="84" t="str">
        <f aca="false">IF(U3599="-","-",O3599&amp;E3599&amp;H3599)</f>
        <v>-</v>
      </c>
      <c r="X3599" s="85" t="str">
        <f aca="false">D3599&amp;G3599</f>
        <v>FT-CAND-EGSC-PRCTRANS:AECO/EMP</v>
      </c>
      <c r="AF3599" s="0" t="str">
        <f aca="false">D3599&amp;V3599</f>
        <v>FT-CAND-EGSC-PRC-</v>
      </c>
    </row>
    <row r="3600" customFormat="false" ht="12.75" hidden="false" customHeight="false" outlineLevel="0" collapsed="false">
      <c r="A3600" s="81" t="n">
        <v>36682</v>
      </c>
      <c r="B3600" s="82" t="s">
        <v>55</v>
      </c>
      <c r="C3600" s="82" t="s">
        <v>56</v>
      </c>
      <c r="D3600" s="82" t="s">
        <v>103</v>
      </c>
      <c r="E3600" s="82" t="s">
        <v>24</v>
      </c>
      <c r="F3600" s="81"/>
      <c r="G3600" s="82" t="s">
        <v>106</v>
      </c>
      <c r="H3600" s="90" t="n">
        <v>37408</v>
      </c>
      <c r="I3600" s="82" t="n">
        <v>755340</v>
      </c>
      <c r="J3600" s="82" t="n">
        <v>0</v>
      </c>
      <c r="K3600" s="83" t="n">
        <f aca="false">IF(J3600=0,0,J3600/I3600)</f>
        <v>0</v>
      </c>
      <c r="L3600" s="83" t="n">
        <f aca="false">I3600/UOM</f>
        <v>75.534</v>
      </c>
      <c r="M3600" s="83" t="n">
        <f aca="false">J3600/UOM</f>
        <v>0</v>
      </c>
      <c r="N3600" s="84" t="str">
        <f aca="false">IF(F3600="P","PHY",IF(F3600="G","G",E3600))</f>
        <v>P</v>
      </c>
      <c r="O3600" s="84" t="str">
        <f aca="false">IF(ISNA(VLOOKUP(G3600,BadCanCurves,1,FALSE())),VLOOKUP(D3600,FOLIOS,6,FALSE()),"not used")</f>
        <v>not used</v>
      </c>
      <c r="P3600" s="84" t="n">
        <f aca="false">IF($N3600="P",VLOOKUP(H3600,PrcBuckets,2,FALSE()),0)</f>
        <v>10</v>
      </c>
      <c r="Q3600" s="84" t="n">
        <f aca="false">IF($N3600="D",VLOOKUP(H3600,BasisBuckets,2,FALSE()),0)</f>
        <v>0</v>
      </c>
      <c r="R3600" s="84" t="n">
        <f aca="false">IF($N3600="PHY",VLOOKUP(H3600,PGDBuckets,2,FALSE()),0)</f>
        <v>0</v>
      </c>
      <c r="S3600" s="84" t="n">
        <f aca="false">IF($N3600="G",VLOOKUP(H3600,PGDBuckets,2,FALSE()),0)</f>
        <v>0</v>
      </c>
      <c r="T3600" s="84" t="n">
        <f aca="false">SUM(P3600:S3600)</f>
        <v>10</v>
      </c>
      <c r="U3600" s="84" t="str">
        <f aca="false">IF(O3600="not used","-",O3600&amp;N3600&amp;T3600)</f>
        <v>-</v>
      </c>
      <c r="V3600" s="84" t="str">
        <f aca="false">IF(O3600="Not Used","-",VLOOKUP(D3600,FOLIOS,7,FALSE())&amp;H3600)</f>
        <v>-</v>
      </c>
      <c r="W3600" s="84" t="str">
        <f aca="false">IF(U3600="-","-",O3600&amp;E3600&amp;H3600)</f>
        <v>-</v>
      </c>
      <c r="X3600" s="85" t="str">
        <f aca="false">D3600&amp;G3600</f>
        <v>FT-CAND-EGSC-PRCTRANS:AECO/EMP</v>
      </c>
      <c r="AF3600" s="0" t="str">
        <f aca="false">D3600&amp;V3600</f>
        <v>FT-CAND-EGSC-PRC-</v>
      </c>
    </row>
    <row r="3601" customFormat="false" ht="12.75" hidden="false" customHeight="false" outlineLevel="0" collapsed="false">
      <c r="A3601" s="81" t="n">
        <v>36682</v>
      </c>
      <c r="B3601" s="82" t="s">
        <v>55</v>
      </c>
      <c r="C3601" s="82" t="s">
        <v>56</v>
      </c>
      <c r="D3601" s="82" t="s">
        <v>103</v>
      </c>
      <c r="E3601" s="82" t="s">
        <v>24</v>
      </c>
      <c r="F3601" s="81"/>
      <c r="G3601" s="82" t="s">
        <v>106</v>
      </c>
      <c r="H3601" s="90" t="n">
        <v>37438</v>
      </c>
      <c r="I3601" s="82" t="n">
        <v>775928</v>
      </c>
      <c r="J3601" s="82" t="n">
        <v>0</v>
      </c>
      <c r="K3601" s="83" t="n">
        <f aca="false">IF(J3601=0,0,J3601/I3601)</f>
        <v>0</v>
      </c>
      <c r="L3601" s="83" t="n">
        <f aca="false">I3601/UOM</f>
        <v>77.5928</v>
      </c>
      <c r="M3601" s="83" t="n">
        <f aca="false">J3601/UOM</f>
        <v>0</v>
      </c>
      <c r="N3601" s="84" t="str">
        <f aca="false">IF(F3601="P","PHY",IF(F3601="G","G",E3601))</f>
        <v>P</v>
      </c>
      <c r="O3601" s="84" t="str">
        <f aca="false">IF(ISNA(VLOOKUP(G3601,BadCanCurves,1,FALSE())),VLOOKUP(D3601,FOLIOS,6,FALSE()),"not used")</f>
        <v>not used</v>
      </c>
      <c r="P3601" s="84" t="n">
        <f aca="false">IF($N3601="P",VLOOKUP(H3601,PrcBuckets,2,FALSE()),0)</f>
        <v>10</v>
      </c>
      <c r="Q3601" s="84" t="n">
        <f aca="false">IF($N3601="D",VLOOKUP(H3601,BasisBuckets,2,FALSE()),0)</f>
        <v>0</v>
      </c>
      <c r="R3601" s="84" t="n">
        <f aca="false">IF($N3601="PHY",VLOOKUP(H3601,PGDBuckets,2,FALSE()),0)</f>
        <v>0</v>
      </c>
      <c r="S3601" s="84" t="n">
        <f aca="false">IF($N3601="G",VLOOKUP(H3601,PGDBuckets,2,FALSE()),0)</f>
        <v>0</v>
      </c>
      <c r="T3601" s="84" t="n">
        <f aca="false">SUM(P3601:S3601)</f>
        <v>10</v>
      </c>
      <c r="U3601" s="84" t="str">
        <f aca="false">IF(O3601="not used","-",O3601&amp;N3601&amp;T3601)</f>
        <v>-</v>
      </c>
      <c r="V3601" s="84" t="str">
        <f aca="false">IF(O3601="Not Used","-",VLOOKUP(D3601,FOLIOS,7,FALSE())&amp;H3601)</f>
        <v>-</v>
      </c>
      <c r="W3601" s="84" t="str">
        <f aca="false">IF(U3601="-","-",O3601&amp;E3601&amp;H3601)</f>
        <v>-</v>
      </c>
      <c r="X3601" s="85" t="str">
        <f aca="false">D3601&amp;G3601</f>
        <v>FT-CAND-EGSC-PRCTRANS:AECO/EMP</v>
      </c>
      <c r="AF3601" s="0" t="str">
        <f aca="false">D3601&amp;V3601</f>
        <v>FT-CAND-EGSC-PRC-</v>
      </c>
    </row>
    <row r="3602" customFormat="false" ht="12.75" hidden="false" customHeight="false" outlineLevel="0" collapsed="false">
      <c r="A3602" s="81" t="n">
        <v>36682</v>
      </c>
      <c r="B3602" s="82" t="s">
        <v>55</v>
      </c>
      <c r="C3602" s="82" t="s">
        <v>56</v>
      </c>
      <c r="D3602" s="82" t="s">
        <v>103</v>
      </c>
      <c r="E3602" s="82" t="s">
        <v>24</v>
      </c>
      <c r="F3602" s="81"/>
      <c r="G3602" s="82" t="s">
        <v>106</v>
      </c>
      <c r="H3602" s="90" t="n">
        <v>37469</v>
      </c>
      <c r="I3602" s="82" t="n">
        <v>771221</v>
      </c>
      <c r="J3602" s="82" t="n">
        <v>0</v>
      </c>
      <c r="K3602" s="83" t="n">
        <f aca="false">IF(J3602=0,0,J3602/I3602)</f>
        <v>0</v>
      </c>
      <c r="L3602" s="83" t="n">
        <f aca="false">I3602/UOM</f>
        <v>77.1221</v>
      </c>
      <c r="M3602" s="83" t="n">
        <f aca="false">J3602/UOM</f>
        <v>0</v>
      </c>
      <c r="N3602" s="84" t="str">
        <f aca="false">IF(F3602="P","PHY",IF(F3602="G","G",E3602))</f>
        <v>P</v>
      </c>
      <c r="O3602" s="84" t="str">
        <f aca="false">IF(ISNA(VLOOKUP(G3602,BadCanCurves,1,FALSE())),VLOOKUP(D3602,FOLIOS,6,FALSE()),"not used")</f>
        <v>not used</v>
      </c>
      <c r="P3602" s="84" t="n">
        <f aca="false">IF($N3602="P",VLOOKUP(H3602,PrcBuckets,2,FALSE()),0)</f>
        <v>10</v>
      </c>
      <c r="Q3602" s="84" t="n">
        <f aca="false">IF($N3602="D",VLOOKUP(H3602,BasisBuckets,2,FALSE()),0)</f>
        <v>0</v>
      </c>
      <c r="R3602" s="84" t="n">
        <f aca="false">IF($N3602="PHY",VLOOKUP(H3602,PGDBuckets,2,FALSE()),0)</f>
        <v>0</v>
      </c>
      <c r="S3602" s="84" t="n">
        <f aca="false">IF($N3602="G",VLOOKUP(H3602,PGDBuckets,2,FALSE()),0)</f>
        <v>0</v>
      </c>
      <c r="T3602" s="84" t="n">
        <f aca="false">SUM(P3602:S3602)</f>
        <v>10</v>
      </c>
      <c r="U3602" s="84" t="str">
        <f aca="false">IF(O3602="not used","-",O3602&amp;N3602&amp;T3602)</f>
        <v>-</v>
      </c>
      <c r="V3602" s="84" t="str">
        <f aca="false">IF(O3602="Not Used","-",VLOOKUP(D3602,FOLIOS,7,FALSE())&amp;H3602)</f>
        <v>-</v>
      </c>
      <c r="W3602" s="84" t="str">
        <f aca="false">IF(U3602="-","-",O3602&amp;E3602&amp;H3602)</f>
        <v>-</v>
      </c>
      <c r="X3602" s="85" t="str">
        <f aca="false">D3602&amp;G3602</f>
        <v>FT-CAND-EGSC-PRCTRANS:AECO/EMP</v>
      </c>
      <c r="AF3602" s="0" t="str">
        <f aca="false">D3602&amp;V3602</f>
        <v>FT-CAND-EGSC-PRC-</v>
      </c>
    </row>
    <row r="3603" customFormat="false" ht="12.75" hidden="false" customHeight="false" outlineLevel="0" collapsed="false">
      <c r="A3603" s="81" t="n">
        <v>36682</v>
      </c>
      <c r="B3603" s="82" t="s">
        <v>55</v>
      </c>
      <c r="C3603" s="82" t="s">
        <v>56</v>
      </c>
      <c r="D3603" s="82" t="s">
        <v>103</v>
      </c>
      <c r="E3603" s="82" t="s">
        <v>24</v>
      </c>
      <c r="F3603" s="81"/>
      <c r="G3603" s="82" t="s">
        <v>106</v>
      </c>
      <c r="H3603" s="90" t="n">
        <v>37500</v>
      </c>
      <c r="I3603" s="82" t="n">
        <v>741813</v>
      </c>
      <c r="J3603" s="82" t="n">
        <v>0</v>
      </c>
      <c r="K3603" s="83" t="n">
        <f aca="false">IF(J3603=0,0,J3603/I3603)</f>
        <v>0</v>
      </c>
      <c r="L3603" s="83" t="n">
        <f aca="false">I3603/UOM</f>
        <v>74.1813</v>
      </c>
      <c r="M3603" s="83" t="n">
        <f aca="false">J3603/UOM</f>
        <v>0</v>
      </c>
      <c r="N3603" s="84" t="str">
        <f aca="false">IF(F3603="P","PHY",IF(F3603="G","G",E3603))</f>
        <v>P</v>
      </c>
      <c r="O3603" s="84" t="str">
        <f aca="false">IF(ISNA(VLOOKUP(G3603,BadCanCurves,1,FALSE())),VLOOKUP(D3603,FOLIOS,6,FALSE()),"not used")</f>
        <v>not used</v>
      </c>
      <c r="P3603" s="84" t="n">
        <f aca="false">IF($N3603="P",VLOOKUP(H3603,PrcBuckets,2,FALSE()),0)</f>
        <v>10</v>
      </c>
      <c r="Q3603" s="84" t="n">
        <f aca="false">IF($N3603="D",VLOOKUP(H3603,BasisBuckets,2,FALSE()),0)</f>
        <v>0</v>
      </c>
      <c r="R3603" s="84" t="n">
        <f aca="false">IF($N3603="PHY",VLOOKUP(H3603,PGDBuckets,2,FALSE()),0)</f>
        <v>0</v>
      </c>
      <c r="S3603" s="84" t="n">
        <f aca="false">IF($N3603="G",VLOOKUP(H3603,PGDBuckets,2,FALSE()),0)</f>
        <v>0</v>
      </c>
      <c r="T3603" s="84" t="n">
        <f aca="false">SUM(P3603:S3603)</f>
        <v>10</v>
      </c>
      <c r="U3603" s="84" t="str">
        <f aca="false">IF(O3603="not used","-",O3603&amp;N3603&amp;T3603)</f>
        <v>-</v>
      </c>
      <c r="V3603" s="84" t="str">
        <f aca="false">IF(O3603="Not Used","-",VLOOKUP(D3603,FOLIOS,7,FALSE())&amp;H3603)</f>
        <v>-</v>
      </c>
      <c r="W3603" s="84" t="str">
        <f aca="false">IF(U3603="-","-",O3603&amp;E3603&amp;H3603)</f>
        <v>-</v>
      </c>
      <c r="X3603" s="85" t="str">
        <f aca="false">D3603&amp;G3603</f>
        <v>FT-CAND-EGSC-PRCTRANS:AECO/EMP</v>
      </c>
      <c r="AF3603" s="0" t="str">
        <f aca="false">D3603&amp;V3603</f>
        <v>FT-CAND-EGSC-PRC-</v>
      </c>
    </row>
    <row r="3604" customFormat="false" ht="12.75" hidden="false" customHeight="false" outlineLevel="0" collapsed="false">
      <c r="A3604" s="81" t="n">
        <v>36682</v>
      </c>
      <c r="B3604" s="82" t="s">
        <v>55</v>
      </c>
      <c r="C3604" s="82" t="s">
        <v>56</v>
      </c>
      <c r="D3604" s="82" t="s">
        <v>103</v>
      </c>
      <c r="E3604" s="82" t="s">
        <v>24</v>
      </c>
      <c r="F3604" s="81"/>
      <c r="G3604" s="82" t="s">
        <v>106</v>
      </c>
      <c r="H3604" s="90" t="n">
        <v>37530</v>
      </c>
      <c r="I3604" s="82" t="n">
        <v>762042</v>
      </c>
      <c r="J3604" s="82" t="n">
        <v>0</v>
      </c>
      <c r="K3604" s="83" t="n">
        <f aca="false">IF(J3604=0,0,J3604/I3604)</f>
        <v>0</v>
      </c>
      <c r="L3604" s="83" t="n">
        <f aca="false">I3604/UOM</f>
        <v>76.2042</v>
      </c>
      <c r="M3604" s="83" t="n">
        <f aca="false">J3604/UOM</f>
        <v>0</v>
      </c>
      <c r="N3604" s="84" t="str">
        <f aca="false">IF(F3604="P","PHY",IF(F3604="G","G",E3604))</f>
        <v>P</v>
      </c>
      <c r="O3604" s="84" t="str">
        <f aca="false">IF(ISNA(VLOOKUP(G3604,BadCanCurves,1,FALSE())),VLOOKUP(D3604,FOLIOS,6,FALSE()),"not used")</f>
        <v>not used</v>
      </c>
      <c r="P3604" s="84" t="n">
        <f aca="false">IF($N3604="P",VLOOKUP(H3604,PrcBuckets,2,FALSE()),0)</f>
        <v>10</v>
      </c>
      <c r="Q3604" s="84" t="n">
        <f aca="false">IF($N3604="D",VLOOKUP(H3604,BasisBuckets,2,FALSE()),0)</f>
        <v>0</v>
      </c>
      <c r="R3604" s="84" t="n">
        <f aca="false">IF($N3604="PHY",VLOOKUP(H3604,PGDBuckets,2,FALSE()),0)</f>
        <v>0</v>
      </c>
      <c r="S3604" s="84" t="n">
        <f aca="false">IF($N3604="G",VLOOKUP(H3604,PGDBuckets,2,FALSE()),0)</f>
        <v>0</v>
      </c>
      <c r="T3604" s="84" t="n">
        <f aca="false">SUM(P3604:S3604)</f>
        <v>10</v>
      </c>
      <c r="U3604" s="84" t="str">
        <f aca="false">IF(O3604="not used","-",O3604&amp;N3604&amp;T3604)</f>
        <v>-</v>
      </c>
      <c r="V3604" s="84" t="str">
        <f aca="false">IF(O3604="Not Used","-",VLOOKUP(D3604,FOLIOS,7,FALSE())&amp;H3604)</f>
        <v>-</v>
      </c>
      <c r="W3604" s="84" t="str">
        <f aca="false">IF(U3604="-","-",O3604&amp;E3604&amp;H3604)</f>
        <v>-</v>
      </c>
      <c r="X3604" s="85" t="str">
        <f aca="false">D3604&amp;G3604</f>
        <v>FT-CAND-EGSC-PRCTRANS:AECO/EMP</v>
      </c>
      <c r="AF3604" s="0" t="str">
        <f aca="false">D3604&amp;V3604</f>
        <v>FT-CAND-EGSC-PRC-</v>
      </c>
    </row>
    <row r="3605" customFormat="false" ht="12.75" hidden="false" customHeight="false" outlineLevel="0" collapsed="false">
      <c r="A3605" s="81" t="n">
        <v>36682</v>
      </c>
      <c r="B3605" s="82" t="s">
        <v>55</v>
      </c>
      <c r="C3605" s="82" t="s">
        <v>56</v>
      </c>
      <c r="D3605" s="82" t="s">
        <v>103</v>
      </c>
      <c r="E3605" s="82" t="s">
        <v>24</v>
      </c>
      <c r="F3605" s="81"/>
      <c r="G3605" s="82" t="s">
        <v>106</v>
      </c>
      <c r="H3605" s="90" t="n">
        <v>37561</v>
      </c>
      <c r="I3605" s="82" t="n">
        <v>386083</v>
      </c>
      <c r="J3605" s="82" t="n">
        <v>0</v>
      </c>
      <c r="K3605" s="83" t="n">
        <f aca="false">IF(J3605=0,0,J3605/I3605)</f>
        <v>0</v>
      </c>
      <c r="L3605" s="83" t="n">
        <f aca="false">I3605/UOM</f>
        <v>38.6083</v>
      </c>
      <c r="M3605" s="83" t="n">
        <f aca="false">J3605/UOM</f>
        <v>0</v>
      </c>
      <c r="N3605" s="84" t="str">
        <f aca="false">IF(F3605="P","PHY",IF(F3605="G","G",E3605))</f>
        <v>P</v>
      </c>
      <c r="O3605" s="84" t="str">
        <f aca="false">IF(ISNA(VLOOKUP(G3605,BadCanCurves,1,FALSE())),VLOOKUP(D3605,FOLIOS,6,FALSE()),"not used")</f>
        <v>not used</v>
      </c>
      <c r="P3605" s="84" t="n">
        <f aca="false">IF($N3605="P",VLOOKUP(H3605,PrcBuckets,2,FALSE()),0)</f>
        <v>10</v>
      </c>
      <c r="Q3605" s="84" t="n">
        <f aca="false">IF($N3605="D",VLOOKUP(H3605,BasisBuckets,2,FALSE()),0)</f>
        <v>0</v>
      </c>
      <c r="R3605" s="84" t="n">
        <f aca="false">IF($N3605="PHY",VLOOKUP(H3605,PGDBuckets,2,FALSE()),0)</f>
        <v>0</v>
      </c>
      <c r="S3605" s="84" t="n">
        <f aca="false">IF($N3605="G",VLOOKUP(H3605,PGDBuckets,2,FALSE()),0)</f>
        <v>0</v>
      </c>
      <c r="T3605" s="84" t="n">
        <f aca="false">SUM(P3605:S3605)</f>
        <v>10</v>
      </c>
      <c r="U3605" s="84" t="str">
        <f aca="false">IF(O3605="not used","-",O3605&amp;N3605&amp;T3605)</f>
        <v>-</v>
      </c>
      <c r="V3605" s="84" t="str">
        <f aca="false">IF(O3605="Not Used","-",VLOOKUP(D3605,FOLIOS,7,FALSE())&amp;H3605)</f>
        <v>-</v>
      </c>
      <c r="W3605" s="84" t="str">
        <f aca="false">IF(U3605="-","-",O3605&amp;E3605&amp;H3605)</f>
        <v>-</v>
      </c>
      <c r="X3605" s="85" t="str">
        <f aca="false">D3605&amp;G3605</f>
        <v>FT-CAND-EGSC-PRCTRANS:AECO/EMP</v>
      </c>
      <c r="AF3605" s="0" t="str">
        <f aca="false">D3605&amp;V3605</f>
        <v>FT-CAND-EGSC-PRC-</v>
      </c>
    </row>
    <row r="3606" customFormat="false" ht="12.75" hidden="false" customHeight="false" outlineLevel="0" collapsed="false">
      <c r="A3606" s="81" t="n">
        <v>36682</v>
      </c>
      <c r="B3606" s="82" t="s">
        <v>55</v>
      </c>
      <c r="C3606" s="82" t="s">
        <v>56</v>
      </c>
      <c r="D3606" s="82" t="s">
        <v>103</v>
      </c>
      <c r="E3606" s="82" t="s">
        <v>24</v>
      </c>
      <c r="F3606" s="81"/>
      <c r="G3606" s="82" t="s">
        <v>106</v>
      </c>
      <c r="H3606" s="90" t="n">
        <v>37591</v>
      </c>
      <c r="I3606" s="82" t="n">
        <v>396614</v>
      </c>
      <c r="J3606" s="82" t="n">
        <v>0</v>
      </c>
      <c r="K3606" s="83" t="n">
        <f aca="false">IF(J3606=0,0,J3606/I3606)</f>
        <v>0</v>
      </c>
      <c r="L3606" s="83" t="n">
        <f aca="false">I3606/UOM</f>
        <v>39.6614</v>
      </c>
      <c r="M3606" s="83" t="n">
        <f aca="false">J3606/UOM</f>
        <v>0</v>
      </c>
      <c r="N3606" s="84" t="str">
        <f aca="false">IF(F3606="P","PHY",IF(F3606="G","G",E3606))</f>
        <v>P</v>
      </c>
      <c r="O3606" s="84" t="str">
        <f aca="false">IF(ISNA(VLOOKUP(G3606,BadCanCurves,1,FALSE())),VLOOKUP(D3606,FOLIOS,6,FALSE()),"not used")</f>
        <v>not used</v>
      </c>
      <c r="P3606" s="84" t="n">
        <f aca="false">IF($N3606="P",VLOOKUP(H3606,PrcBuckets,2,FALSE()),0)</f>
        <v>10</v>
      </c>
      <c r="Q3606" s="84" t="n">
        <f aca="false">IF($N3606="D",VLOOKUP(H3606,BasisBuckets,2,FALSE()),0)</f>
        <v>0</v>
      </c>
      <c r="R3606" s="84" t="n">
        <f aca="false">IF($N3606="PHY",VLOOKUP(H3606,PGDBuckets,2,FALSE()),0)</f>
        <v>0</v>
      </c>
      <c r="S3606" s="84" t="n">
        <f aca="false">IF($N3606="G",VLOOKUP(H3606,PGDBuckets,2,FALSE()),0)</f>
        <v>0</v>
      </c>
      <c r="T3606" s="84" t="n">
        <f aca="false">SUM(P3606:S3606)</f>
        <v>10</v>
      </c>
      <c r="U3606" s="84" t="str">
        <f aca="false">IF(O3606="not used","-",O3606&amp;N3606&amp;T3606)</f>
        <v>-</v>
      </c>
      <c r="V3606" s="84" t="str">
        <f aca="false">IF(O3606="Not Used","-",VLOOKUP(D3606,FOLIOS,7,FALSE())&amp;H3606)</f>
        <v>-</v>
      </c>
      <c r="W3606" s="84" t="str">
        <f aca="false">IF(U3606="-","-",O3606&amp;E3606&amp;H3606)</f>
        <v>-</v>
      </c>
      <c r="X3606" s="85" t="str">
        <f aca="false">D3606&amp;G3606</f>
        <v>FT-CAND-EGSC-PRCTRANS:AECO/EMP</v>
      </c>
      <c r="AF3606" s="0" t="str">
        <f aca="false">D3606&amp;V3606</f>
        <v>FT-CAND-EGSC-PRC-</v>
      </c>
    </row>
    <row r="3607" customFormat="false" ht="12.75" hidden="false" customHeight="false" outlineLevel="0" collapsed="false">
      <c r="A3607" s="81" t="n">
        <v>36682</v>
      </c>
      <c r="B3607" s="82" t="s">
        <v>55</v>
      </c>
      <c r="C3607" s="82" t="s">
        <v>56</v>
      </c>
      <c r="D3607" s="82" t="s">
        <v>103</v>
      </c>
      <c r="E3607" s="82" t="s">
        <v>24</v>
      </c>
      <c r="F3607" s="81"/>
      <c r="G3607" s="82" t="s">
        <v>106</v>
      </c>
      <c r="H3607" s="90" t="n">
        <v>37622</v>
      </c>
      <c r="I3607" s="82" t="n">
        <v>394209</v>
      </c>
      <c r="J3607" s="82" t="n">
        <v>0</v>
      </c>
      <c r="K3607" s="83" t="n">
        <f aca="false">IF(J3607=0,0,J3607/I3607)</f>
        <v>0</v>
      </c>
      <c r="L3607" s="83" t="n">
        <f aca="false">I3607/UOM</f>
        <v>39.4209</v>
      </c>
      <c r="M3607" s="83" t="n">
        <f aca="false">J3607/UOM</f>
        <v>0</v>
      </c>
      <c r="N3607" s="84" t="str">
        <f aca="false">IF(F3607="P","PHY",IF(F3607="G","G",E3607))</f>
        <v>P</v>
      </c>
      <c r="O3607" s="84" t="str">
        <f aca="false">IF(ISNA(VLOOKUP(G3607,BadCanCurves,1,FALSE())),VLOOKUP(D3607,FOLIOS,6,FALSE()),"not used")</f>
        <v>not used</v>
      </c>
      <c r="P3607" s="84" t="n">
        <f aca="false">IF($N3607="P",VLOOKUP(H3607,PrcBuckets,2,FALSE()),0)</f>
        <v>11</v>
      </c>
      <c r="Q3607" s="84" t="n">
        <f aca="false">IF($N3607="D",VLOOKUP(H3607,BasisBuckets,2,FALSE()),0)</f>
        <v>0</v>
      </c>
      <c r="R3607" s="84" t="n">
        <f aca="false">IF($N3607="PHY",VLOOKUP(H3607,PGDBuckets,2,FALSE()),0)</f>
        <v>0</v>
      </c>
      <c r="S3607" s="84" t="n">
        <f aca="false">IF($N3607="G",VLOOKUP(H3607,PGDBuckets,2,FALSE()),0)</f>
        <v>0</v>
      </c>
      <c r="T3607" s="84" t="n">
        <f aca="false">SUM(P3607:S3607)</f>
        <v>11</v>
      </c>
      <c r="U3607" s="84" t="str">
        <f aca="false">IF(O3607="not used","-",O3607&amp;N3607&amp;T3607)</f>
        <v>-</v>
      </c>
      <c r="V3607" s="84" t="str">
        <f aca="false">IF(O3607="Not Used","-",VLOOKUP(D3607,FOLIOS,7,FALSE())&amp;H3607)</f>
        <v>-</v>
      </c>
      <c r="W3607" s="84" t="str">
        <f aca="false">IF(U3607="-","-",O3607&amp;E3607&amp;H3607)</f>
        <v>-</v>
      </c>
      <c r="X3607" s="85" t="str">
        <f aca="false">D3607&amp;G3607</f>
        <v>FT-CAND-EGSC-PRCTRANS:AECO/EMP</v>
      </c>
      <c r="AF3607" s="0" t="str">
        <f aca="false">D3607&amp;V3607</f>
        <v>FT-CAND-EGSC-PRC-</v>
      </c>
    </row>
    <row r="3608" customFormat="false" ht="12.75" hidden="false" customHeight="false" outlineLevel="0" collapsed="false">
      <c r="A3608" s="81" t="n">
        <v>36682</v>
      </c>
      <c r="B3608" s="82" t="s">
        <v>55</v>
      </c>
      <c r="C3608" s="82" t="s">
        <v>56</v>
      </c>
      <c r="D3608" s="82" t="s">
        <v>103</v>
      </c>
      <c r="E3608" s="82" t="s">
        <v>24</v>
      </c>
      <c r="F3608" s="81"/>
      <c r="G3608" s="82" t="s">
        <v>106</v>
      </c>
      <c r="H3608" s="90" t="n">
        <v>37653</v>
      </c>
      <c r="I3608" s="82" t="n">
        <v>353898</v>
      </c>
      <c r="J3608" s="82" t="n">
        <v>0</v>
      </c>
      <c r="K3608" s="83" t="n">
        <f aca="false">IF(J3608=0,0,J3608/I3608)</f>
        <v>0</v>
      </c>
      <c r="L3608" s="83" t="n">
        <f aca="false">I3608/UOM</f>
        <v>35.3898</v>
      </c>
      <c r="M3608" s="83" t="n">
        <f aca="false">J3608/UOM</f>
        <v>0</v>
      </c>
      <c r="N3608" s="84" t="str">
        <f aca="false">IF(F3608="P","PHY",IF(F3608="G","G",E3608))</f>
        <v>P</v>
      </c>
      <c r="O3608" s="84" t="str">
        <f aca="false">IF(ISNA(VLOOKUP(G3608,BadCanCurves,1,FALSE())),VLOOKUP(D3608,FOLIOS,6,FALSE()),"not used")</f>
        <v>not used</v>
      </c>
      <c r="P3608" s="84" t="n">
        <f aca="false">IF($N3608="P",VLOOKUP(H3608,PrcBuckets,2,FALSE()),0)</f>
        <v>11</v>
      </c>
      <c r="Q3608" s="84" t="n">
        <f aca="false">IF($N3608="D",VLOOKUP(H3608,BasisBuckets,2,FALSE()),0)</f>
        <v>0</v>
      </c>
      <c r="R3608" s="84" t="n">
        <f aca="false">IF($N3608="PHY",VLOOKUP(H3608,PGDBuckets,2,FALSE()),0)</f>
        <v>0</v>
      </c>
      <c r="S3608" s="84" t="n">
        <f aca="false">IF($N3608="G",VLOOKUP(H3608,PGDBuckets,2,FALSE()),0)</f>
        <v>0</v>
      </c>
      <c r="T3608" s="84" t="n">
        <f aca="false">SUM(P3608:S3608)</f>
        <v>11</v>
      </c>
      <c r="U3608" s="84" t="str">
        <f aca="false">IF(O3608="not used","-",O3608&amp;N3608&amp;T3608)</f>
        <v>-</v>
      </c>
      <c r="V3608" s="84" t="str">
        <f aca="false">IF(O3608="Not Used","-",VLOOKUP(D3608,FOLIOS,7,FALSE())&amp;H3608)</f>
        <v>-</v>
      </c>
      <c r="W3608" s="84" t="str">
        <f aca="false">IF(U3608="-","-",O3608&amp;E3608&amp;H3608)</f>
        <v>-</v>
      </c>
      <c r="X3608" s="85" t="str">
        <f aca="false">D3608&amp;G3608</f>
        <v>FT-CAND-EGSC-PRCTRANS:AECO/EMP</v>
      </c>
      <c r="AF3608" s="0" t="str">
        <f aca="false">D3608&amp;V3608</f>
        <v>FT-CAND-EGSC-PRC-</v>
      </c>
    </row>
    <row r="3609" customFormat="false" ht="12.75" hidden="false" customHeight="false" outlineLevel="0" collapsed="false">
      <c r="A3609" s="81" t="n">
        <v>36682</v>
      </c>
      <c r="B3609" s="82" t="s">
        <v>55</v>
      </c>
      <c r="C3609" s="82" t="s">
        <v>56</v>
      </c>
      <c r="D3609" s="82" t="s">
        <v>103</v>
      </c>
      <c r="E3609" s="82" t="s">
        <v>24</v>
      </c>
      <c r="F3609" s="81"/>
      <c r="G3609" s="82" t="s">
        <v>106</v>
      </c>
      <c r="H3609" s="90" t="n">
        <v>37681</v>
      </c>
      <c r="I3609" s="82" t="n">
        <v>389666</v>
      </c>
      <c r="J3609" s="82" t="n">
        <v>0</v>
      </c>
      <c r="K3609" s="83" t="n">
        <f aca="false">IF(J3609=0,0,J3609/I3609)</f>
        <v>0</v>
      </c>
      <c r="L3609" s="83" t="n">
        <f aca="false">I3609/UOM</f>
        <v>38.9666</v>
      </c>
      <c r="M3609" s="83" t="n">
        <f aca="false">J3609/UOM</f>
        <v>0</v>
      </c>
      <c r="N3609" s="84" t="str">
        <f aca="false">IF(F3609="P","PHY",IF(F3609="G","G",E3609))</f>
        <v>P</v>
      </c>
      <c r="O3609" s="84" t="str">
        <f aca="false">IF(ISNA(VLOOKUP(G3609,BadCanCurves,1,FALSE())),VLOOKUP(D3609,FOLIOS,6,FALSE()),"not used")</f>
        <v>not used</v>
      </c>
      <c r="P3609" s="84" t="n">
        <f aca="false">IF($N3609="P",VLOOKUP(H3609,PrcBuckets,2,FALSE()),0)</f>
        <v>11</v>
      </c>
      <c r="Q3609" s="84" t="n">
        <f aca="false">IF($N3609="D",VLOOKUP(H3609,BasisBuckets,2,FALSE()),0)</f>
        <v>0</v>
      </c>
      <c r="R3609" s="84" t="n">
        <f aca="false">IF($N3609="PHY",VLOOKUP(H3609,PGDBuckets,2,FALSE()),0)</f>
        <v>0</v>
      </c>
      <c r="S3609" s="84" t="n">
        <f aca="false">IF($N3609="G",VLOOKUP(H3609,PGDBuckets,2,FALSE()),0)</f>
        <v>0</v>
      </c>
      <c r="T3609" s="84" t="n">
        <f aca="false">SUM(P3609:S3609)</f>
        <v>11</v>
      </c>
      <c r="U3609" s="84" t="str">
        <f aca="false">IF(O3609="not used","-",O3609&amp;N3609&amp;T3609)</f>
        <v>-</v>
      </c>
      <c r="V3609" s="84" t="str">
        <f aca="false">IF(O3609="Not Used","-",VLOOKUP(D3609,FOLIOS,7,FALSE())&amp;H3609)</f>
        <v>-</v>
      </c>
      <c r="W3609" s="84" t="str">
        <f aca="false">IF(U3609="-","-",O3609&amp;E3609&amp;H3609)</f>
        <v>-</v>
      </c>
      <c r="X3609" s="85" t="str">
        <f aca="false">D3609&amp;G3609</f>
        <v>FT-CAND-EGSC-PRCTRANS:AECO/EMP</v>
      </c>
      <c r="AF3609" s="0" t="str">
        <f aca="false">D3609&amp;V3609</f>
        <v>FT-CAND-EGSC-PRC-</v>
      </c>
    </row>
    <row r="3610" customFormat="false" ht="12.75" hidden="false" customHeight="false" outlineLevel="0" collapsed="false">
      <c r="A3610" s="81" t="n">
        <v>36682</v>
      </c>
      <c r="B3610" s="82" t="s">
        <v>55</v>
      </c>
      <c r="C3610" s="82" t="s">
        <v>56</v>
      </c>
      <c r="D3610" s="82" t="s">
        <v>103</v>
      </c>
      <c r="E3610" s="82" t="s">
        <v>24</v>
      </c>
      <c r="F3610" s="81"/>
      <c r="G3610" s="82" t="s">
        <v>106</v>
      </c>
      <c r="H3610" s="90" t="n">
        <v>37712</v>
      </c>
      <c r="I3610" s="82" t="n">
        <v>374815</v>
      </c>
      <c r="J3610" s="82" t="n">
        <v>0</v>
      </c>
      <c r="K3610" s="83" t="n">
        <f aca="false">IF(J3610=0,0,J3610/I3610)</f>
        <v>0</v>
      </c>
      <c r="L3610" s="83" t="n">
        <f aca="false">I3610/UOM</f>
        <v>37.4815</v>
      </c>
      <c r="M3610" s="83" t="n">
        <f aca="false">J3610/UOM</f>
        <v>0</v>
      </c>
      <c r="N3610" s="84" t="str">
        <f aca="false">IF(F3610="P","PHY",IF(F3610="G","G",E3610))</f>
        <v>P</v>
      </c>
      <c r="O3610" s="84" t="str">
        <f aca="false">IF(ISNA(VLOOKUP(G3610,BadCanCurves,1,FALSE())),VLOOKUP(D3610,FOLIOS,6,FALSE()),"not used")</f>
        <v>not used</v>
      </c>
      <c r="P3610" s="84" t="n">
        <f aca="false">IF($N3610="P",VLOOKUP(H3610,PrcBuckets,2,FALSE()),0)</f>
        <v>11</v>
      </c>
      <c r="Q3610" s="84" t="n">
        <f aca="false">IF($N3610="D",VLOOKUP(H3610,BasisBuckets,2,FALSE()),0)</f>
        <v>0</v>
      </c>
      <c r="R3610" s="84" t="n">
        <f aca="false">IF($N3610="PHY",VLOOKUP(H3610,PGDBuckets,2,FALSE()),0)</f>
        <v>0</v>
      </c>
      <c r="S3610" s="84" t="n">
        <f aca="false">IF($N3610="G",VLOOKUP(H3610,PGDBuckets,2,FALSE()),0)</f>
        <v>0</v>
      </c>
      <c r="T3610" s="84" t="n">
        <f aca="false">SUM(P3610:S3610)</f>
        <v>11</v>
      </c>
      <c r="U3610" s="84" t="str">
        <f aca="false">IF(O3610="not used","-",O3610&amp;N3610&amp;T3610)</f>
        <v>-</v>
      </c>
      <c r="V3610" s="84" t="str">
        <f aca="false">IF(O3610="Not Used","-",VLOOKUP(D3610,FOLIOS,7,FALSE())&amp;H3610)</f>
        <v>-</v>
      </c>
      <c r="W3610" s="84" t="str">
        <f aca="false">IF(U3610="-","-",O3610&amp;E3610&amp;H3610)</f>
        <v>-</v>
      </c>
      <c r="X3610" s="85" t="str">
        <f aca="false">D3610&amp;G3610</f>
        <v>FT-CAND-EGSC-PRCTRANS:AECO/EMP</v>
      </c>
      <c r="AF3610" s="0" t="str">
        <f aca="false">D3610&amp;V3610</f>
        <v>FT-CAND-EGSC-PRC-</v>
      </c>
    </row>
    <row r="3611" customFormat="false" ht="12.75" hidden="false" customHeight="false" outlineLevel="0" collapsed="false">
      <c r="A3611" s="81" t="n">
        <v>36682</v>
      </c>
      <c r="B3611" s="82" t="s">
        <v>55</v>
      </c>
      <c r="C3611" s="82" t="s">
        <v>56</v>
      </c>
      <c r="D3611" s="82" t="s">
        <v>103</v>
      </c>
      <c r="E3611" s="82" t="s">
        <v>24</v>
      </c>
      <c r="F3611" s="81"/>
      <c r="G3611" s="82" t="s">
        <v>106</v>
      </c>
      <c r="H3611" s="90" t="n">
        <v>37742</v>
      </c>
      <c r="I3611" s="82" t="n">
        <v>385053</v>
      </c>
      <c r="J3611" s="82" t="n">
        <v>0</v>
      </c>
      <c r="K3611" s="83" t="n">
        <f aca="false">IF(J3611=0,0,J3611/I3611)</f>
        <v>0</v>
      </c>
      <c r="L3611" s="83" t="n">
        <f aca="false">I3611/UOM</f>
        <v>38.5053</v>
      </c>
      <c r="M3611" s="83" t="n">
        <f aca="false">J3611/UOM</f>
        <v>0</v>
      </c>
      <c r="N3611" s="84" t="str">
        <f aca="false">IF(F3611="P","PHY",IF(F3611="G","G",E3611))</f>
        <v>P</v>
      </c>
      <c r="O3611" s="84" t="str">
        <f aca="false">IF(ISNA(VLOOKUP(G3611,BadCanCurves,1,FALSE())),VLOOKUP(D3611,FOLIOS,6,FALSE()),"not used")</f>
        <v>not used</v>
      </c>
      <c r="P3611" s="84" t="n">
        <f aca="false">IF($N3611="P",VLOOKUP(H3611,PrcBuckets,2,FALSE()),0)</f>
        <v>11</v>
      </c>
      <c r="Q3611" s="84" t="n">
        <f aca="false">IF($N3611="D",VLOOKUP(H3611,BasisBuckets,2,FALSE()),0)</f>
        <v>0</v>
      </c>
      <c r="R3611" s="84" t="n">
        <f aca="false">IF($N3611="PHY",VLOOKUP(H3611,PGDBuckets,2,FALSE()),0)</f>
        <v>0</v>
      </c>
      <c r="S3611" s="84" t="n">
        <f aca="false">IF($N3611="G",VLOOKUP(H3611,PGDBuckets,2,FALSE()),0)</f>
        <v>0</v>
      </c>
      <c r="T3611" s="84" t="n">
        <f aca="false">SUM(P3611:S3611)</f>
        <v>11</v>
      </c>
      <c r="U3611" s="84" t="str">
        <f aca="false">IF(O3611="not used","-",O3611&amp;N3611&amp;T3611)</f>
        <v>-</v>
      </c>
      <c r="V3611" s="84" t="str">
        <f aca="false">IF(O3611="Not Used","-",VLOOKUP(D3611,FOLIOS,7,FALSE())&amp;H3611)</f>
        <v>-</v>
      </c>
      <c r="W3611" s="84" t="str">
        <f aca="false">IF(U3611="-","-",O3611&amp;E3611&amp;H3611)</f>
        <v>-</v>
      </c>
      <c r="X3611" s="85" t="str">
        <f aca="false">D3611&amp;G3611</f>
        <v>FT-CAND-EGSC-PRCTRANS:AECO/EMP</v>
      </c>
      <c r="AF3611" s="0" t="str">
        <f aca="false">D3611&amp;V3611</f>
        <v>FT-CAND-EGSC-PRC-</v>
      </c>
    </row>
    <row r="3612" customFormat="false" ht="12.75" hidden="false" customHeight="false" outlineLevel="0" collapsed="false">
      <c r="A3612" s="81" t="n">
        <v>36682</v>
      </c>
      <c r="B3612" s="82" t="s">
        <v>55</v>
      </c>
      <c r="C3612" s="82" t="s">
        <v>56</v>
      </c>
      <c r="D3612" s="82" t="s">
        <v>103</v>
      </c>
      <c r="E3612" s="82" t="s">
        <v>24</v>
      </c>
      <c r="F3612" s="81"/>
      <c r="G3612" s="82" t="s">
        <v>106</v>
      </c>
      <c r="H3612" s="90" t="n">
        <v>37773</v>
      </c>
      <c r="I3612" s="82" t="n">
        <v>370390</v>
      </c>
      <c r="J3612" s="82" t="n">
        <v>0</v>
      </c>
      <c r="K3612" s="83" t="n">
        <f aca="false">IF(J3612=0,0,J3612/I3612)</f>
        <v>0</v>
      </c>
      <c r="L3612" s="83" t="n">
        <f aca="false">I3612/UOM</f>
        <v>37.039</v>
      </c>
      <c r="M3612" s="83" t="n">
        <f aca="false">J3612/UOM</f>
        <v>0</v>
      </c>
      <c r="N3612" s="84" t="str">
        <f aca="false">IF(F3612="P","PHY",IF(F3612="G","G",E3612))</f>
        <v>P</v>
      </c>
      <c r="O3612" s="84" t="str">
        <f aca="false">IF(ISNA(VLOOKUP(G3612,BadCanCurves,1,FALSE())),VLOOKUP(D3612,FOLIOS,6,FALSE()),"not used")</f>
        <v>not used</v>
      </c>
      <c r="P3612" s="84" t="n">
        <f aca="false">IF($N3612="P",VLOOKUP(H3612,PrcBuckets,2,FALSE()),0)</f>
        <v>11</v>
      </c>
      <c r="Q3612" s="84" t="n">
        <f aca="false">IF($N3612="D",VLOOKUP(H3612,BasisBuckets,2,FALSE()),0)</f>
        <v>0</v>
      </c>
      <c r="R3612" s="84" t="n">
        <f aca="false">IF($N3612="PHY",VLOOKUP(H3612,PGDBuckets,2,FALSE()),0)</f>
        <v>0</v>
      </c>
      <c r="S3612" s="84" t="n">
        <f aca="false">IF($N3612="G",VLOOKUP(H3612,PGDBuckets,2,FALSE()),0)</f>
        <v>0</v>
      </c>
      <c r="T3612" s="84" t="n">
        <f aca="false">SUM(P3612:S3612)</f>
        <v>11</v>
      </c>
      <c r="U3612" s="84" t="str">
        <f aca="false">IF(O3612="not used","-",O3612&amp;N3612&amp;T3612)</f>
        <v>-</v>
      </c>
      <c r="V3612" s="84" t="str">
        <f aca="false">IF(O3612="Not Used","-",VLOOKUP(D3612,FOLIOS,7,FALSE())&amp;H3612)</f>
        <v>-</v>
      </c>
      <c r="W3612" s="84" t="str">
        <f aca="false">IF(U3612="-","-",O3612&amp;E3612&amp;H3612)</f>
        <v>-</v>
      </c>
      <c r="X3612" s="85" t="str">
        <f aca="false">D3612&amp;G3612</f>
        <v>FT-CAND-EGSC-PRCTRANS:AECO/EMP</v>
      </c>
      <c r="AF3612" s="0" t="str">
        <f aca="false">D3612&amp;V3612</f>
        <v>FT-CAND-EGSC-PRC-</v>
      </c>
    </row>
    <row r="3613" customFormat="false" ht="12.75" hidden="false" customHeight="false" outlineLevel="0" collapsed="false">
      <c r="A3613" s="81" t="n">
        <v>36682</v>
      </c>
      <c r="B3613" s="82" t="s">
        <v>55</v>
      </c>
      <c r="C3613" s="82" t="s">
        <v>56</v>
      </c>
      <c r="D3613" s="82" t="s">
        <v>103</v>
      </c>
      <c r="E3613" s="82" t="s">
        <v>24</v>
      </c>
      <c r="F3613" s="81"/>
      <c r="G3613" s="82" t="s">
        <v>106</v>
      </c>
      <c r="H3613" s="90" t="n">
        <v>37803</v>
      </c>
      <c r="I3613" s="82" t="n">
        <v>380507</v>
      </c>
      <c r="J3613" s="82" t="n">
        <v>0</v>
      </c>
      <c r="K3613" s="83" t="n">
        <f aca="false">IF(J3613=0,0,J3613/I3613)</f>
        <v>0</v>
      </c>
      <c r="L3613" s="83" t="n">
        <f aca="false">I3613/UOM</f>
        <v>38.0507</v>
      </c>
      <c r="M3613" s="83" t="n">
        <f aca="false">J3613/UOM</f>
        <v>0</v>
      </c>
      <c r="N3613" s="84" t="str">
        <f aca="false">IF(F3613="P","PHY",IF(F3613="G","G",E3613))</f>
        <v>P</v>
      </c>
      <c r="O3613" s="84" t="str">
        <f aca="false">IF(ISNA(VLOOKUP(G3613,BadCanCurves,1,FALSE())),VLOOKUP(D3613,FOLIOS,6,FALSE()),"not used")</f>
        <v>not used</v>
      </c>
      <c r="P3613" s="84" t="n">
        <f aca="false">IF($N3613="P",VLOOKUP(H3613,PrcBuckets,2,FALSE()),0)</f>
        <v>11</v>
      </c>
      <c r="Q3613" s="84" t="n">
        <f aca="false">IF($N3613="D",VLOOKUP(H3613,BasisBuckets,2,FALSE()),0)</f>
        <v>0</v>
      </c>
      <c r="R3613" s="84" t="n">
        <f aca="false">IF($N3613="PHY",VLOOKUP(H3613,PGDBuckets,2,FALSE()),0)</f>
        <v>0</v>
      </c>
      <c r="S3613" s="84" t="n">
        <f aca="false">IF($N3613="G",VLOOKUP(H3613,PGDBuckets,2,FALSE()),0)</f>
        <v>0</v>
      </c>
      <c r="T3613" s="84" t="n">
        <f aca="false">SUM(P3613:S3613)</f>
        <v>11</v>
      </c>
      <c r="U3613" s="84" t="str">
        <f aca="false">IF(O3613="not used","-",O3613&amp;N3613&amp;T3613)</f>
        <v>-</v>
      </c>
      <c r="V3613" s="84" t="str">
        <f aca="false">IF(O3613="Not Used","-",VLOOKUP(D3613,FOLIOS,7,FALSE())&amp;H3613)</f>
        <v>-</v>
      </c>
      <c r="W3613" s="84" t="str">
        <f aca="false">IF(U3613="-","-",O3613&amp;E3613&amp;H3613)</f>
        <v>-</v>
      </c>
      <c r="X3613" s="85" t="str">
        <f aca="false">D3613&amp;G3613</f>
        <v>FT-CAND-EGSC-PRCTRANS:AECO/EMP</v>
      </c>
      <c r="AF3613" s="0" t="str">
        <f aca="false">D3613&amp;V3613</f>
        <v>FT-CAND-EGSC-PRC-</v>
      </c>
    </row>
    <row r="3614" customFormat="false" ht="12.75" hidden="false" customHeight="false" outlineLevel="0" collapsed="false">
      <c r="A3614" s="81" t="n">
        <v>36682</v>
      </c>
      <c r="B3614" s="82" t="s">
        <v>55</v>
      </c>
      <c r="C3614" s="82" t="s">
        <v>56</v>
      </c>
      <c r="D3614" s="82" t="s">
        <v>103</v>
      </c>
      <c r="E3614" s="82" t="s">
        <v>24</v>
      </c>
      <c r="F3614" s="81"/>
      <c r="G3614" s="82" t="s">
        <v>106</v>
      </c>
      <c r="H3614" s="90" t="n">
        <v>37834</v>
      </c>
      <c r="I3614" s="82" t="n">
        <v>378215</v>
      </c>
      <c r="J3614" s="82" t="n">
        <v>0</v>
      </c>
      <c r="K3614" s="83" t="n">
        <f aca="false">IF(J3614=0,0,J3614/I3614)</f>
        <v>0</v>
      </c>
      <c r="L3614" s="83" t="n">
        <f aca="false">I3614/UOM</f>
        <v>37.8215</v>
      </c>
      <c r="M3614" s="83" t="n">
        <f aca="false">J3614/UOM</f>
        <v>0</v>
      </c>
      <c r="N3614" s="84" t="str">
        <f aca="false">IF(F3614="P","PHY",IF(F3614="G","G",E3614))</f>
        <v>P</v>
      </c>
      <c r="O3614" s="84" t="str">
        <f aca="false">IF(ISNA(VLOOKUP(G3614,BadCanCurves,1,FALSE())),VLOOKUP(D3614,FOLIOS,6,FALSE()),"not used")</f>
        <v>not used</v>
      </c>
      <c r="P3614" s="84" t="n">
        <f aca="false">IF($N3614="P",VLOOKUP(H3614,PrcBuckets,2,FALSE()),0)</f>
        <v>11</v>
      </c>
      <c r="Q3614" s="84" t="n">
        <f aca="false">IF($N3614="D",VLOOKUP(H3614,BasisBuckets,2,FALSE()),0)</f>
        <v>0</v>
      </c>
      <c r="R3614" s="84" t="n">
        <f aca="false">IF($N3614="PHY",VLOOKUP(H3614,PGDBuckets,2,FALSE()),0)</f>
        <v>0</v>
      </c>
      <c r="S3614" s="84" t="n">
        <f aca="false">IF($N3614="G",VLOOKUP(H3614,PGDBuckets,2,FALSE()),0)</f>
        <v>0</v>
      </c>
      <c r="T3614" s="84" t="n">
        <f aca="false">SUM(P3614:S3614)</f>
        <v>11</v>
      </c>
      <c r="U3614" s="84" t="str">
        <f aca="false">IF(O3614="not used","-",O3614&amp;N3614&amp;T3614)</f>
        <v>-</v>
      </c>
      <c r="V3614" s="84" t="str">
        <f aca="false">IF(O3614="Not Used","-",VLOOKUP(D3614,FOLIOS,7,FALSE())&amp;H3614)</f>
        <v>-</v>
      </c>
      <c r="W3614" s="84" t="str">
        <f aca="false">IF(U3614="-","-",O3614&amp;E3614&amp;H3614)</f>
        <v>-</v>
      </c>
      <c r="X3614" s="85" t="str">
        <f aca="false">D3614&amp;G3614</f>
        <v>FT-CAND-EGSC-PRCTRANS:AECO/EMP</v>
      </c>
      <c r="AF3614" s="0" t="str">
        <f aca="false">D3614&amp;V3614</f>
        <v>FT-CAND-EGSC-PRC-</v>
      </c>
    </row>
    <row r="3615" customFormat="false" ht="12.75" hidden="false" customHeight="false" outlineLevel="0" collapsed="false">
      <c r="A3615" s="81" t="n">
        <v>36682</v>
      </c>
      <c r="B3615" s="82" t="s">
        <v>55</v>
      </c>
      <c r="C3615" s="82" t="s">
        <v>56</v>
      </c>
      <c r="D3615" s="82" t="s">
        <v>103</v>
      </c>
      <c r="E3615" s="82" t="s">
        <v>24</v>
      </c>
      <c r="F3615" s="81"/>
      <c r="G3615" s="82" t="s">
        <v>106</v>
      </c>
      <c r="H3615" s="90" t="n">
        <v>37865</v>
      </c>
      <c r="I3615" s="82" t="n">
        <v>363811</v>
      </c>
      <c r="J3615" s="82" t="n">
        <v>0</v>
      </c>
      <c r="K3615" s="83" t="n">
        <f aca="false">IF(J3615=0,0,J3615/I3615)</f>
        <v>0</v>
      </c>
      <c r="L3615" s="83" t="n">
        <f aca="false">I3615/UOM</f>
        <v>36.3811</v>
      </c>
      <c r="M3615" s="83" t="n">
        <f aca="false">J3615/UOM</f>
        <v>0</v>
      </c>
      <c r="N3615" s="84" t="str">
        <f aca="false">IF(F3615="P","PHY",IF(F3615="G","G",E3615))</f>
        <v>P</v>
      </c>
      <c r="O3615" s="84" t="str">
        <f aca="false">IF(ISNA(VLOOKUP(G3615,BadCanCurves,1,FALSE())),VLOOKUP(D3615,FOLIOS,6,FALSE()),"not used")</f>
        <v>not used</v>
      </c>
      <c r="P3615" s="84" t="n">
        <f aca="false">IF($N3615="P",VLOOKUP(H3615,PrcBuckets,2,FALSE()),0)</f>
        <v>11</v>
      </c>
      <c r="Q3615" s="84" t="n">
        <f aca="false">IF($N3615="D",VLOOKUP(H3615,BasisBuckets,2,FALSE()),0)</f>
        <v>0</v>
      </c>
      <c r="R3615" s="84" t="n">
        <f aca="false">IF($N3615="PHY",VLOOKUP(H3615,PGDBuckets,2,FALSE()),0)</f>
        <v>0</v>
      </c>
      <c r="S3615" s="84" t="n">
        <f aca="false">IF($N3615="G",VLOOKUP(H3615,PGDBuckets,2,FALSE()),0)</f>
        <v>0</v>
      </c>
      <c r="T3615" s="84" t="n">
        <f aca="false">SUM(P3615:S3615)</f>
        <v>11</v>
      </c>
      <c r="U3615" s="84" t="str">
        <f aca="false">IF(O3615="not used","-",O3615&amp;N3615&amp;T3615)</f>
        <v>-</v>
      </c>
      <c r="V3615" s="84" t="str">
        <f aca="false">IF(O3615="Not Used","-",VLOOKUP(D3615,FOLIOS,7,FALSE())&amp;H3615)</f>
        <v>-</v>
      </c>
      <c r="W3615" s="84" t="str">
        <f aca="false">IF(U3615="-","-",O3615&amp;E3615&amp;H3615)</f>
        <v>-</v>
      </c>
      <c r="X3615" s="85" t="str">
        <f aca="false">D3615&amp;G3615</f>
        <v>FT-CAND-EGSC-PRCTRANS:AECO/EMP</v>
      </c>
      <c r="AF3615" s="0" t="str">
        <f aca="false">D3615&amp;V3615</f>
        <v>FT-CAND-EGSC-PRC-</v>
      </c>
    </row>
    <row r="3616" customFormat="false" ht="12.75" hidden="false" customHeight="false" outlineLevel="0" collapsed="false">
      <c r="A3616" s="81" t="n">
        <v>36682</v>
      </c>
      <c r="B3616" s="82" t="s">
        <v>55</v>
      </c>
      <c r="C3616" s="82" t="s">
        <v>56</v>
      </c>
      <c r="D3616" s="82" t="s">
        <v>103</v>
      </c>
      <c r="E3616" s="82" t="s">
        <v>24</v>
      </c>
      <c r="F3616" s="81"/>
      <c r="G3616" s="82" t="s">
        <v>106</v>
      </c>
      <c r="H3616" s="90" t="n">
        <v>37895</v>
      </c>
      <c r="I3616" s="82" t="n">
        <v>373746</v>
      </c>
      <c r="J3616" s="82" t="n">
        <v>0</v>
      </c>
      <c r="K3616" s="83" t="n">
        <f aca="false">IF(J3616=0,0,J3616/I3616)</f>
        <v>0</v>
      </c>
      <c r="L3616" s="83" t="n">
        <f aca="false">I3616/UOM</f>
        <v>37.3746</v>
      </c>
      <c r="M3616" s="83" t="n">
        <f aca="false">J3616/UOM</f>
        <v>0</v>
      </c>
      <c r="N3616" s="84" t="str">
        <f aca="false">IF(F3616="P","PHY",IF(F3616="G","G",E3616))</f>
        <v>P</v>
      </c>
      <c r="O3616" s="84" t="str">
        <f aca="false">IF(ISNA(VLOOKUP(G3616,BadCanCurves,1,FALSE())),VLOOKUP(D3616,FOLIOS,6,FALSE()),"not used")</f>
        <v>not used</v>
      </c>
      <c r="P3616" s="84" t="n">
        <f aca="false">IF($N3616="P",VLOOKUP(H3616,PrcBuckets,2,FALSE()),0)</f>
        <v>11</v>
      </c>
      <c r="Q3616" s="84" t="n">
        <f aca="false">IF($N3616="D",VLOOKUP(H3616,BasisBuckets,2,FALSE()),0)</f>
        <v>0</v>
      </c>
      <c r="R3616" s="84" t="n">
        <f aca="false">IF($N3616="PHY",VLOOKUP(H3616,PGDBuckets,2,FALSE()),0)</f>
        <v>0</v>
      </c>
      <c r="S3616" s="84" t="n">
        <f aca="false">IF($N3616="G",VLOOKUP(H3616,PGDBuckets,2,FALSE()),0)</f>
        <v>0</v>
      </c>
      <c r="T3616" s="84" t="n">
        <f aca="false">SUM(P3616:S3616)</f>
        <v>11</v>
      </c>
      <c r="U3616" s="84" t="str">
        <f aca="false">IF(O3616="not used","-",O3616&amp;N3616&amp;T3616)</f>
        <v>-</v>
      </c>
      <c r="V3616" s="84" t="str">
        <f aca="false">IF(O3616="Not Used","-",VLOOKUP(D3616,FOLIOS,7,FALSE())&amp;H3616)</f>
        <v>-</v>
      </c>
      <c r="W3616" s="84" t="str">
        <f aca="false">IF(U3616="-","-",O3616&amp;E3616&amp;H3616)</f>
        <v>-</v>
      </c>
      <c r="X3616" s="85" t="str">
        <f aca="false">D3616&amp;G3616</f>
        <v>FT-CAND-EGSC-PRCTRANS:AECO/EMP</v>
      </c>
      <c r="AF3616" s="0" t="str">
        <f aca="false">D3616&amp;V3616</f>
        <v>FT-CAND-EGSC-PRC-</v>
      </c>
    </row>
    <row r="3617" customFormat="false" ht="12.75" hidden="false" customHeight="false" outlineLevel="0" collapsed="false">
      <c r="A3617" s="81" t="n">
        <v>36682</v>
      </c>
      <c r="B3617" s="82" t="s">
        <v>55</v>
      </c>
      <c r="C3617" s="82" t="s">
        <v>56</v>
      </c>
      <c r="D3617" s="82" t="s">
        <v>103</v>
      </c>
      <c r="E3617" s="82" t="s">
        <v>24</v>
      </c>
      <c r="F3617" s="81"/>
      <c r="G3617" s="82" t="s">
        <v>106</v>
      </c>
      <c r="H3617" s="90" t="n">
        <v>37926</v>
      </c>
      <c r="I3617" s="82" t="n">
        <v>-129365</v>
      </c>
      <c r="J3617" s="82" t="n">
        <v>0</v>
      </c>
      <c r="K3617" s="83" t="n">
        <f aca="false">IF(J3617=0,0,J3617/I3617)</f>
        <v>0</v>
      </c>
      <c r="L3617" s="83" t="n">
        <f aca="false">I3617/UOM</f>
        <v>-12.9365</v>
      </c>
      <c r="M3617" s="83" t="n">
        <f aca="false">J3617/UOM</f>
        <v>0</v>
      </c>
      <c r="N3617" s="84" t="str">
        <f aca="false">IF(F3617="P","PHY",IF(F3617="G","G",E3617))</f>
        <v>P</v>
      </c>
      <c r="O3617" s="84" t="str">
        <f aca="false">IF(ISNA(VLOOKUP(G3617,BadCanCurves,1,FALSE())),VLOOKUP(D3617,FOLIOS,6,FALSE()),"not used")</f>
        <v>not used</v>
      </c>
      <c r="P3617" s="84" t="n">
        <f aca="false">IF($N3617="P",VLOOKUP(H3617,PrcBuckets,2,FALSE()),0)</f>
        <v>11</v>
      </c>
      <c r="Q3617" s="84" t="n">
        <f aca="false">IF($N3617="D",VLOOKUP(H3617,BasisBuckets,2,FALSE()),0)</f>
        <v>0</v>
      </c>
      <c r="R3617" s="84" t="n">
        <f aca="false">IF($N3617="PHY",VLOOKUP(H3617,PGDBuckets,2,FALSE()),0)</f>
        <v>0</v>
      </c>
      <c r="S3617" s="84" t="n">
        <f aca="false">IF($N3617="G",VLOOKUP(H3617,PGDBuckets,2,FALSE()),0)</f>
        <v>0</v>
      </c>
      <c r="T3617" s="84" t="n">
        <f aca="false">SUM(P3617:S3617)</f>
        <v>11</v>
      </c>
      <c r="U3617" s="84" t="str">
        <f aca="false">IF(O3617="not used","-",O3617&amp;N3617&amp;T3617)</f>
        <v>-</v>
      </c>
      <c r="V3617" s="84" t="str">
        <f aca="false">IF(O3617="Not Used","-",VLOOKUP(D3617,FOLIOS,7,FALSE())&amp;H3617)</f>
        <v>-</v>
      </c>
      <c r="W3617" s="84" t="str">
        <f aca="false">IF(U3617="-","-",O3617&amp;E3617&amp;H3617)</f>
        <v>-</v>
      </c>
      <c r="X3617" s="85" t="str">
        <f aca="false">D3617&amp;G3617</f>
        <v>FT-CAND-EGSC-PRCTRANS:AECO/EMP</v>
      </c>
      <c r="AF3617" s="0" t="str">
        <f aca="false">D3617&amp;V3617</f>
        <v>FT-CAND-EGSC-PRC-</v>
      </c>
    </row>
    <row r="3618" customFormat="false" ht="12.75" hidden="false" customHeight="false" outlineLevel="0" collapsed="false">
      <c r="A3618" s="81" t="n">
        <v>36682</v>
      </c>
      <c r="B3618" s="82" t="s">
        <v>55</v>
      </c>
      <c r="C3618" s="82" t="s">
        <v>56</v>
      </c>
      <c r="D3618" s="82" t="s">
        <v>103</v>
      </c>
      <c r="E3618" s="82" t="s">
        <v>24</v>
      </c>
      <c r="F3618" s="81"/>
      <c r="G3618" s="82" t="s">
        <v>106</v>
      </c>
      <c r="H3618" s="90" t="n">
        <v>37956</v>
      </c>
      <c r="I3618" s="82" t="n">
        <v>-132898</v>
      </c>
      <c r="J3618" s="82" t="n">
        <v>0</v>
      </c>
      <c r="K3618" s="83" t="n">
        <f aca="false">IF(J3618=0,0,J3618/I3618)</f>
        <v>0</v>
      </c>
      <c r="L3618" s="83" t="n">
        <f aca="false">I3618/UOM</f>
        <v>-13.2898</v>
      </c>
      <c r="M3618" s="83" t="n">
        <f aca="false">J3618/UOM</f>
        <v>0</v>
      </c>
      <c r="N3618" s="84" t="str">
        <f aca="false">IF(F3618="P","PHY",IF(F3618="G","G",E3618))</f>
        <v>P</v>
      </c>
      <c r="O3618" s="84" t="str">
        <f aca="false">IF(ISNA(VLOOKUP(G3618,BadCanCurves,1,FALSE())),VLOOKUP(D3618,FOLIOS,6,FALSE()),"not used")</f>
        <v>not used</v>
      </c>
      <c r="P3618" s="84" t="n">
        <f aca="false">IF($N3618="P",VLOOKUP(H3618,PrcBuckets,2,FALSE()),0)</f>
        <v>11</v>
      </c>
      <c r="Q3618" s="84" t="n">
        <f aca="false">IF($N3618="D",VLOOKUP(H3618,BasisBuckets,2,FALSE()),0)</f>
        <v>0</v>
      </c>
      <c r="R3618" s="84" t="n">
        <f aca="false">IF($N3618="PHY",VLOOKUP(H3618,PGDBuckets,2,FALSE()),0)</f>
        <v>0</v>
      </c>
      <c r="S3618" s="84" t="n">
        <f aca="false">IF($N3618="G",VLOOKUP(H3618,PGDBuckets,2,FALSE()),0)</f>
        <v>0</v>
      </c>
      <c r="T3618" s="84" t="n">
        <f aca="false">SUM(P3618:S3618)</f>
        <v>11</v>
      </c>
      <c r="U3618" s="84" t="str">
        <f aca="false">IF(O3618="not used","-",O3618&amp;N3618&amp;T3618)</f>
        <v>-</v>
      </c>
      <c r="V3618" s="84" t="str">
        <f aca="false">IF(O3618="Not Used","-",VLOOKUP(D3618,FOLIOS,7,FALSE())&amp;H3618)</f>
        <v>-</v>
      </c>
      <c r="W3618" s="84" t="str">
        <f aca="false">IF(U3618="-","-",O3618&amp;E3618&amp;H3618)</f>
        <v>-</v>
      </c>
      <c r="X3618" s="85" t="str">
        <f aca="false">D3618&amp;G3618</f>
        <v>FT-CAND-EGSC-PRCTRANS:AECO/EMP</v>
      </c>
      <c r="AF3618" s="0" t="str">
        <f aca="false">D3618&amp;V3618</f>
        <v>FT-CAND-EGSC-PRC-</v>
      </c>
    </row>
    <row r="3619" customFormat="false" ht="12.75" hidden="false" customHeight="false" outlineLevel="0" collapsed="false">
      <c r="A3619" s="81" t="n">
        <v>36682</v>
      </c>
      <c r="B3619" s="82" t="s">
        <v>55</v>
      </c>
      <c r="C3619" s="82" t="s">
        <v>56</v>
      </c>
      <c r="D3619" s="82" t="s">
        <v>103</v>
      </c>
      <c r="E3619" s="82" t="s">
        <v>24</v>
      </c>
      <c r="F3619" s="81"/>
      <c r="G3619" s="82" t="s">
        <v>106</v>
      </c>
      <c r="H3619" s="90" t="n">
        <v>37987</v>
      </c>
      <c r="I3619" s="82" t="n">
        <v>-132093</v>
      </c>
      <c r="J3619" s="82" t="n">
        <v>0</v>
      </c>
      <c r="K3619" s="83" t="n">
        <f aca="false">IF(J3619=0,0,J3619/I3619)</f>
        <v>0</v>
      </c>
      <c r="L3619" s="83" t="n">
        <f aca="false">I3619/UOM</f>
        <v>-13.2093</v>
      </c>
      <c r="M3619" s="83" t="n">
        <f aca="false">J3619/UOM</f>
        <v>0</v>
      </c>
      <c r="N3619" s="84" t="str">
        <f aca="false">IF(F3619="P","PHY",IF(F3619="G","G",E3619))</f>
        <v>P</v>
      </c>
      <c r="O3619" s="84" t="str">
        <f aca="false">IF(ISNA(VLOOKUP(G3619,BadCanCurves,1,FALSE())),VLOOKUP(D3619,FOLIOS,6,FALSE()),"not used")</f>
        <v>not used</v>
      </c>
      <c r="P3619" s="84" t="n">
        <f aca="false">IF($N3619="P",VLOOKUP(H3619,PrcBuckets,2,FALSE()),0)</f>
        <v>12</v>
      </c>
      <c r="Q3619" s="84" t="n">
        <f aca="false">IF($N3619="D",VLOOKUP(H3619,BasisBuckets,2,FALSE()),0)</f>
        <v>0</v>
      </c>
      <c r="R3619" s="84" t="n">
        <f aca="false">IF($N3619="PHY",VLOOKUP(H3619,PGDBuckets,2,FALSE()),0)</f>
        <v>0</v>
      </c>
      <c r="S3619" s="84" t="n">
        <f aca="false">IF($N3619="G",VLOOKUP(H3619,PGDBuckets,2,FALSE()),0)</f>
        <v>0</v>
      </c>
      <c r="T3619" s="84" t="n">
        <f aca="false">SUM(P3619:S3619)</f>
        <v>12</v>
      </c>
      <c r="U3619" s="84" t="str">
        <f aca="false">IF(O3619="not used","-",O3619&amp;N3619&amp;T3619)</f>
        <v>-</v>
      </c>
      <c r="V3619" s="84" t="str">
        <f aca="false">IF(O3619="Not Used","-",VLOOKUP(D3619,FOLIOS,7,FALSE())&amp;H3619)</f>
        <v>-</v>
      </c>
      <c r="W3619" s="84" t="str">
        <f aca="false">IF(U3619="-","-",O3619&amp;E3619&amp;H3619)</f>
        <v>-</v>
      </c>
      <c r="X3619" s="85" t="str">
        <f aca="false">D3619&amp;G3619</f>
        <v>FT-CAND-EGSC-PRCTRANS:AECO/EMP</v>
      </c>
      <c r="AF3619" s="0" t="str">
        <f aca="false">D3619&amp;V3619</f>
        <v>FT-CAND-EGSC-PRC-</v>
      </c>
    </row>
    <row r="3620" customFormat="false" ht="12.75" hidden="false" customHeight="false" outlineLevel="0" collapsed="false">
      <c r="A3620" s="81" t="n">
        <v>36682</v>
      </c>
      <c r="B3620" s="82" t="s">
        <v>55</v>
      </c>
      <c r="C3620" s="82" t="s">
        <v>56</v>
      </c>
      <c r="D3620" s="82" t="s">
        <v>103</v>
      </c>
      <c r="E3620" s="82" t="s">
        <v>24</v>
      </c>
      <c r="F3620" s="81"/>
      <c r="G3620" s="82" t="s">
        <v>106</v>
      </c>
      <c r="H3620" s="90" t="n">
        <v>38018</v>
      </c>
      <c r="I3620" s="82" t="n">
        <v>-122817</v>
      </c>
      <c r="J3620" s="82" t="n">
        <v>0</v>
      </c>
      <c r="K3620" s="83" t="n">
        <f aca="false">IF(J3620=0,0,J3620/I3620)</f>
        <v>0</v>
      </c>
      <c r="L3620" s="83" t="n">
        <f aca="false">I3620/UOM</f>
        <v>-12.2817</v>
      </c>
      <c r="M3620" s="83" t="n">
        <f aca="false">J3620/UOM</f>
        <v>0</v>
      </c>
      <c r="N3620" s="84" t="str">
        <f aca="false">IF(F3620="P","PHY",IF(F3620="G","G",E3620))</f>
        <v>P</v>
      </c>
      <c r="O3620" s="84" t="str">
        <f aca="false">IF(ISNA(VLOOKUP(G3620,BadCanCurves,1,FALSE())),VLOOKUP(D3620,FOLIOS,6,FALSE()),"not used")</f>
        <v>not used</v>
      </c>
      <c r="P3620" s="84" t="n">
        <f aca="false">IF($N3620="P",VLOOKUP(H3620,PrcBuckets,2,FALSE()),0)</f>
        <v>12</v>
      </c>
      <c r="Q3620" s="84" t="n">
        <f aca="false">IF($N3620="D",VLOOKUP(H3620,BasisBuckets,2,FALSE()),0)</f>
        <v>0</v>
      </c>
      <c r="R3620" s="84" t="n">
        <f aca="false">IF($N3620="PHY",VLOOKUP(H3620,PGDBuckets,2,FALSE()),0)</f>
        <v>0</v>
      </c>
      <c r="S3620" s="84" t="n">
        <f aca="false">IF($N3620="G",VLOOKUP(H3620,PGDBuckets,2,FALSE()),0)</f>
        <v>0</v>
      </c>
      <c r="T3620" s="84" t="n">
        <f aca="false">SUM(P3620:S3620)</f>
        <v>12</v>
      </c>
      <c r="U3620" s="84" t="str">
        <f aca="false">IF(O3620="not used","-",O3620&amp;N3620&amp;T3620)</f>
        <v>-</v>
      </c>
      <c r="V3620" s="84" t="str">
        <f aca="false">IF(O3620="Not Used","-",VLOOKUP(D3620,FOLIOS,7,FALSE())&amp;H3620)</f>
        <v>-</v>
      </c>
      <c r="W3620" s="84" t="str">
        <f aca="false">IF(U3620="-","-",O3620&amp;E3620&amp;H3620)</f>
        <v>-</v>
      </c>
      <c r="X3620" s="85" t="str">
        <f aca="false">D3620&amp;G3620</f>
        <v>FT-CAND-EGSC-PRCTRANS:AECO/EMP</v>
      </c>
      <c r="AF3620" s="0" t="str">
        <f aca="false">D3620&amp;V3620</f>
        <v>FT-CAND-EGSC-PRC-</v>
      </c>
    </row>
    <row r="3621" customFormat="false" ht="12.75" hidden="false" customHeight="false" outlineLevel="0" collapsed="false">
      <c r="A3621" s="81" t="n">
        <v>36682</v>
      </c>
      <c r="B3621" s="82" t="s">
        <v>55</v>
      </c>
      <c r="C3621" s="82" t="s">
        <v>56</v>
      </c>
      <c r="D3621" s="82" t="s">
        <v>103</v>
      </c>
      <c r="E3621" s="82" t="s">
        <v>24</v>
      </c>
      <c r="F3621" s="81"/>
      <c r="G3621" s="82" t="s">
        <v>106</v>
      </c>
      <c r="H3621" s="90" t="n">
        <v>38047</v>
      </c>
      <c r="I3621" s="82" t="n">
        <v>-130538</v>
      </c>
      <c r="J3621" s="82" t="n">
        <v>0</v>
      </c>
      <c r="K3621" s="83" t="n">
        <f aca="false">IF(J3621=0,0,J3621/I3621)</f>
        <v>0</v>
      </c>
      <c r="L3621" s="83" t="n">
        <f aca="false">I3621/UOM</f>
        <v>-13.0538</v>
      </c>
      <c r="M3621" s="83" t="n">
        <f aca="false">J3621/UOM</f>
        <v>0</v>
      </c>
      <c r="N3621" s="84" t="str">
        <f aca="false">IF(F3621="P","PHY",IF(F3621="G","G",E3621))</f>
        <v>P</v>
      </c>
      <c r="O3621" s="84" t="str">
        <f aca="false">IF(ISNA(VLOOKUP(G3621,BadCanCurves,1,FALSE())),VLOOKUP(D3621,FOLIOS,6,FALSE()),"not used")</f>
        <v>not used</v>
      </c>
      <c r="P3621" s="84" t="n">
        <f aca="false">IF($N3621="P",VLOOKUP(H3621,PrcBuckets,2,FALSE()),0)</f>
        <v>12</v>
      </c>
      <c r="Q3621" s="84" t="n">
        <f aca="false">IF($N3621="D",VLOOKUP(H3621,BasisBuckets,2,FALSE()),0)</f>
        <v>0</v>
      </c>
      <c r="R3621" s="84" t="n">
        <f aca="false">IF($N3621="PHY",VLOOKUP(H3621,PGDBuckets,2,FALSE()),0)</f>
        <v>0</v>
      </c>
      <c r="S3621" s="84" t="n">
        <f aca="false">IF($N3621="G",VLOOKUP(H3621,PGDBuckets,2,FALSE()),0)</f>
        <v>0</v>
      </c>
      <c r="T3621" s="84" t="n">
        <f aca="false">SUM(P3621:S3621)</f>
        <v>12</v>
      </c>
      <c r="U3621" s="84" t="str">
        <f aca="false">IF(O3621="not used","-",O3621&amp;N3621&amp;T3621)</f>
        <v>-</v>
      </c>
      <c r="V3621" s="84" t="str">
        <f aca="false">IF(O3621="Not Used","-",VLOOKUP(D3621,FOLIOS,7,FALSE())&amp;H3621)</f>
        <v>-</v>
      </c>
      <c r="W3621" s="84" t="str">
        <f aca="false">IF(U3621="-","-",O3621&amp;E3621&amp;H3621)</f>
        <v>-</v>
      </c>
      <c r="X3621" s="85" t="str">
        <f aca="false">D3621&amp;G3621</f>
        <v>FT-CAND-EGSC-PRCTRANS:AECO/EMP</v>
      </c>
      <c r="AF3621" s="0" t="str">
        <f aca="false">D3621&amp;V3621</f>
        <v>FT-CAND-EGSC-PRC-</v>
      </c>
    </row>
    <row r="3622" customFormat="false" ht="12.75" hidden="false" customHeight="false" outlineLevel="0" collapsed="false">
      <c r="A3622" s="81" t="n">
        <v>36682</v>
      </c>
      <c r="B3622" s="82" t="s">
        <v>55</v>
      </c>
      <c r="C3622" s="82" t="s">
        <v>56</v>
      </c>
      <c r="D3622" s="82" t="s">
        <v>103</v>
      </c>
      <c r="E3622" s="82" t="s">
        <v>24</v>
      </c>
      <c r="F3622" s="81"/>
      <c r="G3622" s="82" t="s">
        <v>106</v>
      </c>
      <c r="H3622" s="90" t="n">
        <v>38078</v>
      </c>
      <c r="I3622" s="82" t="n">
        <v>-125559</v>
      </c>
      <c r="J3622" s="82" t="n">
        <v>0</v>
      </c>
      <c r="K3622" s="83" t="n">
        <f aca="false">IF(J3622=0,0,J3622/I3622)</f>
        <v>0</v>
      </c>
      <c r="L3622" s="83" t="n">
        <f aca="false">I3622/UOM</f>
        <v>-12.5559</v>
      </c>
      <c r="M3622" s="83" t="n">
        <f aca="false">J3622/UOM</f>
        <v>0</v>
      </c>
      <c r="N3622" s="84" t="str">
        <f aca="false">IF(F3622="P","PHY",IF(F3622="G","G",E3622))</f>
        <v>P</v>
      </c>
      <c r="O3622" s="84" t="str">
        <f aca="false">IF(ISNA(VLOOKUP(G3622,BadCanCurves,1,FALSE())),VLOOKUP(D3622,FOLIOS,6,FALSE()),"not used")</f>
        <v>not used</v>
      </c>
      <c r="P3622" s="84" t="n">
        <f aca="false">IF($N3622="P",VLOOKUP(H3622,PrcBuckets,2,FALSE()),0)</f>
        <v>12</v>
      </c>
      <c r="Q3622" s="84" t="n">
        <f aca="false">IF($N3622="D",VLOOKUP(H3622,BasisBuckets,2,FALSE()),0)</f>
        <v>0</v>
      </c>
      <c r="R3622" s="84" t="n">
        <f aca="false">IF($N3622="PHY",VLOOKUP(H3622,PGDBuckets,2,FALSE()),0)</f>
        <v>0</v>
      </c>
      <c r="S3622" s="84" t="n">
        <f aca="false">IF($N3622="G",VLOOKUP(H3622,PGDBuckets,2,FALSE()),0)</f>
        <v>0</v>
      </c>
      <c r="T3622" s="84" t="n">
        <f aca="false">SUM(P3622:S3622)</f>
        <v>12</v>
      </c>
      <c r="U3622" s="84" t="str">
        <f aca="false">IF(O3622="not used","-",O3622&amp;N3622&amp;T3622)</f>
        <v>-</v>
      </c>
      <c r="V3622" s="84" t="str">
        <f aca="false">IF(O3622="Not Used","-",VLOOKUP(D3622,FOLIOS,7,FALSE())&amp;H3622)</f>
        <v>-</v>
      </c>
      <c r="W3622" s="84" t="str">
        <f aca="false">IF(U3622="-","-",O3622&amp;E3622&amp;H3622)</f>
        <v>-</v>
      </c>
      <c r="X3622" s="85" t="str">
        <f aca="false">D3622&amp;G3622</f>
        <v>FT-CAND-EGSC-PRCTRANS:AECO/EMP</v>
      </c>
      <c r="AF3622" s="0" t="str">
        <f aca="false">D3622&amp;V3622</f>
        <v>FT-CAND-EGSC-PRC-</v>
      </c>
    </row>
    <row r="3623" customFormat="false" ht="12.75" hidden="false" customHeight="false" outlineLevel="0" collapsed="false">
      <c r="A3623" s="81" t="n">
        <v>36682</v>
      </c>
      <c r="B3623" s="82" t="s">
        <v>55</v>
      </c>
      <c r="C3623" s="82" t="s">
        <v>56</v>
      </c>
      <c r="D3623" s="82" t="s">
        <v>103</v>
      </c>
      <c r="E3623" s="82" t="s">
        <v>24</v>
      </c>
      <c r="F3623" s="81"/>
      <c r="G3623" s="82" t="s">
        <v>106</v>
      </c>
      <c r="H3623" s="90" t="n">
        <v>38108</v>
      </c>
      <c r="I3623" s="82" t="n">
        <v>-128982</v>
      </c>
      <c r="J3623" s="82" t="n">
        <v>0</v>
      </c>
      <c r="K3623" s="83" t="n">
        <f aca="false">IF(J3623=0,0,J3623/I3623)</f>
        <v>0</v>
      </c>
      <c r="L3623" s="83" t="n">
        <f aca="false">I3623/UOM</f>
        <v>-12.8982</v>
      </c>
      <c r="M3623" s="83" t="n">
        <f aca="false">J3623/UOM</f>
        <v>0</v>
      </c>
      <c r="N3623" s="84" t="str">
        <f aca="false">IF(F3623="P","PHY",IF(F3623="G","G",E3623))</f>
        <v>P</v>
      </c>
      <c r="O3623" s="84" t="str">
        <f aca="false">IF(ISNA(VLOOKUP(G3623,BadCanCurves,1,FALSE())),VLOOKUP(D3623,FOLIOS,6,FALSE()),"not used")</f>
        <v>not used</v>
      </c>
      <c r="P3623" s="84" t="n">
        <f aca="false">IF($N3623="P",VLOOKUP(H3623,PrcBuckets,2,FALSE()),0)</f>
        <v>12</v>
      </c>
      <c r="Q3623" s="84" t="n">
        <f aca="false">IF($N3623="D",VLOOKUP(H3623,BasisBuckets,2,FALSE()),0)</f>
        <v>0</v>
      </c>
      <c r="R3623" s="84" t="n">
        <f aca="false">IF($N3623="PHY",VLOOKUP(H3623,PGDBuckets,2,FALSE()),0)</f>
        <v>0</v>
      </c>
      <c r="S3623" s="84" t="n">
        <f aca="false">IF($N3623="G",VLOOKUP(H3623,PGDBuckets,2,FALSE()),0)</f>
        <v>0</v>
      </c>
      <c r="T3623" s="84" t="n">
        <f aca="false">SUM(P3623:S3623)</f>
        <v>12</v>
      </c>
      <c r="U3623" s="84" t="str">
        <f aca="false">IF(O3623="not used","-",O3623&amp;N3623&amp;T3623)</f>
        <v>-</v>
      </c>
      <c r="V3623" s="84" t="str">
        <f aca="false">IF(O3623="Not Used","-",VLOOKUP(D3623,FOLIOS,7,FALSE())&amp;H3623)</f>
        <v>-</v>
      </c>
      <c r="W3623" s="84" t="str">
        <f aca="false">IF(U3623="-","-",O3623&amp;E3623&amp;H3623)</f>
        <v>-</v>
      </c>
      <c r="X3623" s="85" t="str">
        <f aca="false">D3623&amp;G3623</f>
        <v>FT-CAND-EGSC-PRCTRANS:AECO/EMP</v>
      </c>
      <c r="AF3623" s="0" t="str">
        <f aca="false">D3623&amp;V3623</f>
        <v>FT-CAND-EGSC-PRC-</v>
      </c>
    </row>
    <row r="3624" customFormat="false" ht="12.75" hidden="false" customHeight="false" outlineLevel="0" collapsed="false">
      <c r="A3624" s="81" t="n">
        <v>36682</v>
      </c>
      <c r="B3624" s="82" t="s">
        <v>55</v>
      </c>
      <c r="C3624" s="82" t="s">
        <v>56</v>
      </c>
      <c r="D3624" s="82" t="s">
        <v>103</v>
      </c>
      <c r="E3624" s="82" t="s">
        <v>24</v>
      </c>
      <c r="F3624" s="81"/>
      <c r="G3624" s="82" t="s">
        <v>106</v>
      </c>
      <c r="H3624" s="90" t="n">
        <v>38139</v>
      </c>
      <c r="I3624" s="82" t="n">
        <v>-124065</v>
      </c>
      <c r="J3624" s="82" t="n">
        <v>0</v>
      </c>
      <c r="K3624" s="83" t="n">
        <f aca="false">IF(J3624=0,0,J3624/I3624)</f>
        <v>0</v>
      </c>
      <c r="L3624" s="83" t="n">
        <f aca="false">I3624/UOM</f>
        <v>-12.4065</v>
      </c>
      <c r="M3624" s="83" t="n">
        <f aca="false">J3624/UOM</f>
        <v>0</v>
      </c>
      <c r="N3624" s="84" t="str">
        <f aca="false">IF(F3624="P","PHY",IF(F3624="G","G",E3624))</f>
        <v>P</v>
      </c>
      <c r="O3624" s="84" t="str">
        <f aca="false">IF(ISNA(VLOOKUP(G3624,BadCanCurves,1,FALSE())),VLOOKUP(D3624,FOLIOS,6,FALSE()),"not used")</f>
        <v>not used</v>
      </c>
      <c r="P3624" s="84" t="n">
        <f aca="false">IF($N3624="P",VLOOKUP(H3624,PrcBuckets,2,FALSE()),0)</f>
        <v>12</v>
      </c>
      <c r="Q3624" s="84" t="n">
        <f aca="false">IF($N3624="D",VLOOKUP(H3624,BasisBuckets,2,FALSE()),0)</f>
        <v>0</v>
      </c>
      <c r="R3624" s="84" t="n">
        <f aca="false">IF($N3624="PHY",VLOOKUP(H3624,PGDBuckets,2,FALSE()),0)</f>
        <v>0</v>
      </c>
      <c r="S3624" s="84" t="n">
        <f aca="false">IF($N3624="G",VLOOKUP(H3624,PGDBuckets,2,FALSE()),0)</f>
        <v>0</v>
      </c>
      <c r="T3624" s="84" t="n">
        <f aca="false">SUM(P3624:S3624)</f>
        <v>12</v>
      </c>
      <c r="U3624" s="84" t="str">
        <f aca="false">IF(O3624="not used","-",O3624&amp;N3624&amp;T3624)</f>
        <v>-</v>
      </c>
      <c r="V3624" s="84" t="str">
        <f aca="false">IF(O3624="Not Used","-",VLOOKUP(D3624,FOLIOS,7,FALSE())&amp;H3624)</f>
        <v>-</v>
      </c>
      <c r="W3624" s="84" t="str">
        <f aca="false">IF(U3624="-","-",O3624&amp;E3624&amp;H3624)</f>
        <v>-</v>
      </c>
      <c r="X3624" s="85" t="str">
        <f aca="false">D3624&amp;G3624</f>
        <v>FT-CAND-EGSC-PRCTRANS:AECO/EMP</v>
      </c>
      <c r="AF3624" s="0" t="str">
        <f aca="false">D3624&amp;V3624</f>
        <v>FT-CAND-EGSC-PRC-</v>
      </c>
    </row>
    <row r="3625" customFormat="false" ht="12.75" hidden="false" customHeight="false" outlineLevel="0" collapsed="false">
      <c r="A3625" s="81" t="n">
        <v>36682</v>
      </c>
      <c r="B3625" s="82" t="s">
        <v>55</v>
      </c>
      <c r="C3625" s="82" t="s">
        <v>56</v>
      </c>
      <c r="D3625" s="82" t="s">
        <v>103</v>
      </c>
      <c r="E3625" s="82" t="s">
        <v>24</v>
      </c>
      <c r="F3625" s="81"/>
      <c r="G3625" s="82" t="s">
        <v>106</v>
      </c>
      <c r="H3625" s="90" t="n">
        <v>38169</v>
      </c>
      <c r="I3625" s="82" t="n">
        <v>-127447</v>
      </c>
      <c r="J3625" s="82" t="n">
        <v>0</v>
      </c>
      <c r="K3625" s="83" t="n">
        <f aca="false">IF(J3625=0,0,J3625/I3625)</f>
        <v>0</v>
      </c>
      <c r="L3625" s="83" t="n">
        <f aca="false">I3625/UOM</f>
        <v>-12.7447</v>
      </c>
      <c r="M3625" s="83" t="n">
        <f aca="false">J3625/UOM</f>
        <v>0</v>
      </c>
      <c r="N3625" s="84" t="str">
        <f aca="false">IF(F3625="P","PHY",IF(F3625="G","G",E3625))</f>
        <v>P</v>
      </c>
      <c r="O3625" s="84" t="str">
        <f aca="false">IF(ISNA(VLOOKUP(G3625,BadCanCurves,1,FALSE())),VLOOKUP(D3625,FOLIOS,6,FALSE()),"not used")</f>
        <v>not used</v>
      </c>
      <c r="P3625" s="84" t="n">
        <f aca="false">IF($N3625="P",VLOOKUP(H3625,PrcBuckets,2,FALSE()),0)</f>
        <v>12</v>
      </c>
      <c r="Q3625" s="84" t="n">
        <f aca="false">IF($N3625="D",VLOOKUP(H3625,BasisBuckets,2,FALSE()),0)</f>
        <v>0</v>
      </c>
      <c r="R3625" s="84" t="n">
        <f aca="false">IF($N3625="PHY",VLOOKUP(H3625,PGDBuckets,2,FALSE()),0)</f>
        <v>0</v>
      </c>
      <c r="S3625" s="84" t="n">
        <f aca="false">IF($N3625="G",VLOOKUP(H3625,PGDBuckets,2,FALSE()),0)</f>
        <v>0</v>
      </c>
      <c r="T3625" s="84" t="n">
        <f aca="false">SUM(P3625:S3625)</f>
        <v>12</v>
      </c>
      <c r="U3625" s="84" t="str">
        <f aca="false">IF(O3625="not used","-",O3625&amp;N3625&amp;T3625)</f>
        <v>-</v>
      </c>
      <c r="V3625" s="84" t="str">
        <f aca="false">IF(O3625="Not Used","-",VLOOKUP(D3625,FOLIOS,7,FALSE())&amp;H3625)</f>
        <v>-</v>
      </c>
      <c r="W3625" s="84" t="str">
        <f aca="false">IF(U3625="-","-",O3625&amp;E3625&amp;H3625)</f>
        <v>-</v>
      </c>
      <c r="X3625" s="85" t="str">
        <f aca="false">D3625&amp;G3625</f>
        <v>FT-CAND-EGSC-PRCTRANS:AECO/EMP</v>
      </c>
      <c r="AF3625" s="0" t="str">
        <f aca="false">D3625&amp;V3625</f>
        <v>FT-CAND-EGSC-PRC-</v>
      </c>
    </row>
    <row r="3626" customFormat="false" ht="12.75" hidden="false" customHeight="false" outlineLevel="0" collapsed="false">
      <c r="A3626" s="81" t="n">
        <v>36682</v>
      </c>
      <c r="B3626" s="82" t="s">
        <v>55</v>
      </c>
      <c r="C3626" s="82" t="s">
        <v>56</v>
      </c>
      <c r="D3626" s="82" t="s">
        <v>103</v>
      </c>
      <c r="E3626" s="82" t="s">
        <v>24</v>
      </c>
      <c r="F3626" s="81"/>
      <c r="G3626" s="82" t="s">
        <v>106</v>
      </c>
      <c r="H3626" s="90" t="n">
        <v>38200</v>
      </c>
      <c r="I3626" s="82" t="n">
        <v>-126674</v>
      </c>
      <c r="J3626" s="82" t="n">
        <v>0</v>
      </c>
      <c r="K3626" s="83" t="n">
        <f aca="false">IF(J3626=0,0,J3626/I3626)</f>
        <v>0</v>
      </c>
      <c r="L3626" s="83" t="n">
        <f aca="false">I3626/UOM</f>
        <v>-12.6674</v>
      </c>
      <c r="M3626" s="83" t="n">
        <f aca="false">J3626/UOM</f>
        <v>0</v>
      </c>
      <c r="N3626" s="84" t="str">
        <f aca="false">IF(F3626="P","PHY",IF(F3626="G","G",E3626))</f>
        <v>P</v>
      </c>
      <c r="O3626" s="84" t="str">
        <f aca="false">IF(ISNA(VLOOKUP(G3626,BadCanCurves,1,FALSE())),VLOOKUP(D3626,FOLIOS,6,FALSE()),"not used")</f>
        <v>not used</v>
      </c>
      <c r="P3626" s="84" t="n">
        <f aca="false">IF($N3626="P",VLOOKUP(H3626,PrcBuckets,2,FALSE()),0)</f>
        <v>12</v>
      </c>
      <c r="Q3626" s="84" t="n">
        <f aca="false">IF($N3626="D",VLOOKUP(H3626,BasisBuckets,2,FALSE()),0)</f>
        <v>0</v>
      </c>
      <c r="R3626" s="84" t="n">
        <f aca="false">IF($N3626="PHY",VLOOKUP(H3626,PGDBuckets,2,FALSE()),0)</f>
        <v>0</v>
      </c>
      <c r="S3626" s="84" t="n">
        <f aca="false">IF($N3626="G",VLOOKUP(H3626,PGDBuckets,2,FALSE()),0)</f>
        <v>0</v>
      </c>
      <c r="T3626" s="84" t="n">
        <f aca="false">SUM(P3626:S3626)</f>
        <v>12</v>
      </c>
      <c r="U3626" s="84" t="str">
        <f aca="false">IF(O3626="not used","-",O3626&amp;N3626&amp;T3626)</f>
        <v>-</v>
      </c>
      <c r="V3626" s="84" t="str">
        <f aca="false">IF(O3626="Not Used","-",VLOOKUP(D3626,FOLIOS,7,FALSE())&amp;H3626)</f>
        <v>-</v>
      </c>
      <c r="W3626" s="84" t="str">
        <f aca="false">IF(U3626="-","-",O3626&amp;E3626&amp;H3626)</f>
        <v>-</v>
      </c>
      <c r="X3626" s="85" t="str">
        <f aca="false">D3626&amp;G3626</f>
        <v>FT-CAND-EGSC-PRCTRANS:AECO/EMP</v>
      </c>
      <c r="AF3626" s="0" t="str">
        <f aca="false">D3626&amp;V3626</f>
        <v>FT-CAND-EGSC-PRC-</v>
      </c>
    </row>
    <row r="3627" customFormat="false" ht="12.75" hidden="false" customHeight="false" outlineLevel="0" collapsed="false">
      <c r="A3627" s="81" t="n">
        <v>36682</v>
      </c>
      <c r="B3627" s="82" t="s">
        <v>55</v>
      </c>
      <c r="C3627" s="82" t="s">
        <v>56</v>
      </c>
      <c r="D3627" s="82" t="s">
        <v>103</v>
      </c>
      <c r="E3627" s="82" t="s">
        <v>24</v>
      </c>
      <c r="F3627" s="81"/>
      <c r="G3627" s="82" t="s">
        <v>106</v>
      </c>
      <c r="H3627" s="90" t="n">
        <v>38231</v>
      </c>
      <c r="I3627" s="82" t="n">
        <v>-121844</v>
      </c>
      <c r="J3627" s="82" t="n">
        <v>0</v>
      </c>
      <c r="K3627" s="83" t="n">
        <f aca="false">IF(J3627=0,0,J3627/I3627)</f>
        <v>0</v>
      </c>
      <c r="L3627" s="83" t="n">
        <f aca="false">I3627/UOM</f>
        <v>-12.1844</v>
      </c>
      <c r="M3627" s="83" t="n">
        <f aca="false">J3627/UOM</f>
        <v>0</v>
      </c>
      <c r="N3627" s="84" t="str">
        <f aca="false">IF(F3627="P","PHY",IF(F3627="G","G",E3627))</f>
        <v>P</v>
      </c>
      <c r="O3627" s="84" t="str">
        <f aca="false">IF(ISNA(VLOOKUP(G3627,BadCanCurves,1,FALSE())),VLOOKUP(D3627,FOLIOS,6,FALSE()),"not used")</f>
        <v>not used</v>
      </c>
      <c r="P3627" s="84" t="n">
        <f aca="false">IF($N3627="P",VLOOKUP(H3627,PrcBuckets,2,FALSE()),0)</f>
        <v>12</v>
      </c>
      <c r="Q3627" s="84" t="n">
        <f aca="false">IF($N3627="D",VLOOKUP(H3627,BasisBuckets,2,FALSE()),0)</f>
        <v>0</v>
      </c>
      <c r="R3627" s="84" t="n">
        <f aca="false">IF($N3627="PHY",VLOOKUP(H3627,PGDBuckets,2,FALSE()),0)</f>
        <v>0</v>
      </c>
      <c r="S3627" s="84" t="n">
        <f aca="false">IF($N3627="G",VLOOKUP(H3627,PGDBuckets,2,FALSE()),0)</f>
        <v>0</v>
      </c>
      <c r="T3627" s="84" t="n">
        <f aca="false">SUM(P3627:S3627)</f>
        <v>12</v>
      </c>
      <c r="U3627" s="84" t="str">
        <f aca="false">IF(O3627="not used","-",O3627&amp;N3627&amp;T3627)</f>
        <v>-</v>
      </c>
      <c r="V3627" s="84" t="str">
        <f aca="false">IF(O3627="Not Used","-",VLOOKUP(D3627,FOLIOS,7,FALSE())&amp;H3627)</f>
        <v>-</v>
      </c>
      <c r="W3627" s="84" t="str">
        <f aca="false">IF(U3627="-","-",O3627&amp;E3627&amp;H3627)</f>
        <v>-</v>
      </c>
      <c r="X3627" s="85" t="str">
        <f aca="false">D3627&amp;G3627</f>
        <v>FT-CAND-EGSC-PRCTRANS:AECO/EMP</v>
      </c>
      <c r="AF3627" s="0" t="str">
        <f aca="false">D3627&amp;V3627</f>
        <v>FT-CAND-EGSC-PRC-</v>
      </c>
    </row>
    <row r="3628" customFormat="false" ht="12.75" hidden="false" customHeight="false" outlineLevel="0" collapsed="false">
      <c r="A3628" s="81" t="n">
        <v>36682</v>
      </c>
      <c r="B3628" s="82" t="s">
        <v>55</v>
      </c>
      <c r="C3628" s="82" t="s">
        <v>56</v>
      </c>
      <c r="D3628" s="82" t="s">
        <v>103</v>
      </c>
      <c r="E3628" s="82" t="s">
        <v>24</v>
      </c>
      <c r="F3628" s="81"/>
      <c r="G3628" s="82" t="s">
        <v>106</v>
      </c>
      <c r="H3628" s="90" t="n">
        <v>38261</v>
      </c>
      <c r="I3628" s="82" t="n">
        <v>-125166</v>
      </c>
      <c r="J3628" s="82" t="n">
        <v>0</v>
      </c>
      <c r="K3628" s="83" t="n">
        <f aca="false">IF(J3628=0,0,J3628/I3628)</f>
        <v>0</v>
      </c>
      <c r="L3628" s="83" t="n">
        <f aca="false">I3628/UOM</f>
        <v>-12.5166</v>
      </c>
      <c r="M3628" s="83" t="n">
        <f aca="false">J3628/UOM</f>
        <v>0</v>
      </c>
      <c r="N3628" s="84" t="str">
        <f aca="false">IF(F3628="P","PHY",IF(F3628="G","G",E3628))</f>
        <v>P</v>
      </c>
      <c r="O3628" s="84" t="str">
        <f aca="false">IF(ISNA(VLOOKUP(G3628,BadCanCurves,1,FALSE())),VLOOKUP(D3628,FOLIOS,6,FALSE()),"not used")</f>
        <v>not used</v>
      </c>
      <c r="P3628" s="84" t="n">
        <f aca="false">IF($N3628="P",VLOOKUP(H3628,PrcBuckets,2,FALSE()),0)</f>
        <v>12</v>
      </c>
      <c r="Q3628" s="84" t="n">
        <f aca="false">IF($N3628="D",VLOOKUP(H3628,BasisBuckets,2,FALSE()),0)</f>
        <v>0</v>
      </c>
      <c r="R3628" s="84" t="n">
        <f aca="false">IF($N3628="PHY",VLOOKUP(H3628,PGDBuckets,2,FALSE()),0)</f>
        <v>0</v>
      </c>
      <c r="S3628" s="84" t="n">
        <f aca="false">IF($N3628="G",VLOOKUP(H3628,PGDBuckets,2,FALSE()),0)</f>
        <v>0</v>
      </c>
      <c r="T3628" s="84" t="n">
        <f aca="false">SUM(P3628:S3628)</f>
        <v>12</v>
      </c>
      <c r="U3628" s="84" t="str">
        <f aca="false">IF(O3628="not used","-",O3628&amp;N3628&amp;T3628)</f>
        <v>-</v>
      </c>
      <c r="V3628" s="84" t="str">
        <f aca="false">IF(O3628="Not Used","-",VLOOKUP(D3628,FOLIOS,7,FALSE())&amp;H3628)</f>
        <v>-</v>
      </c>
      <c r="W3628" s="84" t="str">
        <f aca="false">IF(U3628="-","-",O3628&amp;E3628&amp;H3628)</f>
        <v>-</v>
      </c>
      <c r="X3628" s="85" t="str">
        <f aca="false">D3628&amp;G3628</f>
        <v>FT-CAND-EGSC-PRCTRANS:AECO/EMP</v>
      </c>
      <c r="AF3628" s="0" t="str">
        <f aca="false">D3628&amp;V3628</f>
        <v>FT-CAND-EGSC-PRC-</v>
      </c>
    </row>
    <row r="3629" customFormat="false" ht="12.75" hidden="false" customHeight="false" outlineLevel="0" collapsed="false">
      <c r="A3629" s="81" t="n">
        <v>36682</v>
      </c>
      <c r="B3629" s="82" t="s">
        <v>55</v>
      </c>
      <c r="C3629" s="82" t="s">
        <v>56</v>
      </c>
      <c r="D3629" s="82" t="s">
        <v>103</v>
      </c>
      <c r="E3629" s="82" t="s">
        <v>24</v>
      </c>
      <c r="F3629" s="81"/>
      <c r="G3629" s="82" t="s">
        <v>106</v>
      </c>
      <c r="H3629" s="90" t="n">
        <v>38292</v>
      </c>
      <c r="I3629" s="82" t="n">
        <v>-588832</v>
      </c>
      <c r="J3629" s="82" t="n">
        <v>0</v>
      </c>
      <c r="K3629" s="83" t="n">
        <f aca="false">IF(J3629=0,0,J3629/I3629)</f>
        <v>0</v>
      </c>
      <c r="L3629" s="83" t="n">
        <f aca="false">I3629/UOM</f>
        <v>-58.8832</v>
      </c>
      <c r="M3629" s="83" t="n">
        <f aca="false">J3629/UOM</f>
        <v>0</v>
      </c>
      <c r="N3629" s="84" t="str">
        <f aca="false">IF(F3629="P","PHY",IF(F3629="G","G",E3629))</f>
        <v>P</v>
      </c>
      <c r="O3629" s="84" t="str">
        <f aca="false">IF(ISNA(VLOOKUP(G3629,BadCanCurves,1,FALSE())),VLOOKUP(D3629,FOLIOS,6,FALSE()),"not used")</f>
        <v>not used</v>
      </c>
      <c r="P3629" s="84" t="n">
        <f aca="false">IF($N3629="P",VLOOKUP(H3629,PrcBuckets,2,FALSE()),0)</f>
        <v>12</v>
      </c>
      <c r="Q3629" s="84" t="n">
        <f aca="false">IF($N3629="D",VLOOKUP(H3629,BasisBuckets,2,FALSE()),0)</f>
        <v>0</v>
      </c>
      <c r="R3629" s="84" t="n">
        <f aca="false">IF($N3629="PHY",VLOOKUP(H3629,PGDBuckets,2,FALSE()),0)</f>
        <v>0</v>
      </c>
      <c r="S3629" s="84" t="n">
        <f aca="false">IF($N3629="G",VLOOKUP(H3629,PGDBuckets,2,FALSE()),0)</f>
        <v>0</v>
      </c>
      <c r="T3629" s="84" t="n">
        <f aca="false">SUM(P3629:S3629)</f>
        <v>12</v>
      </c>
      <c r="U3629" s="84" t="str">
        <f aca="false">IF(O3629="not used","-",O3629&amp;N3629&amp;T3629)</f>
        <v>-</v>
      </c>
      <c r="V3629" s="84" t="str">
        <f aca="false">IF(O3629="Not Used","-",VLOOKUP(D3629,FOLIOS,7,FALSE())&amp;H3629)</f>
        <v>-</v>
      </c>
      <c r="W3629" s="84" t="str">
        <f aca="false">IF(U3629="-","-",O3629&amp;E3629&amp;H3629)</f>
        <v>-</v>
      </c>
      <c r="X3629" s="85" t="str">
        <f aca="false">D3629&amp;G3629</f>
        <v>FT-CAND-EGSC-PRCTRANS:AECO/EMP</v>
      </c>
      <c r="AF3629" s="0" t="str">
        <f aca="false">D3629&amp;V3629</f>
        <v>FT-CAND-EGSC-PRC-</v>
      </c>
    </row>
    <row r="3630" customFormat="false" ht="12.75" hidden="false" customHeight="false" outlineLevel="0" collapsed="false">
      <c r="A3630" s="81" t="n">
        <v>36682</v>
      </c>
      <c r="B3630" s="82" t="s">
        <v>55</v>
      </c>
      <c r="C3630" s="82" t="s">
        <v>56</v>
      </c>
      <c r="D3630" s="82" t="s">
        <v>103</v>
      </c>
      <c r="E3630" s="82" t="s">
        <v>24</v>
      </c>
      <c r="F3630" s="81"/>
      <c r="G3630" s="82" t="s">
        <v>106</v>
      </c>
      <c r="H3630" s="90" t="n">
        <v>38322</v>
      </c>
      <c r="I3630" s="82" t="n">
        <v>-604885</v>
      </c>
      <c r="J3630" s="82" t="n">
        <v>0</v>
      </c>
      <c r="K3630" s="83" t="n">
        <f aca="false">IF(J3630=0,0,J3630/I3630)</f>
        <v>0</v>
      </c>
      <c r="L3630" s="83" t="n">
        <f aca="false">I3630/UOM</f>
        <v>-60.4885</v>
      </c>
      <c r="M3630" s="83" t="n">
        <f aca="false">J3630/UOM</f>
        <v>0</v>
      </c>
      <c r="N3630" s="84" t="str">
        <f aca="false">IF(F3630="P","PHY",IF(F3630="G","G",E3630))</f>
        <v>P</v>
      </c>
      <c r="O3630" s="84" t="str">
        <f aca="false">IF(ISNA(VLOOKUP(G3630,BadCanCurves,1,FALSE())),VLOOKUP(D3630,FOLIOS,6,FALSE()),"not used")</f>
        <v>not used</v>
      </c>
      <c r="P3630" s="84" t="n">
        <f aca="false">IF($N3630="P",VLOOKUP(H3630,PrcBuckets,2,FALSE()),0)</f>
        <v>12</v>
      </c>
      <c r="Q3630" s="84" t="n">
        <f aca="false">IF($N3630="D",VLOOKUP(H3630,BasisBuckets,2,FALSE()),0)</f>
        <v>0</v>
      </c>
      <c r="R3630" s="84" t="n">
        <f aca="false">IF($N3630="PHY",VLOOKUP(H3630,PGDBuckets,2,FALSE()),0)</f>
        <v>0</v>
      </c>
      <c r="S3630" s="84" t="n">
        <f aca="false">IF($N3630="G",VLOOKUP(H3630,PGDBuckets,2,FALSE()),0)</f>
        <v>0</v>
      </c>
      <c r="T3630" s="84" t="n">
        <f aca="false">SUM(P3630:S3630)</f>
        <v>12</v>
      </c>
      <c r="U3630" s="84" t="str">
        <f aca="false">IF(O3630="not used","-",O3630&amp;N3630&amp;T3630)</f>
        <v>-</v>
      </c>
      <c r="V3630" s="84" t="str">
        <f aca="false">IF(O3630="Not Used","-",VLOOKUP(D3630,FOLIOS,7,FALSE())&amp;H3630)</f>
        <v>-</v>
      </c>
      <c r="W3630" s="84" t="str">
        <f aca="false">IF(U3630="-","-",O3630&amp;E3630&amp;H3630)</f>
        <v>-</v>
      </c>
      <c r="X3630" s="85" t="str">
        <f aca="false">D3630&amp;G3630</f>
        <v>FT-CAND-EGSC-PRCTRANS:AECO/EMP</v>
      </c>
      <c r="AF3630" s="0" t="str">
        <f aca="false">D3630&amp;V3630</f>
        <v>FT-CAND-EGSC-PRC-</v>
      </c>
    </row>
    <row r="3631" customFormat="false" ht="12.75" hidden="false" customHeight="false" outlineLevel="0" collapsed="false">
      <c r="A3631" s="81" t="n">
        <v>36682</v>
      </c>
      <c r="B3631" s="82" t="s">
        <v>55</v>
      </c>
      <c r="C3631" s="82" t="s">
        <v>56</v>
      </c>
      <c r="D3631" s="82" t="s">
        <v>103</v>
      </c>
      <c r="E3631" s="82" t="s">
        <v>24</v>
      </c>
      <c r="F3631" s="81"/>
      <c r="G3631" s="82" t="s">
        <v>106</v>
      </c>
      <c r="H3631" s="90" t="n">
        <v>38353</v>
      </c>
      <c r="I3631" s="82" t="n">
        <v>-601213</v>
      </c>
      <c r="J3631" s="82" t="n">
        <v>0</v>
      </c>
      <c r="K3631" s="83" t="n">
        <f aca="false">IF(J3631=0,0,J3631/I3631)</f>
        <v>0</v>
      </c>
      <c r="L3631" s="83" t="n">
        <f aca="false">I3631/UOM</f>
        <v>-60.1213</v>
      </c>
      <c r="M3631" s="83" t="n">
        <f aca="false">J3631/UOM</f>
        <v>0</v>
      </c>
      <c r="N3631" s="84" t="str">
        <f aca="false">IF(F3631="P","PHY",IF(F3631="G","G",E3631))</f>
        <v>P</v>
      </c>
      <c r="O3631" s="84" t="str">
        <f aca="false">IF(ISNA(VLOOKUP(G3631,BadCanCurves,1,FALSE())),VLOOKUP(D3631,FOLIOS,6,FALSE()),"not used")</f>
        <v>not used</v>
      </c>
      <c r="P3631" s="84" t="n">
        <f aca="false">IF($N3631="P",VLOOKUP(H3631,PrcBuckets,2,FALSE()),0)</f>
        <v>13</v>
      </c>
      <c r="Q3631" s="84" t="n">
        <f aca="false">IF($N3631="D",VLOOKUP(H3631,BasisBuckets,2,FALSE()),0)</f>
        <v>0</v>
      </c>
      <c r="R3631" s="84" t="n">
        <f aca="false">IF($N3631="PHY",VLOOKUP(H3631,PGDBuckets,2,FALSE()),0)</f>
        <v>0</v>
      </c>
      <c r="S3631" s="84" t="n">
        <f aca="false">IF($N3631="G",VLOOKUP(H3631,PGDBuckets,2,FALSE()),0)</f>
        <v>0</v>
      </c>
      <c r="T3631" s="84" t="n">
        <f aca="false">SUM(P3631:S3631)</f>
        <v>13</v>
      </c>
      <c r="U3631" s="84" t="str">
        <f aca="false">IF(O3631="not used","-",O3631&amp;N3631&amp;T3631)</f>
        <v>-</v>
      </c>
      <c r="V3631" s="84" t="str">
        <f aca="false">IF(O3631="Not Used","-",VLOOKUP(D3631,FOLIOS,7,FALSE())&amp;H3631)</f>
        <v>-</v>
      </c>
      <c r="W3631" s="84" t="str">
        <f aca="false">IF(U3631="-","-",O3631&amp;E3631&amp;H3631)</f>
        <v>-</v>
      </c>
      <c r="X3631" s="85" t="str">
        <f aca="false">D3631&amp;G3631</f>
        <v>FT-CAND-EGSC-PRCTRANS:AECO/EMP</v>
      </c>
      <c r="AF3631" s="0" t="str">
        <f aca="false">D3631&amp;V3631</f>
        <v>FT-CAND-EGSC-PRC-</v>
      </c>
    </row>
    <row r="3632" customFormat="false" ht="12.75" hidden="false" customHeight="false" outlineLevel="0" collapsed="false">
      <c r="A3632" s="81" t="n">
        <v>36682</v>
      </c>
      <c r="B3632" s="82" t="s">
        <v>55</v>
      </c>
      <c r="C3632" s="82" t="s">
        <v>56</v>
      </c>
      <c r="D3632" s="82" t="s">
        <v>103</v>
      </c>
      <c r="E3632" s="82" t="s">
        <v>24</v>
      </c>
      <c r="F3632" s="81"/>
      <c r="G3632" s="82" t="s">
        <v>106</v>
      </c>
      <c r="H3632" s="90" t="n">
        <v>38384</v>
      </c>
      <c r="I3632" s="82" t="n">
        <v>-539734</v>
      </c>
      <c r="J3632" s="82" t="n">
        <v>0</v>
      </c>
      <c r="K3632" s="83" t="n">
        <f aca="false">IF(J3632=0,0,J3632/I3632)</f>
        <v>0</v>
      </c>
      <c r="L3632" s="83" t="n">
        <f aca="false">I3632/UOM</f>
        <v>-53.9734</v>
      </c>
      <c r="M3632" s="83" t="n">
        <f aca="false">J3632/UOM</f>
        <v>0</v>
      </c>
      <c r="N3632" s="84" t="str">
        <f aca="false">IF(F3632="P","PHY",IF(F3632="G","G",E3632))</f>
        <v>P</v>
      </c>
      <c r="O3632" s="84" t="str">
        <f aca="false">IF(ISNA(VLOOKUP(G3632,BadCanCurves,1,FALSE())),VLOOKUP(D3632,FOLIOS,6,FALSE()),"not used")</f>
        <v>not used</v>
      </c>
      <c r="P3632" s="84" t="n">
        <f aca="false">IF($N3632="P",VLOOKUP(H3632,PrcBuckets,2,FALSE()),0)</f>
        <v>13</v>
      </c>
      <c r="Q3632" s="84" t="n">
        <f aca="false">IF($N3632="D",VLOOKUP(H3632,BasisBuckets,2,FALSE()),0)</f>
        <v>0</v>
      </c>
      <c r="R3632" s="84" t="n">
        <f aca="false">IF($N3632="PHY",VLOOKUP(H3632,PGDBuckets,2,FALSE()),0)</f>
        <v>0</v>
      </c>
      <c r="S3632" s="84" t="n">
        <f aca="false">IF($N3632="G",VLOOKUP(H3632,PGDBuckets,2,FALSE()),0)</f>
        <v>0</v>
      </c>
      <c r="T3632" s="84" t="n">
        <f aca="false">SUM(P3632:S3632)</f>
        <v>13</v>
      </c>
      <c r="U3632" s="84" t="str">
        <f aca="false">IF(O3632="not used","-",O3632&amp;N3632&amp;T3632)</f>
        <v>-</v>
      </c>
      <c r="V3632" s="84" t="str">
        <f aca="false">IF(O3632="Not Used","-",VLOOKUP(D3632,FOLIOS,7,FALSE())&amp;H3632)</f>
        <v>-</v>
      </c>
      <c r="W3632" s="84" t="str">
        <f aca="false">IF(U3632="-","-",O3632&amp;E3632&amp;H3632)</f>
        <v>-</v>
      </c>
      <c r="X3632" s="85" t="str">
        <f aca="false">D3632&amp;G3632</f>
        <v>FT-CAND-EGSC-PRCTRANS:AECO/EMP</v>
      </c>
      <c r="AF3632" s="0" t="str">
        <f aca="false">D3632&amp;V3632</f>
        <v>FT-CAND-EGSC-PRC-</v>
      </c>
    </row>
    <row r="3633" customFormat="false" ht="12.75" hidden="false" customHeight="false" outlineLevel="0" collapsed="false">
      <c r="A3633" s="81" t="n">
        <v>36682</v>
      </c>
      <c r="B3633" s="82" t="s">
        <v>55</v>
      </c>
      <c r="C3633" s="82" t="s">
        <v>56</v>
      </c>
      <c r="D3633" s="82" t="s">
        <v>103</v>
      </c>
      <c r="E3633" s="82" t="s">
        <v>24</v>
      </c>
      <c r="F3633" s="81"/>
      <c r="G3633" s="82" t="s">
        <v>106</v>
      </c>
      <c r="H3633" s="90" t="n">
        <v>38412</v>
      </c>
      <c r="I3633" s="82" t="n">
        <v>-594284</v>
      </c>
      <c r="J3633" s="82" t="n">
        <v>0</v>
      </c>
      <c r="K3633" s="83" t="n">
        <f aca="false">IF(J3633=0,0,J3633/I3633)</f>
        <v>0</v>
      </c>
      <c r="L3633" s="83" t="n">
        <f aca="false">I3633/UOM</f>
        <v>-59.4284</v>
      </c>
      <c r="M3633" s="83" t="n">
        <f aca="false">J3633/UOM</f>
        <v>0</v>
      </c>
      <c r="N3633" s="84" t="str">
        <f aca="false">IF(F3633="P","PHY",IF(F3633="G","G",E3633))</f>
        <v>P</v>
      </c>
      <c r="O3633" s="84" t="str">
        <f aca="false">IF(ISNA(VLOOKUP(G3633,BadCanCurves,1,FALSE())),VLOOKUP(D3633,FOLIOS,6,FALSE()),"not used")</f>
        <v>not used</v>
      </c>
      <c r="P3633" s="84" t="n">
        <f aca="false">IF($N3633="P",VLOOKUP(H3633,PrcBuckets,2,FALSE()),0)</f>
        <v>13</v>
      </c>
      <c r="Q3633" s="84" t="n">
        <f aca="false">IF($N3633="D",VLOOKUP(H3633,BasisBuckets,2,FALSE()),0)</f>
        <v>0</v>
      </c>
      <c r="R3633" s="84" t="n">
        <f aca="false">IF($N3633="PHY",VLOOKUP(H3633,PGDBuckets,2,FALSE()),0)</f>
        <v>0</v>
      </c>
      <c r="S3633" s="84" t="n">
        <f aca="false">IF($N3633="G",VLOOKUP(H3633,PGDBuckets,2,FALSE()),0)</f>
        <v>0</v>
      </c>
      <c r="T3633" s="84" t="n">
        <f aca="false">SUM(P3633:S3633)</f>
        <v>13</v>
      </c>
      <c r="U3633" s="84" t="str">
        <f aca="false">IF(O3633="not used","-",O3633&amp;N3633&amp;T3633)</f>
        <v>-</v>
      </c>
      <c r="V3633" s="84" t="str">
        <f aca="false">IF(O3633="Not Used","-",VLOOKUP(D3633,FOLIOS,7,FALSE())&amp;H3633)</f>
        <v>-</v>
      </c>
      <c r="W3633" s="84" t="str">
        <f aca="false">IF(U3633="-","-",O3633&amp;E3633&amp;H3633)</f>
        <v>-</v>
      </c>
      <c r="X3633" s="85" t="str">
        <f aca="false">D3633&amp;G3633</f>
        <v>FT-CAND-EGSC-PRCTRANS:AECO/EMP</v>
      </c>
      <c r="AF3633" s="0" t="str">
        <f aca="false">D3633&amp;V3633</f>
        <v>FT-CAND-EGSC-PRC-</v>
      </c>
    </row>
    <row r="3634" customFormat="false" ht="12.75" hidden="false" customHeight="false" outlineLevel="0" collapsed="false">
      <c r="A3634" s="81" t="n">
        <v>36682</v>
      </c>
      <c r="B3634" s="82" t="s">
        <v>55</v>
      </c>
      <c r="C3634" s="82" t="s">
        <v>56</v>
      </c>
      <c r="D3634" s="82" t="s">
        <v>103</v>
      </c>
      <c r="E3634" s="82" t="s">
        <v>24</v>
      </c>
      <c r="F3634" s="81"/>
      <c r="G3634" s="82" t="s">
        <v>106</v>
      </c>
      <c r="H3634" s="90" t="n">
        <v>38443</v>
      </c>
      <c r="I3634" s="82" t="n">
        <v>-571621</v>
      </c>
      <c r="J3634" s="82" t="n">
        <v>0</v>
      </c>
      <c r="K3634" s="83" t="n">
        <f aca="false">IF(J3634=0,0,J3634/I3634)</f>
        <v>0</v>
      </c>
      <c r="L3634" s="83" t="n">
        <f aca="false">I3634/UOM</f>
        <v>-57.1621</v>
      </c>
      <c r="M3634" s="83" t="n">
        <f aca="false">J3634/UOM</f>
        <v>0</v>
      </c>
      <c r="N3634" s="84" t="str">
        <f aca="false">IF(F3634="P","PHY",IF(F3634="G","G",E3634))</f>
        <v>P</v>
      </c>
      <c r="O3634" s="84" t="str">
        <f aca="false">IF(ISNA(VLOOKUP(G3634,BadCanCurves,1,FALSE())),VLOOKUP(D3634,FOLIOS,6,FALSE()),"not used")</f>
        <v>not used</v>
      </c>
      <c r="P3634" s="84" t="n">
        <f aca="false">IF($N3634="P",VLOOKUP(H3634,PrcBuckets,2,FALSE()),0)</f>
        <v>13</v>
      </c>
      <c r="Q3634" s="84" t="n">
        <f aca="false">IF($N3634="D",VLOOKUP(H3634,BasisBuckets,2,FALSE()),0)</f>
        <v>0</v>
      </c>
      <c r="R3634" s="84" t="n">
        <f aca="false">IF($N3634="PHY",VLOOKUP(H3634,PGDBuckets,2,FALSE()),0)</f>
        <v>0</v>
      </c>
      <c r="S3634" s="84" t="n">
        <f aca="false">IF($N3634="G",VLOOKUP(H3634,PGDBuckets,2,FALSE()),0)</f>
        <v>0</v>
      </c>
      <c r="T3634" s="84" t="n">
        <f aca="false">SUM(P3634:S3634)</f>
        <v>13</v>
      </c>
      <c r="U3634" s="84" t="str">
        <f aca="false">IF(O3634="not used","-",O3634&amp;N3634&amp;T3634)</f>
        <v>-</v>
      </c>
      <c r="V3634" s="84" t="str">
        <f aca="false">IF(O3634="Not Used","-",VLOOKUP(D3634,FOLIOS,7,FALSE())&amp;H3634)</f>
        <v>-</v>
      </c>
      <c r="W3634" s="84" t="str">
        <f aca="false">IF(U3634="-","-",O3634&amp;E3634&amp;H3634)</f>
        <v>-</v>
      </c>
      <c r="X3634" s="85" t="str">
        <f aca="false">D3634&amp;G3634</f>
        <v>FT-CAND-EGSC-PRCTRANS:AECO/EMP</v>
      </c>
      <c r="AF3634" s="0" t="str">
        <f aca="false">D3634&amp;V3634</f>
        <v>FT-CAND-EGSC-PRC-</v>
      </c>
    </row>
    <row r="3635" customFormat="false" ht="12.75" hidden="false" customHeight="false" outlineLevel="0" collapsed="false">
      <c r="A3635" s="81" t="n">
        <v>36682</v>
      </c>
      <c r="B3635" s="82" t="s">
        <v>55</v>
      </c>
      <c r="C3635" s="82" t="s">
        <v>56</v>
      </c>
      <c r="D3635" s="82" t="s">
        <v>103</v>
      </c>
      <c r="E3635" s="82" t="s">
        <v>24</v>
      </c>
      <c r="F3635" s="81"/>
      <c r="G3635" s="82" t="s">
        <v>106</v>
      </c>
      <c r="H3635" s="90" t="n">
        <v>38473</v>
      </c>
      <c r="I3635" s="82" t="n">
        <v>-587203</v>
      </c>
      <c r="J3635" s="82" t="n">
        <v>0</v>
      </c>
      <c r="K3635" s="83" t="n">
        <f aca="false">IF(J3635=0,0,J3635/I3635)</f>
        <v>0</v>
      </c>
      <c r="L3635" s="83" t="n">
        <f aca="false">I3635/UOM</f>
        <v>-58.7203</v>
      </c>
      <c r="M3635" s="83" t="n">
        <f aca="false">J3635/UOM</f>
        <v>0</v>
      </c>
      <c r="N3635" s="84" t="str">
        <f aca="false">IF(F3635="P","PHY",IF(F3635="G","G",E3635))</f>
        <v>P</v>
      </c>
      <c r="O3635" s="84" t="str">
        <f aca="false">IF(ISNA(VLOOKUP(G3635,BadCanCurves,1,FALSE())),VLOOKUP(D3635,FOLIOS,6,FALSE()),"not used")</f>
        <v>not used</v>
      </c>
      <c r="P3635" s="84" t="n">
        <f aca="false">IF($N3635="P",VLOOKUP(H3635,PrcBuckets,2,FALSE()),0)</f>
        <v>13</v>
      </c>
      <c r="Q3635" s="84" t="n">
        <f aca="false">IF($N3635="D",VLOOKUP(H3635,BasisBuckets,2,FALSE()),0)</f>
        <v>0</v>
      </c>
      <c r="R3635" s="84" t="n">
        <f aca="false">IF($N3635="PHY",VLOOKUP(H3635,PGDBuckets,2,FALSE()),0)</f>
        <v>0</v>
      </c>
      <c r="S3635" s="84" t="n">
        <f aca="false">IF($N3635="G",VLOOKUP(H3635,PGDBuckets,2,FALSE()),0)</f>
        <v>0</v>
      </c>
      <c r="T3635" s="84" t="n">
        <f aca="false">SUM(P3635:S3635)</f>
        <v>13</v>
      </c>
      <c r="U3635" s="84" t="str">
        <f aca="false">IF(O3635="not used","-",O3635&amp;N3635&amp;T3635)</f>
        <v>-</v>
      </c>
      <c r="V3635" s="84" t="str">
        <f aca="false">IF(O3635="Not Used","-",VLOOKUP(D3635,FOLIOS,7,FALSE())&amp;H3635)</f>
        <v>-</v>
      </c>
      <c r="W3635" s="84" t="str">
        <f aca="false">IF(U3635="-","-",O3635&amp;E3635&amp;H3635)</f>
        <v>-</v>
      </c>
      <c r="X3635" s="85" t="str">
        <f aca="false">D3635&amp;G3635</f>
        <v>FT-CAND-EGSC-PRCTRANS:AECO/EMP</v>
      </c>
      <c r="AF3635" s="0" t="str">
        <f aca="false">D3635&amp;V3635</f>
        <v>FT-CAND-EGSC-PRC-</v>
      </c>
    </row>
    <row r="3636" customFormat="false" ht="12.75" hidden="false" customHeight="false" outlineLevel="0" collapsed="false">
      <c r="A3636" s="81" t="n">
        <v>36682</v>
      </c>
      <c r="B3636" s="82" t="s">
        <v>55</v>
      </c>
      <c r="C3636" s="82" t="s">
        <v>56</v>
      </c>
      <c r="D3636" s="82" t="s">
        <v>103</v>
      </c>
      <c r="E3636" s="82" t="s">
        <v>24</v>
      </c>
      <c r="F3636" s="81"/>
      <c r="G3636" s="82" t="s">
        <v>106</v>
      </c>
      <c r="H3636" s="90" t="n">
        <v>38504</v>
      </c>
      <c r="I3636" s="82" t="n">
        <v>-564809</v>
      </c>
      <c r="J3636" s="82" t="n">
        <v>0</v>
      </c>
      <c r="K3636" s="83" t="n">
        <f aca="false">IF(J3636=0,0,J3636/I3636)</f>
        <v>0</v>
      </c>
      <c r="L3636" s="83" t="n">
        <f aca="false">I3636/UOM</f>
        <v>-56.4809</v>
      </c>
      <c r="M3636" s="83" t="n">
        <f aca="false">J3636/UOM</f>
        <v>0</v>
      </c>
      <c r="N3636" s="84" t="str">
        <f aca="false">IF(F3636="P","PHY",IF(F3636="G","G",E3636))</f>
        <v>P</v>
      </c>
      <c r="O3636" s="84" t="str">
        <f aca="false">IF(ISNA(VLOOKUP(G3636,BadCanCurves,1,FALSE())),VLOOKUP(D3636,FOLIOS,6,FALSE()),"not used")</f>
        <v>not used</v>
      </c>
      <c r="P3636" s="84" t="n">
        <f aca="false">IF($N3636="P",VLOOKUP(H3636,PrcBuckets,2,FALSE()),0)</f>
        <v>13</v>
      </c>
      <c r="Q3636" s="84" t="n">
        <f aca="false">IF($N3636="D",VLOOKUP(H3636,BasisBuckets,2,FALSE()),0)</f>
        <v>0</v>
      </c>
      <c r="R3636" s="84" t="n">
        <f aca="false">IF($N3636="PHY",VLOOKUP(H3636,PGDBuckets,2,FALSE()),0)</f>
        <v>0</v>
      </c>
      <c r="S3636" s="84" t="n">
        <f aca="false">IF($N3636="G",VLOOKUP(H3636,PGDBuckets,2,FALSE()),0)</f>
        <v>0</v>
      </c>
      <c r="T3636" s="84" t="n">
        <f aca="false">SUM(P3636:S3636)</f>
        <v>13</v>
      </c>
      <c r="U3636" s="84" t="str">
        <f aca="false">IF(O3636="not used","-",O3636&amp;N3636&amp;T3636)</f>
        <v>-</v>
      </c>
      <c r="V3636" s="84" t="str">
        <f aca="false">IF(O3636="Not Used","-",VLOOKUP(D3636,FOLIOS,7,FALSE())&amp;H3636)</f>
        <v>-</v>
      </c>
      <c r="W3636" s="84" t="str">
        <f aca="false">IF(U3636="-","-",O3636&amp;E3636&amp;H3636)</f>
        <v>-</v>
      </c>
      <c r="X3636" s="85" t="str">
        <f aca="false">D3636&amp;G3636</f>
        <v>FT-CAND-EGSC-PRCTRANS:AECO/EMP</v>
      </c>
      <c r="AF3636" s="0" t="str">
        <f aca="false">D3636&amp;V3636</f>
        <v>FT-CAND-EGSC-PRC-</v>
      </c>
    </row>
    <row r="3637" customFormat="false" ht="12.75" hidden="false" customHeight="false" outlineLevel="0" collapsed="false">
      <c r="A3637" s="81" t="n">
        <v>36682</v>
      </c>
      <c r="B3637" s="82" t="s">
        <v>55</v>
      </c>
      <c r="C3637" s="82" t="s">
        <v>56</v>
      </c>
      <c r="D3637" s="82" t="s">
        <v>103</v>
      </c>
      <c r="E3637" s="82" t="s">
        <v>24</v>
      </c>
      <c r="F3637" s="81"/>
      <c r="G3637" s="82" t="s">
        <v>106</v>
      </c>
      <c r="H3637" s="90" t="n">
        <v>38534</v>
      </c>
      <c r="I3637" s="82" t="n">
        <v>-580175</v>
      </c>
      <c r="J3637" s="82" t="n">
        <v>0</v>
      </c>
      <c r="K3637" s="83" t="n">
        <f aca="false">IF(J3637=0,0,J3637/I3637)</f>
        <v>0</v>
      </c>
      <c r="L3637" s="83" t="n">
        <f aca="false">I3637/UOM</f>
        <v>-58.0175</v>
      </c>
      <c r="M3637" s="83" t="n">
        <f aca="false">J3637/UOM</f>
        <v>0</v>
      </c>
      <c r="N3637" s="84" t="str">
        <f aca="false">IF(F3637="P","PHY",IF(F3637="G","G",E3637))</f>
        <v>P</v>
      </c>
      <c r="O3637" s="84" t="str">
        <f aca="false">IF(ISNA(VLOOKUP(G3637,BadCanCurves,1,FALSE())),VLOOKUP(D3637,FOLIOS,6,FALSE()),"not used")</f>
        <v>not used</v>
      </c>
      <c r="P3637" s="84" t="n">
        <f aca="false">IF($N3637="P",VLOOKUP(H3637,PrcBuckets,2,FALSE()),0)</f>
        <v>13</v>
      </c>
      <c r="Q3637" s="84" t="n">
        <f aca="false">IF($N3637="D",VLOOKUP(H3637,BasisBuckets,2,FALSE()),0)</f>
        <v>0</v>
      </c>
      <c r="R3637" s="84" t="n">
        <f aca="false">IF($N3637="PHY",VLOOKUP(H3637,PGDBuckets,2,FALSE()),0)</f>
        <v>0</v>
      </c>
      <c r="S3637" s="84" t="n">
        <f aca="false">IF($N3637="G",VLOOKUP(H3637,PGDBuckets,2,FALSE()),0)</f>
        <v>0</v>
      </c>
      <c r="T3637" s="84" t="n">
        <f aca="false">SUM(P3637:S3637)</f>
        <v>13</v>
      </c>
      <c r="U3637" s="84" t="str">
        <f aca="false">IF(O3637="not used","-",O3637&amp;N3637&amp;T3637)</f>
        <v>-</v>
      </c>
      <c r="V3637" s="84" t="str">
        <f aca="false">IF(O3637="Not Used","-",VLOOKUP(D3637,FOLIOS,7,FALSE())&amp;H3637)</f>
        <v>-</v>
      </c>
      <c r="W3637" s="84" t="str">
        <f aca="false">IF(U3637="-","-",O3637&amp;E3637&amp;H3637)</f>
        <v>-</v>
      </c>
      <c r="X3637" s="85" t="str">
        <f aca="false">D3637&amp;G3637</f>
        <v>FT-CAND-EGSC-PRCTRANS:AECO/EMP</v>
      </c>
      <c r="AF3637" s="0" t="str">
        <f aca="false">D3637&amp;V3637</f>
        <v>FT-CAND-EGSC-PRC-</v>
      </c>
    </row>
    <row r="3638" customFormat="false" ht="12.75" hidden="false" customHeight="false" outlineLevel="0" collapsed="false">
      <c r="A3638" s="81" t="n">
        <v>36682</v>
      </c>
      <c r="B3638" s="82" t="s">
        <v>55</v>
      </c>
      <c r="C3638" s="82" t="s">
        <v>56</v>
      </c>
      <c r="D3638" s="82" t="s">
        <v>103</v>
      </c>
      <c r="E3638" s="82" t="s">
        <v>24</v>
      </c>
      <c r="F3638" s="81"/>
      <c r="G3638" s="82" t="s">
        <v>106</v>
      </c>
      <c r="H3638" s="90" t="n">
        <v>38565</v>
      </c>
      <c r="I3638" s="82" t="n">
        <v>-576613</v>
      </c>
      <c r="J3638" s="82" t="n">
        <v>0</v>
      </c>
      <c r="K3638" s="83" t="n">
        <f aca="false">IF(J3638=0,0,J3638/I3638)</f>
        <v>0</v>
      </c>
      <c r="L3638" s="83" t="n">
        <f aca="false">I3638/UOM</f>
        <v>-57.6613</v>
      </c>
      <c r="M3638" s="83" t="n">
        <f aca="false">J3638/UOM</f>
        <v>0</v>
      </c>
      <c r="N3638" s="84" t="str">
        <f aca="false">IF(F3638="P","PHY",IF(F3638="G","G",E3638))</f>
        <v>P</v>
      </c>
      <c r="O3638" s="84" t="str">
        <f aca="false">IF(ISNA(VLOOKUP(G3638,BadCanCurves,1,FALSE())),VLOOKUP(D3638,FOLIOS,6,FALSE()),"not used")</f>
        <v>not used</v>
      </c>
      <c r="P3638" s="84" t="n">
        <f aca="false">IF($N3638="P",VLOOKUP(H3638,PrcBuckets,2,FALSE()),0)</f>
        <v>13</v>
      </c>
      <c r="Q3638" s="84" t="n">
        <f aca="false">IF($N3638="D",VLOOKUP(H3638,BasisBuckets,2,FALSE()),0)</f>
        <v>0</v>
      </c>
      <c r="R3638" s="84" t="n">
        <f aca="false">IF($N3638="PHY",VLOOKUP(H3638,PGDBuckets,2,FALSE()),0)</f>
        <v>0</v>
      </c>
      <c r="S3638" s="84" t="n">
        <f aca="false">IF($N3638="G",VLOOKUP(H3638,PGDBuckets,2,FALSE()),0)</f>
        <v>0</v>
      </c>
      <c r="T3638" s="84" t="n">
        <f aca="false">SUM(P3638:S3638)</f>
        <v>13</v>
      </c>
      <c r="U3638" s="84" t="str">
        <f aca="false">IF(O3638="not used","-",O3638&amp;N3638&amp;T3638)</f>
        <v>-</v>
      </c>
      <c r="V3638" s="84" t="str">
        <f aca="false">IF(O3638="Not Used","-",VLOOKUP(D3638,FOLIOS,7,FALSE())&amp;H3638)</f>
        <v>-</v>
      </c>
      <c r="W3638" s="84" t="str">
        <f aca="false">IF(U3638="-","-",O3638&amp;E3638&amp;H3638)</f>
        <v>-</v>
      </c>
      <c r="X3638" s="85" t="str">
        <f aca="false">D3638&amp;G3638</f>
        <v>FT-CAND-EGSC-PRCTRANS:AECO/EMP</v>
      </c>
      <c r="AF3638" s="0" t="str">
        <f aca="false">D3638&amp;V3638</f>
        <v>FT-CAND-EGSC-PRC-</v>
      </c>
    </row>
    <row r="3639" customFormat="false" ht="12.75" hidden="false" customHeight="false" outlineLevel="0" collapsed="false">
      <c r="A3639" s="81" t="n">
        <v>36682</v>
      </c>
      <c r="B3639" s="82" t="s">
        <v>55</v>
      </c>
      <c r="C3639" s="82" t="s">
        <v>56</v>
      </c>
      <c r="D3639" s="82" t="s">
        <v>103</v>
      </c>
      <c r="E3639" s="82" t="s">
        <v>24</v>
      </c>
      <c r="F3639" s="81"/>
      <c r="G3639" s="82" t="s">
        <v>106</v>
      </c>
      <c r="H3639" s="90" t="n">
        <v>38596</v>
      </c>
      <c r="I3639" s="82" t="n">
        <v>-554584</v>
      </c>
      <c r="J3639" s="82" t="n">
        <v>0</v>
      </c>
      <c r="K3639" s="83" t="n">
        <f aca="false">IF(J3639=0,0,J3639/I3639)</f>
        <v>0</v>
      </c>
      <c r="L3639" s="83" t="n">
        <f aca="false">I3639/UOM</f>
        <v>-55.4584</v>
      </c>
      <c r="M3639" s="83" t="n">
        <f aca="false">J3639/UOM</f>
        <v>0</v>
      </c>
      <c r="N3639" s="84" t="str">
        <f aca="false">IF(F3639="P","PHY",IF(F3639="G","G",E3639))</f>
        <v>P</v>
      </c>
      <c r="O3639" s="84" t="str">
        <f aca="false">IF(ISNA(VLOOKUP(G3639,BadCanCurves,1,FALSE())),VLOOKUP(D3639,FOLIOS,6,FALSE()),"not used")</f>
        <v>not used</v>
      </c>
      <c r="P3639" s="84" t="n">
        <f aca="false">IF($N3639="P",VLOOKUP(H3639,PrcBuckets,2,FALSE()),0)</f>
        <v>13</v>
      </c>
      <c r="Q3639" s="84" t="n">
        <f aca="false">IF($N3639="D",VLOOKUP(H3639,BasisBuckets,2,FALSE()),0)</f>
        <v>0</v>
      </c>
      <c r="R3639" s="84" t="n">
        <f aca="false">IF($N3639="PHY",VLOOKUP(H3639,PGDBuckets,2,FALSE()),0)</f>
        <v>0</v>
      </c>
      <c r="S3639" s="84" t="n">
        <f aca="false">IF($N3639="G",VLOOKUP(H3639,PGDBuckets,2,FALSE()),0)</f>
        <v>0</v>
      </c>
      <c r="T3639" s="84" t="n">
        <f aca="false">SUM(P3639:S3639)</f>
        <v>13</v>
      </c>
      <c r="U3639" s="84" t="str">
        <f aca="false">IF(O3639="not used","-",O3639&amp;N3639&amp;T3639)</f>
        <v>-</v>
      </c>
      <c r="V3639" s="84" t="str">
        <f aca="false">IF(O3639="Not Used","-",VLOOKUP(D3639,FOLIOS,7,FALSE())&amp;H3639)</f>
        <v>-</v>
      </c>
      <c r="W3639" s="84" t="str">
        <f aca="false">IF(U3639="-","-",O3639&amp;E3639&amp;H3639)</f>
        <v>-</v>
      </c>
      <c r="X3639" s="85" t="str">
        <f aca="false">D3639&amp;G3639</f>
        <v>FT-CAND-EGSC-PRCTRANS:AECO/EMP</v>
      </c>
      <c r="AF3639" s="0" t="str">
        <f aca="false">D3639&amp;V3639</f>
        <v>FT-CAND-EGSC-PRC-</v>
      </c>
    </row>
    <row r="3640" customFormat="false" ht="12.75" hidden="false" customHeight="false" outlineLevel="0" collapsed="false">
      <c r="A3640" s="81" t="n">
        <v>36682</v>
      </c>
      <c r="B3640" s="82" t="s">
        <v>55</v>
      </c>
      <c r="C3640" s="82" t="s">
        <v>56</v>
      </c>
      <c r="D3640" s="82" t="s">
        <v>103</v>
      </c>
      <c r="E3640" s="82" t="s">
        <v>24</v>
      </c>
      <c r="F3640" s="81"/>
      <c r="G3640" s="82" t="s">
        <v>106</v>
      </c>
      <c r="H3640" s="90" t="n">
        <v>38626</v>
      </c>
      <c r="I3640" s="82" t="n">
        <v>-569661</v>
      </c>
      <c r="J3640" s="82" t="n">
        <v>0</v>
      </c>
      <c r="K3640" s="83" t="n">
        <f aca="false">IF(J3640=0,0,J3640/I3640)</f>
        <v>0</v>
      </c>
      <c r="L3640" s="83" t="n">
        <f aca="false">I3640/UOM</f>
        <v>-56.9661</v>
      </c>
      <c r="M3640" s="83" t="n">
        <f aca="false">J3640/UOM</f>
        <v>0</v>
      </c>
      <c r="N3640" s="84" t="str">
        <f aca="false">IF(F3640="P","PHY",IF(F3640="G","G",E3640))</f>
        <v>P</v>
      </c>
      <c r="O3640" s="84" t="str">
        <f aca="false">IF(ISNA(VLOOKUP(G3640,BadCanCurves,1,FALSE())),VLOOKUP(D3640,FOLIOS,6,FALSE()),"not used")</f>
        <v>not used</v>
      </c>
      <c r="P3640" s="84" t="n">
        <f aca="false">IF($N3640="P",VLOOKUP(H3640,PrcBuckets,2,FALSE()),0)</f>
        <v>13</v>
      </c>
      <c r="Q3640" s="84" t="n">
        <f aca="false">IF($N3640="D",VLOOKUP(H3640,BasisBuckets,2,FALSE()),0)</f>
        <v>0</v>
      </c>
      <c r="R3640" s="84" t="n">
        <f aca="false">IF($N3640="PHY",VLOOKUP(H3640,PGDBuckets,2,FALSE()),0)</f>
        <v>0</v>
      </c>
      <c r="S3640" s="84" t="n">
        <f aca="false">IF($N3640="G",VLOOKUP(H3640,PGDBuckets,2,FALSE()),0)</f>
        <v>0</v>
      </c>
      <c r="T3640" s="84" t="n">
        <f aca="false">SUM(P3640:S3640)</f>
        <v>13</v>
      </c>
      <c r="U3640" s="84" t="str">
        <f aca="false">IF(O3640="not used","-",O3640&amp;N3640&amp;T3640)</f>
        <v>-</v>
      </c>
      <c r="V3640" s="84" t="str">
        <f aca="false">IF(O3640="Not Used","-",VLOOKUP(D3640,FOLIOS,7,FALSE())&amp;H3640)</f>
        <v>-</v>
      </c>
      <c r="W3640" s="84" t="str">
        <f aca="false">IF(U3640="-","-",O3640&amp;E3640&amp;H3640)</f>
        <v>-</v>
      </c>
      <c r="X3640" s="85" t="str">
        <f aca="false">D3640&amp;G3640</f>
        <v>FT-CAND-EGSC-PRCTRANS:AECO/EMP</v>
      </c>
      <c r="AF3640" s="0" t="str">
        <f aca="false">D3640&amp;V3640</f>
        <v>FT-CAND-EGSC-PRC-</v>
      </c>
    </row>
    <row r="3641" customFormat="false" ht="12.75" hidden="false" customHeight="false" outlineLevel="0" collapsed="false">
      <c r="A3641" s="81" t="n">
        <v>36682</v>
      </c>
      <c r="B3641" s="82" t="s">
        <v>55</v>
      </c>
      <c r="C3641" s="82" t="s">
        <v>56</v>
      </c>
      <c r="D3641" s="82" t="s">
        <v>103</v>
      </c>
      <c r="E3641" s="82" t="s">
        <v>24</v>
      </c>
      <c r="F3641" s="81"/>
      <c r="G3641" s="82" t="s">
        <v>106</v>
      </c>
      <c r="H3641" s="90" t="n">
        <v>38657</v>
      </c>
      <c r="I3641" s="82" t="n">
        <v>-547895</v>
      </c>
      <c r="J3641" s="82" t="n">
        <v>0</v>
      </c>
      <c r="K3641" s="83" t="n">
        <f aca="false">IF(J3641=0,0,J3641/I3641)</f>
        <v>0</v>
      </c>
      <c r="L3641" s="83" t="n">
        <f aca="false">I3641/UOM</f>
        <v>-54.7895</v>
      </c>
      <c r="M3641" s="83" t="n">
        <f aca="false">J3641/UOM</f>
        <v>0</v>
      </c>
      <c r="N3641" s="84" t="str">
        <f aca="false">IF(F3641="P","PHY",IF(F3641="G","G",E3641))</f>
        <v>P</v>
      </c>
      <c r="O3641" s="84" t="str">
        <f aca="false">IF(ISNA(VLOOKUP(G3641,BadCanCurves,1,FALSE())),VLOOKUP(D3641,FOLIOS,6,FALSE()),"not used")</f>
        <v>not used</v>
      </c>
      <c r="P3641" s="84" t="n">
        <f aca="false">IF($N3641="P",VLOOKUP(H3641,PrcBuckets,2,FALSE()),0)</f>
        <v>13</v>
      </c>
      <c r="Q3641" s="84" t="n">
        <f aca="false">IF($N3641="D",VLOOKUP(H3641,BasisBuckets,2,FALSE()),0)</f>
        <v>0</v>
      </c>
      <c r="R3641" s="84" t="n">
        <f aca="false">IF($N3641="PHY",VLOOKUP(H3641,PGDBuckets,2,FALSE()),0)</f>
        <v>0</v>
      </c>
      <c r="S3641" s="84" t="n">
        <f aca="false">IF($N3641="G",VLOOKUP(H3641,PGDBuckets,2,FALSE()),0)</f>
        <v>0</v>
      </c>
      <c r="T3641" s="84" t="n">
        <f aca="false">SUM(P3641:S3641)</f>
        <v>13</v>
      </c>
      <c r="U3641" s="84" t="str">
        <f aca="false">IF(O3641="not used","-",O3641&amp;N3641&amp;T3641)</f>
        <v>-</v>
      </c>
      <c r="V3641" s="84" t="str">
        <f aca="false">IF(O3641="Not Used","-",VLOOKUP(D3641,FOLIOS,7,FALSE())&amp;H3641)</f>
        <v>-</v>
      </c>
      <c r="W3641" s="84" t="str">
        <f aca="false">IF(U3641="-","-",O3641&amp;E3641&amp;H3641)</f>
        <v>-</v>
      </c>
      <c r="X3641" s="85" t="str">
        <f aca="false">D3641&amp;G3641</f>
        <v>FT-CAND-EGSC-PRCTRANS:AECO/EMP</v>
      </c>
      <c r="AF3641" s="0" t="str">
        <f aca="false">D3641&amp;V3641</f>
        <v>FT-CAND-EGSC-PRC-</v>
      </c>
    </row>
    <row r="3642" customFormat="false" ht="12.75" hidden="false" customHeight="false" outlineLevel="0" collapsed="false">
      <c r="A3642" s="81" t="n">
        <v>36682</v>
      </c>
      <c r="B3642" s="82" t="s">
        <v>55</v>
      </c>
      <c r="C3642" s="82" t="s">
        <v>56</v>
      </c>
      <c r="D3642" s="82" t="s">
        <v>103</v>
      </c>
      <c r="E3642" s="82" t="s">
        <v>24</v>
      </c>
      <c r="F3642" s="81"/>
      <c r="G3642" s="82" t="s">
        <v>106</v>
      </c>
      <c r="H3642" s="90" t="n">
        <v>38687</v>
      </c>
      <c r="I3642" s="82" t="n">
        <v>-562788</v>
      </c>
      <c r="J3642" s="82" t="n">
        <v>0</v>
      </c>
      <c r="K3642" s="83" t="n">
        <f aca="false">IF(J3642=0,0,J3642/I3642)</f>
        <v>0</v>
      </c>
      <c r="L3642" s="83" t="n">
        <f aca="false">I3642/UOM</f>
        <v>-56.2788</v>
      </c>
      <c r="M3642" s="83" t="n">
        <f aca="false">J3642/UOM</f>
        <v>0</v>
      </c>
      <c r="N3642" s="84" t="str">
        <f aca="false">IF(F3642="P","PHY",IF(F3642="G","G",E3642))</f>
        <v>P</v>
      </c>
      <c r="O3642" s="84" t="str">
        <f aca="false">IF(ISNA(VLOOKUP(G3642,BadCanCurves,1,FALSE())),VLOOKUP(D3642,FOLIOS,6,FALSE()),"not used")</f>
        <v>not used</v>
      </c>
      <c r="P3642" s="84" t="n">
        <f aca="false">IF($N3642="P",VLOOKUP(H3642,PrcBuckets,2,FALSE()),0)</f>
        <v>13</v>
      </c>
      <c r="Q3642" s="84" t="n">
        <f aca="false">IF($N3642="D",VLOOKUP(H3642,BasisBuckets,2,FALSE()),0)</f>
        <v>0</v>
      </c>
      <c r="R3642" s="84" t="n">
        <f aca="false">IF($N3642="PHY",VLOOKUP(H3642,PGDBuckets,2,FALSE()),0)</f>
        <v>0</v>
      </c>
      <c r="S3642" s="84" t="n">
        <f aca="false">IF($N3642="G",VLOOKUP(H3642,PGDBuckets,2,FALSE()),0)</f>
        <v>0</v>
      </c>
      <c r="T3642" s="84" t="n">
        <f aca="false">SUM(P3642:S3642)</f>
        <v>13</v>
      </c>
      <c r="U3642" s="84" t="str">
        <f aca="false">IF(O3642="not used","-",O3642&amp;N3642&amp;T3642)</f>
        <v>-</v>
      </c>
      <c r="V3642" s="84" t="str">
        <f aca="false">IF(O3642="Not Used","-",VLOOKUP(D3642,FOLIOS,7,FALSE())&amp;H3642)</f>
        <v>-</v>
      </c>
      <c r="W3642" s="84" t="str">
        <f aca="false">IF(U3642="-","-",O3642&amp;E3642&amp;H3642)</f>
        <v>-</v>
      </c>
      <c r="X3642" s="85" t="str">
        <f aca="false">D3642&amp;G3642</f>
        <v>FT-CAND-EGSC-PRCTRANS:AECO/EMP</v>
      </c>
      <c r="AF3642" s="0" t="str">
        <f aca="false">D3642&amp;V3642</f>
        <v>FT-CAND-EGSC-PRC-</v>
      </c>
    </row>
    <row r="3643" customFormat="false" ht="12.75" hidden="false" customHeight="false" outlineLevel="0" collapsed="false">
      <c r="A3643" s="81" t="n">
        <v>36682</v>
      </c>
      <c r="B3643" s="82" t="s">
        <v>55</v>
      </c>
      <c r="C3643" s="82" t="s">
        <v>56</v>
      </c>
      <c r="D3643" s="82" t="s">
        <v>103</v>
      </c>
      <c r="E3643" s="82" t="s">
        <v>24</v>
      </c>
      <c r="F3643" s="81"/>
      <c r="G3643" s="82" t="s">
        <v>106</v>
      </c>
      <c r="H3643" s="90" t="n">
        <v>38718</v>
      </c>
      <c r="I3643" s="82" t="n">
        <v>-559324</v>
      </c>
      <c r="J3643" s="82" t="n">
        <v>0</v>
      </c>
      <c r="K3643" s="83" t="n">
        <f aca="false">IF(J3643=0,0,J3643/I3643)</f>
        <v>0</v>
      </c>
      <c r="L3643" s="83" t="n">
        <f aca="false">I3643/UOM</f>
        <v>-55.9324</v>
      </c>
      <c r="M3643" s="83" t="n">
        <f aca="false">J3643/UOM</f>
        <v>0</v>
      </c>
      <c r="N3643" s="84" t="str">
        <f aca="false">IF(F3643="P","PHY",IF(F3643="G","G",E3643))</f>
        <v>P</v>
      </c>
      <c r="O3643" s="84" t="str">
        <f aca="false">IF(ISNA(VLOOKUP(G3643,BadCanCurves,1,FALSE())),VLOOKUP(D3643,FOLIOS,6,FALSE()),"not used")</f>
        <v>not used</v>
      </c>
      <c r="P3643" s="84" t="n">
        <f aca="false">IF($N3643="P",VLOOKUP(H3643,PrcBuckets,2,FALSE()),0)</f>
        <v>13</v>
      </c>
      <c r="Q3643" s="84" t="n">
        <f aca="false">IF($N3643="D",VLOOKUP(H3643,BasisBuckets,2,FALSE()),0)</f>
        <v>0</v>
      </c>
      <c r="R3643" s="84" t="n">
        <f aca="false">IF($N3643="PHY",VLOOKUP(H3643,PGDBuckets,2,FALSE()),0)</f>
        <v>0</v>
      </c>
      <c r="S3643" s="84" t="n">
        <f aca="false">IF($N3643="G",VLOOKUP(H3643,PGDBuckets,2,FALSE()),0)</f>
        <v>0</v>
      </c>
      <c r="T3643" s="84" t="n">
        <f aca="false">SUM(P3643:S3643)</f>
        <v>13</v>
      </c>
      <c r="U3643" s="84" t="str">
        <f aca="false">IF(O3643="not used","-",O3643&amp;N3643&amp;T3643)</f>
        <v>-</v>
      </c>
      <c r="V3643" s="84" t="str">
        <f aca="false">IF(O3643="Not Used","-",VLOOKUP(D3643,FOLIOS,7,FALSE())&amp;H3643)</f>
        <v>-</v>
      </c>
      <c r="W3643" s="84" t="str">
        <f aca="false">IF(U3643="-","-",O3643&amp;E3643&amp;H3643)</f>
        <v>-</v>
      </c>
      <c r="X3643" s="85" t="str">
        <f aca="false">D3643&amp;G3643</f>
        <v>FT-CAND-EGSC-PRCTRANS:AECO/EMP</v>
      </c>
      <c r="AF3643" s="0" t="str">
        <f aca="false">D3643&amp;V3643</f>
        <v>FT-CAND-EGSC-PRC-</v>
      </c>
    </row>
    <row r="3644" customFormat="false" ht="12.75" hidden="false" customHeight="false" outlineLevel="0" collapsed="false">
      <c r="A3644" s="81" t="n">
        <v>36682</v>
      </c>
      <c r="B3644" s="82" t="s">
        <v>55</v>
      </c>
      <c r="C3644" s="82" t="s">
        <v>56</v>
      </c>
      <c r="D3644" s="82" t="s">
        <v>103</v>
      </c>
      <c r="E3644" s="82" t="s">
        <v>24</v>
      </c>
      <c r="F3644" s="81"/>
      <c r="G3644" s="82" t="s">
        <v>106</v>
      </c>
      <c r="H3644" s="90" t="n">
        <v>38749</v>
      </c>
      <c r="I3644" s="82" t="n">
        <v>-502085</v>
      </c>
      <c r="J3644" s="82" t="n">
        <v>0</v>
      </c>
      <c r="K3644" s="83" t="n">
        <f aca="false">IF(J3644=0,0,J3644/I3644)</f>
        <v>0</v>
      </c>
      <c r="L3644" s="83" t="n">
        <f aca="false">I3644/UOM</f>
        <v>-50.2085</v>
      </c>
      <c r="M3644" s="83" t="n">
        <f aca="false">J3644/UOM</f>
        <v>0</v>
      </c>
      <c r="N3644" s="84" t="str">
        <f aca="false">IF(F3644="P","PHY",IF(F3644="G","G",E3644))</f>
        <v>P</v>
      </c>
      <c r="O3644" s="84" t="str">
        <f aca="false">IF(ISNA(VLOOKUP(G3644,BadCanCurves,1,FALSE())),VLOOKUP(D3644,FOLIOS,6,FALSE()),"not used")</f>
        <v>not used</v>
      </c>
      <c r="P3644" s="84" t="n">
        <f aca="false">IF($N3644="P",VLOOKUP(H3644,PrcBuckets,2,FALSE()),0)</f>
        <v>13</v>
      </c>
      <c r="Q3644" s="84" t="n">
        <f aca="false">IF($N3644="D",VLOOKUP(H3644,BasisBuckets,2,FALSE()),0)</f>
        <v>0</v>
      </c>
      <c r="R3644" s="84" t="n">
        <f aca="false">IF($N3644="PHY",VLOOKUP(H3644,PGDBuckets,2,FALSE()),0)</f>
        <v>0</v>
      </c>
      <c r="S3644" s="84" t="n">
        <f aca="false">IF($N3644="G",VLOOKUP(H3644,PGDBuckets,2,FALSE()),0)</f>
        <v>0</v>
      </c>
      <c r="T3644" s="84" t="n">
        <f aca="false">SUM(P3644:S3644)</f>
        <v>13</v>
      </c>
      <c r="U3644" s="84" t="str">
        <f aca="false">IF(O3644="not used","-",O3644&amp;N3644&amp;T3644)</f>
        <v>-</v>
      </c>
      <c r="V3644" s="84" t="str">
        <f aca="false">IF(O3644="Not Used","-",VLOOKUP(D3644,FOLIOS,7,FALSE())&amp;H3644)</f>
        <v>-</v>
      </c>
      <c r="W3644" s="84" t="str">
        <f aca="false">IF(U3644="-","-",O3644&amp;E3644&amp;H3644)</f>
        <v>-</v>
      </c>
      <c r="X3644" s="85" t="str">
        <f aca="false">D3644&amp;G3644</f>
        <v>FT-CAND-EGSC-PRCTRANS:AECO/EMP</v>
      </c>
      <c r="AF3644" s="0" t="str">
        <f aca="false">D3644&amp;V3644</f>
        <v>FT-CAND-EGSC-PRC-</v>
      </c>
    </row>
    <row r="3645" customFormat="false" ht="12.75" hidden="false" customHeight="false" outlineLevel="0" collapsed="false">
      <c r="A3645" s="81" t="n">
        <v>36682</v>
      </c>
      <c r="B3645" s="82" t="s">
        <v>55</v>
      </c>
      <c r="C3645" s="82" t="s">
        <v>56</v>
      </c>
      <c r="D3645" s="82" t="s">
        <v>103</v>
      </c>
      <c r="E3645" s="82" t="s">
        <v>24</v>
      </c>
      <c r="F3645" s="81"/>
      <c r="G3645" s="82" t="s">
        <v>106</v>
      </c>
      <c r="H3645" s="90" t="n">
        <v>38777</v>
      </c>
      <c r="I3645" s="82" t="n">
        <v>-552786</v>
      </c>
      <c r="J3645" s="82" t="n">
        <v>0</v>
      </c>
      <c r="K3645" s="83" t="n">
        <f aca="false">IF(J3645=0,0,J3645/I3645)</f>
        <v>0</v>
      </c>
      <c r="L3645" s="83" t="n">
        <f aca="false">I3645/UOM</f>
        <v>-55.2786</v>
      </c>
      <c r="M3645" s="83" t="n">
        <f aca="false">J3645/UOM</f>
        <v>0</v>
      </c>
      <c r="N3645" s="84" t="str">
        <f aca="false">IF(F3645="P","PHY",IF(F3645="G","G",E3645))</f>
        <v>P</v>
      </c>
      <c r="O3645" s="84" t="str">
        <f aca="false">IF(ISNA(VLOOKUP(G3645,BadCanCurves,1,FALSE())),VLOOKUP(D3645,FOLIOS,6,FALSE()),"not used")</f>
        <v>not used</v>
      </c>
      <c r="P3645" s="84" t="n">
        <f aca="false">IF($N3645="P",VLOOKUP(H3645,PrcBuckets,2,FALSE()),0)</f>
        <v>13</v>
      </c>
      <c r="Q3645" s="84" t="n">
        <f aca="false">IF($N3645="D",VLOOKUP(H3645,BasisBuckets,2,FALSE()),0)</f>
        <v>0</v>
      </c>
      <c r="R3645" s="84" t="n">
        <f aca="false">IF($N3645="PHY",VLOOKUP(H3645,PGDBuckets,2,FALSE()),0)</f>
        <v>0</v>
      </c>
      <c r="S3645" s="84" t="n">
        <f aca="false">IF($N3645="G",VLOOKUP(H3645,PGDBuckets,2,FALSE()),0)</f>
        <v>0</v>
      </c>
      <c r="T3645" s="84" t="n">
        <f aca="false">SUM(P3645:S3645)</f>
        <v>13</v>
      </c>
      <c r="U3645" s="84" t="str">
        <f aca="false">IF(O3645="not used","-",O3645&amp;N3645&amp;T3645)</f>
        <v>-</v>
      </c>
      <c r="V3645" s="84" t="str">
        <f aca="false">IF(O3645="Not Used","-",VLOOKUP(D3645,FOLIOS,7,FALSE())&amp;H3645)</f>
        <v>-</v>
      </c>
      <c r="W3645" s="84" t="str">
        <f aca="false">IF(U3645="-","-",O3645&amp;E3645&amp;H3645)</f>
        <v>-</v>
      </c>
      <c r="X3645" s="85" t="str">
        <f aca="false">D3645&amp;G3645</f>
        <v>FT-CAND-EGSC-PRCTRANS:AECO/EMP</v>
      </c>
      <c r="AF3645" s="0" t="str">
        <f aca="false">D3645&amp;V3645</f>
        <v>FT-CAND-EGSC-PRC-</v>
      </c>
    </row>
    <row r="3646" customFormat="false" ht="12.75" hidden="false" customHeight="false" outlineLevel="0" collapsed="false">
      <c r="A3646" s="81" t="n">
        <v>36682</v>
      </c>
      <c r="B3646" s="82" t="s">
        <v>55</v>
      </c>
      <c r="C3646" s="82" t="s">
        <v>56</v>
      </c>
      <c r="D3646" s="82" t="s">
        <v>103</v>
      </c>
      <c r="E3646" s="82" t="s">
        <v>24</v>
      </c>
      <c r="F3646" s="81"/>
      <c r="G3646" s="82" t="s">
        <v>106</v>
      </c>
      <c r="H3646" s="90" t="n">
        <v>38808</v>
      </c>
      <c r="I3646" s="82" t="n">
        <v>-531657</v>
      </c>
      <c r="J3646" s="82" t="n">
        <v>0</v>
      </c>
      <c r="K3646" s="83" t="n">
        <f aca="false">IF(J3646=0,0,J3646/I3646)</f>
        <v>0</v>
      </c>
      <c r="L3646" s="83" t="n">
        <f aca="false">I3646/UOM</f>
        <v>-53.1657</v>
      </c>
      <c r="M3646" s="83" t="n">
        <f aca="false">J3646/UOM</f>
        <v>0</v>
      </c>
      <c r="N3646" s="84" t="str">
        <f aca="false">IF(F3646="P","PHY",IF(F3646="G","G",E3646))</f>
        <v>P</v>
      </c>
      <c r="O3646" s="84" t="str">
        <f aca="false">IF(ISNA(VLOOKUP(G3646,BadCanCurves,1,FALSE())),VLOOKUP(D3646,FOLIOS,6,FALSE()),"not used")</f>
        <v>not used</v>
      </c>
      <c r="P3646" s="84" t="n">
        <f aca="false">IF($N3646="P",VLOOKUP(H3646,PrcBuckets,2,FALSE()),0)</f>
        <v>13</v>
      </c>
      <c r="Q3646" s="84" t="n">
        <f aca="false">IF($N3646="D",VLOOKUP(H3646,BasisBuckets,2,FALSE()),0)</f>
        <v>0</v>
      </c>
      <c r="R3646" s="84" t="n">
        <f aca="false">IF($N3646="PHY",VLOOKUP(H3646,PGDBuckets,2,FALSE()),0)</f>
        <v>0</v>
      </c>
      <c r="S3646" s="84" t="n">
        <f aca="false">IF($N3646="G",VLOOKUP(H3646,PGDBuckets,2,FALSE()),0)</f>
        <v>0</v>
      </c>
      <c r="T3646" s="84" t="n">
        <f aca="false">SUM(P3646:S3646)</f>
        <v>13</v>
      </c>
      <c r="U3646" s="84" t="str">
        <f aca="false">IF(O3646="not used","-",O3646&amp;N3646&amp;T3646)</f>
        <v>-</v>
      </c>
      <c r="V3646" s="84" t="str">
        <f aca="false">IF(O3646="Not Used","-",VLOOKUP(D3646,FOLIOS,7,FALSE())&amp;H3646)</f>
        <v>-</v>
      </c>
      <c r="W3646" s="84" t="str">
        <f aca="false">IF(U3646="-","-",O3646&amp;E3646&amp;H3646)</f>
        <v>-</v>
      </c>
      <c r="X3646" s="85" t="str">
        <f aca="false">D3646&amp;G3646</f>
        <v>FT-CAND-EGSC-PRCTRANS:AECO/EMP</v>
      </c>
      <c r="AF3646" s="0" t="str">
        <f aca="false">D3646&amp;V3646</f>
        <v>FT-CAND-EGSC-PRC-</v>
      </c>
    </row>
    <row r="3647" customFormat="false" ht="12.75" hidden="false" customHeight="false" outlineLevel="0" collapsed="false">
      <c r="A3647" s="81" t="n">
        <v>36682</v>
      </c>
      <c r="B3647" s="82" t="s">
        <v>55</v>
      </c>
      <c r="C3647" s="82" t="s">
        <v>56</v>
      </c>
      <c r="D3647" s="82" t="s">
        <v>103</v>
      </c>
      <c r="E3647" s="82" t="s">
        <v>24</v>
      </c>
      <c r="F3647" s="81"/>
      <c r="G3647" s="82" t="s">
        <v>106</v>
      </c>
      <c r="H3647" s="90" t="n">
        <v>38838</v>
      </c>
      <c r="I3647" s="82" t="n">
        <v>-546101</v>
      </c>
      <c r="J3647" s="82" t="n">
        <v>0</v>
      </c>
      <c r="K3647" s="83" t="n">
        <f aca="false">IF(J3647=0,0,J3647/I3647)</f>
        <v>0</v>
      </c>
      <c r="L3647" s="83" t="n">
        <f aca="false">I3647/UOM</f>
        <v>-54.6101</v>
      </c>
      <c r="M3647" s="83" t="n">
        <f aca="false">J3647/UOM</f>
        <v>0</v>
      </c>
      <c r="N3647" s="84" t="str">
        <f aca="false">IF(F3647="P","PHY",IF(F3647="G","G",E3647))</f>
        <v>P</v>
      </c>
      <c r="O3647" s="84" t="str">
        <f aca="false">IF(ISNA(VLOOKUP(G3647,BadCanCurves,1,FALSE())),VLOOKUP(D3647,FOLIOS,6,FALSE()),"not used")</f>
        <v>not used</v>
      </c>
      <c r="P3647" s="84" t="n">
        <f aca="false">IF($N3647="P",VLOOKUP(H3647,PrcBuckets,2,FALSE()),0)</f>
        <v>13</v>
      </c>
      <c r="Q3647" s="84" t="n">
        <f aca="false">IF($N3647="D",VLOOKUP(H3647,BasisBuckets,2,FALSE()),0)</f>
        <v>0</v>
      </c>
      <c r="R3647" s="84" t="n">
        <f aca="false">IF($N3647="PHY",VLOOKUP(H3647,PGDBuckets,2,FALSE()),0)</f>
        <v>0</v>
      </c>
      <c r="S3647" s="84" t="n">
        <f aca="false">IF($N3647="G",VLOOKUP(H3647,PGDBuckets,2,FALSE()),0)</f>
        <v>0</v>
      </c>
      <c r="T3647" s="84" t="n">
        <f aca="false">SUM(P3647:S3647)</f>
        <v>13</v>
      </c>
      <c r="U3647" s="84" t="str">
        <f aca="false">IF(O3647="not used","-",O3647&amp;N3647&amp;T3647)</f>
        <v>-</v>
      </c>
      <c r="V3647" s="84" t="str">
        <f aca="false">IF(O3647="Not Used","-",VLOOKUP(D3647,FOLIOS,7,FALSE())&amp;H3647)</f>
        <v>-</v>
      </c>
      <c r="W3647" s="84" t="str">
        <f aca="false">IF(U3647="-","-",O3647&amp;E3647&amp;H3647)</f>
        <v>-</v>
      </c>
      <c r="X3647" s="85" t="str">
        <f aca="false">D3647&amp;G3647</f>
        <v>FT-CAND-EGSC-PRCTRANS:AECO/EMP</v>
      </c>
      <c r="AF3647" s="0" t="str">
        <f aca="false">D3647&amp;V3647</f>
        <v>FT-CAND-EGSC-PRC-</v>
      </c>
    </row>
    <row r="3648" customFormat="false" ht="12.75" hidden="false" customHeight="false" outlineLevel="0" collapsed="false">
      <c r="A3648" s="81" t="n">
        <v>36682</v>
      </c>
      <c r="B3648" s="82" t="s">
        <v>55</v>
      </c>
      <c r="C3648" s="82" t="s">
        <v>56</v>
      </c>
      <c r="D3648" s="82" t="s">
        <v>103</v>
      </c>
      <c r="E3648" s="82" t="s">
        <v>24</v>
      </c>
      <c r="F3648" s="81"/>
      <c r="G3648" s="82" t="s">
        <v>106</v>
      </c>
      <c r="H3648" s="90" t="n">
        <v>38869</v>
      </c>
      <c r="I3648" s="82" t="n">
        <v>-525224</v>
      </c>
      <c r="J3648" s="82" t="n">
        <v>0</v>
      </c>
      <c r="K3648" s="83" t="n">
        <f aca="false">IF(J3648=0,0,J3648/I3648)</f>
        <v>0</v>
      </c>
      <c r="L3648" s="83" t="n">
        <f aca="false">I3648/UOM</f>
        <v>-52.5224</v>
      </c>
      <c r="M3648" s="83" t="n">
        <f aca="false">J3648/UOM</f>
        <v>0</v>
      </c>
      <c r="N3648" s="84" t="str">
        <f aca="false">IF(F3648="P","PHY",IF(F3648="G","G",E3648))</f>
        <v>P</v>
      </c>
      <c r="O3648" s="84" t="str">
        <f aca="false">IF(ISNA(VLOOKUP(G3648,BadCanCurves,1,FALSE())),VLOOKUP(D3648,FOLIOS,6,FALSE()),"not used")</f>
        <v>not used</v>
      </c>
      <c r="P3648" s="84" t="n">
        <f aca="false">IF($N3648="P",VLOOKUP(H3648,PrcBuckets,2,FALSE()),0)</f>
        <v>13</v>
      </c>
      <c r="Q3648" s="84" t="n">
        <f aca="false">IF($N3648="D",VLOOKUP(H3648,BasisBuckets,2,FALSE()),0)</f>
        <v>0</v>
      </c>
      <c r="R3648" s="84" t="n">
        <f aca="false">IF($N3648="PHY",VLOOKUP(H3648,PGDBuckets,2,FALSE()),0)</f>
        <v>0</v>
      </c>
      <c r="S3648" s="84" t="n">
        <f aca="false">IF($N3648="G",VLOOKUP(H3648,PGDBuckets,2,FALSE()),0)</f>
        <v>0</v>
      </c>
      <c r="T3648" s="84" t="n">
        <f aca="false">SUM(P3648:S3648)</f>
        <v>13</v>
      </c>
      <c r="U3648" s="84" t="str">
        <f aca="false">IF(O3648="not used","-",O3648&amp;N3648&amp;T3648)</f>
        <v>-</v>
      </c>
      <c r="V3648" s="84" t="str">
        <f aca="false">IF(O3648="Not Used","-",VLOOKUP(D3648,FOLIOS,7,FALSE())&amp;H3648)</f>
        <v>-</v>
      </c>
      <c r="W3648" s="84" t="str">
        <f aca="false">IF(U3648="-","-",O3648&amp;E3648&amp;H3648)</f>
        <v>-</v>
      </c>
      <c r="X3648" s="85" t="str">
        <f aca="false">D3648&amp;G3648</f>
        <v>FT-CAND-EGSC-PRCTRANS:AECO/EMP</v>
      </c>
      <c r="AF3648" s="0" t="str">
        <f aca="false">D3648&amp;V3648</f>
        <v>FT-CAND-EGSC-PRC-</v>
      </c>
    </row>
    <row r="3649" customFormat="false" ht="12.75" hidden="false" customHeight="false" outlineLevel="0" collapsed="false">
      <c r="A3649" s="81" t="n">
        <v>36682</v>
      </c>
      <c r="B3649" s="82" t="s">
        <v>55</v>
      </c>
      <c r="C3649" s="82" t="s">
        <v>56</v>
      </c>
      <c r="D3649" s="82" t="s">
        <v>103</v>
      </c>
      <c r="E3649" s="82" t="s">
        <v>24</v>
      </c>
      <c r="F3649" s="81"/>
      <c r="G3649" s="82" t="s">
        <v>106</v>
      </c>
      <c r="H3649" s="90" t="n">
        <v>38899</v>
      </c>
      <c r="I3649" s="82" t="n">
        <v>-539490</v>
      </c>
      <c r="J3649" s="82" t="n">
        <v>0</v>
      </c>
      <c r="K3649" s="83" t="n">
        <f aca="false">IF(J3649=0,0,J3649/I3649)</f>
        <v>0</v>
      </c>
      <c r="L3649" s="83" t="n">
        <f aca="false">I3649/UOM</f>
        <v>-53.949</v>
      </c>
      <c r="M3649" s="83" t="n">
        <f aca="false">J3649/UOM</f>
        <v>0</v>
      </c>
      <c r="N3649" s="84" t="str">
        <f aca="false">IF(F3649="P","PHY",IF(F3649="G","G",E3649))</f>
        <v>P</v>
      </c>
      <c r="O3649" s="84" t="str">
        <f aca="false">IF(ISNA(VLOOKUP(G3649,BadCanCurves,1,FALSE())),VLOOKUP(D3649,FOLIOS,6,FALSE()),"not used")</f>
        <v>not used</v>
      </c>
      <c r="P3649" s="84" t="n">
        <f aca="false">IF($N3649="P",VLOOKUP(H3649,PrcBuckets,2,FALSE()),0)</f>
        <v>13</v>
      </c>
      <c r="Q3649" s="84" t="n">
        <f aca="false">IF($N3649="D",VLOOKUP(H3649,BasisBuckets,2,FALSE()),0)</f>
        <v>0</v>
      </c>
      <c r="R3649" s="84" t="n">
        <f aca="false">IF($N3649="PHY",VLOOKUP(H3649,PGDBuckets,2,FALSE()),0)</f>
        <v>0</v>
      </c>
      <c r="S3649" s="84" t="n">
        <f aca="false">IF($N3649="G",VLOOKUP(H3649,PGDBuckets,2,FALSE()),0)</f>
        <v>0</v>
      </c>
      <c r="T3649" s="84" t="n">
        <f aca="false">SUM(P3649:S3649)</f>
        <v>13</v>
      </c>
      <c r="U3649" s="84" t="str">
        <f aca="false">IF(O3649="not used","-",O3649&amp;N3649&amp;T3649)</f>
        <v>-</v>
      </c>
      <c r="V3649" s="84" t="str">
        <f aca="false">IF(O3649="Not Used","-",VLOOKUP(D3649,FOLIOS,7,FALSE())&amp;H3649)</f>
        <v>-</v>
      </c>
      <c r="W3649" s="84" t="str">
        <f aca="false">IF(U3649="-","-",O3649&amp;E3649&amp;H3649)</f>
        <v>-</v>
      </c>
      <c r="X3649" s="85" t="str">
        <f aca="false">D3649&amp;G3649</f>
        <v>FT-CAND-EGSC-PRCTRANS:AECO/EMP</v>
      </c>
      <c r="AF3649" s="0" t="str">
        <f aca="false">D3649&amp;V3649</f>
        <v>FT-CAND-EGSC-PRC-</v>
      </c>
    </row>
    <row r="3650" customFormat="false" ht="12.75" hidden="false" customHeight="false" outlineLevel="0" collapsed="false">
      <c r="A3650" s="81" t="n">
        <v>36682</v>
      </c>
      <c r="B3650" s="82" t="s">
        <v>55</v>
      </c>
      <c r="C3650" s="82" t="s">
        <v>56</v>
      </c>
      <c r="D3650" s="82" t="s">
        <v>103</v>
      </c>
      <c r="E3650" s="82" t="s">
        <v>24</v>
      </c>
      <c r="F3650" s="81"/>
      <c r="G3650" s="82" t="s">
        <v>106</v>
      </c>
      <c r="H3650" s="90" t="n">
        <v>38930</v>
      </c>
      <c r="I3650" s="82" t="n">
        <v>-536159</v>
      </c>
      <c r="J3650" s="82" t="n">
        <v>0</v>
      </c>
      <c r="K3650" s="83" t="n">
        <f aca="false">IF(J3650=0,0,J3650/I3650)</f>
        <v>0</v>
      </c>
      <c r="L3650" s="83" t="n">
        <f aca="false">I3650/UOM</f>
        <v>-53.6159</v>
      </c>
      <c r="M3650" s="83" t="n">
        <f aca="false">J3650/UOM</f>
        <v>0</v>
      </c>
      <c r="N3650" s="84" t="str">
        <f aca="false">IF(F3650="P","PHY",IF(F3650="G","G",E3650))</f>
        <v>P</v>
      </c>
      <c r="O3650" s="84" t="str">
        <f aca="false">IF(ISNA(VLOOKUP(G3650,BadCanCurves,1,FALSE())),VLOOKUP(D3650,FOLIOS,6,FALSE()),"not used")</f>
        <v>not used</v>
      </c>
      <c r="P3650" s="84" t="n">
        <f aca="false">IF($N3650="P",VLOOKUP(H3650,PrcBuckets,2,FALSE()),0)</f>
        <v>13</v>
      </c>
      <c r="Q3650" s="84" t="n">
        <f aca="false">IF($N3650="D",VLOOKUP(H3650,BasisBuckets,2,FALSE()),0)</f>
        <v>0</v>
      </c>
      <c r="R3650" s="84" t="n">
        <f aca="false">IF($N3650="PHY",VLOOKUP(H3650,PGDBuckets,2,FALSE()),0)</f>
        <v>0</v>
      </c>
      <c r="S3650" s="84" t="n">
        <f aca="false">IF($N3650="G",VLOOKUP(H3650,PGDBuckets,2,FALSE()),0)</f>
        <v>0</v>
      </c>
      <c r="T3650" s="84" t="n">
        <f aca="false">SUM(P3650:S3650)</f>
        <v>13</v>
      </c>
      <c r="U3650" s="84" t="str">
        <f aca="false">IF(O3650="not used","-",O3650&amp;N3650&amp;T3650)</f>
        <v>-</v>
      </c>
      <c r="V3650" s="84" t="str">
        <f aca="false">IF(O3650="Not Used","-",VLOOKUP(D3650,FOLIOS,7,FALSE())&amp;H3650)</f>
        <v>-</v>
      </c>
      <c r="W3650" s="84" t="str">
        <f aca="false">IF(U3650="-","-",O3650&amp;E3650&amp;H3650)</f>
        <v>-</v>
      </c>
      <c r="X3650" s="85" t="str">
        <f aca="false">D3650&amp;G3650</f>
        <v>FT-CAND-EGSC-PRCTRANS:AECO/EMP</v>
      </c>
      <c r="AF3650" s="0" t="str">
        <f aca="false">D3650&amp;V3650</f>
        <v>FT-CAND-EGSC-PRC-</v>
      </c>
    </row>
    <row r="3651" customFormat="false" ht="12.75" hidden="false" customHeight="false" outlineLevel="0" collapsed="false">
      <c r="A3651" s="81" t="n">
        <v>36682</v>
      </c>
      <c r="B3651" s="82" t="s">
        <v>55</v>
      </c>
      <c r="C3651" s="82" t="s">
        <v>56</v>
      </c>
      <c r="D3651" s="82" t="s">
        <v>103</v>
      </c>
      <c r="E3651" s="82" t="s">
        <v>24</v>
      </c>
      <c r="F3651" s="81"/>
      <c r="G3651" s="82" t="s">
        <v>106</v>
      </c>
      <c r="H3651" s="90" t="n">
        <v>38961</v>
      </c>
      <c r="I3651" s="82" t="n">
        <v>-515659</v>
      </c>
      <c r="J3651" s="82" t="n">
        <v>0</v>
      </c>
      <c r="K3651" s="83" t="n">
        <f aca="false">IF(J3651=0,0,J3651/I3651)</f>
        <v>0</v>
      </c>
      <c r="L3651" s="83" t="n">
        <f aca="false">I3651/UOM</f>
        <v>-51.5659</v>
      </c>
      <c r="M3651" s="83" t="n">
        <f aca="false">J3651/UOM</f>
        <v>0</v>
      </c>
      <c r="N3651" s="84" t="str">
        <f aca="false">IF(F3651="P","PHY",IF(F3651="G","G",E3651))</f>
        <v>P</v>
      </c>
      <c r="O3651" s="84" t="str">
        <f aca="false">IF(ISNA(VLOOKUP(G3651,BadCanCurves,1,FALSE())),VLOOKUP(D3651,FOLIOS,6,FALSE()),"not used")</f>
        <v>not used</v>
      </c>
      <c r="P3651" s="84" t="n">
        <f aca="false">IF($N3651="P",VLOOKUP(H3651,PrcBuckets,2,FALSE()),0)</f>
        <v>13</v>
      </c>
      <c r="Q3651" s="84" t="n">
        <f aca="false">IF($N3651="D",VLOOKUP(H3651,BasisBuckets,2,FALSE()),0)</f>
        <v>0</v>
      </c>
      <c r="R3651" s="84" t="n">
        <f aca="false">IF($N3651="PHY",VLOOKUP(H3651,PGDBuckets,2,FALSE()),0)</f>
        <v>0</v>
      </c>
      <c r="S3651" s="84" t="n">
        <f aca="false">IF($N3651="G",VLOOKUP(H3651,PGDBuckets,2,FALSE()),0)</f>
        <v>0</v>
      </c>
      <c r="T3651" s="84" t="n">
        <f aca="false">SUM(P3651:S3651)</f>
        <v>13</v>
      </c>
      <c r="U3651" s="84" t="str">
        <f aca="false">IF(O3651="not used","-",O3651&amp;N3651&amp;T3651)</f>
        <v>-</v>
      </c>
      <c r="V3651" s="84" t="str">
        <f aca="false">IF(O3651="Not Used","-",VLOOKUP(D3651,FOLIOS,7,FALSE())&amp;H3651)</f>
        <v>-</v>
      </c>
      <c r="W3651" s="84" t="str">
        <f aca="false">IF(U3651="-","-",O3651&amp;E3651&amp;H3651)</f>
        <v>-</v>
      </c>
      <c r="X3651" s="85" t="str">
        <f aca="false">D3651&amp;G3651</f>
        <v>FT-CAND-EGSC-PRCTRANS:AECO/EMP</v>
      </c>
      <c r="AF3651" s="0" t="str">
        <f aca="false">D3651&amp;V3651</f>
        <v>FT-CAND-EGSC-PRC-</v>
      </c>
    </row>
    <row r="3652" customFormat="false" ht="12.75" hidden="false" customHeight="false" outlineLevel="0" collapsed="false">
      <c r="A3652" s="81" t="n">
        <v>36682</v>
      </c>
      <c r="B3652" s="82" t="s">
        <v>55</v>
      </c>
      <c r="C3652" s="82" t="s">
        <v>56</v>
      </c>
      <c r="D3652" s="82" t="s">
        <v>103</v>
      </c>
      <c r="E3652" s="82" t="s">
        <v>24</v>
      </c>
      <c r="F3652" s="81"/>
      <c r="G3652" s="82" t="s">
        <v>106</v>
      </c>
      <c r="H3652" s="90" t="n">
        <v>38991</v>
      </c>
      <c r="I3652" s="82" t="n">
        <v>-529660</v>
      </c>
      <c r="J3652" s="82" t="n">
        <v>0</v>
      </c>
      <c r="K3652" s="83" t="n">
        <f aca="false">IF(J3652=0,0,J3652/I3652)</f>
        <v>0</v>
      </c>
      <c r="L3652" s="83" t="n">
        <f aca="false">I3652/UOM</f>
        <v>-52.966</v>
      </c>
      <c r="M3652" s="83" t="n">
        <f aca="false">J3652/UOM</f>
        <v>0</v>
      </c>
      <c r="N3652" s="84" t="str">
        <f aca="false">IF(F3652="P","PHY",IF(F3652="G","G",E3652))</f>
        <v>P</v>
      </c>
      <c r="O3652" s="84" t="str">
        <f aca="false">IF(ISNA(VLOOKUP(G3652,BadCanCurves,1,FALSE())),VLOOKUP(D3652,FOLIOS,6,FALSE()),"not used")</f>
        <v>not used</v>
      </c>
      <c r="P3652" s="84" t="n">
        <f aca="false">IF($N3652="P",VLOOKUP(H3652,PrcBuckets,2,FALSE()),0)</f>
        <v>13</v>
      </c>
      <c r="Q3652" s="84" t="n">
        <f aca="false">IF($N3652="D",VLOOKUP(H3652,BasisBuckets,2,FALSE()),0)</f>
        <v>0</v>
      </c>
      <c r="R3652" s="84" t="n">
        <f aca="false">IF($N3652="PHY",VLOOKUP(H3652,PGDBuckets,2,FALSE()),0)</f>
        <v>0</v>
      </c>
      <c r="S3652" s="84" t="n">
        <f aca="false">IF($N3652="G",VLOOKUP(H3652,PGDBuckets,2,FALSE()),0)</f>
        <v>0</v>
      </c>
      <c r="T3652" s="84" t="n">
        <f aca="false">SUM(P3652:S3652)</f>
        <v>13</v>
      </c>
      <c r="U3652" s="84" t="str">
        <f aca="false">IF(O3652="not used","-",O3652&amp;N3652&amp;T3652)</f>
        <v>-</v>
      </c>
      <c r="V3652" s="84" t="str">
        <f aca="false">IF(O3652="Not Used","-",VLOOKUP(D3652,FOLIOS,7,FALSE())&amp;H3652)</f>
        <v>-</v>
      </c>
      <c r="W3652" s="84" t="str">
        <f aca="false">IF(U3652="-","-",O3652&amp;E3652&amp;H3652)</f>
        <v>-</v>
      </c>
      <c r="X3652" s="85" t="str">
        <f aca="false">D3652&amp;G3652</f>
        <v>FT-CAND-EGSC-PRCTRANS:AECO/EMP</v>
      </c>
      <c r="AF3652" s="0" t="str">
        <f aca="false">D3652&amp;V3652</f>
        <v>FT-CAND-EGSC-PRC-</v>
      </c>
    </row>
    <row r="3653" customFormat="false" ht="12.75" hidden="false" customHeight="false" outlineLevel="0" collapsed="false">
      <c r="A3653" s="81" t="n">
        <v>36682</v>
      </c>
      <c r="B3653" s="82" t="s">
        <v>55</v>
      </c>
      <c r="C3653" s="82" t="s">
        <v>56</v>
      </c>
      <c r="D3653" s="82" t="s">
        <v>103</v>
      </c>
      <c r="E3653" s="82" t="s">
        <v>24</v>
      </c>
      <c r="F3653" s="81"/>
      <c r="G3653" s="82" t="s">
        <v>106</v>
      </c>
      <c r="H3653" s="90" t="n">
        <v>39022</v>
      </c>
      <c r="I3653" s="82" t="n">
        <v>-405252</v>
      </c>
      <c r="J3653" s="82" t="n">
        <v>0</v>
      </c>
      <c r="K3653" s="83" t="n">
        <f aca="false">IF(J3653=0,0,J3653/I3653)</f>
        <v>0</v>
      </c>
      <c r="L3653" s="83" t="n">
        <f aca="false">I3653/UOM</f>
        <v>-40.5252</v>
      </c>
      <c r="M3653" s="83" t="n">
        <f aca="false">J3653/UOM</f>
        <v>0</v>
      </c>
      <c r="N3653" s="84" t="str">
        <f aca="false">IF(F3653="P","PHY",IF(F3653="G","G",E3653))</f>
        <v>P</v>
      </c>
      <c r="O3653" s="84" t="str">
        <f aca="false">IF(ISNA(VLOOKUP(G3653,BadCanCurves,1,FALSE())),VLOOKUP(D3653,FOLIOS,6,FALSE()),"not used")</f>
        <v>not used</v>
      </c>
      <c r="P3653" s="84" t="n">
        <f aca="false">IF($N3653="P",VLOOKUP(H3653,PrcBuckets,2,FALSE()),0)</f>
        <v>13</v>
      </c>
      <c r="Q3653" s="84" t="n">
        <f aca="false">IF($N3653="D",VLOOKUP(H3653,BasisBuckets,2,FALSE()),0)</f>
        <v>0</v>
      </c>
      <c r="R3653" s="84" t="n">
        <f aca="false">IF($N3653="PHY",VLOOKUP(H3653,PGDBuckets,2,FALSE()),0)</f>
        <v>0</v>
      </c>
      <c r="S3653" s="84" t="n">
        <f aca="false">IF($N3653="G",VLOOKUP(H3653,PGDBuckets,2,FALSE()),0)</f>
        <v>0</v>
      </c>
      <c r="T3653" s="84" t="n">
        <f aca="false">SUM(P3653:S3653)</f>
        <v>13</v>
      </c>
      <c r="U3653" s="84" t="str">
        <f aca="false">IF(O3653="not used","-",O3653&amp;N3653&amp;T3653)</f>
        <v>-</v>
      </c>
      <c r="V3653" s="84" t="str">
        <f aca="false">IF(O3653="Not Used","-",VLOOKUP(D3653,FOLIOS,7,FALSE())&amp;H3653)</f>
        <v>-</v>
      </c>
      <c r="W3653" s="84" t="str">
        <f aca="false">IF(U3653="-","-",O3653&amp;E3653&amp;H3653)</f>
        <v>-</v>
      </c>
      <c r="X3653" s="85" t="str">
        <f aca="false">D3653&amp;G3653</f>
        <v>FT-CAND-EGSC-PRCTRANS:AECO/EMP</v>
      </c>
      <c r="AF3653" s="0" t="str">
        <f aca="false">D3653&amp;V3653</f>
        <v>FT-CAND-EGSC-PRC-</v>
      </c>
    </row>
    <row r="3654" customFormat="false" ht="12.75" hidden="false" customHeight="false" outlineLevel="0" collapsed="false">
      <c r="A3654" s="81" t="n">
        <v>36682</v>
      </c>
      <c r="B3654" s="82" t="s">
        <v>55</v>
      </c>
      <c r="C3654" s="82" t="s">
        <v>56</v>
      </c>
      <c r="D3654" s="82" t="s">
        <v>103</v>
      </c>
      <c r="E3654" s="82" t="s">
        <v>24</v>
      </c>
      <c r="F3654" s="81"/>
      <c r="G3654" s="82" t="s">
        <v>106</v>
      </c>
      <c r="H3654" s="90" t="n">
        <v>39052</v>
      </c>
      <c r="I3654" s="82" t="n">
        <v>-416253</v>
      </c>
      <c r="J3654" s="82" t="n">
        <v>0</v>
      </c>
      <c r="K3654" s="83" t="n">
        <f aca="false">IF(J3654=0,0,J3654/I3654)</f>
        <v>0</v>
      </c>
      <c r="L3654" s="83" t="n">
        <f aca="false">I3654/UOM</f>
        <v>-41.6253</v>
      </c>
      <c r="M3654" s="83" t="n">
        <f aca="false">J3654/UOM</f>
        <v>0</v>
      </c>
      <c r="N3654" s="84" t="str">
        <f aca="false">IF(F3654="P","PHY",IF(F3654="G","G",E3654))</f>
        <v>P</v>
      </c>
      <c r="O3654" s="84" t="str">
        <f aca="false">IF(ISNA(VLOOKUP(G3654,BadCanCurves,1,FALSE())),VLOOKUP(D3654,FOLIOS,6,FALSE()),"not used")</f>
        <v>not used</v>
      </c>
      <c r="P3654" s="84" t="n">
        <f aca="false">IF($N3654="P",VLOOKUP(H3654,PrcBuckets,2,FALSE()),0)</f>
        <v>13</v>
      </c>
      <c r="Q3654" s="84" t="n">
        <f aca="false">IF($N3654="D",VLOOKUP(H3654,BasisBuckets,2,FALSE()),0)</f>
        <v>0</v>
      </c>
      <c r="R3654" s="84" t="n">
        <f aca="false">IF($N3654="PHY",VLOOKUP(H3654,PGDBuckets,2,FALSE()),0)</f>
        <v>0</v>
      </c>
      <c r="S3654" s="84" t="n">
        <f aca="false">IF($N3654="G",VLOOKUP(H3654,PGDBuckets,2,FALSE()),0)</f>
        <v>0</v>
      </c>
      <c r="T3654" s="84" t="n">
        <f aca="false">SUM(P3654:S3654)</f>
        <v>13</v>
      </c>
      <c r="U3654" s="84" t="str">
        <f aca="false">IF(O3654="not used","-",O3654&amp;N3654&amp;T3654)</f>
        <v>-</v>
      </c>
      <c r="V3654" s="84" t="str">
        <f aca="false">IF(O3654="Not Used","-",VLOOKUP(D3654,FOLIOS,7,FALSE())&amp;H3654)</f>
        <v>-</v>
      </c>
      <c r="W3654" s="84" t="str">
        <f aca="false">IF(U3654="-","-",O3654&amp;E3654&amp;H3654)</f>
        <v>-</v>
      </c>
      <c r="X3654" s="85" t="str">
        <f aca="false">D3654&amp;G3654</f>
        <v>FT-CAND-EGSC-PRCTRANS:AECO/EMP</v>
      </c>
      <c r="AF3654" s="0" t="str">
        <f aca="false">D3654&amp;V3654</f>
        <v>FT-CAND-EGSC-PRC-</v>
      </c>
    </row>
    <row r="3655" customFormat="false" ht="12.75" hidden="false" customHeight="false" outlineLevel="0" collapsed="false">
      <c r="A3655" s="81" t="n">
        <v>36682</v>
      </c>
      <c r="B3655" s="82" t="s">
        <v>55</v>
      </c>
      <c r="C3655" s="82" t="s">
        <v>56</v>
      </c>
      <c r="D3655" s="82" t="s">
        <v>103</v>
      </c>
      <c r="E3655" s="82" t="s">
        <v>24</v>
      </c>
      <c r="F3655" s="81"/>
      <c r="G3655" s="82" t="s">
        <v>106</v>
      </c>
      <c r="H3655" s="90" t="n">
        <v>39083</v>
      </c>
      <c r="I3655" s="82" t="n">
        <v>-413678</v>
      </c>
      <c r="J3655" s="82" t="n">
        <v>0</v>
      </c>
      <c r="K3655" s="83" t="n">
        <f aca="false">IF(J3655=0,0,J3655/I3655)</f>
        <v>0</v>
      </c>
      <c r="L3655" s="83" t="n">
        <f aca="false">I3655/UOM</f>
        <v>-41.3678</v>
      </c>
      <c r="M3655" s="83" t="n">
        <f aca="false">J3655/UOM</f>
        <v>0</v>
      </c>
      <c r="N3655" s="84" t="str">
        <f aca="false">IF(F3655="P","PHY",IF(F3655="G","G",E3655))</f>
        <v>P</v>
      </c>
      <c r="O3655" s="84" t="str">
        <f aca="false">IF(ISNA(VLOOKUP(G3655,BadCanCurves,1,FALSE())),VLOOKUP(D3655,FOLIOS,6,FALSE()),"not used")</f>
        <v>not used</v>
      </c>
      <c r="P3655" s="84" t="n">
        <f aca="false">IF($N3655="P",VLOOKUP(H3655,PrcBuckets,2,FALSE()),0)</f>
        <v>13</v>
      </c>
      <c r="Q3655" s="84" t="n">
        <f aca="false">IF($N3655="D",VLOOKUP(H3655,BasisBuckets,2,FALSE()),0)</f>
        <v>0</v>
      </c>
      <c r="R3655" s="84" t="n">
        <f aca="false">IF($N3655="PHY",VLOOKUP(H3655,PGDBuckets,2,FALSE()),0)</f>
        <v>0</v>
      </c>
      <c r="S3655" s="84" t="n">
        <f aca="false">IF($N3655="G",VLOOKUP(H3655,PGDBuckets,2,FALSE()),0)</f>
        <v>0</v>
      </c>
      <c r="T3655" s="84" t="n">
        <f aca="false">SUM(P3655:S3655)</f>
        <v>13</v>
      </c>
      <c r="U3655" s="84" t="str">
        <f aca="false">IF(O3655="not used","-",O3655&amp;N3655&amp;T3655)</f>
        <v>-</v>
      </c>
      <c r="V3655" s="84" t="str">
        <f aca="false">IF(O3655="Not Used","-",VLOOKUP(D3655,FOLIOS,7,FALSE())&amp;H3655)</f>
        <v>-</v>
      </c>
      <c r="W3655" s="84" t="str">
        <f aca="false">IF(U3655="-","-",O3655&amp;E3655&amp;H3655)</f>
        <v>-</v>
      </c>
      <c r="X3655" s="85" t="str">
        <f aca="false">D3655&amp;G3655</f>
        <v>FT-CAND-EGSC-PRCTRANS:AECO/EMP</v>
      </c>
      <c r="AF3655" s="0" t="str">
        <f aca="false">D3655&amp;V3655</f>
        <v>FT-CAND-EGSC-PRC-</v>
      </c>
    </row>
    <row r="3656" customFormat="false" ht="12.75" hidden="false" customHeight="false" outlineLevel="0" collapsed="false">
      <c r="A3656" s="81" t="n">
        <v>36682</v>
      </c>
      <c r="B3656" s="82" t="s">
        <v>55</v>
      </c>
      <c r="C3656" s="82" t="s">
        <v>56</v>
      </c>
      <c r="D3656" s="82" t="s">
        <v>103</v>
      </c>
      <c r="E3656" s="82" t="s">
        <v>24</v>
      </c>
      <c r="F3656" s="81"/>
      <c r="G3656" s="82" t="s">
        <v>106</v>
      </c>
      <c r="H3656" s="90" t="n">
        <v>39114</v>
      </c>
      <c r="I3656" s="82" t="n">
        <v>-371331</v>
      </c>
      <c r="J3656" s="82" t="n">
        <v>0</v>
      </c>
      <c r="K3656" s="83" t="n">
        <f aca="false">IF(J3656=0,0,J3656/I3656)</f>
        <v>0</v>
      </c>
      <c r="L3656" s="83" t="n">
        <f aca="false">I3656/UOM</f>
        <v>-37.1331</v>
      </c>
      <c r="M3656" s="83" t="n">
        <f aca="false">J3656/UOM</f>
        <v>0</v>
      </c>
      <c r="N3656" s="84" t="str">
        <f aca="false">IF(F3656="P","PHY",IF(F3656="G","G",E3656))</f>
        <v>P</v>
      </c>
      <c r="O3656" s="84" t="str">
        <f aca="false">IF(ISNA(VLOOKUP(G3656,BadCanCurves,1,FALSE())),VLOOKUP(D3656,FOLIOS,6,FALSE()),"not used")</f>
        <v>not used</v>
      </c>
      <c r="P3656" s="84" t="n">
        <f aca="false">IF($N3656="P",VLOOKUP(H3656,PrcBuckets,2,FALSE()),0)</f>
        <v>13</v>
      </c>
      <c r="Q3656" s="84" t="n">
        <f aca="false">IF($N3656="D",VLOOKUP(H3656,BasisBuckets,2,FALSE()),0)</f>
        <v>0</v>
      </c>
      <c r="R3656" s="84" t="n">
        <f aca="false">IF($N3656="PHY",VLOOKUP(H3656,PGDBuckets,2,FALSE()),0)</f>
        <v>0</v>
      </c>
      <c r="S3656" s="84" t="n">
        <f aca="false">IF($N3656="G",VLOOKUP(H3656,PGDBuckets,2,FALSE()),0)</f>
        <v>0</v>
      </c>
      <c r="T3656" s="84" t="n">
        <f aca="false">SUM(P3656:S3656)</f>
        <v>13</v>
      </c>
      <c r="U3656" s="84" t="str">
        <f aca="false">IF(O3656="not used","-",O3656&amp;N3656&amp;T3656)</f>
        <v>-</v>
      </c>
      <c r="V3656" s="84" t="str">
        <f aca="false">IF(O3656="Not Used","-",VLOOKUP(D3656,FOLIOS,7,FALSE())&amp;H3656)</f>
        <v>-</v>
      </c>
      <c r="W3656" s="84" t="str">
        <f aca="false">IF(U3656="-","-",O3656&amp;E3656&amp;H3656)</f>
        <v>-</v>
      </c>
      <c r="X3656" s="85" t="str">
        <f aca="false">D3656&amp;G3656</f>
        <v>FT-CAND-EGSC-PRCTRANS:AECO/EMP</v>
      </c>
      <c r="AF3656" s="0" t="str">
        <f aca="false">D3656&amp;V3656</f>
        <v>FT-CAND-EGSC-PRC-</v>
      </c>
    </row>
    <row r="3657" customFormat="false" ht="12.75" hidden="false" customHeight="false" outlineLevel="0" collapsed="false">
      <c r="A3657" s="81" t="n">
        <v>36682</v>
      </c>
      <c r="B3657" s="82" t="s">
        <v>55</v>
      </c>
      <c r="C3657" s="82" t="s">
        <v>56</v>
      </c>
      <c r="D3657" s="82" t="s">
        <v>103</v>
      </c>
      <c r="E3657" s="82" t="s">
        <v>24</v>
      </c>
      <c r="F3657" s="81"/>
      <c r="G3657" s="82" t="s">
        <v>106</v>
      </c>
      <c r="H3657" s="90" t="n">
        <v>39142</v>
      </c>
      <c r="I3657" s="82" t="n">
        <v>-408816</v>
      </c>
      <c r="J3657" s="82" t="n">
        <v>0</v>
      </c>
      <c r="K3657" s="83" t="n">
        <f aca="false">IF(J3657=0,0,J3657/I3657)</f>
        <v>0</v>
      </c>
      <c r="L3657" s="83" t="n">
        <f aca="false">I3657/UOM</f>
        <v>-40.8816</v>
      </c>
      <c r="M3657" s="83" t="n">
        <f aca="false">J3657/UOM</f>
        <v>0</v>
      </c>
      <c r="N3657" s="84" t="str">
        <f aca="false">IF(F3657="P","PHY",IF(F3657="G","G",E3657))</f>
        <v>P</v>
      </c>
      <c r="O3657" s="84" t="str">
        <f aca="false">IF(ISNA(VLOOKUP(G3657,BadCanCurves,1,FALSE())),VLOOKUP(D3657,FOLIOS,6,FALSE()),"not used")</f>
        <v>not used</v>
      </c>
      <c r="P3657" s="84" t="n">
        <f aca="false">IF($N3657="P",VLOOKUP(H3657,PrcBuckets,2,FALSE()),0)</f>
        <v>13</v>
      </c>
      <c r="Q3657" s="84" t="n">
        <f aca="false">IF($N3657="D",VLOOKUP(H3657,BasisBuckets,2,FALSE()),0)</f>
        <v>0</v>
      </c>
      <c r="R3657" s="84" t="n">
        <f aca="false">IF($N3657="PHY",VLOOKUP(H3657,PGDBuckets,2,FALSE()),0)</f>
        <v>0</v>
      </c>
      <c r="S3657" s="84" t="n">
        <f aca="false">IF($N3657="G",VLOOKUP(H3657,PGDBuckets,2,FALSE()),0)</f>
        <v>0</v>
      </c>
      <c r="T3657" s="84" t="n">
        <f aca="false">SUM(P3657:S3657)</f>
        <v>13</v>
      </c>
      <c r="U3657" s="84" t="str">
        <f aca="false">IF(O3657="not used","-",O3657&amp;N3657&amp;T3657)</f>
        <v>-</v>
      </c>
      <c r="V3657" s="84" t="str">
        <f aca="false">IF(O3657="Not Used","-",VLOOKUP(D3657,FOLIOS,7,FALSE())&amp;H3657)</f>
        <v>-</v>
      </c>
      <c r="W3657" s="84" t="str">
        <f aca="false">IF(U3657="-","-",O3657&amp;E3657&amp;H3657)</f>
        <v>-</v>
      </c>
      <c r="X3657" s="85" t="str">
        <f aca="false">D3657&amp;G3657</f>
        <v>FT-CAND-EGSC-PRCTRANS:AECO/EMP</v>
      </c>
      <c r="AF3657" s="0" t="str">
        <f aca="false">D3657&amp;V3657</f>
        <v>FT-CAND-EGSC-PRC-</v>
      </c>
    </row>
    <row r="3658" customFormat="false" ht="12.75" hidden="false" customHeight="false" outlineLevel="0" collapsed="false">
      <c r="A3658" s="81" t="n">
        <v>36682</v>
      </c>
      <c r="B3658" s="82" t="s">
        <v>55</v>
      </c>
      <c r="C3658" s="82" t="s">
        <v>56</v>
      </c>
      <c r="D3658" s="82" t="s">
        <v>103</v>
      </c>
      <c r="E3658" s="82" t="s">
        <v>24</v>
      </c>
      <c r="F3658" s="81"/>
      <c r="G3658" s="82" t="s">
        <v>106</v>
      </c>
      <c r="H3658" s="90" t="n">
        <v>39173</v>
      </c>
      <c r="I3658" s="82" t="n">
        <v>-393177</v>
      </c>
      <c r="J3658" s="82" t="n">
        <v>0</v>
      </c>
      <c r="K3658" s="83" t="n">
        <f aca="false">IF(J3658=0,0,J3658/I3658)</f>
        <v>0</v>
      </c>
      <c r="L3658" s="83" t="n">
        <f aca="false">I3658/UOM</f>
        <v>-39.3177</v>
      </c>
      <c r="M3658" s="83" t="n">
        <f aca="false">J3658/UOM</f>
        <v>0</v>
      </c>
      <c r="N3658" s="84" t="str">
        <f aca="false">IF(F3658="P","PHY",IF(F3658="G","G",E3658))</f>
        <v>P</v>
      </c>
      <c r="O3658" s="84" t="str">
        <f aca="false">IF(ISNA(VLOOKUP(G3658,BadCanCurves,1,FALSE())),VLOOKUP(D3658,FOLIOS,6,FALSE()),"not used")</f>
        <v>not used</v>
      </c>
      <c r="P3658" s="84" t="n">
        <f aca="false">IF($N3658="P",VLOOKUP(H3658,PrcBuckets,2,FALSE()),0)</f>
        <v>13</v>
      </c>
      <c r="Q3658" s="84" t="n">
        <f aca="false">IF($N3658="D",VLOOKUP(H3658,BasisBuckets,2,FALSE()),0)</f>
        <v>0</v>
      </c>
      <c r="R3658" s="84" t="n">
        <f aca="false">IF($N3658="PHY",VLOOKUP(H3658,PGDBuckets,2,FALSE()),0)</f>
        <v>0</v>
      </c>
      <c r="S3658" s="84" t="n">
        <f aca="false">IF($N3658="G",VLOOKUP(H3658,PGDBuckets,2,FALSE()),0)</f>
        <v>0</v>
      </c>
      <c r="T3658" s="84" t="n">
        <f aca="false">SUM(P3658:S3658)</f>
        <v>13</v>
      </c>
      <c r="U3658" s="84" t="str">
        <f aca="false">IF(O3658="not used","-",O3658&amp;N3658&amp;T3658)</f>
        <v>-</v>
      </c>
      <c r="V3658" s="84" t="str">
        <f aca="false">IF(O3658="Not Used","-",VLOOKUP(D3658,FOLIOS,7,FALSE())&amp;H3658)</f>
        <v>-</v>
      </c>
      <c r="W3658" s="84" t="str">
        <f aca="false">IF(U3658="-","-",O3658&amp;E3658&amp;H3658)</f>
        <v>-</v>
      </c>
      <c r="X3658" s="85" t="str">
        <f aca="false">D3658&amp;G3658</f>
        <v>FT-CAND-EGSC-PRCTRANS:AECO/EMP</v>
      </c>
      <c r="AF3658" s="0" t="str">
        <f aca="false">D3658&amp;V3658</f>
        <v>FT-CAND-EGSC-PRC-</v>
      </c>
    </row>
    <row r="3659" customFormat="false" ht="12.75" hidden="false" customHeight="false" outlineLevel="0" collapsed="false">
      <c r="A3659" s="81" t="n">
        <v>36682</v>
      </c>
      <c r="B3659" s="82" t="s">
        <v>55</v>
      </c>
      <c r="C3659" s="82" t="s">
        <v>56</v>
      </c>
      <c r="D3659" s="82" t="s">
        <v>103</v>
      </c>
      <c r="E3659" s="82" t="s">
        <v>24</v>
      </c>
      <c r="F3659" s="81"/>
      <c r="G3659" s="82" t="s">
        <v>106</v>
      </c>
      <c r="H3659" s="90" t="n">
        <v>39203</v>
      </c>
      <c r="I3659" s="82" t="n">
        <v>-403845</v>
      </c>
      <c r="J3659" s="82" t="n">
        <v>0</v>
      </c>
      <c r="K3659" s="83" t="n">
        <f aca="false">IF(J3659=0,0,J3659/I3659)</f>
        <v>0</v>
      </c>
      <c r="L3659" s="83" t="n">
        <f aca="false">I3659/UOM</f>
        <v>-40.3845</v>
      </c>
      <c r="M3659" s="83" t="n">
        <f aca="false">J3659/UOM</f>
        <v>0</v>
      </c>
      <c r="N3659" s="84" t="str">
        <f aca="false">IF(F3659="P","PHY",IF(F3659="G","G",E3659))</f>
        <v>P</v>
      </c>
      <c r="O3659" s="84" t="str">
        <f aca="false">IF(ISNA(VLOOKUP(G3659,BadCanCurves,1,FALSE())),VLOOKUP(D3659,FOLIOS,6,FALSE()),"not used")</f>
        <v>not used</v>
      </c>
      <c r="P3659" s="84" t="n">
        <f aca="false">IF($N3659="P",VLOOKUP(H3659,PrcBuckets,2,FALSE()),0)</f>
        <v>13</v>
      </c>
      <c r="Q3659" s="84" t="n">
        <f aca="false">IF($N3659="D",VLOOKUP(H3659,BasisBuckets,2,FALSE()),0)</f>
        <v>0</v>
      </c>
      <c r="R3659" s="84" t="n">
        <f aca="false">IF($N3659="PHY",VLOOKUP(H3659,PGDBuckets,2,FALSE()),0)</f>
        <v>0</v>
      </c>
      <c r="S3659" s="84" t="n">
        <f aca="false">IF($N3659="G",VLOOKUP(H3659,PGDBuckets,2,FALSE()),0)</f>
        <v>0</v>
      </c>
      <c r="T3659" s="84" t="n">
        <f aca="false">SUM(P3659:S3659)</f>
        <v>13</v>
      </c>
      <c r="U3659" s="84" t="str">
        <f aca="false">IF(O3659="not used","-",O3659&amp;N3659&amp;T3659)</f>
        <v>-</v>
      </c>
      <c r="V3659" s="84" t="str">
        <f aca="false">IF(O3659="Not Used","-",VLOOKUP(D3659,FOLIOS,7,FALSE())&amp;H3659)</f>
        <v>-</v>
      </c>
      <c r="W3659" s="84" t="str">
        <f aca="false">IF(U3659="-","-",O3659&amp;E3659&amp;H3659)</f>
        <v>-</v>
      </c>
      <c r="X3659" s="85" t="str">
        <f aca="false">D3659&amp;G3659</f>
        <v>FT-CAND-EGSC-PRCTRANS:AECO/EMP</v>
      </c>
      <c r="AF3659" s="0" t="str">
        <f aca="false">D3659&amp;V3659</f>
        <v>FT-CAND-EGSC-PRC-</v>
      </c>
    </row>
    <row r="3660" customFormat="false" ht="12.75" hidden="false" customHeight="false" outlineLevel="0" collapsed="false">
      <c r="A3660" s="81" t="n">
        <v>36682</v>
      </c>
      <c r="B3660" s="82" t="s">
        <v>55</v>
      </c>
      <c r="C3660" s="82" t="s">
        <v>56</v>
      </c>
      <c r="D3660" s="82" t="s">
        <v>103</v>
      </c>
      <c r="E3660" s="82" t="s">
        <v>24</v>
      </c>
      <c r="F3660" s="81"/>
      <c r="G3660" s="82" t="s">
        <v>106</v>
      </c>
      <c r="H3660" s="90" t="n">
        <v>39234</v>
      </c>
      <c r="I3660" s="82" t="n">
        <v>-388394</v>
      </c>
      <c r="J3660" s="82" t="n">
        <v>0</v>
      </c>
      <c r="K3660" s="83" t="n">
        <f aca="false">IF(J3660=0,0,J3660/I3660)</f>
        <v>0</v>
      </c>
      <c r="L3660" s="83" t="n">
        <f aca="false">I3660/UOM</f>
        <v>-38.8394</v>
      </c>
      <c r="M3660" s="83" t="n">
        <f aca="false">J3660/UOM</f>
        <v>0</v>
      </c>
      <c r="N3660" s="84" t="str">
        <f aca="false">IF(F3660="P","PHY",IF(F3660="G","G",E3660))</f>
        <v>P</v>
      </c>
      <c r="O3660" s="84" t="str">
        <f aca="false">IF(ISNA(VLOOKUP(G3660,BadCanCurves,1,FALSE())),VLOOKUP(D3660,FOLIOS,6,FALSE()),"not used")</f>
        <v>not used</v>
      </c>
      <c r="P3660" s="84" t="n">
        <f aca="false">IF($N3660="P",VLOOKUP(H3660,PrcBuckets,2,FALSE()),0)</f>
        <v>13</v>
      </c>
      <c r="Q3660" s="84" t="n">
        <f aca="false">IF($N3660="D",VLOOKUP(H3660,BasisBuckets,2,FALSE()),0)</f>
        <v>0</v>
      </c>
      <c r="R3660" s="84" t="n">
        <f aca="false">IF($N3660="PHY",VLOOKUP(H3660,PGDBuckets,2,FALSE()),0)</f>
        <v>0</v>
      </c>
      <c r="S3660" s="84" t="n">
        <f aca="false">IF($N3660="G",VLOOKUP(H3660,PGDBuckets,2,FALSE()),0)</f>
        <v>0</v>
      </c>
      <c r="T3660" s="84" t="n">
        <f aca="false">SUM(P3660:S3660)</f>
        <v>13</v>
      </c>
      <c r="U3660" s="84" t="str">
        <f aca="false">IF(O3660="not used","-",O3660&amp;N3660&amp;T3660)</f>
        <v>-</v>
      </c>
      <c r="V3660" s="84" t="str">
        <f aca="false">IF(O3660="Not Used","-",VLOOKUP(D3660,FOLIOS,7,FALSE())&amp;H3660)</f>
        <v>-</v>
      </c>
      <c r="W3660" s="84" t="str">
        <f aca="false">IF(U3660="-","-",O3660&amp;E3660&amp;H3660)</f>
        <v>-</v>
      </c>
      <c r="X3660" s="85" t="str">
        <f aca="false">D3660&amp;G3660</f>
        <v>FT-CAND-EGSC-PRCTRANS:AECO/EMP</v>
      </c>
      <c r="AF3660" s="0" t="str">
        <f aca="false">D3660&amp;V3660</f>
        <v>FT-CAND-EGSC-PRC-</v>
      </c>
    </row>
    <row r="3661" customFormat="false" ht="12.75" hidden="false" customHeight="false" outlineLevel="0" collapsed="false">
      <c r="A3661" s="81" t="n">
        <v>36682</v>
      </c>
      <c r="B3661" s="82" t="s">
        <v>55</v>
      </c>
      <c r="C3661" s="82" t="s">
        <v>56</v>
      </c>
      <c r="D3661" s="82" t="s">
        <v>103</v>
      </c>
      <c r="E3661" s="82" t="s">
        <v>24</v>
      </c>
      <c r="F3661" s="81"/>
      <c r="G3661" s="82" t="s">
        <v>106</v>
      </c>
      <c r="H3661" s="90" t="n">
        <v>39264</v>
      </c>
      <c r="I3661" s="82" t="n">
        <v>-398971</v>
      </c>
      <c r="J3661" s="82" t="n">
        <v>0</v>
      </c>
      <c r="K3661" s="83" t="n">
        <f aca="false">IF(J3661=0,0,J3661/I3661)</f>
        <v>0</v>
      </c>
      <c r="L3661" s="83" t="n">
        <f aca="false">I3661/UOM</f>
        <v>-39.8971</v>
      </c>
      <c r="M3661" s="83" t="n">
        <f aca="false">J3661/UOM</f>
        <v>0</v>
      </c>
      <c r="N3661" s="84" t="str">
        <f aca="false">IF(F3661="P","PHY",IF(F3661="G","G",E3661))</f>
        <v>P</v>
      </c>
      <c r="O3661" s="84" t="str">
        <f aca="false">IF(ISNA(VLOOKUP(G3661,BadCanCurves,1,FALSE())),VLOOKUP(D3661,FOLIOS,6,FALSE()),"not used")</f>
        <v>not used</v>
      </c>
      <c r="P3661" s="84" t="n">
        <f aca="false">IF($N3661="P",VLOOKUP(H3661,PrcBuckets,2,FALSE()),0)</f>
        <v>13</v>
      </c>
      <c r="Q3661" s="84" t="n">
        <f aca="false">IF($N3661="D",VLOOKUP(H3661,BasisBuckets,2,FALSE()),0)</f>
        <v>0</v>
      </c>
      <c r="R3661" s="84" t="n">
        <f aca="false">IF($N3661="PHY",VLOOKUP(H3661,PGDBuckets,2,FALSE()),0)</f>
        <v>0</v>
      </c>
      <c r="S3661" s="84" t="n">
        <f aca="false">IF($N3661="G",VLOOKUP(H3661,PGDBuckets,2,FALSE()),0)</f>
        <v>0</v>
      </c>
      <c r="T3661" s="84" t="n">
        <f aca="false">SUM(P3661:S3661)</f>
        <v>13</v>
      </c>
      <c r="U3661" s="84" t="str">
        <f aca="false">IF(O3661="not used","-",O3661&amp;N3661&amp;T3661)</f>
        <v>-</v>
      </c>
      <c r="V3661" s="84" t="str">
        <f aca="false">IF(O3661="Not Used","-",VLOOKUP(D3661,FOLIOS,7,FALSE())&amp;H3661)</f>
        <v>-</v>
      </c>
      <c r="W3661" s="84" t="str">
        <f aca="false">IF(U3661="-","-",O3661&amp;E3661&amp;H3661)</f>
        <v>-</v>
      </c>
      <c r="X3661" s="85" t="str">
        <f aca="false">D3661&amp;G3661</f>
        <v>FT-CAND-EGSC-PRCTRANS:AECO/EMP</v>
      </c>
      <c r="AF3661" s="0" t="str">
        <f aca="false">D3661&amp;V3661</f>
        <v>FT-CAND-EGSC-PRC-</v>
      </c>
    </row>
    <row r="3662" customFormat="false" ht="12.75" hidden="false" customHeight="false" outlineLevel="0" collapsed="false">
      <c r="A3662" s="81" t="n">
        <v>36682</v>
      </c>
      <c r="B3662" s="82" t="s">
        <v>55</v>
      </c>
      <c r="C3662" s="82" t="s">
        <v>56</v>
      </c>
      <c r="D3662" s="82" t="s">
        <v>103</v>
      </c>
      <c r="E3662" s="82" t="s">
        <v>24</v>
      </c>
      <c r="F3662" s="81"/>
      <c r="G3662" s="82" t="s">
        <v>106</v>
      </c>
      <c r="H3662" s="90" t="n">
        <v>39295</v>
      </c>
      <c r="I3662" s="82" t="n">
        <v>-396548</v>
      </c>
      <c r="J3662" s="82" t="n">
        <v>0</v>
      </c>
      <c r="K3662" s="83" t="n">
        <f aca="false">IF(J3662=0,0,J3662/I3662)</f>
        <v>0</v>
      </c>
      <c r="L3662" s="83" t="n">
        <f aca="false">I3662/UOM</f>
        <v>-39.6548</v>
      </c>
      <c r="M3662" s="83" t="n">
        <f aca="false">J3662/UOM</f>
        <v>0</v>
      </c>
      <c r="N3662" s="84" t="str">
        <f aca="false">IF(F3662="P","PHY",IF(F3662="G","G",E3662))</f>
        <v>P</v>
      </c>
      <c r="O3662" s="84" t="str">
        <f aca="false">IF(ISNA(VLOOKUP(G3662,BadCanCurves,1,FALSE())),VLOOKUP(D3662,FOLIOS,6,FALSE()),"not used")</f>
        <v>not used</v>
      </c>
      <c r="P3662" s="84" t="n">
        <f aca="false">IF($N3662="P",VLOOKUP(H3662,PrcBuckets,2,FALSE()),0)</f>
        <v>13</v>
      </c>
      <c r="Q3662" s="84" t="n">
        <f aca="false">IF($N3662="D",VLOOKUP(H3662,BasisBuckets,2,FALSE()),0)</f>
        <v>0</v>
      </c>
      <c r="R3662" s="84" t="n">
        <f aca="false">IF($N3662="PHY",VLOOKUP(H3662,PGDBuckets,2,FALSE()),0)</f>
        <v>0</v>
      </c>
      <c r="S3662" s="84" t="n">
        <f aca="false">IF($N3662="G",VLOOKUP(H3662,PGDBuckets,2,FALSE()),0)</f>
        <v>0</v>
      </c>
      <c r="T3662" s="84" t="n">
        <f aca="false">SUM(P3662:S3662)</f>
        <v>13</v>
      </c>
      <c r="U3662" s="84" t="str">
        <f aca="false">IF(O3662="not used","-",O3662&amp;N3662&amp;T3662)</f>
        <v>-</v>
      </c>
      <c r="V3662" s="84" t="str">
        <f aca="false">IF(O3662="Not Used","-",VLOOKUP(D3662,FOLIOS,7,FALSE())&amp;H3662)</f>
        <v>-</v>
      </c>
      <c r="W3662" s="84" t="str">
        <f aca="false">IF(U3662="-","-",O3662&amp;E3662&amp;H3662)</f>
        <v>-</v>
      </c>
      <c r="X3662" s="85" t="str">
        <f aca="false">D3662&amp;G3662</f>
        <v>FT-CAND-EGSC-PRCTRANS:AECO/EMP</v>
      </c>
      <c r="AF3662" s="0" t="str">
        <f aca="false">D3662&amp;V3662</f>
        <v>FT-CAND-EGSC-PRC-</v>
      </c>
    </row>
    <row r="3663" customFormat="false" ht="12.75" hidden="false" customHeight="false" outlineLevel="0" collapsed="false">
      <c r="A3663" s="81" t="n">
        <v>36682</v>
      </c>
      <c r="B3663" s="82" t="s">
        <v>55</v>
      </c>
      <c r="C3663" s="82" t="s">
        <v>56</v>
      </c>
      <c r="D3663" s="82" t="s">
        <v>103</v>
      </c>
      <c r="E3663" s="82" t="s">
        <v>24</v>
      </c>
      <c r="F3663" s="81"/>
      <c r="G3663" s="82" t="s">
        <v>106</v>
      </c>
      <c r="H3663" s="90" t="n">
        <v>39326</v>
      </c>
      <c r="I3663" s="82" t="n">
        <v>-381426</v>
      </c>
      <c r="J3663" s="82" t="n">
        <v>0</v>
      </c>
      <c r="K3663" s="83" t="n">
        <f aca="false">IF(J3663=0,0,J3663/I3663)</f>
        <v>0</v>
      </c>
      <c r="L3663" s="83" t="n">
        <f aca="false">I3663/UOM</f>
        <v>-38.1426</v>
      </c>
      <c r="M3663" s="83" t="n">
        <f aca="false">J3663/UOM</f>
        <v>0</v>
      </c>
      <c r="N3663" s="84" t="str">
        <f aca="false">IF(F3663="P","PHY",IF(F3663="G","G",E3663))</f>
        <v>P</v>
      </c>
      <c r="O3663" s="84" t="str">
        <f aca="false">IF(ISNA(VLOOKUP(G3663,BadCanCurves,1,FALSE())),VLOOKUP(D3663,FOLIOS,6,FALSE()),"not used")</f>
        <v>not used</v>
      </c>
      <c r="P3663" s="84" t="n">
        <f aca="false">IF($N3663="P",VLOOKUP(H3663,PrcBuckets,2,FALSE()),0)</f>
        <v>13</v>
      </c>
      <c r="Q3663" s="84" t="n">
        <f aca="false">IF($N3663="D",VLOOKUP(H3663,BasisBuckets,2,FALSE()),0)</f>
        <v>0</v>
      </c>
      <c r="R3663" s="84" t="n">
        <f aca="false">IF($N3663="PHY",VLOOKUP(H3663,PGDBuckets,2,FALSE()),0)</f>
        <v>0</v>
      </c>
      <c r="S3663" s="84" t="n">
        <f aca="false">IF($N3663="G",VLOOKUP(H3663,PGDBuckets,2,FALSE()),0)</f>
        <v>0</v>
      </c>
      <c r="T3663" s="84" t="n">
        <f aca="false">SUM(P3663:S3663)</f>
        <v>13</v>
      </c>
      <c r="U3663" s="84" t="str">
        <f aca="false">IF(O3663="not used","-",O3663&amp;N3663&amp;T3663)</f>
        <v>-</v>
      </c>
      <c r="V3663" s="84" t="str">
        <f aca="false">IF(O3663="Not Used","-",VLOOKUP(D3663,FOLIOS,7,FALSE())&amp;H3663)</f>
        <v>-</v>
      </c>
      <c r="W3663" s="84" t="str">
        <f aca="false">IF(U3663="-","-",O3663&amp;E3663&amp;H3663)</f>
        <v>-</v>
      </c>
      <c r="X3663" s="85" t="str">
        <f aca="false">D3663&amp;G3663</f>
        <v>FT-CAND-EGSC-PRCTRANS:AECO/EMP</v>
      </c>
      <c r="AF3663" s="0" t="str">
        <f aca="false">D3663&amp;V3663</f>
        <v>FT-CAND-EGSC-PRC-</v>
      </c>
    </row>
    <row r="3664" customFormat="false" ht="12.75" hidden="false" customHeight="false" outlineLevel="0" collapsed="false">
      <c r="A3664" s="81" t="n">
        <v>36682</v>
      </c>
      <c r="B3664" s="82" t="s">
        <v>55</v>
      </c>
      <c r="C3664" s="82" t="s">
        <v>56</v>
      </c>
      <c r="D3664" s="82" t="s">
        <v>103</v>
      </c>
      <c r="E3664" s="82" t="s">
        <v>24</v>
      </c>
      <c r="F3664" s="81"/>
      <c r="G3664" s="82" t="s">
        <v>106</v>
      </c>
      <c r="H3664" s="90" t="n">
        <v>39356</v>
      </c>
      <c r="I3664" s="82" t="n">
        <v>-391823</v>
      </c>
      <c r="J3664" s="82" t="n">
        <v>0</v>
      </c>
      <c r="K3664" s="83" t="n">
        <f aca="false">IF(J3664=0,0,J3664/I3664)</f>
        <v>0</v>
      </c>
      <c r="L3664" s="83" t="n">
        <f aca="false">I3664/UOM</f>
        <v>-39.1823</v>
      </c>
      <c r="M3664" s="83" t="n">
        <f aca="false">J3664/UOM</f>
        <v>0</v>
      </c>
      <c r="N3664" s="84" t="str">
        <f aca="false">IF(F3664="P","PHY",IF(F3664="G","G",E3664))</f>
        <v>P</v>
      </c>
      <c r="O3664" s="84" t="str">
        <f aca="false">IF(ISNA(VLOOKUP(G3664,BadCanCurves,1,FALSE())),VLOOKUP(D3664,FOLIOS,6,FALSE()),"not used")</f>
        <v>not used</v>
      </c>
      <c r="P3664" s="84" t="n">
        <f aca="false">IF($N3664="P",VLOOKUP(H3664,PrcBuckets,2,FALSE()),0)</f>
        <v>13</v>
      </c>
      <c r="Q3664" s="84" t="n">
        <f aca="false">IF($N3664="D",VLOOKUP(H3664,BasisBuckets,2,FALSE()),0)</f>
        <v>0</v>
      </c>
      <c r="R3664" s="84" t="n">
        <f aca="false">IF($N3664="PHY",VLOOKUP(H3664,PGDBuckets,2,FALSE()),0)</f>
        <v>0</v>
      </c>
      <c r="S3664" s="84" t="n">
        <f aca="false">IF($N3664="G",VLOOKUP(H3664,PGDBuckets,2,FALSE()),0)</f>
        <v>0</v>
      </c>
      <c r="T3664" s="84" t="n">
        <f aca="false">SUM(P3664:S3664)</f>
        <v>13</v>
      </c>
      <c r="U3664" s="84" t="str">
        <f aca="false">IF(O3664="not used","-",O3664&amp;N3664&amp;T3664)</f>
        <v>-</v>
      </c>
      <c r="V3664" s="84" t="str">
        <f aca="false">IF(O3664="Not Used","-",VLOOKUP(D3664,FOLIOS,7,FALSE())&amp;H3664)</f>
        <v>-</v>
      </c>
      <c r="W3664" s="84" t="str">
        <f aca="false">IF(U3664="-","-",O3664&amp;E3664&amp;H3664)</f>
        <v>-</v>
      </c>
      <c r="X3664" s="85" t="str">
        <f aca="false">D3664&amp;G3664</f>
        <v>FT-CAND-EGSC-PRCTRANS:AECO/EMP</v>
      </c>
      <c r="AF3664" s="0" t="str">
        <f aca="false">D3664&amp;V3664</f>
        <v>FT-CAND-EGSC-PRC-</v>
      </c>
    </row>
    <row r="3665" customFormat="false" ht="12.75" hidden="false" customHeight="false" outlineLevel="0" collapsed="false">
      <c r="A3665" s="81" t="n">
        <v>36682</v>
      </c>
      <c r="B3665" s="82" t="s">
        <v>55</v>
      </c>
      <c r="C3665" s="82" t="s">
        <v>56</v>
      </c>
      <c r="D3665" s="82" t="s">
        <v>103</v>
      </c>
      <c r="E3665" s="82" t="s">
        <v>24</v>
      </c>
      <c r="F3665" s="81"/>
      <c r="G3665" s="82" t="s">
        <v>106</v>
      </c>
      <c r="H3665" s="90" t="n">
        <v>39387</v>
      </c>
      <c r="I3665" s="82" t="n">
        <v>-376882</v>
      </c>
      <c r="J3665" s="82" t="n">
        <v>0</v>
      </c>
      <c r="K3665" s="83" t="n">
        <f aca="false">IF(J3665=0,0,J3665/I3665)</f>
        <v>0</v>
      </c>
      <c r="L3665" s="83" t="n">
        <f aca="false">I3665/UOM</f>
        <v>-37.6882</v>
      </c>
      <c r="M3665" s="83" t="n">
        <f aca="false">J3665/UOM</f>
        <v>0</v>
      </c>
      <c r="N3665" s="84" t="str">
        <f aca="false">IF(F3665="P","PHY",IF(F3665="G","G",E3665))</f>
        <v>P</v>
      </c>
      <c r="O3665" s="84" t="str">
        <f aca="false">IF(ISNA(VLOOKUP(G3665,BadCanCurves,1,FALSE())),VLOOKUP(D3665,FOLIOS,6,FALSE()),"not used")</f>
        <v>not used</v>
      </c>
      <c r="P3665" s="84" t="n">
        <f aca="false">IF($N3665="P",VLOOKUP(H3665,PrcBuckets,2,FALSE()),0)</f>
        <v>13</v>
      </c>
      <c r="Q3665" s="84" t="n">
        <f aca="false">IF($N3665="D",VLOOKUP(H3665,BasisBuckets,2,FALSE()),0)</f>
        <v>0</v>
      </c>
      <c r="R3665" s="84" t="n">
        <f aca="false">IF($N3665="PHY",VLOOKUP(H3665,PGDBuckets,2,FALSE()),0)</f>
        <v>0</v>
      </c>
      <c r="S3665" s="84" t="n">
        <f aca="false">IF($N3665="G",VLOOKUP(H3665,PGDBuckets,2,FALSE()),0)</f>
        <v>0</v>
      </c>
      <c r="T3665" s="84" t="n">
        <f aca="false">SUM(P3665:S3665)</f>
        <v>13</v>
      </c>
      <c r="U3665" s="84" t="str">
        <f aca="false">IF(O3665="not used","-",O3665&amp;N3665&amp;T3665)</f>
        <v>-</v>
      </c>
      <c r="V3665" s="84" t="str">
        <f aca="false">IF(O3665="Not Used","-",VLOOKUP(D3665,FOLIOS,7,FALSE())&amp;H3665)</f>
        <v>-</v>
      </c>
      <c r="W3665" s="84" t="str">
        <f aca="false">IF(U3665="-","-",O3665&amp;E3665&amp;H3665)</f>
        <v>-</v>
      </c>
      <c r="X3665" s="85" t="str">
        <f aca="false">D3665&amp;G3665</f>
        <v>FT-CAND-EGSC-PRCTRANS:AECO/EMP</v>
      </c>
      <c r="AF3665" s="0" t="str">
        <f aca="false">D3665&amp;V3665</f>
        <v>FT-CAND-EGSC-PRC-</v>
      </c>
    </row>
    <row r="3666" customFormat="false" ht="12.75" hidden="false" customHeight="false" outlineLevel="0" collapsed="false">
      <c r="A3666" s="81" t="n">
        <v>36682</v>
      </c>
      <c r="B3666" s="82" t="s">
        <v>55</v>
      </c>
      <c r="C3666" s="82" t="s">
        <v>56</v>
      </c>
      <c r="D3666" s="82" t="s">
        <v>103</v>
      </c>
      <c r="E3666" s="82" t="s">
        <v>24</v>
      </c>
      <c r="F3666" s="81"/>
      <c r="G3666" s="82" t="s">
        <v>106</v>
      </c>
      <c r="H3666" s="90" t="n">
        <v>39417</v>
      </c>
      <c r="I3666" s="82" t="n">
        <v>-387156</v>
      </c>
      <c r="J3666" s="82" t="n">
        <v>0</v>
      </c>
      <c r="K3666" s="83" t="n">
        <f aca="false">IF(J3666=0,0,J3666/I3666)</f>
        <v>0</v>
      </c>
      <c r="L3666" s="83" t="n">
        <f aca="false">I3666/UOM</f>
        <v>-38.7156</v>
      </c>
      <c r="M3666" s="83" t="n">
        <f aca="false">J3666/UOM</f>
        <v>0</v>
      </c>
      <c r="N3666" s="84" t="str">
        <f aca="false">IF(F3666="P","PHY",IF(F3666="G","G",E3666))</f>
        <v>P</v>
      </c>
      <c r="O3666" s="84" t="str">
        <f aca="false">IF(ISNA(VLOOKUP(G3666,BadCanCurves,1,FALSE())),VLOOKUP(D3666,FOLIOS,6,FALSE()),"not used")</f>
        <v>not used</v>
      </c>
      <c r="P3666" s="84" t="n">
        <f aca="false">IF($N3666="P",VLOOKUP(H3666,PrcBuckets,2,FALSE()),0)</f>
        <v>13</v>
      </c>
      <c r="Q3666" s="84" t="n">
        <f aca="false">IF($N3666="D",VLOOKUP(H3666,BasisBuckets,2,FALSE()),0)</f>
        <v>0</v>
      </c>
      <c r="R3666" s="84" t="n">
        <f aca="false">IF($N3666="PHY",VLOOKUP(H3666,PGDBuckets,2,FALSE()),0)</f>
        <v>0</v>
      </c>
      <c r="S3666" s="84" t="n">
        <f aca="false">IF($N3666="G",VLOOKUP(H3666,PGDBuckets,2,FALSE()),0)</f>
        <v>0</v>
      </c>
      <c r="T3666" s="84" t="n">
        <f aca="false">SUM(P3666:S3666)</f>
        <v>13</v>
      </c>
      <c r="U3666" s="84" t="str">
        <f aca="false">IF(O3666="not used","-",O3666&amp;N3666&amp;T3666)</f>
        <v>-</v>
      </c>
      <c r="V3666" s="84" t="str">
        <f aca="false">IF(O3666="Not Used","-",VLOOKUP(D3666,FOLIOS,7,FALSE())&amp;H3666)</f>
        <v>-</v>
      </c>
      <c r="W3666" s="84" t="str">
        <f aca="false">IF(U3666="-","-",O3666&amp;E3666&amp;H3666)</f>
        <v>-</v>
      </c>
      <c r="X3666" s="85" t="str">
        <f aca="false">D3666&amp;G3666</f>
        <v>FT-CAND-EGSC-PRCTRANS:AECO/EMP</v>
      </c>
      <c r="AF3666" s="0" t="str">
        <f aca="false">D3666&amp;V3666</f>
        <v>FT-CAND-EGSC-PRC-</v>
      </c>
    </row>
    <row r="3667" customFormat="false" ht="12.75" hidden="false" customHeight="false" outlineLevel="0" collapsed="false">
      <c r="A3667" s="81" t="n">
        <v>36682</v>
      </c>
      <c r="B3667" s="82" t="s">
        <v>55</v>
      </c>
      <c r="C3667" s="82" t="s">
        <v>56</v>
      </c>
      <c r="D3667" s="82" t="s">
        <v>103</v>
      </c>
      <c r="E3667" s="82" t="s">
        <v>24</v>
      </c>
      <c r="F3667" s="81"/>
      <c r="G3667" s="82" t="s">
        <v>106</v>
      </c>
      <c r="H3667" s="90" t="n">
        <v>39448</v>
      </c>
      <c r="I3667" s="82" t="n">
        <v>-384805</v>
      </c>
      <c r="J3667" s="82" t="n">
        <v>0</v>
      </c>
      <c r="K3667" s="83" t="n">
        <f aca="false">IF(J3667=0,0,J3667/I3667)</f>
        <v>0</v>
      </c>
      <c r="L3667" s="83" t="n">
        <f aca="false">I3667/UOM</f>
        <v>-38.4805</v>
      </c>
      <c r="M3667" s="83" t="n">
        <f aca="false">J3667/UOM</f>
        <v>0</v>
      </c>
      <c r="N3667" s="84" t="str">
        <f aca="false">IF(F3667="P","PHY",IF(F3667="G","G",E3667))</f>
        <v>P</v>
      </c>
      <c r="O3667" s="84" t="str">
        <f aca="false">IF(ISNA(VLOOKUP(G3667,BadCanCurves,1,FALSE())),VLOOKUP(D3667,FOLIOS,6,FALSE()),"not used")</f>
        <v>not used</v>
      </c>
      <c r="P3667" s="84" t="n">
        <f aca="false">IF($N3667="P",VLOOKUP(H3667,PrcBuckets,2,FALSE()),0)</f>
        <v>13</v>
      </c>
      <c r="Q3667" s="84" t="n">
        <f aca="false">IF($N3667="D",VLOOKUP(H3667,BasisBuckets,2,FALSE()),0)</f>
        <v>0</v>
      </c>
      <c r="R3667" s="84" t="n">
        <f aca="false">IF($N3667="PHY",VLOOKUP(H3667,PGDBuckets,2,FALSE()),0)</f>
        <v>0</v>
      </c>
      <c r="S3667" s="84" t="n">
        <f aca="false">IF($N3667="G",VLOOKUP(H3667,PGDBuckets,2,FALSE()),0)</f>
        <v>0</v>
      </c>
      <c r="T3667" s="84" t="n">
        <f aca="false">SUM(P3667:S3667)</f>
        <v>13</v>
      </c>
      <c r="U3667" s="84" t="str">
        <f aca="false">IF(O3667="not used","-",O3667&amp;N3667&amp;T3667)</f>
        <v>-</v>
      </c>
      <c r="V3667" s="84" t="str">
        <f aca="false">IF(O3667="Not Used","-",VLOOKUP(D3667,FOLIOS,7,FALSE())&amp;H3667)</f>
        <v>-</v>
      </c>
      <c r="W3667" s="84" t="str">
        <f aca="false">IF(U3667="-","-",O3667&amp;E3667&amp;H3667)</f>
        <v>-</v>
      </c>
      <c r="X3667" s="85" t="str">
        <f aca="false">D3667&amp;G3667</f>
        <v>FT-CAND-EGSC-PRCTRANS:AECO/EMP</v>
      </c>
      <c r="AF3667" s="0" t="str">
        <f aca="false">D3667&amp;V3667</f>
        <v>FT-CAND-EGSC-PRC-</v>
      </c>
    </row>
    <row r="3668" customFormat="false" ht="12.75" hidden="false" customHeight="false" outlineLevel="0" collapsed="false">
      <c r="A3668" s="81" t="n">
        <v>36682</v>
      </c>
      <c r="B3668" s="82" t="s">
        <v>55</v>
      </c>
      <c r="C3668" s="82" t="s">
        <v>56</v>
      </c>
      <c r="D3668" s="82" t="s">
        <v>103</v>
      </c>
      <c r="E3668" s="82" t="s">
        <v>24</v>
      </c>
      <c r="F3668" s="81"/>
      <c r="G3668" s="82" t="s">
        <v>106</v>
      </c>
      <c r="H3668" s="90" t="n">
        <v>39479</v>
      </c>
      <c r="I3668" s="82" t="n">
        <v>-357793</v>
      </c>
      <c r="J3668" s="82" t="n">
        <v>0</v>
      </c>
      <c r="K3668" s="83" t="n">
        <f aca="false">IF(J3668=0,0,J3668/I3668)</f>
        <v>0</v>
      </c>
      <c r="L3668" s="83" t="n">
        <f aca="false">I3668/UOM</f>
        <v>-35.7793</v>
      </c>
      <c r="M3668" s="83" t="n">
        <f aca="false">J3668/UOM</f>
        <v>0</v>
      </c>
      <c r="N3668" s="84" t="str">
        <f aca="false">IF(F3668="P","PHY",IF(F3668="G","G",E3668))</f>
        <v>P</v>
      </c>
      <c r="O3668" s="84" t="str">
        <f aca="false">IF(ISNA(VLOOKUP(G3668,BadCanCurves,1,FALSE())),VLOOKUP(D3668,FOLIOS,6,FALSE()),"not used")</f>
        <v>not used</v>
      </c>
      <c r="P3668" s="84" t="n">
        <f aca="false">IF($N3668="P",VLOOKUP(H3668,PrcBuckets,2,FALSE()),0)</f>
        <v>13</v>
      </c>
      <c r="Q3668" s="84" t="n">
        <f aca="false">IF($N3668="D",VLOOKUP(H3668,BasisBuckets,2,FALSE()),0)</f>
        <v>0</v>
      </c>
      <c r="R3668" s="84" t="n">
        <f aca="false">IF($N3668="PHY",VLOOKUP(H3668,PGDBuckets,2,FALSE()),0)</f>
        <v>0</v>
      </c>
      <c r="S3668" s="84" t="n">
        <f aca="false">IF($N3668="G",VLOOKUP(H3668,PGDBuckets,2,FALSE()),0)</f>
        <v>0</v>
      </c>
      <c r="T3668" s="84" t="n">
        <f aca="false">SUM(P3668:S3668)</f>
        <v>13</v>
      </c>
      <c r="U3668" s="84" t="str">
        <f aca="false">IF(O3668="not used","-",O3668&amp;N3668&amp;T3668)</f>
        <v>-</v>
      </c>
      <c r="V3668" s="84" t="str">
        <f aca="false">IF(O3668="Not Used","-",VLOOKUP(D3668,FOLIOS,7,FALSE())&amp;H3668)</f>
        <v>-</v>
      </c>
      <c r="W3668" s="84" t="str">
        <f aca="false">IF(U3668="-","-",O3668&amp;E3668&amp;H3668)</f>
        <v>-</v>
      </c>
      <c r="X3668" s="85" t="str">
        <f aca="false">D3668&amp;G3668</f>
        <v>FT-CAND-EGSC-PRCTRANS:AECO/EMP</v>
      </c>
      <c r="AF3668" s="0" t="str">
        <f aca="false">D3668&amp;V3668</f>
        <v>FT-CAND-EGSC-PRC-</v>
      </c>
    </row>
    <row r="3669" customFormat="false" ht="12.75" hidden="false" customHeight="false" outlineLevel="0" collapsed="false">
      <c r="A3669" s="81" t="n">
        <v>36682</v>
      </c>
      <c r="B3669" s="82" t="s">
        <v>55</v>
      </c>
      <c r="C3669" s="82" t="s">
        <v>56</v>
      </c>
      <c r="D3669" s="82" t="s">
        <v>103</v>
      </c>
      <c r="E3669" s="82" t="s">
        <v>24</v>
      </c>
      <c r="F3669" s="81"/>
      <c r="G3669" s="82" t="s">
        <v>106</v>
      </c>
      <c r="H3669" s="90" t="n">
        <v>39508</v>
      </c>
      <c r="I3669" s="82" t="n">
        <v>-380296</v>
      </c>
      <c r="J3669" s="82" t="n">
        <v>0</v>
      </c>
      <c r="K3669" s="83" t="n">
        <f aca="false">IF(J3669=0,0,J3669/I3669)</f>
        <v>0</v>
      </c>
      <c r="L3669" s="83" t="n">
        <f aca="false">I3669/UOM</f>
        <v>-38.0296</v>
      </c>
      <c r="M3669" s="83" t="n">
        <f aca="false">J3669/UOM</f>
        <v>0</v>
      </c>
      <c r="N3669" s="84" t="str">
        <f aca="false">IF(F3669="P","PHY",IF(F3669="G","G",E3669))</f>
        <v>P</v>
      </c>
      <c r="O3669" s="84" t="str">
        <f aca="false">IF(ISNA(VLOOKUP(G3669,BadCanCurves,1,FALSE())),VLOOKUP(D3669,FOLIOS,6,FALSE()),"not used")</f>
        <v>not used</v>
      </c>
      <c r="P3669" s="84" t="n">
        <f aca="false">IF($N3669="P",VLOOKUP(H3669,PrcBuckets,2,FALSE()),0)</f>
        <v>13</v>
      </c>
      <c r="Q3669" s="84" t="n">
        <f aca="false">IF($N3669="D",VLOOKUP(H3669,BasisBuckets,2,FALSE()),0)</f>
        <v>0</v>
      </c>
      <c r="R3669" s="84" t="n">
        <f aca="false">IF($N3669="PHY",VLOOKUP(H3669,PGDBuckets,2,FALSE()),0)</f>
        <v>0</v>
      </c>
      <c r="S3669" s="84" t="n">
        <f aca="false">IF($N3669="G",VLOOKUP(H3669,PGDBuckets,2,FALSE()),0)</f>
        <v>0</v>
      </c>
      <c r="T3669" s="84" t="n">
        <f aca="false">SUM(P3669:S3669)</f>
        <v>13</v>
      </c>
      <c r="U3669" s="84" t="str">
        <f aca="false">IF(O3669="not used","-",O3669&amp;N3669&amp;T3669)</f>
        <v>-</v>
      </c>
      <c r="V3669" s="84" t="str">
        <f aca="false">IF(O3669="Not Used","-",VLOOKUP(D3669,FOLIOS,7,FALSE())&amp;H3669)</f>
        <v>-</v>
      </c>
      <c r="W3669" s="84" t="str">
        <f aca="false">IF(U3669="-","-",O3669&amp;E3669&amp;H3669)</f>
        <v>-</v>
      </c>
      <c r="X3669" s="85" t="str">
        <f aca="false">D3669&amp;G3669</f>
        <v>FT-CAND-EGSC-PRCTRANS:AECO/EMP</v>
      </c>
      <c r="AF3669" s="0" t="str">
        <f aca="false">D3669&amp;V3669</f>
        <v>FT-CAND-EGSC-PRC-</v>
      </c>
    </row>
    <row r="3670" customFormat="false" ht="12.75" hidden="false" customHeight="false" outlineLevel="0" collapsed="false">
      <c r="A3670" s="81" t="n">
        <v>36682</v>
      </c>
      <c r="B3670" s="82" t="s">
        <v>55</v>
      </c>
      <c r="C3670" s="82" t="s">
        <v>56</v>
      </c>
      <c r="D3670" s="82" t="s">
        <v>103</v>
      </c>
      <c r="E3670" s="82" t="s">
        <v>24</v>
      </c>
      <c r="F3670" s="81"/>
      <c r="G3670" s="82" t="s">
        <v>106</v>
      </c>
      <c r="H3670" s="90" t="n">
        <v>39539</v>
      </c>
      <c r="I3670" s="82" t="n">
        <v>-365794</v>
      </c>
      <c r="J3670" s="82" t="n">
        <v>0</v>
      </c>
      <c r="K3670" s="83" t="n">
        <f aca="false">IF(J3670=0,0,J3670/I3670)</f>
        <v>0</v>
      </c>
      <c r="L3670" s="83" t="n">
        <f aca="false">I3670/UOM</f>
        <v>-36.5794</v>
      </c>
      <c r="M3670" s="83" t="n">
        <f aca="false">J3670/UOM</f>
        <v>0</v>
      </c>
      <c r="N3670" s="84" t="str">
        <f aca="false">IF(F3670="P","PHY",IF(F3670="G","G",E3670))</f>
        <v>P</v>
      </c>
      <c r="O3670" s="84" t="str">
        <f aca="false">IF(ISNA(VLOOKUP(G3670,BadCanCurves,1,FALSE())),VLOOKUP(D3670,FOLIOS,6,FALSE()),"not used")</f>
        <v>not used</v>
      </c>
      <c r="P3670" s="84" t="n">
        <f aca="false">IF($N3670="P",VLOOKUP(H3670,PrcBuckets,2,FALSE()),0)</f>
        <v>13</v>
      </c>
      <c r="Q3670" s="84" t="n">
        <f aca="false">IF($N3670="D",VLOOKUP(H3670,BasisBuckets,2,FALSE()),0)</f>
        <v>0</v>
      </c>
      <c r="R3670" s="84" t="n">
        <f aca="false">IF($N3670="PHY",VLOOKUP(H3670,PGDBuckets,2,FALSE()),0)</f>
        <v>0</v>
      </c>
      <c r="S3670" s="84" t="n">
        <f aca="false">IF($N3670="G",VLOOKUP(H3670,PGDBuckets,2,FALSE()),0)</f>
        <v>0</v>
      </c>
      <c r="T3670" s="84" t="n">
        <f aca="false">SUM(P3670:S3670)</f>
        <v>13</v>
      </c>
      <c r="U3670" s="84" t="str">
        <f aca="false">IF(O3670="not used","-",O3670&amp;N3670&amp;T3670)</f>
        <v>-</v>
      </c>
      <c r="V3670" s="84" t="str">
        <f aca="false">IF(O3670="Not Used","-",VLOOKUP(D3670,FOLIOS,7,FALSE())&amp;H3670)</f>
        <v>-</v>
      </c>
      <c r="W3670" s="84" t="str">
        <f aca="false">IF(U3670="-","-",O3670&amp;E3670&amp;H3670)</f>
        <v>-</v>
      </c>
      <c r="X3670" s="85" t="str">
        <f aca="false">D3670&amp;G3670</f>
        <v>FT-CAND-EGSC-PRCTRANS:AECO/EMP</v>
      </c>
      <c r="AF3670" s="0" t="str">
        <f aca="false">D3670&amp;V3670</f>
        <v>FT-CAND-EGSC-PRC-</v>
      </c>
    </row>
    <row r="3671" customFormat="false" ht="12.75" hidden="false" customHeight="false" outlineLevel="0" collapsed="false">
      <c r="A3671" s="81" t="n">
        <v>36682</v>
      </c>
      <c r="B3671" s="82" t="s">
        <v>55</v>
      </c>
      <c r="C3671" s="82" t="s">
        <v>56</v>
      </c>
      <c r="D3671" s="82" t="s">
        <v>103</v>
      </c>
      <c r="E3671" s="82" t="s">
        <v>24</v>
      </c>
      <c r="F3671" s="81"/>
      <c r="G3671" s="82" t="s">
        <v>106</v>
      </c>
      <c r="H3671" s="90" t="n">
        <v>39569</v>
      </c>
      <c r="I3671" s="82" t="n">
        <v>-375767</v>
      </c>
      <c r="J3671" s="82" t="n">
        <v>0</v>
      </c>
      <c r="K3671" s="83" t="n">
        <f aca="false">IF(J3671=0,0,J3671/I3671)</f>
        <v>0</v>
      </c>
      <c r="L3671" s="83" t="n">
        <f aca="false">I3671/UOM</f>
        <v>-37.5767</v>
      </c>
      <c r="M3671" s="83" t="n">
        <f aca="false">J3671/UOM</f>
        <v>0</v>
      </c>
      <c r="N3671" s="84" t="str">
        <f aca="false">IF(F3671="P","PHY",IF(F3671="G","G",E3671))</f>
        <v>P</v>
      </c>
      <c r="O3671" s="84" t="str">
        <f aca="false">IF(ISNA(VLOOKUP(G3671,BadCanCurves,1,FALSE())),VLOOKUP(D3671,FOLIOS,6,FALSE()),"not used")</f>
        <v>not used</v>
      </c>
      <c r="P3671" s="84" t="n">
        <f aca="false">IF($N3671="P",VLOOKUP(H3671,PrcBuckets,2,FALSE()),0)</f>
        <v>13</v>
      </c>
      <c r="Q3671" s="84" t="n">
        <f aca="false">IF($N3671="D",VLOOKUP(H3671,BasisBuckets,2,FALSE()),0)</f>
        <v>0</v>
      </c>
      <c r="R3671" s="84" t="n">
        <f aca="false">IF($N3671="PHY",VLOOKUP(H3671,PGDBuckets,2,FALSE()),0)</f>
        <v>0</v>
      </c>
      <c r="S3671" s="84" t="n">
        <f aca="false">IF($N3671="G",VLOOKUP(H3671,PGDBuckets,2,FALSE()),0)</f>
        <v>0</v>
      </c>
      <c r="T3671" s="84" t="n">
        <f aca="false">SUM(P3671:S3671)</f>
        <v>13</v>
      </c>
      <c r="U3671" s="84" t="str">
        <f aca="false">IF(O3671="not used","-",O3671&amp;N3671&amp;T3671)</f>
        <v>-</v>
      </c>
      <c r="V3671" s="84" t="str">
        <f aca="false">IF(O3671="Not Used","-",VLOOKUP(D3671,FOLIOS,7,FALSE())&amp;H3671)</f>
        <v>-</v>
      </c>
      <c r="W3671" s="84" t="str">
        <f aca="false">IF(U3671="-","-",O3671&amp;E3671&amp;H3671)</f>
        <v>-</v>
      </c>
      <c r="X3671" s="85" t="str">
        <f aca="false">D3671&amp;G3671</f>
        <v>FT-CAND-EGSC-PRCTRANS:AECO/EMP</v>
      </c>
      <c r="AF3671" s="0" t="str">
        <f aca="false">D3671&amp;V3671</f>
        <v>FT-CAND-EGSC-PRC-</v>
      </c>
    </row>
    <row r="3672" customFormat="false" ht="12.75" hidden="false" customHeight="false" outlineLevel="0" collapsed="false">
      <c r="A3672" s="81" t="n">
        <v>36682</v>
      </c>
      <c r="B3672" s="82" t="s">
        <v>55</v>
      </c>
      <c r="C3672" s="82" t="s">
        <v>56</v>
      </c>
      <c r="D3672" s="82" t="s">
        <v>103</v>
      </c>
      <c r="E3672" s="82" t="s">
        <v>24</v>
      </c>
      <c r="F3672" s="81"/>
      <c r="G3672" s="82" t="s">
        <v>106</v>
      </c>
      <c r="H3672" s="90" t="n">
        <v>39600</v>
      </c>
      <c r="I3672" s="82" t="n">
        <v>-361438</v>
      </c>
      <c r="J3672" s="82" t="n">
        <v>0</v>
      </c>
      <c r="K3672" s="83" t="n">
        <f aca="false">IF(J3672=0,0,J3672/I3672)</f>
        <v>0</v>
      </c>
      <c r="L3672" s="83" t="n">
        <f aca="false">I3672/UOM</f>
        <v>-36.1438</v>
      </c>
      <c r="M3672" s="83" t="n">
        <f aca="false">J3672/UOM</f>
        <v>0</v>
      </c>
      <c r="N3672" s="84" t="str">
        <f aca="false">IF(F3672="P","PHY",IF(F3672="G","G",E3672))</f>
        <v>P</v>
      </c>
      <c r="O3672" s="84" t="str">
        <f aca="false">IF(ISNA(VLOOKUP(G3672,BadCanCurves,1,FALSE())),VLOOKUP(D3672,FOLIOS,6,FALSE()),"not used")</f>
        <v>not used</v>
      </c>
      <c r="P3672" s="84" t="n">
        <f aca="false">IF($N3672="P",VLOOKUP(H3672,PrcBuckets,2,FALSE()),0)</f>
        <v>13</v>
      </c>
      <c r="Q3672" s="84" t="n">
        <f aca="false">IF($N3672="D",VLOOKUP(H3672,BasisBuckets,2,FALSE()),0)</f>
        <v>0</v>
      </c>
      <c r="R3672" s="84" t="n">
        <f aca="false">IF($N3672="PHY",VLOOKUP(H3672,PGDBuckets,2,FALSE()),0)</f>
        <v>0</v>
      </c>
      <c r="S3672" s="84" t="n">
        <f aca="false">IF($N3672="G",VLOOKUP(H3672,PGDBuckets,2,FALSE()),0)</f>
        <v>0</v>
      </c>
      <c r="T3672" s="84" t="n">
        <f aca="false">SUM(P3672:S3672)</f>
        <v>13</v>
      </c>
      <c r="U3672" s="84" t="str">
        <f aca="false">IF(O3672="not used","-",O3672&amp;N3672&amp;T3672)</f>
        <v>-</v>
      </c>
      <c r="V3672" s="84" t="str">
        <f aca="false">IF(O3672="Not Used","-",VLOOKUP(D3672,FOLIOS,7,FALSE())&amp;H3672)</f>
        <v>-</v>
      </c>
      <c r="W3672" s="84" t="str">
        <f aca="false">IF(U3672="-","-",O3672&amp;E3672&amp;H3672)</f>
        <v>-</v>
      </c>
      <c r="X3672" s="85" t="str">
        <f aca="false">D3672&amp;G3672</f>
        <v>FT-CAND-EGSC-PRCTRANS:AECO/EMP</v>
      </c>
      <c r="AF3672" s="0" t="str">
        <f aca="false">D3672&amp;V3672</f>
        <v>FT-CAND-EGSC-PRC-</v>
      </c>
    </row>
    <row r="3673" customFormat="false" ht="12.75" hidden="false" customHeight="false" outlineLevel="0" collapsed="false">
      <c r="A3673" s="81" t="n">
        <v>36682</v>
      </c>
      <c r="B3673" s="82" t="s">
        <v>55</v>
      </c>
      <c r="C3673" s="82" t="s">
        <v>56</v>
      </c>
      <c r="D3673" s="82" t="s">
        <v>103</v>
      </c>
      <c r="E3673" s="82" t="s">
        <v>24</v>
      </c>
      <c r="F3673" s="81"/>
      <c r="G3673" s="82" t="s">
        <v>106</v>
      </c>
      <c r="H3673" s="90" t="n">
        <v>39630</v>
      </c>
      <c r="I3673" s="82" t="n">
        <v>-371292</v>
      </c>
      <c r="J3673" s="82" t="n">
        <v>0</v>
      </c>
      <c r="K3673" s="83" t="n">
        <f aca="false">IF(J3673=0,0,J3673/I3673)</f>
        <v>0</v>
      </c>
      <c r="L3673" s="83" t="n">
        <f aca="false">I3673/UOM</f>
        <v>-37.1292</v>
      </c>
      <c r="M3673" s="83" t="n">
        <f aca="false">J3673/UOM</f>
        <v>0</v>
      </c>
      <c r="N3673" s="84" t="str">
        <f aca="false">IF(F3673="P","PHY",IF(F3673="G","G",E3673))</f>
        <v>P</v>
      </c>
      <c r="O3673" s="84" t="str">
        <f aca="false">IF(ISNA(VLOOKUP(G3673,BadCanCurves,1,FALSE())),VLOOKUP(D3673,FOLIOS,6,FALSE()),"not used")</f>
        <v>not used</v>
      </c>
      <c r="P3673" s="84" t="n">
        <f aca="false">IF($N3673="P",VLOOKUP(H3673,PrcBuckets,2,FALSE()),0)</f>
        <v>13</v>
      </c>
      <c r="Q3673" s="84" t="n">
        <f aca="false">IF($N3673="D",VLOOKUP(H3673,BasisBuckets,2,FALSE()),0)</f>
        <v>0</v>
      </c>
      <c r="R3673" s="84" t="n">
        <f aca="false">IF($N3673="PHY",VLOOKUP(H3673,PGDBuckets,2,FALSE()),0)</f>
        <v>0</v>
      </c>
      <c r="S3673" s="84" t="n">
        <f aca="false">IF($N3673="G",VLOOKUP(H3673,PGDBuckets,2,FALSE()),0)</f>
        <v>0</v>
      </c>
      <c r="T3673" s="84" t="n">
        <f aca="false">SUM(P3673:S3673)</f>
        <v>13</v>
      </c>
      <c r="U3673" s="84" t="str">
        <f aca="false">IF(O3673="not used","-",O3673&amp;N3673&amp;T3673)</f>
        <v>-</v>
      </c>
      <c r="V3673" s="84" t="str">
        <f aca="false">IF(O3673="Not Used","-",VLOOKUP(D3673,FOLIOS,7,FALSE())&amp;H3673)</f>
        <v>-</v>
      </c>
      <c r="W3673" s="84" t="str">
        <f aca="false">IF(U3673="-","-",O3673&amp;E3673&amp;H3673)</f>
        <v>-</v>
      </c>
      <c r="X3673" s="85" t="str">
        <f aca="false">D3673&amp;G3673</f>
        <v>FT-CAND-EGSC-PRCTRANS:AECO/EMP</v>
      </c>
      <c r="AF3673" s="0" t="str">
        <f aca="false">D3673&amp;V3673</f>
        <v>FT-CAND-EGSC-PRC-</v>
      </c>
    </row>
    <row r="3674" customFormat="false" ht="12.75" hidden="false" customHeight="false" outlineLevel="0" collapsed="false">
      <c r="A3674" s="81" t="n">
        <v>36682</v>
      </c>
      <c r="B3674" s="82" t="s">
        <v>55</v>
      </c>
      <c r="C3674" s="82" t="s">
        <v>56</v>
      </c>
      <c r="D3674" s="82" t="s">
        <v>103</v>
      </c>
      <c r="E3674" s="82" t="s">
        <v>24</v>
      </c>
      <c r="F3674" s="81"/>
      <c r="G3674" s="82" t="s">
        <v>106</v>
      </c>
      <c r="H3674" s="90" t="n">
        <v>39661</v>
      </c>
      <c r="I3674" s="82" t="n">
        <v>-369039</v>
      </c>
      <c r="J3674" s="82" t="n">
        <v>0</v>
      </c>
      <c r="K3674" s="83" t="n">
        <f aca="false">IF(J3674=0,0,J3674/I3674)</f>
        <v>0</v>
      </c>
      <c r="L3674" s="83" t="n">
        <f aca="false">I3674/UOM</f>
        <v>-36.9039</v>
      </c>
      <c r="M3674" s="83" t="n">
        <f aca="false">J3674/UOM</f>
        <v>0</v>
      </c>
      <c r="N3674" s="84" t="str">
        <f aca="false">IF(F3674="P","PHY",IF(F3674="G","G",E3674))</f>
        <v>P</v>
      </c>
      <c r="O3674" s="84" t="str">
        <f aca="false">IF(ISNA(VLOOKUP(G3674,BadCanCurves,1,FALSE())),VLOOKUP(D3674,FOLIOS,6,FALSE()),"not used")</f>
        <v>not used</v>
      </c>
      <c r="P3674" s="84" t="n">
        <f aca="false">IF($N3674="P",VLOOKUP(H3674,PrcBuckets,2,FALSE()),0)</f>
        <v>13</v>
      </c>
      <c r="Q3674" s="84" t="n">
        <f aca="false">IF($N3674="D",VLOOKUP(H3674,BasisBuckets,2,FALSE()),0)</f>
        <v>0</v>
      </c>
      <c r="R3674" s="84" t="n">
        <f aca="false">IF($N3674="PHY",VLOOKUP(H3674,PGDBuckets,2,FALSE()),0)</f>
        <v>0</v>
      </c>
      <c r="S3674" s="84" t="n">
        <f aca="false">IF($N3674="G",VLOOKUP(H3674,PGDBuckets,2,FALSE()),0)</f>
        <v>0</v>
      </c>
      <c r="T3674" s="84" t="n">
        <f aca="false">SUM(P3674:S3674)</f>
        <v>13</v>
      </c>
      <c r="U3674" s="84" t="str">
        <f aca="false">IF(O3674="not used","-",O3674&amp;N3674&amp;T3674)</f>
        <v>-</v>
      </c>
      <c r="V3674" s="84" t="str">
        <f aca="false">IF(O3674="Not Used","-",VLOOKUP(D3674,FOLIOS,7,FALSE())&amp;H3674)</f>
        <v>-</v>
      </c>
      <c r="W3674" s="84" t="str">
        <f aca="false">IF(U3674="-","-",O3674&amp;E3674&amp;H3674)</f>
        <v>-</v>
      </c>
      <c r="X3674" s="85" t="str">
        <f aca="false">D3674&amp;G3674</f>
        <v>FT-CAND-EGSC-PRCTRANS:AECO/EMP</v>
      </c>
      <c r="AF3674" s="0" t="str">
        <f aca="false">D3674&amp;V3674</f>
        <v>FT-CAND-EGSC-PRC-</v>
      </c>
    </row>
    <row r="3675" customFormat="false" ht="12.75" hidden="false" customHeight="false" outlineLevel="0" collapsed="false">
      <c r="A3675" s="81" t="n">
        <v>36682</v>
      </c>
      <c r="B3675" s="82" t="s">
        <v>55</v>
      </c>
      <c r="C3675" s="82" t="s">
        <v>56</v>
      </c>
      <c r="D3675" s="82" t="s">
        <v>103</v>
      </c>
      <c r="E3675" s="82" t="s">
        <v>24</v>
      </c>
      <c r="F3675" s="81"/>
      <c r="G3675" s="82" t="s">
        <v>106</v>
      </c>
      <c r="H3675" s="90" t="n">
        <v>39692</v>
      </c>
      <c r="I3675" s="82" t="n">
        <v>-354967</v>
      </c>
      <c r="J3675" s="82" t="n">
        <v>0</v>
      </c>
      <c r="K3675" s="83" t="n">
        <f aca="false">IF(J3675=0,0,J3675/I3675)</f>
        <v>0</v>
      </c>
      <c r="L3675" s="83" t="n">
        <f aca="false">I3675/UOM</f>
        <v>-35.4967</v>
      </c>
      <c r="M3675" s="83" t="n">
        <f aca="false">J3675/UOM</f>
        <v>0</v>
      </c>
      <c r="N3675" s="84" t="str">
        <f aca="false">IF(F3675="P","PHY",IF(F3675="G","G",E3675))</f>
        <v>P</v>
      </c>
      <c r="O3675" s="84" t="str">
        <f aca="false">IF(ISNA(VLOOKUP(G3675,BadCanCurves,1,FALSE())),VLOOKUP(D3675,FOLIOS,6,FALSE()),"not used")</f>
        <v>not used</v>
      </c>
      <c r="P3675" s="84" t="n">
        <f aca="false">IF($N3675="P",VLOOKUP(H3675,PrcBuckets,2,FALSE()),0)</f>
        <v>13</v>
      </c>
      <c r="Q3675" s="84" t="n">
        <f aca="false">IF($N3675="D",VLOOKUP(H3675,BasisBuckets,2,FALSE()),0)</f>
        <v>0</v>
      </c>
      <c r="R3675" s="84" t="n">
        <f aca="false">IF($N3675="PHY",VLOOKUP(H3675,PGDBuckets,2,FALSE()),0)</f>
        <v>0</v>
      </c>
      <c r="S3675" s="84" t="n">
        <f aca="false">IF($N3675="G",VLOOKUP(H3675,PGDBuckets,2,FALSE()),0)</f>
        <v>0</v>
      </c>
      <c r="T3675" s="84" t="n">
        <f aca="false">SUM(P3675:S3675)</f>
        <v>13</v>
      </c>
      <c r="U3675" s="84" t="str">
        <f aca="false">IF(O3675="not used","-",O3675&amp;N3675&amp;T3675)</f>
        <v>-</v>
      </c>
      <c r="V3675" s="84" t="str">
        <f aca="false">IF(O3675="Not Used","-",VLOOKUP(D3675,FOLIOS,7,FALSE())&amp;H3675)</f>
        <v>-</v>
      </c>
      <c r="W3675" s="84" t="str">
        <f aca="false">IF(U3675="-","-",O3675&amp;E3675&amp;H3675)</f>
        <v>-</v>
      </c>
      <c r="X3675" s="85" t="str">
        <f aca="false">D3675&amp;G3675</f>
        <v>FT-CAND-EGSC-PRCTRANS:AECO/EMP</v>
      </c>
      <c r="AF3675" s="0" t="str">
        <f aca="false">D3675&amp;V3675</f>
        <v>FT-CAND-EGSC-PRC-</v>
      </c>
    </row>
    <row r="3676" customFormat="false" ht="12.75" hidden="false" customHeight="false" outlineLevel="0" collapsed="false">
      <c r="A3676" s="81" t="n">
        <v>36682</v>
      </c>
      <c r="B3676" s="82" t="s">
        <v>55</v>
      </c>
      <c r="C3676" s="82" t="s">
        <v>56</v>
      </c>
      <c r="D3676" s="82" t="s">
        <v>103</v>
      </c>
      <c r="E3676" s="82" t="s">
        <v>24</v>
      </c>
      <c r="F3676" s="81"/>
      <c r="G3676" s="82" t="s">
        <v>106</v>
      </c>
      <c r="H3676" s="90" t="n">
        <v>39722</v>
      </c>
      <c r="I3676" s="82" t="n">
        <v>-364644</v>
      </c>
      <c r="J3676" s="82" t="n">
        <v>0</v>
      </c>
      <c r="K3676" s="83" t="n">
        <f aca="false">IF(J3676=0,0,J3676/I3676)</f>
        <v>0</v>
      </c>
      <c r="L3676" s="83" t="n">
        <f aca="false">I3676/UOM</f>
        <v>-36.4644</v>
      </c>
      <c r="M3676" s="83" t="n">
        <f aca="false">J3676/UOM</f>
        <v>0</v>
      </c>
      <c r="N3676" s="84" t="str">
        <f aca="false">IF(F3676="P","PHY",IF(F3676="G","G",E3676))</f>
        <v>P</v>
      </c>
      <c r="O3676" s="84" t="str">
        <f aca="false">IF(ISNA(VLOOKUP(G3676,BadCanCurves,1,FALSE())),VLOOKUP(D3676,FOLIOS,6,FALSE()),"not used")</f>
        <v>not used</v>
      </c>
      <c r="P3676" s="84" t="n">
        <f aca="false">IF($N3676="P",VLOOKUP(H3676,PrcBuckets,2,FALSE()),0)</f>
        <v>13</v>
      </c>
      <c r="Q3676" s="84" t="n">
        <f aca="false">IF($N3676="D",VLOOKUP(H3676,BasisBuckets,2,FALSE()),0)</f>
        <v>0</v>
      </c>
      <c r="R3676" s="84" t="n">
        <f aca="false">IF($N3676="PHY",VLOOKUP(H3676,PGDBuckets,2,FALSE()),0)</f>
        <v>0</v>
      </c>
      <c r="S3676" s="84" t="n">
        <f aca="false">IF($N3676="G",VLOOKUP(H3676,PGDBuckets,2,FALSE()),0)</f>
        <v>0</v>
      </c>
      <c r="T3676" s="84" t="n">
        <f aca="false">SUM(P3676:S3676)</f>
        <v>13</v>
      </c>
      <c r="U3676" s="84" t="str">
        <f aca="false">IF(O3676="not used","-",O3676&amp;N3676&amp;T3676)</f>
        <v>-</v>
      </c>
      <c r="V3676" s="84" t="str">
        <f aca="false">IF(O3676="Not Used","-",VLOOKUP(D3676,FOLIOS,7,FALSE())&amp;H3676)</f>
        <v>-</v>
      </c>
      <c r="W3676" s="84" t="str">
        <f aca="false">IF(U3676="-","-",O3676&amp;E3676&amp;H3676)</f>
        <v>-</v>
      </c>
      <c r="X3676" s="85" t="str">
        <f aca="false">D3676&amp;G3676</f>
        <v>FT-CAND-EGSC-PRCTRANS:AECO/EMP</v>
      </c>
      <c r="AF3676" s="0" t="str">
        <f aca="false">D3676&amp;V3676</f>
        <v>FT-CAND-EGSC-PRC-</v>
      </c>
    </row>
    <row r="3677" customFormat="false" ht="12.75" hidden="false" customHeight="false" outlineLevel="0" collapsed="false">
      <c r="A3677" s="81" t="n">
        <v>36682</v>
      </c>
      <c r="B3677" s="82" t="s">
        <v>55</v>
      </c>
      <c r="C3677" s="82" t="s">
        <v>56</v>
      </c>
      <c r="D3677" s="82" t="s">
        <v>103</v>
      </c>
      <c r="E3677" s="82" t="s">
        <v>24</v>
      </c>
      <c r="F3677" s="81"/>
      <c r="G3677" s="82" t="s">
        <v>106</v>
      </c>
      <c r="H3677" s="90" t="n">
        <v>39753</v>
      </c>
      <c r="I3677" s="82" t="n">
        <v>-350740</v>
      </c>
      <c r="J3677" s="82" t="n">
        <v>0</v>
      </c>
      <c r="K3677" s="83" t="n">
        <f aca="false">IF(J3677=0,0,J3677/I3677)</f>
        <v>0</v>
      </c>
      <c r="L3677" s="83" t="n">
        <f aca="false">I3677/UOM</f>
        <v>-35.074</v>
      </c>
      <c r="M3677" s="83" t="n">
        <f aca="false">J3677/UOM</f>
        <v>0</v>
      </c>
      <c r="N3677" s="84" t="str">
        <f aca="false">IF(F3677="P","PHY",IF(F3677="G","G",E3677))</f>
        <v>P</v>
      </c>
      <c r="O3677" s="84" t="str">
        <f aca="false">IF(ISNA(VLOOKUP(G3677,BadCanCurves,1,FALSE())),VLOOKUP(D3677,FOLIOS,6,FALSE()),"not used")</f>
        <v>not used</v>
      </c>
      <c r="P3677" s="84" t="n">
        <f aca="false">IF($N3677="P",VLOOKUP(H3677,PrcBuckets,2,FALSE()),0)</f>
        <v>13</v>
      </c>
      <c r="Q3677" s="84" t="n">
        <f aca="false">IF($N3677="D",VLOOKUP(H3677,BasisBuckets,2,FALSE()),0)</f>
        <v>0</v>
      </c>
      <c r="R3677" s="84" t="n">
        <f aca="false">IF($N3677="PHY",VLOOKUP(H3677,PGDBuckets,2,FALSE()),0)</f>
        <v>0</v>
      </c>
      <c r="S3677" s="84" t="n">
        <f aca="false">IF($N3677="G",VLOOKUP(H3677,PGDBuckets,2,FALSE()),0)</f>
        <v>0</v>
      </c>
      <c r="T3677" s="84" t="n">
        <f aca="false">SUM(P3677:S3677)</f>
        <v>13</v>
      </c>
      <c r="U3677" s="84" t="str">
        <f aca="false">IF(O3677="not used","-",O3677&amp;N3677&amp;T3677)</f>
        <v>-</v>
      </c>
      <c r="V3677" s="84" t="str">
        <f aca="false">IF(O3677="Not Used","-",VLOOKUP(D3677,FOLIOS,7,FALSE())&amp;H3677)</f>
        <v>-</v>
      </c>
      <c r="W3677" s="84" t="str">
        <f aca="false">IF(U3677="-","-",O3677&amp;E3677&amp;H3677)</f>
        <v>-</v>
      </c>
      <c r="X3677" s="85" t="str">
        <f aca="false">D3677&amp;G3677</f>
        <v>FT-CAND-EGSC-PRCTRANS:AECO/EMP</v>
      </c>
      <c r="AF3677" s="0" t="str">
        <f aca="false">D3677&amp;V3677</f>
        <v>FT-CAND-EGSC-PRC-</v>
      </c>
    </row>
    <row r="3678" customFormat="false" ht="12.75" hidden="false" customHeight="false" outlineLevel="0" collapsed="false">
      <c r="A3678" s="81" t="n">
        <v>36682</v>
      </c>
      <c r="B3678" s="82" t="s">
        <v>55</v>
      </c>
      <c r="C3678" s="82" t="s">
        <v>56</v>
      </c>
      <c r="D3678" s="82" t="s">
        <v>103</v>
      </c>
      <c r="E3678" s="82" t="s">
        <v>24</v>
      </c>
      <c r="F3678" s="81"/>
      <c r="G3678" s="82" t="s">
        <v>106</v>
      </c>
      <c r="H3678" s="90" t="n">
        <v>39783</v>
      </c>
      <c r="I3678" s="82" t="n">
        <v>-360303</v>
      </c>
      <c r="J3678" s="82" t="n">
        <v>0</v>
      </c>
      <c r="K3678" s="83" t="n">
        <f aca="false">IF(J3678=0,0,J3678/I3678)</f>
        <v>0</v>
      </c>
      <c r="L3678" s="83" t="n">
        <f aca="false">I3678/UOM</f>
        <v>-36.0303</v>
      </c>
      <c r="M3678" s="83" t="n">
        <f aca="false">J3678/UOM</f>
        <v>0</v>
      </c>
      <c r="N3678" s="84" t="str">
        <f aca="false">IF(F3678="P","PHY",IF(F3678="G","G",E3678))</f>
        <v>P</v>
      </c>
      <c r="O3678" s="84" t="str">
        <f aca="false">IF(ISNA(VLOOKUP(G3678,BadCanCurves,1,FALSE())),VLOOKUP(D3678,FOLIOS,6,FALSE()),"not used")</f>
        <v>not used</v>
      </c>
      <c r="P3678" s="84" t="n">
        <f aca="false">IF($N3678="P",VLOOKUP(H3678,PrcBuckets,2,FALSE()),0)</f>
        <v>13</v>
      </c>
      <c r="Q3678" s="84" t="n">
        <f aca="false">IF($N3678="D",VLOOKUP(H3678,BasisBuckets,2,FALSE()),0)</f>
        <v>0</v>
      </c>
      <c r="R3678" s="84" t="n">
        <f aca="false">IF($N3678="PHY",VLOOKUP(H3678,PGDBuckets,2,FALSE()),0)</f>
        <v>0</v>
      </c>
      <c r="S3678" s="84" t="n">
        <f aca="false">IF($N3678="G",VLOOKUP(H3678,PGDBuckets,2,FALSE()),0)</f>
        <v>0</v>
      </c>
      <c r="T3678" s="84" t="n">
        <f aca="false">SUM(P3678:S3678)</f>
        <v>13</v>
      </c>
      <c r="U3678" s="84" t="str">
        <f aca="false">IF(O3678="not used","-",O3678&amp;N3678&amp;T3678)</f>
        <v>-</v>
      </c>
      <c r="V3678" s="84" t="str">
        <f aca="false">IF(O3678="Not Used","-",VLOOKUP(D3678,FOLIOS,7,FALSE())&amp;H3678)</f>
        <v>-</v>
      </c>
      <c r="W3678" s="84" t="str">
        <f aca="false">IF(U3678="-","-",O3678&amp;E3678&amp;H3678)</f>
        <v>-</v>
      </c>
      <c r="X3678" s="85" t="str">
        <f aca="false">D3678&amp;G3678</f>
        <v>FT-CAND-EGSC-PRCTRANS:AECO/EMP</v>
      </c>
      <c r="AF3678" s="0" t="str">
        <f aca="false">D3678&amp;V3678</f>
        <v>FT-CAND-EGSC-PRC-</v>
      </c>
    </row>
    <row r="3679" customFormat="false" ht="12.75" hidden="false" customHeight="false" outlineLevel="0" collapsed="false">
      <c r="A3679" s="81" t="n">
        <v>36682</v>
      </c>
      <c r="B3679" s="82" t="s">
        <v>55</v>
      </c>
      <c r="C3679" s="82" t="s">
        <v>56</v>
      </c>
      <c r="D3679" s="82" t="s">
        <v>103</v>
      </c>
      <c r="E3679" s="82" t="s">
        <v>24</v>
      </c>
      <c r="F3679" s="81"/>
      <c r="G3679" s="82" t="s">
        <v>106</v>
      </c>
      <c r="H3679" s="90" t="n">
        <v>39814</v>
      </c>
      <c r="I3679" s="82" t="n">
        <v>-358117</v>
      </c>
      <c r="J3679" s="82" t="n">
        <v>0</v>
      </c>
      <c r="K3679" s="83" t="n">
        <f aca="false">IF(J3679=0,0,J3679/I3679)</f>
        <v>0</v>
      </c>
      <c r="L3679" s="83" t="n">
        <f aca="false">I3679/UOM</f>
        <v>-35.8117</v>
      </c>
      <c r="M3679" s="83" t="n">
        <f aca="false">J3679/UOM</f>
        <v>0</v>
      </c>
      <c r="N3679" s="84" t="str">
        <f aca="false">IF(F3679="P","PHY",IF(F3679="G","G",E3679))</f>
        <v>P</v>
      </c>
      <c r="O3679" s="84" t="str">
        <f aca="false">IF(ISNA(VLOOKUP(G3679,BadCanCurves,1,FALSE())),VLOOKUP(D3679,FOLIOS,6,FALSE()),"not used")</f>
        <v>not used</v>
      </c>
      <c r="P3679" s="84" t="n">
        <f aca="false">IF($N3679="P",VLOOKUP(H3679,PrcBuckets,2,FALSE()),0)</f>
        <v>13</v>
      </c>
      <c r="Q3679" s="84" t="n">
        <f aca="false">IF($N3679="D",VLOOKUP(H3679,BasisBuckets,2,FALSE()),0)</f>
        <v>0</v>
      </c>
      <c r="R3679" s="84" t="n">
        <f aca="false">IF($N3679="PHY",VLOOKUP(H3679,PGDBuckets,2,FALSE()),0)</f>
        <v>0</v>
      </c>
      <c r="S3679" s="84" t="n">
        <f aca="false">IF($N3679="G",VLOOKUP(H3679,PGDBuckets,2,FALSE()),0)</f>
        <v>0</v>
      </c>
      <c r="T3679" s="84" t="n">
        <f aca="false">SUM(P3679:S3679)</f>
        <v>13</v>
      </c>
      <c r="U3679" s="84" t="str">
        <f aca="false">IF(O3679="not used","-",O3679&amp;N3679&amp;T3679)</f>
        <v>-</v>
      </c>
      <c r="V3679" s="84" t="str">
        <f aca="false">IF(O3679="Not Used","-",VLOOKUP(D3679,FOLIOS,7,FALSE())&amp;H3679)</f>
        <v>-</v>
      </c>
      <c r="W3679" s="84" t="str">
        <f aca="false">IF(U3679="-","-",O3679&amp;E3679&amp;H3679)</f>
        <v>-</v>
      </c>
      <c r="X3679" s="85" t="str">
        <f aca="false">D3679&amp;G3679</f>
        <v>FT-CAND-EGSC-PRCTRANS:AECO/EMP</v>
      </c>
      <c r="AF3679" s="0" t="str">
        <f aca="false">D3679&amp;V3679</f>
        <v>FT-CAND-EGSC-PRC-</v>
      </c>
    </row>
    <row r="3680" customFormat="false" ht="12.75" hidden="false" customHeight="false" outlineLevel="0" collapsed="false">
      <c r="A3680" s="81" t="n">
        <v>36682</v>
      </c>
      <c r="B3680" s="82" t="s">
        <v>55</v>
      </c>
      <c r="C3680" s="82" t="s">
        <v>56</v>
      </c>
      <c r="D3680" s="82" t="s">
        <v>103</v>
      </c>
      <c r="E3680" s="82" t="s">
        <v>24</v>
      </c>
      <c r="F3680" s="81"/>
      <c r="G3680" s="82" t="s">
        <v>106</v>
      </c>
      <c r="H3680" s="90" t="n">
        <v>39845</v>
      </c>
      <c r="I3680" s="82" t="n">
        <v>-321498</v>
      </c>
      <c r="J3680" s="82" t="n">
        <v>0</v>
      </c>
      <c r="K3680" s="83" t="n">
        <f aca="false">IF(J3680=0,0,J3680/I3680)</f>
        <v>0</v>
      </c>
      <c r="L3680" s="83" t="n">
        <f aca="false">I3680/UOM</f>
        <v>-32.1498</v>
      </c>
      <c r="M3680" s="83" t="n">
        <f aca="false">J3680/UOM</f>
        <v>0</v>
      </c>
      <c r="N3680" s="84" t="str">
        <f aca="false">IF(F3680="P","PHY",IF(F3680="G","G",E3680))</f>
        <v>P</v>
      </c>
      <c r="O3680" s="84" t="str">
        <f aca="false">IF(ISNA(VLOOKUP(G3680,BadCanCurves,1,FALSE())),VLOOKUP(D3680,FOLIOS,6,FALSE()),"not used")</f>
        <v>not used</v>
      </c>
      <c r="P3680" s="84" t="n">
        <f aca="false">IF($N3680="P",VLOOKUP(H3680,PrcBuckets,2,FALSE()),0)</f>
        <v>13</v>
      </c>
      <c r="Q3680" s="84" t="n">
        <f aca="false">IF($N3680="D",VLOOKUP(H3680,BasisBuckets,2,FALSE()),0)</f>
        <v>0</v>
      </c>
      <c r="R3680" s="84" t="n">
        <f aca="false">IF($N3680="PHY",VLOOKUP(H3680,PGDBuckets,2,FALSE()),0)</f>
        <v>0</v>
      </c>
      <c r="S3680" s="84" t="n">
        <f aca="false">IF($N3680="G",VLOOKUP(H3680,PGDBuckets,2,FALSE()),0)</f>
        <v>0</v>
      </c>
      <c r="T3680" s="84" t="n">
        <f aca="false">SUM(P3680:S3680)</f>
        <v>13</v>
      </c>
      <c r="U3680" s="84" t="str">
        <f aca="false">IF(O3680="not used","-",O3680&amp;N3680&amp;T3680)</f>
        <v>-</v>
      </c>
      <c r="V3680" s="84" t="str">
        <f aca="false">IF(O3680="Not Used","-",VLOOKUP(D3680,FOLIOS,7,FALSE())&amp;H3680)</f>
        <v>-</v>
      </c>
      <c r="W3680" s="84" t="str">
        <f aca="false">IF(U3680="-","-",O3680&amp;E3680&amp;H3680)</f>
        <v>-</v>
      </c>
      <c r="X3680" s="85" t="str">
        <f aca="false">D3680&amp;G3680</f>
        <v>FT-CAND-EGSC-PRCTRANS:AECO/EMP</v>
      </c>
      <c r="AF3680" s="0" t="str">
        <f aca="false">D3680&amp;V3680</f>
        <v>FT-CAND-EGSC-PRC-</v>
      </c>
    </row>
    <row r="3681" customFormat="false" ht="12.75" hidden="false" customHeight="false" outlineLevel="0" collapsed="false">
      <c r="A3681" s="81" t="n">
        <v>36682</v>
      </c>
      <c r="B3681" s="82" t="s">
        <v>55</v>
      </c>
      <c r="C3681" s="82" t="s">
        <v>56</v>
      </c>
      <c r="D3681" s="82" t="s">
        <v>103</v>
      </c>
      <c r="E3681" s="82" t="s">
        <v>24</v>
      </c>
      <c r="F3681" s="81"/>
      <c r="G3681" s="82" t="s">
        <v>106</v>
      </c>
      <c r="H3681" s="90" t="n">
        <v>39873</v>
      </c>
      <c r="I3681" s="82" t="n">
        <v>-353993</v>
      </c>
      <c r="J3681" s="82" t="n">
        <v>0</v>
      </c>
      <c r="K3681" s="83" t="n">
        <f aca="false">IF(J3681=0,0,J3681/I3681)</f>
        <v>0</v>
      </c>
      <c r="L3681" s="83" t="n">
        <f aca="false">I3681/UOM</f>
        <v>-35.3993</v>
      </c>
      <c r="M3681" s="83" t="n">
        <f aca="false">J3681/UOM</f>
        <v>0</v>
      </c>
      <c r="N3681" s="84" t="str">
        <f aca="false">IF(F3681="P","PHY",IF(F3681="G","G",E3681))</f>
        <v>P</v>
      </c>
      <c r="O3681" s="84" t="str">
        <f aca="false">IF(ISNA(VLOOKUP(G3681,BadCanCurves,1,FALSE())),VLOOKUP(D3681,FOLIOS,6,FALSE()),"not used")</f>
        <v>not used</v>
      </c>
      <c r="P3681" s="84" t="n">
        <f aca="false">IF($N3681="P",VLOOKUP(H3681,PrcBuckets,2,FALSE()),0)</f>
        <v>13</v>
      </c>
      <c r="Q3681" s="84" t="n">
        <f aca="false">IF($N3681="D",VLOOKUP(H3681,BasisBuckets,2,FALSE()),0)</f>
        <v>0</v>
      </c>
      <c r="R3681" s="84" t="n">
        <f aca="false">IF($N3681="PHY",VLOOKUP(H3681,PGDBuckets,2,FALSE()),0)</f>
        <v>0</v>
      </c>
      <c r="S3681" s="84" t="n">
        <f aca="false">IF($N3681="G",VLOOKUP(H3681,PGDBuckets,2,FALSE()),0)</f>
        <v>0</v>
      </c>
      <c r="T3681" s="84" t="n">
        <f aca="false">SUM(P3681:S3681)</f>
        <v>13</v>
      </c>
      <c r="U3681" s="84" t="str">
        <f aca="false">IF(O3681="not used","-",O3681&amp;N3681&amp;T3681)</f>
        <v>-</v>
      </c>
      <c r="V3681" s="84" t="str">
        <f aca="false">IF(O3681="Not Used","-",VLOOKUP(D3681,FOLIOS,7,FALSE())&amp;H3681)</f>
        <v>-</v>
      </c>
      <c r="W3681" s="84" t="str">
        <f aca="false">IF(U3681="-","-",O3681&amp;E3681&amp;H3681)</f>
        <v>-</v>
      </c>
      <c r="X3681" s="85" t="str">
        <f aca="false">D3681&amp;G3681</f>
        <v>FT-CAND-EGSC-PRCTRANS:AECO/EMP</v>
      </c>
      <c r="AF3681" s="0" t="str">
        <f aca="false">D3681&amp;V3681</f>
        <v>FT-CAND-EGSC-PRC-</v>
      </c>
    </row>
    <row r="3682" customFormat="false" ht="12.75" hidden="false" customHeight="false" outlineLevel="0" collapsed="false">
      <c r="A3682" s="81" t="n">
        <v>36682</v>
      </c>
      <c r="B3682" s="82" t="s">
        <v>55</v>
      </c>
      <c r="C3682" s="82" t="s">
        <v>56</v>
      </c>
      <c r="D3682" s="82" t="s">
        <v>103</v>
      </c>
      <c r="E3682" s="82" t="s">
        <v>24</v>
      </c>
      <c r="F3682" s="81"/>
      <c r="G3682" s="82" t="s">
        <v>106</v>
      </c>
      <c r="H3682" s="90" t="n">
        <v>39904</v>
      </c>
      <c r="I3682" s="82" t="n">
        <v>-340495</v>
      </c>
      <c r="J3682" s="82" t="n">
        <v>0</v>
      </c>
      <c r="K3682" s="83" t="n">
        <f aca="false">IF(J3682=0,0,J3682/I3682)</f>
        <v>0</v>
      </c>
      <c r="L3682" s="83" t="n">
        <f aca="false">I3682/UOM</f>
        <v>-34.0495</v>
      </c>
      <c r="M3682" s="83" t="n">
        <f aca="false">J3682/UOM</f>
        <v>0</v>
      </c>
      <c r="N3682" s="84" t="str">
        <f aca="false">IF(F3682="P","PHY",IF(F3682="G","G",E3682))</f>
        <v>P</v>
      </c>
      <c r="O3682" s="84" t="str">
        <f aca="false">IF(ISNA(VLOOKUP(G3682,BadCanCurves,1,FALSE())),VLOOKUP(D3682,FOLIOS,6,FALSE()),"not used")</f>
        <v>not used</v>
      </c>
      <c r="P3682" s="84" t="n">
        <f aca="false">IF($N3682="P",VLOOKUP(H3682,PrcBuckets,2,FALSE()),0)</f>
        <v>13</v>
      </c>
      <c r="Q3682" s="84" t="n">
        <f aca="false">IF($N3682="D",VLOOKUP(H3682,BasisBuckets,2,FALSE()),0)</f>
        <v>0</v>
      </c>
      <c r="R3682" s="84" t="n">
        <f aca="false">IF($N3682="PHY",VLOOKUP(H3682,PGDBuckets,2,FALSE()),0)</f>
        <v>0</v>
      </c>
      <c r="S3682" s="84" t="n">
        <f aca="false">IF($N3682="G",VLOOKUP(H3682,PGDBuckets,2,FALSE()),0)</f>
        <v>0</v>
      </c>
      <c r="T3682" s="84" t="n">
        <f aca="false">SUM(P3682:S3682)</f>
        <v>13</v>
      </c>
      <c r="U3682" s="84" t="str">
        <f aca="false">IF(O3682="not used","-",O3682&amp;N3682&amp;T3682)</f>
        <v>-</v>
      </c>
      <c r="V3682" s="84" t="str">
        <f aca="false">IF(O3682="Not Used","-",VLOOKUP(D3682,FOLIOS,7,FALSE())&amp;H3682)</f>
        <v>-</v>
      </c>
      <c r="W3682" s="84" t="str">
        <f aca="false">IF(U3682="-","-",O3682&amp;E3682&amp;H3682)</f>
        <v>-</v>
      </c>
      <c r="X3682" s="85" t="str">
        <f aca="false">D3682&amp;G3682</f>
        <v>FT-CAND-EGSC-PRCTRANS:AECO/EMP</v>
      </c>
      <c r="AF3682" s="0" t="str">
        <f aca="false">D3682&amp;V3682</f>
        <v>FT-CAND-EGSC-PRC-</v>
      </c>
    </row>
    <row r="3683" customFormat="false" ht="12.75" hidden="false" customHeight="false" outlineLevel="0" collapsed="false">
      <c r="A3683" s="81" t="n">
        <v>36682</v>
      </c>
      <c r="B3683" s="82" t="s">
        <v>55</v>
      </c>
      <c r="C3683" s="82" t="s">
        <v>56</v>
      </c>
      <c r="D3683" s="82" t="s">
        <v>103</v>
      </c>
      <c r="E3683" s="82" t="s">
        <v>24</v>
      </c>
      <c r="F3683" s="81"/>
      <c r="G3683" s="82" t="s">
        <v>106</v>
      </c>
      <c r="H3683" s="90" t="n">
        <v>39934</v>
      </c>
      <c r="I3683" s="82" t="n">
        <v>-349779</v>
      </c>
      <c r="J3683" s="82" t="n">
        <v>0</v>
      </c>
      <c r="K3683" s="83" t="n">
        <f aca="false">IF(J3683=0,0,J3683/I3683)</f>
        <v>0</v>
      </c>
      <c r="L3683" s="83" t="n">
        <f aca="false">I3683/UOM</f>
        <v>-34.9779</v>
      </c>
      <c r="M3683" s="83" t="n">
        <f aca="false">J3683/UOM</f>
        <v>0</v>
      </c>
      <c r="N3683" s="84" t="str">
        <f aca="false">IF(F3683="P","PHY",IF(F3683="G","G",E3683))</f>
        <v>P</v>
      </c>
      <c r="O3683" s="84" t="str">
        <f aca="false">IF(ISNA(VLOOKUP(G3683,BadCanCurves,1,FALSE())),VLOOKUP(D3683,FOLIOS,6,FALSE()),"not used")</f>
        <v>not used</v>
      </c>
      <c r="P3683" s="84" t="n">
        <f aca="false">IF($N3683="P",VLOOKUP(H3683,PrcBuckets,2,FALSE()),0)</f>
        <v>13</v>
      </c>
      <c r="Q3683" s="84" t="n">
        <f aca="false">IF($N3683="D",VLOOKUP(H3683,BasisBuckets,2,FALSE()),0)</f>
        <v>0</v>
      </c>
      <c r="R3683" s="84" t="n">
        <f aca="false">IF($N3683="PHY",VLOOKUP(H3683,PGDBuckets,2,FALSE()),0)</f>
        <v>0</v>
      </c>
      <c r="S3683" s="84" t="n">
        <f aca="false">IF($N3683="G",VLOOKUP(H3683,PGDBuckets,2,FALSE()),0)</f>
        <v>0</v>
      </c>
      <c r="T3683" s="84" t="n">
        <f aca="false">SUM(P3683:S3683)</f>
        <v>13</v>
      </c>
      <c r="U3683" s="84" t="str">
        <f aca="false">IF(O3683="not used","-",O3683&amp;N3683&amp;T3683)</f>
        <v>-</v>
      </c>
      <c r="V3683" s="84" t="str">
        <f aca="false">IF(O3683="Not Used","-",VLOOKUP(D3683,FOLIOS,7,FALSE())&amp;H3683)</f>
        <v>-</v>
      </c>
      <c r="W3683" s="84" t="str">
        <f aca="false">IF(U3683="-","-",O3683&amp;E3683&amp;H3683)</f>
        <v>-</v>
      </c>
      <c r="X3683" s="85" t="str">
        <f aca="false">D3683&amp;G3683</f>
        <v>FT-CAND-EGSC-PRCTRANS:AECO/EMP</v>
      </c>
      <c r="AF3683" s="0" t="str">
        <f aca="false">D3683&amp;V3683</f>
        <v>FT-CAND-EGSC-PRC-</v>
      </c>
    </row>
    <row r="3684" customFormat="false" ht="12.75" hidden="false" customHeight="false" outlineLevel="0" collapsed="false">
      <c r="A3684" s="81" t="n">
        <v>36682</v>
      </c>
      <c r="B3684" s="82" t="s">
        <v>55</v>
      </c>
      <c r="C3684" s="82" t="s">
        <v>56</v>
      </c>
      <c r="D3684" s="82" t="s">
        <v>103</v>
      </c>
      <c r="E3684" s="82" t="s">
        <v>24</v>
      </c>
      <c r="F3684" s="81"/>
      <c r="G3684" s="82" t="s">
        <v>106</v>
      </c>
      <c r="H3684" s="90" t="n">
        <v>39965</v>
      </c>
      <c r="I3684" s="82" t="n">
        <v>-336443</v>
      </c>
      <c r="J3684" s="82" t="n">
        <v>0</v>
      </c>
      <c r="K3684" s="83" t="n">
        <f aca="false">IF(J3684=0,0,J3684/I3684)</f>
        <v>0</v>
      </c>
      <c r="L3684" s="83" t="n">
        <f aca="false">I3684/UOM</f>
        <v>-33.6443</v>
      </c>
      <c r="M3684" s="83" t="n">
        <f aca="false">J3684/UOM</f>
        <v>0</v>
      </c>
      <c r="N3684" s="84" t="str">
        <f aca="false">IF(F3684="P","PHY",IF(F3684="G","G",E3684))</f>
        <v>P</v>
      </c>
      <c r="O3684" s="84" t="str">
        <f aca="false">IF(ISNA(VLOOKUP(G3684,BadCanCurves,1,FALSE())),VLOOKUP(D3684,FOLIOS,6,FALSE()),"not used")</f>
        <v>not used</v>
      </c>
      <c r="P3684" s="84" t="n">
        <f aca="false">IF($N3684="P",VLOOKUP(H3684,PrcBuckets,2,FALSE()),0)</f>
        <v>13</v>
      </c>
      <c r="Q3684" s="84" t="n">
        <f aca="false">IF($N3684="D",VLOOKUP(H3684,BasisBuckets,2,FALSE()),0)</f>
        <v>0</v>
      </c>
      <c r="R3684" s="84" t="n">
        <f aca="false">IF($N3684="PHY",VLOOKUP(H3684,PGDBuckets,2,FALSE()),0)</f>
        <v>0</v>
      </c>
      <c r="S3684" s="84" t="n">
        <f aca="false">IF($N3684="G",VLOOKUP(H3684,PGDBuckets,2,FALSE()),0)</f>
        <v>0</v>
      </c>
      <c r="T3684" s="84" t="n">
        <f aca="false">SUM(P3684:S3684)</f>
        <v>13</v>
      </c>
      <c r="U3684" s="84" t="str">
        <f aca="false">IF(O3684="not used","-",O3684&amp;N3684&amp;T3684)</f>
        <v>-</v>
      </c>
      <c r="V3684" s="84" t="str">
        <f aca="false">IF(O3684="Not Used","-",VLOOKUP(D3684,FOLIOS,7,FALSE())&amp;H3684)</f>
        <v>-</v>
      </c>
      <c r="W3684" s="84" t="str">
        <f aca="false">IF(U3684="-","-",O3684&amp;E3684&amp;H3684)</f>
        <v>-</v>
      </c>
      <c r="X3684" s="85" t="str">
        <f aca="false">D3684&amp;G3684</f>
        <v>FT-CAND-EGSC-PRCTRANS:AECO/EMP</v>
      </c>
      <c r="AF3684" s="0" t="str">
        <f aca="false">D3684&amp;V3684</f>
        <v>FT-CAND-EGSC-PRC-</v>
      </c>
    </row>
    <row r="3685" customFormat="false" ht="12.75" hidden="false" customHeight="false" outlineLevel="0" collapsed="false">
      <c r="A3685" s="81" t="n">
        <v>36682</v>
      </c>
      <c r="B3685" s="82" t="s">
        <v>55</v>
      </c>
      <c r="C3685" s="82" t="s">
        <v>56</v>
      </c>
      <c r="D3685" s="82" t="s">
        <v>103</v>
      </c>
      <c r="E3685" s="82" t="s">
        <v>24</v>
      </c>
      <c r="F3685" s="81"/>
      <c r="G3685" s="82" t="s">
        <v>106</v>
      </c>
      <c r="H3685" s="90" t="n">
        <v>39995</v>
      </c>
      <c r="I3685" s="82" t="n">
        <v>-345616</v>
      </c>
      <c r="J3685" s="82" t="n">
        <v>0</v>
      </c>
      <c r="K3685" s="83" t="n">
        <f aca="false">IF(J3685=0,0,J3685/I3685)</f>
        <v>0</v>
      </c>
      <c r="L3685" s="83" t="n">
        <f aca="false">I3685/UOM</f>
        <v>-34.5616</v>
      </c>
      <c r="M3685" s="83" t="n">
        <f aca="false">J3685/UOM</f>
        <v>0</v>
      </c>
      <c r="N3685" s="84" t="str">
        <f aca="false">IF(F3685="P","PHY",IF(F3685="G","G",E3685))</f>
        <v>P</v>
      </c>
      <c r="O3685" s="84" t="str">
        <f aca="false">IF(ISNA(VLOOKUP(G3685,BadCanCurves,1,FALSE())),VLOOKUP(D3685,FOLIOS,6,FALSE()),"not used")</f>
        <v>not used</v>
      </c>
      <c r="P3685" s="84" t="n">
        <f aca="false">IF($N3685="P",VLOOKUP(H3685,PrcBuckets,2,FALSE()),0)</f>
        <v>13</v>
      </c>
      <c r="Q3685" s="84" t="n">
        <f aca="false">IF($N3685="D",VLOOKUP(H3685,BasisBuckets,2,FALSE()),0)</f>
        <v>0</v>
      </c>
      <c r="R3685" s="84" t="n">
        <f aca="false">IF($N3685="PHY",VLOOKUP(H3685,PGDBuckets,2,FALSE()),0)</f>
        <v>0</v>
      </c>
      <c r="S3685" s="84" t="n">
        <f aca="false">IF($N3685="G",VLOOKUP(H3685,PGDBuckets,2,FALSE()),0)</f>
        <v>0</v>
      </c>
      <c r="T3685" s="84" t="n">
        <f aca="false">SUM(P3685:S3685)</f>
        <v>13</v>
      </c>
      <c r="U3685" s="84" t="str">
        <f aca="false">IF(O3685="not used","-",O3685&amp;N3685&amp;T3685)</f>
        <v>-</v>
      </c>
      <c r="V3685" s="84" t="str">
        <f aca="false">IF(O3685="Not Used","-",VLOOKUP(D3685,FOLIOS,7,FALSE())&amp;H3685)</f>
        <v>-</v>
      </c>
      <c r="W3685" s="84" t="str">
        <f aca="false">IF(U3685="-","-",O3685&amp;E3685&amp;H3685)</f>
        <v>-</v>
      </c>
      <c r="X3685" s="85" t="str">
        <f aca="false">D3685&amp;G3685</f>
        <v>FT-CAND-EGSC-PRCTRANS:AECO/EMP</v>
      </c>
      <c r="AF3685" s="0" t="str">
        <f aca="false">D3685&amp;V3685</f>
        <v>FT-CAND-EGSC-PRC-</v>
      </c>
    </row>
    <row r="3686" customFormat="false" ht="12.75" hidden="false" customHeight="false" outlineLevel="0" collapsed="false">
      <c r="A3686" s="81" t="n">
        <v>36682</v>
      </c>
      <c r="B3686" s="82" t="s">
        <v>55</v>
      </c>
      <c r="C3686" s="82" t="s">
        <v>56</v>
      </c>
      <c r="D3686" s="82" t="s">
        <v>103</v>
      </c>
      <c r="E3686" s="82" t="s">
        <v>24</v>
      </c>
      <c r="F3686" s="81"/>
      <c r="G3686" s="82" t="s">
        <v>106</v>
      </c>
      <c r="H3686" s="90" t="n">
        <v>40026</v>
      </c>
      <c r="I3686" s="82" t="n">
        <v>-343520</v>
      </c>
      <c r="J3686" s="82" t="n">
        <v>0</v>
      </c>
      <c r="K3686" s="83" t="n">
        <f aca="false">IF(J3686=0,0,J3686/I3686)</f>
        <v>0</v>
      </c>
      <c r="L3686" s="83" t="n">
        <f aca="false">I3686/UOM</f>
        <v>-34.352</v>
      </c>
      <c r="M3686" s="83" t="n">
        <f aca="false">J3686/UOM</f>
        <v>0</v>
      </c>
      <c r="N3686" s="84" t="str">
        <f aca="false">IF(F3686="P","PHY",IF(F3686="G","G",E3686))</f>
        <v>P</v>
      </c>
      <c r="O3686" s="84" t="str">
        <f aca="false">IF(ISNA(VLOOKUP(G3686,BadCanCurves,1,FALSE())),VLOOKUP(D3686,FOLIOS,6,FALSE()),"not used")</f>
        <v>not used</v>
      </c>
      <c r="P3686" s="84" t="n">
        <f aca="false">IF($N3686="P",VLOOKUP(H3686,PrcBuckets,2,FALSE()),0)</f>
        <v>13</v>
      </c>
      <c r="Q3686" s="84" t="n">
        <f aca="false">IF($N3686="D",VLOOKUP(H3686,BasisBuckets,2,FALSE()),0)</f>
        <v>0</v>
      </c>
      <c r="R3686" s="84" t="n">
        <f aca="false">IF($N3686="PHY",VLOOKUP(H3686,PGDBuckets,2,FALSE()),0)</f>
        <v>0</v>
      </c>
      <c r="S3686" s="84" t="n">
        <f aca="false">IF($N3686="G",VLOOKUP(H3686,PGDBuckets,2,FALSE()),0)</f>
        <v>0</v>
      </c>
      <c r="T3686" s="84" t="n">
        <f aca="false">SUM(P3686:S3686)</f>
        <v>13</v>
      </c>
      <c r="U3686" s="84" t="str">
        <f aca="false">IF(O3686="not used","-",O3686&amp;N3686&amp;T3686)</f>
        <v>-</v>
      </c>
      <c r="V3686" s="84" t="str">
        <f aca="false">IF(O3686="Not Used","-",VLOOKUP(D3686,FOLIOS,7,FALSE())&amp;H3686)</f>
        <v>-</v>
      </c>
      <c r="W3686" s="84" t="str">
        <f aca="false">IF(U3686="-","-",O3686&amp;E3686&amp;H3686)</f>
        <v>-</v>
      </c>
      <c r="X3686" s="85" t="str">
        <f aca="false">D3686&amp;G3686</f>
        <v>FT-CAND-EGSC-PRCTRANS:AECO/EMP</v>
      </c>
      <c r="AF3686" s="0" t="str">
        <f aca="false">D3686&amp;V3686</f>
        <v>FT-CAND-EGSC-PRC-</v>
      </c>
    </row>
    <row r="3687" customFormat="false" ht="12.75" hidden="false" customHeight="false" outlineLevel="0" collapsed="false">
      <c r="A3687" s="81" t="n">
        <v>36682</v>
      </c>
      <c r="B3687" s="82" t="s">
        <v>55</v>
      </c>
      <c r="C3687" s="82" t="s">
        <v>56</v>
      </c>
      <c r="D3687" s="82" t="s">
        <v>103</v>
      </c>
      <c r="E3687" s="82" t="s">
        <v>24</v>
      </c>
      <c r="F3687" s="81"/>
      <c r="G3687" s="82" t="s">
        <v>106</v>
      </c>
      <c r="H3687" s="90" t="n">
        <v>40057</v>
      </c>
      <c r="I3687" s="82" t="n">
        <v>-330422</v>
      </c>
      <c r="J3687" s="82" t="n">
        <v>0</v>
      </c>
      <c r="K3687" s="83" t="n">
        <f aca="false">IF(J3687=0,0,J3687/I3687)</f>
        <v>0</v>
      </c>
      <c r="L3687" s="83" t="n">
        <f aca="false">I3687/UOM</f>
        <v>-33.0422</v>
      </c>
      <c r="M3687" s="83" t="n">
        <f aca="false">J3687/UOM</f>
        <v>0</v>
      </c>
      <c r="N3687" s="84" t="str">
        <f aca="false">IF(F3687="P","PHY",IF(F3687="G","G",E3687))</f>
        <v>P</v>
      </c>
      <c r="O3687" s="84" t="str">
        <f aca="false">IF(ISNA(VLOOKUP(G3687,BadCanCurves,1,FALSE())),VLOOKUP(D3687,FOLIOS,6,FALSE()),"not used")</f>
        <v>not used</v>
      </c>
      <c r="P3687" s="84" t="n">
        <f aca="false">IF($N3687="P",VLOOKUP(H3687,PrcBuckets,2,FALSE()),0)</f>
        <v>13</v>
      </c>
      <c r="Q3687" s="84" t="n">
        <f aca="false">IF($N3687="D",VLOOKUP(H3687,BasisBuckets,2,FALSE()),0)</f>
        <v>0</v>
      </c>
      <c r="R3687" s="84" t="n">
        <f aca="false">IF($N3687="PHY",VLOOKUP(H3687,PGDBuckets,2,FALSE()),0)</f>
        <v>0</v>
      </c>
      <c r="S3687" s="84" t="n">
        <f aca="false">IF($N3687="G",VLOOKUP(H3687,PGDBuckets,2,FALSE()),0)</f>
        <v>0</v>
      </c>
      <c r="T3687" s="84" t="n">
        <f aca="false">SUM(P3687:S3687)</f>
        <v>13</v>
      </c>
      <c r="U3687" s="84" t="str">
        <f aca="false">IF(O3687="not used","-",O3687&amp;N3687&amp;T3687)</f>
        <v>-</v>
      </c>
      <c r="V3687" s="84" t="str">
        <f aca="false">IF(O3687="Not Used","-",VLOOKUP(D3687,FOLIOS,7,FALSE())&amp;H3687)</f>
        <v>-</v>
      </c>
      <c r="W3687" s="84" t="str">
        <f aca="false">IF(U3687="-","-",O3687&amp;E3687&amp;H3687)</f>
        <v>-</v>
      </c>
      <c r="X3687" s="85" t="str">
        <f aca="false">D3687&amp;G3687</f>
        <v>FT-CAND-EGSC-PRCTRANS:AECO/EMP</v>
      </c>
      <c r="AF3687" s="0" t="str">
        <f aca="false">D3687&amp;V3687</f>
        <v>FT-CAND-EGSC-PRC-</v>
      </c>
    </row>
    <row r="3688" customFormat="false" ht="12.75" hidden="false" customHeight="false" outlineLevel="0" collapsed="false">
      <c r="A3688" s="81" t="n">
        <v>36682</v>
      </c>
      <c r="B3688" s="82" t="s">
        <v>55</v>
      </c>
      <c r="C3688" s="82" t="s">
        <v>56</v>
      </c>
      <c r="D3688" s="82" t="s">
        <v>103</v>
      </c>
      <c r="E3688" s="82" t="s">
        <v>24</v>
      </c>
      <c r="F3688" s="81"/>
      <c r="G3688" s="82" t="s">
        <v>106</v>
      </c>
      <c r="H3688" s="90" t="n">
        <v>40087</v>
      </c>
      <c r="I3688" s="82" t="n">
        <v>-339432</v>
      </c>
      <c r="J3688" s="82" t="n">
        <v>0</v>
      </c>
      <c r="K3688" s="83" t="n">
        <f aca="false">IF(J3688=0,0,J3688/I3688)</f>
        <v>0</v>
      </c>
      <c r="L3688" s="83" t="n">
        <f aca="false">I3688/UOM</f>
        <v>-33.9432</v>
      </c>
      <c r="M3688" s="83" t="n">
        <f aca="false">J3688/UOM</f>
        <v>0</v>
      </c>
      <c r="N3688" s="84" t="str">
        <f aca="false">IF(F3688="P","PHY",IF(F3688="G","G",E3688))</f>
        <v>P</v>
      </c>
      <c r="O3688" s="84" t="str">
        <f aca="false">IF(ISNA(VLOOKUP(G3688,BadCanCurves,1,FALSE())),VLOOKUP(D3688,FOLIOS,6,FALSE()),"not used")</f>
        <v>not used</v>
      </c>
      <c r="P3688" s="84" t="n">
        <f aca="false">IF($N3688="P",VLOOKUP(H3688,PrcBuckets,2,FALSE()),0)</f>
        <v>13</v>
      </c>
      <c r="Q3688" s="84" t="n">
        <f aca="false">IF($N3688="D",VLOOKUP(H3688,BasisBuckets,2,FALSE()),0)</f>
        <v>0</v>
      </c>
      <c r="R3688" s="84" t="n">
        <f aca="false">IF($N3688="PHY",VLOOKUP(H3688,PGDBuckets,2,FALSE()),0)</f>
        <v>0</v>
      </c>
      <c r="S3688" s="84" t="n">
        <f aca="false">IF($N3688="G",VLOOKUP(H3688,PGDBuckets,2,FALSE()),0)</f>
        <v>0</v>
      </c>
      <c r="T3688" s="84" t="n">
        <f aca="false">SUM(P3688:S3688)</f>
        <v>13</v>
      </c>
      <c r="U3688" s="84" t="str">
        <f aca="false">IF(O3688="not used","-",O3688&amp;N3688&amp;T3688)</f>
        <v>-</v>
      </c>
      <c r="V3688" s="84" t="str">
        <f aca="false">IF(O3688="Not Used","-",VLOOKUP(D3688,FOLIOS,7,FALSE())&amp;H3688)</f>
        <v>-</v>
      </c>
      <c r="W3688" s="84" t="str">
        <f aca="false">IF(U3688="-","-",O3688&amp;E3688&amp;H3688)</f>
        <v>-</v>
      </c>
      <c r="X3688" s="85" t="str">
        <f aca="false">D3688&amp;G3688</f>
        <v>FT-CAND-EGSC-PRCTRANS:AECO/EMP</v>
      </c>
      <c r="AF3688" s="0" t="str">
        <f aca="false">D3688&amp;V3688</f>
        <v>FT-CAND-EGSC-PRC-</v>
      </c>
    </row>
    <row r="3689" customFormat="false" ht="12.75" hidden="false" customHeight="false" outlineLevel="0" collapsed="false">
      <c r="A3689" s="81" t="n">
        <v>36682</v>
      </c>
      <c r="B3689" s="82" t="s">
        <v>55</v>
      </c>
      <c r="C3689" s="82" t="s">
        <v>56</v>
      </c>
      <c r="D3689" s="82" t="s">
        <v>103</v>
      </c>
      <c r="E3689" s="82" t="s">
        <v>24</v>
      </c>
      <c r="F3689" s="81"/>
      <c r="G3689" s="82" t="s">
        <v>106</v>
      </c>
      <c r="H3689" s="90" t="n">
        <v>40118</v>
      </c>
      <c r="I3689" s="82" t="n">
        <v>-472954</v>
      </c>
      <c r="J3689" s="82" t="n">
        <v>0</v>
      </c>
      <c r="K3689" s="83" t="n">
        <f aca="false">IF(J3689=0,0,J3689/I3689)</f>
        <v>0</v>
      </c>
      <c r="L3689" s="83" t="n">
        <f aca="false">I3689/UOM</f>
        <v>-47.2954</v>
      </c>
      <c r="M3689" s="83" t="n">
        <f aca="false">J3689/UOM</f>
        <v>0</v>
      </c>
      <c r="N3689" s="84" t="str">
        <f aca="false">IF(F3689="P","PHY",IF(F3689="G","G",E3689))</f>
        <v>P</v>
      </c>
      <c r="O3689" s="84" t="str">
        <f aca="false">IF(ISNA(VLOOKUP(G3689,BadCanCurves,1,FALSE())),VLOOKUP(D3689,FOLIOS,6,FALSE()),"not used")</f>
        <v>not used</v>
      </c>
      <c r="P3689" s="84" t="n">
        <f aca="false">IF($N3689="P",VLOOKUP(H3689,PrcBuckets,2,FALSE()),0)</f>
        <v>13</v>
      </c>
      <c r="Q3689" s="84" t="n">
        <f aca="false">IF($N3689="D",VLOOKUP(H3689,BasisBuckets,2,FALSE()),0)</f>
        <v>0</v>
      </c>
      <c r="R3689" s="84" t="n">
        <f aca="false">IF($N3689="PHY",VLOOKUP(H3689,PGDBuckets,2,FALSE()),0)</f>
        <v>0</v>
      </c>
      <c r="S3689" s="84" t="n">
        <f aca="false">IF($N3689="G",VLOOKUP(H3689,PGDBuckets,2,FALSE()),0)</f>
        <v>0</v>
      </c>
      <c r="T3689" s="84" t="n">
        <f aca="false">SUM(P3689:S3689)</f>
        <v>13</v>
      </c>
      <c r="U3689" s="84" t="str">
        <f aca="false">IF(O3689="not used","-",O3689&amp;N3689&amp;T3689)</f>
        <v>-</v>
      </c>
      <c r="V3689" s="84" t="str">
        <f aca="false">IF(O3689="Not Used","-",VLOOKUP(D3689,FOLIOS,7,FALSE())&amp;H3689)</f>
        <v>-</v>
      </c>
      <c r="W3689" s="84" t="str">
        <f aca="false">IF(U3689="-","-",O3689&amp;E3689&amp;H3689)</f>
        <v>-</v>
      </c>
      <c r="X3689" s="85" t="str">
        <f aca="false">D3689&amp;G3689</f>
        <v>FT-CAND-EGSC-PRCTRANS:AECO/EMP</v>
      </c>
      <c r="AF3689" s="0" t="str">
        <f aca="false">D3689&amp;V3689</f>
        <v>FT-CAND-EGSC-PRC-</v>
      </c>
    </row>
    <row r="3690" customFormat="false" ht="12.75" hidden="false" customHeight="false" outlineLevel="0" collapsed="false">
      <c r="A3690" s="81" t="n">
        <v>36682</v>
      </c>
      <c r="B3690" s="82" t="s">
        <v>55</v>
      </c>
      <c r="C3690" s="82" t="s">
        <v>56</v>
      </c>
      <c r="D3690" s="82" t="s">
        <v>103</v>
      </c>
      <c r="E3690" s="82" t="s">
        <v>24</v>
      </c>
      <c r="F3690" s="81"/>
      <c r="G3690" s="82" t="s">
        <v>106</v>
      </c>
      <c r="H3690" s="90" t="n">
        <v>40148</v>
      </c>
      <c r="I3690" s="82" t="n">
        <v>-485851</v>
      </c>
      <c r="J3690" s="82" t="n">
        <v>0</v>
      </c>
      <c r="K3690" s="83" t="n">
        <f aca="false">IF(J3690=0,0,J3690/I3690)</f>
        <v>0</v>
      </c>
      <c r="L3690" s="83" t="n">
        <f aca="false">I3690/UOM</f>
        <v>-48.5851</v>
      </c>
      <c r="M3690" s="83" t="n">
        <f aca="false">J3690/UOM</f>
        <v>0</v>
      </c>
      <c r="N3690" s="84" t="str">
        <f aca="false">IF(F3690="P","PHY",IF(F3690="G","G",E3690))</f>
        <v>P</v>
      </c>
      <c r="O3690" s="84" t="str">
        <f aca="false">IF(ISNA(VLOOKUP(G3690,BadCanCurves,1,FALSE())),VLOOKUP(D3690,FOLIOS,6,FALSE()),"not used")</f>
        <v>not used</v>
      </c>
      <c r="P3690" s="84" t="n">
        <f aca="false">IF($N3690="P",VLOOKUP(H3690,PrcBuckets,2,FALSE()),0)</f>
        <v>13</v>
      </c>
      <c r="Q3690" s="84" t="n">
        <f aca="false">IF($N3690="D",VLOOKUP(H3690,BasisBuckets,2,FALSE()),0)</f>
        <v>0</v>
      </c>
      <c r="R3690" s="84" t="n">
        <f aca="false">IF($N3690="PHY",VLOOKUP(H3690,PGDBuckets,2,FALSE()),0)</f>
        <v>0</v>
      </c>
      <c r="S3690" s="84" t="n">
        <f aca="false">IF($N3690="G",VLOOKUP(H3690,PGDBuckets,2,FALSE()),0)</f>
        <v>0</v>
      </c>
      <c r="T3690" s="84" t="n">
        <f aca="false">SUM(P3690:S3690)</f>
        <v>13</v>
      </c>
      <c r="U3690" s="84" t="str">
        <f aca="false">IF(O3690="not used","-",O3690&amp;N3690&amp;T3690)</f>
        <v>-</v>
      </c>
      <c r="V3690" s="84" t="str">
        <f aca="false">IF(O3690="Not Used","-",VLOOKUP(D3690,FOLIOS,7,FALSE())&amp;H3690)</f>
        <v>-</v>
      </c>
      <c r="W3690" s="84" t="str">
        <f aca="false">IF(U3690="-","-",O3690&amp;E3690&amp;H3690)</f>
        <v>-</v>
      </c>
      <c r="X3690" s="85" t="str">
        <f aca="false">D3690&amp;G3690</f>
        <v>FT-CAND-EGSC-PRCTRANS:AECO/EMP</v>
      </c>
      <c r="AF3690" s="0" t="str">
        <f aca="false">D3690&amp;V3690</f>
        <v>FT-CAND-EGSC-PRC-</v>
      </c>
    </row>
    <row r="3691" customFormat="false" ht="12.75" hidden="false" customHeight="false" outlineLevel="0" collapsed="false">
      <c r="A3691" s="81" t="n">
        <v>36682</v>
      </c>
      <c r="B3691" s="82" t="s">
        <v>55</v>
      </c>
      <c r="C3691" s="82" t="s">
        <v>56</v>
      </c>
      <c r="D3691" s="82" t="s">
        <v>103</v>
      </c>
      <c r="E3691" s="82" t="s">
        <v>24</v>
      </c>
      <c r="F3691" s="81"/>
      <c r="G3691" s="82" t="s">
        <v>106</v>
      </c>
      <c r="H3691" s="90" t="n">
        <v>40179</v>
      </c>
      <c r="I3691" s="82" t="n">
        <v>-482904</v>
      </c>
      <c r="J3691" s="82" t="n">
        <v>0</v>
      </c>
      <c r="K3691" s="83" t="n">
        <f aca="false">IF(J3691=0,0,J3691/I3691)</f>
        <v>0</v>
      </c>
      <c r="L3691" s="83" t="n">
        <f aca="false">I3691/UOM</f>
        <v>-48.2904</v>
      </c>
      <c r="M3691" s="83" t="n">
        <f aca="false">J3691/UOM</f>
        <v>0</v>
      </c>
      <c r="N3691" s="84" t="str">
        <f aca="false">IF(F3691="P","PHY",IF(F3691="G","G",E3691))</f>
        <v>P</v>
      </c>
      <c r="O3691" s="84" t="str">
        <f aca="false">IF(ISNA(VLOOKUP(G3691,BadCanCurves,1,FALSE())),VLOOKUP(D3691,FOLIOS,6,FALSE()),"not used")</f>
        <v>not used</v>
      </c>
      <c r="P3691" s="84" t="n">
        <f aca="false">IF($N3691="P",VLOOKUP(H3691,PrcBuckets,2,FALSE()),0)</f>
        <v>13</v>
      </c>
      <c r="Q3691" s="84" t="n">
        <f aca="false">IF($N3691="D",VLOOKUP(H3691,BasisBuckets,2,FALSE()),0)</f>
        <v>0</v>
      </c>
      <c r="R3691" s="84" t="n">
        <f aca="false">IF($N3691="PHY",VLOOKUP(H3691,PGDBuckets,2,FALSE()),0)</f>
        <v>0</v>
      </c>
      <c r="S3691" s="84" t="n">
        <f aca="false">IF($N3691="G",VLOOKUP(H3691,PGDBuckets,2,FALSE()),0)</f>
        <v>0</v>
      </c>
      <c r="T3691" s="84" t="n">
        <f aca="false">SUM(P3691:S3691)</f>
        <v>13</v>
      </c>
      <c r="U3691" s="84" t="str">
        <f aca="false">IF(O3691="not used","-",O3691&amp;N3691&amp;T3691)</f>
        <v>-</v>
      </c>
      <c r="V3691" s="84" t="str">
        <f aca="false">IF(O3691="Not Used","-",VLOOKUP(D3691,FOLIOS,7,FALSE())&amp;H3691)</f>
        <v>-</v>
      </c>
      <c r="W3691" s="84" t="str">
        <f aca="false">IF(U3691="-","-",O3691&amp;E3691&amp;H3691)</f>
        <v>-</v>
      </c>
      <c r="X3691" s="85" t="str">
        <f aca="false">D3691&amp;G3691</f>
        <v>FT-CAND-EGSC-PRCTRANS:AECO/EMP</v>
      </c>
      <c r="AF3691" s="0" t="str">
        <f aca="false">D3691&amp;V3691</f>
        <v>FT-CAND-EGSC-PRC-</v>
      </c>
    </row>
    <row r="3692" customFormat="false" ht="12.75" hidden="false" customHeight="false" outlineLevel="0" collapsed="false">
      <c r="A3692" s="81" t="n">
        <v>36682</v>
      </c>
      <c r="B3692" s="82" t="s">
        <v>55</v>
      </c>
      <c r="C3692" s="82" t="s">
        <v>56</v>
      </c>
      <c r="D3692" s="82" t="s">
        <v>103</v>
      </c>
      <c r="E3692" s="82" t="s">
        <v>24</v>
      </c>
      <c r="F3692" s="81"/>
      <c r="G3692" s="82" t="s">
        <v>106</v>
      </c>
      <c r="H3692" s="90" t="n">
        <v>40210</v>
      </c>
      <c r="I3692" s="82" t="n">
        <v>-433527</v>
      </c>
      <c r="J3692" s="82" t="n">
        <v>0</v>
      </c>
      <c r="K3692" s="83" t="n">
        <f aca="false">IF(J3692=0,0,J3692/I3692)</f>
        <v>0</v>
      </c>
      <c r="L3692" s="83" t="n">
        <f aca="false">I3692/UOM</f>
        <v>-43.3527</v>
      </c>
      <c r="M3692" s="83" t="n">
        <f aca="false">J3692/UOM</f>
        <v>0</v>
      </c>
      <c r="N3692" s="84" t="str">
        <f aca="false">IF(F3692="P","PHY",IF(F3692="G","G",E3692))</f>
        <v>P</v>
      </c>
      <c r="O3692" s="84" t="str">
        <f aca="false">IF(ISNA(VLOOKUP(G3692,BadCanCurves,1,FALSE())),VLOOKUP(D3692,FOLIOS,6,FALSE()),"not used")</f>
        <v>not used</v>
      </c>
      <c r="P3692" s="84" t="n">
        <f aca="false">IF($N3692="P",VLOOKUP(H3692,PrcBuckets,2,FALSE()),0)</f>
        <v>13</v>
      </c>
      <c r="Q3692" s="84" t="n">
        <f aca="false">IF($N3692="D",VLOOKUP(H3692,BasisBuckets,2,FALSE()),0)</f>
        <v>0</v>
      </c>
      <c r="R3692" s="84" t="n">
        <f aca="false">IF($N3692="PHY",VLOOKUP(H3692,PGDBuckets,2,FALSE()),0)</f>
        <v>0</v>
      </c>
      <c r="S3692" s="84" t="n">
        <f aca="false">IF($N3692="G",VLOOKUP(H3692,PGDBuckets,2,FALSE()),0)</f>
        <v>0</v>
      </c>
      <c r="T3692" s="84" t="n">
        <f aca="false">SUM(P3692:S3692)</f>
        <v>13</v>
      </c>
      <c r="U3692" s="84" t="str">
        <f aca="false">IF(O3692="not used","-",O3692&amp;N3692&amp;T3692)</f>
        <v>-</v>
      </c>
      <c r="V3692" s="84" t="str">
        <f aca="false">IF(O3692="Not Used","-",VLOOKUP(D3692,FOLIOS,7,FALSE())&amp;H3692)</f>
        <v>-</v>
      </c>
      <c r="W3692" s="84" t="str">
        <f aca="false">IF(U3692="-","-",O3692&amp;E3692&amp;H3692)</f>
        <v>-</v>
      </c>
      <c r="X3692" s="85" t="str">
        <f aca="false">D3692&amp;G3692</f>
        <v>FT-CAND-EGSC-PRCTRANS:AECO/EMP</v>
      </c>
      <c r="AF3692" s="0" t="str">
        <f aca="false">D3692&amp;V3692</f>
        <v>FT-CAND-EGSC-PRC-</v>
      </c>
    </row>
    <row r="3693" customFormat="false" ht="12.75" hidden="false" customHeight="false" outlineLevel="0" collapsed="false">
      <c r="A3693" s="81" t="n">
        <v>36682</v>
      </c>
      <c r="B3693" s="82" t="s">
        <v>55</v>
      </c>
      <c r="C3693" s="82" t="s">
        <v>56</v>
      </c>
      <c r="D3693" s="82" t="s">
        <v>103</v>
      </c>
      <c r="E3693" s="82" t="s">
        <v>24</v>
      </c>
      <c r="F3693" s="81"/>
      <c r="G3693" s="82" t="s">
        <v>106</v>
      </c>
      <c r="H3693" s="90" t="n">
        <v>40238</v>
      </c>
      <c r="I3693" s="82" t="n">
        <v>-477347</v>
      </c>
      <c r="J3693" s="82" t="n">
        <v>0</v>
      </c>
      <c r="K3693" s="83" t="n">
        <f aca="false">IF(J3693=0,0,J3693/I3693)</f>
        <v>0</v>
      </c>
      <c r="L3693" s="83" t="n">
        <f aca="false">I3693/UOM</f>
        <v>-47.7347</v>
      </c>
      <c r="M3693" s="83" t="n">
        <f aca="false">J3693/UOM</f>
        <v>0</v>
      </c>
      <c r="N3693" s="84" t="str">
        <f aca="false">IF(F3693="P","PHY",IF(F3693="G","G",E3693))</f>
        <v>P</v>
      </c>
      <c r="O3693" s="84" t="str">
        <f aca="false">IF(ISNA(VLOOKUP(G3693,BadCanCurves,1,FALSE())),VLOOKUP(D3693,FOLIOS,6,FALSE()),"not used")</f>
        <v>not used</v>
      </c>
      <c r="P3693" s="84" t="n">
        <f aca="false">IF($N3693="P",VLOOKUP(H3693,PrcBuckets,2,FALSE()),0)</f>
        <v>13</v>
      </c>
      <c r="Q3693" s="84" t="n">
        <f aca="false">IF($N3693="D",VLOOKUP(H3693,BasisBuckets,2,FALSE()),0)</f>
        <v>0</v>
      </c>
      <c r="R3693" s="84" t="n">
        <f aca="false">IF($N3693="PHY",VLOOKUP(H3693,PGDBuckets,2,FALSE()),0)</f>
        <v>0</v>
      </c>
      <c r="S3693" s="84" t="n">
        <f aca="false">IF($N3693="G",VLOOKUP(H3693,PGDBuckets,2,FALSE()),0)</f>
        <v>0</v>
      </c>
      <c r="T3693" s="84" t="n">
        <f aca="false">SUM(P3693:S3693)</f>
        <v>13</v>
      </c>
      <c r="U3693" s="84" t="str">
        <f aca="false">IF(O3693="not used","-",O3693&amp;N3693&amp;T3693)</f>
        <v>-</v>
      </c>
      <c r="V3693" s="84" t="str">
        <f aca="false">IF(O3693="Not Used","-",VLOOKUP(D3693,FOLIOS,7,FALSE())&amp;H3693)</f>
        <v>-</v>
      </c>
      <c r="W3693" s="84" t="str">
        <f aca="false">IF(U3693="-","-",O3693&amp;E3693&amp;H3693)</f>
        <v>-</v>
      </c>
      <c r="X3693" s="85" t="str">
        <f aca="false">D3693&amp;G3693</f>
        <v>FT-CAND-EGSC-PRCTRANS:AECO/EMP</v>
      </c>
      <c r="AF3693" s="0" t="str">
        <f aca="false">D3693&amp;V3693</f>
        <v>FT-CAND-EGSC-PRC-</v>
      </c>
    </row>
    <row r="3694" customFormat="false" ht="12.75" hidden="false" customHeight="false" outlineLevel="0" collapsed="false">
      <c r="A3694" s="81" t="n">
        <v>36682</v>
      </c>
      <c r="B3694" s="82" t="s">
        <v>55</v>
      </c>
      <c r="C3694" s="82" t="s">
        <v>56</v>
      </c>
      <c r="D3694" s="82" t="s">
        <v>103</v>
      </c>
      <c r="E3694" s="82" t="s">
        <v>24</v>
      </c>
      <c r="F3694" s="81"/>
      <c r="G3694" s="82" t="s">
        <v>106</v>
      </c>
      <c r="H3694" s="90" t="n">
        <v>40269</v>
      </c>
      <c r="I3694" s="82" t="n">
        <v>-459148</v>
      </c>
      <c r="J3694" s="82" t="n">
        <v>0</v>
      </c>
      <c r="K3694" s="83" t="n">
        <f aca="false">IF(J3694=0,0,J3694/I3694)</f>
        <v>0</v>
      </c>
      <c r="L3694" s="83" t="n">
        <f aca="false">I3694/UOM</f>
        <v>-45.9148</v>
      </c>
      <c r="M3694" s="83" t="n">
        <f aca="false">J3694/UOM</f>
        <v>0</v>
      </c>
      <c r="N3694" s="84" t="str">
        <f aca="false">IF(F3694="P","PHY",IF(F3694="G","G",E3694))</f>
        <v>P</v>
      </c>
      <c r="O3694" s="84" t="str">
        <f aca="false">IF(ISNA(VLOOKUP(G3694,BadCanCurves,1,FALSE())),VLOOKUP(D3694,FOLIOS,6,FALSE()),"not used")</f>
        <v>not used</v>
      </c>
      <c r="P3694" s="84" t="n">
        <f aca="false">IF($N3694="P",VLOOKUP(H3694,PrcBuckets,2,FALSE()),0)</f>
        <v>13</v>
      </c>
      <c r="Q3694" s="84" t="n">
        <f aca="false">IF($N3694="D",VLOOKUP(H3694,BasisBuckets,2,FALSE()),0)</f>
        <v>0</v>
      </c>
      <c r="R3694" s="84" t="n">
        <f aca="false">IF($N3694="PHY",VLOOKUP(H3694,PGDBuckets,2,FALSE()),0)</f>
        <v>0</v>
      </c>
      <c r="S3694" s="84" t="n">
        <f aca="false">IF($N3694="G",VLOOKUP(H3694,PGDBuckets,2,FALSE()),0)</f>
        <v>0</v>
      </c>
      <c r="T3694" s="84" t="n">
        <f aca="false">SUM(P3694:S3694)</f>
        <v>13</v>
      </c>
      <c r="U3694" s="84" t="str">
        <f aca="false">IF(O3694="not used","-",O3694&amp;N3694&amp;T3694)</f>
        <v>-</v>
      </c>
      <c r="V3694" s="84" t="str">
        <f aca="false">IF(O3694="Not Used","-",VLOOKUP(D3694,FOLIOS,7,FALSE())&amp;H3694)</f>
        <v>-</v>
      </c>
      <c r="W3694" s="84" t="str">
        <f aca="false">IF(U3694="-","-",O3694&amp;E3694&amp;H3694)</f>
        <v>-</v>
      </c>
      <c r="X3694" s="85" t="str">
        <f aca="false">D3694&amp;G3694</f>
        <v>FT-CAND-EGSC-PRCTRANS:AECO/EMP</v>
      </c>
      <c r="AF3694" s="0" t="str">
        <f aca="false">D3694&amp;V3694</f>
        <v>FT-CAND-EGSC-PRC-</v>
      </c>
    </row>
    <row r="3695" customFormat="false" ht="12.75" hidden="false" customHeight="false" outlineLevel="0" collapsed="false">
      <c r="A3695" s="81" t="n">
        <v>36682</v>
      </c>
      <c r="B3695" s="82" t="s">
        <v>55</v>
      </c>
      <c r="C3695" s="82" t="s">
        <v>56</v>
      </c>
      <c r="D3695" s="82" t="s">
        <v>103</v>
      </c>
      <c r="E3695" s="82" t="s">
        <v>24</v>
      </c>
      <c r="F3695" s="81"/>
      <c r="G3695" s="82" t="s">
        <v>106</v>
      </c>
      <c r="H3695" s="90" t="n">
        <v>40299</v>
      </c>
      <c r="I3695" s="82" t="n">
        <v>-471668</v>
      </c>
      <c r="J3695" s="82" t="n">
        <v>0</v>
      </c>
      <c r="K3695" s="83" t="n">
        <f aca="false">IF(J3695=0,0,J3695/I3695)</f>
        <v>0</v>
      </c>
      <c r="L3695" s="83" t="n">
        <f aca="false">I3695/UOM</f>
        <v>-47.1668</v>
      </c>
      <c r="M3695" s="83" t="n">
        <f aca="false">J3695/UOM</f>
        <v>0</v>
      </c>
      <c r="N3695" s="84" t="str">
        <f aca="false">IF(F3695="P","PHY",IF(F3695="G","G",E3695))</f>
        <v>P</v>
      </c>
      <c r="O3695" s="84" t="str">
        <f aca="false">IF(ISNA(VLOOKUP(G3695,BadCanCurves,1,FALSE())),VLOOKUP(D3695,FOLIOS,6,FALSE()),"not used")</f>
        <v>not used</v>
      </c>
      <c r="P3695" s="84" t="n">
        <f aca="false">IF($N3695="P",VLOOKUP(H3695,PrcBuckets,2,FALSE()),0)</f>
        <v>13</v>
      </c>
      <c r="Q3695" s="84" t="n">
        <f aca="false">IF($N3695="D",VLOOKUP(H3695,BasisBuckets,2,FALSE()),0)</f>
        <v>0</v>
      </c>
      <c r="R3695" s="84" t="n">
        <f aca="false">IF($N3695="PHY",VLOOKUP(H3695,PGDBuckets,2,FALSE()),0)</f>
        <v>0</v>
      </c>
      <c r="S3695" s="84" t="n">
        <f aca="false">IF($N3695="G",VLOOKUP(H3695,PGDBuckets,2,FALSE()),0)</f>
        <v>0</v>
      </c>
      <c r="T3695" s="84" t="n">
        <f aca="false">SUM(P3695:S3695)</f>
        <v>13</v>
      </c>
      <c r="U3695" s="84" t="str">
        <f aca="false">IF(O3695="not used","-",O3695&amp;N3695&amp;T3695)</f>
        <v>-</v>
      </c>
      <c r="V3695" s="84" t="str">
        <f aca="false">IF(O3695="Not Used","-",VLOOKUP(D3695,FOLIOS,7,FALSE())&amp;H3695)</f>
        <v>-</v>
      </c>
      <c r="W3695" s="84" t="str">
        <f aca="false">IF(U3695="-","-",O3695&amp;E3695&amp;H3695)</f>
        <v>-</v>
      </c>
      <c r="X3695" s="85" t="str">
        <f aca="false">D3695&amp;G3695</f>
        <v>FT-CAND-EGSC-PRCTRANS:AECO/EMP</v>
      </c>
      <c r="AF3695" s="0" t="str">
        <f aca="false">D3695&amp;V3695</f>
        <v>FT-CAND-EGSC-PRC-</v>
      </c>
    </row>
    <row r="3696" customFormat="false" ht="12.75" hidden="false" customHeight="false" outlineLevel="0" collapsed="false">
      <c r="A3696" s="81" t="n">
        <v>36682</v>
      </c>
      <c r="B3696" s="82" t="s">
        <v>55</v>
      </c>
      <c r="C3696" s="82" t="s">
        <v>56</v>
      </c>
      <c r="D3696" s="82" t="s">
        <v>103</v>
      </c>
      <c r="E3696" s="82" t="s">
        <v>24</v>
      </c>
      <c r="F3696" s="81"/>
      <c r="G3696" s="82" t="s">
        <v>106</v>
      </c>
      <c r="H3696" s="90" t="n">
        <v>40330</v>
      </c>
      <c r="I3696" s="82" t="n">
        <v>-453686</v>
      </c>
      <c r="J3696" s="82" t="n">
        <v>0</v>
      </c>
      <c r="K3696" s="83" t="n">
        <f aca="false">IF(J3696=0,0,J3696/I3696)</f>
        <v>0</v>
      </c>
      <c r="L3696" s="83" t="n">
        <f aca="false">I3696/UOM</f>
        <v>-45.3686</v>
      </c>
      <c r="M3696" s="83" t="n">
        <f aca="false">J3696/UOM</f>
        <v>0</v>
      </c>
      <c r="N3696" s="84" t="str">
        <f aca="false">IF(F3696="P","PHY",IF(F3696="G","G",E3696))</f>
        <v>P</v>
      </c>
      <c r="O3696" s="84" t="str">
        <f aca="false">IF(ISNA(VLOOKUP(G3696,BadCanCurves,1,FALSE())),VLOOKUP(D3696,FOLIOS,6,FALSE()),"not used")</f>
        <v>not used</v>
      </c>
      <c r="P3696" s="84" t="n">
        <f aca="false">IF($N3696="P",VLOOKUP(H3696,PrcBuckets,2,FALSE()),0)</f>
        <v>13</v>
      </c>
      <c r="Q3696" s="84" t="n">
        <f aca="false">IF($N3696="D",VLOOKUP(H3696,BasisBuckets,2,FALSE()),0)</f>
        <v>0</v>
      </c>
      <c r="R3696" s="84" t="n">
        <f aca="false">IF($N3696="PHY",VLOOKUP(H3696,PGDBuckets,2,FALSE()),0)</f>
        <v>0</v>
      </c>
      <c r="S3696" s="84" t="n">
        <f aca="false">IF($N3696="G",VLOOKUP(H3696,PGDBuckets,2,FALSE()),0)</f>
        <v>0</v>
      </c>
      <c r="T3696" s="84" t="n">
        <f aca="false">SUM(P3696:S3696)</f>
        <v>13</v>
      </c>
      <c r="U3696" s="84" t="str">
        <f aca="false">IF(O3696="not used","-",O3696&amp;N3696&amp;T3696)</f>
        <v>-</v>
      </c>
      <c r="V3696" s="84" t="str">
        <f aca="false">IF(O3696="Not Used","-",VLOOKUP(D3696,FOLIOS,7,FALSE())&amp;H3696)</f>
        <v>-</v>
      </c>
      <c r="W3696" s="84" t="str">
        <f aca="false">IF(U3696="-","-",O3696&amp;E3696&amp;H3696)</f>
        <v>-</v>
      </c>
      <c r="X3696" s="85" t="str">
        <f aca="false">D3696&amp;G3696</f>
        <v>FT-CAND-EGSC-PRCTRANS:AECO/EMP</v>
      </c>
      <c r="AF3696" s="0" t="str">
        <f aca="false">D3696&amp;V3696</f>
        <v>FT-CAND-EGSC-PRC-</v>
      </c>
    </row>
    <row r="3697" customFormat="false" ht="12.75" hidden="false" customHeight="false" outlineLevel="0" collapsed="false">
      <c r="A3697" s="81" t="n">
        <v>36682</v>
      </c>
      <c r="B3697" s="82" t="s">
        <v>55</v>
      </c>
      <c r="C3697" s="82" t="s">
        <v>56</v>
      </c>
      <c r="D3697" s="82" t="s">
        <v>103</v>
      </c>
      <c r="E3697" s="82" t="s">
        <v>24</v>
      </c>
      <c r="F3697" s="81"/>
      <c r="G3697" s="82" t="s">
        <v>106</v>
      </c>
      <c r="H3697" s="90" t="n">
        <v>40360</v>
      </c>
      <c r="I3697" s="82" t="n">
        <v>-466043</v>
      </c>
      <c r="J3697" s="82" t="n">
        <v>0</v>
      </c>
      <c r="K3697" s="83" t="n">
        <f aca="false">IF(J3697=0,0,J3697/I3697)</f>
        <v>0</v>
      </c>
      <c r="L3697" s="83" t="n">
        <f aca="false">I3697/UOM</f>
        <v>-46.6043</v>
      </c>
      <c r="M3697" s="83" t="n">
        <f aca="false">J3697/UOM</f>
        <v>0</v>
      </c>
      <c r="N3697" s="84" t="str">
        <f aca="false">IF(F3697="P","PHY",IF(F3697="G","G",E3697))</f>
        <v>P</v>
      </c>
      <c r="O3697" s="84" t="str">
        <f aca="false">IF(ISNA(VLOOKUP(G3697,BadCanCurves,1,FALSE())),VLOOKUP(D3697,FOLIOS,6,FALSE()),"not used")</f>
        <v>not used</v>
      </c>
      <c r="P3697" s="84" t="n">
        <f aca="false">IF($N3697="P",VLOOKUP(H3697,PrcBuckets,2,FALSE()),0)</f>
        <v>13</v>
      </c>
      <c r="Q3697" s="84" t="n">
        <f aca="false">IF($N3697="D",VLOOKUP(H3697,BasisBuckets,2,FALSE()),0)</f>
        <v>0</v>
      </c>
      <c r="R3697" s="84" t="n">
        <f aca="false">IF($N3697="PHY",VLOOKUP(H3697,PGDBuckets,2,FALSE()),0)</f>
        <v>0</v>
      </c>
      <c r="S3697" s="84" t="n">
        <f aca="false">IF($N3697="G",VLOOKUP(H3697,PGDBuckets,2,FALSE()),0)</f>
        <v>0</v>
      </c>
      <c r="T3697" s="84" t="n">
        <f aca="false">SUM(P3697:S3697)</f>
        <v>13</v>
      </c>
      <c r="U3697" s="84" t="str">
        <f aca="false">IF(O3697="not used","-",O3697&amp;N3697&amp;T3697)</f>
        <v>-</v>
      </c>
      <c r="V3697" s="84" t="str">
        <f aca="false">IF(O3697="Not Used","-",VLOOKUP(D3697,FOLIOS,7,FALSE())&amp;H3697)</f>
        <v>-</v>
      </c>
      <c r="W3697" s="84" t="str">
        <f aca="false">IF(U3697="-","-",O3697&amp;E3697&amp;H3697)</f>
        <v>-</v>
      </c>
      <c r="X3697" s="85" t="str">
        <f aca="false">D3697&amp;G3697</f>
        <v>FT-CAND-EGSC-PRCTRANS:AECO/EMP</v>
      </c>
      <c r="AF3697" s="0" t="str">
        <f aca="false">D3697&amp;V3697</f>
        <v>FT-CAND-EGSC-PRC-</v>
      </c>
    </row>
    <row r="3698" customFormat="false" ht="12.75" hidden="false" customHeight="false" outlineLevel="0" collapsed="false">
      <c r="A3698" s="81" t="n">
        <v>36682</v>
      </c>
      <c r="B3698" s="82" t="s">
        <v>55</v>
      </c>
      <c r="C3698" s="82" t="s">
        <v>56</v>
      </c>
      <c r="D3698" s="82" t="s">
        <v>103</v>
      </c>
      <c r="E3698" s="82" t="s">
        <v>24</v>
      </c>
      <c r="F3698" s="81"/>
      <c r="G3698" s="82" t="s">
        <v>106</v>
      </c>
      <c r="H3698" s="90" t="n">
        <v>40391</v>
      </c>
      <c r="I3698" s="82" t="n">
        <v>-463198</v>
      </c>
      <c r="J3698" s="82" t="n">
        <v>0</v>
      </c>
      <c r="K3698" s="83" t="n">
        <f aca="false">IF(J3698=0,0,J3698/I3698)</f>
        <v>0</v>
      </c>
      <c r="L3698" s="83" t="n">
        <f aca="false">I3698/UOM</f>
        <v>-46.3198</v>
      </c>
      <c r="M3698" s="83" t="n">
        <f aca="false">J3698/UOM</f>
        <v>0</v>
      </c>
      <c r="N3698" s="84" t="str">
        <f aca="false">IF(F3698="P","PHY",IF(F3698="G","G",E3698))</f>
        <v>P</v>
      </c>
      <c r="O3698" s="84" t="str">
        <f aca="false">IF(ISNA(VLOOKUP(G3698,BadCanCurves,1,FALSE())),VLOOKUP(D3698,FOLIOS,6,FALSE()),"not used")</f>
        <v>not used</v>
      </c>
      <c r="P3698" s="84" t="n">
        <f aca="false">IF($N3698="P",VLOOKUP(H3698,PrcBuckets,2,FALSE()),0)</f>
        <v>13</v>
      </c>
      <c r="Q3698" s="84" t="n">
        <f aca="false">IF($N3698="D",VLOOKUP(H3698,BasisBuckets,2,FALSE()),0)</f>
        <v>0</v>
      </c>
      <c r="R3698" s="84" t="n">
        <f aca="false">IF($N3698="PHY",VLOOKUP(H3698,PGDBuckets,2,FALSE()),0)</f>
        <v>0</v>
      </c>
      <c r="S3698" s="84" t="n">
        <f aca="false">IF($N3698="G",VLOOKUP(H3698,PGDBuckets,2,FALSE()),0)</f>
        <v>0</v>
      </c>
      <c r="T3698" s="84" t="n">
        <f aca="false">SUM(P3698:S3698)</f>
        <v>13</v>
      </c>
      <c r="U3698" s="84" t="str">
        <f aca="false">IF(O3698="not used","-",O3698&amp;N3698&amp;T3698)</f>
        <v>-</v>
      </c>
      <c r="V3698" s="84" t="str">
        <f aca="false">IF(O3698="Not Used","-",VLOOKUP(D3698,FOLIOS,7,FALSE())&amp;H3698)</f>
        <v>-</v>
      </c>
      <c r="W3698" s="84" t="str">
        <f aca="false">IF(U3698="-","-",O3698&amp;E3698&amp;H3698)</f>
        <v>-</v>
      </c>
      <c r="X3698" s="85" t="str">
        <f aca="false">D3698&amp;G3698</f>
        <v>FT-CAND-EGSC-PRCTRANS:AECO/EMP</v>
      </c>
      <c r="AF3698" s="0" t="str">
        <f aca="false">D3698&amp;V3698</f>
        <v>FT-CAND-EGSC-PRC-</v>
      </c>
    </row>
    <row r="3699" customFormat="false" ht="12.75" hidden="false" customHeight="false" outlineLevel="0" collapsed="false">
      <c r="A3699" s="81" t="n">
        <v>36682</v>
      </c>
      <c r="B3699" s="82" t="s">
        <v>55</v>
      </c>
      <c r="C3699" s="82" t="s">
        <v>56</v>
      </c>
      <c r="D3699" s="82" t="s">
        <v>103</v>
      </c>
      <c r="E3699" s="82" t="s">
        <v>24</v>
      </c>
      <c r="F3699" s="81"/>
      <c r="G3699" s="82" t="s">
        <v>106</v>
      </c>
      <c r="H3699" s="90" t="n">
        <v>40422</v>
      </c>
      <c r="I3699" s="82" t="n">
        <v>-445519</v>
      </c>
      <c r="J3699" s="82" t="n">
        <v>0</v>
      </c>
      <c r="K3699" s="83" t="n">
        <f aca="false">IF(J3699=0,0,J3699/I3699)</f>
        <v>0</v>
      </c>
      <c r="L3699" s="83" t="n">
        <f aca="false">I3699/UOM</f>
        <v>-44.5519</v>
      </c>
      <c r="M3699" s="83" t="n">
        <f aca="false">J3699/UOM</f>
        <v>0</v>
      </c>
      <c r="N3699" s="84" t="str">
        <f aca="false">IF(F3699="P","PHY",IF(F3699="G","G",E3699))</f>
        <v>P</v>
      </c>
      <c r="O3699" s="84" t="str">
        <f aca="false">IF(ISNA(VLOOKUP(G3699,BadCanCurves,1,FALSE())),VLOOKUP(D3699,FOLIOS,6,FALSE()),"not used")</f>
        <v>not used</v>
      </c>
      <c r="P3699" s="84" t="n">
        <f aca="false">IF($N3699="P",VLOOKUP(H3699,PrcBuckets,2,FALSE()),0)</f>
        <v>13</v>
      </c>
      <c r="Q3699" s="84" t="n">
        <f aca="false">IF($N3699="D",VLOOKUP(H3699,BasisBuckets,2,FALSE()),0)</f>
        <v>0</v>
      </c>
      <c r="R3699" s="84" t="n">
        <f aca="false">IF($N3699="PHY",VLOOKUP(H3699,PGDBuckets,2,FALSE()),0)</f>
        <v>0</v>
      </c>
      <c r="S3699" s="84" t="n">
        <f aca="false">IF($N3699="G",VLOOKUP(H3699,PGDBuckets,2,FALSE()),0)</f>
        <v>0</v>
      </c>
      <c r="T3699" s="84" t="n">
        <f aca="false">SUM(P3699:S3699)</f>
        <v>13</v>
      </c>
      <c r="U3699" s="84" t="str">
        <f aca="false">IF(O3699="not used","-",O3699&amp;N3699&amp;T3699)</f>
        <v>-</v>
      </c>
      <c r="V3699" s="84" t="str">
        <f aca="false">IF(O3699="Not Used","-",VLOOKUP(D3699,FOLIOS,7,FALSE())&amp;H3699)</f>
        <v>-</v>
      </c>
      <c r="W3699" s="84" t="str">
        <f aca="false">IF(U3699="-","-",O3699&amp;E3699&amp;H3699)</f>
        <v>-</v>
      </c>
      <c r="X3699" s="85" t="str">
        <f aca="false">D3699&amp;G3699</f>
        <v>FT-CAND-EGSC-PRCTRANS:AECO/EMP</v>
      </c>
      <c r="AF3699" s="0" t="str">
        <f aca="false">D3699&amp;V3699</f>
        <v>FT-CAND-EGSC-PRC-</v>
      </c>
    </row>
    <row r="3700" customFormat="false" ht="12.75" hidden="false" customHeight="false" outlineLevel="0" collapsed="false">
      <c r="A3700" s="81" t="n">
        <v>36682</v>
      </c>
      <c r="B3700" s="82" t="s">
        <v>55</v>
      </c>
      <c r="C3700" s="82" t="s">
        <v>56</v>
      </c>
      <c r="D3700" s="82" t="s">
        <v>103</v>
      </c>
      <c r="E3700" s="82" t="s">
        <v>24</v>
      </c>
      <c r="F3700" s="81"/>
      <c r="G3700" s="82" t="s">
        <v>106</v>
      </c>
      <c r="H3700" s="90" t="n">
        <v>40452</v>
      </c>
      <c r="I3700" s="82" t="n">
        <v>-457650</v>
      </c>
      <c r="J3700" s="82" t="n">
        <v>0</v>
      </c>
      <c r="K3700" s="83" t="n">
        <f aca="false">IF(J3700=0,0,J3700/I3700)</f>
        <v>0</v>
      </c>
      <c r="L3700" s="83" t="n">
        <f aca="false">I3700/UOM</f>
        <v>-45.765</v>
      </c>
      <c r="M3700" s="83" t="n">
        <f aca="false">J3700/UOM</f>
        <v>0</v>
      </c>
      <c r="N3700" s="84" t="str">
        <f aca="false">IF(F3700="P","PHY",IF(F3700="G","G",E3700))</f>
        <v>P</v>
      </c>
      <c r="O3700" s="84" t="str">
        <f aca="false">IF(ISNA(VLOOKUP(G3700,BadCanCurves,1,FALSE())),VLOOKUP(D3700,FOLIOS,6,FALSE()),"not used")</f>
        <v>not used</v>
      </c>
      <c r="P3700" s="84" t="n">
        <f aca="false">IF($N3700="P",VLOOKUP(H3700,PrcBuckets,2,FALSE()),0)</f>
        <v>13</v>
      </c>
      <c r="Q3700" s="84" t="n">
        <f aca="false">IF($N3700="D",VLOOKUP(H3700,BasisBuckets,2,FALSE()),0)</f>
        <v>0</v>
      </c>
      <c r="R3700" s="84" t="n">
        <f aca="false">IF($N3700="PHY",VLOOKUP(H3700,PGDBuckets,2,FALSE()),0)</f>
        <v>0</v>
      </c>
      <c r="S3700" s="84" t="n">
        <f aca="false">IF($N3700="G",VLOOKUP(H3700,PGDBuckets,2,FALSE()),0)</f>
        <v>0</v>
      </c>
      <c r="T3700" s="84" t="n">
        <f aca="false">SUM(P3700:S3700)</f>
        <v>13</v>
      </c>
      <c r="U3700" s="84" t="str">
        <f aca="false">IF(O3700="not used","-",O3700&amp;N3700&amp;T3700)</f>
        <v>-</v>
      </c>
      <c r="V3700" s="84" t="str">
        <f aca="false">IF(O3700="Not Used","-",VLOOKUP(D3700,FOLIOS,7,FALSE())&amp;H3700)</f>
        <v>-</v>
      </c>
      <c r="W3700" s="84" t="str">
        <f aca="false">IF(U3700="-","-",O3700&amp;E3700&amp;H3700)</f>
        <v>-</v>
      </c>
      <c r="X3700" s="85" t="str">
        <f aca="false">D3700&amp;G3700</f>
        <v>FT-CAND-EGSC-PRCTRANS:AECO/EMP</v>
      </c>
      <c r="AF3700" s="0" t="str">
        <f aca="false">D3700&amp;V3700</f>
        <v>FT-CAND-EGSC-PRC-</v>
      </c>
    </row>
    <row r="3701" customFormat="false" ht="12.75" hidden="false" customHeight="false" outlineLevel="0" collapsed="false">
      <c r="A3701" s="81" t="n">
        <v>36682</v>
      </c>
      <c r="B3701" s="82" t="s">
        <v>55</v>
      </c>
      <c r="C3701" s="82" t="s">
        <v>56</v>
      </c>
      <c r="D3701" s="82" t="s">
        <v>103</v>
      </c>
      <c r="E3701" s="82" t="s">
        <v>24</v>
      </c>
      <c r="F3701" s="81"/>
      <c r="G3701" s="82" t="s">
        <v>106</v>
      </c>
      <c r="H3701" s="90" t="n">
        <v>40483</v>
      </c>
      <c r="I3701" s="82" t="n">
        <v>-440183</v>
      </c>
      <c r="J3701" s="82" t="n">
        <v>0</v>
      </c>
      <c r="K3701" s="83" t="n">
        <f aca="false">IF(J3701=0,0,J3701/I3701)</f>
        <v>0</v>
      </c>
      <c r="L3701" s="83" t="n">
        <f aca="false">I3701/UOM</f>
        <v>-44.0183</v>
      </c>
      <c r="M3701" s="83" t="n">
        <f aca="false">J3701/UOM</f>
        <v>0</v>
      </c>
      <c r="N3701" s="84" t="str">
        <f aca="false">IF(F3701="P","PHY",IF(F3701="G","G",E3701))</f>
        <v>P</v>
      </c>
      <c r="O3701" s="84" t="str">
        <f aca="false">IF(ISNA(VLOOKUP(G3701,BadCanCurves,1,FALSE())),VLOOKUP(D3701,FOLIOS,6,FALSE()),"not used")</f>
        <v>not used</v>
      </c>
      <c r="P3701" s="84" t="n">
        <f aca="false">IF($N3701="P",VLOOKUP(H3701,PrcBuckets,2,FALSE()),0)</f>
        <v>13</v>
      </c>
      <c r="Q3701" s="84" t="n">
        <f aca="false">IF($N3701="D",VLOOKUP(H3701,BasisBuckets,2,FALSE()),0)</f>
        <v>0</v>
      </c>
      <c r="R3701" s="84" t="n">
        <f aca="false">IF($N3701="PHY",VLOOKUP(H3701,PGDBuckets,2,FALSE()),0)</f>
        <v>0</v>
      </c>
      <c r="S3701" s="84" t="n">
        <f aca="false">IF($N3701="G",VLOOKUP(H3701,PGDBuckets,2,FALSE()),0)</f>
        <v>0</v>
      </c>
      <c r="T3701" s="84" t="n">
        <f aca="false">SUM(P3701:S3701)</f>
        <v>13</v>
      </c>
      <c r="U3701" s="84" t="str">
        <f aca="false">IF(O3701="not used","-",O3701&amp;N3701&amp;T3701)</f>
        <v>-</v>
      </c>
      <c r="V3701" s="84" t="str">
        <f aca="false">IF(O3701="Not Used","-",VLOOKUP(D3701,FOLIOS,7,FALSE())&amp;H3701)</f>
        <v>-</v>
      </c>
      <c r="W3701" s="84" t="str">
        <f aca="false">IF(U3701="-","-",O3701&amp;E3701&amp;H3701)</f>
        <v>-</v>
      </c>
      <c r="X3701" s="85" t="str">
        <f aca="false">D3701&amp;G3701</f>
        <v>FT-CAND-EGSC-PRCTRANS:AECO/EMP</v>
      </c>
      <c r="AF3701" s="0" t="str">
        <f aca="false">D3701&amp;V3701</f>
        <v>FT-CAND-EGSC-PRC-</v>
      </c>
    </row>
    <row r="3702" customFormat="false" ht="12.75" hidden="false" customHeight="false" outlineLevel="0" collapsed="false">
      <c r="A3702" s="81" t="n">
        <v>36682</v>
      </c>
      <c r="B3702" s="82" t="s">
        <v>55</v>
      </c>
      <c r="C3702" s="82" t="s">
        <v>56</v>
      </c>
      <c r="D3702" s="82" t="s">
        <v>103</v>
      </c>
      <c r="E3702" s="82" t="s">
        <v>24</v>
      </c>
      <c r="F3702" s="81"/>
      <c r="G3702" s="82" t="s">
        <v>106</v>
      </c>
      <c r="H3702" s="90" t="n">
        <v>40513</v>
      </c>
      <c r="I3702" s="82" t="n">
        <v>-452167</v>
      </c>
      <c r="J3702" s="82" t="n">
        <v>0</v>
      </c>
      <c r="K3702" s="83" t="n">
        <f aca="false">IF(J3702=0,0,J3702/I3702)</f>
        <v>0</v>
      </c>
      <c r="L3702" s="83" t="n">
        <f aca="false">I3702/UOM</f>
        <v>-45.2167</v>
      </c>
      <c r="M3702" s="83" t="n">
        <f aca="false">J3702/UOM</f>
        <v>0</v>
      </c>
      <c r="N3702" s="84" t="str">
        <f aca="false">IF(F3702="P","PHY",IF(F3702="G","G",E3702))</f>
        <v>P</v>
      </c>
      <c r="O3702" s="84" t="str">
        <f aca="false">IF(ISNA(VLOOKUP(G3702,BadCanCurves,1,FALSE())),VLOOKUP(D3702,FOLIOS,6,FALSE()),"not used")</f>
        <v>not used</v>
      </c>
      <c r="P3702" s="84" t="n">
        <f aca="false">IF($N3702="P",VLOOKUP(H3702,PrcBuckets,2,FALSE()),0)</f>
        <v>13</v>
      </c>
      <c r="Q3702" s="84" t="n">
        <f aca="false">IF($N3702="D",VLOOKUP(H3702,BasisBuckets,2,FALSE()),0)</f>
        <v>0</v>
      </c>
      <c r="R3702" s="84" t="n">
        <f aca="false">IF($N3702="PHY",VLOOKUP(H3702,PGDBuckets,2,FALSE()),0)</f>
        <v>0</v>
      </c>
      <c r="S3702" s="84" t="n">
        <f aca="false">IF($N3702="G",VLOOKUP(H3702,PGDBuckets,2,FALSE()),0)</f>
        <v>0</v>
      </c>
      <c r="T3702" s="84" t="n">
        <f aca="false">SUM(P3702:S3702)</f>
        <v>13</v>
      </c>
      <c r="U3702" s="84" t="str">
        <f aca="false">IF(O3702="not used","-",O3702&amp;N3702&amp;T3702)</f>
        <v>-</v>
      </c>
      <c r="V3702" s="84" t="str">
        <f aca="false">IF(O3702="Not Used","-",VLOOKUP(D3702,FOLIOS,7,FALSE())&amp;H3702)</f>
        <v>-</v>
      </c>
      <c r="W3702" s="84" t="str">
        <f aca="false">IF(U3702="-","-",O3702&amp;E3702&amp;H3702)</f>
        <v>-</v>
      </c>
      <c r="X3702" s="85" t="str">
        <f aca="false">D3702&amp;G3702</f>
        <v>FT-CAND-EGSC-PRCTRANS:AECO/EMP</v>
      </c>
      <c r="AF3702" s="0" t="str">
        <f aca="false">D3702&amp;V3702</f>
        <v>FT-CAND-EGSC-PRC-</v>
      </c>
    </row>
    <row r="3703" customFormat="false" ht="12.75" hidden="false" customHeight="false" outlineLevel="0" collapsed="false">
      <c r="A3703" s="81" t="n">
        <v>36682</v>
      </c>
      <c r="B3703" s="82" t="s">
        <v>55</v>
      </c>
      <c r="C3703" s="82" t="s">
        <v>56</v>
      </c>
      <c r="D3703" s="82" t="s">
        <v>103</v>
      </c>
      <c r="E3703" s="82" t="s">
        <v>24</v>
      </c>
      <c r="F3703" s="81"/>
      <c r="G3703" s="82" t="s">
        <v>106</v>
      </c>
      <c r="H3703" s="90" t="n">
        <v>40544</v>
      </c>
      <c r="I3703" s="82" t="n">
        <v>-449406</v>
      </c>
      <c r="J3703" s="82" t="n">
        <v>0</v>
      </c>
      <c r="K3703" s="83" t="n">
        <f aca="false">IF(J3703=0,0,J3703/I3703)</f>
        <v>0</v>
      </c>
      <c r="L3703" s="83" t="n">
        <f aca="false">I3703/UOM</f>
        <v>-44.9406</v>
      </c>
      <c r="M3703" s="83" t="n">
        <f aca="false">J3703/UOM</f>
        <v>0</v>
      </c>
      <c r="N3703" s="84" t="str">
        <f aca="false">IF(F3703="P","PHY",IF(F3703="G","G",E3703))</f>
        <v>P</v>
      </c>
      <c r="O3703" s="84" t="str">
        <f aca="false">IF(ISNA(VLOOKUP(G3703,BadCanCurves,1,FALSE())),VLOOKUP(D3703,FOLIOS,6,FALSE()),"not used")</f>
        <v>not used</v>
      </c>
      <c r="P3703" s="84" t="n">
        <f aca="false">IF($N3703="P",VLOOKUP(H3703,PrcBuckets,2,FALSE()),0)</f>
        <v>14</v>
      </c>
      <c r="Q3703" s="84" t="n">
        <f aca="false">IF($N3703="D",VLOOKUP(H3703,BasisBuckets,2,FALSE()),0)</f>
        <v>0</v>
      </c>
      <c r="R3703" s="84" t="n">
        <f aca="false">IF($N3703="PHY",VLOOKUP(H3703,PGDBuckets,2,FALSE()),0)</f>
        <v>0</v>
      </c>
      <c r="S3703" s="84" t="n">
        <f aca="false">IF($N3703="G",VLOOKUP(H3703,PGDBuckets,2,FALSE()),0)</f>
        <v>0</v>
      </c>
      <c r="T3703" s="84" t="n">
        <f aca="false">SUM(P3703:S3703)</f>
        <v>14</v>
      </c>
      <c r="U3703" s="84" t="str">
        <f aca="false">IF(O3703="not used","-",O3703&amp;N3703&amp;T3703)</f>
        <v>-</v>
      </c>
      <c r="V3703" s="84" t="str">
        <f aca="false">IF(O3703="Not Used","-",VLOOKUP(D3703,FOLIOS,7,FALSE())&amp;H3703)</f>
        <v>-</v>
      </c>
      <c r="W3703" s="84" t="str">
        <f aca="false">IF(U3703="-","-",O3703&amp;E3703&amp;H3703)</f>
        <v>-</v>
      </c>
      <c r="X3703" s="85" t="str">
        <f aca="false">D3703&amp;G3703</f>
        <v>FT-CAND-EGSC-PRCTRANS:AECO/EMP</v>
      </c>
      <c r="AF3703" s="0" t="str">
        <f aca="false">D3703&amp;V3703</f>
        <v>FT-CAND-EGSC-PRC-</v>
      </c>
    </row>
    <row r="3704" customFormat="false" ht="12.75" hidden="false" customHeight="false" outlineLevel="0" collapsed="false">
      <c r="A3704" s="81" t="n">
        <v>36682</v>
      </c>
      <c r="B3704" s="82" t="s">
        <v>55</v>
      </c>
      <c r="C3704" s="82" t="s">
        <v>56</v>
      </c>
      <c r="D3704" s="82" t="s">
        <v>103</v>
      </c>
      <c r="E3704" s="82" t="s">
        <v>24</v>
      </c>
      <c r="F3704" s="81"/>
      <c r="G3704" s="82" t="s">
        <v>106</v>
      </c>
      <c r="H3704" s="90" t="n">
        <v>40575</v>
      </c>
      <c r="I3704" s="82" t="n">
        <v>-403436</v>
      </c>
      <c r="J3704" s="82" t="n">
        <v>0</v>
      </c>
      <c r="K3704" s="83" t="n">
        <f aca="false">IF(J3704=0,0,J3704/I3704)</f>
        <v>0</v>
      </c>
      <c r="L3704" s="83" t="n">
        <f aca="false">I3704/UOM</f>
        <v>-40.3436</v>
      </c>
      <c r="M3704" s="83" t="n">
        <f aca="false">J3704/UOM</f>
        <v>0</v>
      </c>
      <c r="N3704" s="84" t="str">
        <f aca="false">IF(F3704="P","PHY",IF(F3704="G","G",E3704))</f>
        <v>P</v>
      </c>
      <c r="O3704" s="84" t="str">
        <f aca="false">IF(ISNA(VLOOKUP(G3704,BadCanCurves,1,FALSE())),VLOOKUP(D3704,FOLIOS,6,FALSE()),"not used")</f>
        <v>not used</v>
      </c>
      <c r="P3704" s="84" t="n">
        <f aca="false">IF($N3704="P",VLOOKUP(H3704,PrcBuckets,2,FALSE()),0)</f>
        <v>14</v>
      </c>
      <c r="Q3704" s="84" t="n">
        <f aca="false">IF($N3704="D",VLOOKUP(H3704,BasisBuckets,2,FALSE()),0)</f>
        <v>0</v>
      </c>
      <c r="R3704" s="84" t="n">
        <f aca="false">IF($N3704="PHY",VLOOKUP(H3704,PGDBuckets,2,FALSE()),0)</f>
        <v>0</v>
      </c>
      <c r="S3704" s="84" t="n">
        <f aca="false">IF($N3704="G",VLOOKUP(H3704,PGDBuckets,2,FALSE()),0)</f>
        <v>0</v>
      </c>
      <c r="T3704" s="84" t="n">
        <f aca="false">SUM(P3704:S3704)</f>
        <v>14</v>
      </c>
      <c r="U3704" s="84" t="str">
        <f aca="false">IF(O3704="not used","-",O3704&amp;N3704&amp;T3704)</f>
        <v>-</v>
      </c>
      <c r="V3704" s="84" t="str">
        <f aca="false">IF(O3704="Not Used","-",VLOOKUP(D3704,FOLIOS,7,FALSE())&amp;H3704)</f>
        <v>-</v>
      </c>
      <c r="W3704" s="84" t="str">
        <f aca="false">IF(U3704="-","-",O3704&amp;E3704&amp;H3704)</f>
        <v>-</v>
      </c>
      <c r="X3704" s="85" t="str">
        <f aca="false">D3704&amp;G3704</f>
        <v>FT-CAND-EGSC-PRCTRANS:AECO/EMP</v>
      </c>
      <c r="AF3704" s="0" t="str">
        <f aca="false">D3704&amp;V3704</f>
        <v>FT-CAND-EGSC-PRC-</v>
      </c>
    </row>
    <row r="3705" customFormat="false" ht="12.75" hidden="false" customHeight="false" outlineLevel="0" collapsed="false">
      <c r="A3705" s="81" t="n">
        <v>36682</v>
      </c>
      <c r="B3705" s="82" t="s">
        <v>55</v>
      </c>
      <c r="C3705" s="82" t="s">
        <v>56</v>
      </c>
      <c r="D3705" s="82" t="s">
        <v>103</v>
      </c>
      <c r="E3705" s="82" t="s">
        <v>24</v>
      </c>
      <c r="F3705" s="81"/>
      <c r="G3705" s="82" t="s">
        <v>106</v>
      </c>
      <c r="H3705" s="90" t="n">
        <v>40603</v>
      </c>
      <c r="I3705" s="82" t="n">
        <v>-444197</v>
      </c>
      <c r="J3705" s="82" t="n">
        <v>0</v>
      </c>
      <c r="K3705" s="83" t="n">
        <f aca="false">IF(J3705=0,0,J3705/I3705)</f>
        <v>0</v>
      </c>
      <c r="L3705" s="83" t="n">
        <f aca="false">I3705/UOM</f>
        <v>-44.4197</v>
      </c>
      <c r="M3705" s="83" t="n">
        <f aca="false">J3705/UOM</f>
        <v>0</v>
      </c>
      <c r="N3705" s="84" t="str">
        <f aca="false">IF(F3705="P","PHY",IF(F3705="G","G",E3705))</f>
        <v>P</v>
      </c>
      <c r="O3705" s="84" t="str">
        <f aca="false">IF(ISNA(VLOOKUP(G3705,BadCanCurves,1,FALSE())),VLOOKUP(D3705,FOLIOS,6,FALSE()),"not used")</f>
        <v>not used</v>
      </c>
      <c r="P3705" s="84" t="n">
        <f aca="false">IF($N3705="P",VLOOKUP(H3705,PrcBuckets,2,FALSE()),0)</f>
        <v>14</v>
      </c>
      <c r="Q3705" s="84" t="n">
        <f aca="false">IF($N3705="D",VLOOKUP(H3705,BasisBuckets,2,FALSE()),0)</f>
        <v>0</v>
      </c>
      <c r="R3705" s="84" t="n">
        <f aca="false">IF($N3705="PHY",VLOOKUP(H3705,PGDBuckets,2,FALSE()),0)</f>
        <v>0</v>
      </c>
      <c r="S3705" s="84" t="n">
        <f aca="false">IF($N3705="G",VLOOKUP(H3705,PGDBuckets,2,FALSE()),0)</f>
        <v>0</v>
      </c>
      <c r="T3705" s="84" t="n">
        <f aca="false">SUM(P3705:S3705)</f>
        <v>14</v>
      </c>
      <c r="U3705" s="84" t="str">
        <f aca="false">IF(O3705="not used","-",O3705&amp;N3705&amp;T3705)</f>
        <v>-</v>
      </c>
      <c r="V3705" s="84" t="str">
        <f aca="false">IF(O3705="Not Used","-",VLOOKUP(D3705,FOLIOS,7,FALSE())&amp;H3705)</f>
        <v>-</v>
      </c>
      <c r="W3705" s="84" t="str">
        <f aca="false">IF(U3705="-","-",O3705&amp;E3705&amp;H3705)</f>
        <v>-</v>
      </c>
      <c r="X3705" s="85" t="str">
        <f aca="false">D3705&amp;G3705</f>
        <v>FT-CAND-EGSC-PRCTRANS:AECO/EMP</v>
      </c>
      <c r="AF3705" s="0" t="str">
        <f aca="false">D3705&amp;V3705</f>
        <v>FT-CAND-EGSC-PRC-</v>
      </c>
    </row>
    <row r="3706" customFormat="false" ht="12.75" hidden="false" customHeight="false" outlineLevel="0" collapsed="false">
      <c r="A3706" s="81" t="n">
        <v>36682</v>
      </c>
      <c r="B3706" s="82" t="s">
        <v>55</v>
      </c>
      <c r="C3706" s="82" t="s">
        <v>56</v>
      </c>
      <c r="D3706" s="82" t="s">
        <v>103</v>
      </c>
      <c r="E3706" s="82" t="s">
        <v>24</v>
      </c>
      <c r="F3706" s="81"/>
      <c r="G3706" s="82" t="s">
        <v>106</v>
      </c>
      <c r="H3706" s="90" t="n">
        <v>40634</v>
      </c>
      <c r="I3706" s="82" t="n">
        <v>-427242</v>
      </c>
      <c r="J3706" s="82" t="n">
        <v>0</v>
      </c>
      <c r="K3706" s="83" t="n">
        <f aca="false">IF(J3706=0,0,J3706/I3706)</f>
        <v>0</v>
      </c>
      <c r="L3706" s="83" t="n">
        <f aca="false">I3706/UOM</f>
        <v>-42.7242</v>
      </c>
      <c r="M3706" s="83" t="n">
        <f aca="false">J3706/UOM</f>
        <v>0</v>
      </c>
      <c r="N3706" s="84" t="str">
        <f aca="false">IF(F3706="P","PHY",IF(F3706="G","G",E3706))</f>
        <v>P</v>
      </c>
      <c r="O3706" s="84" t="str">
        <f aca="false">IF(ISNA(VLOOKUP(G3706,BadCanCurves,1,FALSE())),VLOOKUP(D3706,FOLIOS,6,FALSE()),"not used")</f>
        <v>not used</v>
      </c>
      <c r="P3706" s="84" t="n">
        <f aca="false">IF($N3706="P",VLOOKUP(H3706,PrcBuckets,2,FALSE()),0)</f>
        <v>14</v>
      </c>
      <c r="Q3706" s="84" t="n">
        <f aca="false">IF($N3706="D",VLOOKUP(H3706,BasisBuckets,2,FALSE()),0)</f>
        <v>0</v>
      </c>
      <c r="R3706" s="84" t="n">
        <f aca="false">IF($N3706="PHY",VLOOKUP(H3706,PGDBuckets,2,FALSE()),0)</f>
        <v>0</v>
      </c>
      <c r="S3706" s="84" t="n">
        <f aca="false">IF($N3706="G",VLOOKUP(H3706,PGDBuckets,2,FALSE()),0)</f>
        <v>0</v>
      </c>
      <c r="T3706" s="84" t="n">
        <f aca="false">SUM(P3706:S3706)</f>
        <v>14</v>
      </c>
      <c r="U3706" s="84" t="str">
        <f aca="false">IF(O3706="not used","-",O3706&amp;N3706&amp;T3706)</f>
        <v>-</v>
      </c>
      <c r="V3706" s="84" t="str">
        <f aca="false">IF(O3706="Not Used","-",VLOOKUP(D3706,FOLIOS,7,FALSE())&amp;H3706)</f>
        <v>-</v>
      </c>
      <c r="W3706" s="84" t="str">
        <f aca="false">IF(U3706="-","-",O3706&amp;E3706&amp;H3706)</f>
        <v>-</v>
      </c>
      <c r="X3706" s="85" t="str">
        <f aca="false">D3706&amp;G3706</f>
        <v>FT-CAND-EGSC-PRCTRANS:AECO/EMP</v>
      </c>
      <c r="AF3706" s="0" t="str">
        <f aca="false">D3706&amp;V3706</f>
        <v>FT-CAND-EGSC-PRC-</v>
      </c>
    </row>
    <row r="3707" customFormat="false" ht="12.75" hidden="false" customHeight="false" outlineLevel="0" collapsed="false">
      <c r="A3707" s="81" t="n">
        <v>36682</v>
      </c>
      <c r="B3707" s="82" t="s">
        <v>55</v>
      </c>
      <c r="C3707" s="82" t="s">
        <v>56</v>
      </c>
      <c r="D3707" s="82" t="s">
        <v>103</v>
      </c>
      <c r="E3707" s="82" t="s">
        <v>24</v>
      </c>
      <c r="F3707" s="81"/>
      <c r="G3707" s="82" t="s">
        <v>106</v>
      </c>
      <c r="H3707" s="90" t="n">
        <v>40664</v>
      </c>
      <c r="I3707" s="82" t="n">
        <v>-438874</v>
      </c>
      <c r="J3707" s="82" t="n">
        <v>0</v>
      </c>
      <c r="K3707" s="83" t="n">
        <f aca="false">IF(J3707=0,0,J3707/I3707)</f>
        <v>0</v>
      </c>
      <c r="L3707" s="83" t="n">
        <f aca="false">I3707/UOM</f>
        <v>-43.8874</v>
      </c>
      <c r="M3707" s="83" t="n">
        <f aca="false">J3707/UOM</f>
        <v>0</v>
      </c>
      <c r="N3707" s="84" t="str">
        <f aca="false">IF(F3707="P","PHY",IF(F3707="G","G",E3707))</f>
        <v>P</v>
      </c>
      <c r="O3707" s="84" t="str">
        <f aca="false">IF(ISNA(VLOOKUP(G3707,BadCanCurves,1,FALSE())),VLOOKUP(D3707,FOLIOS,6,FALSE()),"not used")</f>
        <v>not used</v>
      </c>
      <c r="P3707" s="84" t="n">
        <f aca="false">IF($N3707="P",VLOOKUP(H3707,PrcBuckets,2,FALSE()),0)</f>
        <v>14</v>
      </c>
      <c r="Q3707" s="84" t="n">
        <f aca="false">IF($N3707="D",VLOOKUP(H3707,BasisBuckets,2,FALSE()),0)</f>
        <v>0</v>
      </c>
      <c r="R3707" s="84" t="n">
        <f aca="false">IF($N3707="PHY",VLOOKUP(H3707,PGDBuckets,2,FALSE()),0)</f>
        <v>0</v>
      </c>
      <c r="S3707" s="84" t="n">
        <f aca="false">IF($N3707="G",VLOOKUP(H3707,PGDBuckets,2,FALSE()),0)</f>
        <v>0</v>
      </c>
      <c r="T3707" s="84" t="n">
        <f aca="false">SUM(P3707:S3707)</f>
        <v>14</v>
      </c>
      <c r="U3707" s="84" t="str">
        <f aca="false">IF(O3707="not used","-",O3707&amp;N3707&amp;T3707)</f>
        <v>-</v>
      </c>
      <c r="V3707" s="84" t="str">
        <f aca="false">IF(O3707="Not Used","-",VLOOKUP(D3707,FOLIOS,7,FALSE())&amp;H3707)</f>
        <v>-</v>
      </c>
      <c r="W3707" s="84" t="str">
        <f aca="false">IF(U3707="-","-",O3707&amp;E3707&amp;H3707)</f>
        <v>-</v>
      </c>
      <c r="X3707" s="85" t="str">
        <f aca="false">D3707&amp;G3707</f>
        <v>FT-CAND-EGSC-PRCTRANS:AECO/EMP</v>
      </c>
      <c r="AF3707" s="0" t="str">
        <f aca="false">D3707&amp;V3707</f>
        <v>FT-CAND-EGSC-PRC-</v>
      </c>
    </row>
    <row r="3708" customFormat="false" ht="12.75" hidden="false" customHeight="false" outlineLevel="0" collapsed="false">
      <c r="A3708" s="81" t="n">
        <v>36682</v>
      </c>
      <c r="B3708" s="82" t="s">
        <v>55</v>
      </c>
      <c r="C3708" s="82" t="s">
        <v>56</v>
      </c>
      <c r="D3708" s="82" t="s">
        <v>103</v>
      </c>
      <c r="E3708" s="82" t="s">
        <v>24</v>
      </c>
      <c r="F3708" s="81"/>
      <c r="G3708" s="82" t="s">
        <v>106</v>
      </c>
      <c r="H3708" s="90" t="n">
        <v>40695</v>
      </c>
      <c r="I3708" s="82" t="n">
        <v>-422122</v>
      </c>
      <c r="J3708" s="82" t="n">
        <v>0</v>
      </c>
      <c r="K3708" s="83" t="n">
        <f aca="false">IF(J3708=0,0,J3708/I3708)</f>
        <v>0</v>
      </c>
      <c r="L3708" s="83" t="n">
        <f aca="false">I3708/UOM</f>
        <v>-42.2122</v>
      </c>
      <c r="M3708" s="83" t="n">
        <f aca="false">J3708/UOM</f>
        <v>0</v>
      </c>
      <c r="N3708" s="84" t="str">
        <f aca="false">IF(F3708="P","PHY",IF(F3708="G","G",E3708))</f>
        <v>P</v>
      </c>
      <c r="O3708" s="84" t="str">
        <f aca="false">IF(ISNA(VLOOKUP(G3708,BadCanCurves,1,FALSE())),VLOOKUP(D3708,FOLIOS,6,FALSE()),"not used")</f>
        <v>not used</v>
      </c>
      <c r="P3708" s="84" t="n">
        <f aca="false">IF($N3708="P",VLOOKUP(H3708,PrcBuckets,2,FALSE()),0)</f>
        <v>14</v>
      </c>
      <c r="Q3708" s="84" t="n">
        <f aca="false">IF($N3708="D",VLOOKUP(H3708,BasisBuckets,2,FALSE()),0)</f>
        <v>0</v>
      </c>
      <c r="R3708" s="84" t="n">
        <f aca="false">IF($N3708="PHY",VLOOKUP(H3708,PGDBuckets,2,FALSE()),0)</f>
        <v>0</v>
      </c>
      <c r="S3708" s="84" t="n">
        <f aca="false">IF($N3708="G",VLOOKUP(H3708,PGDBuckets,2,FALSE()),0)</f>
        <v>0</v>
      </c>
      <c r="T3708" s="84" t="n">
        <f aca="false">SUM(P3708:S3708)</f>
        <v>14</v>
      </c>
      <c r="U3708" s="84" t="str">
        <f aca="false">IF(O3708="not used","-",O3708&amp;N3708&amp;T3708)</f>
        <v>-</v>
      </c>
      <c r="V3708" s="84" t="str">
        <f aca="false">IF(O3708="Not Used","-",VLOOKUP(D3708,FOLIOS,7,FALSE())&amp;H3708)</f>
        <v>-</v>
      </c>
      <c r="W3708" s="84" t="str">
        <f aca="false">IF(U3708="-","-",O3708&amp;E3708&amp;H3708)</f>
        <v>-</v>
      </c>
      <c r="X3708" s="85" t="str">
        <f aca="false">D3708&amp;G3708</f>
        <v>FT-CAND-EGSC-PRCTRANS:AECO/EMP</v>
      </c>
      <c r="AF3708" s="0" t="str">
        <f aca="false">D3708&amp;V3708</f>
        <v>FT-CAND-EGSC-PRC-</v>
      </c>
    </row>
    <row r="3709" customFormat="false" ht="12.75" hidden="false" customHeight="false" outlineLevel="0" collapsed="false">
      <c r="A3709" s="81" t="n">
        <v>36682</v>
      </c>
      <c r="B3709" s="82" t="s">
        <v>55</v>
      </c>
      <c r="C3709" s="82" t="s">
        <v>56</v>
      </c>
      <c r="D3709" s="82" t="s">
        <v>103</v>
      </c>
      <c r="E3709" s="82" t="s">
        <v>24</v>
      </c>
      <c r="F3709" s="81"/>
      <c r="G3709" s="82" t="s">
        <v>106</v>
      </c>
      <c r="H3709" s="90" t="n">
        <v>40725</v>
      </c>
      <c r="I3709" s="82" t="n">
        <v>-433614</v>
      </c>
      <c r="J3709" s="82" t="n">
        <v>0</v>
      </c>
      <c r="K3709" s="83" t="n">
        <f aca="false">IF(J3709=0,0,J3709/I3709)</f>
        <v>0</v>
      </c>
      <c r="L3709" s="83" t="n">
        <f aca="false">I3709/UOM</f>
        <v>-43.3614</v>
      </c>
      <c r="M3709" s="83" t="n">
        <f aca="false">J3709/UOM</f>
        <v>0</v>
      </c>
      <c r="N3709" s="84" t="str">
        <f aca="false">IF(F3709="P","PHY",IF(F3709="G","G",E3709))</f>
        <v>P</v>
      </c>
      <c r="O3709" s="84" t="str">
        <f aca="false">IF(ISNA(VLOOKUP(G3709,BadCanCurves,1,FALSE())),VLOOKUP(D3709,FOLIOS,6,FALSE()),"not used")</f>
        <v>not used</v>
      </c>
      <c r="P3709" s="84" t="n">
        <f aca="false">IF($N3709="P",VLOOKUP(H3709,PrcBuckets,2,FALSE()),0)</f>
        <v>14</v>
      </c>
      <c r="Q3709" s="84" t="n">
        <f aca="false">IF($N3709="D",VLOOKUP(H3709,BasisBuckets,2,FALSE()),0)</f>
        <v>0</v>
      </c>
      <c r="R3709" s="84" t="n">
        <f aca="false">IF($N3709="PHY",VLOOKUP(H3709,PGDBuckets,2,FALSE()),0)</f>
        <v>0</v>
      </c>
      <c r="S3709" s="84" t="n">
        <f aca="false">IF($N3709="G",VLOOKUP(H3709,PGDBuckets,2,FALSE()),0)</f>
        <v>0</v>
      </c>
      <c r="T3709" s="84" t="n">
        <f aca="false">SUM(P3709:S3709)</f>
        <v>14</v>
      </c>
      <c r="U3709" s="84" t="str">
        <f aca="false">IF(O3709="not used","-",O3709&amp;N3709&amp;T3709)</f>
        <v>-</v>
      </c>
      <c r="V3709" s="84" t="str">
        <f aca="false">IF(O3709="Not Used","-",VLOOKUP(D3709,FOLIOS,7,FALSE())&amp;H3709)</f>
        <v>-</v>
      </c>
      <c r="W3709" s="84" t="str">
        <f aca="false">IF(U3709="-","-",O3709&amp;E3709&amp;H3709)</f>
        <v>-</v>
      </c>
      <c r="X3709" s="85" t="str">
        <f aca="false">D3709&amp;G3709</f>
        <v>FT-CAND-EGSC-PRCTRANS:AECO/EMP</v>
      </c>
      <c r="AF3709" s="0" t="str">
        <f aca="false">D3709&amp;V3709</f>
        <v>FT-CAND-EGSC-PRC-</v>
      </c>
    </row>
    <row r="3710" customFormat="false" ht="12.75" hidden="false" customHeight="false" outlineLevel="0" collapsed="false">
      <c r="A3710" s="81" t="n">
        <v>36682</v>
      </c>
      <c r="B3710" s="82" t="s">
        <v>55</v>
      </c>
      <c r="C3710" s="82" t="s">
        <v>56</v>
      </c>
      <c r="D3710" s="82" t="s">
        <v>103</v>
      </c>
      <c r="E3710" s="82" t="s">
        <v>24</v>
      </c>
      <c r="F3710" s="81"/>
      <c r="G3710" s="82" t="s">
        <v>106</v>
      </c>
      <c r="H3710" s="90" t="n">
        <v>40756</v>
      </c>
      <c r="I3710" s="82" t="n">
        <v>-430965</v>
      </c>
      <c r="J3710" s="82" t="n">
        <v>0</v>
      </c>
      <c r="K3710" s="83" t="n">
        <f aca="false">IF(J3710=0,0,J3710/I3710)</f>
        <v>0</v>
      </c>
      <c r="L3710" s="83" t="n">
        <f aca="false">I3710/UOM</f>
        <v>-43.0965</v>
      </c>
      <c r="M3710" s="83" t="n">
        <f aca="false">J3710/UOM</f>
        <v>0</v>
      </c>
      <c r="N3710" s="84" t="str">
        <f aca="false">IF(F3710="P","PHY",IF(F3710="G","G",E3710))</f>
        <v>P</v>
      </c>
      <c r="O3710" s="84" t="str">
        <f aca="false">IF(ISNA(VLOOKUP(G3710,BadCanCurves,1,FALSE())),VLOOKUP(D3710,FOLIOS,6,FALSE()),"not used")</f>
        <v>not used</v>
      </c>
      <c r="P3710" s="84" t="n">
        <f aca="false">IF($N3710="P",VLOOKUP(H3710,PrcBuckets,2,FALSE()),0)</f>
        <v>14</v>
      </c>
      <c r="Q3710" s="84" t="n">
        <f aca="false">IF($N3710="D",VLOOKUP(H3710,BasisBuckets,2,FALSE()),0)</f>
        <v>0</v>
      </c>
      <c r="R3710" s="84" t="n">
        <f aca="false">IF($N3710="PHY",VLOOKUP(H3710,PGDBuckets,2,FALSE()),0)</f>
        <v>0</v>
      </c>
      <c r="S3710" s="84" t="n">
        <f aca="false">IF($N3710="G",VLOOKUP(H3710,PGDBuckets,2,FALSE()),0)</f>
        <v>0</v>
      </c>
      <c r="T3710" s="84" t="n">
        <f aca="false">SUM(P3710:S3710)</f>
        <v>14</v>
      </c>
      <c r="U3710" s="84" t="str">
        <f aca="false">IF(O3710="not used","-",O3710&amp;N3710&amp;T3710)</f>
        <v>-</v>
      </c>
      <c r="V3710" s="84" t="str">
        <f aca="false">IF(O3710="Not Used","-",VLOOKUP(D3710,FOLIOS,7,FALSE())&amp;H3710)</f>
        <v>-</v>
      </c>
      <c r="W3710" s="84" t="str">
        <f aca="false">IF(U3710="-","-",O3710&amp;E3710&amp;H3710)</f>
        <v>-</v>
      </c>
      <c r="X3710" s="85" t="str">
        <f aca="false">D3710&amp;G3710</f>
        <v>FT-CAND-EGSC-PRCTRANS:AECO/EMP</v>
      </c>
      <c r="AF3710" s="0" t="str">
        <f aca="false">D3710&amp;V3710</f>
        <v>FT-CAND-EGSC-PRC-</v>
      </c>
    </row>
    <row r="3711" customFormat="false" ht="12.75" hidden="false" customHeight="false" outlineLevel="0" collapsed="false">
      <c r="A3711" s="81" t="n">
        <v>36682</v>
      </c>
      <c r="B3711" s="82" t="s">
        <v>55</v>
      </c>
      <c r="C3711" s="82" t="s">
        <v>56</v>
      </c>
      <c r="D3711" s="82" t="s">
        <v>103</v>
      </c>
      <c r="E3711" s="82" t="s">
        <v>24</v>
      </c>
      <c r="F3711" s="81"/>
      <c r="G3711" s="82" t="s">
        <v>106</v>
      </c>
      <c r="H3711" s="90" t="n">
        <v>40787</v>
      </c>
      <c r="I3711" s="82" t="n">
        <v>-414515</v>
      </c>
      <c r="J3711" s="82" t="n">
        <v>0</v>
      </c>
      <c r="K3711" s="83" t="n">
        <f aca="false">IF(J3711=0,0,J3711/I3711)</f>
        <v>0</v>
      </c>
      <c r="L3711" s="83" t="n">
        <f aca="false">I3711/UOM</f>
        <v>-41.4515</v>
      </c>
      <c r="M3711" s="83" t="n">
        <f aca="false">J3711/UOM</f>
        <v>0</v>
      </c>
      <c r="N3711" s="84" t="str">
        <f aca="false">IF(F3711="P","PHY",IF(F3711="G","G",E3711))</f>
        <v>P</v>
      </c>
      <c r="O3711" s="84" t="str">
        <f aca="false">IF(ISNA(VLOOKUP(G3711,BadCanCurves,1,FALSE())),VLOOKUP(D3711,FOLIOS,6,FALSE()),"not used")</f>
        <v>not used</v>
      </c>
      <c r="P3711" s="84" t="n">
        <f aca="false">IF($N3711="P",VLOOKUP(H3711,PrcBuckets,2,FALSE()),0)</f>
        <v>14</v>
      </c>
      <c r="Q3711" s="84" t="n">
        <f aca="false">IF($N3711="D",VLOOKUP(H3711,BasisBuckets,2,FALSE()),0)</f>
        <v>0</v>
      </c>
      <c r="R3711" s="84" t="n">
        <f aca="false">IF($N3711="PHY",VLOOKUP(H3711,PGDBuckets,2,FALSE()),0)</f>
        <v>0</v>
      </c>
      <c r="S3711" s="84" t="n">
        <f aca="false">IF($N3711="G",VLOOKUP(H3711,PGDBuckets,2,FALSE()),0)</f>
        <v>0</v>
      </c>
      <c r="T3711" s="84" t="n">
        <f aca="false">SUM(P3711:S3711)</f>
        <v>14</v>
      </c>
      <c r="U3711" s="84" t="str">
        <f aca="false">IF(O3711="not used","-",O3711&amp;N3711&amp;T3711)</f>
        <v>-</v>
      </c>
      <c r="V3711" s="84" t="str">
        <f aca="false">IF(O3711="Not Used","-",VLOOKUP(D3711,FOLIOS,7,FALSE())&amp;H3711)</f>
        <v>-</v>
      </c>
      <c r="W3711" s="84" t="str">
        <f aca="false">IF(U3711="-","-",O3711&amp;E3711&amp;H3711)</f>
        <v>-</v>
      </c>
      <c r="X3711" s="85" t="str">
        <f aca="false">D3711&amp;G3711</f>
        <v>FT-CAND-EGSC-PRCTRANS:AECO/EMP</v>
      </c>
      <c r="AF3711" s="0" t="str">
        <f aca="false">D3711&amp;V3711</f>
        <v>FT-CAND-EGSC-PRC-</v>
      </c>
    </row>
    <row r="3712" customFormat="false" ht="12.75" hidden="false" customHeight="false" outlineLevel="0" collapsed="false">
      <c r="A3712" s="81" t="n">
        <v>36682</v>
      </c>
      <c r="B3712" s="82" t="s">
        <v>55</v>
      </c>
      <c r="C3712" s="82" t="s">
        <v>56</v>
      </c>
      <c r="D3712" s="82" t="s">
        <v>103</v>
      </c>
      <c r="E3712" s="82" t="s">
        <v>24</v>
      </c>
      <c r="F3712" s="81"/>
      <c r="G3712" s="82" t="s">
        <v>106</v>
      </c>
      <c r="H3712" s="90" t="n">
        <v>40817</v>
      </c>
      <c r="I3712" s="82" t="n">
        <v>-425799</v>
      </c>
      <c r="J3712" s="82" t="n">
        <v>0</v>
      </c>
      <c r="K3712" s="83" t="n">
        <f aca="false">IF(J3712=0,0,J3712/I3712)</f>
        <v>0</v>
      </c>
      <c r="L3712" s="83" t="n">
        <f aca="false">I3712/UOM</f>
        <v>-42.5799</v>
      </c>
      <c r="M3712" s="83" t="n">
        <f aca="false">J3712/UOM</f>
        <v>0</v>
      </c>
      <c r="N3712" s="84" t="str">
        <f aca="false">IF(F3712="P","PHY",IF(F3712="G","G",E3712))</f>
        <v>P</v>
      </c>
      <c r="O3712" s="84" t="str">
        <f aca="false">IF(ISNA(VLOOKUP(G3712,BadCanCurves,1,FALSE())),VLOOKUP(D3712,FOLIOS,6,FALSE()),"not used")</f>
        <v>not used</v>
      </c>
      <c r="P3712" s="84" t="n">
        <f aca="false">IF($N3712="P",VLOOKUP(H3712,PrcBuckets,2,FALSE()),0)</f>
        <v>14</v>
      </c>
      <c r="Q3712" s="84" t="n">
        <f aca="false">IF($N3712="D",VLOOKUP(H3712,BasisBuckets,2,FALSE()),0)</f>
        <v>0</v>
      </c>
      <c r="R3712" s="84" t="n">
        <f aca="false">IF($N3712="PHY",VLOOKUP(H3712,PGDBuckets,2,FALSE()),0)</f>
        <v>0</v>
      </c>
      <c r="S3712" s="84" t="n">
        <f aca="false">IF($N3712="G",VLOOKUP(H3712,PGDBuckets,2,FALSE()),0)</f>
        <v>0</v>
      </c>
      <c r="T3712" s="84" t="n">
        <f aca="false">SUM(P3712:S3712)</f>
        <v>14</v>
      </c>
      <c r="U3712" s="84" t="str">
        <f aca="false">IF(O3712="not used","-",O3712&amp;N3712&amp;T3712)</f>
        <v>-</v>
      </c>
      <c r="V3712" s="84" t="str">
        <f aca="false">IF(O3712="Not Used","-",VLOOKUP(D3712,FOLIOS,7,FALSE())&amp;H3712)</f>
        <v>-</v>
      </c>
      <c r="W3712" s="84" t="str">
        <f aca="false">IF(U3712="-","-",O3712&amp;E3712&amp;H3712)</f>
        <v>-</v>
      </c>
      <c r="X3712" s="85" t="str">
        <f aca="false">D3712&amp;G3712</f>
        <v>FT-CAND-EGSC-PRCTRANS:AECO/EMP</v>
      </c>
      <c r="AF3712" s="0" t="str">
        <f aca="false">D3712&amp;V3712</f>
        <v>FT-CAND-EGSC-PRC-</v>
      </c>
    </row>
    <row r="3713" customFormat="false" ht="12.75" hidden="false" customHeight="false" outlineLevel="0" collapsed="false">
      <c r="A3713" s="81" t="n">
        <v>36682</v>
      </c>
      <c r="B3713" s="82" t="s">
        <v>55</v>
      </c>
      <c r="C3713" s="82" t="s">
        <v>56</v>
      </c>
      <c r="D3713" s="82" t="s">
        <v>103</v>
      </c>
      <c r="E3713" s="82" t="s">
        <v>24</v>
      </c>
      <c r="F3713" s="81"/>
      <c r="G3713" s="82" t="s">
        <v>106</v>
      </c>
      <c r="H3713" s="90" t="n">
        <v>40848</v>
      </c>
      <c r="I3713" s="82" t="n">
        <v>-409545</v>
      </c>
      <c r="J3713" s="82" t="n">
        <v>0</v>
      </c>
      <c r="K3713" s="83" t="n">
        <f aca="false">IF(J3713=0,0,J3713/I3713)</f>
        <v>0</v>
      </c>
      <c r="L3713" s="83" t="n">
        <f aca="false">I3713/UOM</f>
        <v>-40.9545</v>
      </c>
      <c r="M3713" s="83" t="n">
        <f aca="false">J3713/UOM</f>
        <v>0</v>
      </c>
      <c r="N3713" s="84" t="str">
        <f aca="false">IF(F3713="P","PHY",IF(F3713="G","G",E3713))</f>
        <v>P</v>
      </c>
      <c r="O3713" s="84" t="str">
        <f aca="false">IF(ISNA(VLOOKUP(G3713,BadCanCurves,1,FALSE())),VLOOKUP(D3713,FOLIOS,6,FALSE()),"not used")</f>
        <v>not used</v>
      </c>
      <c r="P3713" s="84" t="n">
        <f aca="false">IF($N3713="P",VLOOKUP(H3713,PrcBuckets,2,FALSE()),0)</f>
        <v>14</v>
      </c>
      <c r="Q3713" s="84" t="n">
        <f aca="false">IF($N3713="D",VLOOKUP(H3713,BasisBuckets,2,FALSE()),0)</f>
        <v>0</v>
      </c>
      <c r="R3713" s="84" t="n">
        <f aca="false">IF($N3713="PHY",VLOOKUP(H3713,PGDBuckets,2,FALSE()),0)</f>
        <v>0</v>
      </c>
      <c r="S3713" s="84" t="n">
        <f aca="false">IF($N3713="G",VLOOKUP(H3713,PGDBuckets,2,FALSE()),0)</f>
        <v>0</v>
      </c>
      <c r="T3713" s="84" t="n">
        <f aca="false">SUM(P3713:S3713)</f>
        <v>14</v>
      </c>
      <c r="U3713" s="84" t="str">
        <f aca="false">IF(O3713="not used","-",O3713&amp;N3713&amp;T3713)</f>
        <v>-</v>
      </c>
      <c r="V3713" s="84" t="str">
        <f aca="false">IF(O3713="Not Used","-",VLOOKUP(D3713,FOLIOS,7,FALSE())&amp;H3713)</f>
        <v>-</v>
      </c>
      <c r="W3713" s="84" t="str">
        <f aca="false">IF(U3713="-","-",O3713&amp;E3713&amp;H3713)</f>
        <v>-</v>
      </c>
      <c r="X3713" s="85" t="str">
        <f aca="false">D3713&amp;G3713</f>
        <v>FT-CAND-EGSC-PRCTRANS:AECO/EMP</v>
      </c>
      <c r="AF3713" s="0" t="str">
        <f aca="false">D3713&amp;V3713</f>
        <v>FT-CAND-EGSC-PRC-</v>
      </c>
    </row>
    <row r="3714" customFormat="false" ht="12.75" hidden="false" customHeight="false" outlineLevel="0" collapsed="false">
      <c r="A3714" s="81" t="n">
        <v>36682</v>
      </c>
      <c r="B3714" s="82" t="s">
        <v>55</v>
      </c>
      <c r="C3714" s="82" t="s">
        <v>56</v>
      </c>
      <c r="D3714" s="82" t="s">
        <v>103</v>
      </c>
      <c r="E3714" s="82" t="s">
        <v>24</v>
      </c>
      <c r="F3714" s="81"/>
      <c r="G3714" s="82" t="s">
        <v>106</v>
      </c>
      <c r="H3714" s="90" t="n">
        <v>40878</v>
      </c>
      <c r="I3714" s="82" t="n">
        <v>-420694</v>
      </c>
      <c r="J3714" s="82" t="n">
        <v>0</v>
      </c>
      <c r="K3714" s="83" t="n">
        <f aca="false">IF(J3714=0,0,J3714/I3714)</f>
        <v>0</v>
      </c>
      <c r="L3714" s="83" t="n">
        <f aca="false">I3714/UOM</f>
        <v>-42.0694</v>
      </c>
      <c r="M3714" s="83" t="n">
        <f aca="false">J3714/UOM</f>
        <v>0</v>
      </c>
      <c r="N3714" s="84" t="str">
        <f aca="false">IF(F3714="P","PHY",IF(F3714="G","G",E3714))</f>
        <v>P</v>
      </c>
      <c r="O3714" s="84" t="str">
        <f aca="false">IF(ISNA(VLOOKUP(G3714,BadCanCurves,1,FALSE())),VLOOKUP(D3714,FOLIOS,6,FALSE()),"not used")</f>
        <v>not used</v>
      </c>
      <c r="P3714" s="84" t="n">
        <f aca="false">IF($N3714="P",VLOOKUP(H3714,PrcBuckets,2,FALSE()),0)</f>
        <v>14</v>
      </c>
      <c r="Q3714" s="84" t="n">
        <f aca="false">IF($N3714="D",VLOOKUP(H3714,BasisBuckets,2,FALSE()),0)</f>
        <v>0</v>
      </c>
      <c r="R3714" s="84" t="n">
        <f aca="false">IF($N3714="PHY",VLOOKUP(H3714,PGDBuckets,2,FALSE()),0)</f>
        <v>0</v>
      </c>
      <c r="S3714" s="84" t="n">
        <f aca="false">IF($N3714="G",VLOOKUP(H3714,PGDBuckets,2,FALSE()),0)</f>
        <v>0</v>
      </c>
      <c r="T3714" s="84" t="n">
        <f aca="false">SUM(P3714:S3714)</f>
        <v>14</v>
      </c>
      <c r="U3714" s="84" t="str">
        <f aca="false">IF(O3714="not used","-",O3714&amp;N3714&amp;T3714)</f>
        <v>-</v>
      </c>
      <c r="V3714" s="84" t="str">
        <f aca="false">IF(O3714="Not Used","-",VLOOKUP(D3714,FOLIOS,7,FALSE())&amp;H3714)</f>
        <v>-</v>
      </c>
      <c r="W3714" s="84" t="str">
        <f aca="false">IF(U3714="-","-",O3714&amp;E3714&amp;H3714)</f>
        <v>-</v>
      </c>
      <c r="X3714" s="85" t="str">
        <f aca="false">D3714&amp;G3714</f>
        <v>FT-CAND-EGSC-PRCTRANS:AECO/EMP</v>
      </c>
      <c r="AF3714" s="0" t="str">
        <f aca="false">D3714&amp;V3714</f>
        <v>FT-CAND-EGSC-PRC-</v>
      </c>
    </row>
    <row r="3715" customFormat="false" ht="12.75" hidden="false" customHeight="false" outlineLevel="0" collapsed="false">
      <c r="A3715" s="81" t="n">
        <v>36682</v>
      </c>
      <c r="B3715" s="82" t="s">
        <v>55</v>
      </c>
      <c r="C3715" s="82" t="s">
        <v>56</v>
      </c>
      <c r="D3715" s="82" t="s">
        <v>103</v>
      </c>
      <c r="E3715" s="82" t="s">
        <v>24</v>
      </c>
      <c r="F3715" s="81"/>
      <c r="G3715" s="82" t="s">
        <v>106</v>
      </c>
      <c r="H3715" s="90" t="n">
        <v>40909</v>
      </c>
      <c r="I3715" s="82" t="n">
        <v>-418123</v>
      </c>
      <c r="J3715" s="82" t="n">
        <v>0</v>
      </c>
      <c r="K3715" s="83" t="n">
        <f aca="false">IF(J3715=0,0,J3715/I3715)</f>
        <v>0</v>
      </c>
      <c r="L3715" s="83" t="n">
        <f aca="false">I3715/UOM</f>
        <v>-41.8123</v>
      </c>
      <c r="M3715" s="83" t="n">
        <f aca="false">J3715/UOM</f>
        <v>0</v>
      </c>
      <c r="N3715" s="84" t="str">
        <f aca="false">IF(F3715="P","PHY",IF(F3715="G","G",E3715))</f>
        <v>P</v>
      </c>
      <c r="O3715" s="84" t="str">
        <f aca="false">IF(ISNA(VLOOKUP(G3715,BadCanCurves,1,FALSE())),VLOOKUP(D3715,FOLIOS,6,FALSE()),"not used")</f>
        <v>not used</v>
      </c>
      <c r="P3715" s="84" t="n">
        <f aca="false">IF($N3715="P",VLOOKUP(H3715,PrcBuckets,2,FALSE()),0)</f>
        <v>14</v>
      </c>
      <c r="Q3715" s="84" t="n">
        <f aca="false">IF($N3715="D",VLOOKUP(H3715,BasisBuckets,2,FALSE()),0)</f>
        <v>0</v>
      </c>
      <c r="R3715" s="84" t="n">
        <f aca="false">IF($N3715="PHY",VLOOKUP(H3715,PGDBuckets,2,FALSE()),0)</f>
        <v>0</v>
      </c>
      <c r="S3715" s="84" t="n">
        <f aca="false">IF($N3715="G",VLOOKUP(H3715,PGDBuckets,2,FALSE()),0)</f>
        <v>0</v>
      </c>
      <c r="T3715" s="84" t="n">
        <f aca="false">SUM(P3715:S3715)</f>
        <v>14</v>
      </c>
      <c r="U3715" s="84" t="str">
        <f aca="false">IF(O3715="not used","-",O3715&amp;N3715&amp;T3715)</f>
        <v>-</v>
      </c>
      <c r="V3715" s="84" t="str">
        <f aca="false">IF(O3715="Not Used","-",VLOOKUP(D3715,FOLIOS,7,FALSE())&amp;H3715)</f>
        <v>-</v>
      </c>
      <c r="W3715" s="84" t="str">
        <f aca="false">IF(U3715="-","-",O3715&amp;E3715&amp;H3715)</f>
        <v>-</v>
      </c>
      <c r="X3715" s="85" t="str">
        <f aca="false">D3715&amp;G3715</f>
        <v>FT-CAND-EGSC-PRCTRANS:AECO/EMP</v>
      </c>
      <c r="AF3715" s="0" t="str">
        <f aca="false">D3715&amp;V3715</f>
        <v>FT-CAND-EGSC-PRC-</v>
      </c>
    </row>
    <row r="3716" customFormat="false" ht="12.75" hidden="false" customHeight="false" outlineLevel="0" collapsed="false">
      <c r="A3716" s="81" t="n">
        <v>36682</v>
      </c>
      <c r="B3716" s="82" t="s">
        <v>55</v>
      </c>
      <c r="C3716" s="82" t="s">
        <v>56</v>
      </c>
      <c r="D3716" s="82" t="s">
        <v>103</v>
      </c>
      <c r="E3716" s="82" t="s">
        <v>24</v>
      </c>
      <c r="F3716" s="81"/>
      <c r="G3716" s="82" t="s">
        <v>106</v>
      </c>
      <c r="H3716" s="90" t="n">
        <v>40940</v>
      </c>
      <c r="I3716" s="82" t="n">
        <v>-388757</v>
      </c>
      <c r="J3716" s="82" t="n">
        <v>0</v>
      </c>
      <c r="K3716" s="83" t="n">
        <f aca="false">IF(J3716=0,0,J3716/I3716)</f>
        <v>0</v>
      </c>
      <c r="L3716" s="83" t="n">
        <f aca="false">I3716/UOM</f>
        <v>-38.8757</v>
      </c>
      <c r="M3716" s="83" t="n">
        <f aca="false">J3716/UOM</f>
        <v>0</v>
      </c>
      <c r="N3716" s="84" t="str">
        <f aca="false">IF(F3716="P","PHY",IF(F3716="G","G",E3716))</f>
        <v>P</v>
      </c>
      <c r="O3716" s="84" t="str">
        <f aca="false">IF(ISNA(VLOOKUP(G3716,BadCanCurves,1,FALSE())),VLOOKUP(D3716,FOLIOS,6,FALSE()),"not used")</f>
        <v>not used</v>
      </c>
      <c r="P3716" s="84" t="n">
        <f aca="false">IF($N3716="P",VLOOKUP(H3716,PrcBuckets,2,FALSE()),0)</f>
        <v>14</v>
      </c>
      <c r="Q3716" s="84" t="n">
        <f aca="false">IF($N3716="D",VLOOKUP(H3716,BasisBuckets,2,FALSE()),0)</f>
        <v>0</v>
      </c>
      <c r="R3716" s="84" t="n">
        <f aca="false">IF($N3716="PHY",VLOOKUP(H3716,PGDBuckets,2,FALSE()),0)</f>
        <v>0</v>
      </c>
      <c r="S3716" s="84" t="n">
        <f aca="false">IF($N3716="G",VLOOKUP(H3716,PGDBuckets,2,FALSE()),0)</f>
        <v>0</v>
      </c>
      <c r="T3716" s="84" t="n">
        <f aca="false">SUM(P3716:S3716)</f>
        <v>14</v>
      </c>
      <c r="U3716" s="84" t="str">
        <f aca="false">IF(O3716="not used","-",O3716&amp;N3716&amp;T3716)</f>
        <v>-</v>
      </c>
      <c r="V3716" s="84" t="str">
        <f aca="false">IF(O3716="Not Used","-",VLOOKUP(D3716,FOLIOS,7,FALSE())&amp;H3716)</f>
        <v>-</v>
      </c>
      <c r="W3716" s="84" t="str">
        <f aca="false">IF(U3716="-","-",O3716&amp;E3716&amp;H3716)</f>
        <v>-</v>
      </c>
      <c r="X3716" s="85" t="str">
        <f aca="false">D3716&amp;G3716</f>
        <v>FT-CAND-EGSC-PRCTRANS:AECO/EMP</v>
      </c>
      <c r="AF3716" s="0" t="str">
        <f aca="false">D3716&amp;V3716</f>
        <v>FT-CAND-EGSC-PRC-</v>
      </c>
    </row>
    <row r="3717" customFormat="false" ht="12.75" hidden="false" customHeight="false" outlineLevel="0" collapsed="false">
      <c r="A3717" s="81" t="n">
        <v>36682</v>
      </c>
      <c r="B3717" s="82" t="s">
        <v>55</v>
      </c>
      <c r="C3717" s="82" t="s">
        <v>56</v>
      </c>
      <c r="D3717" s="82" t="s">
        <v>103</v>
      </c>
      <c r="E3717" s="82" t="s">
        <v>24</v>
      </c>
      <c r="F3717" s="81"/>
      <c r="G3717" s="82" t="s">
        <v>106</v>
      </c>
      <c r="H3717" s="90" t="n">
        <v>40969</v>
      </c>
      <c r="I3717" s="82" t="n">
        <v>-413191</v>
      </c>
      <c r="J3717" s="82" t="n">
        <v>0</v>
      </c>
      <c r="K3717" s="83" t="n">
        <f aca="false">IF(J3717=0,0,J3717/I3717)</f>
        <v>0</v>
      </c>
      <c r="L3717" s="83" t="n">
        <f aca="false">I3717/UOM</f>
        <v>-41.3191</v>
      </c>
      <c r="M3717" s="83" t="n">
        <f aca="false">J3717/UOM</f>
        <v>0</v>
      </c>
      <c r="N3717" s="84" t="str">
        <f aca="false">IF(F3717="P","PHY",IF(F3717="G","G",E3717))</f>
        <v>P</v>
      </c>
      <c r="O3717" s="84" t="str">
        <f aca="false">IF(ISNA(VLOOKUP(G3717,BadCanCurves,1,FALSE())),VLOOKUP(D3717,FOLIOS,6,FALSE()),"not used")</f>
        <v>not used</v>
      </c>
      <c r="P3717" s="84" t="n">
        <f aca="false">IF($N3717="P",VLOOKUP(H3717,PrcBuckets,2,FALSE()),0)</f>
        <v>14</v>
      </c>
      <c r="Q3717" s="84" t="n">
        <f aca="false">IF($N3717="D",VLOOKUP(H3717,BasisBuckets,2,FALSE()),0)</f>
        <v>0</v>
      </c>
      <c r="R3717" s="84" t="n">
        <f aca="false">IF($N3717="PHY",VLOOKUP(H3717,PGDBuckets,2,FALSE()),0)</f>
        <v>0</v>
      </c>
      <c r="S3717" s="84" t="n">
        <f aca="false">IF($N3717="G",VLOOKUP(H3717,PGDBuckets,2,FALSE()),0)</f>
        <v>0</v>
      </c>
      <c r="T3717" s="84" t="n">
        <f aca="false">SUM(P3717:S3717)</f>
        <v>14</v>
      </c>
      <c r="U3717" s="84" t="str">
        <f aca="false">IF(O3717="not used","-",O3717&amp;N3717&amp;T3717)</f>
        <v>-</v>
      </c>
      <c r="V3717" s="84" t="str">
        <f aca="false">IF(O3717="Not Used","-",VLOOKUP(D3717,FOLIOS,7,FALSE())&amp;H3717)</f>
        <v>-</v>
      </c>
      <c r="W3717" s="84" t="str">
        <f aca="false">IF(U3717="-","-",O3717&amp;E3717&amp;H3717)</f>
        <v>-</v>
      </c>
      <c r="X3717" s="85" t="str">
        <f aca="false">D3717&amp;G3717</f>
        <v>FT-CAND-EGSC-PRCTRANS:AECO/EMP</v>
      </c>
      <c r="AF3717" s="0" t="str">
        <f aca="false">D3717&amp;V3717</f>
        <v>FT-CAND-EGSC-PRC-</v>
      </c>
    </row>
    <row r="3718" customFormat="false" ht="12.75" hidden="false" customHeight="false" outlineLevel="0" collapsed="false">
      <c r="A3718" s="81" t="n">
        <v>36682</v>
      </c>
      <c r="B3718" s="82" t="s">
        <v>55</v>
      </c>
      <c r="C3718" s="82" t="s">
        <v>56</v>
      </c>
      <c r="D3718" s="82" t="s">
        <v>103</v>
      </c>
      <c r="E3718" s="82" t="s">
        <v>24</v>
      </c>
      <c r="F3718" s="81"/>
      <c r="G3718" s="82" t="s">
        <v>106</v>
      </c>
      <c r="H3718" s="90" t="n">
        <v>41000</v>
      </c>
      <c r="I3718" s="82" t="n">
        <v>-397418</v>
      </c>
      <c r="J3718" s="82" t="n">
        <v>0</v>
      </c>
      <c r="K3718" s="83" t="n">
        <f aca="false">IF(J3718=0,0,J3718/I3718)</f>
        <v>0</v>
      </c>
      <c r="L3718" s="83" t="n">
        <f aca="false">I3718/UOM</f>
        <v>-39.7418</v>
      </c>
      <c r="M3718" s="83" t="n">
        <f aca="false">J3718/UOM</f>
        <v>0</v>
      </c>
      <c r="N3718" s="84" t="str">
        <f aca="false">IF(F3718="P","PHY",IF(F3718="G","G",E3718))</f>
        <v>P</v>
      </c>
      <c r="O3718" s="84" t="str">
        <f aca="false">IF(ISNA(VLOOKUP(G3718,BadCanCurves,1,FALSE())),VLOOKUP(D3718,FOLIOS,6,FALSE()),"not used")</f>
        <v>not used</v>
      </c>
      <c r="P3718" s="84" t="n">
        <f aca="false">IF($N3718="P",VLOOKUP(H3718,PrcBuckets,2,FALSE()),0)</f>
        <v>14</v>
      </c>
      <c r="Q3718" s="84" t="n">
        <f aca="false">IF($N3718="D",VLOOKUP(H3718,BasisBuckets,2,FALSE()),0)</f>
        <v>0</v>
      </c>
      <c r="R3718" s="84" t="n">
        <f aca="false">IF($N3718="PHY",VLOOKUP(H3718,PGDBuckets,2,FALSE()),0)</f>
        <v>0</v>
      </c>
      <c r="S3718" s="84" t="n">
        <f aca="false">IF($N3718="G",VLOOKUP(H3718,PGDBuckets,2,FALSE()),0)</f>
        <v>0</v>
      </c>
      <c r="T3718" s="84" t="n">
        <f aca="false">SUM(P3718:S3718)</f>
        <v>14</v>
      </c>
      <c r="U3718" s="84" t="str">
        <f aca="false">IF(O3718="not used","-",O3718&amp;N3718&amp;T3718)</f>
        <v>-</v>
      </c>
      <c r="V3718" s="84" t="str">
        <f aca="false">IF(O3718="Not Used","-",VLOOKUP(D3718,FOLIOS,7,FALSE())&amp;H3718)</f>
        <v>-</v>
      </c>
      <c r="W3718" s="84" t="str">
        <f aca="false">IF(U3718="-","-",O3718&amp;E3718&amp;H3718)</f>
        <v>-</v>
      </c>
      <c r="X3718" s="85" t="str">
        <f aca="false">D3718&amp;G3718</f>
        <v>FT-CAND-EGSC-PRCTRANS:AECO/EMP</v>
      </c>
      <c r="AF3718" s="0" t="str">
        <f aca="false">D3718&amp;V3718</f>
        <v>FT-CAND-EGSC-PRC-</v>
      </c>
    </row>
    <row r="3719" customFormat="false" ht="12.75" hidden="false" customHeight="false" outlineLevel="0" collapsed="false">
      <c r="A3719" s="81" t="n">
        <v>36682</v>
      </c>
      <c r="B3719" s="82" t="s">
        <v>55</v>
      </c>
      <c r="C3719" s="82" t="s">
        <v>56</v>
      </c>
      <c r="D3719" s="82" t="s">
        <v>103</v>
      </c>
      <c r="E3719" s="82" t="s">
        <v>24</v>
      </c>
      <c r="F3719" s="81"/>
      <c r="G3719" s="82" t="s">
        <v>106</v>
      </c>
      <c r="H3719" s="90" t="n">
        <v>41030</v>
      </c>
      <c r="I3719" s="82" t="n">
        <v>-408236</v>
      </c>
      <c r="J3719" s="82" t="n">
        <v>0</v>
      </c>
      <c r="K3719" s="83" t="n">
        <f aca="false">IF(J3719=0,0,J3719/I3719)</f>
        <v>0</v>
      </c>
      <c r="L3719" s="83" t="n">
        <f aca="false">I3719/UOM</f>
        <v>-40.8236</v>
      </c>
      <c r="M3719" s="83" t="n">
        <f aca="false">J3719/UOM</f>
        <v>0</v>
      </c>
      <c r="N3719" s="84" t="str">
        <f aca="false">IF(F3719="P","PHY",IF(F3719="G","G",E3719))</f>
        <v>P</v>
      </c>
      <c r="O3719" s="84" t="str">
        <f aca="false">IF(ISNA(VLOOKUP(G3719,BadCanCurves,1,FALSE())),VLOOKUP(D3719,FOLIOS,6,FALSE()),"not used")</f>
        <v>not used</v>
      </c>
      <c r="P3719" s="84" t="n">
        <f aca="false">IF($N3719="P",VLOOKUP(H3719,PrcBuckets,2,FALSE()),0)</f>
        <v>14</v>
      </c>
      <c r="Q3719" s="84" t="n">
        <f aca="false">IF($N3719="D",VLOOKUP(H3719,BasisBuckets,2,FALSE()),0)</f>
        <v>0</v>
      </c>
      <c r="R3719" s="84" t="n">
        <f aca="false">IF($N3719="PHY",VLOOKUP(H3719,PGDBuckets,2,FALSE()),0)</f>
        <v>0</v>
      </c>
      <c r="S3719" s="84" t="n">
        <f aca="false">IF($N3719="G",VLOOKUP(H3719,PGDBuckets,2,FALSE()),0)</f>
        <v>0</v>
      </c>
      <c r="T3719" s="84" t="n">
        <f aca="false">SUM(P3719:S3719)</f>
        <v>14</v>
      </c>
      <c r="U3719" s="84" t="str">
        <f aca="false">IF(O3719="not used","-",O3719&amp;N3719&amp;T3719)</f>
        <v>-</v>
      </c>
      <c r="V3719" s="84" t="str">
        <f aca="false">IF(O3719="Not Used","-",VLOOKUP(D3719,FOLIOS,7,FALSE())&amp;H3719)</f>
        <v>-</v>
      </c>
      <c r="W3719" s="84" t="str">
        <f aca="false">IF(U3719="-","-",O3719&amp;E3719&amp;H3719)</f>
        <v>-</v>
      </c>
      <c r="X3719" s="85" t="str">
        <f aca="false">D3719&amp;G3719</f>
        <v>FT-CAND-EGSC-PRCTRANS:AECO/EMP</v>
      </c>
      <c r="AF3719" s="0" t="str">
        <f aca="false">D3719&amp;V3719</f>
        <v>FT-CAND-EGSC-PRC-</v>
      </c>
    </row>
    <row r="3720" customFormat="false" ht="12.75" hidden="false" customHeight="false" outlineLevel="0" collapsed="false">
      <c r="A3720" s="81" t="n">
        <v>36682</v>
      </c>
      <c r="B3720" s="82" t="s">
        <v>55</v>
      </c>
      <c r="C3720" s="82" t="s">
        <v>56</v>
      </c>
      <c r="D3720" s="82" t="s">
        <v>103</v>
      </c>
      <c r="E3720" s="82" t="s">
        <v>24</v>
      </c>
      <c r="F3720" s="81"/>
      <c r="G3720" s="82" t="s">
        <v>106</v>
      </c>
      <c r="H3720" s="90" t="n">
        <v>41061</v>
      </c>
      <c r="I3720" s="82" t="n">
        <v>-392652</v>
      </c>
      <c r="J3720" s="82" t="n">
        <v>0</v>
      </c>
      <c r="K3720" s="83" t="n">
        <f aca="false">IF(J3720=0,0,J3720/I3720)</f>
        <v>0</v>
      </c>
      <c r="L3720" s="83" t="n">
        <f aca="false">I3720/UOM</f>
        <v>-39.2652</v>
      </c>
      <c r="M3720" s="83" t="n">
        <f aca="false">J3720/UOM</f>
        <v>0</v>
      </c>
      <c r="N3720" s="84" t="str">
        <f aca="false">IF(F3720="P","PHY",IF(F3720="G","G",E3720))</f>
        <v>P</v>
      </c>
      <c r="O3720" s="84" t="str">
        <f aca="false">IF(ISNA(VLOOKUP(G3720,BadCanCurves,1,FALSE())),VLOOKUP(D3720,FOLIOS,6,FALSE()),"not used")</f>
        <v>not used</v>
      </c>
      <c r="P3720" s="84" t="n">
        <f aca="false">IF($N3720="P",VLOOKUP(H3720,PrcBuckets,2,FALSE()),0)</f>
        <v>14</v>
      </c>
      <c r="Q3720" s="84" t="n">
        <f aca="false">IF($N3720="D",VLOOKUP(H3720,BasisBuckets,2,FALSE()),0)</f>
        <v>0</v>
      </c>
      <c r="R3720" s="84" t="n">
        <f aca="false">IF($N3720="PHY",VLOOKUP(H3720,PGDBuckets,2,FALSE()),0)</f>
        <v>0</v>
      </c>
      <c r="S3720" s="84" t="n">
        <f aca="false">IF($N3720="G",VLOOKUP(H3720,PGDBuckets,2,FALSE()),0)</f>
        <v>0</v>
      </c>
      <c r="T3720" s="84" t="n">
        <f aca="false">SUM(P3720:S3720)</f>
        <v>14</v>
      </c>
      <c r="U3720" s="84" t="str">
        <f aca="false">IF(O3720="not used","-",O3720&amp;N3720&amp;T3720)</f>
        <v>-</v>
      </c>
      <c r="V3720" s="84" t="str">
        <f aca="false">IF(O3720="Not Used","-",VLOOKUP(D3720,FOLIOS,7,FALSE())&amp;H3720)</f>
        <v>-</v>
      </c>
      <c r="W3720" s="84" t="str">
        <f aca="false">IF(U3720="-","-",O3720&amp;E3720&amp;H3720)</f>
        <v>-</v>
      </c>
      <c r="X3720" s="85" t="str">
        <f aca="false">D3720&amp;G3720</f>
        <v>FT-CAND-EGSC-PRCTRANS:AECO/EMP</v>
      </c>
      <c r="AF3720" s="0" t="str">
        <f aca="false">D3720&amp;V3720</f>
        <v>FT-CAND-EGSC-PRC-</v>
      </c>
    </row>
    <row r="3721" customFormat="false" ht="12.75" hidden="false" customHeight="false" outlineLevel="0" collapsed="false">
      <c r="A3721" s="81" t="n">
        <v>36682</v>
      </c>
      <c r="B3721" s="82" t="s">
        <v>55</v>
      </c>
      <c r="C3721" s="82" t="s">
        <v>56</v>
      </c>
      <c r="D3721" s="82" t="s">
        <v>103</v>
      </c>
      <c r="E3721" s="82" t="s">
        <v>24</v>
      </c>
      <c r="F3721" s="81"/>
      <c r="G3721" s="82" t="s">
        <v>106</v>
      </c>
      <c r="H3721" s="90" t="n">
        <v>41091</v>
      </c>
      <c r="I3721" s="82" t="n">
        <v>-403339</v>
      </c>
      <c r="J3721" s="82" t="n">
        <v>0</v>
      </c>
      <c r="K3721" s="83" t="n">
        <f aca="false">IF(J3721=0,0,J3721/I3721)</f>
        <v>0</v>
      </c>
      <c r="L3721" s="83" t="n">
        <f aca="false">I3721/UOM</f>
        <v>-40.3339</v>
      </c>
      <c r="M3721" s="83" t="n">
        <f aca="false">J3721/UOM</f>
        <v>0</v>
      </c>
      <c r="N3721" s="84" t="str">
        <f aca="false">IF(F3721="P","PHY",IF(F3721="G","G",E3721))</f>
        <v>P</v>
      </c>
      <c r="O3721" s="84" t="str">
        <f aca="false">IF(ISNA(VLOOKUP(G3721,BadCanCurves,1,FALSE())),VLOOKUP(D3721,FOLIOS,6,FALSE()),"not used")</f>
        <v>not used</v>
      </c>
      <c r="P3721" s="84" t="n">
        <f aca="false">IF($N3721="P",VLOOKUP(H3721,PrcBuckets,2,FALSE()),0)</f>
        <v>14</v>
      </c>
      <c r="Q3721" s="84" t="n">
        <f aca="false">IF($N3721="D",VLOOKUP(H3721,BasisBuckets,2,FALSE()),0)</f>
        <v>0</v>
      </c>
      <c r="R3721" s="84" t="n">
        <f aca="false">IF($N3721="PHY",VLOOKUP(H3721,PGDBuckets,2,FALSE()),0)</f>
        <v>0</v>
      </c>
      <c r="S3721" s="84" t="n">
        <f aca="false">IF($N3721="G",VLOOKUP(H3721,PGDBuckets,2,FALSE()),0)</f>
        <v>0</v>
      </c>
      <c r="T3721" s="84" t="n">
        <f aca="false">SUM(P3721:S3721)</f>
        <v>14</v>
      </c>
      <c r="U3721" s="84" t="str">
        <f aca="false">IF(O3721="not used","-",O3721&amp;N3721&amp;T3721)</f>
        <v>-</v>
      </c>
      <c r="V3721" s="84" t="str">
        <f aca="false">IF(O3721="Not Used","-",VLOOKUP(D3721,FOLIOS,7,FALSE())&amp;H3721)</f>
        <v>-</v>
      </c>
      <c r="W3721" s="84" t="str">
        <f aca="false">IF(U3721="-","-",O3721&amp;E3721&amp;H3721)</f>
        <v>-</v>
      </c>
      <c r="X3721" s="85" t="str">
        <f aca="false">D3721&amp;G3721</f>
        <v>FT-CAND-EGSC-PRCTRANS:AECO/EMP</v>
      </c>
      <c r="AF3721" s="0" t="str">
        <f aca="false">D3721&amp;V3721</f>
        <v>FT-CAND-EGSC-PRC-</v>
      </c>
    </row>
    <row r="3722" customFormat="false" ht="12.75" hidden="false" customHeight="false" outlineLevel="0" collapsed="false">
      <c r="A3722" s="81" t="n">
        <v>36682</v>
      </c>
      <c r="B3722" s="82" t="s">
        <v>55</v>
      </c>
      <c r="C3722" s="82" t="s">
        <v>56</v>
      </c>
      <c r="D3722" s="82" t="s">
        <v>103</v>
      </c>
      <c r="E3722" s="82" t="s">
        <v>24</v>
      </c>
      <c r="F3722" s="81"/>
      <c r="G3722" s="82" t="s">
        <v>106</v>
      </c>
      <c r="H3722" s="90" t="n">
        <v>41122</v>
      </c>
      <c r="I3722" s="82" t="n">
        <v>-400873</v>
      </c>
      <c r="J3722" s="82" t="n">
        <v>0</v>
      </c>
      <c r="K3722" s="83" t="n">
        <f aca="false">IF(J3722=0,0,J3722/I3722)</f>
        <v>0</v>
      </c>
      <c r="L3722" s="83" t="n">
        <f aca="false">I3722/UOM</f>
        <v>-40.0873</v>
      </c>
      <c r="M3722" s="83" t="n">
        <f aca="false">J3722/UOM</f>
        <v>0</v>
      </c>
      <c r="N3722" s="84" t="str">
        <f aca="false">IF(F3722="P","PHY",IF(F3722="G","G",E3722))</f>
        <v>P</v>
      </c>
      <c r="O3722" s="84" t="str">
        <f aca="false">IF(ISNA(VLOOKUP(G3722,BadCanCurves,1,FALSE())),VLOOKUP(D3722,FOLIOS,6,FALSE()),"not used")</f>
        <v>not used</v>
      </c>
      <c r="P3722" s="84" t="n">
        <f aca="false">IF($N3722="P",VLOOKUP(H3722,PrcBuckets,2,FALSE()),0)</f>
        <v>14</v>
      </c>
      <c r="Q3722" s="84" t="n">
        <f aca="false">IF($N3722="D",VLOOKUP(H3722,BasisBuckets,2,FALSE()),0)</f>
        <v>0</v>
      </c>
      <c r="R3722" s="84" t="n">
        <f aca="false">IF($N3722="PHY",VLOOKUP(H3722,PGDBuckets,2,FALSE()),0)</f>
        <v>0</v>
      </c>
      <c r="S3722" s="84" t="n">
        <f aca="false">IF($N3722="G",VLOOKUP(H3722,PGDBuckets,2,FALSE()),0)</f>
        <v>0</v>
      </c>
      <c r="T3722" s="84" t="n">
        <f aca="false">SUM(P3722:S3722)</f>
        <v>14</v>
      </c>
      <c r="U3722" s="84" t="str">
        <f aca="false">IF(O3722="not used","-",O3722&amp;N3722&amp;T3722)</f>
        <v>-</v>
      </c>
      <c r="V3722" s="84" t="str">
        <f aca="false">IF(O3722="Not Used","-",VLOOKUP(D3722,FOLIOS,7,FALSE())&amp;H3722)</f>
        <v>-</v>
      </c>
      <c r="W3722" s="84" t="str">
        <f aca="false">IF(U3722="-","-",O3722&amp;E3722&amp;H3722)</f>
        <v>-</v>
      </c>
      <c r="X3722" s="85" t="str">
        <f aca="false">D3722&amp;G3722</f>
        <v>FT-CAND-EGSC-PRCTRANS:AECO/EMP</v>
      </c>
      <c r="AF3722" s="0" t="str">
        <f aca="false">D3722&amp;V3722</f>
        <v>FT-CAND-EGSC-PRC-</v>
      </c>
    </row>
    <row r="3723" customFormat="false" ht="12.75" hidden="false" customHeight="false" outlineLevel="0" collapsed="false">
      <c r="A3723" s="81" t="n">
        <v>36682</v>
      </c>
      <c r="B3723" s="82" t="s">
        <v>55</v>
      </c>
      <c r="C3723" s="82" t="s">
        <v>56</v>
      </c>
      <c r="D3723" s="82" t="s">
        <v>103</v>
      </c>
      <c r="E3723" s="82" t="s">
        <v>24</v>
      </c>
      <c r="F3723" s="81"/>
      <c r="G3723" s="82" t="s">
        <v>106</v>
      </c>
      <c r="H3723" s="90" t="n">
        <v>41153</v>
      </c>
      <c r="I3723" s="82" t="n">
        <v>-385570</v>
      </c>
      <c r="J3723" s="82" t="n">
        <v>0</v>
      </c>
      <c r="K3723" s="83" t="n">
        <f aca="false">IF(J3723=0,0,J3723/I3723)</f>
        <v>0</v>
      </c>
      <c r="L3723" s="83" t="n">
        <f aca="false">I3723/UOM</f>
        <v>-38.557</v>
      </c>
      <c r="M3723" s="83" t="n">
        <f aca="false">J3723/UOM</f>
        <v>0</v>
      </c>
      <c r="N3723" s="84" t="str">
        <f aca="false">IF(F3723="P","PHY",IF(F3723="G","G",E3723))</f>
        <v>P</v>
      </c>
      <c r="O3723" s="84" t="str">
        <f aca="false">IF(ISNA(VLOOKUP(G3723,BadCanCurves,1,FALSE())),VLOOKUP(D3723,FOLIOS,6,FALSE()),"not used")</f>
        <v>not used</v>
      </c>
      <c r="P3723" s="84" t="n">
        <f aca="false">IF($N3723="P",VLOOKUP(H3723,PrcBuckets,2,FALSE()),0)</f>
        <v>14</v>
      </c>
      <c r="Q3723" s="84" t="n">
        <f aca="false">IF($N3723="D",VLOOKUP(H3723,BasisBuckets,2,FALSE()),0)</f>
        <v>0</v>
      </c>
      <c r="R3723" s="84" t="n">
        <f aca="false">IF($N3723="PHY",VLOOKUP(H3723,PGDBuckets,2,FALSE()),0)</f>
        <v>0</v>
      </c>
      <c r="S3723" s="84" t="n">
        <f aca="false">IF($N3723="G",VLOOKUP(H3723,PGDBuckets,2,FALSE()),0)</f>
        <v>0</v>
      </c>
      <c r="T3723" s="84" t="n">
        <f aca="false">SUM(P3723:S3723)</f>
        <v>14</v>
      </c>
      <c r="U3723" s="84" t="str">
        <f aca="false">IF(O3723="not used","-",O3723&amp;N3723&amp;T3723)</f>
        <v>-</v>
      </c>
      <c r="V3723" s="84" t="str">
        <f aca="false">IF(O3723="Not Used","-",VLOOKUP(D3723,FOLIOS,7,FALSE())&amp;H3723)</f>
        <v>-</v>
      </c>
      <c r="W3723" s="84" t="str">
        <f aca="false">IF(U3723="-","-",O3723&amp;E3723&amp;H3723)</f>
        <v>-</v>
      </c>
      <c r="X3723" s="85" t="str">
        <f aca="false">D3723&amp;G3723</f>
        <v>FT-CAND-EGSC-PRCTRANS:AECO/EMP</v>
      </c>
      <c r="AF3723" s="0" t="str">
        <f aca="false">D3723&amp;V3723</f>
        <v>FT-CAND-EGSC-PRC-</v>
      </c>
    </row>
    <row r="3724" customFormat="false" ht="12.75" hidden="false" customHeight="false" outlineLevel="0" collapsed="false">
      <c r="A3724" s="81" t="n">
        <v>36682</v>
      </c>
      <c r="B3724" s="82" t="s">
        <v>55</v>
      </c>
      <c r="C3724" s="82" t="s">
        <v>56</v>
      </c>
      <c r="D3724" s="82" t="s">
        <v>103</v>
      </c>
      <c r="E3724" s="82" t="s">
        <v>24</v>
      </c>
      <c r="F3724" s="81"/>
      <c r="G3724" s="82" t="s">
        <v>106</v>
      </c>
      <c r="H3724" s="90" t="n">
        <v>41183</v>
      </c>
      <c r="I3724" s="82" t="n">
        <v>-396064</v>
      </c>
      <c r="J3724" s="82" t="n">
        <v>0</v>
      </c>
      <c r="K3724" s="83" t="n">
        <f aca="false">IF(J3724=0,0,J3724/I3724)</f>
        <v>0</v>
      </c>
      <c r="L3724" s="83" t="n">
        <f aca="false">I3724/UOM</f>
        <v>-39.6064</v>
      </c>
      <c r="M3724" s="83" t="n">
        <f aca="false">J3724/UOM</f>
        <v>0</v>
      </c>
      <c r="N3724" s="84" t="str">
        <f aca="false">IF(F3724="P","PHY",IF(F3724="G","G",E3724))</f>
        <v>P</v>
      </c>
      <c r="O3724" s="84" t="str">
        <f aca="false">IF(ISNA(VLOOKUP(G3724,BadCanCurves,1,FALSE())),VLOOKUP(D3724,FOLIOS,6,FALSE()),"not used")</f>
        <v>not used</v>
      </c>
      <c r="P3724" s="84" t="n">
        <f aca="false">IF($N3724="P",VLOOKUP(H3724,PrcBuckets,2,FALSE()),0)</f>
        <v>14</v>
      </c>
      <c r="Q3724" s="84" t="n">
        <f aca="false">IF($N3724="D",VLOOKUP(H3724,BasisBuckets,2,FALSE()),0)</f>
        <v>0</v>
      </c>
      <c r="R3724" s="84" t="n">
        <f aca="false">IF($N3724="PHY",VLOOKUP(H3724,PGDBuckets,2,FALSE()),0)</f>
        <v>0</v>
      </c>
      <c r="S3724" s="84" t="n">
        <f aca="false">IF($N3724="G",VLOOKUP(H3724,PGDBuckets,2,FALSE()),0)</f>
        <v>0</v>
      </c>
      <c r="T3724" s="84" t="n">
        <f aca="false">SUM(P3724:S3724)</f>
        <v>14</v>
      </c>
      <c r="U3724" s="84" t="str">
        <f aca="false">IF(O3724="not used","-",O3724&amp;N3724&amp;T3724)</f>
        <v>-</v>
      </c>
      <c r="V3724" s="84" t="str">
        <f aca="false">IF(O3724="Not Used","-",VLOOKUP(D3724,FOLIOS,7,FALSE())&amp;H3724)</f>
        <v>-</v>
      </c>
      <c r="W3724" s="84" t="str">
        <f aca="false">IF(U3724="-","-",O3724&amp;E3724&amp;H3724)</f>
        <v>-</v>
      </c>
      <c r="X3724" s="85" t="str">
        <f aca="false">D3724&amp;G3724</f>
        <v>FT-CAND-EGSC-PRCTRANS:AECO/EMP</v>
      </c>
      <c r="AF3724" s="0" t="str">
        <f aca="false">D3724&amp;V3724</f>
        <v>FT-CAND-EGSC-PRC-</v>
      </c>
    </row>
    <row r="3725" customFormat="false" ht="12.75" hidden="false" customHeight="false" outlineLevel="0" collapsed="false">
      <c r="A3725" s="81" t="n">
        <v>36682</v>
      </c>
      <c r="B3725" s="82" t="s">
        <v>55</v>
      </c>
      <c r="C3725" s="82" t="s">
        <v>56</v>
      </c>
      <c r="D3725" s="82" t="s">
        <v>103</v>
      </c>
      <c r="E3725" s="82" t="s">
        <v>24</v>
      </c>
      <c r="F3725" s="81"/>
      <c r="G3725" s="82" t="s">
        <v>106</v>
      </c>
      <c r="H3725" s="90" t="n">
        <v>41214</v>
      </c>
      <c r="I3725" s="82" t="n">
        <v>-380944</v>
      </c>
      <c r="J3725" s="82" t="n">
        <v>0</v>
      </c>
      <c r="K3725" s="83" t="n">
        <f aca="false">IF(J3725=0,0,J3725/I3725)</f>
        <v>0</v>
      </c>
      <c r="L3725" s="83" t="n">
        <f aca="false">I3725/UOM</f>
        <v>-38.0944</v>
      </c>
      <c r="M3725" s="83" t="n">
        <f aca="false">J3725/UOM</f>
        <v>0</v>
      </c>
      <c r="N3725" s="84" t="str">
        <f aca="false">IF(F3725="P","PHY",IF(F3725="G","G",E3725))</f>
        <v>P</v>
      </c>
      <c r="O3725" s="84" t="str">
        <f aca="false">IF(ISNA(VLOOKUP(G3725,BadCanCurves,1,FALSE())),VLOOKUP(D3725,FOLIOS,6,FALSE()),"not used")</f>
        <v>not used</v>
      </c>
      <c r="P3725" s="84" t="n">
        <f aca="false">IF($N3725="P",VLOOKUP(H3725,PrcBuckets,2,FALSE()),0)</f>
        <v>14</v>
      </c>
      <c r="Q3725" s="84" t="n">
        <f aca="false">IF($N3725="D",VLOOKUP(H3725,BasisBuckets,2,FALSE()),0)</f>
        <v>0</v>
      </c>
      <c r="R3725" s="84" t="n">
        <f aca="false">IF($N3725="PHY",VLOOKUP(H3725,PGDBuckets,2,FALSE()),0)</f>
        <v>0</v>
      </c>
      <c r="S3725" s="84" t="n">
        <f aca="false">IF($N3725="G",VLOOKUP(H3725,PGDBuckets,2,FALSE()),0)</f>
        <v>0</v>
      </c>
      <c r="T3725" s="84" t="n">
        <f aca="false">SUM(P3725:S3725)</f>
        <v>14</v>
      </c>
      <c r="U3725" s="84" t="str">
        <f aca="false">IF(O3725="not used","-",O3725&amp;N3725&amp;T3725)</f>
        <v>-</v>
      </c>
      <c r="V3725" s="84" t="str">
        <f aca="false">IF(O3725="Not Used","-",VLOOKUP(D3725,FOLIOS,7,FALSE())&amp;H3725)</f>
        <v>-</v>
      </c>
      <c r="W3725" s="84" t="str">
        <f aca="false">IF(U3725="-","-",O3725&amp;E3725&amp;H3725)</f>
        <v>-</v>
      </c>
      <c r="X3725" s="85" t="str">
        <f aca="false">D3725&amp;G3725</f>
        <v>FT-CAND-EGSC-PRCTRANS:AECO/EMP</v>
      </c>
      <c r="AF3725" s="0" t="str">
        <f aca="false">D3725&amp;V3725</f>
        <v>FT-CAND-EGSC-PRC-</v>
      </c>
    </row>
    <row r="3726" customFormat="false" ht="12.75" hidden="false" customHeight="false" outlineLevel="0" collapsed="false">
      <c r="A3726" s="81" t="n">
        <v>36682</v>
      </c>
      <c r="B3726" s="82" t="s">
        <v>55</v>
      </c>
      <c r="C3726" s="82" t="s">
        <v>56</v>
      </c>
      <c r="D3726" s="82" t="s">
        <v>103</v>
      </c>
      <c r="E3726" s="82" t="s">
        <v>24</v>
      </c>
      <c r="F3726" s="81"/>
      <c r="G3726" s="82" t="s">
        <v>106</v>
      </c>
      <c r="H3726" s="90" t="n">
        <v>41244</v>
      </c>
      <c r="I3726" s="82" t="n">
        <v>-391312</v>
      </c>
      <c r="J3726" s="82" t="n">
        <v>0</v>
      </c>
      <c r="K3726" s="83" t="n">
        <f aca="false">IF(J3726=0,0,J3726/I3726)</f>
        <v>0</v>
      </c>
      <c r="L3726" s="83" t="n">
        <f aca="false">I3726/UOM</f>
        <v>-39.1312</v>
      </c>
      <c r="M3726" s="83" t="n">
        <f aca="false">J3726/UOM</f>
        <v>0</v>
      </c>
      <c r="N3726" s="84" t="str">
        <f aca="false">IF(F3726="P","PHY",IF(F3726="G","G",E3726))</f>
        <v>P</v>
      </c>
      <c r="O3726" s="84" t="str">
        <f aca="false">IF(ISNA(VLOOKUP(G3726,BadCanCurves,1,FALSE())),VLOOKUP(D3726,FOLIOS,6,FALSE()),"not used")</f>
        <v>not used</v>
      </c>
      <c r="P3726" s="84" t="n">
        <f aca="false">IF($N3726="P",VLOOKUP(H3726,PrcBuckets,2,FALSE()),0)</f>
        <v>14</v>
      </c>
      <c r="Q3726" s="84" t="n">
        <f aca="false">IF($N3726="D",VLOOKUP(H3726,BasisBuckets,2,FALSE()),0)</f>
        <v>0</v>
      </c>
      <c r="R3726" s="84" t="n">
        <f aca="false">IF($N3726="PHY",VLOOKUP(H3726,PGDBuckets,2,FALSE()),0)</f>
        <v>0</v>
      </c>
      <c r="S3726" s="84" t="n">
        <f aca="false">IF($N3726="G",VLOOKUP(H3726,PGDBuckets,2,FALSE()),0)</f>
        <v>0</v>
      </c>
      <c r="T3726" s="84" t="n">
        <f aca="false">SUM(P3726:S3726)</f>
        <v>14</v>
      </c>
      <c r="U3726" s="84" t="str">
        <f aca="false">IF(O3726="not used","-",O3726&amp;N3726&amp;T3726)</f>
        <v>-</v>
      </c>
      <c r="V3726" s="84" t="str">
        <f aca="false">IF(O3726="Not Used","-",VLOOKUP(D3726,FOLIOS,7,FALSE())&amp;H3726)</f>
        <v>-</v>
      </c>
      <c r="W3726" s="84" t="str">
        <f aca="false">IF(U3726="-","-",O3726&amp;E3726&amp;H3726)</f>
        <v>-</v>
      </c>
      <c r="X3726" s="85" t="str">
        <f aca="false">D3726&amp;G3726</f>
        <v>FT-CAND-EGSC-PRCTRANS:AECO/EMP</v>
      </c>
      <c r="AF3726" s="0" t="str">
        <f aca="false">D3726&amp;V3726</f>
        <v>FT-CAND-EGSC-PRC-</v>
      </c>
    </row>
    <row r="3727" customFormat="false" ht="12.75" hidden="false" customHeight="false" outlineLevel="0" collapsed="false">
      <c r="A3727" s="81" t="n">
        <v>36682</v>
      </c>
      <c r="B3727" s="82" t="s">
        <v>55</v>
      </c>
      <c r="C3727" s="82" t="s">
        <v>56</v>
      </c>
      <c r="D3727" s="82" t="s">
        <v>103</v>
      </c>
      <c r="E3727" s="82" t="s">
        <v>24</v>
      </c>
      <c r="F3727" s="81"/>
      <c r="G3727" s="82" t="s">
        <v>106</v>
      </c>
      <c r="H3727" s="90" t="n">
        <v>41275</v>
      </c>
      <c r="I3727" s="82" t="n">
        <v>-388919</v>
      </c>
      <c r="J3727" s="82" t="n">
        <v>0</v>
      </c>
      <c r="K3727" s="83" t="n">
        <f aca="false">IF(J3727=0,0,J3727/I3727)</f>
        <v>0</v>
      </c>
      <c r="L3727" s="83" t="n">
        <f aca="false">I3727/UOM</f>
        <v>-38.8919</v>
      </c>
      <c r="M3727" s="83" t="n">
        <f aca="false">J3727/UOM</f>
        <v>0</v>
      </c>
      <c r="N3727" s="84" t="str">
        <f aca="false">IF(F3727="P","PHY",IF(F3727="G","G",E3727))</f>
        <v>P</v>
      </c>
      <c r="O3727" s="84" t="str">
        <f aca="false">IF(ISNA(VLOOKUP(G3727,BadCanCurves,1,FALSE())),VLOOKUP(D3727,FOLIOS,6,FALSE()),"not used")</f>
        <v>not used</v>
      </c>
      <c r="P3727" s="84" t="n">
        <f aca="false">IF($N3727="P",VLOOKUP(H3727,PrcBuckets,2,FALSE()),0)</f>
        <v>14</v>
      </c>
      <c r="Q3727" s="84" t="n">
        <f aca="false">IF($N3727="D",VLOOKUP(H3727,BasisBuckets,2,FALSE()),0)</f>
        <v>0</v>
      </c>
      <c r="R3727" s="84" t="n">
        <f aca="false">IF($N3727="PHY",VLOOKUP(H3727,PGDBuckets,2,FALSE()),0)</f>
        <v>0</v>
      </c>
      <c r="S3727" s="84" t="n">
        <f aca="false">IF($N3727="G",VLOOKUP(H3727,PGDBuckets,2,FALSE()),0)</f>
        <v>0</v>
      </c>
      <c r="T3727" s="84" t="n">
        <f aca="false">SUM(P3727:S3727)</f>
        <v>14</v>
      </c>
      <c r="U3727" s="84" t="str">
        <f aca="false">IF(O3727="not used","-",O3727&amp;N3727&amp;T3727)</f>
        <v>-</v>
      </c>
      <c r="V3727" s="84" t="str">
        <f aca="false">IF(O3727="Not Used","-",VLOOKUP(D3727,FOLIOS,7,FALSE())&amp;H3727)</f>
        <v>-</v>
      </c>
      <c r="W3727" s="84" t="str">
        <f aca="false">IF(U3727="-","-",O3727&amp;E3727&amp;H3727)</f>
        <v>-</v>
      </c>
      <c r="X3727" s="85" t="str">
        <f aca="false">D3727&amp;G3727</f>
        <v>FT-CAND-EGSC-PRCTRANS:AECO/EMP</v>
      </c>
      <c r="AF3727" s="0" t="str">
        <f aca="false">D3727&amp;V3727</f>
        <v>FT-CAND-EGSC-PRC-</v>
      </c>
    </row>
    <row r="3728" customFormat="false" ht="12.75" hidden="false" customHeight="false" outlineLevel="0" collapsed="false">
      <c r="A3728" s="81" t="n">
        <v>36682</v>
      </c>
      <c r="B3728" s="82" t="s">
        <v>55</v>
      </c>
      <c r="C3728" s="82" t="s">
        <v>56</v>
      </c>
      <c r="D3728" s="82" t="s">
        <v>103</v>
      </c>
      <c r="E3728" s="82" t="s">
        <v>24</v>
      </c>
      <c r="F3728" s="81"/>
      <c r="G3728" s="82" t="s">
        <v>106</v>
      </c>
      <c r="H3728" s="90" t="n">
        <v>41306</v>
      </c>
      <c r="I3728" s="82" t="n">
        <v>-349133</v>
      </c>
      <c r="J3728" s="82" t="n">
        <v>0</v>
      </c>
      <c r="K3728" s="83" t="n">
        <f aca="false">IF(J3728=0,0,J3728/I3728)</f>
        <v>0</v>
      </c>
      <c r="L3728" s="83" t="n">
        <f aca="false">I3728/UOM</f>
        <v>-34.9133</v>
      </c>
      <c r="M3728" s="83" t="n">
        <f aca="false">J3728/UOM</f>
        <v>0</v>
      </c>
      <c r="N3728" s="84" t="str">
        <f aca="false">IF(F3728="P","PHY",IF(F3728="G","G",E3728))</f>
        <v>P</v>
      </c>
      <c r="O3728" s="84" t="str">
        <f aca="false">IF(ISNA(VLOOKUP(G3728,BadCanCurves,1,FALSE())),VLOOKUP(D3728,FOLIOS,6,FALSE()),"not used")</f>
        <v>not used</v>
      </c>
      <c r="P3728" s="84" t="n">
        <f aca="false">IF($N3728="P",VLOOKUP(H3728,PrcBuckets,2,FALSE()),0)</f>
        <v>14</v>
      </c>
      <c r="Q3728" s="84" t="n">
        <f aca="false">IF($N3728="D",VLOOKUP(H3728,BasisBuckets,2,FALSE()),0)</f>
        <v>0</v>
      </c>
      <c r="R3728" s="84" t="n">
        <f aca="false">IF($N3728="PHY",VLOOKUP(H3728,PGDBuckets,2,FALSE()),0)</f>
        <v>0</v>
      </c>
      <c r="S3728" s="84" t="n">
        <f aca="false">IF($N3728="G",VLOOKUP(H3728,PGDBuckets,2,FALSE()),0)</f>
        <v>0</v>
      </c>
      <c r="T3728" s="84" t="n">
        <f aca="false">SUM(P3728:S3728)</f>
        <v>14</v>
      </c>
      <c r="U3728" s="84" t="str">
        <f aca="false">IF(O3728="not used","-",O3728&amp;N3728&amp;T3728)</f>
        <v>-</v>
      </c>
      <c r="V3728" s="84" t="str">
        <f aca="false">IF(O3728="Not Used","-",VLOOKUP(D3728,FOLIOS,7,FALSE())&amp;H3728)</f>
        <v>-</v>
      </c>
      <c r="W3728" s="84" t="str">
        <f aca="false">IF(U3728="-","-",O3728&amp;E3728&amp;H3728)</f>
        <v>-</v>
      </c>
      <c r="X3728" s="85" t="str">
        <f aca="false">D3728&amp;G3728</f>
        <v>FT-CAND-EGSC-PRCTRANS:AECO/EMP</v>
      </c>
      <c r="AF3728" s="0" t="str">
        <f aca="false">D3728&amp;V3728</f>
        <v>FT-CAND-EGSC-PRC-</v>
      </c>
    </row>
    <row r="3729" customFormat="false" ht="12.75" hidden="false" customHeight="false" outlineLevel="0" collapsed="false">
      <c r="A3729" s="81" t="n">
        <v>36682</v>
      </c>
      <c r="B3729" s="82" t="s">
        <v>55</v>
      </c>
      <c r="C3729" s="82" t="s">
        <v>56</v>
      </c>
      <c r="D3729" s="82" t="s">
        <v>103</v>
      </c>
      <c r="E3729" s="82" t="s">
        <v>24</v>
      </c>
      <c r="F3729" s="81"/>
      <c r="G3729" s="82" t="s">
        <v>106</v>
      </c>
      <c r="H3729" s="90" t="n">
        <v>41334</v>
      </c>
      <c r="I3729" s="82" t="n">
        <v>-384404</v>
      </c>
      <c r="J3729" s="82" t="n">
        <v>0</v>
      </c>
      <c r="K3729" s="83" t="n">
        <f aca="false">IF(J3729=0,0,J3729/I3729)</f>
        <v>0</v>
      </c>
      <c r="L3729" s="83" t="n">
        <f aca="false">I3729/UOM</f>
        <v>-38.4404</v>
      </c>
      <c r="M3729" s="83" t="n">
        <f aca="false">J3729/UOM</f>
        <v>0</v>
      </c>
      <c r="N3729" s="84" t="str">
        <f aca="false">IF(F3729="P","PHY",IF(F3729="G","G",E3729))</f>
        <v>P</v>
      </c>
      <c r="O3729" s="84" t="str">
        <f aca="false">IF(ISNA(VLOOKUP(G3729,BadCanCurves,1,FALSE())),VLOOKUP(D3729,FOLIOS,6,FALSE()),"not used")</f>
        <v>not used</v>
      </c>
      <c r="P3729" s="84" t="n">
        <f aca="false">IF($N3729="P",VLOOKUP(H3729,PrcBuckets,2,FALSE()),0)</f>
        <v>14</v>
      </c>
      <c r="Q3729" s="84" t="n">
        <f aca="false">IF($N3729="D",VLOOKUP(H3729,BasisBuckets,2,FALSE()),0)</f>
        <v>0</v>
      </c>
      <c r="R3729" s="84" t="n">
        <f aca="false">IF($N3729="PHY",VLOOKUP(H3729,PGDBuckets,2,FALSE()),0)</f>
        <v>0</v>
      </c>
      <c r="S3729" s="84" t="n">
        <f aca="false">IF($N3729="G",VLOOKUP(H3729,PGDBuckets,2,FALSE()),0)</f>
        <v>0</v>
      </c>
      <c r="T3729" s="84" t="n">
        <f aca="false">SUM(P3729:S3729)</f>
        <v>14</v>
      </c>
      <c r="U3729" s="84" t="str">
        <f aca="false">IF(O3729="not used","-",O3729&amp;N3729&amp;T3729)</f>
        <v>-</v>
      </c>
      <c r="V3729" s="84" t="str">
        <f aca="false">IF(O3729="Not Used","-",VLOOKUP(D3729,FOLIOS,7,FALSE())&amp;H3729)</f>
        <v>-</v>
      </c>
      <c r="W3729" s="84" t="str">
        <f aca="false">IF(U3729="-","-",O3729&amp;E3729&amp;H3729)</f>
        <v>-</v>
      </c>
      <c r="X3729" s="85" t="str">
        <f aca="false">D3729&amp;G3729</f>
        <v>FT-CAND-EGSC-PRCTRANS:AECO/EMP</v>
      </c>
      <c r="AF3729" s="0" t="str">
        <f aca="false">D3729&amp;V3729</f>
        <v>FT-CAND-EGSC-PRC-</v>
      </c>
    </row>
    <row r="3730" customFormat="false" ht="12.75" hidden="false" customHeight="false" outlineLevel="0" collapsed="false">
      <c r="A3730" s="81" t="n">
        <v>36682</v>
      </c>
      <c r="B3730" s="82" t="s">
        <v>55</v>
      </c>
      <c r="C3730" s="82" t="s">
        <v>56</v>
      </c>
      <c r="D3730" s="82" t="s">
        <v>103</v>
      </c>
      <c r="E3730" s="82" t="s">
        <v>24</v>
      </c>
      <c r="F3730" s="81"/>
      <c r="G3730" s="82" t="s">
        <v>106</v>
      </c>
      <c r="H3730" s="90" t="n">
        <v>41365</v>
      </c>
      <c r="I3730" s="82" t="n">
        <v>-369729</v>
      </c>
      <c r="J3730" s="82" t="n">
        <v>0</v>
      </c>
      <c r="K3730" s="83" t="n">
        <f aca="false">IF(J3730=0,0,J3730/I3730)</f>
        <v>0</v>
      </c>
      <c r="L3730" s="83" t="n">
        <f aca="false">I3730/UOM</f>
        <v>-36.9729</v>
      </c>
      <c r="M3730" s="83" t="n">
        <f aca="false">J3730/UOM</f>
        <v>0</v>
      </c>
      <c r="N3730" s="84" t="str">
        <f aca="false">IF(F3730="P","PHY",IF(F3730="G","G",E3730))</f>
        <v>P</v>
      </c>
      <c r="O3730" s="84" t="str">
        <f aca="false">IF(ISNA(VLOOKUP(G3730,BadCanCurves,1,FALSE())),VLOOKUP(D3730,FOLIOS,6,FALSE()),"not used")</f>
        <v>not used</v>
      </c>
      <c r="P3730" s="84" t="n">
        <f aca="false">IF($N3730="P",VLOOKUP(H3730,PrcBuckets,2,FALSE()),0)</f>
        <v>14</v>
      </c>
      <c r="Q3730" s="84" t="n">
        <f aca="false">IF($N3730="D",VLOOKUP(H3730,BasisBuckets,2,FALSE()),0)</f>
        <v>0</v>
      </c>
      <c r="R3730" s="84" t="n">
        <f aca="false">IF($N3730="PHY",VLOOKUP(H3730,PGDBuckets,2,FALSE()),0)</f>
        <v>0</v>
      </c>
      <c r="S3730" s="84" t="n">
        <f aca="false">IF($N3730="G",VLOOKUP(H3730,PGDBuckets,2,FALSE()),0)</f>
        <v>0</v>
      </c>
      <c r="T3730" s="84" t="n">
        <f aca="false">SUM(P3730:S3730)</f>
        <v>14</v>
      </c>
      <c r="U3730" s="84" t="str">
        <f aca="false">IF(O3730="not used","-",O3730&amp;N3730&amp;T3730)</f>
        <v>-</v>
      </c>
      <c r="V3730" s="84" t="str">
        <f aca="false">IF(O3730="Not Used","-",VLOOKUP(D3730,FOLIOS,7,FALSE())&amp;H3730)</f>
        <v>-</v>
      </c>
      <c r="W3730" s="84" t="str">
        <f aca="false">IF(U3730="-","-",O3730&amp;E3730&amp;H3730)</f>
        <v>-</v>
      </c>
      <c r="X3730" s="85" t="str">
        <f aca="false">D3730&amp;G3730</f>
        <v>FT-CAND-EGSC-PRCTRANS:AECO/EMP</v>
      </c>
      <c r="AF3730" s="0" t="str">
        <f aca="false">D3730&amp;V3730</f>
        <v>FT-CAND-EGSC-PRC-</v>
      </c>
    </row>
    <row r="3731" customFormat="false" ht="12.75" hidden="false" customHeight="false" outlineLevel="0" collapsed="false">
      <c r="A3731" s="81" t="n">
        <v>36682</v>
      </c>
      <c r="B3731" s="82" t="s">
        <v>55</v>
      </c>
      <c r="C3731" s="82" t="s">
        <v>56</v>
      </c>
      <c r="D3731" s="82" t="s">
        <v>103</v>
      </c>
      <c r="E3731" s="82" t="s">
        <v>24</v>
      </c>
      <c r="F3731" s="81"/>
      <c r="G3731" s="82" t="s">
        <v>106</v>
      </c>
      <c r="H3731" s="90" t="n">
        <v>41395</v>
      </c>
      <c r="I3731" s="82" t="n">
        <v>-379791</v>
      </c>
      <c r="J3731" s="82" t="n">
        <v>0</v>
      </c>
      <c r="K3731" s="83" t="n">
        <f aca="false">IF(J3731=0,0,J3731/I3731)</f>
        <v>0</v>
      </c>
      <c r="L3731" s="83" t="n">
        <f aca="false">I3731/UOM</f>
        <v>-37.9791</v>
      </c>
      <c r="M3731" s="83" t="n">
        <f aca="false">J3731/UOM</f>
        <v>0</v>
      </c>
      <c r="N3731" s="84" t="str">
        <f aca="false">IF(F3731="P","PHY",IF(F3731="G","G",E3731))</f>
        <v>P</v>
      </c>
      <c r="O3731" s="84" t="str">
        <f aca="false">IF(ISNA(VLOOKUP(G3731,BadCanCurves,1,FALSE())),VLOOKUP(D3731,FOLIOS,6,FALSE()),"not used")</f>
        <v>not used</v>
      </c>
      <c r="P3731" s="84" t="n">
        <f aca="false">IF($N3731="P",VLOOKUP(H3731,PrcBuckets,2,FALSE()),0)</f>
        <v>14</v>
      </c>
      <c r="Q3731" s="84" t="n">
        <f aca="false">IF($N3731="D",VLOOKUP(H3731,BasisBuckets,2,FALSE()),0)</f>
        <v>0</v>
      </c>
      <c r="R3731" s="84" t="n">
        <f aca="false">IF($N3731="PHY",VLOOKUP(H3731,PGDBuckets,2,FALSE()),0)</f>
        <v>0</v>
      </c>
      <c r="S3731" s="84" t="n">
        <f aca="false">IF($N3731="G",VLOOKUP(H3731,PGDBuckets,2,FALSE()),0)</f>
        <v>0</v>
      </c>
      <c r="T3731" s="84" t="n">
        <f aca="false">SUM(P3731:S3731)</f>
        <v>14</v>
      </c>
      <c r="U3731" s="84" t="str">
        <f aca="false">IF(O3731="not used","-",O3731&amp;N3731&amp;T3731)</f>
        <v>-</v>
      </c>
      <c r="V3731" s="84" t="str">
        <f aca="false">IF(O3731="Not Used","-",VLOOKUP(D3731,FOLIOS,7,FALSE())&amp;H3731)</f>
        <v>-</v>
      </c>
      <c r="W3731" s="84" t="str">
        <f aca="false">IF(U3731="-","-",O3731&amp;E3731&amp;H3731)</f>
        <v>-</v>
      </c>
      <c r="X3731" s="85" t="str">
        <f aca="false">D3731&amp;G3731</f>
        <v>FT-CAND-EGSC-PRCTRANS:AECO/EMP</v>
      </c>
      <c r="AF3731" s="0" t="str">
        <f aca="false">D3731&amp;V3731</f>
        <v>FT-CAND-EGSC-PRC-</v>
      </c>
    </row>
    <row r="3732" customFormat="false" ht="12.75" hidden="false" customHeight="false" outlineLevel="0" collapsed="false">
      <c r="A3732" s="81" t="n">
        <v>36682</v>
      </c>
      <c r="B3732" s="82" t="s">
        <v>55</v>
      </c>
      <c r="C3732" s="82" t="s">
        <v>56</v>
      </c>
      <c r="D3732" s="82" t="s">
        <v>103</v>
      </c>
      <c r="E3732" s="82" t="s">
        <v>24</v>
      </c>
      <c r="F3732" s="81"/>
      <c r="G3732" s="82" t="s">
        <v>106</v>
      </c>
      <c r="H3732" s="90" t="n">
        <v>41426</v>
      </c>
      <c r="I3732" s="82" t="n">
        <v>-365291</v>
      </c>
      <c r="J3732" s="82" t="n">
        <v>0</v>
      </c>
      <c r="K3732" s="83" t="n">
        <f aca="false">IF(J3732=0,0,J3732/I3732)</f>
        <v>0</v>
      </c>
      <c r="L3732" s="83" t="n">
        <f aca="false">I3732/UOM</f>
        <v>-36.5291</v>
      </c>
      <c r="M3732" s="83" t="n">
        <f aca="false">J3732/UOM</f>
        <v>0</v>
      </c>
      <c r="N3732" s="84" t="str">
        <f aca="false">IF(F3732="P","PHY",IF(F3732="G","G",E3732))</f>
        <v>P</v>
      </c>
      <c r="O3732" s="84" t="str">
        <f aca="false">IF(ISNA(VLOOKUP(G3732,BadCanCurves,1,FALSE())),VLOOKUP(D3732,FOLIOS,6,FALSE()),"not used")</f>
        <v>not used</v>
      </c>
      <c r="P3732" s="84" t="n">
        <f aca="false">IF($N3732="P",VLOOKUP(H3732,PrcBuckets,2,FALSE()),0)</f>
        <v>14</v>
      </c>
      <c r="Q3732" s="84" t="n">
        <f aca="false">IF($N3732="D",VLOOKUP(H3732,BasisBuckets,2,FALSE()),0)</f>
        <v>0</v>
      </c>
      <c r="R3732" s="84" t="n">
        <f aca="false">IF($N3732="PHY",VLOOKUP(H3732,PGDBuckets,2,FALSE()),0)</f>
        <v>0</v>
      </c>
      <c r="S3732" s="84" t="n">
        <f aca="false">IF($N3732="G",VLOOKUP(H3732,PGDBuckets,2,FALSE()),0)</f>
        <v>0</v>
      </c>
      <c r="T3732" s="84" t="n">
        <f aca="false">SUM(P3732:S3732)</f>
        <v>14</v>
      </c>
      <c r="U3732" s="84" t="str">
        <f aca="false">IF(O3732="not used","-",O3732&amp;N3732&amp;T3732)</f>
        <v>-</v>
      </c>
      <c r="V3732" s="84" t="str">
        <f aca="false">IF(O3732="Not Used","-",VLOOKUP(D3732,FOLIOS,7,FALSE())&amp;H3732)</f>
        <v>-</v>
      </c>
      <c r="W3732" s="84" t="str">
        <f aca="false">IF(U3732="-","-",O3732&amp;E3732&amp;H3732)</f>
        <v>-</v>
      </c>
      <c r="X3732" s="85" t="str">
        <f aca="false">D3732&amp;G3732</f>
        <v>FT-CAND-EGSC-PRCTRANS:AECO/EMP</v>
      </c>
      <c r="AF3732" s="0" t="str">
        <f aca="false">D3732&amp;V3732</f>
        <v>FT-CAND-EGSC-PRC-</v>
      </c>
    </row>
    <row r="3733" customFormat="false" ht="12.75" hidden="false" customHeight="false" outlineLevel="0" collapsed="false">
      <c r="A3733" s="81" t="n">
        <v>36682</v>
      </c>
      <c r="B3733" s="82" t="s">
        <v>55</v>
      </c>
      <c r="C3733" s="82" t="s">
        <v>56</v>
      </c>
      <c r="D3733" s="82" t="s">
        <v>103</v>
      </c>
      <c r="E3733" s="82" t="s">
        <v>24</v>
      </c>
      <c r="F3733" s="81"/>
      <c r="G3733" s="82" t="s">
        <v>106</v>
      </c>
      <c r="H3733" s="90" t="n">
        <v>41456</v>
      </c>
      <c r="I3733" s="82" t="n">
        <v>-375232</v>
      </c>
      <c r="J3733" s="82" t="n">
        <v>0</v>
      </c>
      <c r="K3733" s="83" t="n">
        <f aca="false">IF(J3733=0,0,J3733/I3733)</f>
        <v>0</v>
      </c>
      <c r="L3733" s="83" t="n">
        <f aca="false">I3733/UOM</f>
        <v>-37.5232</v>
      </c>
      <c r="M3733" s="83" t="n">
        <f aca="false">J3733/UOM</f>
        <v>0</v>
      </c>
      <c r="N3733" s="84" t="str">
        <f aca="false">IF(F3733="P","PHY",IF(F3733="G","G",E3733))</f>
        <v>P</v>
      </c>
      <c r="O3733" s="84" t="str">
        <f aca="false">IF(ISNA(VLOOKUP(G3733,BadCanCurves,1,FALSE())),VLOOKUP(D3733,FOLIOS,6,FALSE()),"not used")</f>
        <v>not used</v>
      </c>
      <c r="P3733" s="84" t="n">
        <f aca="false">IF($N3733="P",VLOOKUP(H3733,PrcBuckets,2,FALSE()),0)</f>
        <v>14</v>
      </c>
      <c r="Q3733" s="84" t="n">
        <f aca="false">IF($N3733="D",VLOOKUP(H3733,BasisBuckets,2,FALSE()),0)</f>
        <v>0</v>
      </c>
      <c r="R3733" s="84" t="n">
        <f aca="false">IF($N3733="PHY",VLOOKUP(H3733,PGDBuckets,2,FALSE()),0)</f>
        <v>0</v>
      </c>
      <c r="S3733" s="84" t="n">
        <f aca="false">IF($N3733="G",VLOOKUP(H3733,PGDBuckets,2,FALSE()),0)</f>
        <v>0</v>
      </c>
      <c r="T3733" s="84" t="n">
        <f aca="false">SUM(P3733:S3733)</f>
        <v>14</v>
      </c>
      <c r="U3733" s="84" t="str">
        <f aca="false">IF(O3733="not used","-",O3733&amp;N3733&amp;T3733)</f>
        <v>-</v>
      </c>
      <c r="V3733" s="84" t="str">
        <f aca="false">IF(O3733="Not Used","-",VLOOKUP(D3733,FOLIOS,7,FALSE())&amp;H3733)</f>
        <v>-</v>
      </c>
      <c r="W3733" s="84" t="str">
        <f aca="false">IF(U3733="-","-",O3733&amp;E3733&amp;H3733)</f>
        <v>-</v>
      </c>
      <c r="X3733" s="85" t="str">
        <f aca="false">D3733&amp;G3733</f>
        <v>FT-CAND-EGSC-PRCTRANS:AECO/EMP</v>
      </c>
      <c r="AF3733" s="0" t="str">
        <f aca="false">D3733&amp;V3733</f>
        <v>FT-CAND-EGSC-PRC-</v>
      </c>
    </row>
    <row r="3734" customFormat="false" ht="12.75" hidden="false" customHeight="false" outlineLevel="0" collapsed="false">
      <c r="A3734" s="81" t="n">
        <v>36682</v>
      </c>
      <c r="B3734" s="82" t="s">
        <v>55</v>
      </c>
      <c r="C3734" s="82" t="s">
        <v>56</v>
      </c>
      <c r="D3734" s="82" t="s">
        <v>103</v>
      </c>
      <c r="E3734" s="82" t="s">
        <v>24</v>
      </c>
      <c r="F3734" s="81"/>
      <c r="G3734" s="82" t="s">
        <v>106</v>
      </c>
      <c r="H3734" s="90" t="n">
        <v>41487</v>
      </c>
      <c r="I3734" s="82" t="n">
        <v>-372936</v>
      </c>
      <c r="J3734" s="82" t="n">
        <v>0</v>
      </c>
      <c r="K3734" s="83" t="n">
        <f aca="false">IF(J3734=0,0,J3734/I3734)</f>
        <v>0</v>
      </c>
      <c r="L3734" s="83" t="n">
        <f aca="false">I3734/UOM</f>
        <v>-37.2936</v>
      </c>
      <c r="M3734" s="83" t="n">
        <f aca="false">J3734/UOM</f>
        <v>0</v>
      </c>
      <c r="N3734" s="84" t="str">
        <f aca="false">IF(F3734="P","PHY",IF(F3734="G","G",E3734))</f>
        <v>P</v>
      </c>
      <c r="O3734" s="84" t="str">
        <f aca="false">IF(ISNA(VLOOKUP(G3734,BadCanCurves,1,FALSE())),VLOOKUP(D3734,FOLIOS,6,FALSE()),"not used")</f>
        <v>not used</v>
      </c>
      <c r="P3734" s="84" t="n">
        <f aca="false">IF($N3734="P",VLOOKUP(H3734,PrcBuckets,2,FALSE()),0)</f>
        <v>14</v>
      </c>
      <c r="Q3734" s="84" t="n">
        <f aca="false">IF($N3734="D",VLOOKUP(H3734,BasisBuckets,2,FALSE()),0)</f>
        <v>0</v>
      </c>
      <c r="R3734" s="84" t="n">
        <f aca="false">IF($N3734="PHY",VLOOKUP(H3734,PGDBuckets,2,FALSE()),0)</f>
        <v>0</v>
      </c>
      <c r="S3734" s="84" t="n">
        <f aca="false">IF($N3734="G",VLOOKUP(H3734,PGDBuckets,2,FALSE()),0)</f>
        <v>0</v>
      </c>
      <c r="T3734" s="84" t="n">
        <f aca="false">SUM(P3734:S3734)</f>
        <v>14</v>
      </c>
      <c r="U3734" s="84" t="str">
        <f aca="false">IF(O3734="not used","-",O3734&amp;N3734&amp;T3734)</f>
        <v>-</v>
      </c>
      <c r="V3734" s="84" t="str">
        <f aca="false">IF(O3734="Not Used","-",VLOOKUP(D3734,FOLIOS,7,FALSE())&amp;H3734)</f>
        <v>-</v>
      </c>
      <c r="W3734" s="84" t="str">
        <f aca="false">IF(U3734="-","-",O3734&amp;E3734&amp;H3734)</f>
        <v>-</v>
      </c>
      <c r="X3734" s="85" t="str">
        <f aca="false">D3734&amp;G3734</f>
        <v>FT-CAND-EGSC-PRCTRANS:AECO/EMP</v>
      </c>
      <c r="AF3734" s="0" t="str">
        <f aca="false">D3734&amp;V3734</f>
        <v>FT-CAND-EGSC-PRC-</v>
      </c>
    </row>
    <row r="3735" customFormat="false" ht="12.75" hidden="false" customHeight="false" outlineLevel="0" collapsed="false">
      <c r="A3735" s="81" t="n">
        <v>36682</v>
      </c>
      <c r="B3735" s="82" t="s">
        <v>55</v>
      </c>
      <c r="C3735" s="82" t="s">
        <v>56</v>
      </c>
      <c r="D3735" s="82" t="s">
        <v>103</v>
      </c>
      <c r="E3735" s="82" t="s">
        <v>24</v>
      </c>
      <c r="F3735" s="81"/>
      <c r="G3735" s="82" t="s">
        <v>106</v>
      </c>
      <c r="H3735" s="90" t="n">
        <v>41518</v>
      </c>
      <c r="I3735" s="82" t="n">
        <v>-358698</v>
      </c>
      <c r="J3735" s="82" t="n">
        <v>0</v>
      </c>
      <c r="K3735" s="83" t="n">
        <f aca="false">IF(J3735=0,0,J3735/I3735)</f>
        <v>0</v>
      </c>
      <c r="L3735" s="83" t="n">
        <f aca="false">I3735/UOM</f>
        <v>-35.8698</v>
      </c>
      <c r="M3735" s="83" t="n">
        <f aca="false">J3735/UOM</f>
        <v>0</v>
      </c>
      <c r="N3735" s="84" t="str">
        <f aca="false">IF(F3735="P","PHY",IF(F3735="G","G",E3735))</f>
        <v>P</v>
      </c>
      <c r="O3735" s="84" t="str">
        <f aca="false">IF(ISNA(VLOOKUP(G3735,BadCanCurves,1,FALSE())),VLOOKUP(D3735,FOLIOS,6,FALSE()),"not used")</f>
        <v>not used</v>
      </c>
      <c r="P3735" s="84" t="n">
        <f aca="false">IF($N3735="P",VLOOKUP(H3735,PrcBuckets,2,FALSE()),0)</f>
        <v>14</v>
      </c>
      <c r="Q3735" s="84" t="n">
        <f aca="false">IF($N3735="D",VLOOKUP(H3735,BasisBuckets,2,FALSE()),0)</f>
        <v>0</v>
      </c>
      <c r="R3735" s="84" t="n">
        <f aca="false">IF($N3735="PHY",VLOOKUP(H3735,PGDBuckets,2,FALSE()),0)</f>
        <v>0</v>
      </c>
      <c r="S3735" s="84" t="n">
        <f aca="false">IF($N3735="G",VLOOKUP(H3735,PGDBuckets,2,FALSE()),0)</f>
        <v>0</v>
      </c>
      <c r="T3735" s="84" t="n">
        <f aca="false">SUM(P3735:S3735)</f>
        <v>14</v>
      </c>
      <c r="U3735" s="84" t="str">
        <f aca="false">IF(O3735="not used","-",O3735&amp;N3735&amp;T3735)</f>
        <v>-</v>
      </c>
      <c r="V3735" s="84" t="str">
        <f aca="false">IF(O3735="Not Used","-",VLOOKUP(D3735,FOLIOS,7,FALSE())&amp;H3735)</f>
        <v>-</v>
      </c>
      <c r="W3735" s="84" t="str">
        <f aca="false">IF(U3735="-","-",O3735&amp;E3735&amp;H3735)</f>
        <v>-</v>
      </c>
      <c r="X3735" s="85" t="str">
        <f aca="false">D3735&amp;G3735</f>
        <v>FT-CAND-EGSC-PRCTRANS:AECO/EMP</v>
      </c>
      <c r="AF3735" s="0" t="str">
        <f aca="false">D3735&amp;V3735</f>
        <v>FT-CAND-EGSC-PRC-</v>
      </c>
    </row>
    <row r="3736" customFormat="false" ht="12.75" hidden="false" customHeight="false" outlineLevel="0" collapsed="false">
      <c r="A3736" s="81" t="n">
        <v>36682</v>
      </c>
      <c r="B3736" s="82" t="s">
        <v>55</v>
      </c>
      <c r="C3736" s="82" t="s">
        <v>56</v>
      </c>
      <c r="D3736" s="82" t="s">
        <v>103</v>
      </c>
      <c r="E3736" s="82" t="s">
        <v>24</v>
      </c>
      <c r="F3736" s="81"/>
      <c r="G3736" s="82" t="s">
        <v>106</v>
      </c>
      <c r="H3736" s="90" t="n">
        <v>41548</v>
      </c>
      <c r="I3736" s="82" t="n">
        <v>-368459</v>
      </c>
      <c r="J3736" s="82" t="n">
        <v>0</v>
      </c>
      <c r="K3736" s="83" t="n">
        <f aca="false">IF(J3736=0,0,J3736/I3736)</f>
        <v>0</v>
      </c>
      <c r="L3736" s="83" t="n">
        <f aca="false">I3736/UOM</f>
        <v>-36.8459</v>
      </c>
      <c r="M3736" s="83" t="n">
        <f aca="false">J3736/UOM</f>
        <v>0</v>
      </c>
      <c r="N3736" s="84" t="str">
        <f aca="false">IF(F3736="P","PHY",IF(F3736="G","G",E3736))</f>
        <v>P</v>
      </c>
      <c r="O3736" s="84" t="str">
        <f aca="false">IF(ISNA(VLOOKUP(G3736,BadCanCurves,1,FALSE())),VLOOKUP(D3736,FOLIOS,6,FALSE()),"not used")</f>
        <v>not used</v>
      </c>
      <c r="P3736" s="84" t="n">
        <f aca="false">IF($N3736="P",VLOOKUP(H3736,PrcBuckets,2,FALSE()),0)</f>
        <v>14</v>
      </c>
      <c r="Q3736" s="84" t="n">
        <f aca="false">IF($N3736="D",VLOOKUP(H3736,BasisBuckets,2,FALSE()),0)</f>
        <v>0</v>
      </c>
      <c r="R3736" s="84" t="n">
        <f aca="false">IF($N3736="PHY",VLOOKUP(H3736,PGDBuckets,2,FALSE()),0)</f>
        <v>0</v>
      </c>
      <c r="S3736" s="84" t="n">
        <f aca="false">IF($N3736="G",VLOOKUP(H3736,PGDBuckets,2,FALSE()),0)</f>
        <v>0</v>
      </c>
      <c r="T3736" s="84" t="n">
        <f aca="false">SUM(P3736:S3736)</f>
        <v>14</v>
      </c>
      <c r="U3736" s="84" t="str">
        <f aca="false">IF(O3736="not used","-",O3736&amp;N3736&amp;T3736)</f>
        <v>-</v>
      </c>
      <c r="V3736" s="84" t="str">
        <f aca="false">IF(O3736="Not Used","-",VLOOKUP(D3736,FOLIOS,7,FALSE())&amp;H3736)</f>
        <v>-</v>
      </c>
      <c r="W3736" s="84" t="str">
        <f aca="false">IF(U3736="-","-",O3736&amp;E3736&amp;H3736)</f>
        <v>-</v>
      </c>
      <c r="X3736" s="85" t="str">
        <f aca="false">D3736&amp;G3736</f>
        <v>FT-CAND-EGSC-PRCTRANS:AECO/EMP</v>
      </c>
      <c r="AF3736" s="0" t="str">
        <f aca="false">D3736&amp;V3736</f>
        <v>FT-CAND-EGSC-PRC-</v>
      </c>
    </row>
    <row r="3737" customFormat="false" ht="12.75" hidden="false" customHeight="false" outlineLevel="0" collapsed="false">
      <c r="A3737" s="81" t="n">
        <v>36682</v>
      </c>
      <c r="B3737" s="82" t="s">
        <v>55</v>
      </c>
      <c r="C3737" s="82" t="s">
        <v>56</v>
      </c>
      <c r="D3737" s="82" t="s">
        <v>103</v>
      </c>
      <c r="E3737" s="82" t="s">
        <v>24</v>
      </c>
      <c r="F3737" s="81"/>
      <c r="G3737" s="82" t="s">
        <v>106</v>
      </c>
      <c r="H3737" s="90" t="n">
        <v>41579</v>
      </c>
      <c r="I3737" s="82" t="n">
        <v>-354391</v>
      </c>
      <c r="J3737" s="82" t="n">
        <v>0</v>
      </c>
      <c r="K3737" s="83" t="n">
        <f aca="false">IF(J3737=0,0,J3737/I3737)</f>
        <v>0</v>
      </c>
      <c r="L3737" s="83" t="n">
        <f aca="false">I3737/UOM</f>
        <v>-35.4391</v>
      </c>
      <c r="M3737" s="83" t="n">
        <f aca="false">J3737/UOM</f>
        <v>0</v>
      </c>
      <c r="N3737" s="84" t="str">
        <f aca="false">IF(F3737="P","PHY",IF(F3737="G","G",E3737))</f>
        <v>P</v>
      </c>
      <c r="O3737" s="84" t="str">
        <f aca="false">IF(ISNA(VLOOKUP(G3737,BadCanCurves,1,FALSE())),VLOOKUP(D3737,FOLIOS,6,FALSE()),"not used")</f>
        <v>not used</v>
      </c>
      <c r="P3737" s="84" t="n">
        <f aca="false">IF($N3737="P",VLOOKUP(H3737,PrcBuckets,2,FALSE()),0)</f>
        <v>14</v>
      </c>
      <c r="Q3737" s="84" t="n">
        <f aca="false">IF($N3737="D",VLOOKUP(H3737,BasisBuckets,2,FALSE()),0)</f>
        <v>0</v>
      </c>
      <c r="R3737" s="84" t="n">
        <f aca="false">IF($N3737="PHY",VLOOKUP(H3737,PGDBuckets,2,FALSE()),0)</f>
        <v>0</v>
      </c>
      <c r="S3737" s="84" t="n">
        <f aca="false">IF($N3737="G",VLOOKUP(H3737,PGDBuckets,2,FALSE()),0)</f>
        <v>0</v>
      </c>
      <c r="T3737" s="84" t="n">
        <f aca="false">SUM(P3737:S3737)</f>
        <v>14</v>
      </c>
      <c r="U3737" s="84" t="str">
        <f aca="false">IF(O3737="not used","-",O3737&amp;N3737&amp;T3737)</f>
        <v>-</v>
      </c>
      <c r="V3737" s="84" t="str">
        <f aca="false">IF(O3737="Not Used","-",VLOOKUP(D3737,FOLIOS,7,FALSE())&amp;H3737)</f>
        <v>-</v>
      </c>
      <c r="W3737" s="84" t="str">
        <f aca="false">IF(U3737="-","-",O3737&amp;E3737&amp;H3737)</f>
        <v>-</v>
      </c>
      <c r="X3737" s="85" t="str">
        <f aca="false">D3737&amp;G3737</f>
        <v>FT-CAND-EGSC-PRCTRANS:AECO/EMP</v>
      </c>
      <c r="AF3737" s="0" t="str">
        <f aca="false">D3737&amp;V3737</f>
        <v>FT-CAND-EGSC-PRC-</v>
      </c>
    </row>
    <row r="3738" customFormat="false" ht="12.75" hidden="false" customHeight="false" outlineLevel="0" collapsed="false">
      <c r="A3738" s="81" t="n">
        <v>36682</v>
      </c>
      <c r="B3738" s="82" t="s">
        <v>55</v>
      </c>
      <c r="C3738" s="82" t="s">
        <v>56</v>
      </c>
      <c r="D3738" s="82" t="s">
        <v>103</v>
      </c>
      <c r="E3738" s="82" t="s">
        <v>24</v>
      </c>
      <c r="F3738" s="81"/>
      <c r="G3738" s="82" t="s">
        <v>106</v>
      </c>
      <c r="H3738" s="90" t="n">
        <v>41609</v>
      </c>
      <c r="I3738" s="82" t="n">
        <v>-364035</v>
      </c>
      <c r="J3738" s="82" t="n">
        <v>0</v>
      </c>
      <c r="K3738" s="83" t="n">
        <f aca="false">IF(J3738=0,0,J3738/I3738)</f>
        <v>0</v>
      </c>
      <c r="L3738" s="83" t="n">
        <f aca="false">I3738/UOM</f>
        <v>-36.4035</v>
      </c>
      <c r="M3738" s="83" t="n">
        <f aca="false">J3738/UOM</f>
        <v>0</v>
      </c>
      <c r="N3738" s="84" t="str">
        <f aca="false">IF(F3738="P","PHY",IF(F3738="G","G",E3738))</f>
        <v>P</v>
      </c>
      <c r="O3738" s="84" t="str">
        <f aca="false">IF(ISNA(VLOOKUP(G3738,BadCanCurves,1,FALSE())),VLOOKUP(D3738,FOLIOS,6,FALSE()),"not used")</f>
        <v>not used</v>
      </c>
      <c r="P3738" s="84" t="n">
        <f aca="false">IF($N3738="P",VLOOKUP(H3738,PrcBuckets,2,FALSE()),0)</f>
        <v>14</v>
      </c>
      <c r="Q3738" s="84" t="n">
        <f aca="false">IF($N3738="D",VLOOKUP(H3738,BasisBuckets,2,FALSE()),0)</f>
        <v>0</v>
      </c>
      <c r="R3738" s="84" t="n">
        <f aca="false">IF($N3738="PHY",VLOOKUP(H3738,PGDBuckets,2,FALSE()),0)</f>
        <v>0</v>
      </c>
      <c r="S3738" s="84" t="n">
        <f aca="false">IF($N3738="G",VLOOKUP(H3738,PGDBuckets,2,FALSE()),0)</f>
        <v>0</v>
      </c>
      <c r="T3738" s="84" t="n">
        <f aca="false">SUM(P3738:S3738)</f>
        <v>14</v>
      </c>
      <c r="U3738" s="84" t="str">
        <f aca="false">IF(O3738="not used","-",O3738&amp;N3738&amp;T3738)</f>
        <v>-</v>
      </c>
      <c r="V3738" s="84" t="str">
        <f aca="false">IF(O3738="Not Used","-",VLOOKUP(D3738,FOLIOS,7,FALSE())&amp;H3738)</f>
        <v>-</v>
      </c>
      <c r="W3738" s="84" t="str">
        <f aca="false">IF(U3738="-","-",O3738&amp;E3738&amp;H3738)</f>
        <v>-</v>
      </c>
      <c r="X3738" s="85" t="str">
        <f aca="false">D3738&amp;G3738</f>
        <v>FT-CAND-EGSC-PRCTRANS:AECO/EMP</v>
      </c>
      <c r="AF3738" s="0" t="str">
        <f aca="false">D3738&amp;V3738</f>
        <v>FT-CAND-EGSC-PRC-</v>
      </c>
    </row>
    <row r="3739" customFormat="false" ht="12.75" hidden="false" customHeight="false" outlineLevel="0" collapsed="false">
      <c r="A3739" s="81" t="n">
        <v>36682</v>
      </c>
      <c r="B3739" s="82" t="s">
        <v>55</v>
      </c>
      <c r="C3739" s="82" t="s">
        <v>56</v>
      </c>
      <c r="D3739" s="82" t="s">
        <v>103</v>
      </c>
      <c r="E3739" s="82" t="s">
        <v>24</v>
      </c>
      <c r="F3739" s="81"/>
      <c r="G3739" s="82" t="s">
        <v>106</v>
      </c>
      <c r="H3739" s="90" t="n">
        <v>41640</v>
      </c>
      <c r="I3739" s="82" t="n">
        <v>-361807</v>
      </c>
      <c r="J3739" s="82" t="n">
        <v>0</v>
      </c>
      <c r="K3739" s="83" t="n">
        <f aca="false">IF(J3739=0,0,J3739/I3739)</f>
        <v>0</v>
      </c>
      <c r="L3739" s="83" t="n">
        <f aca="false">I3739/UOM</f>
        <v>-36.1807</v>
      </c>
      <c r="M3739" s="83" t="n">
        <f aca="false">J3739/UOM</f>
        <v>0</v>
      </c>
      <c r="N3739" s="84" t="str">
        <f aca="false">IF(F3739="P","PHY",IF(F3739="G","G",E3739))</f>
        <v>P</v>
      </c>
      <c r="O3739" s="84" t="str">
        <f aca="false">IF(ISNA(VLOOKUP(G3739,BadCanCurves,1,FALSE())),VLOOKUP(D3739,FOLIOS,6,FALSE()),"not used")</f>
        <v>not used</v>
      </c>
      <c r="P3739" s="84" t="n">
        <f aca="false">IF($N3739="P",VLOOKUP(H3739,PrcBuckets,2,FALSE()),0)</f>
        <v>14</v>
      </c>
      <c r="Q3739" s="84" t="n">
        <f aca="false">IF($N3739="D",VLOOKUP(H3739,BasisBuckets,2,FALSE()),0)</f>
        <v>0</v>
      </c>
      <c r="R3739" s="84" t="n">
        <f aca="false">IF($N3739="PHY",VLOOKUP(H3739,PGDBuckets,2,FALSE()),0)</f>
        <v>0</v>
      </c>
      <c r="S3739" s="84" t="n">
        <f aca="false">IF($N3739="G",VLOOKUP(H3739,PGDBuckets,2,FALSE()),0)</f>
        <v>0</v>
      </c>
      <c r="T3739" s="84" t="n">
        <f aca="false">SUM(P3739:S3739)</f>
        <v>14</v>
      </c>
      <c r="U3739" s="84" t="str">
        <f aca="false">IF(O3739="not used","-",O3739&amp;N3739&amp;T3739)</f>
        <v>-</v>
      </c>
      <c r="V3739" s="84" t="str">
        <f aca="false">IF(O3739="Not Used","-",VLOOKUP(D3739,FOLIOS,7,FALSE())&amp;H3739)</f>
        <v>-</v>
      </c>
      <c r="W3739" s="84" t="str">
        <f aca="false">IF(U3739="-","-",O3739&amp;E3739&amp;H3739)</f>
        <v>-</v>
      </c>
      <c r="X3739" s="85" t="str">
        <f aca="false">D3739&amp;G3739</f>
        <v>FT-CAND-EGSC-PRCTRANS:AECO/EMP</v>
      </c>
      <c r="AF3739" s="0" t="str">
        <f aca="false">D3739&amp;V3739</f>
        <v>FT-CAND-EGSC-PRC-</v>
      </c>
    </row>
    <row r="3740" customFormat="false" ht="12.75" hidden="false" customHeight="false" outlineLevel="0" collapsed="false">
      <c r="A3740" s="81" t="n">
        <v>36682</v>
      </c>
      <c r="B3740" s="82" t="s">
        <v>55</v>
      </c>
      <c r="C3740" s="82" t="s">
        <v>56</v>
      </c>
      <c r="D3740" s="82" t="s">
        <v>103</v>
      </c>
      <c r="E3740" s="82" t="s">
        <v>24</v>
      </c>
      <c r="F3740" s="81"/>
      <c r="G3740" s="82" t="s">
        <v>106</v>
      </c>
      <c r="H3740" s="90" t="n">
        <v>41671</v>
      </c>
      <c r="I3740" s="82" t="n">
        <v>-324793</v>
      </c>
      <c r="J3740" s="82" t="n">
        <v>0</v>
      </c>
      <c r="K3740" s="83" t="n">
        <f aca="false">IF(J3740=0,0,J3740/I3740)</f>
        <v>0</v>
      </c>
      <c r="L3740" s="83" t="n">
        <f aca="false">I3740/UOM</f>
        <v>-32.4793</v>
      </c>
      <c r="M3740" s="83" t="n">
        <f aca="false">J3740/UOM</f>
        <v>0</v>
      </c>
      <c r="N3740" s="84" t="str">
        <f aca="false">IF(F3740="P","PHY",IF(F3740="G","G",E3740))</f>
        <v>P</v>
      </c>
      <c r="O3740" s="84" t="str">
        <f aca="false">IF(ISNA(VLOOKUP(G3740,BadCanCurves,1,FALSE())),VLOOKUP(D3740,FOLIOS,6,FALSE()),"not used")</f>
        <v>not used</v>
      </c>
      <c r="P3740" s="84" t="n">
        <f aca="false">IF($N3740="P",VLOOKUP(H3740,PrcBuckets,2,FALSE()),0)</f>
        <v>14</v>
      </c>
      <c r="Q3740" s="84" t="n">
        <f aca="false">IF($N3740="D",VLOOKUP(H3740,BasisBuckets,2,FALSE()),0)</f>
        <v>0</v>
      </c>
      <c r="R3740" s="84" t="n">
        <f aca="false">IF($N3740="PHY",VLOOKUP(H3740,PGDBuckets,2,FALSE()),0)</f>
        <v>0</v>
      </c>
      <c r="S3740" s="84" t="n">
        <f aca="false">IF($N3740="G",VLOOKUP(H3740,PGDBuckets,2,FALSE()),0)</f>
        <v>0</v>
      </c>
      <c r="T3740" s="84" t="n">
        <f aca="false">SUM(P3740:S3740)</f>
        <v>14</v>
      </c>
      <c r="U3740" s="84" t="str">
        <f aca="false">IF(O3740="not used","-",O3740&amp;N3740&amp;T3740)</f>
        <v>-</v>
      </c>
      <c r="V3740" s="84" t="str">
        <f aca="false">IF(O3740="Not Used","-",VLOOKUP(D3740,FOLIOS,7,FALSE())&amp;H3740)</f>
        <v>-</v>
      </c>
      <c r="W3740" s="84" t="str">
        <f aca="false">IF(U3740="-","-",O3740&amp;E3740&amp;H3740)</f>
        <v>-</v>
      </c>
      <c r="X3740" s="85" t="str">
        <f aca="false">D3740&amp;G3740</f>
        <v>FT-CAND-EGSC-PRCTRANS:AECO/EMP</v>
      </c>
      <c r="AF3740" s="0" t="str">
        <f aca="false">D3740&amp;V3740</f>
        <v>FT-CAND-EGSC-PRC-</v>
      </c>
    </row>
    <row r="3741" customFormat="false" ht="12.75" hidden="false" customHeight="false" outlineLevel="0" collapsed="false">
      <c r="A3741" s="81" t="n">
        <v>36682</v>
      </c>
      <c r="B3741" s="82" t="s">
        <v>55</v>
      </c>
      <c r="C3741" s="82" t="s">
        <v>56</v>
      </c>
      <c r="D3741" s="82" t="s">
        <v>103</v>
      </c>
      <c r="E3741" s="82" t="s">
        <v>24</v>
      </c>
      <c r="F3741" s="81"/>
      <c r="G3741" s="82" t="s">
        <v>106</v>
      </c>
      <c r="H3741" s="90" t="n">
        <v>41699</v>
      </c>
      <c r="I3741" s="82" t="n">
        <v>-357603</v>
      </c>
      <c r="J3741" s="82" t="n">
        <v>0</v>
      </c>
      <c r="K3741" s="83" t="n">
        <f aca="false">IF(J3741=0,0,J3741/I3741)</f>
        <v>0</v>
      </c>
      <c r="L3741" s="83" t="n">
        <f aca="false">I3741/UOM</f>
        <v>-35.7603</v>
      </c>
      <c r="M3741" s="83" t="n">
        <f aca="false">J3741/UOM</f>
        <v>0</v>
      </c>
      <c r="N3741" s="84" t="str">
        <f aca="false">IF(F3741="P","PHY",IF(F3741="G","G",E3741))</f>
        <v>P</v>
      </c>
      <c r="O3741" s="84" t="str">
        <f aca="false">IF(ISNA(VLOOKUP(G3741,BadCanCurves,1,FALSE())),VLOOKUP(D3741,FOLIOS,6,FALSE()),"not used")</f>
        <v>not used</v>
      </c>
      <c r="P3741" s="84" t="n">
        <f aca="false">IF($N3741="P",VLOOKUP(H3741,PrcBuckets,2,FALSE()),0)</f>
        <v>14</v>
      </c>
      <c r="Q3741" s="84" t="n">
        <f aca="false">IF($N3741="D",VLOOKUP(H3741,BasisBuckets,2,FALSE()),0)</f>
        <v>0</v>
      </c>
      <c r="R3741" s="84" t="n">
        <f aca="false">IF($N3741="PHY",VLOOKUP(H3741,PGDBuckets,2,FALSE()),0)</f>
        <v>0</v>
      </c>
      <c r="S3741" s="84" t="n">
        <f aca="false">IF($N3741="G",VLOOKUP(H3741,PGDBuckets,2,FALSE()),0)</f>
        <v>0</v>
      </c>
      <c r="T3741" s="84" t="n">
        <f aca="false">SUM(P3741:S3741)</f>
        <v>14</v>
      </c>
      <c r="U3741" s="84" t="str">
        <f aca="false">IF(O3741="not used","-",O3741&amp;N3741&amp;T3741)</f>
        <v>-</v>
      </c>
      <c r="V3741" s="84" t="str">
        <f aca="false">IF(O3741="Not Used","-",VLOOKUP(D3741,FOLIOS,7,FALSE())&amp;H3741)</f>
        <v>-</v>
      </c>
      <c r="W3741" s="84" t="str">
        <f aca="false">IF(U3741="-","-",O3741&amp;E3741&amp;H3741)</f>
        <v>-</v>
      </c>
      <c r="X3741" s="85" t="str">
        <f aca="false">D3741&amp;G3741</f>
        <v>FT-CAND-EGSC-PRCTRANS:AECO/EMP</v>
      </c>
      <c r="AF3741" s="0" t="str">
        <f aca="false">D3741&amp;V3741</f>
        <v>FT-CAND-EGSC-PRC-</v>
      </c>
    </row>
    <row r="3742" customFormat="false" ht="12.75" hidden="false" customHeight="false" outlineLevel="0" collapsed="false">
      <c r="A3742" s="81" t="n">
        <v>36682</v>
      </c>
      <c r="B3742" s="82" t="s">
        <v>55</v>
      </c>
      <c r="C3742" s="82" t="s">
        <v>56</v>
      </c>
      <c r="D3742" s="82" t="s">
        <v>103</v>
      </c>
      <c r="E3742" s="82" t="s">
        <v>24</v>
      </c>
      <c r="F3742" s="81"/>
      <c r="G3742" s="82" t="s">
        <v>106</v>
      </c>
      <c r="H3742" s="90" t="n">
        <v>41730</v>
      </c>
      <c r="I3742" s="82" t="n">
        <v>-343949</v>
      </c>
      <c r="J3742" s="82" t="n">
        <v>0</v>
      </c>
      <c r="K3742" s="83" t="n">
        <f aca="false">IF(J3742=0,0,J3742/I3742)</f>
        <v>0</v>
      </c>
      <c r="L3742" s="83" t="n">
        <f aca="false">I3742/UOM</f>
        <v>-34.3949</v>
      </c>
      <c r="M3742" s="83" t="n">
        <f aca="false">J3742/UOM</f>
        <v>0</v>
      </c>
      <c r="N3742" s="84" t="str">
        <f aca="false">IF(F3742="P","PHY",IF(F3742="G","G",E3742))</f>
        <v>P</v>
      </c>
      <c r="O3742" s="84" t="str">
        <f aca="false">IF(ISNA(VLOOKUP(G3742,BadCanCurves,1,FALSE())),VLOOKUP(D3742,FOLIOS,6,FALSE()),"not used")</f>
        <v>not used</v>
      </c>
      <c r="P3742" s="84" t="n">
        <f aca="false">IF($N3742="P",VLOOKUP(H3742,PrcBuckets,2,FALSE()),0)</f>
        <v>14</v>
      </c>
      <c r="Q3742" s="84" t="n">
        <f aca="false">IF($N3742="D",VLOOKUP(H3742,BasisBuckets,2,FALSE()),0)</f>
        <v>0</v>
      </c>
      <c r="R3742" s="84" t="n">
        <f aca="false">IF($N3742="PHY",VLOOKUP(H3742,PGDBuckets,2,FALSE()),0)</f>
        <v>0</v>
      </c>
      <c r="S3742" s="84" t="n">
        <f aca="false">IF($N3742="G",VLOOKUP(H3742,PGDBuckets,2,FALSE()),0)</f>
        <v>0</v>
      </c>
      <c r="T3742" s="84" t="n">
        <f aca="false">SUM(P3742:S3742)</f>
        <v>14</v>
      </c>
      <c r="U3742" s="84" t="str">
        <f aca="false">IF(O3742="not used","-",O3742&amp;N3742&amp;T3742)</f>
        <v>-</v>
      </c>
      <c r="V3742" s="84" t="str">
        <f aca="false">IF(O3742="Not Used","-",VLOOKUP(D3742,FOLIOS,7,FALSE())&amp;H3742)</f>
        <v>-</v>
      </c>
      <c r="W3742" s="84" t="str">
        <f aca="false">IF(U3742="-","-",O3742&amp;E3742&amp;H3742)</f>
        <v>-</v>
      </c>
      <c r="X3742" s="85" t="str">
        <f aca="false">D3742&amp;G3742</f>
        <v>FT-CAND-EGSC-PRCTRANS:AECO/EMP</v>
      </c>
      <c r="AF3742" s="0" t="str">
        <f aca="false">D3742&amp;V3742</f>
        <v>FT-CAND-EGSC-PRC-</v>
      </c>
    </row>
    <row r="3743" customFormat="false" ht="12.75" hidden="false" customHeight="false" outlineLevel="0" collapsed="false">
      <c r="A3743" s="81" t="n">
        <v>36682</v>
      </c>
      <c r="B3743" s="82" t="s">
        <v>55</v>
      </c>
      <c r="C3743" s="82" t="s">
        <v>56</v>
      </c>
      <c r="D3743" s="82" t="s">
        <v>103</v>
      </c>
      <c r="E3743" s="82" t="s">
        <v>24</v>
      </c>
      <c r="F3743" s="81"/>
      <c r="G3743" s="82" t="s">
        <v>106</v>
      </c>
      <c r="H3743" s="90" t="n">
        <v>41760</v>
      </c>
      <c r="I3743" s="82" t="n">
        <v>-353308</v>
      </c>
      <c r="J3743" s="82" t="n">
        <v>0</v>
      </c>
      <c r="K3743" s="83" t="n">
        <f aca="false">IF(J3743=0,0,J3743/I3743)</f>
        <v>0</v>
      </c>
      <c r="L3743" s="83" t="n">
        <f aca="false">I3743/UOM</f>
        <v>-35.3308</v>
      </c>
      <c r="M3743" s="83" t="n">
        <f aca="false">J3743/UOM</f>
        <v>0</v>
      </c>
      <c r="N3743" s="84" t="str">
        <f aca="false">IF(F3743="P","PHY",IF(F3743="G","G",E3743))</f>
        <v>P</v>
      </c>
      <c r="O3743" s="84" t="str">
        <f aca="false">IF(ISNA(VLOOKUP(G3743,BadCanCurves,1,FALSE())),VLOOKUP(D3743,FOLIOS,6,FALSE()),"not used")</f>
        <v>not used</v>
      </c>
      <c r="P3743" s="84" t="n">
        <f aca="false">IF($N3743="P",VLOOKUP(H3743,PrcBuckets,2,FALSE()),0)</f>
        <v>14</v>
      </c>
      <c r="Q3743" s="84" t="n">
        <f aca="false">IF($N3743="D",VLOOKUP(H3743,BasisBuckets,2,FALSE()),0)</f>
        <v>0</v>
      </c>
      <c r="R3743" s="84" t="n">
        <f aca="false">IF($N3743="PHY",VLOOKUP(H3743,PGDBuckets,2,FALSE()),0)</f>
        <v>0</v>
      </c>
      <c r="S3743" s="84" t="n">
        <f aca="false">IF($N3743="G",VLOOKUP(H3743,PGDBuckets,2,FALSE()),0)</f>
        <v>0</v>
      </c>
      <c r="T3743" s="84" t="n">
        <f aca="false">SUM(P3743:S3743)</f>
        <v>14</v>
      </c>
      <c r="U3743" s="84" t="str">
        <f aca="false">IF(O3743="not used","-",O3743&amp;N3743&amp;T3743)</f>
        <v>-</v>
      </c>
      <c r="V3743" s="84" t="str">
        <f aca="false">IF(O3743="Not Used","-",VLOOKUP(D3743,FOLIOS,7,FALSE())&amp;H3743)</f>
        <v>-</v>
      </c>
      <c r="W3743" s="84" t="str">
        <f aca="false">IF(U3743="-","-",O3743&amp;E3743&amp;H3743)</f>
        <v>-</v>
      </c>
      <c r="X3743" s="85" t="str">
        <f aca="false">D3743&amp;G3743</f>
        <v>FT-CAND-EGSC-PRCTRANS:AECO/EMP</v>
      </c>
      <c r="AF3743" s="0" t="str">
        <f aca="false">D3743&amp;V3743</f>
        <v>FT-CAND-EGSC-PRC-</v>
      </c>
    </row>
    <row r="3744" customFormat="false" ht="12.75" hidden="false" customHeight="false" outlineLevel="0" collapsed="false">
      <c r="A3744" s="81" t="n">
        <v>36682</v>
      </c>
      <c r="B3744" s="82" t="s">
        <v>55</v>
      </c>
      <c r="C3744" s="82" t="s">
        <v>56</v>
      </c>
      <c r="D3744" s="82" t="s">
        <v>103</v>
      </c>
      <c r="E3744" s="82" t="s">
        <v>24</v>
      </c>
      <c r="F3744" s="81"/>
      <c r="G3744" s="82" t="s">
        <v>106</v>
      </c>
      <c r="H3744" s="90" t="n">
        <v>41791</v>
      </c>
      <c r="I3744" s="82" t="n">
        <v>-339818</v>
      </c>
      <c r="J3744" s="82" t="n">
        <v>0</v>
      </c>
      <c r="K3744" s="83" t="n">
        <f aca="false">IF(J3744=0,0,J3744/I3744)</f>
        <v>0</v>
      </c>
      <c r="L3744" s="83" t="n">
        <f aca="false">I3744/UOM</f>
        <v>-33.9818</v>
      </c>
      <c r="M3744" s="83" t="n">
        <f aca="false">J3744/UOM</f>
        <v>0</v>
      </c>
      <c r="N3744" s="84" t="str">
        <f aca="false">IF(F3744="P","PHY",IF(F3744="G","G",E3744))</f>
        <v>P</v>
      </c>
      <c r="O3744" s="84" t="str">
        <f aca="false">IF(ISNA(VLOOKUP(G3744,BadCanCurves,1,FALSE())),VLOOKUP(D3744,FOLIOS,6,FALSE()),"not used")</f>
        <v>not used</v>
      </c>
      <c r="P3744" s="84" t="n">
        <f aca="false">IF($N3744="P",VLOOKUP(H3744,PrcBuckets,2,FALSE()),0)</f>
        <v>14</v>
      </c>
      <c r="Q3744" s="84" t="n">
        <f aca="false">IF($N3744="D",VLOOKUP(H3744,BasisBuckets,2,FALSE()),0)</f>
        <v>0</v>
      </c>
      <c r="R3744" s="84" t="n">
        <f aca="false">IF($N3744="PHY",VLOOKUP(H3744,PGDBuckets,2,FALSE()),0)</f>
        <v>0</v>
      </c>
      <c r="S3744" s="84" t="n">
        <f aca="false">IF($N3744="G",VLOOKUP(H3744,PGDBuckets,2,FALSE()),0)</f>
        <v>0</v>
      </c>
      <c r="T3744" s="84" t="n">
        <f aca="false">SUM(P3744:S3744)</f>
        <v>14</v>
      </c>
      <c r="U3744" s="84" t="str">
        <f aca="false">IF(O3744="not used","-",O3744&amp;N3744&amp;T3744)</f>
        <v>-</v>
      </c>
      <c r="V3744" s="84" t="str">
        <f aca="false">IF(O3744="Not Used","-",VLOOKUP(D3744,FOLIOS,7,FALSE())&amp;H3744)</f>
        <v>-</v>
      </c>
      <c r="W3744" s="84" t="str">
        <f aca="false">IF(U3744="-","-",O3744&amp;E3744&amp;H3744)</f>
        <v>-</v>
      </c>
      <c r="X3744" s="85" t="str">
        <f aca="false">D3744&amp;G3744</f>
        <v>FT-CAND-EGSC-PRCTRANS:AECO/EMP</v>
      </c>
      <c r="AF3744" s="0" t="str">
        <f aca="false">D3744&amp;V3744</f>
        <v>FT-CAND-EGSC-PRC-</v>
      </c>
    </row>
    <row r="3745" customFormat="false" ht="12.75" hidden="false" customHeight="false" outlineLevel="0" collapsed="false">
      <c r="A3745" s="81" t="n">
        <v>36682</v>
      </c>
      <c r="B3745" s="82" t="s">
        <v>55</v>
      </c>
      <c r="C3745" s="82" t="s">
        <v>56</v>
      </c>
      <c r="D3745" s="82" t="s">
        <v>103</v>
      </c>
      <c r="E3745" s="82" t="s">
        <v>24</v>
      </c>
      <c r="F3745" s="81"/>
      <c r="G3745" s="82" t="s">
        <v>106</v>
      </c>
      <c r="H3745" s="90" t="n">
        <v>41821</v>
      </c>
      <c r="I3745" s="82" t="n">
        <v>-349064</v>
      </c>
      <c r="J3745" s="82" t="n">
        <v>0</v>
      </c>
      <c r="K3745" s="83" t="n">
        <f aca="false">IF(J3745=0,0,J3745/I3745)</f>
        <v>0</v>
      </c>
      <c r="L3745" s="83" t="n">
        <f aca="false">I3745/UOM</f>
        <v>-34.9064</v>
      </c>
      <c r="M3745" s="83" t="n">
        <f aca="false">J3745/UOM</f>
        <v>0</v>
      </c>
      <c r="N3745" s="84" t="str">
        <f aca="false">IF(F3745="P","PHY",IF(F3745="G","G",E3745))</f>
        <v>P</v>
      </c>
      <c r="O3745" s="84" t="str">
        <f aca="false">IF(ISNA(VLOOKUP(G3745,BadCanCurves,1,FALSE())),VLOOKUP(D3745,FOLIOS,6,FALSE()),"not used")</f>
        <v>not used</v>
      </c>
      <c r="P3745" s="84" t="n">
        <f aca="false">IF($N3745="P",VLOOKUP(H3745,PrcBuckets,2,FALSE()),0)</f>
        <v>14</v>
      </c>
      <c r="Q3745" s="84" t="n">
        <f aca="false">IF($N3745="D",VLOOKUP(H3745,BasisBuckets,2,FALSE()),0)</f>
        <v>0</v>
      </c>
      <c r="R3745" s="84" t="n">
        <f aca="false">IF($N3745="PHY",VLOOKUP(H3745,PGDBuckets,2,FALSE()),0)</f>
        <v>0</v>
      </c>
      <c r="S3745" s="84" t="n">
        <f aca="false">IF($N3745="G",VLOOKUP(H3745,PGDBuckets,2,FALSE()),0)</f>
        <v>0</v>
      </c>
      <c r="T3745" s="84" t="n">
        <f aca="false">SUM(P3745:S3745)</f>
        <v>14</v>
      </c>
      <c r="U3745" s="84" t="str">
        <f aca="false">IF(O3745="not used","-",O3745&amp;N3745&amp;T3745)</f>
        <v>-</v>
      </c>
      <c r="V3745" s="84" t="str">
        <f aca="false">IF(O3745="Not Used","-",VLOOKUP(D3745,FOLIOS,7,FALSE())&amp;H3745)</f>
        <v>-</v>
      </c>
      <c r="W3745" s="84" t="str">
        <f aca="false">IF(U3745="-","-",O3745&amp;E3745&amp;H3745)</f>
        <v>-</v>
      </c>
      <c r="X3745" s="85" t="str">
        <f aca="false">D3745&amp;G3745</f>
        <v>FT-CAND-EGSC-PRCTRANS:AECO/EMP</v>
      </c>
      <c r="AF3745" s="0" t="str">
        <f aca="false">D3745&amp;V3745</f>
        <v>FT-CAND-EGSC-PRC-</v>
      </c>
    </row>
    <row r="3746" customFormat="false" ht="12.75" hidden="false" customHeight="false" outlineLevel="0" collapsed="false">
      <c r="A3746" s="81" t="n">
        <v>36682</v>
      </c>
      <c r="B3746" s="82" t="s">
        <v>55</v>
      </c>
      <c r="C3746" s="82" t="s">
        <v>56</v>
      </c>
      <c r="D3746" s="82" t="s">
        <v>103</v>
      </c>
      <c r="E3746" s="82" t="s">
        <v>24</v>
      </c>
      <c r="F3746" s="81"/>
      <c r="G3746" s="82" t="s">
        <v>106</v>
      </c>
      <c r="H3746" s="90" t="n">
        <v>41852</v>
      </c>
      <c r="I3746" s="82" t="n">
        <v>-346927</v>
      </c>
      <c r="J3746" s="82" t="n">
        <v>0</v>
      </c>
      <c r="K3746" s="83" t="n">
        <f aca="false">IF(J3746=0,0,J3746/I3746)</f>
        <v>0</v>
      </c>
      <c r="L3746" s="83" t="n">
        <f aca="false">I3746/UOM</f>
        <v>-34.6927</v>
      </c>
      <c r="M3746" s="83" t="n">
        <f aca="false">J3746/UOM</f>
        <v>0</v>
      </c>
      <c r="N3746" s="84" t="str">
        <f aca="false">IF(F3746="P","PHY",IF(F3746="G","G",E3746))</f>
        <v>P</v>
      </c>
      <c r="O3746" s="84" t="str">
        <f aca="false">IF(ISNA(VLOOKUP(G3746,BadCanCurves,1,FALSE())),VLOOKUP(D3746,FOLIOS,6,FALSE()),"not used")</f>
        <v>not used</v>
      </c>
      <c r="P3746" s="84" t="n">
        <f aca="false">IF($N3746="P",VLOOKUP(H3746,PrcBuckets,2,FALSE()),0)</f>
        <v>14</v>
      </c>
      <c r="Q3746" s="84" t="n">
        <f aca="false">IF($N3746="D",VLOOKUP(H3746,BasisBuckets,2,FALSE()),0)</f>
        <v>0</v>
      </c>
      <c r="R3746" s="84" t="n">
        <f aca="false">IF($N3746="PHY",VLOOKUP(H3746,PGDBuckets,2,FALSE()),0)</f>
        <v>0</v>
      </c>
      <c r="S3746" s="84" t="n">
        <f aca="false">IF($N3746="G",VLOOKUP(H3746,PGDBuckets,2,FALSE()),0)</f>
        <v>0</v>
      </c>
      <c r="T3746" s="84" t="n">
        <f aca="false">SUM(P3746:S3746)</f>
        <v>14</v>
      </c>
      <c r="U3746" s="84" t="str">
        <f aca="false">IF(O3746="not used","-",O3746&amp;N3746&amp;T3746)</f>
        <v>-</v>
      </c>
      <c r="V3746" s="84" t="str">
        <f aca="false">IF(O3746="Not Used","-",VLOOKUP(D3746,FOLIOS,7,FALSE())&amp;H3746)</f>
        <v>-</v>
      </c>
      <c r="W3746" s="84" t="str">
        <f aca="false">IF(U3746="-","-",O3746&amp;E3746&amp;H3746)</f>
        <v>-</v>
      </c>
      <c r="X3746" s="85" t="str">
        <f aca="false">D3746&amp;G3746</f>
        <v>FT-CAND-EGSC-PRCTRANS:AECO/EMP</v>
      </c>
      <c r="AF3746" s="0" t="str">
        <f aca="false">D3746&amp;V3746</f>
        <v>FT-CAND-EGSC-PRC-</v>
      </c>
    </row>
    <row r="3747" customFormat="false" ht="12.75" hidden="false" customHeight="false" outlineLevel="0" collapsed="false">
      <c r="A3747" s="81" t="n">
        <v>36682</v>
      </c>
      <c r="B3747" s="82" t="s">
        <v>55</v>
      </c>
      <c r="C3747" s="82" t="s">
        <v>56</v>
      </c>
      <c r="D3747" s="82" t="s">
        <v>103</v>
      </c>
      <c r="E3747" s="82" t="s">
        <v>24</v>
      </c>
      <c r="F3747" s="81"/>
      <c r="G3747" s="82" t="s">
        <v>106</v>
      </c>
      <c r="H3747" s="90" t="n">
        <v>41883</v>
      </c>
      <c r="I3747" s="82" t="n">
        <v>-333680</v>
      </c>
      <c r="J3747" s="82" t="n">
        <v>0</v>
      </c>
      <c r="K3747" s="83" t="n">
        <f aca="false">IF(J3747=0,0,J3747/I3747)</f>
        <v>0</v>
      </c>
      <c r="L3747" s="83" t="n">
        <f aca="false">I3747/UOM</f>
        <v>-33.368</v>
      </c>
      <c r="M3747" s="83" t="n">
        <f aca="false">J3747/UOM</f>
        <v>0</v>
      </c>
      <c r="N3747" s="84" t="str">
        <f aca="false">IF(F3747="P","PHY",IF(F3747="G","G",E3747))</f>
        <v>P</v>
      </c>
      <c r="O3747" s="84" t="str">
        <f aca="false">IF(ISNA(VLOOKUP(G3747,BadCanCurves,1,FALSE())),VLOOKUP(D3747,FOLIOS,6,FALSE()),"not used")</f>
        <v>not used</v>
      </c>
      <c r="P3747" s="84" t="n">
        <f aca="false">IF($N3747="P",VLOOKUP(H3747,PrcBuckets,2,FALSE()),0)</f>
        <v>14</v>
      </c>
      <c r="Q3747" s="84" t="n">
        <f aca="false">IF($N3747="D",VLOOKUP(H3747,BasisBuckets,2,FALSE()),0)</f>
        <v>0</v>
      </c>
      <c r="R3747" s="84" t="n">
        <f aca="false">IF($N3747="PHY",VLOOKUP(H3747,PGDBuckets,2,FALSE()),0)</f>
        <v>0</v>
      </c>
      <c r="S3747" s="84" t="n">
        <f aca="false">IF($N3747="G",VLOOKUP(H3747,PGDBuckets,2,FALSE()),0)</f>
        <v>0</v>
      </c>
      <c r="T3747" s="84" t="n">
        <f aca="false">SUM(P3747:S3747)</f>
        <v>14</v>
      </c>
      <c r="U3747" s="84" t="str">
        <f aca="false">IF(O3747="not used","-",O3747&amp;N3747&amp;T3747)</f>
        <v>-</v>
      </c>
      <c r="V3747" s="84" t="str">
        <f aca="false">IF(O3747="Not Used","-",VLOOKUP(D3747,FOLIOS,7,FALSE())&amp;H3747)</f>
        <v>-</v>
      </c>
      <c r="W3747" s="84" t="str">
        <f aca="false">IF(U3747="-","-",O3747&amp;E3747&amp;H3747)</f>
        <v>-</v>
      </c>
      <c r="X3747" s="85" t="str">
        <f aca="false">D3747&amp;G3747</f>
        <v>FT-CAND-EGSC-PRCTRANS:AECO/EMP</v>
      </c>
      <c r="AF3747" s="0" t="str">
        <f aca="false">D3747&amp;V3747</f>
        <v>FT-CAND-EGSC-PRC-</v>
      </c>
    </row>
    <row r="3748" customFormat="false" ht="12.75" hidden="false" customHeight="false" outlineLevel="0" collapsed="false">
      <c r="A3748" s="81" t="n">
        <v>36682</v>
      </c>
      <c r="B3748" s="82" t="s">
        <v>55</v>
      </c>
      <c r="C3748" s="82" t="s">
        <v>56</v>
      </c>
      <c r="D3748" s="82" t="s">
        <v>103</v>
      </c>
      <c r="E3748" s="82" t="s">
        <v>24</v>
      </c>
      <c r="F3748" s="81"/>
      <c r="G3748" s="82" t="s">
        <v>106</v>
      </c>
      <c r="H3748" s="90" t="n">
        <v>41913</v>
      </c>
      <c r="I3748" s="82" t="n">
        <v>-342759</v>
      </c>
      <c r="J3748" s="82" t="n">
        <v>0</v>
      </c>
      <c r="K3748" s="83" t="n">
        <f aca="false">IF(J3748=0,0,J3748/I3748)</f>
        <v>0</v>
      </c>
      <c r="L3748" s="83" t="n">
        <f aca="false">I3748/UOM</f>
        <v>-34.2759</v>
      </c>
      <c r="M3748" s="83" t="n">
        <f aca="false">J3748/UOM</f>
        <v>0</v>
      </c>
      <c r="N3748" s="84" t="str">
        <f aca="false">IF(F3748="P","PHY",IF(F3748="G","G",E3748))</f>
        <v>P</v>
      </c>
      <c r="O3748" s="84" t="str">
        <f aca="false">IF(ISNA(VLOOKUP(G3748,BadCanCurves,1,FALSE())),VLOOKUP(D3748,FOLIOS,6,FALSE()),"not used")</f>
        <v>not used</v>
      </c>
      <c r="P3748" s="84" t="n">
        <f aca="false">IF($N3748="P",VLOOKUP(H3748,PrcBuckets,2,FALSE()),0)</f>
        <v>14</v>
      </c>
      <c r="Q3748" s="84" t="n">
        <f aca="false">IF($N3748="D",VLOOKUP(H3748,BasisBuckets,2,FALSE()),0)</f>
        <v>0</v>
      </c>
      <c r="R3748" s="84" t="n">
        <f aca="false">IF($N3748="PHY",VLOOKUP(H3748,PGDBuckets,2,FALSE()),0)</f>
        <v>0</v>
      </c>
      <c r="S3748" s="84" t="n">
        <f aca="false">IF($N3748="G",VLOOKUP(H3748,PGDBuckets,2,FALSE()),0)</f>
        <v>0</v>
      </c>
      <c r="T3748" s="84" t="n">
        <f aca="false">SUM(P3748:S3748)</f>
        <v>14</v>
      </c>
      <c r="U3748" s="84" t="str">
        <f aca="false">IF(O3748="not used","-",O3748&amp;N3748&amp;T3748)</f>
        <v>-</v>
      </c>
      <c r="V3748" s="84" t="str">
        <f aca="false">IF(O3748="Not Used","-",VLOOKUP(D3748,FOLIOS,7,FALSE())&amp;H3748)</f>
        <v>-</v>
      </c>
      <c r="W3748" s="84" t="str">
        <f aca="false">IF(U3748="-","-",O3748&amp;E3748&amp;H3748)</f>
        <v>-</v>
      </c>
      <c r="X3748" s="85" t="str">
        <f aca="false">D3748&amp;G3748</f>
        <v>FT-CAND-EGSC-PRCTRANS:AECO/EMP</v>
      </c>
      <c r="AF3748" s="0" t="str">
        <f aca="false">D3748&amp;V3748</f>
        <v>FT-CAND-EGSC-PRC-</v>
      </c>
    </row>
    <row r="3749" customFormat="false" ht="12.75" hidden="false" customHeight="false" outlineLevel="0" collapsed="false">
      <c r="A3749" s="81" t="n">
        <v>36682</v>
      </c>
      <c r="B3749" s="82" t="s">
        <v>55</v>
      </c>
      <c r="C3749" s="82" t="s">
        <v>56</v>
      </c>
      <c r="D3749" s="82" t="s">
        <v>103</v>
      </c>
      <c r="E3749" s="82" t="s">
        <v>24</v>
      </c>
      <c r="F3749" s="81"/>
      <c r="G3749" s="82" t="s">
        <v>106</v>
      </c>
      <c r="H3749" s="90" t="n">
        <v>41944</v>
      </c>
      <c r="I3749" s="82" t="n">
        <v>-329671</v>
      </c>
      <c r="J3749" s="82" t="n">
        <v>0</v>
      </c>
      <c r="K3749" s="83" t="n">
        <f aca="false">IF(J3749=0,0,J3749/I3749)</f>
        <v>0</v>
      </c>
      <c r="L3749" s="83" t="n">
        <f aca="false">I3749/UOM</f>
        <v>-32.9671</v>
      </c>
      <c r="M3749" s="83" t="n">
        <f aca="false">J3749/UOM</f>
        <v>0</v>
      </c>
      <c r="N3749" s="84" t="str">
        <f aca="false">IF(F3749="P","PHY",IF(F3749="G","G",E3749))</f>
        <v>P</v>
      </c>
      <c r="O3749" s="84" t="str">
        <f aca="false">IF(ISNA(VLOOKUP(G3749,BadCanCurves,1,FALSE())),VLOOKUP(D3749,FOLIOS,6,FALSE()),"not used")</f>
        <v>not used</v>
      </c>
      <c r="P3749" s="84" t="n">
        <f aca="false">IF($N3749="P",VLOOKUP(H3749,PrcBuckets,2,FALSE()),0)</f>
        <v>14</v>
      </c>
      <c r="Q3749" s="84" t="n">
        <f aca="false">IF($N3749="D",VLOOKUP(H3749,BasisBuckets,2,FALSE()),0)</f>
        <v>0</v>
      </c>
      <c r="R3749" s="84" t="n">
        <f aca="false">IF($N3749="PHY",VLOOKUP(H3749,PGDBuckets,2,FALSE()),0)</f>
        <v>0</v>
      </c>
      <c r="S3749" s="84" t="n">
        <f aca="false">IF($N3749="G",VLOOKUP(H3749,PGDBuckets,2,FALSE()),0)</f>
        <v>0</v>
      </c>
      <c r="T3749" s="84" t="n">
        <f aca="false">SUM(P3749:S3749)</f>
        <v>14</v>
      </c>
      <c r="U3749" s="84" t="str">
        <f aca="false">IF(O3749="not used","-",O3749&amp;N3749&amp;T3749)</f>
        <v>-</v>
      </c>
      <c r="V3749" s="84" t="str">
        <f aca="false">IF(O3749="Not Used","-",VLOOKUP(D3749,FOLIOS,7,FALSE())&amp;H3749)</f>
        <v>-</v>
      </c>
      <c r="W3749" s="84" t="str">
        <f aca="false">IF(U3749="-","-",O3749&amp;E3749&amp;H3749)</f>
        <v>-</v>
      </c>
      <c r="X3749" s="85" t="str">
        <f aca="false">D3749&amp;G3749</f>
        <v>FT-CAND-EGSC-PRCTRANS:AECO/EMP</v>
      </c>
      <c r="AF3749" s="0" t="str">
        <f aca="false">D3749&amp;V3749</f>
        <v>FT-CAND-EGSC-PRC-</v>
      </c>
    </row>
    <row r="3750" customFormat="false" ht="12.75" hidden="false" customHeight="false" outlineLevel="0" collapsed="false">
      <c r="A3750" s="81" t="n">
        <v>36682</v>
      </c>
      <c r="B3750" s="82" t="s">
        <v>55</v>
      </c>
      <c r="C3750" s="82" t="s">
        <v>56</v>
      </c>
      <c r="D3750" s="82" t="s">
        <v>103</v>
      </c>
      <c r="E3750" s="82" t="s">
        <v>24</v>
      </c>
      <c r="F3750" s="81"/>
      <c r="G3750" s="82" t="s">
        <v>106</v>
      </c>
      <c r="H3750" s="90" t="n">
        <v>41974</v>
      </c>
      <c r="I3750" s="82" t="n">
        <v>-338640</v>
      </c>
      <c r="J3750" s="82" t="n">
        <v>0</v>
      </c>
      <c r="K3750" s="83" t="n">
        <f aca="false">IF(J3750=0,0,J3750/I3750)</f>
        <v>0</v>
      </c>
      <c r="L3750" s="83" t="n">
        <f aca="false">I3750/UOM</f>
        <v>-33.864</v>
      </c>
      <c r="M3750" s="83" t="n">
        <f aca="false">J3750/UOM</f>
        <v>0</v>
      </c>
      <c r="N3750" s="84" t="str">
        <f aca="false">IF(F3750="P","PHY",IF(F3750="G","G",E3750))</f>
        <v>P</v>
      </c>
      <c r="O3750" s="84" t="str">
        <f aca="false">IF(ISNA(VLOOKUP(G3750,BadCanCurves,1,FALSE())),VLOOKUP(D3750,FOLIOS,6,FALSE()),"not used")</f>
        <v>not used</v>
      </c>
      <c r="P3750" s="84" t="n">
        <f aca="false">IF($N3750="P",VLOOKUP(H3750,PrcBuckets,2,FALSE()),0)</f>
        <v>14</v>
      </c>
      <c r="Q3750" s="84" t="n">
        <f aca="false">IF($N3750="D",VLOOKUP(H3750,BasisBuckets,2,FALSE()),0)</f>
        <v>0</v>
      </c>
      <c r="R3750" s="84" t="n">
        <f aca="false">IF($N3750="PHY",VLOOKUP(H3750,PGDBuckets,2,FALSE()),0)</f>
        <v>0</v>
      </c>
      <c r="S3750" s="84" t="n">
        <f aca="false">IF($N3750="G",VLOOKUP(H3750,PGDBuckets,2,FALSE()),0)</f>
        <v>0</v>
      </c>
      <c r="T3750" s="84" t="n">
        <f aca="false">SUM(P3750:S3750)</f>
        <v>14</v>
      </c>
      <c r="U3750" s="84" t="str">
        <f aca="false">IF(O3750="not used","-",O3750&amp;N3750&amp;T3750)</f>
        <v>-</v>
      </c>
      <c r="V3750" s="84" t="str">
        <f aca="false">IF(O3750="Not Used","-",VLOOKUP(D3750,FOLIOS,7,FALSE())&amp;H3750)</f>
        <v>-</v>
      </c>
      <c r="W3750" s="84" t="str">
        <f aca="false">IF(U3750="-","-",O3750&amp;E3750&amp;H3750)</f>
        <v>-</v>
      </c>
      <c r="X3750" s="85" t="str">
        <f aca="false">D3750&amp;G3750</f>
        <v>FT-CAND-EGSC-PRCTRANS:AECO/EMP</v>
      </c>
      <c r="AF3750" s="0" t="str">
        <f aca="false">D3750&amp;V3750</f>
        <v>FT-CAND-EGSC-PRC-</v>
      </c>
    </row>
    <row r="3751" customFormat="false" ht="12.75" hidden="false" customHeight="false" outlineLevel="0" collapsed="false">
      <c r="A3751" s="81" t="n">
        <v>36682</v>
      </c>
      <c r="B3751" s="82" t="s">
        <v>55</v>
      </c>
      <c r="C3751" s="82" t="s">
        <v>56</v>
      </c>
      <c r="D3751" s="82" t="s">
        <v>107</v>
      </c>
      <c r="E3751" s="82" t="s">
        <v>21</v>
      </c>
      <c r="F3751" s="81"/>
      <c r="G3751" s="82" t="s">
        <v>58</v>
      </c>
      <c r="H3751" s="90" t="n">
        <v>36708</v>
      </c>
      <c r="I3751" s="82" t="n">
        <v>0</v>
      </c>
      <c r="J3751" s="82" t="n">
        <v>0</v>
      </c>
      <c r="K3751" s="83" t="n">
        <f aca="false">IF(J3751=0,0,J3751/I3751)</f>
        <v>0</v>
      </c>
      <c r="L3751" s="83" t="n">
        <f aca="false">I3751/UOM</f>
        <v>0</v>
      </c>
      <c r="M3751" s="83" t="n">
        <f aca="false">J3751/UOM</f>
        <v>0</v>
      </c>
      <c r="N3751" s="84" t="str">
        <f aca="false">IF(F3751="P","PHY",IF(F3751="G","G",E3751))</f>
        <v>D</v>
      </c>
      <c r="O3751" s="84" t="str">
        <f aca="false">IF(ISNA(VLOOKUP(G3751,BadCanCurves,1,FALSE())),VLOOKUP(D3751,FOLIOS,6,FALSE()),"not used")</f>
        <v>not used</v>
      </c>
      <c r="P3751" s="84" t="n">
        <f aca="false">IF($N3751="P",VLOOKUP(H3751,PrcBuckets,2,FALSE()),0)</f>
        <v>0</v>
      </c>
      <c r="Q3751" s="84" t="n">
        <f aca="false">IF($N3751="D",VLOOKUP(H3751,BasisBuckets,2,FALSE()),0)</f>
        <v>4</v>
      </c>
      <c r="R3751" s="84" t="n">
        <f aca="false">IF($N3751="PHY",VLOOKUP(H3751,PGDBuckets,2,FALSE()),0)</f>
        <v>0</v>
      </c>
      <c r="S3751" s="84" t="n">
        <f aca="false">IF($N3751="G",VLOOKUP(H3751,PGDBuckets,2,FALSE()),0)</f>
        <v>0</v>
      </c>
      <c r="T3751" s="84" t="n">
        <f aca="false">SUM(P3751:S3751)</f>
        <v>4</v>
      </c>
      <c r="U3751" s="84" t="str">
        <f aca="false">IF(O3751="not used","-",O3751&amp;N3751&amp;T3751)</f>
        <v>-</v>
      </c>
      <c r="V3751" s="84" t="str">
        <f aca="false">IF(O3751="Not Used","-",VLOOKUP(D3751,FOLIOS,7,FALSE())&amp;H3751)</f>
        <v>-</v>
      </c>
      <c r="W3751" s="84" t="str">
        <f aca="false">IF(U3751="-","-",O3751&amp;E3751&amp;H3751)</f>
        <v>-</v>
      </c>
      <c r="X3751" s="85" t="str">
        <f aca="false">D3751&amp;G3751</f>
        <v>FT-CAND-ERMS-BASCGPR-AECO/BASIS</v>
      </c>
      <c r="AF3751" s="0" t="str">
        <f aca="false">D3751&amp;V3751</f>
        <v>FT-CAND-ERMS-BAS-</v>
      </c>
    </row>
    <row r="3752" customFormat="false" ht="12.75" hidden="false" customHeight="false" outlineLevel="0" collapsed="false">
      <c r="A3752" s="81" t="n">
        <v>36682</v>
      </c>
      <c r="B3752" s="82" t="s">
        <v>55</v>
      </c>
      <c r="C3752" s="82" t="s">
        <v>56</v>
      </c>
      <c r="D3752" s="82" t="s">
        <v>107</v>
      </c>
      <c r="E3752" s="82" t="s">
        <v>21</v>
      </c>
      <c r="F3752" s="81"/>
      <c r="G3752" s="82" t="s">
        <v>58</v>
      </c>
      <c r="H3752" s="90" t="n">
        <v>36739</v>
      </c>
      <c r="I3752" s="82" t="n">
        <v>0</v>
      </c>
      <c r="J3752" s="82" t="n">
        <v>0</v>
      </c>
      <c r="K3752" s="83" t="n">
        <f aca="false">IF(J3752=0,0,J3752/I3752)</f>
        <v>0</v>
      </c>
      <c r="L3752" s="83" t="n">
        <f aca="false">I3752/UOM</f>
        <v>0</v>
      </c>
      <c r="M3752" s="83" t="n">
        <f aca="false">J3752/UOM</f>
        <v>0</v>
      </c>
      <c r="N3752" s="84" t="str">
        <f aca="false">IF(F3752="P","PHY",IF(F3752="G","G",E3752))</f>
        <v>D</v>
      </c>
      <c r="O3752" s="84" t="str">
        <f aca="false">IF(ISNA(VLOOKUP(G3752,BadCanCurves,1,FALSE())),VLOOKUP(D3752,FOLIOS,6,FALSE()),"not used")</f>
        <v>not used</v>
      </c>
      <c r="P3752" s="84" t="n">
        <f aca="false">IF($N3752="P",VLOOKUP(H3752,PrcBuckets,2,FALSE()),0)</f>
        <v>0</v>
      </c>
      <c r="Q3752" s="84" t="n">
        <f aca="false">IF($N3752="D",VLOOKUP(H3752,BasisBuckets,2,FALSE()),0)</f>
        <v>5</v>
      </c>
      <c r="R3752" s="84" t="n">
        <f aca="false">IF($N3752="PHY",VLOOKUP(H3752,PGDBuckets,2,FALSE()),0)</f>
        <v>0</v>
      </c>
      <c r="S3752" s="84" t="n">
        <f aca="false">IF($N3752="G",VLOOKUP(H3752,PGDBuckets,2,FALSE()),0)</f>
        <v>0</v>
      </c>
      <c r="T3752" s="84" t="n">
        <f aca="false">SUM(P3752:S3752)</f>
        <v>5</v>
      </c>
      <c r="U3752" s="84" t="str">
        <f aca="false">IF(O3752="not used","-",O3752&amp;N3752&amp;T3752)</f>
        <v>-</v>
      </c>
      <c r="V3752" s="84" t="str">
        <f aca="false">IF(O3752="Not Used","-",VLOOKUP(D3752,FOLIOS,7,FALSE())&amp;H3752)</f>
        <v>-</v>
      </c>
      <c r="W3752" s="84" t="str">
        <f aca="false">IF(U3752="-","-",O3752&amp;E3752&amp;H3752)</f>
        <v>-</v>
      </c>
      <c r="X3752" s="85" t="str">
        <f aca="false">D3752&amp;G3752</f>
        <v>FT-CAND-ERMS-BASCGPR-AECO/BASIS</v>
      </c>
      <c r="AF3752" s="0" t="str">
        <f aca="false">D3752&amp;V3752</f>
        <v>FT-CAND-ERMS-BAS-</v>
      </c>
    </row>
    <row r="3753" customFormat="false" ht="12.75" hidden="false" customHeight="false" outlineLevel="0" collapsed="false">
      <c r="A3753" s="81" t="n">
        <v>36682</v>
      </c>
      <c r="B3753" s="82" t="s">
        <v>55</v>
      </c>
      <c r="C3753" s="82" t="s">
        <v>56</v>
      </c>
      <c r="D3753" s="82" t="s">
        <v>107</v>
      </c>
      <c r="E3753" s="82" t="s">
        <v>21</v>
      </c>
      <c r="F3753" s="81"/>
      <c r="G3753" s="82" t="s">
        <v>58</v>
      </c>
      <c r="H3753" s="90" t="n">
        <v>36770</v>
      </c>
      <c r="I3753" s="82" t="n">
        <v>0</v>
      </c>
      <c r="J3753" s="82" t="n">
        <v>0</v>
      </c>
      <c r="K3753" s="83" t="n">
        <f aca="false">IF(J3753=0,0,J3753/I3753)</f>
        <v>0</v>
      </c>
      <c r="L3753" s="83" t="n">
        <f aca="false">I3753/UOM</f>
        <v>0</v>
      </c>
      <c r="M3753" s="83" t="n">
        <f aca="false">J3753/UOM</f>
        <v>0</v>
      </c>
      <c r="N3753" s="84" t="str">
        <f aca="false">IF(F3753="P","PHY",IF(F3753="G","G",E3753))</f>
        <v>D</v>
      </c>
      <c r="O3753" s="84" t="str">
        <f aca="false">IF(ISNA(VLOOKUP(G3753,BadCanCurves,1,FALSE())),VLOOKUP(D3753,FOLIOS,6,FALSE()),"not used")</f>
        <v>not used</v>
      </c>
      <c r="P3753" s="84" t="n">
        <f aca="false">IF($N3753="P",VLOOKUP(H3753,PrcBuckets,2,FALSE()),0)</f>
        <v>0</v>
      </c>
      <c r="Q3753" s="84" t="n">
        <f aca="false">IF($N3753="D",VLOOKUP(H3753,BasisBuckets,2,FALSE()),0)</f>
        <v>6</v>
      </c>
      <c r="R3753" s="84" t="n">
        <f aca="false">IF($N3753="PHY",VLOOKUP(H3753,PGDBuckets,2,FALSE()),0)</f>
        <v>0</v>
      </c>
      <c r="S3753" s="84" t="n">
        <f aca="false">IF($N3753="G",VLOOKUP(H3753,PGDBuckets,2,FALSE()),0)</f>
        <v>0</v>
      </c>
      <c r="T3753" s="84" t="n">
        <f aca="false">SUM(P3753:S3753)</f>
        <v>6</v>
      </c>
      <c r="U3753" s="84" t="str">
        <f aca="false">IF(O3753="not used","-",O3753&amp;N3753&amp;T3753)</f>
        <v>-</v>
      </c>
      <c r="V3753" s="84" t="str">
        <f aca="false">IF(O3753="Not Used","-",VLOOKUP(D3753,FOLIOS,7,FALSE())&amp;H3753)</f>
        <v>-</v>
      </c>
      <c r="W3753" s="84" t="str">
        <f aca="false">IF(U3753="-","-",O3753&amp;E3753&amp;H3753)</f>
        <v>-</v>
      </c>
      <c r="X3753" s="85" t="str">
        <f aca="false">D3753&amp;G3753</f>
        <v>FT-CAND-ERMS-BASCGPR-AECO/BASIS</v>
      </c>
      <c r="AF3753" s="0" t="str">
        <f aca="false">D3753&amp;V3753</f>
        <v>FT-CAND-ERMS-BAS-</v>
      </c>
    </row>
    <row r="3754" customFormat="false" ht="12.75" hidden="false" customHeight="false" outlineLevel="0" collapsed="false">
      <c r="A3754" s="81" t="n">
        <v>36682</v>
      </c>
      <c r="B3754" s="82" t="s">
        <v>55</v>
      </c>
      <c r="C3754" s="82" t="s">
        <v>56</v>
      </c>
      <c r="D3754" s="82" t="s">
        <v>107</v>
      </c>
      <c r="E3754" s="82" t="s">
        <v>21</v>
      </c>
      <c r="F3754" s="81"/>
      <c r="G3754" s="82" t="s">
        <v>58</v>
      </c>
      <c r="H3754" s="90" t="n">
        <v>36800</v>
      </c>
      <c r="I3754" s="82" t="n">
        <v>0</v>
      </c>
      <c r="J3754" s="82" t="n">
        <v>0</v>
      </c>
      <c r="K3754" s="83" t="n">
        <f aca="false">IF(J3754=0,0,J3754/I3754)</f>
        <v>0</v>
      </c>
      <c r="L3754" s="83" t="n">
        <f aca="false">I3754/UOM</f>
        <v>0</v>
      </c>
      <c r="M3754" s="83" t="n">
        <f aca="false">J3754/UOM</f>
        <v>0</v>
      </c>
      <c r="N3754" s="84" t="str">
        <f aca="false">IF(F3754="P","PHY",IF(F3754="G","G",E3754))</f>
        <v>D</v>
      </c>
      <c r="O3754" s="84" t="str">
        <f aca="false">IF(ISNA(VLOOKUP(G3754,BadCanCurves,1,FALSE())),VLOOKUP(D3754,FOLIOS,6,FALSE()),"not used")</f>
        <v>not used</v>
      </c>
      <c r="P3754" s="84" t="n">
        <f aca="false">IF($N3754="P",VLOOKUP(H3754,PrcBuckets,2,FALSE()),0)</f>
        <v>0</v>
      </c>
      <c r="Q3754" s="84" t="n">
        <f aca="false">IF($N3754="D",VLOOKUP(H3754,BasisBuckets,2,FALSE()),0)</f>
        <v>7</v>
      </c>
      <c r="R3754" s="84" t="n">
        <f aca="false">IF($N3754="PHY",VLOOKUP(H3754,PGDBuckets,2,FALSE()),0)</f>
        <v>0</v>
      </c>
      <c r="S3754" s="84" t="n">
        <f aca="false">IF($N3754="G",VLOOKUP(H3754,PGDBuckets,2,FALSE()),0)</f>
        <v>0</v>
      </c>
      <c r="T3754" s="84" t="n">
        <f aca="false">SUM(P3754:S3754)</f>
        <v>7</v>
      </c>
      <c r="U3754" s="84" t="str">
        <f aca="false">IF(O3754="not used","-",O3754&amp;N3754&amp;T3754)</f>
        <v>-</v>
      </c>
      <c r="V3754" s="84" t="str">
        <f aca="false">IF(O3754="Not Used","-",VLOOKUP(D3754,FOLIOS,7,FALSE())&amp;H3754)</f>
        <v>-</v>
      </c>
      <c r="W3754" s="84" t="str">
        <f aca="false">IF(U3754="-","-",O3754&amp;E3754&amp;H3754)</f>
        <v>-</v>
      </c>
      <c r="X3754" s="85" t="str">
        <f aca="false">D3754&amp;G3754</f>
        <v>FT-CAND-ERMS-BASCGPR-AECO/BASIS</v>
      </c>
      <c r="AF3754" s="0" t="str">
        <f aca="false">D3754&amp;V3754</f>
        <v>FT-CAND-ERMS-BAS-</v>
      </c>
    </row>
    <row r="3755" customFormat="false" ht="12.75" hidden="false" customHeight="false" outlineLevel="0" collapsed="false">
      <c r="A3755" s="81" t="n">
        <v>36682</v>
      </c>
      <c r="B3755" s="82" t="s">
        <v>55</v>
      </c>
      <c r="C3755" s="82" t="s">
        <v>56</v>
      </c>
      <c r="D3755" s="82" t="s">
        <v>107</v>
      </c>
      <c r="E3755" s="82" t="s">
        <v>21</v>
      </c>
      <c r="F3755" s="81"/>
      <c r="G3755" s="82" t="s">
        <v>58</v>
      </c>
      <c r="H3755" s="90" t="n">
        <v>36831</v>
      </c>
      <c r="I3755" s="82" t="n">
        <v>0</v>
      </c>
      <c r="J3755" s="82" t="n">
        <v>0</v>
      </c>
      <c r="K3755" s="83" t="n">
        <f aca="false">IF(J3755=0,0,J3755/I3755)</f>
        <v>0</v>
      </c>
      <c r="L3755" s="83" t="n">
        <f aca="false">I3755/UOM</f>
        <v>0</v>
      </c>
      <c r="M3755" s="83" t="n">
        <f aca="false">J3755/UOM</f>
        <v>0</v>
      </c>
      <c r="N3755" s="84" t="str">
        <f aca="false">IF(F3755="P","PHY",IF(F3755="G","G",E3755))</f>
        <v>D</v>
      </c>
      <c r="O3755" s="84" t="str">
        <f aca="false">IF(ISNA(VLOOKUP(G3755,BadCanCurves,1,FALSE())),VLOOKUP(D3755,FOLIOS,6,FALSE()),"not used")</f>
        <v>not used</v>
      </c>
      <c r="P3755" s="84" t="n">
        <f aca="false">IF($N3755="P",VLOOKUP(H3755,PrcBuckets,2,FALSE()),0)</f>
        <v>0</v>
      </c>
      <c r="Q3755" s="84" t="n">
        <f aca="false">IF($N3755="D",VLOOKUP(H3755,BasisBuckets,2,FALSE()),0)</f>
        <v>8</v>
      </c>
      <c r="R3755" s="84" t="n">
        <f aca="false">IF($N3755="PHY",VLOOKUP(H3755,PGDBuckets,2,FALSE()),0)</f>
        <v>0</v>
      </c>
      <c r="S3755" s="84" t="n">
        <f aca="false">IF($N3755="G",VLOOKUP(H3755,PGDBuckets,2,FALSE()),0)</f>
        <v>0</v>
      </c>
      <c r="T3755" s="84" t="n">
        <f aca="false">SUM(P3755:S3755)</f>
        <v>8</v>
      </c>
      <c r="U3755" s="84" t="str">
        <f aca="false">IF(O3755="not used","-",O3755&amp;N3755&amp;T3755)</f>
        <v>-</v>
      </c>
      <c r="V3755" s="84" t="str">
        <f aca="false">IF(O3755="Not Used","-",VLOOKUP(D3755,FOLIOS,7,FALSE())&amp;H3755)</f>
        <v>-</v>
      </c>
      <c r="W3755" s="84" t="str">
        <f aca="false">IF(U3755="-","-",O3755&amp;E3755&amp;H3755)</f>
        <v>-</v>
      </c>
      <c r="X3755" s="85" t="str">
        <f aca="false">D3755&amp;G3755</f>
        <v>FT-CAND-ERMS-BASCGPR-AECO/BASIS</v>
      </c>
      <c r="AF3755" s="0" t="str">
        <f aca="false">D3755&amp;V3755</f>
        <v>FT-CAND-ERMS-BAS-</v>
      </c>
    </row>
    <row r="3756" customFormat="false" ht="12.75" hidden="false" customHeight="false" outlineLevel="0" collapsed="false">
      <c r="A3756" s="81" t="n">
        <v>36682</v>
      </c>
      <c r="B3756" s="82" t="s">
        <v>55</v>
      </c>
      <c r="C3756" s="82" t="s">
        <v>56</v>
      </c>
      <c r="D3756" s="82" t="s">
        <v>107</v>
      </c>
      <c r="E3756" s="82" t="s">
        <v>21</v>
      </c>
      <c r="F3756" s="81"/>
      <c r="G3756" s="82" t="s">
        <v>58</v>
      </c>
      <c r="H3756" s="90" t="n">
        <v>36861</v>
      </c>
      <c r="I3756" s="82" t="n">
        <v>0</v>
      </c>
      <c r="J3756" s="82" t="n">
        <v>0</v>
      </c>
      <c r="K3756" s="83" t="n">
        <f aca="false">IF(J3756=0,0,J3756/I3756)</f>
        <v>0</v>
      </c>
      <c r="L3756" s="83" t="n">
        <f aca="false">I3756/UOM</f>
        <v>0</v>
      </c>
      <c r="M3756" s="83" t="n">
        <f aca="false">J3756/UOM</f>
        <v>0</v>
      </c>
      <c r="N3756" s="84" t="str">
        <f aca="false">IF(F3756="P","PHY",IF(F3756="G","G",E3756))</f>
        <v>D</v>
      </c>
      <c r="O3756" s="84" t="str">
        <f aca="false">IF(ISNA(VLOOKUP(G3756,BadCanCurves,1,FALSE())),VLOOKUP(D3756,FOLIOS,6,FALSE()),"not used")</f>
        <v>not used</v>
      </c>
      <c r="P3756" s="84" t="n">
        <f aca="false">IF($N3756="P",VLOOKUP(H3756,PrcBuckets,2,FALSE()),0)</f>
        <v>0</v>
      </c>
      <c r="Q3756" s="84" t="n">
        <f aca="false">IF($N3756="D",VLOOKUP(H3756,BasisBuckets,2,FALSE()),0)</f>
        <v>8</v>
      </c>
      <c r="R3756" s="84" t="n">
        <f aca="false">IF($N3756="PHY",VLOOKUP(H3756,PGDBuckets,2,FALSE()),0)</f>
        <v>0</v>
      </c>
      <c r="S3756" s="84" t="n">
        <f aca="false">IF($N3756="G",VLOOKUP(H3756,PGDBuckets,2,FALSE()),0)</f>
        <v>0</v>
      </c>
      <c r="T3756" s="84" t="n">
        <f aca="false">SUM(P3756:S3756)</f>
        <v>8</v>
      </c>
      <c r="U3756" s="84" t="str">
        <f aca="false">IF(O3756="not used","-",O3756&amp;N3756&amp;T3756)</f>
        <v>-</v>
      </c>
      <c r="V3756" s="84" t="str">
        <f aca="false">IF(O3756="Not Used","-",VLOOKUP(D3756,FOLIOS,7,FALSE())&amp;H3756)</f>
        <v>-</v>
      </c>
      <c r="W3756" s="84" t="str">
        <f aca="false">IF(U3756="-","-",O3756&amp;E3756&amp;H3756)</f>
        <v>-</v>
      </c>
      <c r="X3756" s="85" t="str">
        <f aca="false">D3756&amp;G3756</f>
        <v>FT-CAND-ERMS-BASCGPR-AECO/BASIS</v>
      </c>
      <c r="AF3756" s="0" t="str">
        <f aca="false">D3756&amp;V3756</f>
        <v>FT-CAND-ERMS-BAS-</v>
      </c>
    </row>
    <row r="3757" customFormat="false" ht="12.75" hidden="false" customHeight="false" outlineLevel="0" collapsed="false">
      <c r="A3757" s="81" t="n">
        <v>36682</v>
      </c>
      <c r="B3757" s="82" t="s">
        <v>55</v>
      </c>
      <c r="C3757" s="82" t="s">
        <v>56</v>
      </c>
      <c r="D3757" s="82" t="s">
        <v>107</v>
      </c>
      <c r="E3757" s="82" t="s">
        <v>21</v>
      </c>
      <c r="F3757" s="81"/>
      <c r="G3757" s="82" t="s">
        <v>58</v>
      </c>
      <c r="H3757" s="90" t="n">
        <v>36892</v>
      </c>
      <c r="I3757" s="82" t="n">
        <v>0</v>
      </c>
      <c r="J3757" s="82" t="n">
        <v>0</v>
      </c>
      <c r="K3757" s="83" t="n">
        <f aca="false">IF(J3757=0,0,J3757/I3757)</f>
        <v>0</v>
      </c>
      <c r="L3757" s="83" t="n">
        <f aca="false">I3757/UOM</f>
        <v>0</v>
      </c>
      <c r="M3757" s="83" t="n">
        <f aca="false">J3757/UOM</f>
        <v>0</v>
      </c>
      <c r="N3757" s="84" t="str">
        <f aca="false">IF(F3757="P","PHY",IF(F3757="G","G",E3757))</f>
        <v>D</v>
      </c>
      <c r="O3757" s="84" t="str">
        <f aca="false">IF(ISNA(VLOOKUP(G3757,BadCanCurves,1,FALSE())),VLOOKUP(D3757,FOLIOS,6,FALSE()),"not used")</f>
        <v>not used</v>
      </c>
      <c r="P3757" s="84" t="n">
        <f aca="false">IF($N3757="P",VLOOKUP(H3757,PrcBuckets,2,FALSE()),0)</f>
        <v>0</v>
      </c>
      <c r="Q3757" s="84" t="n">
        <f aca="false">IF($N3757="D",VLOOKUP(H3757,BasisBuckets,2,FALSE()),0)</f>
        <v>9</v>
      </c>
      <c r="R3757" s="84" t="n">
        <f aca="false">IF($N3757="PHY",VLOOKUP(H3757,PGDBuckets,2,FALSE()),0)</f>
        <v>0</v>
      </c>
      <c r="S3757" s="84" t="n">
        <f aca="false">IF($N3757="G",VLOOKUP(H3757,PGDBuckets,2,FALSE()),0)</f>
        <v>0</v>
      </c>
      <c r="T3757" s="84" t="n">
        <f aca="false">SUM(P3757:S3757)</f>
        <v>9</v>
      </c>
      <c r="U3757" s="84" t="str">
        <f aca="false">IF(O3757="not used","-",O3757&amp;N3757&amp;T3757)</f>
        <v>-</v>
      </c>
      <c r="V3757" s="84" t="str">
        <f aca="false">IF(O3757="Not Used","-",VLOOKUP(D3757,FOLIOS,7,FALSE())&amp;H3757)</f>
        <v>-</v>
      </c>
      <c r="W3757" s="84" t="str">
        <f aca="false">IF(U3757="-","-",O3757&amp;E3757&amp;H3757)</f>
        <v>-</v>
      </c>
      <c r="X3757" s="85" t="str">
        <f aca="false">D3757&amp;G3757</f>
        <v>FT-CAND-ERMS-BASCGPR-AECO/BASIS</v>
      </c>
      <c r="AF3757" s="0" t="str">
        <f aca="false">D3757&amp;V3757</f>
        <v>FT-CAND-ERMS-BAS-</v>
      </c>
    </row>
    <row r="3758" customFormat="false" ht="12.75" hidden="false" customHeight="false" outlineLevel="0" collapsed="false">
      <c r="A3758" s="81" t="n">
        <v>36682</v>
      </c>
      <c r="B3758" s="82" t="s">
        <v>55</v>
      </c>
      <c r="C3758" s="82" t="s">
        <v>56</v>
      </c>
      <c r="D3758" s="82" t="s">
        <v>107</v>
      </c>
      <c r="E3758" s="82" t="s">
        <v>21</v>
      </c>
      <c r="F3758" s="81"/>
      <c r="G3758" s="82" t="s">
        <v>58</v>
      </c>
      <c r="H3758" s="90" t="n">
        <v>36923</v>
      </c>
      <c r="I3758" s="82" t="n">
        <v>0</v>
      </c>
      <c r="J3758" s="82" t="n">
        <v>0</v>
      </c>
      <c r="K3758" s="83" t="n">
        <f aca="false">IF(J3758=0,0,J3758/I3758)</f>
        <v>0</v>
      </c>
      <c r="L3758" s="83" t="n">
        <f aca="false">I3758/UOM</f>
        <v>0</v>
      </c>
      <c r="M3758" s="83" t="n">
        <f aca="false">J3758/UOM</f>
        <v>0</v>
      </c>
      <c r="N3758" s="84" t="str">
        <f aca="false">IF(F3758="P","PHY",IF(F3758="G","G",E3758))</f>
        <v>D</v>
      </c>
      <c r="O3758" s="84" t="str">
        <f aca="false">IF(ISNA(VLOOKUP(G3758,BadCanCurves,1,FALSE())),VLOOKUP(D3758,FOLIOS,6,FALSE()),"not used")</f>
        <v>not used</v>
      </c>
      <c r="P3758" s="84" t="n">
        <f aca="false">IF($N3758="P",VLOOKUP(H3758,PrcBuckets,2,FALSE()),0)</f>
        <v>0</v>
      </c>
      <c r="Q3758" s="84" t="n">
        <f aca="false">IF($N3758="D",VLOOKUP(H3758,BasisBuckets,2,FALSE()),0)</f>
        <v>9</v>
      </c>
      <c r="R3758" s="84" t="n">
        <f aca="false">IF($N3758="PHY",VLOOKUP(H3758,PGDBuckets,2,FALSE()),0)</f>
        <v>0</v>
      </c>
      <c r="S3758" s="84" t="n">
        <f aca="false">IF($N3758="G",VLOOKUP(H3758,PGDBuckets,2,FALSE()),0)</f>
        <v>0</v>
      </c>
      <c r="T3758" s="84" t="n">
        <f aca="false">SUM(P3758:S3758)</f>
        <v>9</v>
      </c>
      <c r="U3758" s="84" t="str">
        <f aca="false">IF(O3758="not used","-",O3758&amp;N3758&amp;T3758)</f>
        <v>-</v>
      </c>
      <c r="V3758" s="84" t="str">
        <f aca="false">IF(O3758="Not Used","-",VLOOKUP(D3758,FOLIOS,7,FALSE())&amp;H3758)</f>
        <v>-</v>
      </c>
      <c r="W3758" s="84" t="str">
        <f aca="false">IF(U3758="-","-",O3758&amp;E3758&amp;H3758)</f>
        <v>-</v>
      </c>
      <c r="X3758" s="85" t="str">
        <f aca="false">D3758&amp;G3758</f>
        <v>FT-CAND-ERMS-BASCGPR-AECO/BASIS</v>
      </c>
      <c r="AF3758" s="0" t="str">
        <f aca="false">D3758&amp;V3758</f>
        <v>FT-CAND-ERMS-BAS-</v>
      </c>
    </row>
    <row r="3759" customFormat="false" ht="12.75" hidden="false" customHeight="false" outlineLevel="0" collapsed="false">
      <c r="A3759" s="81" t="n">
        <v>36682</v>
      </c>
      <c r="B3759" s="82" t="s">
        <v>55</v>
      </c>
      <c r="C3759" s="82" t="s">
        <v>56</v>
      </c>
      <c r="D3759" s="82" t="s">
        <v>107</v>
      </c>
      <c r="E3759" s="82" t="s">
        <v>21</v>
      </c>
      <c r="F3759" s="81"/>
      <c r="G3759" s="82" t="s">
        <v>58</v>
      </c>
      <c r="H3759" s="90" t="n">
        <v>36951</v>
      </c>
      <c r="I3759" s="82" t="n">
        <v>0</v>
      </c>
      <c r="J3759" s="82" t="n">
        <v>0</v>
      </c>
      <c r="K3759" s="83" t="n">
        <f aca="false">IF(J3759=0,0,J3759/I3759)</f>
        <v>0</v>
      </c>
      <c r="L3759" s="83" t="n">
        <f aca="false">I3759/UOM</f>
        <v>0</v>
      </c>
      <c r="M3759" s="83" t="n">
        <f aca="false">J3759/UOM</f>
        <v>0</v>
      </c>
      <c r="N3759" s="84" t="str">
        <f aca="false">IF(F3759="P","PHY",IF(F3759="G","G",E3759))</f>
        <v>D</v>
      </c>
      <c r="O3759" s="84" t="str">
        <f aca="false">IF(ISNA(VLOOKUP(G3759,BadCanCurves,1,FALSE())),VLOOKUP(D3759,FOLIOS,6,FALSE()),"not used")</f>
        <v>not used</v>
      </c>
      <c r="P3759" s="84" t="n">
        <f aca="false">IF($N3759="P",VLOOKUP(H3759,PrcBuckets,2,FALSE()),0)</f>
        <v>0</v>
      </c>
      <c r="Q3759" s="84" t="n">
        <f aca="false">IF($N3759="D",VLOOKUP(H3759,BasisBuckets,2,FALSE()),0)</f>
        <v>9</v>
      </c>
      <c r="R3759" s="84" t="n">
        <f aca="false">IF($N3759="PHY",VLOOKUP(H3759,PGDBuckets,2,FALSE()),0)</f>
        <v>0</v>
      </c>
      <c r="S3759" s="84" t="n">
        <f aca="false">IF($N3759="G",VLOOKUP(H3759,PGDBuckets,2,FALSE()),0)</f>
        <v>0</v>
      </c>
      <c r="T3759" s="84" t="n">
        <f aca="false">SUM(P3759:S3759)</f>
        <v>9</v>
      </c>
      <c r="U3759" s="84" t="str">
        <f aca="false">IF(O3759="not used","-",O3759&amp;N3759&amp;T3759)</f>
        <v>-</v>
      </c>
      <c r="V3759" s="84" t="str">
        <f aca="false">IF(O3759="Not Used","-",VLOOKUP(D3759,FOLIOS,7,FALSE())&amp;H3759)</f>
        <v>-</v>
      </c>
      <c r="W3759" s="84" t="str">
        <f aca="false">IF(U3759="-","-",O3759&amp;E3759&amp;H3759)</f>
        <v>-</v>
      </c>
      <c r="X3759" s="85" t="str">
        <f aca="false">D3759&amp;G3759</f>
        <v>FT-CAND-ERMS-BASCGPR-AECO/BASIS</v>
      </c>
      <c r="AF3759" s="0" t="str">
        <f aca="false">D3759&amp;V3759</f>
        <v>FT-CAND-ERMS-BAS-</v>
      </c>
    </row>
    <row r="3760" customFormat="false" ht="12.75" hidden="false" customHeight="false" outlineLevel="0" collapsed="false">
      <c r="A3760" s="81" t="n">
        <v>36682</v>
      </c>
      <c r="B3760" s="82" t="s">
        <v>55</v>
      </c>
      <c r="C3760" s="82" t="s">
        <v>56</v>
      </c>
      <c r="D3760" s="82" t="s">
        <v>107</v>
      </c>
      <c r="E3760" s="82" t="s">
        <v>21</v>
      </c>
      <c r="F3760" s="81"/>
      <c r="G3760" s="82" t="s">
        <v>58</v>
      </c>
      <c r="H3760" s="90" t="n">
        <v>36982</v>
      </c>
      <c r="I3760" s="82" t="n">
        <v>0</v>
      </c>
      <c r="J3760" s="82" t="n">
        <v>0</v>
      </c>
      <c r="K3760" s="83" t="n">
        <f aca="false">IF(J3760=0,0,J3760/I3760)</f>
        <v>0</v>
      </c>
      <c r="L3760" s="83" t="n">
        <f aca="false">I3760/UOM</f>
        <v>0</v>
      </c>
      <c r="M3760" s="83" t="n">
        <f aca="false">J3760/UOM</f>
        <v>0</v>
      </c>
      <c r="N3760" s="84" t="str">
        <f aca="false">IF(F3760="P","PHY",IF(F3760="G","G",E3760))</f>
        <v>D</v>
      </c>
      <c r="O3760" s="84" t="str">
        <f aca="false">IF(ISNA(VLOOKUP(G3760,BadCanCurves,1,FALSE())),VLOOKUP(D3760,FOLIOS,6,FALSE()),"not used")</f>
        <v>not used</v>
      </c>
      <c r="P3760" s="84" t="n">
        <f aca="false">IF($N3760="P",VLOOKUP(H3760,PrcBuckets,2,FALSE()),0)</f>
        <v>0</v>
      </c>
      <c r="Q3760" s="84" t="n">
        <f aca="false">IF($N3760="D",VLOOKUP(H3760,BasisBuckets,2,FALSE()),0)</f>
        <v>9</v>
      </c>
      <c r="R3760" s="84" t="n">
        <f aca="false">IF($N3760="PHY",VLOOKUP(H3760,PGDBuckets,2,FALSE()),0)</f>
        <v>0</v>
      </c>
      <c r="S3760" s="84" t="n">
        <f aca="false">IF($N3760="G",VLOOKUP(H3760,PGDBuckets,2,FALSE()),0)</f>
        <v>0</v>
      </c>
      <c r="T3760" s="84" t="n">
        <f aca="false">SUM(P3760:S3760)</f>
        <v>9</v>
      </c>
      <c r="U3760" s="84" t="str">
        <f aca="false">IF(O3760="not used","-",O3760&amp;N3760&amp;T3760)</f>
        <v>-</v>
      </c>
      <c r="V3760" s="84" t="str">
        <f aca="false">IF(O3760="Not Used","-",VLOOKUP(D3760,FOLIOS,7,FALSE())&amp;H3760)</f>
        <v>-</v>
      </c>
      <c r="W3760" s="84" t="str">
        <f aca="false">IF(U3760="-","-",O3760&amp;E3760&amp;H3760)</f>
        <v>-</v>
      </c>
      <c r="X3760" s="85" t="str">
        <f aca="false">D3760&amp;G3760</f>
        <v>FT-CAND-ERMS-BASCGPR-AECO/BASIS</v>
      </c>
      <c r="AF3760" s="0" t="str">
        <f aca="false">D3760&amp;V3760</f>
        <v>FT-CAND-ERMS-BAS-</v>
      </c>
    </row>
    <row r="3761" customFormat="false" ht="12.75" hidden="false" customHeight="false" outlineLevel="0" collapsed="false">
      <c r="A3761" s="81" t="n">
        <v>36682</v>
      </c>
      <c r="B3761" s="82" t="s">
        <v>55</v>
      </c>
      <c r="C3761" s="82" t="s">
        <v>56</v>
      </c>
      <c r="D3761" s="82" t="s">
        <v>107</v>
      </c>
      <c r="E3761" s="82" t="s">
        <v>21</v>
      </c>
      <c r="F3761" s="81"/>
      <c r="G3761" s="82" t="s">
        <v>58</v>
      </c>
      <c r="H3761" s="90" t="n">
        <v>37012</v>
      </c>
      <c r="I3761" s="82" t="n">
        <v>0</v>
      </c>
      <c r="J3761" s="82" t="n">
        <v>0</v>
      </c>
      <c r="K3761" s="83" t="n">
        <f aca="false">IF(J3761=0,0,J3761/I3761)</f>
        <v>0</v>
      </c>
      <c r="L3761" s="83" t="n">
        <f aca="false">I3761/UOM</f>
        <v>0</v>
      </c>
      <c r="M3761" s="83" t="n">
        <f aca="false">J3761/UOM</f>
        <v>0</v>
      </c>
      <c r="N3761" s="84" t="str">
        <f aca="false">IF(F3761="P","PHY",IF(F3761="G","G",E3761))</f>
        <v>D</v>
      </c>
      <c r="O3761" s="84" t="str">
        <f aca="false">IF(ISNA(VLOOKUP(G3761,BadCanCurves,1,FALSE())),VLOOKUP(D3761,FOLIOS,6,FALSE()),"not used")</f>
        <v>not used</v>
      </c>
      <c r="P3761" s="84" t="n">
        <f aca="false">IF($N3761="P",VLOOKUP(H3761,PrcBuckets,2,FALSE()),0)</f>
        <v>0</v>
      </c>
      <c r="Q3761" s="84" t="n">
        <f aca="false">IF($N3761="D",VLOOKUP(H3761,BasisBuckets,2,FALSE()),0)</f>
        <v>9</v>
      </c>
      <c r="R3761" s="84" t="n">
        <f aca="false">IF($N3761="PHY",VLOOKUP(H3761,PGDBuckets,2,FALSE()),0)</f>
        <v>0</v>
      </c>
      <c r="S3761" s="84" t="n">
        <f aca="false">IF($N3761="G",VLOOKUP(H3761,PGDBuckets,2,FALSE()),0)</f>
        <v>0</v>
      </c>
      <c r="T3761" s="84" t="n">
        <f aca="false">SUM(P3761:S3761)</f>
        <v>9</v>
      </c>
      <c r="U3761" s="84" t="str">
        <f aca="false">IF(O3761="not used","-",O3761&amp;N3761&amp;T3761)</f>
        <v>-</v>
      </c>
      <c r="V3761" s="84" t="str">
        <f aca="false">IF(O3761="Not Used","-",VLOOKUP(D3761,FOLIOS,7,FALSE())&amp;H3761)</f>
        <v>-</v>
      </c>
      <c r="W3761" s="84" t="str">
        <f aca="false">IF(U3761="-","-",O3761&amp;E3761&amp;H3761)</f>
        <v>-</v>
      </c>
      <c r="X3761" s="85" t="str">
        <f aca="false">D3761&amp;G3761</f>
        <v>FT-CAND-ERMS-BASCGPR-AECO/BASIS</v>
      </c>
      <c r="AF3761" s="0" t="str">
        <f aca="false">D3761&amp;V3761</f>
        <v>FT-CAND-ERMS-BAS-</v>
      </c>
    </row>
    <row r="3762" customFormat="false" ht="12.75" hidden="false" customHeight="false" outlineLevel="0" collapsed="false">
      <c r="A3762" s="81" t="n">
        <v>36682</v>
      </c>
      <c r="B3762" s="82" t="s">
        <v>55</v>
      </c>
      <c r="C3762" s="82" t="s">
        <v>56</v>
      </c>
      <c r="D3762" s="82" t="s">
        <v>107</v>
      </c>
      <c r="E3762" s="82" t="s">
        <v>21</v>
      </c>
      <c r="F3762" s="81"/>
      <c r="G3762" s="82" t="s">
        <v>58</v>
      </c>
      <c r="H3762" s="90" t="n">
        <v>37043</v>
      </c>
      <c r="I3762" s="82" t="n">
        <v>0</v>
      </c>
      <c r="J3762" s="82" t="n">
        <v>0</v>
      </c>
      <c r="K3762" s="83" t="n">
        <f aca="false">IF(J3762=0,0,J3762/I3762)</f>
        <v>0</v>
      </c>
      <c r="L3762" s="83" t="n">
        <f aca="false">I3762/UOM</f>
        <v>0</v>
      </c>
      <c r="M3762" s="83" t="n">
        <f aca="false">J3762/UOM</f>
        <v>0</v>
      </c>
      <c r="N3762" s="84" t="str">
        <f aca="false">IF(F3762="P","PHY",IF(F3762="G","G",E3762))</f>
        <v>D</v>
      </c>
      <c r="O3762" s="84" t="str">
        <f aca="false">IF(ISNA(VLOOKUP(G3762,BadCanCurves,1,FALSE())),VLOOKUP(D3762,FOLIOS,6,FALSE()),"not used")</f>
        <v>not used</v>
      </c>
      <c r="P3762" s="84" t="n">
        <f aca="false">IF($N3762="P",VLOOKUP(H3762,PrcBuckets,2,FALSE()),0)</f>
        <v>0</v>
      </c>
      <c r="Q3762" s="84" t="n">
        <f aca="false">IF($N3762="D",VLOOKUP(H3762,BasisBuckets,2,FALSE()),0)</f>
        <v>9</v>
      </c>
      <c r="R3762" s="84" t="n">
        <f aca="false">IF($N3762="PHY",VLOOKUP(H3762,PGDBuckets,2,FALSE()),0)</f>
        <v>0</v>
      </c>
      <c r="S3762" s="84" t="n">
        <f aca="false">IF($N3762="G",VLOOKUP(H3762,PGDBuckets,2,FALSE()),0)</f>
        <v>0</v>
      </c>
      <c r="T3762" s="84" t="n">
        <f aca="false">SUM(P3762:S3762)</f>
        <v>9</v>
      </c>
      <c r="U3762" s="84" t="str">
        <f aca="false">IF(O3762="not used","-",O3762&amp;N3762&amp;T3762)</f>
        <v>-</v>
      </c>
      <c r="V3762" s="84" t="str">
        <f aca="false">IF(O3762="Not Used","-",VLOOKUP(D3762,FOLIOS,7,FALSE())&amp;H3762)</f>
        <v>-</v>
      </c>
      <c r="W3762" s="84" t="str">
        <f aca="false">IF(U3762="-","-",O3762&amp;E3762&amp;H3762)</f>
        <v>-</v>
      </c>
      <c r="X3762" s="85" t="str">
        <f aca="false">D3762&amp;G3762</f>
        <v>FT-CAND-ERMS-BASCGPR-AECO/BASIS</v>
      </c>
      <c r="AF3762" s="0" t="str">
        <f aca="false">D3762&amp;V3762</f>
        <v>FT-CAND-ERMS-BAS-</v>
      </c>
    </row>
    <row r="3763" customFormat="false" ht="12.75" hidden="false" customHeight="false" outlineLevel="0" collapsed="false">
      <c r="A3763" s="81" t="n">
        <v>36682</v>
      </c>
      <c r="B3763" s="82" t="s">
        <v>55</v>
      </c>
      <c r="C3763" s="82" t="s">
        <v>56</v>
      </c>
      <c r="D3763" s="82" t="s">
        <v>107</v>
      </c>
      <c r="E3763" s="82" t="s">
        <v>21</v>
      </c>
      <c r="F3763" s="81"/>
      <c r="G3763" s="82" t="s">
        <v>58</v>
      </c>
      <c r="H3763" s="90" t="n">
        <v>37073</v>
      </c>
      <c r="I3763" s="82" t="n">
        <v>0</v>
      </c>
      <c r="J3763" s="82" t="n">
        <v>0</v>
      </c>
      <c r="K3763" s="83" t="n">
        <f aca="false">IF(J3763=0,0,J3763/I3763)</f>
        <v>0</v>
      </c>
      <c r="L3763" s="83" t="n">
        <f aca="false">I3763/UOM</f>
        <v>0</v>
      </c>
      <c r="M3763" s="83" t="n">
        <f aca="false">J3763/UOM</f>
        <v>0</v>
      </c>
      <c r="N3763" s="84" t="str">
        <f aca="false">IF(F3763="P","PHY",IF(F3763="G","G",E3763))</f>
        <v>D</v>
      </c>
      <c r="O3763" s="84" t="str">
        <f aca="false">IF(ISNA(VLOOKUP(G3763,BadCanCurves,1,FALSE())),VLOOKUP(D3763,FOLIOS,6,FALSE()),"not used")</f>
        <v>not used</v>
      </c>
      <c r="P3763" s="84" t="n">
        <f aca="false">IF($N3763="P",VLOOKUP(H3763,PrcBuckets,2,FALSE()),0)</f>
        <v>0</v>
      </c>
      <c r="Q3763" s="84" t="n">
        <f aca="false">IF($N3763="D",VLOOKUP(H3763,BasisBuckets,2,FALSE()),0)</f>
        <v>9</v>
      </c>
      <c r="R3763" s="84" t="n">
        <f aca="false">IF($N3763="PHY",VLOOKUP(H3763,PGDBuckets,2,FALSE()),0)</f>
        <v>0</v>
      </c>
      <c r="S3763" s="84" t="n">
        <f aca="false">IF($N3763="G",VLOOKUP(H3763,PGDBuckets,2,FALSE()),0)</f>
        <v>0</v>
      </c>
      <c r="T3763" s="84" t="n">
        <f aca="false">SUM(P3763:S3763)</f>
        <v>9</v>
      </c>
      <c r="U3763" s="84" t="str">
        <f aca="false">IF(O3763="not used","-",O3763&amp;N3763&amp;T3763)</f>
        <v>-</v>
      </c>
      <c r="V3763" s="84" t="str">
        <f aca="false">IF(O3763="Not Used","-",VLOOKUP(D3763,FOLIOS,7,FALSE())&amp;H3763)</f>
        <v>-</v>
      </c>
      <c r="W3763" s="84" t="str">
        <f aca="false">IF(U3763="-","-",O3763&amp;E3763&amp;H3763)</f>
        <v>-</v>
      </c>
      <c r="X3763" s="85" t="str">
        <f aca="false">D3763&amp;G3763</f>
        <v>FT-CAND-ERMS-BASCGPR-AECO/BASIS</v>
      </c>
      <c r="AF3763" s="0" t="str">
        <f aca="false">D3763&amp;V3763</f>
        <v>FT-CAND-ERMS-BAS-</v>
      </c>
    </row>
    <row r="3764" customFormat="false" ht="12.75" hidden="false" customHeight="false" outlineLevel="0" collapsed="false">
      <c r="A3764" s="81" t="n">
        <v>36682</v>
      </c>
      <c r="B3764" s="82" t="s">
        <v>55</v>
      </c>
      <c r="C3764" s="82" t="s">
        <v>56</v>
      </c>
      <c r="D3764" s="82" t="s">
        <v>107</v>
      </c>
      <c r="E3764" s="82" t="s">
        <v>21</v>
      </c>
      <c r="F3764" s="81"/>
      <c r="G3764" s="82" t="s">
        <v>58</v>
      </c>
      <c r="H3764" s="90" t="n">
        <v>37104</v>
      </c>
      <c r="I3764" s="82" t="n">
        <v>0</v>
      </c>
      <c r="J3764" s="82" t="n">
        <v>0</v>
      </c>
      <c r="K3764" s="83" t="n">
        <f aca="false">IF(J3764=0,0,J3764/I3764)</f>
        <v>0</v>
      </c>
      <c r="L3764" s="83" t="n">
        <f aca="false">I3764/UOM</f>
        <v>0</v>
      </c>
      <c r="M3764" s="83" t="n">
        <f aca="false">J3764/UOM</f>
        <v>0</v>
      </c>
      <c r="N3764" s="84" t="str">
        <f aca="false">IF(F3764="P","PHY",IF(F3764="G","G",E3764))</f>
        <v>D</v>
      </c>
      <c r="O3764" s="84" t="str">
        <f aca="false">IF(ISNA(VLOOKUP(G3764,BadCanCurves,1,FALSE())),VLOOKUP(D3764,FOLIOS,6,FALSE()),"not used")</f>
        <v>not used</v>
      </c>
      <c r="P3764" s="84" t="n">
        <f aca="false">IF($N3764="P",VLOOKUP(H3764,PrcBuckets,2,FALSE()),0)</f>
        <v>0</v>
      </c>
      <c r="Q3764" s="84" t="n">
        <f aca="false">IF($N3764="D",VLOOKUP(H3764,BasisBuckets,2,FALSE()),0)</f>
        <v>9</v>
      </c>
      <c r="R3764" s="84" t="n">
        <f aca="false">IF($N3764="PHY",VLOOKUP(H3764,PGDBuckets,2,FALSE()),0)</f>
        <v>0</v>
      </c>
      <c r="S3764" s="84" t="n">
        <f aca="false">IF($N3764="G",VLOOKUP(H3764,PGDBuckets,2,FALSE()),0)</f>
        <v>0</v>
      </c>
      <c r="T3764" s="84" t="n">
        <f aca="false">SUM(P3764:S3764)</f>
        <v>9</v>
      </c>
      <c r="U3764" s="84" t="str">
        <f aca="false">IF(O3764="not used","-",O3764&amp;N3764&amp;T3764)</f>
        <v>-</v>
      </c>
      <c r="V3764" s="84" t="str">
        <f aca="false">IF(O3764="Not Used","-",VLOOKUP(D3764,FOLIOS,7,FALSE())&amp;H3764)</f>
        <v>-</v>
      </c>
      <c r="W3764" s="84" t="str">
        <f aca="false">IF(U3764="-","-",O3764&amp;E3764&amp;H3764)</f>
        <v>-</v>
      </c>
      <c r="X3764" s="85" t="str">
        <f aca="false">D3764&amp;G3764</f>
        <v>FT-CAND-ERMS-BASCGPR-AECO/BASIS</v>
      </c>
      <c r="AF3764" s="0" t="str">
        <f aca="false">D3764&amp;V3764</f>
        <v>FT-CAND-ERMS-BAS-</v>
      </c>
    </row>
    <row r="3765" customFormat="false" ht="12.75" hidden="false" customHeight="false" outlineLevel="0" collapsed="false">
      <c r="A3765" s="81" t="n">
        <v>36682</v>
      </c>
      <c r="B3765" s="82" t="s">
        <v>55</v>
      </c>
      <c r="C3765" s="82" t="s">
        <v>56</v>
      </c>
      <c r="D3765" s="82" t="s">
        <v>107</v>
      </c>
      <c r="E3765" s="82" t="s">
        <v>21</v>
      </c>
      <c r="F3765" s="81"/>
      <c r="G3765" s="82" t="s">
        <v>58</v>
      </c>
      <c r="H3765" s="90" t="n">
        <v>37135</v>
      </c>
      <c r="I3765" s="82" t="n">
        <v>0</v>
      </c>
      <c r="J3765" s="82" t="n">
        <v>0</v>
      </c>
      <c r="K3765" s="83" t="n">
        <f aca="false">IF(J3765=0,0,J3765/I3765)</f>
        <v>0</v>
      </c>
      <c r="L3765" s="83" t="n">
        <f aca="false">I3765/UOM</f>
        <v>0</v>
      </c>
      <c r="M3765" s="83" t="n">
        <f aca="false">J3765/UOM</f>
        <v>0</v>
      </c>
      <c r="N3765" s="84" t="str">
        <f aca="false">IF(F3765="P","PHY",IF(F3765="G","G",E3765))</f>
        <v>D</v>
      </c>
      <c r="O3765" s="84" t="str">
        <f aca="false">IF(ISNA(VLOOKUP(G3765,BadCanCurves,1,FALSE())),VLOOKUP(D3765,FOLIOS,6,FALSE()),"not used")</f>
        <v>not used</v>
      </c>
      <c r="P3765" s="84" t="n">
        <f aca="false">IF($N3765="P",VLOOKUP(H3765,PrcBuckets,2,FALSE()),0)</f>
        <v>0</v>
      </c>
      <c r="Q3765" s="84" t="n">
        <f aca="false">IF($N3765="D",VLOOKUP(H3765,BasisBuckets,2,FALSE()),0)</f>
        <v>9</v>
      </c>
      <c r="R3765" s="84" t="n">
        <f aca="false">IF($N3765="PHY",VLOOKUP(H3765,PGDBuckets,2,FALSE()),0)</f>
        <v>0</v>
      </c>
      <c r="S3765" s="84" t="n">
        <f aca="false">IF($N3765="G",VLOOKUP(H3765,PGDBuckets,2,FALSE()),0)</f>
        <v>0</v>
      </c>
      <c r="T3765" s="84" t="n">
        <f aca="false">SUM(P3765:S3765)</f>
        <v>9</v>
      </c>
      <c r="U3765" s="84" t="str">
        <f aca="false">IF(O3765="not used","-",O3765&amp;N3765&amp;T3765)</f>
        <v>-</v>
      </c>
      <c r="V3765" s="84" t="str">
        <f aca="false">IF(O3765="Not Used","-",VLOOKUP(D3765,FOLIOS,7,FALSE())&amp;H3765)</f>
        <v>-</v>
      </c>
      <c r="W3765" s="84" t="str">
        <f aca="false">IF(U3765="-","-",O3765&amp;E3765&amp;H3765)</f>
        <v>-</v>
      </c>
      <c r="X3765" s="85" t="str">
        <f aca="false">D3765&amp;G3765</f>
        <v>FT-CAND-ERMS-BASCGPR-AECO/BASIS</v>
      </c>
      <c r="AF3765" s="0" t="str">
        <f aca="false">D3765&amp;V3765</f>
        <v>FT-CAND-ERMS-BAS-</v>
      </c>
    </row>
    <row r="3766" customFormat="false" ht="12.75" hidden="false" customHeight="false" outlineLevel="0" collapsed="false">
      <c r="A3766" s="81" t="n">
        <v>36682</v>
      </c>
      <c r="B3766" s="82" t="s">
        <v>55</v>
      </c>
      <c r="C3766" s="82" t="s">
        <v>56</v>
      </c>
      <c r="D3766" s="82" t="s">
        <v>107</v>
      </c>
      <c r="E3766" s="82" t="s">
        <v>21</v>
      </c>
      <c r="F3766" s="81"/>
      <c r="G3766" s="82" t="s">
        <v>58</v>
      </c>
      <c r="H3766" s="90" t="n">
        <v>37165</v>
      </c>
      <c r="I3766" s="82" t="n">
        <v>0</v>
      </c>
      <c r="J3766" s="82" t="n">
        <v>0</v>
      </c>
      <c r="K3766" s="83" t="n">
        <f aca="false">IF(J3766=0,0,J3766/I3766)</f>
        <v>0</v>
      </c>
      <c r="L3766" s="83" t="n">
        <f aca="false">I3766/UOM</f>
        <v>0</v>
      </c>
      <c r="M3766" s="83" t="n">
        <f aca="false">J3766/UOM</f>
        <v>0</v>
      </c>
      <c r="N3766" s="84" t="str">
        <f aca="false">IF(F3766="P","PHY",IF(F3766="G","G",E3766))</f>
        <v>D</v>
      </c>
      <c r="O3766" s="84" t="str">
        <f aca="false">IF(ISNA(VLOOKUP(G3766,BadCanCurves,1,FALSE())),VLOOKUP(D3766,FOLIOS,6,FALSE()),"not used")</f>
        <v>not used</v>
      </c>
      <c r="P3766" s="84" t="n">
        <f aca="false">IF($N3766="P",VLOOKUP(H3766,PrcBuckets,2,FALSE()),0)</f>
        <v>0</v>
      </c>
      <c r="Q3766" s="84" t="n">
        <f aca="false">IF($N3766="D",VLOOKUP(H3766,BasisBuckets,2,FALSE()),0)</f>
        <v>9</v>
      </c>
      <c r="R3766" s="84" t="n">
        <f aca="false">IF($N3766="PHY",VLOOKUP(H3766,PGDBuckets,2,FALSE()),0)</f>
        <v>0</v>
      </c>
      <c r="S3766" s="84" t="n">
        <f aca="false">IF($N3766="G",VLOOKUP(H3766,PGDBuckets,2,FALSE()),0)</f>
        <v>0</v>
      </c>
      <c r="T3766" s="84" t="n">
        <f aca="false">SUM(P3766:S3766)</f>
        <v>9</v>
      </c>
      <c r="U3766" s="84" t="str">
        <f aca="false">IF(O3766="not used","-",O3766&amp;N3766&amp;T3766)</f>
        <v>-</v>
      </c>
      <c r="V3766" s="84" t="str">
        <f aca="false">IF(O3766="Not Used","-",VLOOKUP(D3766,FOLIOS,7,FALSE())&amp;H3766)</f>
        <v>-</v>
      </c>
      <c r="W3766" s="84" t="str">
        <f aca="false">IF(U3766="-","-",O3766&amp;E3766&amp;H3766)</f>
        <v>-</v>
      </c>
      <c r="X3766" s="85" t="str">
        <f aca="false">D3766&amp;G3766</f>
        <v>FT-CAND-ERMS-BASCGPR-AECO/BASIS</v>
      </c>
      <c r="AF3766" s="0" t="str">
        <f aca="false">D3766&amp;V3766</f>
        <v>FT-CAND-ERMS-BAS-</v>
      </c>
    </row>
    <row r="3767" customFormat="false" ht="12.75" hidden="false" customHeight="false" outlineLevel="0" collapsed="false">
      <c r="A3767" s="81" t="n">
        <v>36682</v>
      </c>
      <c r="B3767" s="82" t="s">
        <v>55</v>
      </c>
      <c r="C3767" s="82" t="s">
        <v>56</v>
      </c>
      <c r="D3767" s="82" t="s">
        <v>107</v>
      </c>
      <c r="E3767" s="82" t="s">
        <v>21</v>
      </c>
      <c r="F3767" s="81"/>
      <c r="G3767" s="82" t="s">
        <v>58</v>
      </c>
      <c r="H3767" s="90" t="n">
        <v>37196</v>
      </c>
      <c r="I3767" s="82" t="n">
        <v>0</v>
      </c>
      <c r="J3767" s="82" t="n">
        <v>0</v>
      </c>
      <c r="K3767" s="83" t="n">
        <f aca="false">IF(J3767=0,0,J3767/I3767)</f>
        <v>0</v>
      </c>
      <c r="L3767" s="83" t="n">
        <f aca="false">I3767/UOM</f>
        <v>0</v>
      </c>
      <c r="M3767" s="83" t="n">
        <f aca="false">J3767/UOM</f>
        <v>0</v>
      </c>
      <c r="N3767" s="84" t="str">
        <f aca="false">IF(F3767="P","PHY",IF(F3767="G","G",E3767))</f>
        <v>D</v>
      </c>
      <c r="O3767" s="84" t="str">
        <f aca="false">IF(ISNA(VLOOKUP(G3767,BadCanCurves,1,FALSE())),VLOOKUP(D3767,FOLIOS,6,FALSE()),"not used")</f>
        <v>not used</v>
      </c>
      <c r="P3767" s="84" t="n">
        <f aca="false">IF($N3767="P",VLOOKUP(H3767,PrcBuckets,2,FALSE()),0)</f>
        <v>0</v>
      </c>
      <c r="Q3767" s="84" t="n">
        <f aca="false">IF($N3767="D",VLOOKUP(H3767,BasisBuckets,2,FALSE()),0)</f>
        <v>9</v>
      </c>
      <c r="R3767" s="84" t="n">
        <f aca="false">IF($N3767="PHY",VLOOKUP(H3767,PGDBuckets,2,FALSE()),0)</f>
        <v>0</v>
      </c>
      <c r="S3767" s="84" t="n">
        <f aca="false">IF($N3767="G",VLOOKUP(H3767,PGDBuckets,2,FALSE()),0)</f>
        <v>0</v>
      </c>
      <c r="T3767" s="84" t="n">
        <f aca="false">SUM(P3767:S3767)</f>
        <v>9</v>
      </c>
      <c r="U3767" s="84" t="str">
        <f aca="false">IF(O3767="not used","-",O3767&amp;N3767&amp;T3767)</f>
        <v>-</v>
      </c>
      <c r="V3767" s="84" t="str">
        <f aca="false">IF(O3767="Not Used","-",VLOOKUP(D3767,FOLIOS,7,FALSE())&amp;H3767)</f>
        <v>-</v>
      </c>
      <c r="W3767" s="84" t="str">
        <f aca="false">IF(U3767="-","-",O3767&amp;E3767&amp;H3767)</f>
        <v>-</v>
      </c>
      <c r="X3767" s="85" t="str">
        <f aca="false">D3767&amp;G3767</f>
        <v>FT-CAND-ERMS-BASCGPR-AECO/BASIS</v>
      </c>
      <c r="AF3767" s="0" t="str">
        <f aca="false">D3767&amp;V3767</f>
        <v>FT-CAND-ERMS-BAS-</v>
      </c>
    </row>
    <row r="3768" customFormat="false" ht="12.75" hidden="false" customHeight="false" outlineLevel="0" collapsed="false">
      <c r="A3768" s="81" t="n">
        <v>36682</v>
      </c>
      <c r="B3768" s="82" t="s">
        <v>55</v>
      </c>
      <c r="C3768" s="82" t="s">
        <v>56</v>
      </c>
      <c r="D3768" s="82" t="s">
        <v>107</v>
      </c>
      <c r="E3768" s="82" t="s">
        <v>21</v>
      </c>
      <c r="F3768" s="81"/>
      <c r="G3768" s="82" t="s">
        <v>58</v>
      </c>
      <c r="H3768" s="90" t="n">
        <v>37226</v>
      </c>
      <c r="I3768" s="82" t="n">
        <v>0</v>
      </c>
      <c r="J3768" s="82" t="n">
        <v>0</v>
      </c>
      <c r="K3768" s="83" t="n">
        <f aca="false">IF(J3768=0,0,J3768/I3768)</f>
        <v>0</v>
      </c>
      <c r="L3768" s="83" t="n">
        <f aca="false">I3768/UOM</f>
        <v>0</v>
      </c>
      <c r="M3768" s="83" t="n">
        <f aca="false">J3768/UOM</f>
        <v>0</v>
      </c>
      <c r="N3768" s="84" t="str">
        <f aca="false">IF(F3768="P","PHY",IF(F3768="G","G",E3768))</f>
        <v>D</v>
      </c>
      <c r="O3768" s="84" t="str">
        <f aca="false">IF(ISNA(VLOOKUP(G3768,BadCanCurves,1,FALSE())),VLOOKUP(D3768,FOLIOS,6,FALSE()),"not used")</f>
        <v>not used</v>
      </c>
      <c r="P3768" s="84" t="n">
        <f aca="false">IF($N3768="P",VLOOKUP(H3768,PrcBuckets,2,FALSE()),0)</f>
        <v>0</v>
      </c>
      <c r="Q3768" s="84" t="n">
        <f aca="false">IF($N3768="D",VLOOKUP(H3768,BasisBuckets,2,FALSE()),0)</f>
        <v>9</v>
      </c>
      <c r="R3768" s="84" t="n">
        <f aca="false">IF($N3768="PHY",VLOOKUP(H3768,PGDBuckets,2,FALSE()),0)</f>
        <v>0</v>
      </c>
      <c r="S3768" s="84" t="n">
        <f aca="false">IF($N3768="G",VLOOKUP(H3768,PGDBuckets,2,FALSE()),0)</f>
        <v>0</v>
      </c>
      <c r="T3768" s="84" t="n">
        <f aca="false">SUM(P3768:S3768)</f>
        <v>9</v>
      </c>
      <c r="U3768" s="84" t="str">
        <f aca="false">IF(O3768="not used","-",O3768&amp;N3768&amp;T3768)</f>
        <v>-</v>
      </c>
      <c r="V3768" s="84" t="str">
        <f aca="false">IF(O3768="Not Used","-",VLOOKUP(D3768,FOLIOS,7,FALSE())&amp;H3768)</f>
        <v>-</v>
      </c>
      <c r="W3768" s="84" t="str">
        <f aca="false">IF(U3768="-","-",O3768&amp;E3768&amp;H3768)</f>
        <v>-</v>
      </c>
      <c r="X3768" s="85" t="str">
        <f aca="false">D3768&amp;G3768</f>
        <v>FT-CAND-ERMS-BASCGPR-AECO/BASIS</v>
      </c>
      <c r="AF3768" s="0" t="str">
        <f aca="false">D3768&amp;V3768</f>
        <v>FT-CAND-ERMS-BAS-</v>
      </c>
    </row>
    <row r="3769" customFormat="false" ht="12.75" hidden="false" customHeight="false" outlineLevel="0" collapsed="false">
      <c r="A3769" s="81" t="n">
        <v>36682</v>
      </c>
      <c r="B3769" s="82" t="s">
        <v>55</v>
      </c>
      <c r="C3769" s="82" t="s">
        <v>56</v>
      </c>
      <c r="D3769" s="82" t="s">
        <v>107</v>
      </c>
      <c r="E3769" s="82" t="s">
        <v>21</v>
      </c>
      <c r="F3769" s="81"/>
      <c r="G3769" s="82" t="s">
        <v>58</v>
      </c>
      <c r="H3769" s="90" t="n">
        <v>37257</v>
      </c>
      <c r="I3769" s="82" t="n">
        <v>0</v>
      </c>
      <c r="J3769" s="82" t="n">
        <v>0</v>
      </c>
      <c r="K3769" s="83" t="n">
        <f aca="false">IF(J3769=0,0,J3769/I3769)</f>
        <v>0</v>
      </c>
      <c r="L3769" s="83" t="n">
        <f aca="false">I3769/UOM</f>
        <v>0</v>
      </c>
      <c r="M3769" s="83" t="n">
        <f aca="false">J3769/UOM</f>
        <v>0</v>
      </c>
      <c r="N3769" s="84" t="str">
        <f aca="false">IF(F3769="P","PHY",IF(F3769="G","G",E3769))</f>
        <v>D</v>
      </c>
      <c r="O3769" s="84" t="str">
        <f aca="false">IF(ISNA(VLOOKUP(G3769,BadCanCurves,1,FALSE())),VLOOKUP(D3769,FOLIOS,6,FALSE()),"not used")</f>
        <v>not used</v>
      </c>
      <c r="P3769" s="84" t="n">
        <f aca="false">IF($N3769="P",VLOOKUP(H3769,PrcBuckets,2,FALSE()),0)</f>
        <v>0</v>
      </c>
      <c r="Q3769" s="84" t="n">
        <f aca="false">IF($N3769="D",VLOOKUP(H3769,BasisBuckets,2,FALSE()),0)</f>
        <v>10</v>
      </c>
      <c r="R3769" s="84" t="n">
        <f aca="false">IF($N3769="PHY",VLOOKUP(H3769,PGDBuckets,2,FALSE()),0)</f>
        <v>0</v>
      </c>
      <c r="S3769" s="84" t="n">
        <f aca="false">IF($N3769="G",VLOOKUP(H3769,PGDBuckets,2,FALSE()),0)</f>
        <v>0</v>
      </c>
      <c r="T3769" s="84" t="n">
        <f aca="false">SUM(P3769:S3769)</f>
        <v>10</v>
      </c>
      <c r="U3769" s="84" t="str">
        <f aca="false">IF(O3769="not used","-",O3769&amp;N3769&amp;T3769)</f>
        <v>-</v>
      </c>
      <c r="V3769" s="84" t="str">
        <f aca="false">IF(O3769="Not Used","-",VLOOKUP(D3769,FOLIOS,7,FALSE())&amp;H3769)</f>
        <v>-</v>
      </c>
      <c r="W3769" s="84" t="str">
        <f aca="false">IF(U3769="-","-",O3769&amp;E3769&amp;H3769)</f>
        <v>-</v>
      </c>
      <c r="X3769" s="85" t="str">
        <f aca="false">D3769&amp;G3769</f>
        <v>FT-CAND-ERMS-BASCGPR-AECO/BASIS</v>
      </c>
      <c r="AF3769" s="0" t="str">
        <f aca="false">D3769&amp;V3769</f>
        <v>FT-CAND-ERMS-BAS-</v>
      </c>
    </row>
    <row r="3770" customFormat="false" ht="12.75" hidden="false" customHeight="false" outlineLevel="0" collapsed="false">
      <c r="A3770" s="81" t="n">
        <v>36682</v>
      </c>
      <c r="B3770" s="82" t="s">
        <v>55</v>
      </c>
      <c r="C3770" s="82" t="s">
        <v>56</v>
      </c>
      <c r="D3770" s="82" t="s">
        <v>107</v>
      </c>
      <c r="E3770" s="82" t="s">
        <v>21</v>
      </c>
      <c r="F3770" s="81"/>
      <c r="G3770" s="82" t="s">
        <v>58</v>
      </c>
      <c r="H3770" s="90" t="n">
        <v>37288</v>
      </c>
      <c r="I3770" s="82" t="n">
        <v>0</v>
      </c>
      <c r="J3770" s="82" t="n">
        <v>0</v>
      </c>
      <c r="K3770" s="83" t="n">
        <f aca="false">IF(J3770=0,0,J3770/I3770)</f>
        <v>0</v>
      </c>
      <c r="L3770" s="83" t="n">
        <f aca="false">I3770/UOM</f>
        <v>0</v>
      </c>
      <c r="M3770" s="83" t="n">
        <f aca="false">J3770/UOM</f>
        <v>0</v>
      </c>
      <c r="N3770" s="84" t="str">
        <f aca="false">IF(F3770="P","PHY",IF(F3770="G","G",E3770))</f>
        <v>D</v>
      </c>
      <c r="O3770" s="84" t="str">
        <f aca="false">IF(ISNA(VLOOKUP(G3770,BadCanCurves,1,FALSE())),VLOOKUP(D3770,FOLIOS,6,FALSE()),"not used")</f>
        <v>not used</v>
      </c>
      <c r="P3770" s="84" t="n">
        <f aca="false">IF($N3770="P",VLOOKUP(H3770,PrcBuckets,2,FALSE()),0)</f>
        <v>0</v>
      </c>
      <c r="Q3770" s="84" t="n">
        <f aca="false">IF($N3770="D",VLOOKUP(H3770,BasisBuckets,2,FALSE()),0)</f>
        <v>10</v>
      </c>
      <c r="R3770" s="84" t="n">
        <f aca="false">IF($N3770="PHY",VLOOKUP(H3770,PGDBuckets,2,FALSE()),0)</f>
        <v>0</v>
      </c>
      <c r="S3770" s="84" t="n">
        <f aca="false">IF($N3770="G",VLOOKUP(H3770,PGDBuckets,2,FALSE()),0)</f>
        <v>0</v>
      </c>
      <c r="T3770" s="84" t="n">
        <f aca="false">SUM(P3770:S3770)</f>
        <v>10</v>
      </c>
      <c r="U3770" s="84" t="str">
        <f aca="false">IF(O3770="not used","-",O3770&amp;N3770&amp;T3770)</f>
        <v>-</v>
      </c>
      <c r="V3770" s="84" t="str">
        <f aca="false">IF(O3770="Not Used","-",VLOOKUP(D3770,FOLIOS,7,FALSE())&amp;H3770)</f>
        <v>-</v>
      </c>
      <c r="W3770" s="84" t="str">
        <f aca="false">IF(U3770="-","-",O3770&amp;E3770&amp;H3770)</f>
        <v>-</v>
      </c>
      <c r="X3770" s="85" t="str">
        <f aca="false">D3770&amp;G3770</f>
        <v>FT-CAND-ERMS-BASCGPR-AECO/BASIS</v>
      </c>
      <c r="AF3770" s="0" t="str">
        <f aca="false">D3770&amp;V3770</f>
        <v>FT-CAND-ERMS-BAS-</v>
      </c>
    </row>
    <row r="3771" customFormat="false" ht="12.75" hidden="false" customHeight="false" outlineLevel="0" collapsed="false">
      <c r="A3771" s="81" t="n">
        <v>36682</v>
      </c>
      <c r="B3771" s="82" t="s">
        <v>55</v>
      </c>
      <c r="C3771" s="82" t="s">
        <v>56</v>
      </c>
      <c r="D3771" s="82" t="s">
        <v>107</v>
      </c>
      <c r="E3771" s="82" t="s">
        <v>21</v>
      </c>
      <c r="F3771" s="81"/>
      <c r="G3771" s="82" t="s">
        <v>58</v>
      </c>
      <c r="H3771" s="90" t="n">
        <v>37316</v>
      </c>
      <c r="I3771" s="82" t="n">
        <v>0</v>
      </c>
      <c r="J3771" s="82" t="n">
        <v>0</v>
      </c>
      <c r="K3771" s="83" t="n">
        <f aca="false">IF(J3771=0,0,J3771/I3771)</f>
        <v>0</v>
      </c>
      <c r="L3771" s="83" t="n">
        <f aca="false">I3771/UOM</f>
        <v>0</v>
      </c>
      <c r="M3771" s="83" t="n">
        <f aca="false">J3771/UOM</f>
        <v>0</v>
      </c>
      <c r="N3771" s="84" t="str">
        <f aca="false">IF(F3771="P","PHY",IF(F3771="G","G",E3771))</f>
        <v>D</v>
      </c>
      <c r="O3771" s="84" t="str">
        <f aca="false">IF(ISNA(VLOOKUP(G3771,BadCanCurves,1,FALSE())),VLOOKUP(D3771,FOLIOS,6,FALSE()),"not used")</f>
        <v>not used</v>
      </c>
      <c r="P3771" s="84" t="n">
        <f aca="false">IF($N3771="P",VLOOKUP(H3771,PrcBuckets,2,FALSE()),0)</f>
        <v>0</v>
      </c>
      <c r="Q3771" s="84" t="n">
        <f aca="false">IF($N3771="D",VLOOKUP(H3771,BasisBuckets,2,FALSE()),0)</f>
        <v>10</v>
      </c>
      <c r="R3771" s="84" t="n">
        <f aca="false">IF($N3771="PHY",VLOOKUP(H3771,PGDBuckets,2,FALSE()),0)</f>
        <v>0</v>
      </c>
      <c r="S3771" s="84" t="n">
        <f aca="false">IF($N3771="G",VLOOKUP(H3771,PGDBuckets,2,FALSE()),0)</f>
        <v>0</v>
      </c>
      <c r="T3771" s="84" t="n">
        <f aca="false">SUM(P3771:S3771)</f>
        <v>10</v>
      </c>
      <c r="U3771" s="84" t="str">
        <f aca="false">IF(O3771="not used","-",O3771&amp;N3771&amp;T3771)</f>
        <v>-</v>
      </c>
      <c r="V3771" s="84" t="str">
        <f aca="false">IF(O3771="Not Used","-",VLOOKUP(D3771,FOLIOS,7,FALSE())&amp;H3771)</f>
        <v>-</v>
      </c>
      <c r="W3771" s="84" t="str">
        <f aca="false">IF(U3771="-","-",O3771&amp;E3771&amp;H3771)</f>
        <v>-</v>
      </c>
      <c r="X3771" s="85" t="str">
        <f aca="false">D3771&amp;G3771</f>
        <v>FT-CAND-ERMS-BASCGPR-AECO/BASIS</v>
      </c>
      <c r="AF3771" s="0" t="str">
        <f aca="false">D3771&amp;V3771</f>
        <v>FT-CAND-ERMS-BAS-</v>
      </c>
    </row>
    <row r="3772" customFormat="false" ht="12.75" hidden="false" customHeight="false" outlineLevel="0" collapsed="false">
      <c r="A3772" s="81" t="n">
        <v>36682</v>
      </c>
      <c r="B3772" s="82" t="s">
        <v>55</v>
      </c>
      <c r="C3772" s="82" t="s">
        <v>56</v>
      </c>
      <c r="D3772" s="82" t="s">
        <v>107</v>
      </c>
      <c r="E3772" s="82" t="s">
        <v>21</v>
      </c>
      <c r="F3772" s="81"/>
      <c r="G3772" s="82" t="s">
        <v>58</v>
      </c>
      <c r="H3772" s="90" t="n">
        <v>37347</v>
      </c>
      <c r="I3772" s="82" t="n">
        <v>0</v>
      </c>
      <c r="J3772" s="82" t="n">
        <v>0</v>
      </c>
      <c r="K3772" s="83" t="n">
        <f aca="false">IF(J3772=0,0,J3772/I3772)</f>
        <v>0</v>
      </c>
      <c r="L3772" s="83" t="n">
        <f aca="false">I3772/UOM</f>
        <v>0</v>
      </c>
      <c r="M3772" s="83" t="n">
        <f aca="false">J3772/UOM</f>
        <v>0</v>
      </c>
      <c r="N3772" s="84" t="str">
        <f aca="false">IF(F3772="P","PHY",IF(F3772="G","G",E3772))</f>
        <v>D</v>
      </c>
      <c r="O3772" s="84" t="str">
        <f aca="false">IF(ISNA(VLOOKUP(G3772,BadCanCurves,1,FALSE())),VLOOKUP(D3772,FOLIOS,6,FALSE()),"not used")</f>
        <v>not used</v>
      </c>
      <c r="P3772" s="84" t="n">
        <f aca="false">IF($N3772="P",VLOOKUP(H3772,PrcBuckets,2,FALSE()),0)</f>
        <v>0</v>
      </c>
      <c r="Q3772" s="84" t="n">
        <f aca="false">IF($N3772="D",VLOOKUP(H3772,BasisBuckets,2,FALSE()),0)</f>
        <v>10</v>
      </c>
      <c r="R3772" s="84" t="n">
        <f aca="false">IF($N3772="PHY",VLOOKUP(H3772,PGDBuckets,2,FALSE()),0)</f>
        <v>0</v>
      </c>
      <c r="S3772" s="84" t="n">
        <f aca="false">IF($N3772="G",VLOOKUP(H3772,PGDBuckets,2,FALSE()),0)</f>
        <v>0</v>
      </c>
      <c r="T3772" s="84" t="n">
        <f aca="false">SUM(P3772:S3772)</f>
        <v>10</v>
      </c>
      <c r="U3772" s="84" t="str">
        <f aca="false">IF(O3772="not used","-",O3772&amp;N3772&amp;T3772)</f>
        <v>-</v>
      </c>
      <c r="V3772" s="84" t="str">
        <f aca="false">IF(O3772="Not Used","-",VLOOKUP(D3772,FOLIOS,7,FALSE())&amp;H3772)</f>
        <v>-</v>
      </c>
      <c r="W3772" s="84" t="str">
        <f aca="false">IF(U3772="-","-",O3772&amp;E3772&amp;H3772)</f>
        <v>-</v>
      </c>
      <c r="X3772" s="85" t="str">
        <f aca="false">D3772&amp;G3772</f>
        <v>FT-CAND-ERMS-BASCGPR-AECO/BASIS</v>
      </c>
      <c r="AF3772" s="0" t="str">
        <f aca="false">D3772&amp;V3772</f>
        <v>FT-CAND-ERMS-BAS-</v>
      </c>
    </row>
    <row r="3773" customFormat="false" ht="12.75" hidden="false" customHeight="false" outlineLevel="0" collapsed="false">
      <c r="A3773" s="81" t="n">
        <v>36682</v>
      </c>
      <c r="B3773" s="82" t="s">
        <v>55</v>
      </c>
      <c r="C3773" s="82" t="s">
        <v>56</v>
      </c>
      <c r="D3773" s="82" t="s">
        <v>107</v>
      </c>
      <c r="E3773" s="82" t="s">
        <v>21</v>
      </c>
      <c r="F3773" s="81"/>
      <c r="G3773" s="82" t="s">
        <v>58</v>
      </c>
      <c r="H3773" s="90" t="n">
        <v>37377</v>
      </c>
      <c r="I3773" s="82" t="n">
        <v>0</v>
      </c>
      <c r="J3773" s="82" t="n">
        <v>0</v>
      </c>
      <c r="K3773" s="83" t="n">
        <f aca="false">IF(J3773=0,0,J3773/I3773)</f>
        <v>0</v>
      </c>
      <c r="L3773" s="83" t="n">
        <f aca="false">I3773/UOM</f>
        <v>0</v>
      </c>
      <c r="M3773" s="83" t="n">
        <f aca="false">J3773/UOM</f>
        <v>0</v>
      </c>
      <c r="N3773" s="84" t="str">
        <f aca="false">IF(F3773="P","PHY",IF(F3773="G","G",E3773))</f>
        <v>D</v>
      </c>
      <c r="O3773" s="84" t="str">
        <f aca="false">IF(ISNA(VLOOKUP(G3773,BadCanCurves,1,FALSE())),VLOOKUP(D3773,FOLIOS,6,FALSE()),"not used")</f>
        <v>not used</v>
      </c>
      <c r="P3773" s="84" t="n">
        <f aca="false">IF($N3773="P",VLOOKUP(H3773,PrcBuckets,2,FALSE()),0)</f>
        <v>0</v>
      </c>
      <c r="Q3773" s="84" t="n">
        <f aca="false">IF($N3773="D",VLOOKUP(H3773,BasisBuckets,2,FALSE()),0)</f>
        <v>10</v>
      </c>
      <c r="R3773" s="84" t="n">
        <f aca="false">IF($N3773="PHY",VLOOKUP(H3773,PGDBuckets,2,FALSE()),0)</f>
        <v>0</v>
      </c>
      <c r="S3773" s="84" t="n">
        <f aca="false">IF($N3773="G",VLOOKUP(H3773,PGDBuckets,2,FALSE()),0)</f>
        <v>0</v>
      </c>
      <c r="T3773" s="84" t="n">
        <f aca="false">SUM(P3773:S3773)</f>
        <v>10</v>
      </c>
      <c r="U3773" s="84" t="str">
        <f aca="false">IF(O3773="not used","-",O3773&amp;N3773&amp;T3773)</f>
        <v>-</v>
      </c>
      <c r="V3773" s="84" t="str">
        <f aca="false">IF(O3773="Not Used","-",VLOOKUP(D3773,FOLIOS,7,FALSE())&amp;H3773)</f>
        <v>-</v>
      </c>
      <c r="W3773" s="84" t="str">
        <f aca="false">IF(U3773="-","-",O3773&amp;E3773&amp;H3773)</f>
        <v>-</v>
      </c>
      <c r="X3773" s="85" t="str">
        <f aca="false">D3773&amp;G3773</f>
        <v>FT-CAND-ERMS-BASCGPR-AECO/BASIS</v>
      </c>
      <c r="AF3773" s="0" t="str">
        <f aca="false">D3773&amp;V3773</f>
        <v>FT-CAND-ERMS-BAS-</v>
      </c>
    </row>
    <row r="3774" customFormat="false" ht="12.75" hidden="false" customHeight="false" outlineLevel="0" collapsed="false">
      <c r="A3774" s="81" t="n">
        <v>36682</v>
      </c>
      <c r="B3774" s="82" t="s">
        <v>55</v>
      </c>
      <c r="C3774" s="82" t="s">
        <v>56</v>
      </c>
      <c r="D3774" s="82" t="s">
        <v>107</v>
      </c>
      <c r="E3774" s="82" t="s">
        <v>21</v>
      </c>
      <c r="F3774" s="81"/>
      <c r="G3774" s="82" t="s">
        <v>58</v>
      </c>
      <c r="H3774" s="90" t="n">
        <v>37408</v>
      </c>
      <c r="I3774" s="82" t="n">
        <v>0</v>
      </c>
      <c r="J3774" s="82" t="n">
        <v>0</v>
      </c>
      <c r="K3774" s="83" t="n">
        <f aca="false">IF(J3774=0,0,J3774/I3774)</f>
        <v>0</v>
      </c>
      <c r="L3774" s="83" t="n">
        <f aca="false">I3774/UOM</f>
        <v>0</v>
      </c>
      <c r="M3774" s="83" t="n">
        <f aca="false">J3774/UOM</f>
        <v>0</v>
      </c>
      <c r="N3774" s="84" t="str">
        <f aca="false">IF(F3774="P","PHY",IF(F3774="G","G",E3774))</f>
        <v>D</v>
      </c>
      <c r="O3774" s="84" t="str">
        <f aca="false">IF(ISNA(VLOOKUP(G3774,BadCanCurves,1,FALSE())),VLOOKUP(D3774,FOLIOS,6,FALSE()),"not used")</f>
        <v>not used</v>
      </c>
      <c r="P3774" s="84" t="n">
        <f aca="false">IF($N3774="P",VLOOKUP(H3774,PrcBuckets,2,FALSE()),0)</f>
        <v>0</v>
      </c>
      <c r="Q3774" s="84" t="n">
        <f aca="false">IF($N3774="D",VLOOKUP(H3774,BasisBuckets,2,FALSE()),0)</f>
        <v>10</v>
      </c>
      <c r="R3774" s="84" t="n">
        <f aca="false">IF($N3774="PHY",VLOOKUP(H3774,PGDBuckets,2,FALSE()),0)</f>
        <v>0</v>
      </c>
      <c r="S3774" s="84" t="n">
        <f aca="false">IF($N3774="G",VLOOKUP(H3774,PGDBuckets,2,FALSE()),0)</f>
        <v>0</v>
      </c>
      <c r="T3774" s="84" t="n">
        <f aca="false">SUM(P3774:S3774)</f>
        <v>10</v>
      </c>
      <c r="U3774" s="84" t="str">
        <f aca="false">IF(O3774="not used","-",O3774&amp;N3774&amp;T3774)</f>
        <v>-</v>
      </c>
      <c r="V3774" s="84" t="str">
        <f aca="false">IF(O3774="Not Used","-",VLOOKUP(D3774,FOLIOS,7,FALSE())&amp;H3774)</f>
        <v>-</v>
      </c>
      <c r="W3774" s="84" t="str">
        <f aca="false">IF(U3774="-","-",O3774&amp;E3774&amp;H3774)</f>
        <v>-</v>
      </c>
      <c r="X3774" s="85" t="str">
        <f aca="false">D3774&amp;G3774</f>
        <v>FT-CAND-ERMS-BASCGPR-AECO/BASIS</v>
      </c>
      <c r="AF3774" s="0" t="str">
        <f aca="false">D3774&amp;V3774</f>
        <v>FT-CAND-ERMS-BAS-</v>
      </c>
    </row>
    <row r="3775" customFormat="false" ht="12.75" hidden="false" customHeight="false" outlineLevel="0" collapsed="false">
      <c r="A3775" s="81" t="n">
        <v>36682</v>
      </c>
      <c r="B3775" s="82" t="s">
        <v>55</v>
      </c>
      <c r="C3775" s="82" t="s">
        <v>56</v>
      </c>
      <c r="D3775" s="82" t="s">
        <v>107</v>
      </c>
      <c r="E3775" s="82" t="s">
        <v>21</v>
      </c>
      <c r="F3775" s="81"/>
      <c r="G3775" s="82" t="s">
        <v>58</v>
      </c>
      <c r="H3775" s="90" t="n">
        <v>37438</v>
      </c>
      <c r="I3775" s="82" t="n">
        <v>0</v>
      </c>
      <c r="J3775" s="82" t="n">
        <v>0</v>
      </c>
      <c r="K3775" s="83" t="n">
        <f aca="false">IF(J3775=0,0,J3775/I3775)</f>
        <v>0</v>
      </c>
      <c r="L3775" s="83" t="n">
        <f aca="false">I3775/UOM</f>
        <v>0</v>
      </c>
      <c r="M3775" s="83" t="n">
        <f aca="false">J3775/UOM</f>
        <v>0</v>
      </c>
      <c r="N3775" s="84" t="str">
        <f aca="false">IF(F3775="P","PHY",IF(F3775="G","G",E3775))</f>
        <v>D</v>
      </c>
      <c r="O3775" s="84" t="str">
        <f aca="false">IF(ISNA(VLOOKUP(G3775,BadCanCurves,1,FALSE())),VLOOKUP(D3775,FOLIOS,6,FALSE()),"not used")</f>
        <v>not used</v>
      </c>
      <c r="P3775" s="84" t="n">
        <f aca="false">IF($N3775="P",VLOOKUP(H3775,PrcBuckets,2,FALSE()),0)</f>
        <v>0</v>
      </c>
      <c r="Q3775" s="84" t="n">
        <f aca="false">IF($N3775="D",VLOOKUP(H3775,BasisBuckets,2,FALSE()),0)</f>
        <v>10</v>
      </c>
      <c r="R3775" s="84" t="n">
        <f aca="false">IF($N3775="PHY",VLOOKUP(H3775,PGDBuckets,2,FALSE()),0)</f>
        <v>0</v>
      </c>
      <c r="S3775" s="84" t="n">
        <f aca="false">IF($N3775="G",VLOOKUP(H3775,PGDBuckets,2,FALSE()),0)</f>
        <v>0</v>
      </c>
      <c r="T3775" s="84" t="n">
        <f aca="false">SUM(P3775:S3775)</f>
        <v>10</v>
      </c>
      <c r="U3775" s="84" t="str">
        <f aca="false">IF(O3775="not used","-",O3775&amp;N3775&amp;T3775)</f>
        <v>-</v>
      </c>
      <c r="V3775" s="84" t="str">
        <f aca="false">IF(O3775="Not Used","-",VLOOKUP(D3775,FOLIOS,7,FALSE())&amp;H3775)</f>
        <v>-</v>
      </c>
      <c r="W3775" s="84" t="str">
        <f aca="false">IF(U3775="-","-",O3775&amp;E3775&amp;H3775)</f>
        <v>-</v>
      </c>
      <c r="X3775" s="85" t="str">
        <f aca="false">D3775&amp;G3775</f>
        <v>FT-CAND-ERMS-BASCGPR-AECO/BASIS</v>
      </c>
      <c r="AF3775" s="0" t="str">
        <f aca="false">D3775&amp;V3775</f>
        <v>FT-CAND-ERMS-BAS-</v>
      </c>
    </row>
    <row r="3776" customFormat="false" ht="12.75" hidden="false" customHeight="false" outlineLevel="0" collapsed="false">
      <c r="A3776" s="81" t="n">
        <v>36682</v>
      </c>
      <c r="B3776" s="82" t="s">
        <v>55</v>
      </c>
      <c r="C3776" s="82" t="s">
        <v>56</v>
      </c>
      <c r="D3776" s="82" t="s">
        <v>107</v>
      </c>
      <c r="E3776" s="82" t="s">
        <v>21</v>
      </c>
      <c r="F3776" s="81"/>
      <c r="G3776" s="82" t="s">
        <v>58</v>
      </c>
      <c r="H3776" s="90" t="n">
        <v>37469</v>
      </c>
      <c r="I3776" s="82" t="n">
        <v>0</v>
      </c>
      <c r="J3776" s="82" t="n">
        <v>0</v>
      </c>
      <c r="K3776" s="83" t="n">
        <f aca="false">IF(J3776=0,0,J3776/I3776)</f>
        <v>0</v>
      </c>
      <c r="L3776" s="83" t="n">
        <f aca="false">I3776/UOM</f>
        <v>0</v>
      </c>
      <c r="M3776" s="83" t="n">
        <f aca="false">J3776/UOM</f>
        <v>0</v>
      </c>
      <c r="N3776" s="84" t="str">
        <f aca="false">IF(F3776="P","PHY",IF(F3776="G","G",E3776))</f>
        <v>D</v>
      </c>
      <c r="O3776" s="84" t="str">
        <f aca="false">IF(ISNA(VLOOKUP(G3776,BadCanCurves,1,FALSE())),VLOOKUP(D3776,FOLIOS,6,FALSE()),"not used")</f>
        <v>not used</v>
      </c>
      <c r="P3776" s="84" t="n">
        <f aca="false">IF($N3776="P",VLOOKUP(H3776,PrcBuckets,2,FALSE()),0)</f>
        <v>0</v>
      </c>
      <c r="Q3776" s="84" t="n">
        <f aca="false">IF($N3776="D",VLOOKUP(H3776,BasisBuckets,2,FALSE()),0)</f>
        <v>10</v>
      </c>
      <c r="R3776" s="84" t="n">
        <f aca="false">IF($N3776="PHY",VLOOKUP(H3776,PGDBuckets,2,FALSE()),0)</f>
        <v>0</v>
      </c>
      <c r="S3776" s="84" t="n">
        <f aca="false">IF($N3776="G",VLOOKUP(H3776,PGDBuckets,2,FALSE()),0)</f>
        <v>0</v>
      </c>
      <c r="T3776" s="84" t="n">
        <f aca="false">SUM(P3776:S3776)</f>
        <v>10</v>
      </c>
      <c r="U3776" s="84" t="str">
        <f aca="false">IF(O3776="not used","-",O3776&amp;N3776&amp;T3776)</f>
        <v>-</v>
      </c>
      <c r="V3776" s="84" t="str">
        <f aca="false">IF(O3776="Not Used","-",VLOOKUP(D3776,FOLIOS,7,FALSE())&amp;H3776)</f>
        <v>-</v>
      </c>
      <c r="W3776" s="84" t="str">
        <f aca="false">IF(U3776="-","-",O3776&amp;E3776&amp;H3776)</f>
        <v>-</v>
      </c>
      <c r="X3776" s="85" t="str">
        <f aca="false">D3776&amp;G3776</f>
        <v>FT-CAND-ERMS-BASCGPR-AECO/BASIS</v>
      </c>
      <c r="AF3776" s="0" t="str">
        <f aca="false">D3776&amp;V3776</f>
        <v>FT-CAND-ERMS-BAS-</v>
      </c>
    </row>
    <row r="3777" customFormat="false" ht="12.75" hidden="false" customHeight="false" outlineLevel="0" collapsed="false">
      <c r="A3777" s="81" t="n">
        <v>36682</v>
      </c>
      <c r="B3777" s="82" t="s">
        <v>55</v>
      </c>
      <c r="C3777" s="82" t="s">
        <v>56</v>
      </c>
      <c r="D3777" s="82" t="s">
        <v>107</v>
      </c>
      <c r="E3777" s="82" t="s">
        <v>21</v>
      </c>
      <c r="F3777" s="81"/>
      <c r="G3777" s="82" t="s">
        <v>58</v>
      </c>
      <c r="H3777" s="90" t="n">
        <v>37500</v>
      </c>
      <c r="I3777" s="82" t="n">
        <v>0</v>
      </c>
      <c r="J3777" s="82" t="n">
        <v>0</v>
      </c>
      <c r="K3777" s="83" t="n">
        <f aca="false">IF(J3777=0,0,J3777/I3777)</f>
        <v>0</v>
      </c>
      <c r="L3777" s="83" t="n">
        <f aca="false">I3777/UOM</f>
        <v>0</v>
      </c>
      <c r="M3777" s="83" t="n">
        <f aca="false">J3777/UOM</f>
        <v>0</v>
      </c>
      <c r="N3777" s="84" t="str">
        <f aca="false">IF(F3777="P","PHY",IF(F3777="G","G",E3777))</f>
        <v>D</v>
      </c>
      <c r="O3777" s="84" t="str">
        <f aca="false">IF(ISNA(VLOOKUP(G3777,BadCanCurves,1,FALSE())),VLOOKUP(D3777,FOLIOS,6,FALSE()),"not used")</f>
        <v>not used</v>
      </c>
      <c r="P3777" s="84" t="n">
        <f aca="false">IF($N3777="P",VLOOKUP(H3777,PrcBuckets,2,FALSE()),0)</f>
        <v>0</v>
      </c>
      <c r="Q3777" s="84" t="n">
        <f aca="false">IF($N3777="D",VLOOKUP(H3777,BasisBuckets,2,FALSE()),0)</f>
        <v>10</v>
      </c>
      <c r="R3777" s="84" t="n">
        <f aca="false">IF($N3777="PHY",VLOOKUP(H3777,PGDBuckets,2,FALSE()),0)</f>
        <v>0</v>
      </c>
      <c r="S3777" s="84" t="n">
        <f aca="false">IF($N3777="G",VLOOKUP(H3777,PGDBuckets,2,FALSE()),0)</f>
        <v>0</v>
      </c>
      <c r="T3777" s="84" t="n">
        <f aca="false">SUM(P3777:S3777)</f>
        <v>10</v>
      </c>
      <c r="U3777" s="84" t="str">
        <f aca="false">IF(O3777="not used","-",O3777&amp;N3777&amp;T3777)</f>
        <v>-</v>
      </c>
      <c r="V3777" s="84" t="str">
        <f aca="false">IF(O3777="Not Used","-",VLOOKUP(D3777,FOLIOS,7,FALSE())&amp;H3777)</f>
        <v>-</v>
      </c>
      <c r="W3777" s="84" t="str">
        <f aca="false">IF(U3777="-","-",O3777&amp;E3777&amp;H3777)</f>
        <v>-</v>
      </c>
      <c r="X3777" s="85" t="str">
        <f aca="false">D3777&amp;G3777</f>
        <v>FT-CAND-ERMS-BASCGPR-AECO/BASIS</v>
      </c>
      <c r="AF3777" s="0" t="str">
        <f aca="false">D3777&amp;V3777</f>
        <v>FT-CAND-ERMS-BAS-</v>
      </c>
    </row>
    <row r="3778" customFormat="false" ht="12.75" hidden="false" customHeight="false" outlineLevel="0" collapsed="false">
      <c r="A3778" s="81" t="n">
        <v>36682</v>
      </c>
      <c r="B3778" s="82" t="s">
        <v>55</v>
      </c>
      <c r="C3778" s="82" t="s">
        <v>56</v>
      </c>
      <c r="D3778" s="82" t="s">
        <v>107</v>
      </c>
      <c r="E3778" s="82" t="s">
        <v>21</v>
      </c>
      <c r="F3778" s="81"/>
      <c r="G3778" s="82" t="s">
        <v>58</v>
      </c>
      <c r="H3778" s="90" t="n">
        <v>37530</v>
      </c>
      <c r="I3778" s="82" t="n">
        <v>0</v>
      </c>
      <c r="J3778" s="82" t="n">
        <v>0</v>
      </c>
      <c r="K3778" s="83" t="n">
        <f aca="false">IF(J3778=0,0,J3778/I3778)</f>
        <v>0</v>
      </c>
      <c r="L3778" s="83" t="n">
        <f aca="false">I3778/UOM</f>
        <v>0</v>
      </c>
      <c r="M3778" s="83" t="n">
        <f aca="false">J3778/UOM</f>
        <v>0</v>
      </c>
      <c r="N3778" s="84" t="str">
        <f aca="false">IF(F3778="P","PHY",IF(F3778="G","G",E3778))</f>
        <v>D</v>
      </c>
      <c r="O3778" s="84" t="str">
        <f aca="false">IF(ISNA(VLOOKUP(G3778,BadCanCurves,1,FALSE())),VLOOKUP(D3778,FOLIOS,6,FALSE()),"not used")</f>
        <v>not used</v>
      </c>
      <c r="P3778" s="84" t="n">
        <f aca="false">IF($N3778="P",VLOOKUP(H3778,PrcBuckets,2,FALSE()),0)</f>
        <v>0</v>
      </c>
      <c r="Q3778" s="84" t="n">
        <f aca="false">IF($N3778="D",VLOOKUP(H3778,BasisBuckets,2,FALSE()),0)</f>
        <v>10</v>
      </c>
      <c r="R3778" s="84" t="n">
        <f aca="false">IF($N3778="PHY",VLOOKUP(H3778,PGDBuckets,2,FALSE()),0)</f>
        <v>0</v>
      </c>
      <c r="S3778" s="84" t="n">
        <f aca="false">IF($N3778="G",VLOOKUP(H3778,PGDBuckets,2,FALSE()),0)</f>
        <v>0</v>
      </c>
      <c r="T3778" s="84" t="n">
        <f aca="false">SUM(P3778:S3778)</f>
        <v>10</v>
      </c>
      <c r="U3778" s="84" t="str">
        <f aca="false">IF(O3778="not used","-",O3778&amp;N3778&amp;T3778)</f>
        <v>-</v>
      </c>
      <c r="V3778" s="84" t="str">
        <f aca="false">IF(O3778="Not Used","-",VLOOKUP(D3778,FOLIOS,7,FALSE())&amp;H3778)</f>
        <v>-</v>
      </c>
      <c r="W3778" s="84" t="str">
        <f aca="false">IF(U3778="-","-",O3778&amp;E3778&amp;H3778)</f>
        <v>-</v>
      </c>
      <c r="X3778" s="85" t="str">
        <f aca="false">D3778&amp;G3778</f>
        <v>FT-CAND-ERMS-BASCGPR-AECO/BASIS</v>
      </c>
      <c r="AF3778" s="0" t="str">
        <f aca="false">D3778&amp;V3778</f>
        <v>FT-CAND-ERMS-BAS-</v>
      </c>
    </row>
    <row r="3779" customFormat="false" ht="12.75" hidden="false" customHeight="false" outlineLevel="0" collapsed="false">
      <c r="A3779" s="81" t="n">
        <v>36682</v>
      </c>
      <c r="B3779" s="82" t="s">
        <v>55</v>
      </c>
      <c r="C3779" s="82" t="s">
        <v>56</v>
      </c>
      <c r="D3779" s="82" t="s">
        <v>107</v>
      </c>
      <c r="E3779" s="82" t="s">
        <v>21</v>
      </c>
      <c r="F3779" s="81"/>
      <c r="G3779" s="82" t="s">
        <v>58</v>
      </c>
      <c r="H3779" s="90" t="n">
        <v>37561</v>
      </c>
      <c r="I3779" s="82" t="n">
        <v>0</v>
      </c>
      <c r="J3779" s="82" t="n">
        <v>0</v>
      </c>
      <c r="K3779" s="83" t="n">
        <f aca="false">IF(J3779=0,0,J3779/I3779)</f>
        <v>0</v>
      </c>
      <c r="L3779" s="83" t="n">
        <f aca="false">I3779/UOM</f>
        <v>0</v>
      </c>
      <c r="M3779" s="83" t="n">
        <f aca="false">J3779/UOM</f>
        <v>0</v>
      </c>
      <c r="N3779" s="84" t="str">
        <f aca="false">IF(F3779="P","PHY",IF(F3779="G","G",E3779))</f>
        <v>D</v>
      </c>
      <c r="O3779" s="84" t="str">
        <f aca="false">IF(ISNA(VLOOKUP(G3779,BadCanCurves,1,FALSE())),VLOOKUP(D3779,FOLIOS,6,FALSE()),"not used")</f>
        <v>not used</v>
      </c>
      <c r="P3779" s="84" t="n">
        <f aca="false">IF($N3779="P",VLOOKUP(H3779,PrcBuckets,2,FALSE()),0)</f>
        <v>0</v>
      </c>
      <c r="Q3779" s="84" t="n">
        <f aca="false">IF($N3779="D",VLOOKUP(H3779,BasisBuckets,2,FALSE()),0)</f>
        <v>10</v>
      </c>
      <c r="R3779" s="84" t="n">
        <f aca="false">IF($N3779="PHY",VLOOKUP(H3779,PGDBuckets,2,FALSE()),0)</f>
        <v>0</v>
      </c>
      <c r="S3779" s="84" t="n">
        <f aca="false">IF($N3779="G",VLOOKUP(H3779,PGDBuckets,2,FALSE()),0)</f>
        <v>0</v>
      </c>
      <c r="T3779" s="84" t="n">
        <f aca="false">SUM(P3779:S3779)</f>
        <v>10</v>
      </c>
      <c r="U3779" s="84" t="str">
        <f aca="false">IF(O3779="not used","-",O3779&amp;N3779&amp;T3779)</f>
        <v>-</v>
      </c>
      <c r="V3779" s="84" t="str">
        <f aca="false">IF(O3779="Not Used","-",VLOOKUP(D3779,FOLIOS,7,FALSE())&amp;H3779)</f>
        <v>-</v>
      </c>
      <c r="W3779" s="84" t="str">
        <f aca="false">IF(U3779="-","-",O3779&amp;E3779&amp;H3779)</f>
        <v>-</v>
      </c>
      <c r="X3779" s="85" t="str">
        <f aca="false">D3779&amp;G3779</f>
        <v>FT-CAND-ERMS-BASCGPR-AECO/BASIS</v>
      </c>
      <c r="AF3779" s="0" t="str">
        <f aca="false">D3779&amp;V3779</f>
        <v>FT-CAND-ERMS-BAS-</v>
      </c>
    </row>
    <row r="3780" customFormat="false" ht="12.75" hidden="false" customHeight="false" outlineLevel="0" collapsed="false">
      <c r="A3780" s="81" t="n">
        <v>36682</v>
      </c>
      <c r="B3780" s="82" t="s">
        <v>55</v>
      </c>
      <c r="C3780" s="82" t="s">
        <v>56</v>
      </c>
      <c r="D3780" s="82" t="s">
        <v>107</v>
      </c>
      <c r="E3780" s="82" t="s">
        <v>21</v>
      </c>
      <c r="F3780" s="81"/>
      <c r="G3780" s="82" t="s">
        <v>58</v>
      </c>
      <c r="H3780" s="90" t="n">
        <v>37591</v>
      </c>
      <c r="I3780" s="82" t="n">
        <v>0</v>
      </c>
      <c r="J3780" s="82" t="n">
        <v>0</v>
      </c>
      <c r="K3780" s="83" t="n">
        <f aca="false">IF(J3780=0,0,J3780/I3780)</f>
        <v>0</v>
      </c>
      <c r="L3780" s="83" t="n">
        <f aca="false">I3780/UOM</f>
        <v>0</v>
      </c>
      <c r="M3780" s="83" t="n">
        <f aca="false">J3780/UOM</f>
        <v>0</v>
      </c>
      <c r="N3780" s="84" t="str">
        <f aca="false">IF(F3780="P","PHY",IF(F3780="G","G",E3780))</f>
        <v>D</v>
      </c>
      <c r="O3780" s="84" t="str">
        <f aca="false">IF(ISNA(VLOOKUP(G3780,BadCanCurves,1,FALSE())),VLOOKUP(D3780,FOLIOS,6,FALSE()),"not used")</f>
        <v>not used</v>
      </c>
      <c r="P3780" s="84" t="n">
        <f aca="false">IF($N3780="P",VLOOKUP(H3780,PrcBuckets,2,FALSE()),0)</f>
        <v>0</v>
      </c>
      <c r="Q3780" s="84" t="n">
        <f aca="false">IF($N3780="D",VLOOKUP(H3780,BasisBuckets,2,FALSE()),0)</f>
        <v>10</v>
      </c>
      <c r="R3780" s="84" t="n">
        <f aca="false">IF($N3780="PHY",VLOOKUP(H3780,PGDBuckets,2,FALSE()),0)</f>
        <v>0</v>
      </c>
      <c r="S3780" s="84" t="n">
        <f aca="false">IF($N3780="G",VLOOKUP(H3780,PGDBuckets,2,FALSE()),0)</f>
        <v>0</v>
      </c>
      <c r="T3780" s="84" t="n">
        <f aca="false">SUM(P3780:S3780)</f>
        <v>10</v>
      </c>
      <c r="U3780" s="84" t="str">
        <f aca="false">IF(O3780="not used","-",O3780&amp;N3780&amp;T3780)</f>
        <v>-</v>
      </c>
      <c r="V3780" s="84" t="str">
        <f aca="false">IF(O3780="Not Used","-",VLOOKUP(D3780,FOLIOS,7,FALSE())&amp;H3780)</f>
        <v>-</v>
      </c>
      <c r="W3780" s="84" t="str">
        <f aca="false">IF(U3780="-","-",O3780&amp;E3780&amp;H3780)</f>
        <v>-</v>
      </c>
      <c r="X3780" s="85" t="str">
        <f aca="false">D3780&amp;G3780</f>
        <v>FT-CAND-ERMS-BASCGPR-AECO/BASIS</v>
      </c>
      <c r="AF3780" s="0" t="str">
        <f aca="false">D3780&amp;V3780</f>
        <v>FT-CAND-ERMS-BAS-</v>
      </c>
    </row>
    <row r="3781" customFormat="false" ht="12.75" hidden="false" customHeight="false" outlineLevel="0" collapsed="false">
      <c r="A3781" s="81" t="n">
        <v>36682</v>
      </c>
      <c r="B3781" s="82" t="s">
        <v>55</v>
      </c>
      <c r="C3781" s="82" t="s">
        <v>56</v>
      </c>
      <c r="D3781" s="82" t="s">
        <v>107</v>
      </c>
      <c r="E3781" s="82" t="s">
        <v>21</v>
      </c>
      <c r="F3781" s="81"/>
      <c r="G3781" s="82" t="s">
        <v>58</v>
      </c>
      <c r="H3781" s="90" t="n">
        <v>37622</v>
      </c>
      <c r="I3781" s="82" t="n">
        <v>0</v>
      </c>
      <c r="J3781" s="82" t="n">
        <v>0</v>
      </c>
      <c r="K3781" s="83" t="n">
        <f aca="false">IF(J3781=0,0,J3781/I3781)</f>
        <v>0</v>
      </c>
      <c r="L3781" s="83" t="n">
        <f aca="false">I3781/UOM</f>
        <v>0</v>
      </c>
      <c r="M3781" s="83" t="n">
        <f aca="false">J3781/UOM</f>
        <v>0</v>
      </c>
      <c r="N3781" s="84" t="str">
        <f aca="false">IF(F3781="P","PHY",IF(F3781="G","G",E3781))</f>
        <v>D</v>
      </c>
      <c r="O3781" s="84" t="str">
        <f aca="false">IF(ISNA(VLOOKUP(G3781,BadCanCurves,1,FALSE())),VLOOKUP(D3781,FOLIOS,6,FALSE()),"not used")</f>
        <v>not used</v>
      </c>
      <c r="P3781" s="84" t="n">
        <f aca="false">IF($N3781="P",VLOOKUP(H3781,PrcBuckets,2,FALSE()),0)</f>
        <v>0</v>
      </c>
      <c r="Q3781" s="84" t="n">
        <f aca="false">IF($N3781="D",VLOOKUP(H3781,BasisBuckets,2,FALSE()),0)</f>
        <v>11</v>
      </c>
      <c r="R3781" s="84" t="n">
        <f aca="false">IF($N3781="PHY",VLOOKUP(H3781,PGDBuckets,2,FALSE()),0)</f>
        <v>0</v>
      </c>
      <c r="S3781" s="84" t="n">
        <f aca="false">IF($N3781="G",VLOOKUP(H3781,PGDBuckets,2,FALSE()),0)</f>
        <v>0</v>
      </c>
      <c r="T3781" s="84" t="n">
        <f aca="false">SUM(P3781:S3781)</f>
        <v>11</v>
      </c>
      <c r="U3781" s="84" t="str">
        <f aca="false">IF(O3781="not used","-",O3781&amp;N3781&amp;T3781)</f>
        <v>-</v>
      </c>
      <c r="V3781" s="84" t="str">
        <f aca="false">IF(O3781="Not Used","-",VLOOKUP(D3781,FOLIOS,7,FALSE())&amp;H3781)</f>
        <v>-</v>
      </c>
      <c r="W3781" s="84" t="str">
        <f aca="false">IF(U3781="-","-",O3781&amp;E3781&amp;H3781)</f>
        <v>-</v>
      </c>
      <c r="X3781" s="85" t="str">
        <f aca="false">D3781&amp;G3781</f>
        <v>FT-CAND-ERMS-BASCGPR-AECO/BASIS</v>
      </c>
      <c r="AF3781" s="0" t="str">
        <f aca="false">D3781&amp;V3781</f>
        <v>FT-CAND-ERMS-BAS-</v>
      </c>
    </row>
    <row r="3782" customFormat="false" ht="12.75" hidden="false" customHeight="false" outlineLevel="0" collapsed="false">
      <c r="A3782" s="81" t="n">
        <v>36682</v>
      </c>
      <c r="B3782" s="82" t="s">
        <v>55</v>
      </c>
      <c r="C3782" s="82" t="s">
        <v>56</v>
      </c>
      <c r="D3782" s="82" t="s">
        <v>107</v>
      </c>
      <c r="E3782" s="82" t="s">
        <v>21</v>
      </c>
      <c r="F3782" s="81"/>
      <c r="G3782" s="82" t="s">
        <v>58</v>
      </c>
      <c r="H3782" s="90" t="n">
        <v>37653</v>
      </c>
      <c r="I3782" s="82" t="n">
        <v>0</v>
      </c>
      <c r="J3782" s="82" t="n">
        <v>0</v>
      </c>
      <c r="K3782" s="83" t="n">
        <f aca="false">IF(J3782=0,0,J3782/I3782)</f>
        <v>0</v>
      </c>
      <c r="L3782" s="83" t="n">
        <f aca="false">I3782/UOM</f>
        <v>0</v>
      </c>
      <c r="M3782" s="83" t="n">
        <f aca="false">J3782/UOM</f>
        <v>0</v>
      </c>
      <c r="N3782" s="84" t="str">
        <f aca="false">IF(F3782="P","PHY",IF(F3782="G","G",E3782))</f>
        <v>D</v>
      </c>
      <c r="O3782" s="84" t="str">
        <f aca="false">IF(ISNA(VLOOKUP(G3782,BadCanCurves,1,FALSE())),VLOOKUP(D3782,FOLIOS,6,FALSE()),"not used")</f>
        <v>not used</v>
      </c>
      <c r="P3782" s="84" t="n">
        <f aca="false">IF($N3782="P",VLOOKUP(H3782,PrcBuckets,2,FALSE()),0)</f>
        <v>0</v>
      </c>
      <c r="Q3782" s="84" t="n">
        <f aca="false">IF($N3782="D",VLOOKUP(H3782,BasisBuckets,2,FALSE()),0)</f>
        <v>11</v>
      </c>
      <c r="R3782" s="84" t="n">
        <f aca="false">IF($N3782="PHY",VLOOKUP(H3782,PGDBuckets,2,FALSE()),0)</f>
        <v>0</v>
      </c>
      <c r="S3782" s="84" t="n">
        <f aca="false">IF($N3782="G",VLOOKUP(H3782,PGDBuckets,2,FALSE()),0)</f>
        <v>0</v>
      </c>
      <c r="T3782" s="84" t="n">
        <f aca="false">SUM(P3782:S3782)</f>
        <v>11</v>
      </c>
      <c r="U3782" s="84" t="str">
        <f aca="false">IF(O3782="not used","-",O3782&amp;N3782&amp;T3782)</f>
        <v>-</v>
      </c>
      <c r="V3782" s="84" t="str">
        <f aca="false">IF(O3782="Not Used","-",VLOOKUP(D3782,FOLIOS,7,FALSE())&amp;H3782)</f>
        <v>-</v>
      </c>
      <c r="W3782" s="84" t="str">
        <f aca="false">IF(U3782="-","-",O3782&amp;E3782&amp;H3782)</f>
        <v>-</v>
      </c>
      <c r="X3782" s="85" t="str">
        <f aca="false">D3782&amp;G3782</f>
        <v>FT-CAND-ERMS-BASCGPR-AECO/BASIS</v>
      </c>
      <c r="AF3782" s="0" t="str">
        <f aca="false">D3782&amp;V3782</f>
        <v>FT-CAND-ERMS-BAS-</v>
      </c>
    </row>
    <row r="3783" customFormat="false" ht="12.75" hidden="false" customHeight="false" outlineLevel="0" collapsed="false">
      <c r="A3783" s="81" t="n">
        <v>36682</v>
      </c>
      <c r="B3783" s="82" t="s">
        <v>55</v>
      </c>
      <c r="C3783" s="82" t="s">
        <v>56</v>
      </c>
      <c r="D3783" s="82" t="s">
        <v>107</v>
      </c>
      <c r="E3783" s="82" t="s">
        <v>21</v>
      </c>
      <c r="F3783" s="81"/>
      <c r="G3783" s="82" t="s">
        <v>58</v>
      </c>
      <c r="H3783" s="90" t="n">
        <v>37681</v>
      </c>
      <c r="I3783" s="82" t="n">
        <v>0</v>
      </c>
      <c r="J3783" s="82" t="n">
        <v>0</v>
      </c>
      <c r="K3783" s="83" t="n">
        <f aca="false">IF(J3783=0,0,J3783/I3783)</f>
        <v>0</v>
      </c>
      <c r="L3783" s="83" t="n">
        <f aca="false">I3783/UOM</f>
        <v>0</v>
      </c>
      <c r="M3783" s="83" t="n">
        <f aca="false">J3783/UOM</f>
        <v>0</v>
      </c>
      <c r="N3783" s="84" t="str">
        <f aca="false">IF(F3783="P","PHY",IF(F3783="G","G",E3783))</f>
        <v>D</v>
      </c>
      <c r="O3783" s="84" t="str">
        <f aca="false">IF(ISNA(VLOOKUP(G3783,BadCanCurves,1,FALSE())),VLOOKUP(D3783,FOLIOS,6,FALSE()),"not used")</f>
        <v>not used</v>
      </c>
      <c r="P3783" s="84" t="n">
        <f aca="false">IF($N3783="P",VLOOKUP(H3783,PrcBuckets,2,FALSE()),0)</f>
        <v>0</v>
      </c>
      <c r="Q3783" s="84" t="n">
        <f aca="false">IF($N3783="D",VLOOKUP(H3783,BasisBuckets,2,FALSE()),0)</f>
        <v>11</v>
      </c>
      <c r="R3783" s="84" t="n">
        <f aca="false">IF($N3783="PHY",VLOOKUP(H3783,PGDBuckets,2,FALSE()),0)</f>
        <v>0</v>
      </c>
      <c r="S3783" s="84" t="n">
        <f aca="false">IF($N3783="G",VLOOKUP(H3783,PGDBuckets,2,FALSE()),0)</f>
        <v>0</v>
      </c>
      <c r="T3783" s="84" t="n">
        <f aca="false">SUM(P3783:S3783)</f>
        <v>11</v>
      </c>
      <c r="U3783" s="84" t="str">
        <f aca="false">IF(O3783="not used","-",O3783&amp;N3783&amp;T3783)</f>
        <v>-</v>
      </c>
      <c r="V3783" s="84" t="str">
        <f aca="false">IF(O3783="Not Used","-",VLOOKUP(D3783,FOLIOS,7,FALSE())&amp;H3783)</f>
        <v>-</v>
      </c>
      <c r="W3783" s="84" t="str">
        <f aca="false">IF(U3783="-","-",O3783&amp;E3783&amp;H3783)</f>
        <v>-</v>
      </c>
      <c r="X3783" s="85" t="str">
        <f aca="false">D3783&amp;G3783</f>
        <v>FT-CAND-ERMS-BASCGPR-AECO/BASIS</v>
      </c>
      <c r="AF3783" s="0" t="str">
        <f aca="false">D3783&amp;V3783</f>
        <v>FT-CAND-ERMS-BAS-</v>
      </c>
    </row>
    <row r="3784" customFormat="false" ht="12.75" hidden="false" customHeight="false" outlineLevel="0" collapsed="false">
      <c r="A3784" s="81" t="n">
        <v>36682</v>
      </c>
      <c r="B3784" s="82" t="s">
        <v>55</v>
      </c>
      <c r="C3784" s="82" t="s">
        <v>56</v>
      </c>
      <c r="D3784" s="82" t="s">
        <v>107</v>
      </c>
      <c r="E3784" s="82" t="s">
        <v>21</v>
      </c>
      <c r="F3784" s="81"/>
      <c r="G3784" s="82" t="s">
        <v>58</v>
      </c>
      <c r="H3784" s="90" t="n">
        <v>37712</v>
      </c>
      <c r="I3784" s="82" t="n">
        <v>0</v>
      </c>
      <c r="J3784" s="82" t="n">
        <v>0</v>
      </c>
      <c r="K3784" s="83" t="n">
        <f aca="false">IF(J3784=0,0,J3784/I3784)</f>
        <v>0</v>
      </c>
      <c r="L3784" s="83" t="n">
        <f aca="false">I3784/UOM</f>
        <v>0</v>
      </c>
      <c r="M3784" s="83" t="n">
        <f aca="false">J3784/UOM</f>
        <v>0</v>
      </c>
      <c r="N3784" s="84" t="str">
        <f aca="false">IF(F3784="P","PHY",IF(F3784="G","G",E3784))</f>
        <v>D</v>
      </c>
      <c r="O3784" s="84" t="str">
        <f aca="false">IF(ISNA(VLOOKUP(G3784,BadCanCurves,1,FALSE())),VLOOKUP(D3784,FOLIOS,6,FALSE()),"not used")</f>
        <v>not used</v>
      </c>
      <c r="P3784" s="84" t="n">
        <f aca="false">IF($N3784="P",VLOOKUP(H3784,PrcBuckets,2,FALSE()),0)</f>
        <v>0</v>
      </c>
      <c r="Q3784" s="84" t="n">
        <f aca="false">IF($N3784="D",VLOOKUP(H3784,BasisBuckets,2,FALSE()),0)</f>
        <v>11</v>
      </c>
      <c r="R3784" s="84" t="n">
        <f aca="false">IF($N3784="PHY",VLOOKUP(H3784,PGDBuckets,2,FALSE()),0)</f>
        <v>0</v>
      </c>
      <c r="S3784" s="84" t="n">
        <f aca="false">IF($N3784="G",VLOOKUP(H3784,PGDBuckets,2,FALSE()),0)</f>
        <v>0</v>
      </c>
      <c r="T3784" s="84" t="n">
        <f aca="false">SUM(P3784:S3784)</f>
        <v>11</v>
      </c>
      <c r="U3784" s="84" t="str">
        <f aca="false">IF(O3784="not used","-",O3784&amp;N3784&amp;T3784)</f>
        <v>-</v>
      </c>
      <c r="V3784" s="84" t="str">
        <f aca="false">IF(O3784="Not Used","-",VLOOKUP(D3784,FOLIOS,7,FALSE())&amp;H3784)</f>
        <v>-</v>
      </c>
      <c r="W3784" s="84" t="str">
        <f aca="false">IF(U3784="-","-",O3784&amp;E3784&amp;H3784)</f>
        <v>-</v>
      </c>
      <c r="X3784" s="85" t="str">
        <f aca="false">D3784&amp;G3784</f>
        <v>FT-CAND-ERMS-BASCGPR-AECO/BASIS</v>
      </c>
      <c r="AF3784" s="0" t="str">
        <f aca="false">D3784&amp;V3784</f>
        <v>FT-CAND-ERMS-BAS-</v>
      </c>
    </row>
    <row r="3785" customFormat="false" ht="12.75" hidden="false" customHeight="false" outlineLevel="0" collapsed="false">
      <c r="A3785" s="81" t="n">
        <v>36682</v>
      </c>
      <c r="B3785" s="82" t="s">
        <v>55</v>
      </c>
      <c r="C3785" s="82" t="s">
        <v>56</v>
      </c>
      <c r="D3785" s="82" t="s">
        <v>107</v>
      </c>
      <c r="E3785" s="82" t="s">
        <v>21</v>
      </c>
      <c r="F3785" s="81"/>
      <c r="G3785" s="82" t="s">
        <v>58</v>
      </c>
      <c r="H3785" s="90" t="n">
        <v>37742</v>
      </c>
      <c r="I3785" s="82" t="n">
        <v>0</v>
      </c>
      <c r="J3785" s="82" t="n">
        <v>0</v>
      </c>
      <c r="K3785" s="83" t="n">
        <f aca="false">IF(J3785=0,0,J3785/I3785)</f>
        <v>0</v>
      </c>
      <c r="L3785" s="83" t="n">
        <f aca="false">I3785/UOM</f>
        <v>0</v>
      </c>
      <c r="M3785" s="83" t="n">
        <f aca="false">J3785/UOM</f>
        <v>0</v>
      </c>
      <c r="N3785" s="84" t="str">
        <f aca="false">IF(F3785="P","PHY",IF(F3785="G","G",E3785))</f>
        <v>D</v>
      </c>
      <c r="O3785" s="84" t="str">
        <f aca="false">IF(ISNA(VLOOKUP(G3785,BadCanCurves,1,FALSE())),VLOOKUP(D3785,FOLIOS,6,FALSE()),"not used")</f>
        <v>not used</v>
      </c>
      <c r="P3785" s="84" t="n">
        <f aca="false">IF($N3785="P",VLOOKUP(H3785,PrcBuckets,2,FALSE()),0)</f>
        <v>0</v>
      </c>
      <c r="Q3785" s="84" t="n">
        <f aca="false">IF($N3785="D",VLOOKUP(H3785,BasisBuckets,2,FALSE()),0)</f>
        <v>11</v>
      </c>
      <c r="R3785" s="84" t="n">
        <f aca="false">IF($N3785="PHY",VLOOKUP(H3785,PGDBuckets,2,FALSE()),0)</f>
        <v>0</v>
      </c>
      <c r="S3785" s="84" t="n">
        <f aca="false">IF($N3785="G",VLOOKUP(H3785,PGDBuckets,2,FALSE()),0)</f>
        <v>0</v>
      </c>
      <c r="T3785" s="84" t="n">
        <f aca="false">SUM(P3785:S3785)</f>
        <v>11</v>
      </c>
      <c r="U3785" s="84" t="str">
        <f aca="false">IF(O3785="not used","-",O3785&amp;N3785&amp;T3785)</f>
        <v>-</v>
      </c>
      <c r="V3785" s="84" t="str">
        <f aca="false">IF(O3785="Not Used","-",VLOOKUP(D3785,FOLIOS,7,FALSE())&amp;H3785)</f>
        <v>-</v>
      </c>
      <c r="W3785" s="84" t="str">
        <f aca="false">IF(U3785="-","-",O3785&amp;E3785&amp;H3785)</f>
        <v>-</v>
      </c>
      <c r="X3785" s="85" t="str">
        <f aca="false">D3785&amp;G3785</f>
        <v>FT-CAND-ERMS-BASCGPR-AECO/BASIS</v>
      </c>
      <c r="AF3785" s="0" t="str">
        <f aca="false">D3785&amp;V3785</f>
        <v>FT-CAND-ERMS-BAS-</v>
      </c>
    </row>
    <row r="3786" customFormat="false" ht="12.75" hidden="false" customHeight="false" outlineLevel="0" collapsed="false">
      <c r="A3786" s="81" t="n">
        <v>36682</v>
      </c>
      <c r="B3786" s="82" t="s">
        <v>55</v>
      </c>
      <c r="C3786" s="82" t="s">
        <v>56</v>
      </c>
      <c r="D3786" s="82" t="s">
        <v>107</v>
      </c>
      <c r="E3786" s="82" t="s">
        <v>21</v>
      </c>
      <c r="F3786" s="81"/>
      <c r="G3786" s="82" t="s">
        <v>58</v>
      </c>
      <c r="H3786" s="90" t="n">
        <v>37773</v>
      </c>
      <c r="I3786" s="82" t="n">
        <v>0</v>
      </c>
      <c r="J3786" s="82" t="n">
        <v>0</v>
      </c>
      <c r="K3786" s="83" t="n">
        <f aca="false">IF(J3786=0,0,J3786/I3786)</f>
        <v>0</v>
      </c>
      <c r="L3786" s="83" t="n">
        <f aca="false">I3786/UOM</f>
        <v>0</v>
      </c>
      <c r="M3786" s="83" t="n">
        <f aca="false">J3786/UOM</f>
        <v>0</v>
      </c>
      <c r="N3786" s="84" t="str">
        <f aca="false">IF(F3786="P","PHY",IF(F3786="G","G",E3786))</f>
        <v>D</v>
      </c>
      <c r="O3786" s="84" t="str">
        <f aca="false">IF(ISNA(VLOOKUP(G3786,BadCanCurves,1,FALSE())),VLOOKUP(D3786,FOLIOS,6,FALSE()),"not used")</f>
        <v>not used</v>
      </c>
      <c r="P3786" s="84" t="n">
        <f aca="false">IF($N3786="P",VLOOKUP(H3786,PrcBuckets,2,FALSE()),0)</f>
        <v>0</v>
      </c>
      <c r="Q3786" s="84" t="n">
        <f aca="false">IF($N3786="D",VLOOKUP(H3786,BasisBuckets,2,FALSE()),0)</f>
        <v>11</v>
      </c>
      <c r="R3786" s="84" t="n">
        <f aca="false">IF($N3786="PHY",VLOOKUP(H3786,PGDBuckets,2,FALSE()),0)</f>
        <v>0</v>
      </c>
      <c r="S3786" s="84" t="n">
        <f aca="false">IF($N3786="G",VLOOKUP(H3786,PGDBuckets,2,FALSE()),0)</f>
        <v>0</v>
      </c>
      <c r="T3786" s="84" t="n">
        <f aca="false">SUM(P3786:S3786)</f>
        <v>11</v>
      </c>
      <c r="U3786" s="84" t="str">
        <f aca="false">IF(O3786="not used","-",O3786&amp;N3786&amp;T3786)</f>
        <v>-</v>
      </c>
      <c r="V3786" s="84" t="str">
        <f aca="false">IF(O3786="Not Used","-",VLOOKUP(D3786,FOLIOS,7,FALSE())&amp;H3786)</f>
        <v>-</v>
      </c>
      <c r="W3786" s="84" t="str">
        <f aca="false">IF(U3786="-","-",O3786&amp;E3786&amp;H3786)</f>
        <v>-</v>
      </c>
      <c r="X3786" s="85" t="str">
        <f aca="false">D3786&amp;G3786</f>
        <v>FT-CAND-ERMS-BASCGPR-AECO/BASIS</v>
      </c>
      <c r="AF3786" s="0" t="str">
        <f aca="false">D3786&amp;V3786</f>
        <v>FT-CAND-ERMS-BAS-</v>
      </c>
    </row>
    <row r="3787" customFormat="false" ht="12.75" hidden="false" customHeight="false" outlineLevel="0" collapsed="false">
      <c r="A3787" s="81" t="n">
        <v>36682</v>
      </c>
      <c r="B3787" s="82" t="s">
        <v>55</v>
      </c>
      <c r="C3787" s="82" t="s">
        <v>56</v>
      </c>
      <c r="D3787" s="82" t="s">
        <v>107</v>
      </c>
      <c r="E3787" s="82" t="s">
        <v>21</v>
      </c>
      <c r="F3787" s="81"/>
      <c r="G3787" s="82" t="s">
        <v>58</v>
      </c>
      <c r="H3787" s="90" t="n">
        <v>37803</v>
      </c>
      <c r="I3787" s="82" t="n">
        <v>0</v>
      </c>
      <c r="J3787" s="82" t="n">
        <v>0</v>
      </c>
      <c r="K3787" s="83" t="n">
        <f aca="false">IF(J3787=0,0,J3787/I3787)</f>
        <v>0</v>
      </c>
      <c r="L3787" s="83" t="n">
        <f aca="false">I3787/UOM</f>
        <v>0</v>
      </c>
      <c r="M3787" s="83" t="n">
        <f aca="false">J3787/UOM</f>
        <v>0</v>
      </c>
      <c r="N3787" s="84" t="str">
        <f aca="false">IF(F3787="P","PHY",IF(F3787="G","G",E3787))</f>
        <v>D</v>
      </c>
      <c r="O3787" s="84" t="str">
        <f aca="false">IF(ISNA(VLOOKUP(G3787,BadCanCurves,1,FALSE())),VLOOKUP(D3787,FOLIOS,6,FALSE()),"not used")</f>
        <v>not used</v>
      </c>
      <c r="P3787" s="84" t="n">
        <f aca="false">IF($N3787="P",VLOOKUP(H3787,PrcBuckets,2,FALSE()),0)</f>
        <v>0</v>
      </c>
      <c r="Q3787" s="84" t="n">
        <f aca="false">IF($N3787="D",VLOOKUP(H3787,BasisBuckets,2,FALSE()),0)</f>
        <v>11</v>
      </c>
      <c r="R3787" s="84" t="n">
        <f aca="false">IF($N3787="PHY",VLOOKUP(H3787,PGDBuckets,2,FALSE()),0)</f>
        <v>0</v>
      </c>
      <c r="S3787" s="84" t="n">
        <f aca="false">IF($N3787="G",VLOOKUP(H3787,PGDBuckets,2,FALSE()),0)</f>
        <v>0</v>
      </c>
      <c r="T3787" s="84" t="n">
        <f aca="false">SUM(P3787:S3787)</f>
        <v>11</v>
      </c>
      <c r="U3787" s="84" t="str">
        <f aca="false">IF(O3787="not used","-",O3787&amp;N3787&amp;T3787)</f>
        <v>-</v>
      </c>
      <c r="V3787" s="84" t="str">
        <f aca="false">IF(O3787="Not Used","-",VLOOKUP(D3787,FOLIOS,7,FALSE())&amp;H3787)</f>
        <v>-</v>
      </c>
      <c r="W3787" s="84" t="str">
        <f aca="false">IF(U3787="-","-",O3787&amp;E3787&amp;H3787)</f>
        <v>-</v>
      </c>
      <c r="X3787" s="85" t="str">
        <f aca="false">D3787&amp;G3787</f>
        <v>FT-CAND-ERMS-BASCGPR-AECO/BASIS</v>
      </c>
      <c r="AF3787" s="0" t="str">
        <f aca="false">D3787&amp;V3787</f>
        <v>FT-CAND-ERMS-BAS-</v>
      </c>
    </row>
    <row r="3788" customFormat="false" ht="12.75" hidden="false" customHeight="false" outlineLevel="0" collapsed="false">
      <c r="A3788" s="81" t="n">
        <v>36682</v>
      </c>
      <c r="B3788" s="82" t="s">
        <v>55</v>
      </c>
      <c r="C3788" s="82" t="s">
        <v>56</v>
      </c>
      <c r="D3788" s="82" t="s">
        <v>107</v>
      </c>
      <c r="E3788" s="82" t="s">
        <v>21</v>
      </c>
      <c r="F3788" s="81"/>
      <c r="G3788" s="82" t="s">
        <v>58</v>
      </c>
      <c r="H3788" s="90" t="n">
        <v>37834</v>
      </c>
      <c r="I3788" s="82" t="n">
        <v>0</v>
      </c>
      <c r="J3788" s="82" t="n">
        <v>0</v>
      </c>
      <c r="K3788" s="83" t="n">
        <f aca="false">IF(J3788=0,0,J3788/I3788)</f>
        <v>0</v>
      </c>
      <c r="L3788" s="83" t="n">
        <f aca="false">I3788/UOM</f>
        <v>0</v>
      </c>
      <c r="M3788" s="83" t="n">
        <f aca="false">J3788/UOM</f>
        <v>0</v>
      </c>
      <c r="N3788" s="84" t="str">
        <f aca="false">IF(F3788="P","PHY",IF(F3788="G","G",E3788))</f>
        <v>D</v>
      </c>
      <c r="O3788" s="84" t="str">
        <f aca="false">IF(ISNA(VLOOKUP(G3788,BadCanCurves,1,FALSE())),VLOOKUP(D3788,FOLIOS,6,FALSE()),"not used")</f>
        <v>not used</v>
      </c>
      <c r="P3788" s="84" t="n">
        <f aca="false">IF($N3788="P",VLOOKUP(H3788,PrcBuckets,2,FALSE()),0)</f>
        <v>0</v>
      </c>
      <c r="Q3788" s="84" t="n">
        <f aca="false">IF($N3788="D",VLOOKUP(H3788,BasisBuckets,2,FALSE()),0)</f>
        <v>11</v>
      </c>
      <c r="R3788" s="84" t="n">
        <f aca="false">IF($N3788="PHY",VLOOKUP(H3788,PGDBuckets,2,FALSE()),0)</f>
        <v>0</v>
      </c>
      <c r="S3788" s="84" t="n">
        <f aca="false">IF($N3788="G",VLOOKUP(H3788,PGDBuckets,2,FALSE()),0)</f>
        <v>0</v>
      </c>
      <c r="T3788" s="84" t="n">
        <f aca="false">SUM(P3788:S3788)</f>
        <v>11</v>
      </c>
      <c r="U3788" s="84" t="str">
        <f aca="false">IF(O3788="not used","-",O3788&amp;N3788&amp;T3788)</f>
        <v>-</v>
      </c>
      <c r="V3788" s="84" t="str">
        <f aca="false">IF(O3788="Not Used","-",VLOOKUP(D3788,FOLIOS,7,FALSE())&amp;H3788)</f>
        <v>-</v>
      </c>
      <c r="W3788" s="84" t="str">
        <f aca="false">IF(U3788="-","-",O3788&amp;E3788&amp;H3788)</f>
        <v>-</v>
      </c>
      <c r="X3788" s="85" t="str">
        <f aca="false">D3788&amp;G3788</f>
        <v>FT-CAND-ERMS-BASCGPR-AECO/BASIS</v>
      </c>
      <c r="AF3788" s="0" t="str">
        <f aca="false">D3788&amp;V3788</f>
        <v>FT-CAND-ERMS-BAS-</v>
      </c>
    </row>
    <row r="3789" customFormat="false" ht="12.75" hidden="false" customHeight="false" outlineLevel="0" collapsed="false">
      <c r="A3789" s="81" t="n">
        <v>36682</v>
      </c>
      <c r="B3789" s="82" t="s">
        <v>55</v>
      </c>
      <c r="C3789" s="82" t="s">
        <v>56</v>
      </c>
      <c r="D3789" s="82" t="s">
        <v>107</v>
      </c>
      <c r="E3789" s="82" t="s">
        <v>21</v>
      </c>
      <c r="F3789" s="81"/>
      <c r="G3789" s="82" t="s">
        <v>58</v>
      </c>
      <c r="H3789" s="90" t="n">
        <v>37865</v>
      </c>
      <c r="I3789" s="82" t="n">
        <v>0</v>
      </c>
      <c r="J3789" s="82" t="n">
        <v>0</v>
      </c>
      <c r="K3789" s="83" t="n">
        <f aca="false">IF(J3789=0,0,J3789/I3789)</f>
        <v>0</v>
      </c>
      <c r="L3789" s="83" t="n">
        <f aca="false">I3789/UOM</f>
        <v>0</v>
      </c>
      <c r="M3789" s="83" t="n">
        <f aca="false">J3789/UOM</f>
        <v>0</v>
      </c>
      <c r="N3789" s="84" t="str">
        <f aca="false">IF(F3789="P","PHY",IF(F3789="G","G",E3789))</f>
        <v>D</v>
      </c>
      <c r="O3789" s="84" t="str">
        <f aca="false">IF(ISNA(VLOOKUP(G3789,BadCanCurves,1,FALSE())),VLOOKUP(D3789,FOLIOS,6,FALSE()),"not used")</f>
        <v>not used</v>
      </c>
      <c r="P3789" s="84" t="n">
        <f aca="false">IF($N3789="P",VLOOKUP(H3789,PrcBuckets,2,FALSE()),0)</f>
        <v>0</v>
      </c>
      <c r="Q3789" s="84" t="n">
        <f aca="false">IF($N3789="D",VLOOKUP(H3789,BasisBuckets,2,FALSE()),0)</f>
        <v>11</v>
      </c>
      <c r="R3789" s="84" t="n">
        <f aca="false">IF($N3789="PHY",VLOOKUP(H3789,PGDBuckets,2,FALSE()),0)</f>
        <v>0</v>
      </c>
      <c r="S3789" s="84" t="n">
        <f aca="false">IF($N3789="G",VLOOKUP(H3789,PGDBuckets,2,FALSE()),0)</f>
        <v>0</v>
      </c>
      <c r="T3789" s="84" t="n">
        <f aca="false">SUM(P3789:S3789)</f>
        <v>11</v>
      </c>
      <c r="U3789" s="84" t="str">
        <f aca="false">IF(O3789="not used","-",O3789&amp;N3789&amp;T3789)</f>
        <v>-</v>
      </c>
      <c r="V3789" s="84" t="str">
        <f aca="false">IF(O3789="Not Used","-",VLOOKUP(D3789,FOLIOS,7,FALSE())&amp;H3789)</f>
        <v>-</v>
      </c>
      <c r="W3789" s="84" t="str">
        <f aca="false">IF(U3789="-","-",O3789&amp;E3789&amp;H3789)</f>
        <v>-</v>
      </c>
      <c r="X3789" s="85" t="str">
        <f aca="false">D3789&amp;G3789</f>
        <v>FT-CAND-ERMS-BASCGPR-AECO/BASIS</v>
      </c>
      <c r="AF3789" s="0" t="str">
        <f aca="false">D3789&amp;V3789</f>
        <v>FT-CAND-ERMS-BAS-</v>
      </c>
    </row>
    <row r="3790" customFormat="false" ht="12.75" hidden="false" customHeight="false" outlineLevel="0" collapsed="false">
      <c r="A3790" s="81" t="n">
        <v>36682</v>
      </c>
      <c r="B3790" s="82" t="s">
        <v>55</v>
      </c>
      <c r="C3790" s="82" t="s">
        <v>56</v>
      </c>
      <c r="D3790" s="82" t="s">
        <v>107</v>
      </c>
      <c r="E3790" s="82" t="s">
        <v>21</v>
      </c>
      <c r="F3790" s="81"/>
      <c r="G3790" s="82" t="s">
        <v>58</v>
      </c>
      <c r="H3790" s="90" t="n">
        <v>37895</v>
      </c>
      <c r="I3790" s="82" t="n">
        <v>0</v>
      </c>
      <c r="J3790" s="82" t="n">
        <v>0</v>
      </c>
      <c r="K3790" s="83" t="n">
        <f aca="false">IF(J3790=0,0,J3790/I3790)</f>
        <v>0</v>
      </c>
      <c r="L3790" s="83" t="n">
        <f aca="false">I3790/UOM</f>
        <v>0</v>
      </c>
      <c r="M3790" s="83" t="n">
        <f aca="false">J3790/UOM</f>
        <v>0</v>
      </c>
      <c r="N3790" s="84" t="str">
        <f aca="false">IF(F3790="P","PHY",IF(F3790="G","G",E3790))</f>
        <v>D</v>
      </c>
      <c r="O3790" s="84" t="str">
        <f aca="false">IF(ISNA(VLOOKUP(G3790,BadCanCurves,1,FALSE())),VLOOKUP(D3790,FOLIOS,6,FALSE()),"not used")</f>
        <v>not used</v>
      </c>
      <c r="P3790" s="84" t="n">
        <f aca="false">IF($N3790="P",VLOOKUP(H3790,PrcBuckets,2,FALSE()),0)</f>
        <v>0</v>
      </c>
      <c r="Q3790" s="84" t="n">
        <f aca="false">IF($N3790="D",VLOOKUP(H3790,BasisBuckets,2,FALSE()),0)</f>
        <v>11</v>
      </c>
      <c r="R3790" s="84" t="n">
        <f aca="false">IF($N3790="PHY",VLOOKUP(H3790,PGDBuckets,2,FALSE()),0)</f>
        <v>0</v>
      </c>
      <c r="S3790" s="84" t="n">
        <f aca="false">IF($N3790="G",VLOOKUP(H3790,PGDBuckets,2,FALSE()),0)</f>
        <v>0</v>
      </c>
      <c r="T3790" s="84" t="n">
        <f aca="false">SUM(P3790:S3790)</f>
        <v>11</v>
      </c>
      <c r="U3790" s="84" t="str">
        <f aca="false">IF(O3790="not used","-",O3790&amp;N3790&amp;T3790)</f>
        <v>-</v>
      </c>
      <c r="V3790" s="84" t="str">
        <f aca="false">IF(O3790="Not Used","-",VLOOKUP(D3790,FOLIOS,7,FALSE())&amp;H3790)</f>
        <v>-</v>
      </c>
      <c r="W3790" s="84" t="str">
        <f aca="false">IF(U3790="-","-",O3790&amp;E3790&amp;H3790)</f>
        <v>-</v>
      </c>
      <c r="X3790" s="85" t="str">
        <f aca="false">D3790&amp;G3790</f>
        <v>FT-CAND-ERMS-BASCGPR-AECO/BASIS</v>
      </c>
      <c r="AF3790" s="0" t="str">
        <f aca="false">D3790&amp;V3790</f>
        <v>FT-CAND-ERMS-BAS-</v>
      </c>
    </row>
    <row r="3791" customFormat="false" ht="12.75" hidden="false" customHeight="false" outlineLevel="0" collapsed="false">
      <c r="A3791" s="81" t="n">
        <v>36682</v>
      </c>
      <c r="B3791" s="82" t="s">
        <v>55</v>
      </c>
      <c r="C3791" s="82" t="s">
        <v>56</v>
      </c>
      <c r="D3791" s="82" t="s">
        <v>107</v>
      </c>
      <c r="E3791" s="82" t="s">
        <v>21</v>
      </c>
      <c r="F3791" s="81"/>
      <c r="G3791" s="82" t="s">
        <v>58</v>
      </c>
      <c r="H3791" s="90" t="n">
        <v>37926</v>
      </c>
      <c r="I3791" s="82" t="n">
        <v>0</v>
      </c>
      <c r="J3791" s="82" t="n">
        <v>0</v>
      </c>
      <c r="K3791" s="83" t="n">
        <f aca="false">IF(J3791=0,0,J3791/I3791)</f>
        <v>0</v>
      </c>
      <c r="L3791" s="83" t="n">
        <f aca="false">I3791/UOM</f>
        <v>0</v>
      </c>
      <c r="M3791" s="83" t="n">
        <f aca="false">J3791/UOM</f>
        <v>0</v>
      </c>
      <c r="N3791" s="84" t="str">
        <f aca="false">IF(F3791="P","PHY",IF(F3791="G","G",E3791))</f>
        <v>D</v>
      </c>
      <c r="O3791" s="84" t="str">
        <f aca="false">IF(ISNA(VLOOKUP(G3791,BadCanCurves,1,FALSE())),VLOOKUP(D3791,FOLIOS,6,FALSE()),"not used")</f>
        <v>not used</v>
      </c>
      <c r="P3791" s="84" t="n">
        <f aca="false">IF($N3791="P",VLOOKUP(H3791,PrcBuckets,2,FALSE()),0)</f>
        <v>0</v>
      </c>
      <c r="Q3791" s="84" t="n">
        <f aca="false">IF($N3791="D",VLOOKUP(H3791,BasisBuckets,2,FALSE()),0)</f>
        <v>11</v>
      </c>
      <c r="R3791" s="84" t="n">
        <f aca="false">IF($N3791="PHY",VLOOKUP(H3791,PGDBuckets,2,FALSE()),0)</f>
        <v>0</v>
      </c>
      <c r="S3791" s="84" t="n">
        <f aca="false">IF($N3791="G",VLOOKUP(H3791,PGDBuckets,2,FALSE()),0)</f>
        <v>0</v>
      </c>
      <c r="T3791" s="84" t="n">
        <f aca="false">SUM(P3791:S3791)</f>
        <v>11</v>
      </c>
      <c r="U3791" s="84" t="str">
        <f aca="false">IF(O3791="not used","-",O3791&amp;N3791&amp;T3791)</f>
        <v>-</v>
      </c>
      <c r="V3791" s="84" t="str">
        <f aca="false">IF(O3791="Not Used","-",VLOOKUP(D3791,FOLIOS,7,FALSE())&amp;H3791)</f>
        <v>-</v>
      </c>
      <c r="W3791" s="84" t="str">
        <f aca="false">IF(U3791="-","-",O3791&amp;E3791&amp;H3791)</f>
        <v>-</v>
      </c>
      <c r="X3791" s="85" t="str">
        <f aca="false">D3791&amp;G3791</f>
        <v>FT-CAND-ERMS-BASCGPR-AECO/BASIS</v>
      </c>
      <c r="AF3791" s="0" t="str">
        <f aca="false">D3791&amp;V3791</f>
        <v>FT-CAND-ERMS-BAS-</v>
      </c>
    </row>
    <row r="3792" customFormat="false" ht="12.75" hidden="false" customHeight="false" outlineLevel="0" collapsed="false">
      <c r="A3792" s="81" t="n">
        <v>36682</v>
      </c>
      <c r="B3792" s="82" t="s">
        <v>55</v>
      </c>
      <c r="C3792" s="82" t="s">
        <v>56</v>
      </c>
      <c r="D3792" s="82" t="s">
        <v>107</v>
      </c>
      <c r="E3792" s="82" t="s">
        <v>21</v>
      </c>
      <c r="F3792" s="81"/>
      <c r="G3792" s="82" t="s">
        <v>58</v>
      </c>
      <c r="H3792" s="90" t="n">
        <v>37956</v>
      </c>
      <c r="I3792" s="82" t="n">
        <v>0</v>
      </c>
      <c r="J3792" s="82" t="n">
        <v>0</v>
      </c>
      <c r="K3792" s="83" t="n">
        <f aca="false">IF(J3792=0,0,J3792/I3792)</f>
        <v>0</v>
      </c>
      <c r="L3792" s="83" t="n">
        <f aca="false">I3792/UOM</f>
        <v>0</v>
      </c>
      <c r="M3792" s="83" t="n">
        <f aca="false">J3792/UOM</f>
        <v>0</v>
      </c>
      <c r="N3792" s="84" t="str">
        <f aca="false">IF(F3792="P","PHY",IF(F3792="G","G",E3792))</f>
        <v>D</v>
      </c>
      <c r="O3792" s="84" t="str">
        <f aca="false">IF(ISNA(VLOOKUP(G3792,BadCanCurves,1,FALSE())),VLOOKUP(D3792,FOLIOS,6,FALSE()),"not used")</f>
        <v>not used</v>
      </c>
      <c r="P3792" s="84" t="n">
        <f aca="false">IF($N3792="P",VLOOKUP(H3792,PrcBuckets,2,FALSE()),0)</f>
        <v>0</v>
      </c>
      <c r="Q3792" s="84" t="n">
        <f aca="false">IF($N3792="D",VLOOKUP(H3792,BasisBuckets,2,FALSE()),0)</f>
        <v>11</v>
      </c>
      <c r="R3792" s="84" t="n">
        <f aca="false">IF($N3792="PHY",VLOOKUP(H3792,PGDBuckets,2,FALSE()),0)</f>
        <v>0</v>
      </c>
      <c r="S3792" s="84" t="n">
        <f aca="false">IF($N3792="G",VLOOKUP(H3792,PGDBuckets,2,FALSE()),0)</f>
        <v>0</v>
      </c>
      <c r="T3792" s="84" t="n">
        <f aca="false">SUM(P3792:S3792)</f>
        <v>11</v>
      </c>
      <c r="U3792" s="84" t="str">
        <f aca="false">IF(O3792="not used","-",O3792&amp;N3792&amp;T3792)</f>
        <v>-</v>
      </c>
      <c r="V3792" s="84" t="str">
        <f aca="false">IF(O3792="Not Used","-",VLOOKUP(D3792,FOLIOS,7,FALSE())&amp;H3792)</f>
        <v>-</v>
      </c>
      <c r="W3792" s="84" t="str">
        <f aca="false">IF(U3792="-","-",O3792&amp;E3792&amp;H3792)</f>
        <v>-</v>
      </c>
      <c r="X3792" s="85" t="str">
        <f aca="false">D3792&amp;G3792</f>
        <v>FT-CAND-ERMS-BASCGPR-AECO/BASIS</v>
      </c>
      <c r="AF3792" s="0" t="str">
        <f aca="false">D3792&amp;V3792</f>
        <v>FT-CAND-ERMS-BAS-</v>
      </c>
    </row>
    <row r="3793" customFormat="false" ht="12.75" hidden="false" customHeight="false" outlineLevel="0" collapsed="false">
      <c r="A3793" s="81" t="n">
        <v>36682</v>
      </c>
      <c r="B3793" s="82" t="s">
        <v>55</v>
      </c>
      <c r="C3793" s="82" t="s">
        <v>56</v>
      </c>
      <c r="D3793" s="82" t="s">
        <v>107</v>
      </c>
      <c r="E3793" s="82" t="s">
        <v>21</v>
      </c>
      <c r="F3793" s="81"/>
      <c r="G3793" s="82" t="s">
        <v>58</v>
      </c>
      <c r="H3793" s="90" t="n">
        <v>37987</v>
      </c>
      <c r="I3793" s="82" t="n">
        <v>0</v>
      </c>
      <c r="J3793" s="82" t="n">
        <v>0</v>
      </c>
      <c r="K3793" s="83" t="n">
        <f aca="false">IF(J3793=0,0,J3793/I3793)</f>
        <v>0</v>
      </c>
      <c r="L3793" s="83" t="n">
        <f aca="false">I3793/UOM</f>
        <v>0</v>
      </c>
      <c r="M3793" s="83" t="n">
        <f aca="false">J3793/UOM</f>
        <v>0</v>
      </c>
      <c r="N3793" s="84" t="str">
        <f aca="false">IF(F3793="P","PHY",IF(F3793="G","G",E3793))</f>
        <v>D</v>
      </c>
      <c r="O3793" s="84" t="str">
        <f aca="false">IF(ISNA(VLOOKUP(G3793,BadCanCurves,1,FALSE())),VLOOKUP(D3793,FOLIOS,6,FALSE()),"not used")</f>
        <v>not used</v>
      </c>
      <c r="P3793" s="84" t="n">
        <f aca="false">IF($N3793="P",VLOOKUP(H3793,PrcBuckets,2,FALSE()),0)</f>
        <v>0</v>
      </c>
      <c r="Q3793" s="84" t="n">
        <f aca="false">IF($N3793="D",VLOOKUP(H3793,BasisBuckets,2,FALSE()),0)</f>
        <v>12</v>
      </c>
      <c r="R3793" s="84" t="n">
        <f aca="false">IF($N3793="PHY",VLOOKUP(H3793,PGDBuckets,2,FALSE()),0)</f>
        <v>0</v>
      </c>
      <c r="S3793" s="84" t="n">
        <f aca="false">IF($N3793="G",VLOOKUP(H3793,PGDBuckets,2,FALSE()),0)</f>
        <v>0</v>
      </c>
      <c r="T3793" s="84" t="n">
        <f aca="false">SUM(P3793:S3793)</f>
        <v>12</v>
      </c>
      <c r="U3793" s="84" t="str">
        <f aca="false">IF(O3793="not used","-",O3793&amp;N3793&amp;T3793)</f>
        <v>-</v>
      </c>
      <c r="V3793" s="84" t="str">
        <f aca="false">IF(O3793="Not Used","-",VLOOKUP(D3793,FOLIOS,7,FALSE())&amp;H3793)</f>
        <v>-</v>
      </c>
      <c r="W3793" s="84" t="str">
        <f aca="false">IF(U3793="-","-",O3793&amp;E3793&amp;H3793)</f>
        <v>-</v>
      </c>
      <c r="X3793" s="85" t="str">
        <f aca="false">D3793&amp;G3793</f>
        <v>FT-CAND-ERMS-BASCGPR-AECO/BASIS</v>
      </c>
      <c r="AF3793" s="0" t="str">
        <f aca="false">D3793&amp;V3793</f>
        <v>FT-CAND-ERMS-BAS-</v>
      </c>
    </row>
    <row r="3794" customFormat="false" ht="12.75" hidden="false" customHeight="false" outlineLevel="0" collapsed="false">
      <c r="A3794" s="81" t="n">
        <v>36682</v>
      </c>
      <c r="B3794" s="82" t="s">
        <v>55</v>
      </c>
      <c r="C3794" s="82" t="s">
        <v>56</v>
      </c>
      <c r="D3794" s="82" t="s">
        <v>107</v>
      </c>
      <c r="E3794" s="82" t="s">
        <v>21</v>
      </c>
      <c r="F3794" s="81"/>
      <c r="G3794" s="82" t="s">
        <v>58</v>
      </c>
      <c r="H3794" s="90" t="n">
        <v>38018</v>
      </c>
      <c r="I3794" s="82" t="n">
        <v>0</v>
      </c>
      <c r="J3794" s="82" t="n">
        <v>0</v>
      </c>
      <c r="K3794" s="83" t="n">
        <f aca="false">IF(J3794=0,0,J3794/I3794)</f>
        <v>0</v>
      </c>
      <c r="L3794" s="83" t="n">
        <f aca="false">I3794/UOM</f>
        <v>0</v>
      </c>
      <c r="M3794" s="83" t="n">
        <f aca="false">J3794/UOM</f>
        <v>0</v>
      </c>
      <c r="N3794" s="84" t="str">
        <f aca="false">IF(F3794="P","PHY",IF(F3794="G","G",E3794))</f>
        <v>D</v>
      </c>
      <c r="O3794" s="84" t="str">
        <f aca="false">IF(ISNA(VLOOKUP(G3794,BadCanCurves,1,FALSE())),VLOOKUP(D3794,FOLIOS,6,FALSE()),"not used")</f>
        <v>not used</v>
      </c>
      <c r="P3794" s="84" t="n">
        <f aca="false">IF($N3794="P",VLOOKUP(H3794,PrcBuckets,2,FALSE()),0)</f>
        <v>0</v>
      </c>
      <c r="Q3794" s="84" t="n">
        <f aca="false">IF($N3794="D",VLOOKUP(H3794,BasisBuckets,2,FALSE()),0)</f>
        <v>12</v>
      </c>
      <c r="R3794" s="84" t="n">
        <f aca="false">IF($N3794="PHY",VLOOKUP(H3794,PGDBuckets,2,FALSE()),0)</f>
        <v>0</v>
      </c>
      <c r="S3794" s="84" t="n">
        <f aca="false">IF($N3794="G",VLOOKUP(H3794,PGDBuckets,2,FALSE()),0)</f>
        <v>0</v>
      </c>
      <c r="T3794" s="84" t="n">
        <f aca="false">SUM(P3794:S3794)</f>
        <v>12</v>
      </c>
      <c r="U3794" s="84" t="str">
        <f aca="false">IF(O3794="not used","-",O3794&amp;N3794&amp;T3794)</f>
        <v>-</v>
      </c>
      <c r="V3794" s="84" t="str">
        <f aca="false">IF(O3794="Not Used","-",VLOOKUP(D3794,FOLIOS,7,FALSE())&amp;H3794)</f>
        <v>-</v>
      </c>
      <c r="W3794" s="84" t="str">
        <f aca="false">IF(U3794="-","-",O3794&amp;E3794&amp;H3794)</f>
        <v>-</v>
      </c>
      <c r="X3794" s="85" t="str">
        <f aca="false">D3794&amp;G3794</f>
        <v>FT-CAND-ERMS-BASCGPR-AECO/BASIS</v>
      </c>
      <c r="AF3794" s="0" t="str">
        <f aca="false">D3794&amp;V3794</f>
        <v>FT-CAND-ERMS-BAS-</v>
      </c>
    </row>
    <row r="3795" customFormat="false" ht="12.75" hidden="false" customHeight="false" outlineLevel="0" collapsed="false">
      <c r="A3795" s="81" t="n">
        <v>36682</v>
      </c>
      <c r="B3795" s="82" t="s">
        <v>55</v>
      </c>
      <c r="C3795" s="82" t="s">
        <v>56</v>
      </c>
      <c r="D3795" s="82" t="s">
        <v>107</v>
      </c>
      <c r="E3795" s="82" t="s">
        <v>21</v>
      </c>
      <c r="F3795" s="81"/>
      <c r="G3795" s="82" t="s">
        <v>58</v>
      </c>
      <c r="H3795" s="90" t="n">
        <v>38047</v>
      </c>
      <c r="I3795" s="82" t="n">
        <v>0</v>
      </c>
      <c r="J3795" s="82" t="n">
        <v>0</v>
      </c>
      <c r="K3795" s="83" t="n">
        <f aca="false">IF(J3795=0,0,J3795/I3795)</f>
        <v>0</v>
      </c>
      <c r="L3795" s="83" t="n">
        <f aca="false">I3795/UOM</f>
        <v>0</v>
      </c>
      <c r="M3795" s="83" t="n">
        <f aca="false">J3795/UOM</f>
        <v>0</v>
      </c>
      <c r="N3795" s="84" t="str">
        <f aca="false">IF(F3795="P","PHY",IF(F3795="G","G",E3795))</f>
        <v>D</v>
      </c>
      <c r="O3795" s="84" t="str">
        <f aca="false">IF(ISNA(VLOOKUP(G3795,BadCanCurves,1,FALSE())),VLOOKUP(D3795,FOLIOS,6,FALSE()),"not used")</f>
        <v>not used</v>
      </c>
      <c r="P3795" s="84" t="n">
        <f aca="false">IF($N3795="P",VLOOKUP(H3795,PrcBuckets,2,FALSE()),0)</f>
        <v>0</v>
      </c>
      <c r="Q3795" s="84" t="n">
        <f aca="false">IF($N3795="D",VLOOKUP(H3795,BasisBuckets,2,FALSE()),0)</f>
        <v>12</v>
      </c>
      <c r="R3795" s="84" t="n">
        <f aca="false">IF($N3795="PHY",VLOOKUP(H3795,PGDBuckets,2,FALSE()),0)</f>
        <v>0</v>
      </c>
      <c r="S3795" s="84" t="n">
        <f aca="false">IF($N3795="G",VLOOKUP(H3795,PGDBuckets,2,FALSE()),0)</f>
        <v>0</v>
      </c>
      <c r="T3795" s="84" t="n">
        <f aca="false">SUM(P3795:S3795)</f>
        <v>12</v>
      </c>
      <c r="U3795" s="84" t="str">
        <f aca="false">IF(O3795="not used","-",O3795&amp;N3795&amp;T3795)</f>
        <v>-</v>
      </c>
      <c r="V3795" s="84" t="str">
        <f aca="false">IF(O3795="Not Used","-",VLOOKUP(D3795,FOLIOS,7,FALSE())&amp;H3795)</f>
        <v>-</v>
      </c>
      <c r="W3795" s="84" t="str">
        <f aca="false">IF(U3795="-","-",O3795&amp;E3795&amp;H3795)</f>
        <v>-</v>
      </c>
      <c r="X3795" s="85" t="str">
        <f aca="false">D3795&amp;G3795</f>
        <v>FT-CAND-ERMS-BASCGPR-AECO/BASIS</v>
      </c>
      <c r="AF3795" s="0" t="str">
        <f aca="false">D3795&amp;V3795</f>
        <v>FT-CAND-ERMS-BAS-</v>
      </c>
    </row>
    <row r="3796" customFormat="false" ht="12.75" hidden="false" customHeight="false" outlineLevel="0" collapsed="false">
      <c r="A3796" s="81" t="n">
        <v>36682</v>
      </c>
      <c r="B3796" s="82" t="s">
        <v>55</v>
      </c>
      <c r="C3796" s="82" t="s">
        <v>56</v>
      </c>
      <c r="D3796" s="82" t="s">
        <v>107</v>
      </c>
      <c r="E3796" s="82" t="s">
        <v>21</v>
      </c>
      <c r="F3796" s="81"/>
      <c r="G3796" s="82" t="s">
        <v>58</v>
      </c>
      <c r="H3796" s="90" t="n">
        <v>38078</v>
      </c>
      <c r="I3796" s="82" t="n">
        <v>0</v>
      </c>
      <c r="J3796" s="82" t="n">
        <v>0</v>
      </c>
      <c r="K3796" s="83" t="n">
        <f aca="false">IF(J3796=0,0,J3796/I3796)</f>
        <v>0</v>
      </c>
      <c r="L3796" s="83" t="n">
        <f aca="false">I3796/UOM</f>
        <v>0</v>
      </c>
      <c r="M3796" s="83" t="n">
        <f aca="false">J3796/UOM</f>
        <v>0</v>
      </c>
      <c r="N3796" s="84" t="str">
        <f aca="false">IF(F3796="P","PHY",IF(F3796="G","G",E3796))</f>
        <v>D</v>
      </c>
      <c r="O3796" s="84" t="str">
        <f aca="false">IF(ISNA(VLOOKUP(G3796,BadCanCurves,1,FALSE())),VLOOKUP(D3796,FOLIOS,6,FALSE()),"not used")</f>
        <v>not used</v>
      </c>
      <c r="P3796" s="84" t="n">
        <f aca="false">IF($N3796="P",VLOOKUP(H3796,PrcBuckets,2,FALSE()),0)</f>
        <v>0</v>
      </c>
      <c r="Q3796" s="84" t="n">
        <f aca="false">IF($N3796="D",VLOOKUP(H3796,BasisBuckets,2,FALSE()),0)</f>
        <v>12</v>
      </c>
      <c r="R3796" s="84" t="n">
        <f aca="false">IF($N3796="PHY",VLOOKUP(H3796,PGDBuckets,2,FALSE()),0)</f>
        <v>0</v>
      </c>
      <c r="S3796" s="84" t="n">
        <f aca="false">IF($N3796="G",VLOOKUP(H3796,PGDBuckets,2,FALSE()),0)</f>
        <v>0</v>
      </c>
      <c r="T3796" s="84" t="n">
        <f aca="false">SUM(P3796:S3796)</f>
        <v>12</v>
      </c>
      <c r="U3796" s="84" t="str">
        <f aca="false">IF(O3796="not used","-",O3796&amp;N3796&amp;T3796)</f>
        <v>-</v>
      </c>
      <c r="V3796" s="84" t="str">
        <f aca="false">IF(O3796="Not Used","-",VLOOKUP(D3796,FOLIOS,7,FALSE())&amp;H3796)</f>
        <v>-</v>
      </c>
      <c r="W3796" s="84" t="str">
        <f aca="false">IF(U3796="-","-",O3796&amp;E3796&amp;H3796)</f>
        <v>-</v>
      </c>
      <c r="X3796" s="85" t="str">
        <f aca="false">D3796&amp;G3796</f>
        <v>FT-CAND-ERMS-BASCGPR-AECO/BASIS</v>
      </c>
      <c r="AF3796" s="0" t="str">
        <f aca="false">D3796&amp;V3796</f>
        <v>FT-CAND-ERMS-BAS-</v>
      </c>
    </row>
    <row r="3797" customFormat="false" ht="12.75" hidden="false" customHeight="false" outlineLevel="0" collapsed="false">
      <c r="A3797" s="81" t="n">
        <v>36682</v>
      </c>
      <c r="B3797" s="82" t="s">
        <v>55</v>
      </c>
      <c r="C3797" s="82" t="s">
        <v>56</v>
      </c>
      <c r="D3797" s="82" t="s">
        <v>107</v>
      </c>
      <c r="E3797" s="82" t="s">
        <v>21</v>
      </c>
      <c r="F3797" s="81"/>
      <c r="G3797" s="82" t="s">
        <v>58</v>
      </c>
      <c r="H3797" s="90" t="n">
        <v>38108</v>
      </c>
      <c r="I3797" s="82" t="n">
        <v>0</v>
      </c>
      <c r="J3797" s="82" t="n">
        <v>0</v>
      </c>
      <c r="K3797" s="83" t="n">
        <f aca="false">IF(J3797=0,0,J3797/I3797)</f>
        <v>0</v>
      </c>
      <c r="L3797" s="83" t="n">
        <f aca="false">I3797/UOM</f>
        <v>0</v>
      </c>
      <c r="M3797" s="83" t="n">
        <f aca="false">J3797/UOM</f>
        <v>0</v>
      </c>
      <c r="N3797" s="84" t="str">
        <f aca="false">IF(F3797="P","PHY",IF(F3797="G","G",E3797))</f>
        <v>D</v>
      </c>
      <c r="O3797" s="84" t="str">
        <f aca="false">IF(ISNA(VLOOKUP(G3797,BadCanCurves,1,FALSE())),VLOOKUP(D3797,FOLIOS,6,FALSE()),"not used")</f>
        <v>not used</v>
      </c>
      <c r="P3797" s="84" t="n">
        <f aca="false">IF($N3797="P",VLOOKUP(H3797,PrcBuckets,2,FALSE()),0)</f>
        <v>0</v>
      </c>
      <c r="Q3797" s="84" t="n">
        <f aca="false">IF($N3797="D",VLOOKUP(H3797,BasisBuckets,2,FALSE()),0)</f>
        <v>12</v>
      </c>
      <c r="R3797" s="84" t="n">
        <f aca="false">IF($N3797="PHY",VLOOKUP(H3797,PGDBuckets,2,FALSE()),0)</f>
        <v>0</v>
      </c>
      <c r="S3797" s="84" t="n">
        <f aca="false">IF($N3797="G",VLOOKUP(H3797,PGDBuckets,2,FALSE()),0)</f>
        <v>0</v>
      </c>
      <c r="T3797" s="84" t="n">
        <f aca="false">SUM(P3797:S3797)</f>
        <v>12</v>
      </c>
      <c r="U3797" s="84" t="str">
        <f aca="false">IF(O3797="not used","-",O3797&amp;N3797&amp;T3797)</f>
        <v>-</v>
      </c>
      <c r="V3797" s="84" t="str">
        <f aca="false">IF(O3797="Not Used","-",VLOOKUP(D3797,FOLIOS,7,FALSE())&amp;H3797)</f>
        <v>-</v>
      </c>
      <c r="W3797" s="84" t="str">
        <f aca="false">IF(U3797="-","-",O3797&amp;E3797&amp;H3797)</f>
        <v>-</v>
      </c>
      <c r="X3797" s="85" t="str">
        <f aca="false">D3797&amp;G3797</f>
        <v>FT-CAND-ERMS-BASCGPR-AECO/BASIS</v>
      </c>
      <c r="AF3797" s="0" t="str">
        <f aca="false">D3797&amp;V3797</f>
        <v>FT-CAND-ERMS-BAS-</v>
      </c>
    </row>
    <row r="3798" customFormat="false" ht="12.75" hidden="false" customHeight="false" outlineLevel="0" collapsed="false">
      <c r="A3798" s="81" t="n">
        <v>36682</v>
      </c>
      <c r="B3798" s="82" t="s">
        <v>55</v>
      </c>
      <c r="C3798" s="82" t="s">
        <v>56</v>
      </c>
      <c r="D3798" s="82" t="s">
        <v>107</v>
      </c>
      <c r="E3798" s="82" t="s">
        <v>21</v>
      </c>
      <c r="F3798" s="81"/>
      <c r="G3798" s="82" t="s">
        <v>58</v>
      </c>
      <c r="H3798" s="90" t="n">
        <v>38139</v>
      </c>
      <c r="I3798" s="82" t="n">
        <v>0</v>
      </c>
      <c r="J3798" s="82" t="n">
        <v>0</v>
      </c>
      <c r="K3798" s="83" t="n">
        <f aca="false">IF(J3798=0,0,J3798/I3798)</f>
        <v>0</v>
      </c>
      <c r="L3798" s="83" t="n">
        <f aca="false">I3798/UOM</f>
        <v>0</v>
      </c>
      <c r="M3798" s="83" t="n">
        <f aca="false">J3798/UOM</f>
        <v>0</v>
      </c>
      <c r="N3798" s="84" t="str">
        <f aca="false">IF(F3798="P","PHY",IF(F3798="G","G",E3798))</f>
        <v>D</v>
      </c>
      <c r="O3798" s="84" t="str">
        <f aca="false">IF(ISNA(VLOOKUP(G3798,BadCanCurves,1,FALSE())),VLOOKUP(D3798,FOLIOS,6,FALSE()),"not used")</f>
        <v>not used</v>
      </c>
      <c r="P3798" s="84" t="n">
        <f aca="false">IF($N3798="P",VLOOKUP(H3798,PrcBuckets,2,FALSE()),0)</f>
        <v>0</v>
      </c>
      <c r="Q3798" s="84" t="n">
        <f aca="false">IF($N3798="D",VLOOKUP(H3798,BasisBuckets,2,FALSE()),0)</f>
        <v>12</v>
      </c>
      <c r="R3798" s="84" t="n">
        <f aca="false">IF($N3798="PHY",VLOOKUP(H3798,PGDBuckets,2,FALSE()),0)</f>
        <v>0</v>
      </c>
      <c r="S3798" s="84" t="n">
        <f aca="false">IF($N3798="G",VLOOKUP(H3798,PGDBuckets,2,FALSE()),0)</f>
        <v>0</v>
      </c>
      <c r="T3798" s="84" t="n">
        <f aca="false">SUM(P3798:S3798)</f>
        <v>12</v>
      </c>
      <c r="U3798" s="84" t="str">
        <f aca="false">IF(O3798="not used","-",O3798&amp;N3798&amp;T3798)</f>
        <v>-</v>
      </c>
      <c r="V3798" s="84" t="str">
        <f aca="false">IF(O3798="Not Used","-",VLOOKUP(D3798,FOLIOS,7,FALSE())&amp;H3798)</f>
        <v>-</v>
      </c>
      <c r="W3798" s="84" t="str">
        <f aca="false">IF(U3798="-","-",O3798&amp;E3798&amp;H3798)</f>
        <v>-</v>
      </c>
      <c r="X3798" s="85" t="str">
        <f aca="false">D3798&amp;G3798</f>
        <v>FT-CAND-ERMS-BASCGPR-AECO/BASIS</v>
      </c>
      <c r="AF3798" s="0" t="str">
        <f aca="false">D3798&amp;V3798</f>
        <v>FT-CAND-ERMS-BAS-</v>
      </c>
    </row>
    <row r="3799" customFormat="false" ht="12.75" hidden="false" customHeight="false" outlineLevel="0" collapsed="false">
      <c r="A3799" s="81" t="n">
        <v>36682</v>
      </c>
      <c r="B3799" s="82" t="s">
        <v>55</v>
      </c>
      <c r="C3799" s="82" t="s">
        <v>56</v>
      </c>
      <c r="D3799" s="82" t="s">
        <v>107</v>
      </c>
      <c r="E3799" s="82" t="s">
        <v>21</v>
      </c>
      <c r="F3799" s="81"/>
      <c r="G3799" s="82" t="s">
        <v>58</v>
      </c>
      <c r="H3799" s="90" t="n">
        <v>38169</v>
      </c>
      <c r="I3799" s="82" t="n">
        <v>0</v>
      </c>
      <c r="J3799" s="82" t="n">
        <v>0</v>
      </c>
      <c r="K3799" s="83" t="n">
        <f aca="false">IF(J3799=0,0,J3799/I3799)</f>
        <v>0</v>
      </c>
      <c r="L3799" s="83" t="n">
        <f aca="false">I3799/UOM</f>
        <v>0</v>
      </c>
      <c r="M3799" s="83" t="n">
        <f aca="false">J3799/UOM</f>
        <v>0</v>
      </c>
      <c r="N3799" s="84" t="str">
        <f aca="false">IF(F3799="P","PHY",IF(F3799="G","G",E3799))</f>
        <v>D</v>
      </c>
      <c r="O3799" s="84" t="str">
        <f aca="false">IF(ISNA(VLOOKUP(G3799,BadCanCurves,1,FALSE())),VLOOKUP(D3799,FOLIOS,6,FALSE()),"not used")</f>
        <v>not used</v>
      </c>
      <c r="P3799" s="84" t="n">
        <f aca="false">IF($N3799="P",VLOOKUP(H3799,PrcBuckets,2,FALSE()),0)</f>
        <v>0</v>
      </c>
      <c r="Q3799" s="84" t="n">
        <f aca="false">IF($N3799="D",VLOOKUP(H3799,BasisBuckets,2,FALSE()),0)</f>
        <v>12</v>
      </c>
      <c r="R3799" s="84" t="n">
        <f aca="false">IF($N3799="PHY",VLOOKUP(H3799,PGDBuckets,2,FALSE()),0)</f>
        <v>0</v>
      </c>
      <c r="S3799" s="84" t="n">
        <f aca="false">IF($N3799="G",VLOOKUP(H3799,PGDBuckets,2,FALSE()),0)</f>
        <v>0</v>
      </c>
      <c r="T3799" s="84" t="n">
        <f aca="false">SUM(P3799:S3799)</f>
        <v>12</v>
      </c>
      <c r="U3799" s="84" t="str">
        <f aca="false">IF(O3799="not used","-",O3799&amp;N3799&amp;T3799)</f>
        <v>-</v>
      </c>
      <c r="V3799" s="84" t="str">
        <f aca="false">IF(O3799="Not Used","-",VLOOKUP(D3799,FOLIOS,7,FALSE())&amp;H3799)</f>
        <v>-</v>
      </c>
      <c r="W3799" s="84" t="str">
        <f aca="false">IF(U3799="-","-",O3799&amp;E3799&amp;H3799)</f>
        <v>-</v>
      </c>
      <c r="X3799" s="85" t="str">
        <f aca="false">D3799&amp;G3799</f>
        <v>FT-CAND-ERMS-BASCGPR-AECO/BASIS</v>
      </c>
      <c r="AF3799" s="0" t="str">
        <f aca="false">D3799&amp;V3799</f>
        <v>FT-CAND-ERMS-BAS-</v>
      </c>
    </row>
    <row r="3800" customFormat="false" ht="12.75" hidden="false" customHeight="false" outlineLevel="0" collapsed="false">
      <c r="A3800" s="81" t="n">
        <v>36682</v>
      </c>
      <c r="B3800" s="82" t="s">
        <v>55</v>
      </c>
      <c r="C3800" s="82" t="s">
        <v>56</v>
      </c>
      <c r="D3800" s="82" t="s">
        <v>107</v>
      </c>
      <c r="E3800" s="82" t="s">
        <v>21</v>
      </c>
      <c r="F3800" s="81"/>
      <c r="G3800" s="82" t="s">
        <v>58</v>
      </c>
      <c r="H3800" s="90" t="n">
        <v>38200</v>
      </c>
      <c r="I3800" s="82" t="n">
        <v>0</v>
      </c>
      <c r="J3800" s="82" t="n">
        <v>0</v>
      </c>
      <c r="K3800" s="83" t="n">
        <f aca="false">IF(J3800=0,0,J3800/I3800)</f>
        <v>0</v>
      </c>
      <c r="L3800" s="83" t="n">
        <f aca="false">I3800/UOM</f>
        <v>0</v>
      </c>
      <c r="M3800" s="83" t="n">
        <f aca="false">J3800/UOM</f>
        <v>0</v>
      </c>
      <c r="N3800" s="84" t="str">
        <f aca="false">IF(F3800="P","PHY",IF(F3800="G","G",E3800))</f>
        <v>D</v>
      </c>
      <c r="O3800" s="84" t="str">
        <f aca="false">IF(ISNA(VLOOKUP(G3800,BadCanCurves,1,FALSE())),VLOOKUP(D3800,FOLIOS,6,FALSE()),"not used")</f>
        <v>not used</v>
      </c>
      <c r="P3800" s="84" t="n">
        <f aca="false">IF($N3800="P",VLOOKUP(H3800,PrcBuckets,2,FALSE()),0)</f>
        <v>0</v>
      </c>
      <c r="Q3800" s="84" t="n">
        <f aca="false">IF($N3800="D",VLOOKUP(H3800,BasisBuckets,2,FALSE()),0)</f>
        <v>12</v>
      </c>
      <c r="R3800" s="84" t="n">
        <f aca="false">IF($N3800="PHY",VLOOKUP(H3800,PGDBuckets,2,FALSE()),0)</f>
        <v>0</v>
      </c>
      <c r="S3800" s="84" t="n">
        <f aca="false">IF($N3800="G",VLOOKUP(H3800,PGDBuckets,2,FALSE()),0)</f>
        <v>0</v>
      </c>
      <c r="T3800" s="84" t="n">
        <f aca="false">SUM(P3800:S3800)</f>
        <v>12</v>
      </c>
      <c r="U3800" s="84" t="str">
        <f aca="false">IF(O3800="not used","-",O3800&amp;N3800&amp;T3800)</f>
        <v>-</v>
      </c>
      <c r="V3800" s="84" t="str">
        <f aca="false">IF(O3800="Not Used","-",VLOOKUP(D3800,FOLIOS,7,FALSE())&amp;H3800)</f>
        <v>-</v>
      </c>
      <c r="W3800" s="84" t="str">
        <f aca="false">IF(U3800="-","-",O3800&amp;E3800&amp;H3800)</f>
        <v>-</v>
      </c>
      <c r="X3800" s="85" t="str">
        <f aca="false">D3800&amp;G3800</f>
        <v>FT-CAND-ERMS-BASCGPR-AECO/BASIS</v>
      </c>
      <c r="AF3800" s="0" t="str">
        <f aca="false">D3800&amp;V3800</f>
        <v>FT-CAND-ERMS-BAS-</v>
      </c>
    </row>
    <row r="3801" customFormat="false" ht="12.75" hidden="false" customHeight="false" outlineLevel="0" collapsed="false">
      <c r="A3801" s="81" t="n">
        <v>36682</v>
      </c>
      <c r="B3801" s="82" t="s">
        <v>55</v>
      </c>
      <c r="C3801" s="82" t="s">
        <v>56</v>
      </c>
      <c r="D3801" s="82" t="s">
        <v>107</v>
      </c>
      <c r="E3801" s="82" t="s">
        <v>21</v>
      </c>
      <c r="F3801" s="81"/>
      <c r="G3801" s="82" t="s">
        <v>58</v>
      </c>
      <c r="H3801" s="90" t="n">
        <v>38231</v>
      </c>
      <c r="I3801" s="82" t="n">
        <v>0</v>
      </c>
      <c r="J3801" s="82" t="n">
        <v>0</v>
      </c>
      <c r="K3801" s="83" t="n">
        <f aca="false">IF(J3801=0,0,J3801/I3801)</f>
        <v>0</v>
      </c>
      <c r="L3801" s="83" t="n">
        <f aca="false">I3801/UOM</f>
        <v>0</v>
      </c>
      <c r="M3801" s="83" t="n">
        <f aca="false">J3801/UOM</f>
        <v>0</v>
      </c>
      <c r="N3801" s="84" t="str">
        <f aca="false">IF(F3801="P","PHY",IF(F3801="G","G",E3801))</f>
        <v>D</v>
      </c>
      <c r="O3801" s="84" t="str">
        <f aca="false">IF(ISNA(VLOOKUP(G3801,BadCanCurves,1,FALSE())),VLOOKUP(D3801,FOLIOS,6,FALSE()),"not used")</f>
        <v>not used</v>
      </c>
      <c r="P3801" s="84" t="n">
        <f aca="false">IF($N3801="P",VLOOKUP(H3801,PrcBuckets,2,FALSE()),0)</f>
        <v>0</v>
      </c>
      <c r="Q3801" s="84" t="n">
        <f aca="false">IF($N3801="D",VLOOKUP(H3801,BasisBuckets,2,FALSE()),0)</f>
        <v>12</v>
      </c>
      <c r="R3801" s="84" t="n">
        <f aca="false">IF($N3801="PHY",VLOOKUP(H3801,PGDBuckets,2,FALSE()),0)</f>
        <v>0</v>
      </c>
      <c r="S3801" s="84" t="n">
        <f aca="false">IF($N3801="G",VLOOKUP(H3801,PGDBuckets,2,FALSE()),0)</f>
        <v>0</v>
      </c>
      <c r="T3801" s="84" t="n">
        <f aca="false">SUM(P3801:S3801)</f>
        <v>12</v>
      </c>
      <c r="U3801" s="84" t="str">
        <f aca="false">IF(O3801="not used","-",O3801&amp;N3801&amp;T3801)</f>
        <v>-</v>
      </c>
      <c r="V3801" s="84" t="str">
        <f aca="false">IF(O3801="Not Used","-",VLOOKUP(D3801,FOLIOS,7,FALSE())&amp;H3801)</f>
        <v>-</v>
      </c>
      <c r="W3801" s="84" t="str">
        <f aca="false">IF(U3801="-","-",O3801&amp;E3801&amp;H3801)</f>
        <v>-</v>
      </c>
      <c r="X3801" s="85" t="str">
        <f aca="false">D3801&amp;G3801</f>
        <v>FT-CAND-ERMS-BASCGPR-AECO/BASIS</v>
      </c>
      <c r="AF3801" s="0" t="str">
        <f aca="false">D3801&amp;V3801</f>
        <v>FT-CAND-ERMS-BAS-</v>
      </c>
    </row>
    <row r="3802" customFormat="false" ht="12.75" hidden="false" customHeight="false" outlineLevel="0" collapsed="false">
      <c r="A3802" s="81" t="n">
        <v>36682</v>
      </c>
      <c r="B3802" s="82" t="s">
        <v>55</v>
      </c>
      <c r="C3802" s="82" t="s">
        <v>56</v>
      </c>
      <c r="D3802" s="82" t="s">
        <v>107</v>
      </c>
      <c r="E3802" s="82" t="s">
        <v>21</v>
      </c>
      <c r="F3802" s="81"/>
      <c r="G3802" s="82" t="s">
        <v>58</v>
      </c>
      <c r="H3802" s="90" t="n">
        <v>38261</v>
      </c>
      <c r="I3802" s="82" t="n">
        <v>0</v>
      </c>
      <c r="J3802" s="82" t="n">
        <v>0</v>
      </c>
      <c r="K3802" s="83" t="n">
        <f aca="false">IF(J3802=0,0,J3802/I3802)</f>
        <v>0</v>
      </c>
      <c r="L3802" s="83" t="n">
        <f aca="false">I3802/UOM</f>
        <v>0</v>
      </c>
      <c r="M3802" s="83" t="n">
        <f aca="false">J3802/UOM</f>
        <v>0</v>
      </c>
      <c r="N3802" s="84" t="str">
        <f aca="false">IF(F3802="P","PHY",IF(F3802="G","G",E3802))</f>
        <v>D</v>
      </c>
      <c r="O3802" s="84" t="str">
        <f aca="false">IF(ISNA(VLOOKUP(G3802,BadCanCurves,1,FALSE())),VLOOKUP(D3802,FOLIOS,6,FALSE()),"not used")</f>
        <v>not used</v>
      </c>
      <c r="P3802" s="84" t="n">
        <f aca="false">IF($N3802="P",VLOOKUP(H3802,PrcBuckets,2,FALSE()),0)</f>
        <v>0</v>
      </c>
      <c r="Q3802" s="84" t="n">
        <f aca="false">IF($N3802="D",VLOOKUP(H3802,BasisBuckets,2,FALSE()),0)</f>
        <v>12</v>
      </c>
      <c r="R3802" s="84" t="n">
        <f aca="false">IF($N3802="PHY",VLOOKUP(H3802,PGDBuckets,2,FALSE()),0)</f>
        <v>0</v>
      </c>
      <c r="S3802" s="84" t="n">
        <f aca="false">IF($N3802="G",VLOOKUP(H3802,PGDBuckets,2,FALSE()),0)</f>
        <v>0</v>
      </c>
      <c r="T3802" s="84" t="n">
        <f aca="false">SUM(P3802:S3802)</f>
        <v>12</v>
      </c>
      <c r="U3802" s="84" t="str">
        <f aca="false">IF(O3802="not used","-",O3802&amp;N3802&amp;T3802)</f>
        <v>-</v>
      </c>
      <c r="V3802" s="84" t="str">
        <f aca="false">IF(O3802="Not Used","-",VLOOKUP(D3802,FOLIOS,7,FALSE())&amp;H3802)</f>
        <v>-</v>
      </c>
      <c r="W3802" s="84" t="str">
        <f aca="false">IF(U3802="-","-",O3802&amp;E3802&amp;H3802)</f>
        <v>-</v>
      </c>
      <c r="X3802" s="85" t="str">
        <f aca="false">D3802&amp;G3802</f>
        <v>FT-CAND-ERMS-BASCGPR-AECO/BASIS</v>
      </c>
      <c r="AF3802" s="0" t="str">
        <f aca="false">D3802&amp;V3802</f>
        <v>FT-CAND-ERMS-BAS-</v>
      </c>
    </row>
    <row r="3803" customFormat="false" ht="12.75" hidden="false" customHeight="false" outlineLevel="0" collapsed="false">
      <c r="A3803" s="81" t="n">
        <v>36682</v>
      </c>
      <c r="B3803" s="82" t="s">
        <v>55</v>
      </c>
      <c r="C3803" s="82" t="s">
        <v>56</v>
      </c>
      <c r="D3803" s="82" t="s">
        <v>107</v>
      </c>
      <c r="E3803" s="82" t="s">
        <v>21</v>
      </c>
      <c r="F3803" s="81"/>
      <c r="G3803" s="82" t="s">
        <v>58</v>
      </c>
      <c r="H3803" s="90" t="n">
        <v>38292</v>
      </c>
      <c r="I3803" s="82" t="n">
        <v>0</v>
      </c>
      <c r="J3803" s="82" t="n">
        <v>0</v>
      </c>
      <c r="K3803" s="83" t="n">
        <f aca="false">IF(J3803=0,0,J3803/I3803)</f>
        <v>0</v>
      </c>
      <c r="L3803" s="83" t="n">
        <f aca="false">I3803/UOM</f>
        <v>0</v>
      </c>
      <c r="M3803" s="83" t="n">
        <f aca="false">J3803/UOM</f>
        <v>0</v>
      </c>
      <c r="N3803" s="84" t="str">
        <f aca="false">IF(F3803="P","PHY",IF(F3803="G","G",E3803))</f>
        <v>D</v>
      </c>
      <c r="O3803" s="84" t="str">
        <f aca="false">IF(ISNA(VLOOKUP(G3803,BadCanCurves,1,FALSE())),VLOOKUP(D3803,FOLIOS,6,FALSE()),"not used")</f>
        <v>not used</v>
      </c>
      <c r="P3803" s="84" t="n">
        <f aca="false">IF($N3803="P",VLOOKUP(H3803,PrcBuckets,2,FALSE()),0)</f>
        <v>0</v>
      </c>
      <c r="Q3803" s="84" t="n">
        <f aca="false">IF($N3803="D",VLOOKUP(H3803,BasisBuckets,2,FALSE()),0)</f>
        <v>12</v>
      </c>
      <c r="R3803" s="84" t="n">
        <f aca="false">IF($N3803="PHY",VLOOKUP(H3803,PGDBuckets,2,FALSE()),0)</f>
        <v>0</v>
      </c>
      <c r="S3803" s="84" t="n">
        <f aca="false">IF($N3803="G",VLOOKUP(H3803,PGDBuckets,2,FALSE()),0)</f>
        <v>0</v>
      </c>
      <c r="T3803" s="84" t="n">
        <f aca="false">SUM(P3803:S3803)</f>
        <v>12</v>
      </c>
      <c r="U3803" s="84" t="str">
        <f aca="false">IF(O3803="not used","-",O3803&amp;N3803&amp;T3803)</f>
        <v>-</v>
      </c>
      <c r="V3803" s="84" t="str">
        <f aca="false">IF(O3803="Not Used","-",VLOOKUP(D3803,FOLIOS,7,FALSE())&amp;H3803)</f>
        <v>-</v>
      </c>
      <c r="W3803" s="84" t="str">
        <f aca="false">IF(U3803="-","-",O3803&amp;E3803&amp;H3803)</f>
        <v>-</v>
      </c>
      <c r="X3803" s="85" t="str">
        <f aca="false">D3803&amp;G3803</f>
        <v>FT-CAND-ERMS-BASCGPR-AECO/BASIS</v>
      </c>
      <c r="AF3803" s="0" t="str">
        <f aca="false">D3803&amp;V3803</f>
        <v>FT-CAND-ERMS-BAS-</v>
      </c>
    </row>
    <row r="3804" customFormat="false" ht="12.75" hidden="false" customHeight="false" outlineLevel="0" collapsed="false">
      <c r="A3804" s="81" t="n">
        <v>36682</v>
      </c>
      <c r="B3804" s="82" t="s">
        <v>55</v>
      </c>
      <c r="C3804" s="82" t="s">
        <v>56</v>
      </c>
      <c r="D3804" s="82" t="s">
        <v>107</v>
      </c>
      <c r="E3804" s="82" t="s">
        <v>21</v>
      </c>
      <c r="F3804" s="81"/>
      <c r="G3804" s="82" t="s">
        <v>58</v>
      </c>
      <c r="H3804" s="90" t="n">
        <v>38322</v>
      </c>
      <c r="I3804" s="82" t="n">
        <v>0</v>
      </c>
      <c r="J3804" s="82" t="n">
        <v>0</v>
      </c>
      <c r="K3804" s="83" t="n">
        <f aca="false">IF(J3804=0,0,J3804/I3804)</f>
        <v>0</v>
      </c>
      <c r="L3804" s="83" t="n">
        <f aca="false">I3804/UOM</f>
        <v>0</v>
      </c>
      <c r="M3804" s="83" t="n">
        <f aca="false">J3804/UOM</f>
        <v>0</v>
      </c>
      <c r="N3804" s="84" t="str">
        <f aca="false">IF(F3804="P","PHY",IF(F3804="G","G",E3804))</f>
        <v>D</v>
      </c>
      <c r="O3804" s="84" t="str">
        <f aca="false">IF(ISNA(VLOOKUP(G3804,BadCanCurves,1,FALSE())),VLOOKUP(D3804,FOLIOS,6,FALSE()),"not used")</f>
        <v>not used</v>
      </c>
      <c r="P3804" s="84" t="n">
        <f aca="false">IF($N3804="P",VLOOKUP(H3804,PrcBuckets,2,FALSE()),0)</f>
        <v>0</v>
      </c>
      <c r="Q3804" s="84" t="n">
        <f aca="false">IF($N3804="D",VLOOKUP(H3804,BasisBuckets,2,FALSE()),0)</f>
        <v>12</v>
      </c>
      <c r="R3804" s="84" t="n">
        <f aca="false">IF($N3804="PHY",VLOOKUP(H3804,PGDBuckets,2,FALSE()),0)</f>
        <v>0</v>
      </c>
      <c r="S3804" s="84" t="n">
        <f aca="false">IF($N3804="G",VLOOKUP(H3804,PGDBuckets,2,FALSE()),0)</f>
        <v>0</v>
      </c>
      <c r="T3804" s="84" t="n">
        <f aca="false">SUM(P3804:S3804)</f>
        <v>12</v>
      </c>
      <c r="U3804" s="84" t="str">
        <f aca="false">IF(O3804="not used","-",O3804&amp;N3804&amp;T3804)</f>
        <v>-</v>
      </c>
      <c r="V3804" s="84" t="str">
        <f aca="false">IF(O3804="Not Used","-",VLOOKUP(D3804,FOLIOS,7,FALSE())&amp;H3804)</f>
        <v>-</v>
      </c>
      <c r="W3804" s="84" t="str">
        <f aca="false">IF(U3804="-","-",O3804&amp;E3804&amp;H3804)</f>
        <v>-</v>
      </c>
      <c r="X3804" s="85" t="str">
        <f aca="false">D3804&amp;G3804</f>
        <v>FT-CAND-ERMS-BASCGPR-AECO/BASIS</v>
      </c>
      <c r="AF3804" s="0" t="str">
        <f aca="false">D3804&amp;V3804</f>
        <v>FT-CAND-ERMS-BAS-</v>
      </c>
    </row>
    <row r="3805" customFormat="false" ht="12.75" hidden="false" customHeight="false" outlineLevel="0" collapsed="false">
      <c r="A3805" s="81" t="n">
        <v>36682</v>
      </c>
      <c r="B3805" s="82" t="s">
        <v>55</v>
      </c>
      <c r="C3805" s="82" t="s">
        <v>56</v>
      </c>
      <c r="D3805" s="82" t="s">
        <v>107</v>
      </c>
      <c r="E3805" s="82" t="s">
        <v>21</v>
      </c>
      <c r="F3805" s="81"/>
      <c r="G3805" s="82" t="s">
        <v>58</v>
      </c>
      <c r="H3805" s="90" t="n">
        <v>38353</v>
      </c>
      <c r="I3805" s="82" t="n">
        <v>0</v>
      </c>
      <c r="J3805" s="82" t="n">
        <v>0</v>
      </c>
      <c r="K3805" s="83" t="n">
        <f aca="false">IF(J3805=0,0,J3805/I3805)</f>
        <v>0</v>
      </c>
      <c r="L3805" s="83" t="n">
        <f aca="false">I3805/UOM</f>
        <v>0</v>
      </c>
      <c r="M3805" s="83" t="n">
        <f aca="false">J3805/UOM</f>
        <v>0</v>
      </c>
      <c r="N3805" s="84" t="str">
        <f aca="false">IF(F3805="P","PHY",IF(F3805="G","G",E3805))</f>
        <v>D</v>
      </c>
      <c r="O3805" s="84" t="str">
        <f aca="false">IF(ISNA(VLOOKUP(G3805,BadCanCurves,1,FALSE())),VLOOKUP(D3805,FOLIOS,6,FALSE()),"not used")</f>
        <v>not used</v>
      </c>
      <c r="P3805" s="84" t="n">
        <f aca="false">IF($N3805="P",VLOOKUP(H3805,PrcBuckets,2,FALSE()),0)</f>
        <v>0</v>
      </c>
      <c r="Q3805" s="84" t="n">
        <f aca="false">IF($N3805="D",VLOOKUP(H3805,BasisBuckets,2,FALSE()),0)</f>
        <v>13</v>
      </c>
      <c r="R3805" s="84" t="n">
        <f aca="false">IF($N3805="PHY",VLOOKUP(H3805,PGDBuckets,2,FALSE()),0)</f>
        <v>0</v>
      </c>
      <c r="S3805" s="84" t="n">
        <f aca="false">IF($N3805="G",VLOOKUP(H3805,PGDBuckets,2,FALSE()),0)</f>
        <v>0</v>
      </c>
      <c r="T3805" s="84" t="n">
        <f aca="false">SUM(P3805:S3805)</f>
        <v>13</v>
      </c>
      <c r="U3805" s="84" t="str">
        <f aca="false">IF(O3805="not used","-",O3805&amp;N3805&amp;T3805)</f>
        <v>-</v>
      </c>
      <c r="V3805" s="84" t="str">
        <f aca="false">IF(O3805="Not Used","-",VLOOKUP(D3805,FOLIOS,7,FALSE())&amp;H3805)</f>
        <v>-</v>
      </c>
      <c r="W3805" s="84" t="str">
        <f aca="false">IF(U3805="-","-",O3805&amp;E3805&amp;H3805)</f>
        <v>-</v>
      </c>
      <c r="X3805" s="85" t="str">
        <f aca="false">D3805&amp;G3805</f>
        <v>FT-CAND-ERMS-BASCGPR-AECO/BASIS</v>
      </c>
      <c r="AF3805" s="0" t="str">
        <f aca="false">D3805&amp;V3805</f>
        <v>FT-CAND-ERMS-BAS-</v>
      </c>
    </row>
    <row r="3806" customFormat="false" ht="12.75" hidden="false" customHeight="false" outlineLevel="0" collapsed="false">
      <c r="A3806" s="81" t="n">
        <v>36682</v>
      </c>
      <c r="B3806" s="82" t="s">
        <v>55</v>
      </c>
      <c r="C3806" s="82" t="s">
        <v>56</v>
      </c>
      <c r="D3806" s="82" t="s">
        <v>107</v>
      </c>
      <c r="E3806" s="82" t="s">
        <v>21</v>
      </c>
      <c r="F3806" s="81"/>
      <c r="G3806" s="82" t="s">
        <v>58</v>
      </c>
      <c r="H3806" s="90" t="n">
        <v>38384</v>
      </c>
      <c r="I3806" s="82" t="n">
        <v>0</v>
      </c>
      <c r="J3806" s="82" t="n">
        <v>0</v>
      </c>
      <c r="K3806" s="83" t="n">
        <f aca="false">IF(J3806=0,0,J3806/I3806)</f>
        <v>0</v>
      </c>
      <c r="L3806" s="83" t="n">
        <f aca="false">I3806/UOM</f>
        <v>0</v>
      </c>
      <c r="M3806" s="83" t="n">
        <f aca="false">J3806/UOM</f>
        <v>0</v>
      </c>
      <c r="N3806" s="84" t="str">
        <f aca="false">IF(F3806="P","PHY",IF(F3806="G","G",E3806))</f>
        <v>D</v>
      </c>
      <c r="O3806" s="84" t="str">
        <f aca="false">IF(ISNA(VLOOKUP(G3806,BadCanCurves,1,FALSE())),VLOOKUP(D3806,FOLIOS,6,FALSE()),"not used")</f>
        <v>not used</v>
      </c>
      <c r="P3806" s="84" t="n">
        <f aca="false">IF($N3806="P",VLOOKUP(H3806,PrcBuckets,2,FALSE()),0)</f>
        <v>0</v>
      </c>
      <c r="Q3806" s="84" t="n">
        <f aca="false">IF($N3806="D",VLOOKUP(H3806,BasisBuckets,2,FALSE()),0)</f>
        <v>13</v>
      </c>
      <c r="R3806" s="84" t="n">
        <f aca="false">IF($N3806="PHY",VLOOKUP(H3806,PGDBuckets,2,FALSE()),0)</f>
        <v>0</v>
      </c>
      <c r="S3806" s="84" t="n">
        <f aca="false">IF($N3806="G",VLOOKUP(H3806,PGDBuckets,2,FALSE()),0)</f>
        <v>0</v>
      </c>
      <c r="T3806" s="84" t="n">
        <f aca="false">SUM(P3806:S3806)</f>
        <v>13</v>
      </c>
      <c r="U3806" s="84" t="str">
        <f aca="false">IF(O3806="not used","-",O3806&amp;N3806&amp;T3806)</f>
        <v>-</v>
      </c>
      <c r="V3806" s="84" t="str">
        <f aca="false">IF(O3806="Not Used","-",VLOOKUP(D3806,FOLIOS,7,FALSE())&amp;H3806)</f>
        <v>-</v>
      </c>
      <c r="W3806" s="84" t="str">
        <f aca="false">IF(U3806="-","-",O3806&amp;E3806&amp;H3806)</f>
        <v>-</v>
      </c>
      <c r="X3806" s="85" t="str">
        <f aca="false">D3806&amp;G3806</f>
        <v>FT-CAND-ERMS-BASCGPR-AECO/BASIS</v>
      </c>
      <c r="AF3806" s="0" t="str">
        <f aca="false">D3806&amp;V3806</f>
        <v>FT-CAND-ERMS-BAS-</v>
      </c>
    </row>
    <row r="3807" customFormat="false" ht="12.75" hidden="false" customHeight="false" outlineLevel="0" collapsed="false">
      <c r="A3807" s="81" t="n">
        <v>36682</v>
      </c>
      <c r="B3807" s="82" t="s">
        <v>55</v>
      </c>
      <c r="C3807" s="82" t="s">
        <v>56</v>
      </c>
      <c r="D3807" s="82" t="s">
        <v>107</v>
      </c>
      <c r="E3807" s="82" t="s">
        <v>21</v>
      </c>
      <c r="F3807" s="81"/>
      <c r="G3807" s="82" t="s">
        <v>58</v>
      </c>
      <c r="H3807" s="90" t="n">
        <v>38412</v>
      </c>
      <c r="I3807" s="82" t="n">
        <v>0</v>
      </c>
      <c r="J3807" s="82" t="n">
        <v>0</v>
      </c>
      <c r="K3807" s="83" t="n">
        <f aca="false">IF(J3807=0,0,J3807/I3807)</f>
        <v>0</v>
      </c>
      <c r="L3807" s="83" t="n">
        <f aca="false">I3807/UOM</f>
        <v>0</v>
      </c>
      <c r="M3807" s="83" t="n">
        <f aca="false">J3807/UOM</f>
        <v>0</v>
      </c>
      <c r="N3807" s="84" t="str">
        <f aca="false">IF(F3807="P","PHY",IF(F3807="G","G",E3807))</f>
        <v>D</v>
      </c>
      <c r="O3807" s="84" t="str">
        <f aca="false">IF(ISNA(VLOOKUP(G3807,BadCanCurves,1,FALSE())),VLOOKUP(D3807,FOLIOS,6,FALSE()),"not used")</f>
        <v>not used</v>
      </c>
      <c r="P3807" s="84" t="n">
        <f aca="false">IF($N3807="P",VLOOKUP(H3807,PrcBuckets,2,FALSE()),0)</f>
        <v>0</v>
      </c>
      <c r="Q3807" s="84" t="n">
        <f aca="false">IF($N3807="D",VLOOKUP(H3807,BasisBuckets,2,FALSE()),0)</f>
        <v>13</v>
      </c>
      <c r="R3807" s="84" t="n">
        <f aca="false">IF($N3807="PHY",VLOOKUP(H3807,PGDBuckets,2,FALSE()),0)</f>
        <v>0</v>
      </c>
      <c r="S3807" s="84" t="n">
        <f aca="false">IF($N3807="G",VLOOKUP(H3807,PGDBuckets,2,FALSE()),0)</f>
        <v>0</v>
      </c>
      <c r="T3807" s="84" t="n">
        <f aca="false">SUM(P3807:S3807)</f>
        <v>13</v>
      </c>
      <c r="U3807" s="84" t="str">
        <f aca="false">IF(O3807="not used","-",O3807&amp;N3807&amp;T3807)</f>
        <v>-</v>
      </c>
      <c r="V3807" s="84" t="str">
        <f aca="false">IF(O3807="Not Used","-",VLOOKUP(D3807,FOLIOS,7,FALSE())&amp;H3807)</f>
        <v>-</v>
      </c>
      <c r="W3807" s="84" t="str">
        <f aca="false">IF(U3807="-","-",O3807&amp;E3807&amp;H3807)</f>
        <v>-</v>
      </c>
      <c r="X3807" s="85" t="str">
        <f aca="false">D3807&amp;G3807</f>
        <v>FT-CAND-ERMS-BASCGPR-AECO/BASIS</v>
      </c>
      <c r="AF3807" s="0" t="str">
        <f aca="false">D3807&amp;V3807</f>
        <v>FT-CAND-ERMS-BAS-</v>
      </c>
    </row>
    <row r="3808" customFormat="false" ht="12.75" hidden="false" customHeight="false" outlineLevel="0" collapsed="false">
      <c r="A3808" s="81" t="n">
        <v>36682</v>
      </c>
      <c r="B3808" s="82" t="s">
        <v>55</v>
      </c>
      <c r="C3808" s="82" t="s">
        <v>56</v>
      </c>
      <c r="D3808" s="82" t="s">
        <v>107</v>
      </c>
      <c r="E3808" s="82" t="s">
        <v>21</v>
      </c>
      <c r="F3808" s="81"/>
      <c r="G3808" s="82" t="s">
        <v>58</v>
      </c>
      <c r="H3808" s="90" t="n">
        <v>38443</v>
      </c>
      <c r="I3808" s="82" t="n">
        <v>0</v>
      </c>
      <c r="J3808" s="82" t="n">
        <v>0</v>
      </c>
      <c r="K3808" s="83" t="n">
        <f aca="false">IF(J3808=0,0,J3808/I3808)</f>
        <v>0</v>
      </c>
      <c r="L3808" s="83" t="n">
        <f aca="false">I3808/UOM</f>
        <v>0</v>
      </c>
      <c r="M3808" s="83" t="n">
        <f aca="false">J3808/UOM</f>
        <v>0</v>
      </c>
      <c r="N3808" s="84" t="str">
        <f aca="false">IF(F3808="P","PHY",IF(F3808="G","G",E3808))</f>
        <v>D</v>
      </c>
      <c r="O3808" s="84" t="str">
        <f aca="false">IF(ISNA(VLOOKUP(G3808,BadCanCurves,1,FALSE())),VLOOKUP(D3808,FOLIOS,6,FALSE()),"not used")</f>
        <v>not used</v>
      </c>
      <c r="P3808" s="84" t="n">
        <f aca="false">IF($N3808="P",VLOOKUP(H3808,PrcBuckets,2,FALSE()),0)</f>
        <v>0</v>
      </c>
      <c r="Q3808" s="84" t="n">
        <f aca="false">IF($N3808="D",VLOOKUP(H3808,BasisBuckets,2,FALSE()),0)</f>
        <v>13</v>
      </c>
      <c r="R3808" s="84" t="n">
        <f aca="false">IF($N3808="PHY",VLOOKUP(H3808,PGDBuckets,2,FALSE()),0)</f>
        <v>0</v>
      </c>
      <c r="S3808" s="84" t="n">
        <f aca="false">IF($N3808="G",VLOOKUP(H3808,PGDBuckets,2,FALSE()),0)</f>
        <v>0</v>
      </c>
      <c r="T3808" s="84" t="n">
        <f aca="false">SUM(P3808:S3808)</f>
        <v>13</v>
      </c>
      <c r="U3808" s="84" t="str">
        <f aca="false">IF(O3808="not used","-",O3808&amp;N3808&amp;T3808)</f>
        <v>-</v>
      </c>
      <c r="V3808" s="84" t="str">
        <f aca="false">IF(O3808="Not Used","-",VLOOKUP(D3808,FOLIOS,7,FALSE())&amp;H3808)</f>
        <v>-</v>
      </c>
      <c r="W3808" s="84" t="str">
        <f aca="false">IF(U3808="-","-",O3808&amp;E3808&amp;H3808)</f>
        <v>-</v>
      </c>
      <c r="X3808" s="85" t="str">
        <f aca="false">D3808&amp;G3808</f>
        <v>FT-CAND-ERMS-BASCGPR-AECO/BASIS</v>
      </c>
      <c r="AF3808" s="0" t="str">
        <f aca="false">D3808&amp;V3808</f>
        <v>FT-CAND-ERMS-BAS-</v>
      </c>
    </row>
    <row r="3809" customFormat="false" ht="12.75" hidden="false" customHeight="false" outlineLevel="0" collapsed="false">
      <c r="A3809" s="81" t="n">
        <v>36682</v>
      </c>
      <c r="B3809" s="82" t="s">
        <v>55</v>
      </c>
      <c r="C3809" s="82" t="s">
        <v>56</v>
      </c>
      <c r="D3809" s="82" t="s">
        <v>107</v>
      </c>
      <c r="E3809" s="82" t="s">
        <v>21</v>
      </c>
      <c r="F3809" s="81"/>
      <c r="G3809" s="82" t="s">
        <v>58</v>
      </c>
      <c r="H3809" s="90" t="n">
        <v>38473</v>
      </c>
      <c r="I3809" s="82" t="n">
        <v>0</v>
      </c>
      <c r="J3809" s="82" t="n">
        <v>0</v>
      </c>
      <c r="K3809" s="83" t="n">
        <f aca="false">IF(J3809=0,0,J3809/I3809)</f>
        <v>0</v>
      </c>
      <c r="L3809" s="83" t="n">
        <f aca="false">I3809/UOM</f>
        <v>0</v>
      </c>
      <c r="M3809" s="83" t="n">
        <f aca="false">J3809/UOM</f>
        <v>0</v>
      </c>
      <c r="N3809" s="84" t="str">
        <f aca="false">IF(F3809="P","PHY",IF(F3809="G","G",E3809))</f>
        <v>D</v>
      </c>
      <c r="O3809" s="84" t="str">
        <f aca="false">IF(ISNA(VLOOKUP(G3809,BadCanCurves,1,FALSE())),VLOOKUP(D3809,FOLIOS,6,FALSE()),"not used")</f>
        <v>not used</v>
      </c>
      <c r="P3809" s="84" t="n">
        <f aca="false">IF($N3809="P",VLOOKUP(H3809,PrcBuckets,2,FALSE()),0)</f>
        <v>0</v>
      </c>
      <c r="Q3809" s="84" t="n">
        <f aca="false">IF($N3809="D",VLOOKUP(H3809,BasisBuckets,2,FALSE()),0)</f>
        <v>13</v>
      </c>
      <c r="R3809" s="84" t="n">
        <f aca="false">IF($N3809="PHY",VLOOKUP(H3809,PGDBuckets,2,FALSE()),0)</f>
        <v>0</v>
      </c>
      <c r="S3809" s="84" t="n">
        <f aca="false">IF($N3809="G",VLOOKUP(H3809,PGDBuckets,2,FALSE()),0)</f>
        <v>0</v>
      </c>
      <c r="T3809" s="84" t="n">
        <f aca="false">SUM(P3809:S3809)</f>
        <v>13</v>
      </c>
      <c r="U3809" s="84" t="str">
        <f aca="false">IF(O3809="not used","-",O3809&amp;N3809&amp;T3809)</f>
        <v>-</v>
      </c>
      <c r="V3809" s="84" t="str">
        <f aca="false">IF(O3809="Not Used","-",VLOOKUP(D3809,FOLIOS,7,FALSE())&amp;H3809)</f>
        <v>-</v>
      </c>
      <c r="W3809" s="84" t="str">
        <f aca="false">IF(U3809="-","-",O3809&amp;E3809&amp;H3809)</f>
        <v>-</v>
      </c>
      <c r="X3809" s="85" t="str">
        <f aca="false">D3809&amp;G3809</f>
        <v>FT-CAND-ERMS-BASCGPR-AECO/BASIS</v>
      </c>
      <c r="AF3809" s="0" t="str">
        <f aca="false">D3809&amp;V3809</f>
        <v>FT-CAND-ERMS-BAS-</v>
      </c>
    </row>
    <row r="3810" customFormat="false" ht="12.75" hidden="false" customHeight="false" outlineLevel="0" collapsed="false">
      <c r="A3810" s="81" t="n">
        <v>36682</v>
      </c>
      <c r="B3810" s="82" t="s">
        <v>55</v>
      </c>
      <c r="C3810" s="82" t="s">
        <v>56</v>
      </c>
      <c r="D3810" s="82" t="s">
        <v>107</v>
      </c>
      <c r="E3810" s="82" t="s">
        <v>21</v>
      </c>
      <c r="F3810" s="81"/>
      <c r="G3810" s="82" t="s">
        <v>58</v>
      </c>
      <c r="H3810" s="90" t="n">
        <v>38504</v>
      </c>
      <c r="I3810" s="82" t="n">
        <v>0</v>
      </c>
      <c r="J3810" s="82" t="n">
        <v>0</v>
      </c>
      <c r="K3810" s="83" t="n">
        <f aca="false">IF(J3810=0,0,J3810/I3810)</f>
        <v>0</v>
      </c>
      <c r="L3810" s="83" t="n">
        <f aca="false">I3810/UOM</f>
        <v>0</v>
      </c>
      <c r="M3810" s="83" t="n">
        <f aca="false">J3810/UOM</f>
        <v>0</v>
      </c>
      <c r="N3810" s="84" t="str">
        <f aca="false">IF(F3810="P","PHY",IF(F3810="G","G",E3810))</f>
        <v>D</v>
      </c>
      <c r="O3810" s="84" t="str">
        <f aca="false">IF(ISNA(VLOOKUP(G3810,BadCanCurves,1,FALSE())),VLOOKUP(D3810,FOLIOS,6,FALSE()),"not used")</f>
        <v>not used</v>
      </c>
      <c r="P3810" s="84" t="n">
        <f aca="false">IF($N3810="P",VLOOKUP(H3810,PrcBuckets,2,FALSE()),0)</f>
        <v>0</v>
      </c>
      <c r="Q3810" s="84" t="n">
        <f aca="false">IF($N3810="D",VLOOKUP(H3810,BasisBuckets,2,FALSE()),0)</f>
        <v>13</v>
      </c>
      <c r="R3810" s="84" t="n">
        <f aca="false">IF($N3810="PHY",VLOOKUP(H3810,PGDBuckets,2,FALSE()),0)</f>
        <v>0</v>
      </c>
      <c r="S3810" s="84" t="n">
        <f aca="false">IF($N3810="G",VLOOKUP(H3810,PGDBuckets,2,FALSE()),0)</f>
        <v>0</v>
      </c>
      <c r="T3810" s="84" t="n">
        <f aca="false">SUM(P3810:S3810)</f>
        <v>13</v>
      </c>
      <c r="U3810" s="84" t="str">
        <f aca="false">IF(O3810="not used","-",O3810&amp;N3810&amp;T3810)</f>
        <v>-</v>
      </c>
      <c r="V3810" s="84" t="str">
        <f aca="false">IF(O3810="Not Used","-",VLOOKUP(D3810,FOLIOS,7,FALSE())&amp;H3810)</f>
        <v>-</v>
      </c>
      <c r="W3810" s="84" t="str">
        <f aca="false">IF(U3810="-","-",O3810&amp;E3810&amp;H3810)</f>
        <v>-</v>
      </c>
      <c r="X3810" s="85" t="str">
        <f aca="false">D3810&amp;G3810</f>
        <v>FT-CAND-ERMS-BASCGPR-AECO/BASIS</v>
      </c>
      <c r="AF3810" s="0" t="str">
        <f aca="false">D3810&amp;V3810</f>
        <v>FT-CAND-ERMS-BAS-</v>
      </c>
    </row>
    <row r="3811" customFormat="false" ht="12.75" hidden="false" customHeight="false" outlineLevel="0" collapsed="false">
      <c r="A3811" s="81" t="n">
        <v>36682</v>
      </c>
      <c r="B3811" s="82" t="s">
        <v>55</v>
      </c>
      <c r="C3811" s="82" t="s">
        <v>56</v>
      </c>
      <c r="D3811" s="82" t="s">
        <v>107</v>
      </c>
      <c r="E3811" s="82" t="s">
        <v>21</v>
      </c>
      <c r="F3811" s="81"/>
      <c r="G3811" s="82" t="s">
        <v>58</v>
      </c>
      <c r="H3811" s="90" t="n">
        <v>38534</v>
      </c>
      <c r="I3811" s="82" t="n">
        <v>0</v>
      </c>
      <c r="J3811" s="82" t="n">
        <v>0</v>
      </c>
      <c r="K3811" s="83" t="n">
        <f aca="false">IF(J3811=0,0,J3811/I3811)</f>
        <v>0</v>
      </c>
      <c r="L3811" s="83" t="n">
        <f aca="false">I3811/UOM</f>
        <v>0</v>
      </c>
      <c r="M3811" s="83" t="n">
        <f aca="false">J3811/UOM</f>
        <v>0</v>
      </c>
      <c r="N3811" s="84" t="str">
        <f aca="false">IF(F3811="P","PHY",IF(F3811="G","G",E3811))</f>
        <v>D</v>
      </c>
      <c r="O3811" s="84" t="str">
        <f aca="false">IF(ISNA(VLOOKUP(G3811,BadCanCurves,1,FALSE())),VLOOKUP(D3811,FOLIOS,6,FALSE()),"not used")</f>
        <v>not used</v>
      </c>
      <c r="P3811" s="84" t="n">
        <f aca="false">IF($N3811="P",VLOOKUP(H3811,PrcBuckets,2,FALSE()),0)</f>
        <v>0</v>
      </c>
      <c r="Q3811" s="84" t="n">
        <f aca="false">IF($N3811="D",VLOOKUP(H3811,BasisBuckets,2,FALSE()),0)</f>
        <v>13</v>
      </c>
      <c r="R3811" s="84" t="n">
        <f aca="false">IF($N3811="PHY",VLOOKUP(H3811,PGDBuckets,2,FALSE()),0)</f>
        <v>0</v>
      </c>
      <c r="S3811" s="84" t="n">
        <f aca="false">IF($N3811="G",VLOOKUP(H3811,PGDBuckets,2,FALSE()),0)</f>
        <v>0</v>
      </c>
      <c r="T3811" s="84" t="n">
        <f aca="false">SUM(P3811:S3811)</f>
        <v>13</v>
      </c>
      <c r="U3811" s="84" t="str">
        <f aca="false">IF(O3811="not used","-",O3811&amp;N3811&amp;T3811)</f>
        <v>-</v>
      </c>
      <c r="V3811" s="84" t="str">
        <f aca="false">IF(O3811="Not Used","-",VLOOKUP(D3811,FOLIOS,7,FALSE())&amp;H3811)</f>
        <v>-</v>
      </c>
      <c r="W3811" s="84" t="str">
        <f aca="false">IF(U3811="-","-",O3811&amp;E3811&amp;H3811)</f>
        <v>-</v>
      </c>
      <c r="X3811" s="85" t="str">
        <f aca="false">D3811&amp;G3811</f>
        <v>FT-CAND-ERMS-BASCGPR-AECO/BASIS</v>
      </c>
      <c r="AF3811" s="0" t="str">
        <f aca="false">D3811&amp;V3811</f>
        <v>FT-CAND-ERMS-BAS-</v>
      </c>
    </row>
    <row r="3812" customFormat="false" ht="12.75" hidden="false" customHeight="false" outlineLevel="0" collapsed="false">
      <c r="A3812" s="81" t="n">
        <v>36682</v>
      </c>
      <c r="B3812" s="82" t="s">
        <v>55</v>
      </c>
      <c r="C3812" s="82" t="s">
        <v>56</v>
      </c>
      <c r="D3812" s="82" t="s">
        <v>107</v>
      </c>
      <c r="E3812" s="82" t="s">
        <v>21</v>
      </c>
      <c r="F3812" s="81"/>
      <c r="G3812" s="82" t="s">
        <v>58</v>
      </c>
      <c r="H3812" s="90" t="n">
        <v>38565</v>
      </c>
      <c r="I3812" s="82" t="n">
        <v>0</v>
      </c>
      <c r="J3812" s="82" t="n">
        <v>0</v>
      </c>
      <c r="K3812" s="83" t="n">
        <f aca="false">IF(J3812=0,0,J3812/I3812)</f>
        <v>0</v>
      </c>
      <c r="L3812" s="83" t="n">
        <f aca="false">I3812/UOM</f>
        <v>0</v>
      </c>
      <c r="M3812" s="83" t="n">
        <f aca="false">J3812/UOM</f>
        <v>0</v>
      </c>
      <c r="N3812" s="84" t="str">
        <f aca="false">IF(F3812="P","PHY",IF(F3812="G","G",E3812))</f>
        <v>D</v>
      </c>
      <c r="O3812" s="84" t="str">
        <f aca="false">IF(ISNA(VLOOKUP(G3812,BadCanCurves,1,FALSE())),VLOOKUP(D3812,FOLIOS,6,FALSE()),"not used")</f>
        <v>not used</v>
      </c>
      <c r="P3812" s="84" t="n">
        <f aca="false">IF($N3812="P",VLOOKUP(H3812,PrcBuckets,2,FALSE()),0)</f>
        <v>0</v>
      </c>
      <c r="Q3812" s="84" t="n">
        <f aca="false">IF($N3812="D",VLOOKUP(H3812,BasisBuckets,2,FALSE()),0)</f>
        <v>13</v>
      </c>
      <c r="R3812" s="84" t="n">
        <f aca="false">IF($N3812="PHY",VLOOKUP(H3812,PGDBuckets,2,FALSE()),0)</f>
        <v>0</v>
      </c>
      <c r="S3812" s="84" t="n">
        <f aca="false">IF($N3812="G",VLOOKUP(H3812,PGDBuckets,2,FALSE()),0)</f>
        <v>0</v>
      </c>
      <c r="T3812" s="84" t="n">
        <f aca="false">SUM(P3812:S3812)</f>
        <v>13</v>
      </c>
      <c r="U3812" s="84" t="str">
        <f aca="false">IF(O3812="not used","-",O3812&amp;N3812&amp;T3812)</f>
        <v>-</v>
      </c>
      <c r="V3812" s="84" t="str">
        <f aca="false">IF(O3812="Not Used","-",VLOOKUP(D3812,FOLIOS,7,FALSE())&amp;H3812)</f>
        <v>-</v>
      </c>
      <c r="W3812" s="84" t="str">
        <f aca="false">IF(U3812="-","-",O3812&amp;E3812&amp;H3812)</f>
        <v>-</v>
      </c>
      <c r="X3812" s="85" t="str">
        <f aca="false">D3812&amp;G3812</f>
        <v>FT-CAND-ERMS-BASCGPR-AECO/BASIS</v>
      </c>
      <c r="AF3812" s="0" t="str">
        <f aca="false">D3812&amp;V3812</f>
        <v>FT-CAND-ERMS-BAS-</v>
      </c>
    </row>
    <row r="3813" customFormat="false" ht="12.75" hidden="false" customHeight="false" outlineLevel="0" collapsed="false">
      <c r="A3813" s="81" t="n">
        <v>36682</v>
      </c>
      <c r="B3813" s="82" t="s">
        <v>55</v>
      </c>
      <c r="C3813" s="82" t="s">
        <v>56</v>
      </c>
      <c r="D3813" s="82" t="s">
        <v>107</v>
      </c>
      <c r="E3813" s="82" t="s">
        <v>21</v>
      </c>
      <c r="F3813" s="81"/>
      <c r="G3813" s="82" t="s">
        <v>58</v>
      </c>
      <c r="H3813" s="90" t="n">
        <v>38596</v>
      </c>
      <c r="I3813" s="82" t="n">
        <v>0</v>
      </c>
      <c r="J3813" s="82" t="n">
        <v>0</v>
      </c>
      <c r="K3813" s="83" t="n">
        <f aca="false">IF(J3813=0,0,J3813/I3813)</f>
        <v>0</v>
      </c>
      <c r="L3813" s="83" t="n">
        <f aca="false">I3813/UOM</f>
        <v>0</v>
      </c>
      <c r="M3813" s="83" t="n">
        <f aca="false">J3813/UOM</f>
        <v>0</v>
      </c>
      <c r="N3813" s="84" t="str">
        <f aca="false">IF(F3813="P","PHY",IF(F3813="G","G",E3813))</f>
        <v>D</v>
      </c>
      <c r="O3813" s="84" t="str">
        <f aca="false">IF(ISNA(VLOOKUP(G3813,BadCanCurves,1,FALSE())),VLOOKUP(D3813,FOLIOS,6,FALSE()),"not used")</f>
        <v>not used</v>
      </c>
      <c r="P3813" s="84" t="n">
        <f aca="false">IF($N3813="P",VLOOKUP(H3813,PrcBuckets,2,FALSE()),0)</f>
        <v>0</v>
      </c>
      <c r="Q3813" s="84" t="n">
        <f aca="false">IF($N3813="D",VLOOKUP(H3813,BasisBuckets,2,FALSE()),0)</f>
        <v>13</v>
      </c>
      <c r="R3813" s="84" t="n">
        <f aca="false">IF($N3813="PHY",VLOOKUP(H3813,PGDBuckets,2,FALSE()),0)</f>
        <v>0</v>
      </c>
      <c r="S3813" s="84" t="n">
        <f aca="false">IF($N3813="G",VLOOKUP(H3813,PGDBuckets,2,FALSE()),0)</f>
        <v>0</v>
      </c>
      <c r="T3813" s="84" t="n">
        <f aca="false">SUM(P3813:S3813)</f>
        <v>13</v>
      </c>
      <c r="U3813" s="84" t="str">
        <f aca="false">IF(O3813="not used","-",O3813&amp;N3813&amp;T3813)</f>
        <v>-</v>
      </c>
      <c r="V3813" s="84" t="str">
        <f aca="false">IF(O3813="Not Used","-",VLOOKUP(D3813,FOLIOS,7,FALSE())&amp;H3813)</f>
        <v>-</v>
      </c>
      <c r="W3813" s="84" t="str">
        <f aca="false">IF(U3813="-","-",O3813&amp;E3813&amp;H3813)</f>
        <v>-</v>
      </c>
      <c r="X3813" s="85" t="str">
        <f aca="false">D3813&amp;G3813</f>
        <v>FT-CAND-ERMS-BASCGPR-AECO/BASIS</v>
      </c>
      <c r="AF3813" s="0" t="str">
        <f aca="false">D3813&amp;V3813</f>
        <v>FT-CAND-ERMS-BAS-</v>
      </c>
    </row>
    <row r="3814" customFormat="false" ht="12.75" hidden="false" customHeight="false" outlineLevel="0" collapsed="false">
      <c r="A3814" s="81" t="n">
        <v>36682</v>
      </c>
      <c r="B3814" s="82" t="s">
        <v>55</v>
      </c>
      <c r="C3814" s="82" t="s">
        <v>56</v>
      </c>
      <c r="D3814" s="82" t="s">
        <v>107</v>
      </c>
      <c r="E3814" s="82" t="s">
        <v>21</v>
      </c>
      <c r="F3814" s="81"/>
      <c r="G3814" s="82" t="s">
        <v>58</v>
      </c>
      <c r="H3814" s="90" t="n">
        <v>38626</v>
      </c>
      <c r="I3814" s="82" t="n">
        <v>0</v>
      </c>
      <c r="J3814" s="82" t="n">
        <v>0</v>
      </c>
      <c r="K3814" s="83" t="n">
        <f aca="false">IF(J3814=0,0,J3814/I3814)</f>
        <v>0</v>
      </c>
      <c r="L3814" s="83" t="n">
        <f aca="false">I3814/UOM</f>
        <v>0</v>
      </c>
      <c r="M3814" s="83" t="n">
        <f aca="false">J3814/UOM</f>
        <v>0</v>
      </c>
      <c r="N3814" s="84" t="str">
        <f aca="false">IF(F3814="P","PHY",IF(F3814="G","G",E3814))</f>
        <v>D</v>
      </c>
      <c r="O3814" s="84" t="str">
        <f aca="false">IF(ISNA(VLOOKUP(G3814,BadCanCurves,1,FALSE())),VLOOKUP(D3814,FOLIOS,6,FALSE()),"not used")</f>
        <v>not used</v>
      </c>
      <c r="P3814" s="84" t="n">
        <f aca="false">IF($N3814="P",VLOOKUP(H3814,PrcBuckets,2,FALSE()),0)</f>
        <v>0</v>
      </c>
      <c r="Q3814" s="84" t="n">
        <f aca="false">IF($N3814="D",VLOOKUP(H3814,BasisBuckets,2,FALSE()),0)</f>
        <v>13</v>
      </c>
      <c r="R3814" s="84" t="n">
        <f aca="false">IF($N3814="PHY",VLOOKUP(H3814,PGDBuckets,2,FALSE()),0)</f>
        <v>0</v>
      </c>
      <c r="S3814" s="84" t="n">
        <f aca="false">IF($N3814="G",VLOOKUP(H3814,PGDBuckets,2,FALSE()),0)</f>
        <v>0</v>
      </c>
      <c r="T3814" s="84" t="n">
        <f aca="false">SUM(P3814:S3814)</f>
        <v>13</v>
      </c>
      <c r="U3814" s="84" t="str">
        <f aca="false">IF(O3814="not used","-",O3814&amp;N3814&amp;T3814)</f>
        <v>-</v>
      </c>
      <c r="V3814" s="84" t="str">
        <f aca="false">IF(O3814="Not Used","-",VLOOKUP(D3814,FOLIOS,7,FALSE())&amp;H3814)</f>
        <v>-</v>
      </c>
      <c r="W3814" s="84" t="str">
        <f aca="false">IF(U3814="-","-",O3814&amp;E3814&amp;H3814)</f>
        <v>-</v>
      </c>
      <c r="X3814" s="85" t="str">
        <f aca="false">D3814&amp;G3814</f>
        <v>FT-CAND-ERMS-BASCGPR-AECO/BASIS</v>
      </c>
      <c r="AF3814" s="0" t="str">
        <f aca="false">D3814&amp;V3814</f>
        <v>FT-CAND-ERMS-BAS-</v>
      </c>
    </row>
    <row r="3815" customFormat="false" ht="12.75" hidden="false" customHeight="false" outlineLevel="0" collapsed="false">
      <c r="A3815" s="81" t="n">
        <v>36682</v>
      </c>
      <c r="B3815" s="82" t="s">
        <v>55</v>
      </c>
      <c r="C3815" s="82" t="s">
        <v>56</v>
      </c>
      <c r="D3815" s="82" t="s">
        <v>107</v>
      </c>
      <c r="E3815" s="82" t="s">
        <v>21</v>
      </c>
      <c r="F3815" s="81"/>
      <c r="G3815" s="82" t="s">
        <v>58</v>
      </c>
      <c r="H3815" s="90" t="n">
        <v>38657</v>
      </c>
      <c r="I3815" s="82" t="n">
        <v>0</v>
      </c>
      <c r="J3815" s="82" t="n">
        <v>0</v>
      </c>
      <c r="K3815" s="83" t="n">
        <f aca="false">IF(J3815=0,0,J3815/I3815)</f>
        <v>0</v>
      </c>
      <c r="L3815" s="83" t="n">
        <f aca="false">I3815/UOM</f>
        <v>0</v>
      </c>
      <c r="M3815" s="83" t="n">
        <f aca="false">J3815/UOM</f>
        <v>0</v>
      </c>
      <c r="N3815" s="84" t="str">
        <f aca="false">IF(F3815="P","PHY",IF(F3815="G","G",E3815))</f>
        <v>D</v>
      </c>
      <c r="O3815" s="84" t="str">
        <f aca="false">IF(ISNA(VLOOKUP(G3815,BadCanCurves,1,FALSE())),VLOOKUP(D3815,FOLIOS,6,FALSE()),"not used")</f>
        <v>not used</v>
      </c>
      <c r="P3815" s="84" t="n">
        <f aca="false">IF($N3815="P",VLOOKUP(H3815,PrcBuckets,2,FALSE()),0)</f>
        <v>0</v>
      </c>
      <c r="Q3815" s="84" t="n">
        <f aca="false">IF($N3815="D",VLOOKUP(H3815,BasisBuckets,2,FALSE()),0)</f>
        <v>13</v>
      </c>
      <c r="R3815" s="84" t="n">
        <f aca="false">IF($N3815="PHY",VLOOKUP(H3815,PGDBuckets,2,FALSE()),0)</f>
        <v>0</v>
      </c>
      <c r="S3815" s="84" t="n">
        <f aca="false">IF($N3815="G",VLOOKUP(H3815,PGDBuckets,2,FALSE()),0)</f>
        <v>0</v>
      </c>
      <c r="T3815" s="84" t="n">
        <f aca="false">SUM(P3815:S3815)</f>
        <v>13</v>
      </c>
      <c r="U3815" s="84" t="str">
        <f aca="false">IF(O3815="not used","-",O3815&amp;N3815&amp;T3815)</f>
        <v>-</v>
      </c>
      <c r="V3815" s="84" t="str">
        <f aca="false">IF(O3815="Not Used","-",VLOOKUP(D3815,FOLIOS,7,FALSE())&amp;H3815)</f>
        <v>-</v>
      </c>
      <c r="W3815" s="84" t="str">
        <f aca="false">IF(U3815="-","-",O3815&amp;E3815&amp;H3815)</f>
        <v>-</v>
      </c>
      <c r="X3815" s="85" t="str">
        <f aca="false">D3815&amp;G3815</f>
        <v>FT-CAND-ERMS-BASCGPR-AECO/BASIS</v>
      </c>
      <c r="AF3815" s="0" t="str">
        <f aca="false">D3815&amp;V3815</f>
        <v>FT-CAND-ERMS-BAS-</v>
      </c>
    </row>
    <row r="3816" customFormat="false" ht="12.75" hidden="false" customHeight="false" outlineLevel="0" collapsed="false">
      <c r="A3816" s="81" t="n">
        <v>36682</v>
      </c>
      <c r="B3816" s="82" t="s">
        <v>55</v>
      </c>
      <c r="C3816" s="82" t="s">
        <v>56</v>
      </c>
      <c r="D3816" s="82" t="s">
        <v>107</v>
      </c>
      <c r="E3816" s="82" t="s">
        <v>21</v>
      </c>
      <c r="F3816" s="81"/>
      <c r="G3816" s="82" t="s">
        <v>58</v>
      </c>
      <c r="H3816" s="90" t="n">
        <v>38687</v>
      </c>
      <c r="I3816" s="82" t="n">
        <v>0</v>
      </c>
      <c r="J3816" s="82" t="n">
        <v>0</v>
      </c>
      <c r="K3816" s="83" t="n">
        <f aca="false">IF(J3816=0,0,J3816/I3816)</f>
        <v>0</v>
      </c>
      <c r="L3816" s="83" t="n">
        <f aca="false">I3816/UOM</f>
        <v>0</v>
      </c>
      <c r="M3816" s="83" t="n">
        <f aca="false">J3816/UOM</f>
        <v>0</v>
      </c>
      <c r="N3816" s="84" t="str">
        <f aca="false">IF(F3816="P","PHY",IF(F3816="G","G",E3816))</f>
        <v>D</v>
      </c>
      <c r="O3816" s="84" t="str">
        <f aca="false">IF(ISNA(VLOOKUP(G3816,BadCanCurves,1,FALSE())),VLOOKUP(D3816,FOLIOS,6,FALSE()),"not used")</f>
        <v>not used</v>
      </c>
      <c r="P3816" s="84" t="n">
        <f aca="false">IF($N3816="P",VLOOKUP(H3816,PrcBuckets,2,FALSE()),0)</f>
        <v>0</v>
      </c>
      <c r="Q3816" s="84" t="n">
        <f aca="false">IF($N3816="D",VLOOKUP(H3816,BasisBuckets,2,FALSE()),0)</f>
        <v>13</v>
      </c>
      <c r="R3816" s="84" t="n">
        <f aca="false">IF($N3816="PHY",VLOOKUP(H3816,PGDBuckets,2,FALSE()),0)</f>
        <v>0</v>
      </c>
      <c r="S3816" s="84" t="n">
        <f aca="false">IF($N3816="G",VLOOKUP(H3816,PGDBuckets,2,FALSE()),0)</f>
        <v>0</v>
      </c>
      <c r="T3816" s="84" t="n">
        <f aca="false">SUM(P3816:S3816)</f>
        <v>13</v>
      </c>
      <c r="U3816" s="84" t="str">
        <f aca="false">IF(O3816="not used","-",O3816&amp;N3816&amp;T3816)</f>
        <v>-</v>
      </c>
      <c r="V3816" s="84" t="str">
        <f aca="false">IF(O3816="Not Used","-",VLOOKUP(D3816,FOLIOS,7,FALSE())&amp;H3816)</f>
        <v>-</v>
      </c>
      <c r="W3816" s="84" t="str">
        <f aca="false">IF(U3816="-","-",O3816&amp;E3816&amp;H3816)</f>
        <v>-</v>
      </c>
      <c r="X3816" s="85" t="str">
        <f aca="false">D3816&amp;G3816</f>
        <v>FT-CAND-ERMS-BASCGPR-AECO/BASIS</v>
      </c>
      <c r="AF3816" s="0" t="str">
        <f aca="false">D3816&amp;V3816</f>
        <v>FT-CAND-ERMS-BAS-</v>
      </c>
    </row>
    <row r="3817" customFormat="false" ht="12.75" hidden="false" customHeight="false" outlineLevel="0" collapsed="false">
      <c r="A3817" s="81" t="n">
        <v>36682</v>
      </c>
      <c r="B3817" s="82" t="s">
        <v>55</v>
      </c>
      <c r="C3817" s="82" t="s">
        <v>56</v>
      </c>
      <c r="D3817" s="82" t="s">
        <v>107</v>
      </c>
      <c r="E3817" s="82" t="s">
        <v>21</v>
      </c>
      <c r="F3817" s="81"/>
      <c r="G3817" s="82" t="s">
        <v>58</v>
      </c>
      <c r="H3817" s="90" t="n">
        <v>38718</v>
      </c>
      <c r="I3817" s="82" t="n">
        <v>0</v>
      </c>
      <c r="J3817" s="82" t="n">
        <v>0</v>
      </c>
      <c r="K3817" s="83" t="n">
        <f aca="false">IF(J3817=0,0,J3817/I3817)</f>
        <v>0</v>
      </c>
      <c r="L3817" s="83" t="n">
        <f aca="false">I3817/UOM</f>
        <v>0</v>
      </c>
      <c r="M3817" s="83" t="n">
        <f aca="false">J3817/UOM</f>
        <v>0</v>
      </c>
      <c r="N3817" s="84" t="str">
        <f aca="false">IF(F3817="P","PHY",IF(F3817="G","G",E3817))</f>
        <v>D</v>
      </c>
      <c r="O3817" s="84" t="str">
        <f aca="false">IF(ISNA(VLOOKUP(G3817,BadCanCurves,1,FALSE())),VLOOKUP(D3817,FOLIOS,6,FALSE()),"not used")</f>
        <v>not used</v>
      </c>
      <c r="P3817" s="84" t="n">
        <f aca="false">IF($N3817="P",VLOOKUP(H3817,PrcBuckets,2,FALSE()),0)</f>
        <v>0</v>
      </c>
      <c r="Q3817" s="84" t="n">
        <f aca="false">IF($N3817="D",VLOOKUP(H3817,BasisBuckets,2,FALSE()),0)</f>
        <v>13</v>
      </c>
      <c r="R3817" s="84" t="n">
        <f aca="false">IF($N3817="PHY",VLOOKUP(H3817,PGDBuckets,2,FALSE()),0)</f>
        <v>0</v>
      </c>
      <c r="S3817" s="84" t="n">
        <f aca="false">IF($N3817="G",VLOOKUP(H3817,PGDBuckets,2,FALSE()),0)</f>
        <v>0</v>
      </c>
      <c r="T3817" s="84" t="n">
        <f aca="false">SUM(P3817:S3817)</f>
        <v>13</v>
      </c>
      <c r="U3817" s="84" t="str">
        <f aca="false">IF(O3817="not used","-",O3817&amp;N3817&amp;T3817)</f>
        <v>-</v>
      </c>
      <c r="V3817" s="84" t="str">
        <f aca="false">IF(O3817="Not Used","-",VLOOKUP(D3817,FOLIOS,7,FALSE())&amp;H3817)</f>
        <v>-</v>
      </c>
      <c r="W3817" s="84" t="str">
        <f aca="false">IF(U3817="-","-",O3817&amp;E3817&amp;H3817)</f>
        <v>-</v>
      </c>
      <c r="X3817" s="85" t="str">
        <f aca="false">D3817&amp;G3817</f>
        <v>FT-CAND-ERMS-BASCGPR-AECO/BASIS</v>
      </c>
      <c r="AF3817" s="0" t="str">
        <f aca="false">D3817&amp;V3817</f>
        <v>FT-CAND-ERMS-BAS-</v>
      </c>
    </row>
    <row r="3818" customFormat="false" ht="12.75" hidden="false" customHeight="false" outlineLevel="0" collapsed="false">
      <c r="A3818" s="81" t="n">
        <v>36682</v>
      </c>
      <c r="B3818" s="82" t="s">
        <v>55</v>
      </c>
      <c r="C3818" s="82" t="s">
        <v>56</v>
      </c>
      <c r="D3818" s="82" t="s">
        <v>107</v>
      </c>
      <c r="E3818" s="82" t="s">
        <v>21</v>
      </c>
      <c r="F3818" s="81"/>
      <c r="G3818" s="82" t="s">
        <v>58</v>
      </c>
      <c r="H3818" s="90" t="n">
        <v>38749</v>
      </c>
      <c r="I3818" s="82" t="n">
        <v>0</v>
      </c>
      <c r="J3818" s="82" t="n">
        <v>0</v>
      </c>
      <c r="K3818" s="83" t="n">
        <f aca="false">IF(J3818=0,0,J3818/I3818)</f>
        <v>0</v>
      </c>
      <c r="L3818" s="83" t="n">
        <f aca="false">I3818/UOM</f>
        <v>0</v>
      </c>
      <c r="M3818" s="83" t="n">
        <f aca="false">J3818/UOM</f>
        <v>0</v>
      </c>
      <c r="N3818" s="84" t="str">
        <f aca="false">IF(F3818="P","PHY",IF(F3818="G","G",E3818))</f>
        <v>D</v>
      </c>
      <c r="O3818" s="84" t="str">
        <f aca="false">IF(ISNA(VLOOKUP(G3818,BadCanCurves,1,FALSE())),VLOOKUP(D3818,FOLIOS,6,FALSE()),"not used")</f>
        <v>not used</v>
      </c>
      <c r="P3818" s="84" t="n">
        <f aca="false">IF($N3818="P",VLOOKUP(H3818,PrcBuckets,2,FALSE()),0)</f>
        <v>0</v>
      </c>
      <c r="Q3818" s="84" t="n">
        <f aca="false">IF($N3818="D",VLOOKUP(H3818,BasisBuckets,2,FALSE()),0)</f>
        <v>13</v>
      </c>
      <c r="R3818" s="84" t="n">
        <f aca="false">IF($N3818="PHY",VLOOKUP(H3818,PGDBuckets,2,FALSE()),0)</f>
        <v>0</v>
      </c>
      <c r="S3818" s="84" t="n">
        <f aca="false">IF($N3818="G",VLOOKUP(H3818,PGDBuckets,2,FALSE()),0)</f>
        <v>0</v>
      </c>
      <c r="T3818" s="84" t="n">
        <f aca="false">SUM(P3818:S3818)</f>
        <v>13</v>
      </c>
      <c r="U3818" s="84" t="str">
        <f aca="false">IF(O3818="not used","-",O3818&amp;N3818&amp;T3818)</f>
        <v>-</v>
      </c>
      <c r="V3818" s="84" t="str">
        <f aca="false">IF(O3818="Not Used","-",VLOOKUP(D3818,FOLIOS,7,FALSE())&amp;H3818)</f>
        <v>-</v>
      </c>
      <c r="W3818" s="84" t="str">
        <f aca="false">IF(U3818="-","-",O3818&amp;E3818&amp;H3818)</f>
        <v>-</v>
      </c>
      <c r="X3818" s="85" t="str">
        <f aca="false">D3818&amp;G3818</f>
        <v>FT-CAND-ERMS-BASCGPR-AECO/BASIS</v>
      </c>
      <c r="AF3818" s="0" t="str">
        <f aca="false">D3818&amp;V3818</f>
        <v>FT-CAND-ERMS-BAS-</v>
      </c>
    </row>
    <row r="3819" customFormat="false" ht="12.75" hidden="false" customHeight="false" outlineLevel="0" collapsed="false">
      <c r="A3819" s="81" t="n">
        <v>36682</v>
      </c>
      <c r="B3819" s="82" t="s">
        <v>55</v>
      </c>
      <c r="C3819" s="82" t="s">
        <v>56</v>
      </c>
      <c r="D3819" s="82" t="s">
        <v>107</v>
      </c>
      <c r="E3819" s="82" t="s">
        <v>21</v>
      </c>
      <c r="F3819" s="81"/>
      <c r="G3819" s="82" t="s">
        <v>58</v>
      </c>
      <c r="H3819" s="90" t="n">
        <v>38777</v>
      </c>
      <c r="I3819" s="82" t="n">
        <v>0</v>
      </c>
      <c r="J3819" s="82" t="n">
        <v>0</v>
      </c>
      <c r="K3819" s="83" t="n">
        <f aca="false">IF(J3819=0,0,J3819/I3819)</f>
        <v>0</v>
      </c>
      <c r="L3819" s="83" t="n">
        <f aca="false">I3819/UOM</f>
        <v>0</v>
      </c>
      <c r="M3819" s="83" t="n">
        <f aca="false">J3819/UOM</f>
        <v>0</v>
      </c>
      <c r="N3819" s="84" t="str">
        <f aca="false">IF(F3819="P","PHY",IF(F3819="G","G",E3819))</f>
        <v>D</v>
      </c>
      <c r="O3819" s="84" t="str">
        <f aca="false">IF(ISNA(VLOOKUP(G3819,BadCanCurves,1,FALSE())),VLOOKUP(D3819,FOLIOS,6,FALSE()),"not used")</f>
        <v>not used</v>
      </c>
      <c r="P3819" s="84" t="n">
        <f aca="false">IF($N3819="P",VLOOKUP(H3819,PrcBuckets,2,FALSE()),0)</f>
        <v>0</v>
      </c>
      <c r="Q3819" s="84" t="n">
        <f aca="false">IF($N3819="D",VLOOKUP(H3819,BasisBuckets,2,FALSE()),0)</f>
        <v>13</v>
      </c>
      <c r="R3819" s="84" t="n">
        <f aca="false">IF($N3819="PHY",VLOOKUP(H3819,PGDBuckets,2,FALSE()),0)</f>
        <v>0</v>
      </c>
      <c r="S3819" s="84" t="n">
        <f aca="false">IF($N3819="G",VLOOKUP(H3819,PGDBuckets,2,FALSE()),0)</f>
        <v>0</v>
      </c>
      <c r="T3819" s="84" t="n">
        <f aca="false">SUM(P3819:S3819)</f>
        <v>13</v>
      </c>
      <c r="U3819" s="84" t="str">
        <f aca="false">IF(O3819="not used","-",O3819&amp;N3819&amp;T3819)</f>
        <v>-</v>
      </c>
      <c r="V3819" s="84" t="str">
        <f aca="false">IF(O3819="Not Used","-",VLOOKUP(D3819,FOLIOS,7,FALSE())&amp;H3819)</f>
        <v>-</v>
      </c>
      <c r="W3819" s="84" t="str">
        <f aca="false">IF(U3819="-","-",O3819&amp;E3819&amp;H3819)</f>
        <v>-</v>
      </c>
      <c r="X3819" s="85" t="str">
        <f aca="false">D3819&amp;G3819</f>
        <v>FT-CAND-ERMS-BASCGPR-AECO/BASIS</v>
      </c>
      <c r="AF3819" s="0" t="str">
        <f aca="false">D3819&amp;V3819</f>
        <v>FT-CAND-ERMS-BAS-</v>
      </c>
    </row>
    <row r="3820" customFormat="false" ht="12.75" hidden="false" customHeight="false" outlineLevel="0" collapsed="false">
      <c r="A3820" s="81" t="n">
        <v>36682</v>
      </c>
      <c r="B3820" s="82" t="s">
        <v>55</v>
      </c>
      <c r="C3820" s="82" t="s">
        <v>56</v>
      </c>
      <c r="D3820" s="82" t="s">
        <v>107</v>
      </c>
      <c r="E3820" s="82" t="s">
        <v>21</v>
      </c>
      <c r="F3820" s="81"/>
      <c r="G3820" s="82" t="s">
        <v>58</v>
      </c>
      <c r="H3820" s="90" t="n">
        <v>38808</v>
      </c>
      <c r="I3820" s="82" t="n">
        <v>0</v>
      </c>
      <c r="J3820" s="82" t="n">
        <v>0</v>
      </c>
      <c r="K3820" s="83" t="n">
        <f aca="false">IF(J3820=0,0,J3820/I3820)</f>
        <v>0</v>
      </c>
      <c r="L3820" s="83" t="n">
        <f aca="false">I3820/UOM</f>
        <v>0</v>
      </c>
      <c r="M3820" s="83" t="n">
        <f aca="false">J3820/UOM</f>
        <v>0</v>
      </c>
      <c r="N3820" s="84" t="str">
        <f aca="false">IF(F3820="P","PHY",IF(F3820="G","G",E3820))</f>
        <v>D</v>
      </c>
      <c r="O3820" s="84" t="str">
        <f aca="false">IF(ISNA(VLOOKUP(G3820,BadCanCurves,1,FALSE())),VLOOKUP(D3820,FOLIOS,6,FALSE()),"not used")</f>
        <v>not used</v>
      </c>
      <c r="P3820" s="84" t="n">
        <f aca="false">IF($N3820="P",VLOOKUP(H3820,PrcBuckets,2,FALSE()),0)</f>
        <v>0</v>
      </c>
      <c r="Q3820" s="84" t="n">
        <f aca="false">IF($N3820="D",VLOOKUP(H3820,BasisBuckets,2,FALSE()),0)</f>
        <v>13</v>
      </c>
      <c r="R3820" s="84" t="n">
        <f aca="false">IF($N3820="PHY",VLOOKUP(H3820,PGDBuckets,2,FALSE()),0)</f>
        <v>0</v>
      </c>
      <c r="S3820" s="84" t="n">
        <f aca="false">IF($N3820="G",VLOOKUP(H3820,PGDBuckets,2,FALSE()),0)</f>
        <v>0</v>
      </c>
      <c r="T3820" s="84" t="n">
        <f aca="false">SUM(P3820:S3820)</f>
        <v>13</v>
      </c>
      <c r="U3820" s="84" t="str">
        <f aca="false">IF(O3820="not used","-",O3820&amp;N3820&amp;T3820)</f>
        <v>-</v>
      </c>
      <c r="V3820" s="84" t="str">
        <f aca="false">IF(O3820="Not Used","-",VLOOKUP(D3820,FOLIOS,7,FALSE())&amp;H3820)</f>
        <v>-</v>
      </c>
      <c r="W3820" s="84" t="str">
        <f aca="false">IF(U3820="-","-",O3820&amp;E3820&amp;H3820)</f>
        <v>-</v>
      </c>
      <c r="X3820" s="85" t="str">
        <f aca="false">D3820&amp;G3820</f>
        <v>FT-CAND-ERMS-BASCGPR-AECO/BASIS</v>
      </c>
      <c r="AF3820" s="0" t="str">
        <f aca="false">D3820&amp;V3820</f>
        <v>FT-CAND-ERMS-BAS-</v>
      </c>
    </row>
    <row r="3821" customFormat="false" ht="12.75" hidden="false" customHeight="false" outlineLevel="0" collapsed="false">
      <c r="A3821" s="81" t="n">
        <v>36682</v>
      </c>
      <c r="B3821" s="82" t="s">
        <v>55</v>
      </c>
      <c r="C3821" s="82" t="s">
        <v>56</v>
      </c>
      <c r="D3821" s="82" t="s">
        <v>107</v>
      </c>
      <c r="E3821" s="82" t="s">
        <v>21</v>
      </c>
      <c r="F3821" s="81"/>
      <c r="G3821" s="82" t="s">
        <v>58</v>
      </c>
      <c r="H3821" s="90" t="n">
        <v>38838</v>
      </c>
      <c r="I3821" s="82" t="n">
        <v>0</v>
      </c>
      <c r="J3821" s="82" t="n">
        <v>0</v>
      </c>
      <c r="K3821" s="83" t="n">
        <f aca="false">IF(J3821=0,0,J3821/I3821)</f>
        <v>0</v>
      </c>
      <c r="L3821" s="83" t="n">
        <f aca="false">I3821/UOM</f>
        <v>0</v>
      </c>
      <c r="M3821" s="83" t="n">
        <f aca="false">J3821/UOM</f>
        <v>0</v>
      </c>
      <c r="N3821" s="84" t="str">
        <f aca="false">IF(F3821="P","PHY",IF(F3821="G","G",E3821))</f>
        <v>D</v>
      </c>
      <c r="O3821" s="84" t="str">
        <f aca="false">IF(ISNA(VLOOKUP(G3821,BadCanCurves,1,FALSE())),VLOOKUP(D3821,FOLIOS,6,FALSE()),"not used")</f>
        <v>not used</v>
      </c>
      <c r="P3821" s="84" t="n">
        <f aca="false">IF($N3821="P",VLOOKUP(H3821,PrcBuckets,2,FALSE()),0)</f>
        <v>0</v>
      </c>
      <c r="Q3821" s="84" t="n">
        <f aca="false">IF($N3821="D",VLOOKUP(H3821,BasisBuckets,2,FALSE()),0)</f>
        <v>13</v>
      </c>
      <c r="R3821" s="84" t="n">
        <f aca="false">IF($N3821="PHY",VLOOKUP(H3821,PGDBuckets,2,FALSE()),0)</f>
        <v>0</v>
      </c>
      <c r="S3821" s="84" t="n">
        <f aca="false">IF($N3821="G",VLOOKUP(H3821,PGDBuckets,2,FALSE()),0)</f>
        <v>0</v>
      </c>
      <c r="T3821" s="84" t="n">
        <f aca="false">SUM(P3821:S3821)</f>
        <v>13</v>
      </c>
      <c r="U3821" s="84" t="str">
        <f aca="false">IF(O3821="not used","-",O3821&amp;N3821&amp;T3821)</f>
        <v>-</v>
      </c>
      <c r="V3821" s="84" t="str">
        <f aca="false">IF(O3821="Not Used","-",VLOOKUP(D3821,FOLIOS,7,FALSE())&amp;H3821)</f>
        <v>-</v>
      </c>
      <c r="W3821" s="84" t="str">
        <f aca="false">IF(U3821="-","-",O3821&amp;E3821&amp;H3821)</f>
        <v>-</v>
      </c>
      <c r="X3821" s="85" t="str">
        <f aca="false">D3821&amp;G3821</f>
        <v>FT-CAND-ERMS-BASCGPR-AECO/BASIS</v>
      </c>
      <c r="AF3821" s="0" t="str">
        <f aca="false">D3821&amp;V3821</f>
        <v>FT-CAND-ERMS-BAS-</v>
      </c>
    </row>
    <row r="3822" customFormat="false" ht="12.75" hidden="false" customHeight="false" outlineLevel="0" collapsed="false">
      <c r="A3822" s="81" t="n">
        <v>36682</v>
      </c>
      <c r="B3822" s="82" t="s">
        <v>55</v>
      </c>
      <c r="C3822" s="82" t="s">
        <v>56</v>
      </c>
      <c r="D3822" s="82" t="s">
        <v>107</v>
      </c>
      <c r="E3822" s="82" t="s">
        <v>21</v>
      </c>
      <c r="F3822" s="81"/>
      <c r="G3822" s="82" t="s">
        <v>58</v>
      </c>
      <c r="H3822" s="90" t="n">
        <v>38869</v>
      </c>
      <c r="I3822" s="82" t="n">
        <v>0</v>
      </c>
      <c r="J3822" s="82" t="n">
        <v>0</v>
      </c>
      <c r="K3822" s="83" t="n">
        <f aca="false">IF(J3822=0,0,J3822/I3822)</f>
        <v>0</v>
      </c>
      <c r="L3822" s="83" t="n">
        <f aca="false">I3822/UOM</f>
        <v>0</v>
      </c>
      <c r="M3822" s="83" t="n">
        <f aca="false">J3822/UOM</f>
        <v>0</v>
      </c>
      <c r="N3822" s="84" t="str">
        <f aca="false">IF(F3822="P","PHY",IF(F3822="G","G",E3822))</f>
        <v>D</v>
      </c>
      <c r="O3822" s="84" t="str">
        <f aca="false">IF(ISNA(VLOOKUP(G3822,BadCanCurves,1,FALSE())),VLOOKUP(D3822,FOLIOS,6,FALSE()),"not used")</f>
        <v>not used</v>
      </c>
      <c r="P3822" s="84" t="n">
        <f aca="false">IF($N3822="P",VLOOKUP(H3822,PrcBuckets,2,FALSE()),0)</f>
        <v>0</v>
      </c>
      <c r="Q3822" s="84" t="n">
        <f aca="false">IF($N3822="D",VLOOKUP(H3822,BasisBuckets,2,FALSE()),0)</f>
        <v>13</v>
      </c>
      <c r="R3822" s="84" t="n">
        <f aca="false">IF($N3822="PHY",VLOOKUP(H3822,PGDBuckets,2,FALSE()),0)</f>
        <v>0</v>
      </c>
      <c r="S3822" s="84" t="n">
        <f aca="false">IF($N3822="G",VLOOKUP(H3822,PGDBuckets,2,FALSE()),0)</f>
        <v>0</v>
      </c>
      <c r="T3822" s="84" t="n">
        <f aca="false">SUM(P3822:S3822)</f>
        <v>13</v>
      </c>
      <c r="U3822" s="84" t="str">
        <f aca="false">IF(O3822="not used","-",O3822&amp;N3822&amp;T3822)</f>
        <v>-</v>
      </c>
      <c r="V3822" s="84" t="str">
        <f aca="false">IF(O3822="Not Used","-",VLOOKUP(D3822,FOLIOS,7,FALSE())&amp;H3822)</f>
        <v>-</v>
      </c>
      <c r="W3822" s="84" t="str">
        <f aca="false">IF(U3822="-","-",O3822&amp;E3822&amp;H3822)</f>
        <v>-</v>
      </c>
      <c r="X3822" s="85" t="str">
        <f aca="false">D3822&amp;G3822</f>
        <v>FT-CAND-ERMS-BASCGPR-AECO/BASIS</v>
      </c>
      <c r="AF3822" s="0" t="str">
        <f aca="false">D3822&amp;V3822</f>
        <v>FT-CAND-ERMS-BAS-</v>
      </c>
    </row>
    <row r="3823" customFormat="false" ht="12.75" hidden="false" customHeight="false" outlineLevel="0" collapsed="false">
      <c r="A3823" s="81" t="n">
        <v>36682</v>
      </c>
      <c r="B3823" s="82" t="s">
        <v>55</v>
      </c>
      <c r="C3823" s="82" t="s">
        <v>56</v>
      </c>
      <c r="D3823" s="82" t="s">
        <v>107</v>
      </c>
      <c r="E3823" s="82" t="s">
        <v>21</v>
      </c>
      <c r="F3823" s="81"/>
      <c r="G3823" s="82" t="s">
        <v>58</v>
      </c>
      <c r="H3823" s="90" t="n">
        <v>38899</v>
      </c>
      <c r="I3823" s="82" t="n">
        <v>0</v>
      </c>
      <c r="J3823" s="82" t="n">
        <v>0</v>
      </c>
      <c r="K3823" s="83" t="n">
        <f aca="false">IF(J3823=0,0,J3823/I3823)</f>
        <v>0</v>
      </c>
      <c r="L3823" s="83" t="n">
        <f aca="false">I3823/UOM</f>
        <v>0</v>
      </c>
      <c r="M3823" s="83" t="n">
        <f aca="false">J3823/UOM</f>
        <v>0</v>
      </c>
      <c r="N3823" s="84" t="str">
        <f aca="false">IF(F3823="P","PHY",IF(F3823="G","G",E3823))</f>
        <v>D</v>
      </c>
      <c r="O3823" s="84" t="str">
        <f aca="false">IF(ISNA(VLOOKUP(G3823,BadCanCurves,1,FALSE())),VLOOKUP(D3823,FOLIOS,6,FALSE()),"not used")</f>
        <v>not used</v>
      </c>
      <c r="P3823" s="84" t="n">
        <f aca="false">IF($N3823="P",VLOOKUP(H3823,PrcBuckets,2,FALSE()),0)</f>
        <v>0</v>
      </c>
      <c r="Q3823" s="84" t="n">
        <f aca="false">IF($N3823="D",VLOOKUP(H3823,BasisBuckets,2,FALSE()),0)</f>
        <v>13</v>
      </c>
      <c r="R3823" s="84" t="n">
        <f aca="false">IF($N3823="PHY",VLOOKUP(H3823,PGDBuckets,2,FALSE()),0)</f>
        <v>0</v>
      </c>
      <c r="S3823" s="84" t="n">
        <f aca="false">IF($N3823="G",VLOOKUP(H3823,PGDBuckets,2,FALSE()),0)</f>
        <v>0</v>
      </c>
      <c r="T3823" s="84" t="n">
        <f aca="false">SUM(P3823:S3823)</f>
        <v>13</v>
      </c>
      <c r="U3823" s="84" t="str">
        <f aca="false">IF(O3823="not used","-",O3823&amp;N3823&amp;T3823)</f>
        <v>-</v>
      </c>
      <c r="V3823" s="84" t="str">
        <f aca="false">IF(O3823="Not Used","-",VLOOKUP(D3823,FOLIOS,7,FALSE())&amp;H3823)</f>
        <v>-</v>
      </c>
      <c r="W3823" s="84" t="str">
        <f aca="false">IF(U3823="-","-",O3823&amp;E3823&amp;H3823)</f>
        <v>-</v>
      </c>
      <c r="X3823" s="85" t="str">
        <f aca="false">D3823&amp;G3823</f>
        <v>FT-CAND-ERMS-BASCGPR-AECO/BASIS</v>
      </c>
      <c r="AF3823" s="0" t="str">
        <f aca="false">D3823&amp;V3823</f>
        <v>FT-CAND-ERMS-BAS-</v>
      </c>
    </row>
    <row r="3824" customFormat="false" ht="12.75" hidden="false" customHeight="false" outlineLevel="0" collapsed="false">
      <c r="A3824" s="81" t="n">
        <v>36682</v>
      </c>
      <c r="B3824" s="82" t="s">
        <v>55</v>
      </c>
      <c r="C3824" s="82" t="s">
        <v>56</v>
      </c>
      <c r="D3824" s="82" t="s">
        <v>107</v>
      </c>
      <c r="E3824" s="82" t="s">
        <v>21</v>
      </c>
      <c r="F3824" s="81"/>
      <c r="G3824" s="82" t="s">
        <v>58</v>
      </c>
      <c r="H3824" s="90" t="n">
        <v>38930</v>
      </c>
      <c r="I3824" s="82" t="n">
        <v>0</v>
      </c>
      <c r="J3824" s="82" t="n">
        <v>0</v>
      </c>
      <c r="K3824" s="83" t="n">
        <f aca="false">IF(J3824=0,0,J3824/I3824)</f>
        <v>0</v>
      </c>
      <c r="L3824" s="83" t="n">
        <f aca="false">I3824/UOM</f>
        <v>0</v>
      </c>
      <c r="M3824" s="83" t="n">
        <f aca="false">J3824/UOM</f>
        <v>0</v>
      </c>
      <c r="N3824" s="84" t="str">
        <f aca="false">IF(F3824="P","PHY",IF(F3824="G","G",E3824))</f>
        <v>D</v>
      </c>
      <c r="O3824" s="84" t="str">
        <f aca="false">IF(ISNA(VLOOKUP(G3824,BadCanCurves,1,FALSE())),VLOOKUP(D3824,FOLIOS,6,FALSE()),"not used")</f>
        <v>not used</v>
      </c>
      <c r="P3824" s="84" t="n">
        <f aca="false">IF($N3824="P",VLOOKUP(H3824,PrcBuckets,2,FALSE()),0)</f>
        <v>0</v>
      </c>
      <c r="Q3824" s="84" t="n">
        <f aca="false">IF($N3824="D",VLOOKUP(H3824,BasisBuckets,2,FALSE()),0)</f>
        <v>13</v>
      </c>
      <c r="R3824" s="84" t="n">
        <f aca="false">IF($N3824="PHY",VLOOKUP(H3824,PGDBuckets,2,FALSE()),0)</f>
        <v>0</v>
      </c>
      <c r="S3824" s="84" t="n">
        <f aca="false">IF($N3824="G",VLOOKUP(H3824,PGDBuckets,2,FALSE()),0)</f>
        <v>0</v>
      </c>
      <c r="T3824" s="84" t="n">
        <f aca="false">SUM(P3824:S3824)</f>
        <v>13</v>
      </c>
      <c r="U3824" s="84" t="str">
        <f aca="false">IF(O3824="not used","-",O3824&amp;N3824&amp;T3824)</f>
        <v>-</v>
      </c>
      <c r="V3824" s="84" t="str">
        <f aca="false">IF(O3824="Not Used","-",VLOOKUP(D3824,FOLIOS,7,FALSE())&amp;H3824)</f>
        <v>-</v>
      </c>
      <c r="W3824" s="84" t="str">
        <f aca="false">IF(U3824="-","-",O3824&amp;E3824&amp;H3824)</f>
        <v>-</v>
      </c>
      <c r="X3824" s="85" t="str">
        <f aca="false">D3824&amp;G3824</f>
        <v>FT-CAND-ERMS-BASCGPR-AECO/BASIS</v>
      </c>
      <c r="AF3824" s="0" t="str">
        <f aca="false">D3824&amp;V3824</f>
        <v>FT-CAND-ERMS-BAS-</v>
      </c>
    </row>
    <row r="3825" customFormat="false" ht="12.75" hidden="false" customHeight="false" outlineLevel="0" collapsed="false">
      <c r="A3825" s="81" t="n">
        <v>36682</v>
      </c>
      <c r="B3825" s="82" t="s">
        <v>55</v>
      </c>
      <c r="C3825" s="82" t="s">
        <v>56</v>
      </c>
      <c r="D3825" s="82" t="s">
        <v>107</v>
      </c>
      <c r="E3825" s="82" t="s">
        <v>21</v>
      </c>
      <c r="F3825" s="81"/>
      <c r="G3825" s="82" t="s">
        <v>58</v>
      </c>
      <c r="H3825" s="90" t="n">
        <v>38961</v>
      </c>
      <c r="I3825" s="82" t="n">
        <v>0</v>
      </c>
      <c r="J3825" s="82" t="n">
        <v>0</v>
      </c>
      <c r="K3825" s="83" t="n">
        <f aca="false">IF(J3825=0,0,J3825/I3825)</f>
        <v>0</v>
      </c>
      <c r="L3825" s="83" t="n">
        <f aca="false">I3825/UOM</f>
        <v>0</v>
      </c>
      <c r="M3825" s="83" t="n">
        <f aca="false">J3825/UOM</f>
        <v>0</v>
      </c>
      <c r="N3825" s="84" t="str">
        <f aca="false">IF(F3825="P","PHY",IF(F3825="G","G",E3825))</f>
        <v>D</v>
      </c>
      <c r="O3825" s="84" t="str">
        <f aca="false">IF(ISNA(VLOOKUP(G3825,BadCanCurves,1,FALSE())),VLOOKUP(D3825,FOLIOS,6,FALSE()),"not used")</f>
        <v>not used</v>
      </c>
      <c r="P3825" s="84" t="n">
        <f aca="false">IF($N3825="P",VLOOKUP(H3825,PrcBuckets,2,FALSE()),0)</f>
        <v>0</v>
      </c>
      <c r="Q3825" s="84" t="n">
        <f aca="false">IF($N3825="D",VLOOKUP(H3825,BasisBuckets,2,FALSE()),0)</f>
        <v>13</v>
      </c>
      <c r="R3825" s="84" t="n">
        <f aca="false">IF($N3825="PHY",VLOOKUP(H3825,PGDBuckets,2,FALSE()),0)</f>
        <v>0</v>
      </c>
      <c r="S3825" s="84" t="n">
        <f aca="false">IF($N3825="G",VLOOKUP(H3825,PGDBuckets,2,FALSE()),0)</f>
        <v>0</v>
      </c>
      <c r="T3825" s="84" t="n">
        <f aca="false">SUM(P3825:S3825)</f>
        <v>13</v>
      </c>
      <c r="U3825" s="84" t="str">
        <f aca="false">IF(O3825="not used","-",O3825&amp;N3825&amp;T3825)</f>
        <v>-</v>
      </c>
      <c r="V3825" s="84" t="str">
        <f aca="false">IF(O3825="Not Used","-",VLOOKUP(D3825,FOLIOS,7,FALSE())&amp;H3825)</f>
        <v>-</v>
      </c>
      <c r="W3825" s="84" t="str">
        <f aca="false">IF(U3825="-","-",O3825&amp;E3825&amp;H3825)</f>
        <v>-</v>
      </c>
      <c r="X3825" s="85" t="str">
        <f aca="false">D3825&amp;G3825</f>
        <v>FT-CAND-ERMS-BASCGPR-AECO/BASIS</v>
      </c>
      <c r="AF3825" s="0" t="str">
        <f aca="false">D3825&amp;V3825</f>
        <v>FT-CAND-ERMS-BAS-</v>
      </c>
    </row>
    <row r="3826" customFormat="false" ht="12.75" hidden="false" customHeight="false" outlineLevel="0" collapsed="false">
      <c r="A3826" s="81" t="n">
        <v>36682</v>
      </c>
      <c r="B3826" s="82" t="s">
        <v>55</v>
      </c>
      <c r="C3826" s="82" t="s">
        <v>56</v>
      </c>
      <c r="D3826" s="82" t="s">
        <v>107</v>
      </c>
      <c r="E3826" s="82" t="s">
        <v>21</v>
      </c>
      <c r="F3826" s="81"/>
      <c r="G3826" s="82" t="s">
        <v>58</v>
      </c>
      <c r="H3826" s="90" t="n">
        <v>38991</v>
      </c>
      <c r="I3826" s="82" t="n">
        <v>0</v>
      </c>
      <c r="J3826" s="82" t="n">
        <v>0</v>
      </c>
      <c r="K3826" s="83" t="n">
        <f aca="false">IF(J3826=0,0,J3826/I3826)</f>
        <v>0</v>
      </c>
      <c r="L3826" s="83" t="n">
        <f aca="false">I3826/UOM</f>
        <v>0</v>
      </c>
      <c r="M3826" s="83" t="n">
        <f aca="false">J3826/UOM</f>
        <v>0</v>
      </c>
      <c r="N3826" s="84" t="str">
        <f aca="false">IF(F3826="P","PHY",IF(F3826="G","G",E3826))</f>
        <v>D</v>
      </c>
      <c r="O3826" s="84" t="str">
        <f aca="false">IF(ISNA(VLOOKUP(G3826,BadCanCurves,1,FALSE())),VLOOKUP(D3826,FOLIOS,6,FALSE()),"not used")</f>
        <v>not used</v>
      </c>
      <c r="P3826" s="84" t="n">
        <f aca="false">IF($N3826="P",VLOOKUP(H3826,PrcBuckets,2,FALSE()),0)</f>
        <v>0</v>
      </c>
      <c r="Q3826" s="84" t="n">
        <f aca="false">IF($N3826="D",VLOOKUP(H3826,BasisBuckets,2,FALSE()),0)</f>
        <v>13</v>
      </c>
      <c r="R3826" s="84" t="n">
        <f aca="false">IF($N3826="PHY",VLOOKUP(H3826,PGDBuckets,2,FALSE()),0)</f>
        <v>0</v>
      </c>
      <c r="S3826" s="84" t="n">
        <f aca="false">IF($N3826="G",VLOOKUP(H3826,PGDBuckets,2,FALSE()),0)</f>
        <v>0</v>
      </c>
      <c r="T3826" s="84" t="n">
        <f aca="false">SUM(P3826:S3826)</f>
        <v>13</v>
      </c>
      <c r="U3826" s="84" t="str">
        <f aca="false">IF(O3826="not used","-",O3826&amp;N3826&amp;T3826)</f>
        <v>-</v>
      </c>
      <c r="V3826" s="84" t="str">
        <f aca="false">IF(O3826="Not Used","-",VLOOKUP(D3826,FOLIOS,7,FALSE())&amp;H3826)</f>
        <v>-</v>
      </c>
      <c r="W3826" s="84" t="str">
        <f aca="false">IF(U3826="-","-",O3826&amp;E3826&amp;H3826)</f>
        <v>-</v>
      </c>
      <c r="X3826" s="85" t="str">
        <f aca="false">D3826&amp;G3826</f>
        <v>FT-CAND-ERMS-BASCGPR-AECO/BASIS</v>
      </c>
      <c r="AF3826" s="0" t="str">
        <f aca="false">D3826&amp;V3826</f>
        <v>FT-CAND-ERMS-BAS-</v>
      </c>
    </row>
    <row r="3827" customFormat="false" ht="12.75" hidden="false" customHeight="false" outlineLevel="0" collapsed="false">
      <c r="A3827" s="81" t="n">
        <v>36682</v>
      </c>
      <c r="B3827" s="82" t="s">
        <v>55</v>
      </c>
      <c r="C3827" s="82" t="s">
        <v>56</v>
      </c>
      <c r="D3827" s="82" t="s">
        <v>107</v>
      </c>
      <c r="E3827" s="82" t="s">
        <v>21</v>
      </c>
      <c r="F3827" s="81"/>
      <c r="G3827" s="82" t="s">
        <v>58</v>
      </c>
      <c r="H3827" s="90" t="n">
        <v>39022</v>
      </c>
      <c r="I3827" s="82" t="n">
        <v>0</v>
      </c>
      <c r="J3827" s="82" t="n">
        <v>0</v>
      </c>
      <c r="K3827" s="83" t="n">
        <f aca="false">IF(J3827=0,0,J3827/I3827)</f>
        <v>0</v>
      </c>
      <c r="L3827" s="83" t="n">
        <f aca="false">I3827/UOM</f>
        <v>0</v>
      </c>
      <c r="M3827" s="83" t="n">
        <f aca="false">J3827/UOM</f>
        <v>0</v>
      </c>
      <c r="N3827" s="84" t="str">
        <f aca="false">IF(F3827="P","PHY",IF(F3827="G","G",E3827))</f>
        <v>D</v>
      </c>
      <c r="O3827" s="84" t="str">
        <f aca="false">IF(ISNA(VLOOKUP(G3827,BadCanCurves,1,FALSE())),VLOOKUP(D3827,FOLIOS,6,FALSE()),"not used")</f>
        <v>not used</v>
      </c>
      <c r="P3827" s="84" t="n">
        <f aca="false">IF($N3827="P",VLOOKUP(H3827,PrcBuckets,2,FALSE()),0)</f>
        <v>0</v>
      </c>
      <c r="Q3827" s="84" t="n">
        <f aca="false">IF($N3827="D",VLOOKUP(H3827,BasisBuckets,2,FALSE()),0)</f>
        <v>13</v>
      </c>
      <c r="R3827" s="84" t="n">
        <f aca="false">IF($N3827="PHY",VLOOKUP(H3827,PGDBuckets,2,FALSE()),0)</f>
        <v>0</v>
      </c>
      <c r="S3827" s="84" t="n">
        <f aca="false">IF($N3827="G",VLOOKUP(H3827,PGDBuckets,2,FALSE()),0)</f>
        <v>0</v>
      </c>
      <c r="T3827" s="84" t="n">
        <f aca="false">SUM(P3827:S3827)</f>
        <v>13</v>
      </c>
      <c r="U3827" s="84" t="str">
        <f aca="false">IF(O3827="not used","-",O3827&amp;N3827&amp;T3827)</f>
        <v>-</v>
      </c>
      <c r="V3827" s="84" t="str">
        <f aca="false">IF(O3827="Not Used","-",VLOOKUP(D3827,FOLIOS,7,FALSE())&amp;H3827)</f>
        <v>-</v>
      </c>
      <c r="W3827" s="84" t="str">
        <f aca="false">IF(U3827="-","-",O3827&amp;E3827&amp;H3827)</f>
        <v>-</v>
      </c>
      <c r="X3827" s="85" t="str">
        <f aca="false">D3827&amp;G3827</f>
        <v>FT-CAND-ERMS-BASCGPR-AECO/BASIS</v>
      </c>
      <c r="AF3827" s="0" t="str">
        <f aca="false">D3827&amp;V3827</f>
        <v>FT-CAND-ERMS-BAS-</v>
      </c>
    </row>
    <row r="3828" customFormat="false" ht="12.75" hidden="false" customHeight="false" outlineLevel="0" collapsed="false">
      <c r="A3828" s="81" t="n">
        <v>36682</v>
      </c>
      <c r="B3828" s="82" t="s">
        <v>55</v>
      </c>
      <c r="C3828" s="82" t="s">
        <v>56</v>
      </c>
      <c r="D3828" s="82" t="s">
        <v>107</v>
      </c>
      <c r="E3828" s="82" t="s">
        <v>21</v>
      </c>
      <c r="F3828" s="81"/>
      <c r="G3828" s="82" t="s">
        <v>58</v>
      </c>
      <c r="H3828" s="90" t="n">
        <v>39052</v>
      </c>
      <c r="I3828" s="82" t="n">
        <v>0</v>
      </c>
      <c r="J3828" s="82" t="n">
        <v>0</v>
      </c>
      <c r="K3828" s="83" t="n">
        <f aca="false">IF(J3828=0,0,J3828/I3828)</f>
        <v>0</v>
      </c>
      <c r="L3828" s="83" t="n">
        <f aca="false">I3828/UOM</f>
        <v>0</v>
      </c>
      <c r="M3828" s="83" t="n">
        <f aca="false">J3828/UOM</f>
        <v>0</v>
      </c>
      <c r="N3828" s="84" t="str">
        <f aca="false">IF(F3828="P","PHY",IF(F3828="G","G",E3828))</f>
        <v>D</v>
      </c>
      <c r="O3828" s="84" t="str">
        <f aca="false">IF(ISNA(VLOOKUP(G3828,BadCanCurves,1,FALSE())),VLOOKUP(D3828,FOLIOS,6,FALSE()),"not used")</f>
        <v>not used</v>
      </c>
      <c r="P3828" s="84" t="n">
        <f aca="false">IF($N3828="P",VLOOKUP(H3828,PrcBuckets,2,FALSE()),0)</f>
        <v>0</v>
      </c>
      <c r="Q3828" s="84" t="n">
        <f aca="false">IF($N3828="D",VLOOKUP(H3828,BasisBuckets,2,FALSE()),0)</f>
        <v>13</v>
      </c>
      <c r="R3828" s="84" t="n">
        <f aca="false">IF($N3828="PHY",VLOOKUP(H3828,PGDBuckets,2,FALSE()),0)</f>
        <v>0</v>
      </c>
      <c r="S3828" s="84" t="n">
        <f aca="false">IF($N3828="G",VLOOKUP(H3828,PGDBuckets,2,FALSE()),0)</f>
        <v>0</v>
      </c>
      <c r="T3828" s="84" t="n">
        <f aca="false">SUM(P3828:S3828)</f>
        <v>13</v>
      </c>
      <c r="U3828" s="84" t="str">
        <f aca="false">IF(O3828="not used","-",O3828&amp;N3828&amp;T3828)</f>
        <v>-</v>
      </c>
      <c r="V3828" s="84" t="str">
        <f aca="false">IF(O3828="Not Used","-",VLOOKUP(D3828,FOLIOS,7,FALSE())&amp;H3828)</f>
        <v>-</v>
      </c>
      <c r="W3828" s="84" t="str">
        <f aca="false">IF(U3828="-","-",O3828&amp;E3828&amp;H3828)</f>
        <v>-</v>
      </c>
      <c r="X3828" s="85" t="str">
        <f aca="false">D3828&amp;G3828</f>
        <v>FT-CAND-ERMS-BASCGPR-AECO/BASIS</v>
      </c>
      <c r="AF3828" s="0" t="str">
        <f aca="false">D3828&amp;V3828</f>
        <v>FT-CAND-ERMS-BAS-</v>
      </c>
    </row>
    <row r="3829" customFormat="false" ht="12.75" hidden="false" customHeight="false" outlineLevel="0" collapsed="false">
      <c r="A3829" s="81" t="n">
        <v>36682</v>
      </c>
      <c r="B3829" s="82" t="s">
        <v>55</v>
      </c>
      <c r="C3829" s="82" t="s">
        <v>56</v>
      </c>
      <c r="D3829" s="82" t="s">
        <v>107</v>
      </c>
      <c r="E3829" s="82" t="s">
        <v>21</v>
      </c>
      <c r="F3829" s="81"/>
      <c r="G3829" s="82" t="s">
        <v>58</v>
      </c>
      <c r="H3829" s="90" t="n">
        <v>39083</v>
      </c>
      <c r="I3829" s="82" t="n">
        <v>0</v>
      </c>
      <c r="J3829" s="82" t="n">
        <v>0</v>
      </c>
      <c r="K3829" s="83" t="n">
        <f aca="false">IF(J3829=0,0,J3829/I3829)</f>
        <v>0</v>
      </c>
      <c r="L3829" s="83" t="n">
        <f aca="false">I3829/UOM</f>
        <v>0</v>
      </c>
      <c r="M3829" s="83" t="n">
        <f aca="false">J3829/UOM</f>
        <v>0</v>
      </c>
      <c r="N3829" s="84" t="str">
        <f aca="false">IF(F3829="P","PHY",IF(F3829="G","G",E3829))</f>
        <v>D</v>
      </c>
      <c r="O3829" s="84" t="str">
        <f aca="false">IF(ISNA(VLOOKUP(G3829,BadCanCurves,1,FALSE())),VLOOKUP(D3829,FOLIOS,6,FALSE()),"not used")</f>
        <v>not used</v>
      </c>
      <c r="P3829" s="84" t="n">
        <f aca="false">IF($N3829="P",VLOOKUP(H3829,PrcBuckets,2,FALSE()),0)</f>
        <v>0</v>
      </c>
      <c r="Q3829" s="84" t="n">
        <f aca="false">IF($N3829="D",VLOOKUP(H3829,BasisBuckets,2,FALSE()),0)</f>
        <v>13</v>
      </c>
      <c r="R3829" s="84" t="n">
        <f aca="false">IF($N3829="PHY",VLOOKUP(H3829,PGDBuckets,2,FALSE()),0)</f>
        <v>0</v>
      </c>
      <c r="S3829" s="84" t="n">
        <f aca="false">IF($N3829="G",VLOOKUP(H3829,PGDBuckets,2,FALSE()),0)</f>
        <v>0</v>
      </c>
      <c r="T3829" s="84" t="n">
        <f aca="false">SUM(P3829:S3829)</f>
        <v>13</v>
      </c>
      <c r="U3829" s="84" t="str">
        <f aca="false">IF(O3829="not used","-",O3829&amp;N3829&amp;T3829)</f>
        <v>-</v>
      </c>
      <c r="V3829" s="84" t="str">
        <f aca="false">IF(O3829="Not Used","-",VLOOKUP(D3829,FOLIOS,7,FALSE())&amp;H3829)</f>
        <v>-</v>
      </c>
      <c r="W3829" s="84" t="str">
        <f aca="false">IF(U3829="-","-",O3829&amp;E3829&amp;H3829)</f>
        <v>-</v>
      </c>
      <c r="X3829" s="85" t="str">
        <f aca="false">D3829&amp;G3829</f>
        <v>FT-CAND-ERMS-BASCGPR-AECO/BASIS</v>
      </c>
      <c r="AF3829" s="0" t="str">
        <f aca="false">D3829&amp;V3829</f>
        <v>FT-CAND-ERMS-BAS-</v>
      </c>
    </row>
    <row r="3830" customFormat="false" ht="12.75" hidden="false" customHeight="false" outlineLevel="0" collapsed="false">
      <c r="A3830" s="81" t="n">
        <v>36682</v>
      </c>
      <c r="B3830" s="82" t="s">
        <v>55</v>
      </c>
      <c r="C3830" s="82" t="s">
        <v>56</v>
      </c>
      <c r="D3830" s="82" t="s">
        <v>107</v>
      </c>
      <c r="E3830" s="82" t="s">
        <v>21</v>
      </c>
      <c r="F3830" s="81"/>
      <c r="G3830" s="82" t="s">
        <v>58</v>
      </c>
      <c r="H3830" s="90" t="n">
        <v>39114</v>
      </c>
      <c r="I3830" s="82" t="n">
        <v>0</v>
      </c>
      <c r="J3830" s="82" t="n">
        <v>0</v>
      </c>
      <c r="K3830" s="83" t="n">
        <f aca="false">IF(J3830=0,0,J3830/I3830)</f>
        <v>0</v>
      </c>
      <c r="L3830" s="83" t="n">
        <f aca="false">I3830/UOM</f>
        <v>0</v>
      </c>
      <c r="M3830" s="83" t="n">
        <f aca="false">J3830/UOM</f>
        <v>0</v>
      </c>
      <c r="N3830" s="84" t="str">
        <f aca="false">IF(F3830="P","PHY",IF(F3830="G","G",E3830))</f>
        <v>D</v>
      </c>
      <c r="O3830" s="84" t="str">
        <f aca="false">IF(ISNA(VLOOKUP(G3830,BadCanCurves,1,FALSE())),VLOOKUP(D3830,FOLIOS,6,FALSE()),"not used")</f>
        <v>not used</v>
      </c>
      <c r="P3830" s="84" t="n">
        <f aca="false">IF($N3830="P",VLOOKUP(H3830,PrcBuckets,2,FALSE()),0)</f>
        <v>0</v>
      </c>
      <c r="Q3830" s="84" t="n">
        <f aca="false">IF($N3830="D",VLOOKUP(H3830,BasisBuckets,2,FALSE()),0)</f>
        <v>13</v>
      </c>
      <c r="R3830" s="84" t="n">
        <f aca="false">IF($N3830="PHY",VLOOKUP(H3830,PGDBuckets,2,FALSE()),0)</f>
        <v>0</v>
      </c>
      <c r="S3830" s="84" t="n">
        <f aca="false">IF($N3830="G",VLOOKUP(H3830,PGDBuckets,2,FALSE()),0)</f>
        <v>0</v>
      </c>
      <c r="T3830" s="84" t="n">
        <f aca="false">SUM(P3830:S3830)</f>
        <v>13</v>
      </c>
      <c r="U3830" s="84" t="str">
        <f aca="false">IF(O3830="not used","-",O3830&amp;N3830&amp;T3830)</f>
        <v>-</v>
      </c>
      <c r="V3830" s="84" t="str">
        <f aca="false">IF(O3830="Not Used","-",VLOOKUP(D3830,FOLIOS,7,FALSE())&amp;H3830)</f>
        <v>-</v>
      </c>
      <c r="W3830" s="84" t="str">
        <f aca="false">IF(U3830="-","-",O3830&amp;E3830&amp;H3830)</f>
        <v>-</v>
      </c>
      <c r="X3830" s="85" t="str">
        <f aca="false">D3830&amp;G3830</f>
        <v>FT-CAND-ERMS-BASCGPR-AECO/BASIS</v>
      </c>
      <c r="AF3830" s="0" t="str">
        <f aca="false">D3830&amp;V3830</f>
        <v>FT-CAND-ERMS-BAS-</v>
      </c>
    </row>
    <row r="3831" customFormat="false" ht="12.75" hidden="false" customHeight="false" outlineLevel="0" collapsed="false">
      <c r="A3831" s="81" t="n">
        <v>36682</v>
      </c>
      <c r="B3831" s="82" t="s">
        <v>55</v>
      </c>
      <c r="C3831" s="82" t="s">
        <v>56</v>
      </c>
      <c r="D3831" s="82" t="s">
        <v>107</v>
      </c>
      <c r="E3831" s="82" t="s">
        <v>21</v>
      </c>
      <c r="F3831" s="81"/>
      <c r="G3831" s="82" t="s">
        <v>58</v>
      </c>
      <c r="H3831" s="90" t="n">
        <v>39142</v>
      </c>
      <c r="I3831" s="82" t="n">
        <v>0</v>
      </c>
      <c r="J3831" s="82" t="n">
        <v>0</v>
      </c>
      <c r="K3831" s="83" t="n">
        <f aca="false">IF(J3831=0,0,J3831/I3831)</f>
        <v>0</v>
      </c>
      <c r="L3831" s="83" t="n">
        <f aca="false">I3831/UOM</f>
        <v>0</v>
      </c>
      <c r="M3831" s="83" t="n">
        <f aca="false">J3831/UOM</f>
        <v>0</v>
      </c>
      <c r="N3831" s="84" t="str">
        <f aca="false">IF(F3831="P","PHY",IF(F3831="G","G",E3831))</f>
        <v>D</v>
      </c>
      <c r="O3831" s="84" t="str">
        <f aca="false">IF(ISNA(VLOOKUP(G3831,BadCanCurves,1,FALSE())),VLOOKUP(D3831,FOLIOS,6,FALSE()),"not used")</f>
        <v>not used</v>
      </c>
      <c r="P3831" s="84" t="n">
        <f aca="false">IF($N3831="P",VLOOKUP(H3831,PrcBuckets,2,FALSE()),0)</f>
        <v>0</v>
      </c>
      <c r="Q3831" s="84" t="n">
        <f aca="false">IF($N3831="D",VLOOKUP(H3831,BasisBuckets,2,FALSE()),0)</f>
        <v>13</v>
      </c>
      <c r="R3831" s="84" t="n">
        <f aca="false">IF($N3831="PHY",VLOOKUP(H3831,PGDBuckets,2,FALSE()),0)</f>
        <v>0</v>
      </c>
      <c r="S3831" s="84" t="n">
        <f aca="false">IF($N3831="G",VLOOKUP(H3831,PGDBuckets,2,FALSE()),0)</f>
        <v>0</v>
      </c>
      <c r="T3831" s="84" t="n">
        <f aca="false">SUM(P3831:S3831)</f>
        <v>13</v>
      </c>
      <c r="U3831" s="84" t="str">
        <f aca="false">IF(O3831="not used","-",O3831&amp;N3831&amp;T3831)</f>
        <v>-</v>
      </c>
      <c r="V3831" s="84" t="str">
        <f aca="false">IF(O3831="Not Used","-",VLOOKUP(D3831,FOLIOS,7,FALSE())&amp;H3831)</f>
        <v>-</v>
      </c>
      <c r="W3831" s="84" t="str">
        <f aca="false">IF(U3831="-","-",O3831&amp;E3831&amp;H3831)</f>
        <v>-</v>
      </c>
      <c r="X3831" s="85" t="str">
        <f aca="false">D3831&amp;G3831</f>
        <v>FT-CAND-ERMS-BASCGPR-AECO/BASIS</v>
      </c>
      <c r="AF3831" s="0" t="str">
        <f aca="false">D3831&amp;V3831</f>
        <v>FT-CAND-ERMS-BAS-</v>
      </c>
    </row>
    <row r="3832" customFormat="false" ht="12.75" hidden="false" customHeight="false" outlineLevel="0" collapsed="false">
      <c r="A3832" s="81" t="n">
        <v>36682</v>
      </c>
      <c r="B3832" s="82" t="s">
        <v>55</v>
      </c>
      <c r="C3832" s="82" t="s">
        <v>56</v>
      </c>
      <c r="D3832" s="82" t="s">
        <v>107</v>
      </c>
      <c r="E3832" s="82" t="s">
        <v>21</v>
      </c>
      <c r="F3832" s="81"/>
      <c r="G3832" s="82" t="s">
        <v>58</v>
      </c>
      <c r="H3832" s="90" t="n">
        <v>39173</v>
      </c>
      <c r="I3832" s="82" t="n">
        <v>0</v>
      </c>
      <c r="J3832" s="82" t="n">
        <v>0</v>
      </c>
      <c r="K3832" s="83" t="n">
        <f aca="false">IF(J3832=0,0,J3832/I3832)</f>
        <v>0</v>
      </c>
      <c r="L3832" s="83" t="n">
        <f aca="false">I3832/UOM</f>
        <v>0</v>
      </c>
      <c r="M3832" s="83" t="n">
        <f aca="false">J3832/UOM</f>
        <v>0</v>
      </c>
      <c r="N3832" s="84" t="str">
        <f aca="false">IF(F3832="P","PHY",IF(F3832="G","G",E3832))</f>
        <v>D</v>
      </c>
      <c r="O3832" s="84" t="str">
        <f aca="false">IF(ISNA(VLOOKUP(G3832,BadCanCurves,1,FALSE())),VLOOKUP(D3832,FOLIOS,6,FALSE()),"not used")</f>
        <v>not used</v>
      </c>
      <c r="P3832" s="84" t="n">
        <f aca="false">IF($N3832="P",VLOOKUP(H3832,PrcBuckets,2,FALSE()),0)</f>
        <v>0</v>
      </c>
      <c r="Q3832" s="84" t="n">
        <f aca="false">IF($N3832="D",VLOOKUP(H3832,BasisBuckets,2,FALSE()),0)</f>
        <v>13</v>
      </c>
      <c r="R3832" s="84" t="n">
        <f aca="false">IF($N3832="PHY",VLOOKUP(H3832,PGDBuckets,2,FALSE()),0)</f>
        <v>0</v>
      </c>
      <c r="S3832" s="84" t="n">
        <f aca="false">IF($N3832="G",VLOOKUP(H3832,PGDBuckets,2,FALSE()),0)</f>
        <v>0</v>
      </c>
      <c r="T3832" s="84" t="n">
        <f aca="false">SUM(P3832:S3832)</f>
        <v>13</v>
      </c>
      <c r="U3832" s="84" t="str">
        <f aca="false">IF(O3832="not used","-",O3832&amp;N3832&amp;T3832)</f>
        <v>-</v>
      </c>
      <c r="V3832" s="84" t="str">
        <f aca="false">IF(O3832="Not Used","-",VLOOKUP(D3832,FOLIOS,7,FALSE())&amp;H3832)</f>
        <v>-</v>
      </c>
      <c r="W3832" s="84" t="str">
        <f aca="false">IF(U3832="-","-",O3832&amp;E3832&amp;H3832)</f>
        <v>-</v>
      </c>
      <c r="X3832" s="85" t="str">
        <f aca="false">D3832&amp;G3832</f>
        <v>FT-CAND-ERMS-BASCGPR-AECO/BASIS</v>
      </c>
      <c r="AF3832" s="0" t="str">
        <f aca="false">D3832&amp;V3832</f>
        <v>FT-CAND-ERMS-BAS-</v>
      </c>
    </row>
    <row r="3833" customFormat="false" ht="12.75" hidden="false" customHeight="false" outlineLevel="0" collapsed="false">
      <c r="A3833" s="81" t="n">
        <v>36682</v>
      </c>
      <c r="B3833" s="82" t="s">
        <v>55</v>
      </c>
      <c r="C3833" s="82" t="s">
        <v>56</v>
      </c>
      <c r="D3833" s="82" t="s">
        <v>107</v>
      </c>
      <c r="E3833" s="82" t="s">
        <v>21</v>
      </c>
      <c r="F3833" s="81"/>
      <c r="G3833" s="82" t="s">
        <v>58</v>
      </c>
      <c r="H3833" s="90" t="n">
        <v>39203</v>
      </c>
      <c r="I3833" s="82" t="n">
        <v>0</v>
      </c>
      <c r="J3833" s="82" t="n">
        <v>0</v>
      </c>
      <c r="K3833" s="83" t="n">
        <f aca="false">IF(J3833=0,0,J3833/I3833)</f>
        <v>0</v>
      </c>
      <c r="L3833" s="83" t="n">
        <f aca="false">I3833/UOM</f>
        <v>0</v>
      </c>
      <c r="M3833" s="83" t="n">
        <f aca="false">J3833/UOM</f>
        <v>0</v>
      </c>
      <c r="N3833" s="84" t="str">
        <f aca="false">IF(F3833="P","PHY",IF(F3833="G","G",E3833))</f>
        <v>D</v>
      </c>
      <c r="O3833" s="84" t="str">
        <f aca="false">IF(ISNA(VLOOKUP(G3833,BadCanCurves,1,FALSE())),VLOOKUP(D3833,FOLIOS,6,FALSE()),"not used")</f>
        <v>not used</v>
      </c>
      <c r="P3833" s="84" t="n">
        <f aca="false">IF($N3833="P",VLOOKUP(H3833,PrcBuckets,2,FALSE()),0)</f>
        <v>0</v>
      </c>
      <c r="Q3833" s="84" t="n">
        <f aca="false">IF($N3833="D",VLOOKUP(H3833,BasisBuckets,2,FALSE()),0)</f>
        <v>13</v>
      </c>
      <c r="R3833" s="84" t="n">
        <f aca="false">IF($N3833="PHY",VLOOKUP(H3833,PGDBuckets,2,FALSE()),0)</f>
        <v>0</v>
      </c>
      <c r="S3833" s="84" t="n">
        <f aca="false">IF($N3833="G",VLOOKUP(H3833,PGDBuckets,2,FALSE()),0)</f>
        <v>0</v>
      </c>
      <c r="T3833" s="84" t="n">
        <f aca="false">SUM(P3833:S3833)</f>
        <v>13</v>
      </c>
      <c r="U3833" s="84" t="str">
        <f aca="false">IF(O3833="not used","-",O3833&amp;N3833&amp;T3833)</f>
        <v>-</v>
      </c>
      <c r="V3833" s="84" t="str">
        <f aca="false">IF(O3833="Not Used","-",VLOOKUP(D3833,FOLIOS,7,FALSE())&amp;H3833)</f>
        <v>-</v>
      </c>
      <c r="W3833" s="84" t="str">
        <f aca="false">IF(U3833="-","-",O3833&amp;E3833&amp;H3833)</f>
        <v>-</v>
      </c>
      <c r="X3833" s="85" t="str">
        <f aca="false">D3833&amp;G3833</f>
        <v>FT-CAND-ERMS-BASCGPR-AECO/BASIS</v>
      </c>
      <c r="AF3833" s="0" t="str">
        <f aca="false">D3833&amp;V3833</f>
        <v>FT-CAND-ERMS-BAS-</v>
      </c>
    </row>
    <row r="3834" customFormat="false" ht="12.75" hidden="false" customHeight="false" outlineLevel="0" collapsed="false">
      <c r="A3834" s="81" t="n">
        <v>36682</v>
      </c>
      <c r="B3834" s="82" t="s">
        <v>55</v>
      </c>
      <c r="C3834" s="82" t="s">
        <v>56</v>
      </c>
      <c r="D3834" s="82" t="s">
        <v>107</v>
      </c>
      <c r="E3834" s="82" t="s">
        <v>21</v>
      </c>
      <c r="F3834" s="81"/>
      <c r="G3834" s="82" t="s">
        <v>58</v>
      </c>
      <c r="H3834" s="90" t="n">
        <v>39234</v>
      </c>
      <c r="I3834" s="82" t="n">
        <v>0</v>
      </c>
      <c r="J3834" s="82" t="n">
        <v>0</v>
      </c>
      <c r="K3834" s="83" t="n">
        <f aca="false">IF(J3834=0,0,J3834/I3834)</f>
        <v>0</v>
      </c>
      <c r="L3834" s="83" t="n">
        <f aca="false">I3834/UOM</f>
        <v>0</v>
      </c>
      <c r="M3834" s="83" t="n">
        <f aca="false">J3834/UOM</f>
        <v>0</v>
      </c>
      <c r="N3834" s="84" t="str">
        <f aca="false">IF(F3834="P","PHY",IF(F3834="G","G",E3834))</f>
        <v>D</v>
      </c>
      <c r="O3834" s="84" t="str">
        <f aca="false">IF(ISNA(VLOOKUP(G3834,BadCanCurves,1,FALSE())),VLOOKUP(D3834,FOLIOS,6,FALSE()),"not used")</f>
        <v>not used</v>
      </c>
      <c r="P3834" s="84" t="n">
        <f aca="false">IF($N3834="P",VLOOKUP(H3834,PrcBuckets,2,FALSE()),0)</f>
        <v>0</v>
      </c>
      <c r="Q3834" s="84" t="n">
        <f aca="false">IF($N3834="D",VLOOKUP(H3834,BasisBuckets,2,FALSE()),0)</f>
        <v>13</v>
      </c>
      <c r="R3834" s="84" t="n">
        <f aca="false">IF($N3834="PHY",VLOOKUP(H3834,PGDBuckets,2,FALSE()),0)</f>
        <v>0</v>
      </c>
      <c r="S3834" s="84" t="n">
        <f aca="false">IF($N3834="G",VLOOKUP(H3834,PGDBuckets,2,FALSE()),0)</f>
        <v>0</v>
      </c>
      <c r="T3834" s="84" t="n">
        <f aca="false">SUM(P3834:S3834)</f>
        <v>13</v>
      </c>
      <c r="U3834" s="84" t="str">
        <f aca="false">IF(O3834="not used","-",O3834&amp;N3834&amp;T3834)</f>
        <v>-</v>
      </c>
      <c r="V3834" s="84" t="str">
        <f aca="false">IF(O3834="Not Used","-",VLOOKUP(D3834,FOLIOS,7,FALSE())&amp;H3834)</f>
        <v>-</v>
      </c>
      <c r="W3834" s="84" t="str">
        <f aca="false">IF(U3834="-","-",O3834&amp;E3834&amp;H3834)</f>
        <v>-</v>
      </c>
      <c r="X3834" s="85" t="str">
        <f aca="false">D3834&amp;G3834</f>
        <v>FT-CAND-ERMS-BASCGPR-AECO/BASIS</v>
      </c>
      <c r="AF3834" s="0" t="str">
        <f aca="false">D3834&amp;V3834</f>
        <v>FT-CAND-ERMS-BAS-</v>
      </c>
    </row>
    <row r="3835" customFormat="false" ht="12.75" hidden="false" customHeight="false" outlineLevel="0" collapsed="false">
      <c r="A3835" s="81" t="n">
        <v>36682</v>
      </c>
      <c r="B3835" s="82" t="s">
        <v>55</v>
      </c>
      <c r="C3835" s="82" t="s">
        <v>56</v>
      </c>
      <c r="D3835" s="82" t="s">
        <v>107</v>
      </c>
      <c r="E3835" s="82" t="s">
        <v>21</v>
      </c>
      <c r="F3835" s="81"/>
      <c r="G3835" s="82" t="s">
        <v>58</v>
      </c>
      <c r="H3835" s="90" t="n">
        <v>39264</v>
      </c>
      <c r="I3835" s="82" t="n">
        <v>0</v>
      </c>
      <c r="J3835" s="82" t="n">
        <v>0</v>
      </c>
      <c r="K3835" s="83" t="n">
        <f aca="false">IF(J3835=0,0,J3835/I3835)</f>
        <v>0</v>
      </c>
      <c r="L3835" s="83" t="n">
        <f aca="false">I3835/UOM</f>
        <v>0</v>
      </c>
      <c r="M3835" s="83" t="n">
        <f aca="false">J3835/UOM</f>
        <v>0</v>
      </c>
      <c r="N3835" s="84" t="str">
        <f aca="false">IF(F3835="P","PHY",IF(F3835="G","G",E3835))</f>
        <v>D</v>
      </c>
      <c r="O3835" s="84" t="str">
        <f aca="false">IF(ISNA(VLOOKUP(G3835,BadCanCurves,1,FALSE())),VLOOKUP(D3835,FOLIOS,6,FALSE()),"not used")</f>
        <v>not used</v>
      </c>
      <c r="P3835" s="84" t="n">
        <f aca="false">IF($N3835="P",VLOOKUP(H3835,PrcBuckets,2,FALSE()),0)</f>
        <v>0</v>
      </c>
      <c r="Q3835" s="84" t="n">
        <f aca="false">IF($N3835="D",VLOOKUP(H3835,BasisBuckets,2,FALSE()),0)</f>
        <v>13</v>
      </c>
      <c r="R3835" s="84" t="n">
        <f aca="false">IF($N3835="PHY",VLOOKUP(H3835,PGDBuckets,2,FALSE()),0)</f>
        <v>0</v>
      </c>
      <c r="S3835" s="84" t="n">
        <f aca="false">IF($N3835="G",VLOOKUP(H3835,PGDBuckets,2,FALSE()),0)</f>
        <v>0</v>
      </c>
      <c r="T3835" s="84" t="n">
        <f aca="false">SUM(P3835:S3835)</f>
        <v>13</v>
      </c>
      <c r="U3835" s="84" t="str">
        <f aca="false">IF(O3835="not used","-",O3835&amp;N3835&amp;T3835)</f>
        <v>-</v>
      </c>
      <c r="V3835" s="84" t="str">
        <f aca="false">IF(O3835="Not Used","-",VLOOKUP(D3835,FOLIOS,7,FALSE())&amp;H3835)</f>
        <v>-</v>
      </c>
      <c r="W3835" s="84" t="str">
        <f aca="false">IF(U3835="-","-",O3835&amp;E3835&amp;H3835)</f>
        <v>-</v>
      </c>
      <c r="X3835" s="85" t="str">
        <f aca="false">D3835&amp;G3835</f>
        <v>FT-CAND-ERMS-BASCGPR-AECO/BASIS</v>
      </c>
      <c r="AF3835" s="0" t="str">
        <f aca="false">D3835&amp;V3835</f>
        <v>FT-CAND-ERMS-BAS-</v>
      </c>
    </row>
    <row r="3836" customFormat="false" ht="12.75" hidden="false" customHeight="false" outlineLevel="0" collapsed="false">
      <c r="A3836" s="81" t="n">
        <v>36682</v>
      </c>
      <c r="B3836" s="82" t="s">
        <v>55</v>
      </c>
      <c r="C3836" s="82" t="s">
        <v>56</v>
      </c>
      <c r="D3836" s="82" t="s">
        <v>107</v>
      </c>
      <c r="E3836" s="82" t="s">
        <v>21</v>
      </c>
      <c r="F3836" s="81"/>
      <c r="G3836" s="82" t="s">
        <v>58</v>
      </c>
      <c r="H3836" s="90" t="n">
        <v>39295</v>
      </c>
      <c r="I3836" s="82" t="n">
        <v>0</v>
      </c>
      <c r="J3836" s="82" t="n">
        <v>0</v>
      </c>
      <c r="K3836" s="83" t="n">
        <f aca="false">IF(J3836=0,0,J3836/I3836)</f>
        <v>0</v>
      </c>
      <c r="L3836" s="83" t="n">
        <f aca="false">I3836/UOM</f>
        <v>0</v>
      </c>
      <c r="M3836" s="83" t="n">
        <f aca="false">J3836/UOM</f>
        <v>0</v>
      </c>
      <c r="N3836" s="84" t="str">
        <f aca="false">IF(F3836="P","PHY",IF(F3836="G","G",E3836))</f>
        <v>D</v>
      </c>
      <c r="O3836" s="84" t="str">
        <f aca="false">IF(ISNA(VLOOKUP(G3836,BadCanCurves,1,FALSE())),VLOOKUP(D3836,FOLIOS,6,FALSE()),"not used")</f>
        <v>not used</v>
      </c>
      <c r="P3836" s="84" t="n">
        <f aca="false">IF($N3836="P",VLOOKUP(H3836,PrcBuckets,2,FALSE()),0)</f>
        <v>0</v>
      </c>
      <c r="Q3836" s="84" t="n">
        <f aca="false">IF($N3836="D",VLOOKUP(H3836,BasisBuckets,2,FALSE()),0)</f>
        <v>13</v>
      </c>
      <c r="R3836" s="84" t="n">
        <f aca="false">IF($N3836="PHY",VLOOKUP(H3836,PGDBuckets,2,FALSE()),0)</f>
        <v>0</v>
      </c>
      <c r="S3836" s="84" t="n">
        <f aca="false">IF($N3836="G",VLOOKUP(H3836,PGDBuckets,2,FALSE()),0)</f>
        <v>0</v>
      </c>
      <c r="T3836" s="84" t="n">
        <f aca="false">SUM(P3836:S3836)</f>
        <v>13</v>
      </c>
      <c r="U3836" s="84" t="str">
        <f aca="false">IF(O3836="not used","-",O3836&amp;N3836&amp;T3836)</f>
        <v>-</v>
      </c>
      <c r="V3836" s="84" t="str">
        <f aca="false">IF(O3836="Not Used","-",VLOOKUP(D3836,FOLIOS,7,FALSE())&amp;H3836)</f>
        <v>-</v>
      </c>
      <c r="W3836" s="84" t="str">
        <f aca="false">IF(U3836="-","-",O3836&amp;E3836&amp;H3836)</f>
        <v>-</v>
      </c>
      <c r="X3836" s="85" t="str">
        <f aca="false">D3836&amp;G3836</f>
        <v>FT-CAND-ERMS-BASCGPR-AECO/BASIS</v>
      </c>
      <c r="AF3836" s="0" t="str">
        <f aca="false">D3836&amp;V3836</f>
        <v>FT-CAND-ERMS-BAS-</v>
      </c>
    </row>
    <row r="3837" customFormat="false" ht="12.75" hidden="false" customHeight="false" outlineLevel="0" collapsed="false">
      <c r="A3837" s="81" t="n">
        <v>36682</v>
      </c>
      <c r="B3837" s="82" t="s">
        <v>55</v>
      </c>
      <c r="C3837" s="82" t="s">
        <v>56</v>
      </c>
      <c r="D3837" s="82" t="s">
        <v>107</v>
      </c>
      <c r="E3837" s="82" t="s">
        <v>21</v>
      </c>
      <c r="F3837" s="81"/>
      <c r="G3837" s="82" t="s">
        <v>58</v>
      </c>
      <c r="H3837" s="90" t="n">
        <v>39326</v>
      </c>
      <c r="I3837" s="82" t="n">
        <v>0</v>
      </c>
      <c r="J3837" s="82" t="n">
        <v>0</v>
      </c>
      <c r="K3837" s="83" t="n">
        <f aca="false">IF(J3837=0,0,J3837/I3837)</f>
        <v>0</v>
      </c>
      <c r="L3837" s="83" t="n">
        <f aca="false">I3837/UOM</f>
        <v>0</v>
      </c>
      <c r="M3837" s="83" t="n">
        <f aca="false">J3837/UOM</f>
        <v>0</v>
      </c>
      <c r="N3837" s="84" t="str">
        <f aca="false">IF(F3837="P","PHY",IF(F3837="G","G",E3837))</f>
        <v>D</v>
      </c>
      <c r="O3837" s="84" t="str">
        <f aca="false">IF(ISNA(VLOOKUP(G3837,BadCanCurves,1,FALSE())),VLOOKUP(D3837,FOLIOS,6,FALSE()),"not used")</f>
        <v>not used</v>
      </c>
      <c r="P3837" s="84" t="n">
        <f aca="false">IF($N3837="P",VLOOKUP(H3837,PrcBuckets,2,FALSE()),0)</f>
        <v>0</v>
      </c>
      <c r="Q3837" s="84" t="n">
        <f aca="false">IF($N3837="D",VLOOKUP(H3837,BasisBuckets,2,FALSE()),0)</f>
        <v>13</v>
      </c>
      <c r="R3837" s="84" t="n">
        <f aca="false">IF($N3837="PHY",VLOOKUP(H3837,PGDBuckets,2,FALSE()),0)</f>
        <v>0</v>
      </c>
      <c r="S3837" s="84" t="n">
        <f aca="false">IF($N3837="G",VLOOKUP(H3837,PGDBuckets,2,FALSE()),0)</f>
        <v>0</v>
      </c>
      <c r="T3837" s="84" t="n">
        <f aca="false">SUM(P3837:S3837)</f>
        <v>13</v>
      </c>
      <c r="U3837" s="84" t="str">
        <f aca="false">IF(O3837="not used","-",O3837&amp;N3837&amp;T3837)</f>
        <v>-</v>
      </c>
      <c r="V3837" s="84" t="str">
        <f aca="false">IF(O3837="Not Used","-",VLOOKUP(D3837,FOLIOS,7,FALSE())&amp;H3837)</f>
        <v>-</v>
      </c>
      <c r="W3837" s="84" t="str">
        <f aca="false">IF(U3837="-","-",O3837&amp;E3837&amp;H3837)</f>
        <v>-</v>
      </c>
      <c r="X3837" s="85" t="str">
        <f aca="false">D3837&amp;G3837</f>
        <v>FT-CAND-ERMS-BASCGPR-AECO/BASIS</v>
      </c>
      <c r="AF3837" s="0" t="str">
        <f aca="false">D3837&amp;V3837</f>
        <v>FT-CAND-ERMS-BAS-</v>
      </c>
    </row>
    <row r="3838" customFormat="false" ht="12.75" hidden="false" customHeight="false" outlineLevel="0" collapsed="false">
      <c r="A3838" s="81" t="n">
        <v>36682</v>
      </c>
      <c r="B3838" s="82" t="s">
        <v>55</v>
      </c>
      <c r="C3838" s="82" t="s">
        <v>56</v>
      </c>
      <c r="D3838" s="82" t="s">
        <v>107</v>
      </c>
      <c r="E3838" s="82" t="s">
        <v>21</v>
      </c>
      <c r="F3838" s="81"/>
      <c r="G3838" s="82" t="s">
        <v>58</v>
      </c>
      <c r="H3838" s="90" t="n">
        <v>39356</v>
      </c>
      <c r="I3838" s="82" t="n">
        <v>0</v>
      </c>
      <c r="J3838" s="82" t="n">
        <v>0</v>
      </c>
      <c r="K3838" s="83" t="n">
        <f aca="false">IF(J3838=0,0,J3838/I3838)</f>
        <v>0</v>
      </c>
      <c r="L3838" s="83" t="n">
        <f aca="false">I3838/UOM</f>
        <v>0</v>
      </c>
      <c r="M3838" s="83" t="n">
        <f aca="false">J3838/UOM</f>
        <v>0</v>
      </c>
      <c r="N3838" s="84" t="str">
        <f aca="false">IF(F3838="P","PHY",IF(F3838="G","G",E3838))</f>
        <v>D</v>
      </c>
      <c r="O3838" s="84" t="str">
        <f aca="false">IF(ISNA(VLOOKUP(G3838,BadCanCurves,1,FALSE())),VLOOKUP(D3838,FOLIOS,6,FALSE()),"not used")</f>
        <v>not used</v>
      </c>
      <c r="P3838" s="84" t="n">
        <f aca="false">IF($N3838="P",VLOOKUP(H3838,PrcBuckets,2,FALSE()),0)</f>
        <v>0</v>
      </c>
      <c r="Q3838" s="84" t="n">
        <f aca="false">IF($N3838="D",VLOOKUP(H3838,BasisBuckets,2,FALSE()),0)</f>
        <v>13</v>
      </c>
      <c r="R3838" s="84" t="n">
        <f aca="false">IF($N3838="PHY",VLOOKUP(H3838,PGDBuckets,2,FALSE()),0)</f>
        <v>0</v>
      </c>
      <c r="S3838" s="84" t="n">
        <f aca="false">IF($N3838="G",VLOOKUP(H3838,PGDBuckets,2,FALSE()),0)</f>
        <v>0</v>
      </c>
      <c r="T3838" s="84" t="n">
        <f aca="false">SUM(P3838:S3838)</f>
        <v>13</v>
      </c>
      <c r="U3838" s="84" t="str">
        <f aca="false">IF(O3838="not used","-",O3838&amp;N3838&amp;T3838)</f>
        <v>-</v>
      </c>
      <c r="V3838" s="84" t="str">
        <f aca="false">IF(O3838="Not Used","-",VLOOKUP(D3838,FOLIOS,7,FALSE())&amp;H3838)</f>
        <v>-</v>
      </c>
      <c r="W3838" s="84" t="str">
        <f aca="false">IF(U3838="-","-",O3838&amp;E3838&amp;H3838)</f>
        <v>-</v>
      </c>
      <c r="X3838" s="85" t="str">
        <f aca="false">D3838&amp;G3838</f>
        <v>FT-CAND-ERMS-BASCGPR-AECO/BASIS</v>
      </c>
      <c r="AF3838" s="0" t="str">
        <f aca="false">D3838&amp;V3838</f>
        <v>FT-CAND-ERMS-BAS-</v>
      </c>
    </row>
    <row r="3839" customFormat="false" ht="12.75" hidden="false" customHeight="false" outlineLevel="0" collapsed="false">
      <c r="A3839" s="81" t="n">
        <v>36682</v>
      </c>
      <c r="B3839" s="82" t="s">
        <v>55</v>
      </c>
      <c r="C3839" s="82" t="s">
        <v>56</v>
      </c>
      <c r="D3839" s="82" t="s">
        <v>107</v>
      </c>
      <c r="E3839" s="82" t="s">
        <v>21</v>
      </c>
      <c r="F3839" s="81"/>
      <c r="G3839" s="82" t="s">
        <v>58</v>
      </c>
      <c r="H3839" s="90" t="n">
        <v>39387</v>
      </c>
      <c r="I3839" s="82" t="n">
        <v>0</v>
      </c>
      <c r="J3839" s="82" t="n">
        <v>0</v>
      </c>
      <c r="K3839" s="83" t="n">
        <f aca="false">IF(J3839=0,0,J3839/I3839)</f>
        <v>0</v>
      </c>
      <c r="L3839" s="83" t="n">
        <f aca="false">I3839/UOM</f>
        <v>0</v>
      </c>
      <c r="M3839" s="83" t="n">
        <f aca="false">J3839/UOM</f>
        <v>0</v>
      </c>
      <c r="N3839" s="84" t="str">
        <f aca="false">IF(F3839="P","PHY",IF(F3839="G","G",E3839))</f>
        <v>D</v>
      </c>
      <c r="O3839" s="84" t="str">
        <f aca="false">IF(ISNA(VLOOKUP(G3839,BadCanCurves,1,FALSE())),VLOOKUP(D3839,FOLIOS,6,FALSE()),"not used")</f>
        <v>not used</v>
      </c>
      <c r="P3839" s="84" t="n">
        <f aca="false">IF($N3839="P",VLOOKUP(H3839,PrcBuckets,2,FALSE()),0)</f>
        <v>0</v>
      </c>
      <c r="Q3839" s="84" t="n">
        <f aca="false">IF($N3839="D",VLOOKUP(H3839,BasisBuckets,2,FALSE()),0)</f>
        <v>13</v>
      </c>
      <c r="R3839" s="84" t="n">
        <f aca="false">IF($N3839="PHY",VLOOKUP(H3839,PGDBuckets,2,FALSE()),0)</f>
        <v>0</v>
      </c>
      <c r="S3839" s="84" t="n">
        <f aca="false">IF($N3839="G",VLOOKUP(H3839,PGDBuckets,2,FALSE()),0)</f>
        <v>0</v>
      </c>
      <c r="T3839" s="84" t="n">
        <f aca="false">SUM(P3839:S3839)</f>
        <v>13</v>
      </c>
      <c r="U3839" s="84" t="str">
        <f aca="false">IF(O3839="not used","-",O3839&amp;N3839&amp;T3839)</f>
        <v>-</v>
      </c>
      <c r="V3839" s="84" t="str">
        <f aca="false">IF(O3839="Not Used","-",VLOOKUP(D3839,FOLIOS,7,FALSE())&amp;H3839)</f>
        <v>-</v>
      </c>
      <c r="W3839" s="84" t="str">
        <f aca="false">IF(U3839="-","-",O3839&amp;E3839&amp;H3839)</f>
        <v>-</v>
      </c>
      <c r="X3839" s="85" t="str">
        <f aca="false">D3839&amp;G3839</f>
        <v>FT-CAND-ERMS-BASCGPR-AECO/BASIS</v>
      </c>
      <c r="AF3839" s="0" t="str">
        <f aca="false">D3839&amp;V3839</f>
        <v>FT-CAND-ERMS-BAS-</v>
      </c>
    </row>
    <row r="3840" customFormat="false" ht="12.75" hidden="false" customHeight="false" outlineLevel="0" collapsed="false">
      <c r="A3840" s="81" t="n">
        <v>36682</v>
      </c>
      <c r="B3840" s="82" t="s">
        <v>55</v>
      </c>
      <c r="C3840" s="82" t="s">
        <v>56</v>
      </c>
      <c r="D3840" s="82" t="s">
        <v>107</v>
      </c>
      <c r="E3840" s="82" t="s">
        <v>21</v>
      </c>
      <c r="F3840" s="81"/>
      <c r="G3840" s="82" t="s">
        <v>58</v>
      </c>
      <c r="H3840" s="90" t="n">
        <v>39417</v>
      </c>
      <c r="I3840" s="82" t="n">
        <v>0</v>
      </c>
      <c r="J3840" s="82" t="n">
        <v>0</v>
      </c>
      <c r="K3840" s="83" t="n">
        <f aca="false">IF(J3840=0,0,J3840/I3840)</f>
        <v>0</v>
      </c>
      <c r="L3840" s="83" t="n">
        <f aca="false">I3840/UOM</f>
        <v>0</v>
      </c>
      <c r="M3840" s="83" t="n">
        <f aca="false">J3840/UOM</f>
        <v>0</v>
      </c>
      <c r="N3840" s="84" t="str">
        <f aca="false">IF(F3840="P","PHY",IF(F3840="G","G",E3840))</f>
        <v>D</v>
      </c>
      <c r="O3840" s="84" t="str">
        <f aca="false">IF(ISNA(VLOOKUP(G3840,BadCanCurves,1,FALSE())),VLOOKUP(D3840,FOLIOS,6,FALSE()),"not used")</f>
        <v>not used</v>
      </c>
      <c r="P3840" s="84" t="n">
        <f aca="false">IF($N3840="P",VLOOKUP(H3840,PrcBuckets,2,FALSE()),0)</f>
        <v>0</v>
      </c>
      <c r="Q3840" s="84" t="n">
        <f aca="false">IF($N3840="D",VLOOKUP(H3840,BasisBuckets,2,FALSE()),0)</f>
        <v>13</v>
      </c>
      <c r="R3840" s="84" t="n">
        <f aca="false">IF($N3840="PHY",VLOOKUP(H3840,PGDBuckets,2,FALSE()),0)</f>
        <v>0</v>
      </c>
      <c r="S3840" s="84" t="n">
        <f aca="false">IF($N3840="G",VLOOKUP(H3840,PGDBuckets,2,FALSE()),0)</f>
        <v>0</v>
      </c>
      <c r="T3840" s="84" t="n">
        <f aca="false">SUM(P3840:S3840)</f>
        <v>13</v>
      </c>
      <c r="U3840" s="84" t="str">
        <f aca="false">IF(O3840="not used","-",O3840&amp;N3840&amp;T3840)</f>
        <v>-</v>
      </c>
      <c r="V3840" s="84" t="str">
        <f aca="false">IF(O3840="Not Used","-",VLOOKUP(D3840,FOLIOS,7,FALSE())&amp;H3840)</f>
        <v>-</v>
      </c>
      <c r="W3840" s="84" t="str">
        <f aca="false">IF(U3840="-","-",O3840&amp;E3840&amp;H3840)</f>
        <v>-</v>
      </c>
      <c r="X3840" s="85" t="str">
        <f aca="false">D3840&amp;G3840</f>
        <v>FT-CAND-ERMS-BASCGPR-AECO/BASIS</v>
      </c>
      <c r="AF3840" s="0" t="str">
        <f aca="false">D3840&amp;V3840</f>
        <v>FT-CAND-ERMS-BAS-</v>
      </c>
    </row>
    <row r="3841" customFormat="false" ht="12.75" hidden="false" customHeight="false" outlineLevel="0" collapsed="false">
      <c r="A3841" s="81" t="n">
        <v>36682</v>
      </c>
      <c r="B3841" s="82" t="s">
        <v>55</v>
      </c>
      <c r="C3841" s="82" t="s">
        <v>56</v>
      </c>
      <c r="D3841" s="82" t="s">
        <v>107</v>
      </c>
      <c r="E3841" s="82" t="s">
        <v>21</v>
      </c>
      <c r="F3841" s="81"/>
      <c r="G3841" s="82" t="s">
        <v>58</v>
      </c>
      <c r="H3841" s="90" t="n">
        <v>39448</v>
      </c>
      <c r="I3841" s="82" t="n">
        <v>0</v>
      </c>
      <c r="J3841" s="82" t="n">
        <v>0</v>
      </c>
      <c r="K3841" s="83" t="n">
        <f aca="false">IF(J3841=0,0,J3841/I3841)</f>
        <v>0</v>
      </c>
      <c r="L3841" s="83" t="n">
        <f aca="false">I3841/UOM</f>
        <v>0</v>
      </c>
      <c r="M3841" s="83" t="n">
        <f aca="false">J3841/UOM</f>
        <v>0</v>
      </c>
      <c r="N3841" s="84" t="str">
        <f aca="false">IF(F3841="P","PHY",IF(F3841="G","G",E3841))</f>
        <v>D</v>
      </c>
      <c r="O3841" s="84" t="str">
        <f aca="false">IF(ISNA(VLOOKUP(G3841,BadCanCurves,1,FALSE())),VLOOKUP(D3841,FOLIOS,6,FALSE()),"not used")</f>
        <v>not used</v>
      </c>
      <c r="P3841" s="84" t="n">
        <f aca="false">IF($N3841="P",VLOOKUP(H3841,PrcBuckets,2,FALSE()),0)</f>
        <v>0</v>
      </c>
      <c r="Q3841" s="84" t="n">
        <f aca="false">IF($N3841="D",VLOOKUP(H3841,BasisBuckets,2,FALSE()),0)</f>
        <v>13</v>
      </c>
      <c r="R3841" s="84" t="n">
        <f aca="false">IF($N3841="PHY",VLOOKUP(H3841,PGDBuckets,2,FALSE()),0)</f>
        <v>0</v>
      </c>
      <c r="S3841" s="84" t="n">
        <f aca="false">IF($N3841="G",VLOOKUP(H3841,PGDBuckets,2,FALSE()),0)</f>
        <v>0</v>
      </c>
      <c r="T3841" s="84" t="n">
        <f aca="false">SUM(P3841:S3841)</f>
        <v>13</v>
      </c>
      <c r="U3841" s="84" t="str">
        <f aca="false">IF(O3841="not used","-",O3841&amp;N3841&amp;T3841)</f>
        <v>-</v>
      </c>
      <c r="V3841" s="84" t="str">
        <f aca="false">IF(O3841="Not Used","-",VLOOKUP(D3841,FOLIOS,7,FALSE())&amp;H3841)</f>
        <v>-</v>
      </c>
      <c r="W3841" s="84" t="str">
        <f aca="false">IF(U3841="-","-",O3841&amp;E3841&amp;H3841)</f>
        <v>-</v>
      </c>
      <c r="X3841" s="85" t="str">
        <f aca="false">D3841&amp;G3841</f>
        <v>FT-CAND-ERMS-BASCGPR-AECO/BASIS</v>
      </c>
      <c r="AF3841" s="0" t="str">
        <f aca="false">D3841&amp;V3841</f>
        <v>FT-CAND-ERMS-BAS-</v>
      </c>
    </row>
    <row r="3842" customFormat="false" ht="12.75" hidden="false" customHeight="false" outlineLevel="0" collapsed="false">
      <c r="A3842" s="81" t="n">
        <v>36682</v>
      </c>
      <c r="B3842" s="82" t="s">
        <v>55</v>
      </c>
      <c r="C3842" s="82" t="s">
        <v>56</v>
      </c>
      <c r="D3842" s="82" t="s">
        <v>107</v>
      </c>
      <c r="E3842" s="82" t="s">
        <v>21</v>
      </c>
      <c r="F3842" s="81"/>
      <c r="G3842" s="82" t="s">
        <v>58</v>
      </c>
      <c r="H3842" s="90" t="n">
        <v>39479</v>
      </c>
      <c r="I3842" s="82" t="n">
        <v>0</v>
      </c>
      <c r="J3842" s="82" t="n">
        <v>0</v>
      </c>
      <c r="K3842" s="83" t="n">
        <f aca="false">IF(J3842=0,0,J3842/I3842)</f>
        <v>0</v>
      </c>
      <c r="L3842" s="83" t="n">
        <f aca="false">I3842/UOM</f>
        <v>0</v>
      </c>
      <c r="M3842" s="83" t="n">
        <f aca="false">J3842/UOM</f>
        <v>0</v>
      </c>
      <c r="N3842" s="84" t="str">
        <f aca="false">IF(F3842="P","PHY",IF(F3842="G","G",E3842))</f>
        <v>D</v>
      </c>
      <c r="O3842" s="84" t="str">
        <f aca="false">IF(ISNA(VLOOKUP(G3842,BadCanCurves,1,FALSE())),VLOOKUP(D3842,FOLIOS,6,FALSE()),"not used")</f>
        <v>not used</v>
      </c>
      <c r="P3842" s="84" t="n">
        <f aca="false">IF($N3842="P",VLOOKUP(H3842,PrcBuckets,2,FALSE()),0)</f>
        <v>0</v>
      </c>
      <c r="Q3842" s="84" t="n">
        <f aca="false">IF($N3842="D",VLOOKUP(H3842,BasisBuckets,2,FALSE()),0)</f>
        <v>13</v>
      </c>
      <c r="R3842" s="84" t="n">
        <f aca="false">IF($N3842="PHY",VLOOKUP(H3842,PGDBuckets,2,FALSE()),0)</f>
        <v>0</v>
      </c>
      <c r="S3842" s="84" t="n">
        <f aca="false">IF($N3842="G",VLOOKUP(H3842,PGDBuckets,2,FALSE()),0)</f>
        <v>0</v>
      </c>
      <c r="T3842" s="84" t="n">
        <f aca="false">SUM(P3842:S3842)</f>
        <v>13</v>
      </c>
      <c r="U3842" s="84" t="str">
        <f aca="false">IF(O3842="not used","-",O3842&amp;N3842&amp;T3842)</f>
        <v>-</v>
      </c>
      <c r="V3842" s="84" t="str">
        <f aca="false">IF(O3842="Not Used","-",VLOOKUP(D3842,FOLIOS,7,FALSE())&amp;H3842)</f>
        <v>-</v>
      </c>
      <c r="W3842" s="84" t="str">
        <f aca="false">IF(U3842="-","-",O3842&amp;E3842&amp;H3842)</f>
        <v>-</v>
      </c>
      <c r="X3842" s="85" t="str">
        <f aca="false">D3842&amp;G3842</f>
        <v>FT-CAND-ERMS-BASCGPR-AECO/BASIS</v>
      </c>
      <c r="AF3842" s="0" t="str">
        <f aca="false">D3842&amp;V3842</f>
        <v>FT-CAND-ERMS-BAS-</v>
      </c>
    </row>
    <row r="3843" customFormat="false" ht="12.75" hidden="false" customHeight="false" outlineLevel="0" collapsed="false">
      <c r="A3843" s="81" t="n">
        <v>36682</v>
      </c>
      <c r="B3843" s="82" t="s">
        <v>55</v>
      </c>
      <c r="C3843" s="82" t="s">
        <v>56</v>
      </c>
      <c r="D3843" s="82" t="s">
        <v>107</v>
      </c>
      <c r="E3843" s="82" t="s">
        <v>21</v>
      </c>
      <c r="F3843" s="81"/>
      <c r="G3843" s="82" t="s">
        <v>58</v>
      </c>
      <c r="H3843" s="90" t="n">
        <v>39508</v>
      </c>
      <c r="I3843" s="82" t="n">
        <v>0</v>
      </c>
      <c r="J3843" s="82" t="n">
        <v>0</v>
      </c>
      <c r="K3843" s="83" t="n">
        <f aca="false">IF(J3843=0,0,J3843/I3843)</f>
        <v>0</v>
      </c>
      <c r="L3843" s="83" t="n">
        <f aca="false">I3843/UOM</f>
        <v>0</v>
      </c>
      <c r="M3843" s="83" t="n">
        <f aca="false">J3843/UOM</f>
        <v>0</v>
      </c>
      <c r="N3843" s="84" t="str">
        <f aca="false">IF(F3843="P","PHY",IF(F3843="G","G",E3843))</f>
        <v>D</v>
      </c>
      <c r="O3843" s="84" t="str">
        <f aca="false">IF(ISNA(VLOOKUP(G3843,BadCanCurves,1,FALSE())),VLOOKUP(D3843,FOLIOS,6,FALSE()),"not used")</f>
        <v>not used</v>
      </c>
      <c r="P3843" s="84" t="n">
        <f aca="false">IF($N3843="P",VLOOKUP(H3843,PrcBuckets,2,FALSE()),0)</f>
        <v>0</v>
      </c>
      <c r="Q3843" s="84" t="n">
        <f aca="false">IF($N3843="D",VLOOKUP(H3843,BasisBuckets,2,FALSE()),0)</f>
        <v>13</v>
      </c>
      <c r="R3843" s="84" t="n">
        <f aca="false">IF($N3843="PHY",VLOOKUP(H3843,PGDBuckets,2,FALSE()),0)</f>
        <v>0</v>
      </c>
      <c r="S3843" s="84" t="n">
        <f aca="false">IF($N3843="G",VLOOKUP(H3843,PGDBuckets,2,FALSE()),0)</f>
        <v>0</v>
      </c>
      <c r="T3843" s="84" t="n">
        <f aca="false">SUM(P3843:S3843)</f>
        <v>13</v>
      </c>
      <c r="U3843" s="84" t="str">
        <f aca="false">IF(O3843="not used","-",O3843&amp;N3843&amp;T3843)</f>
        <v>-</v>
      </c>
      <c r="V3843" s="84" t="str">
        <f aca="false">IF(O3843="Not Used","-",VLOOKUP(D3843,FOLIOS,7,FALSE())&amp;H3843)</f>
        <v>-</v>
      </c>
      <c r="W3843" s="84" t="str">
        <f aca="false">IF(U3843="-","-",O3843&amp;E3843&amp;H3843)</f>
        <v>-</v>
      </c>
      <c r="X3843" s="85" t="str">
        <f aca="false">D3843&amp;G3843</f>
        <v>FT-CAND-ERMS-BASCGPR-AECO/BASIS</v>
      </c>
      <c r="AF3843" s="0" t="str">
        <f aca="false">D3843&amp;V3843</f>
        <v>FT-CAND-ERMS-BAS-</v>
      </c>
    </row>
    <row r="3844" customFormat="false" ht="12.75" hidden="false" customHeight="false" outlineLevel="0" collapsed="false">
      <c r="A3844" s="81" t="n">
        <v>36682</v>
      </c>
      <c r="B3844" s="82" t="s">
        <v>55</v>
      </c>
      <c r="C3844" s="82" t="s">
        <v>56</v>
      </c>
      <c r="D3844" s="82" t="s">
        <v>107</v>
      </c>
      <c r="E3844" s="82" t="s">
        <v>21</v>
      </c>
      <c r="F3844" s="81"/>
      <c r="G3844" s="82" t="s">
        <v>58</v>
      </c>
      <c r="H3844" s="90" t="n">
        <v>39539</v>
      </c>
      <c r="I3844" s="82" t="n">
        <v>0</v>
      </c>
      <c r="J3844" s="82" t="n">
        <v>0</v>
      </c>
      <c r="K3844" s="83" t="n">
        <f aca="false">IF(J3844=0,0,J3844/I3844)</f>
        <v>0</v>
      </c>
      <c r="L3844" s="83" t="n">
        <f aca="false">I3844/UOM</f>
        <v>0</v>
      </c>
      <c r="M3844" s="83" t="n">
        <f aca="false">J3844/UOM</f>
        <v>0</v>
      </c>
      <c r="N3844" s="84" t="str">
        <f aca="false">IF(F3844="P","PHY",IF(F3844="G","G",E3844))</f>
        <v>D</v>
      </c>
      <c r="O3844" s="84" t="str">
        <f aca="false">IF(ISNA(VLOOKUP(G3844,BadCanCurves,1,FALSE())),VLOOKUP(D3844,FOLIOS,6,FALSE()),"not used")</f>
        <v>not used</v>
      </c>
      <c r="P3844" s="84" t="n">
        <f aca="false">IF($N3844="P",VLOOKUP(H3844,PrcBuckets,2,FALSE()),0)</f>
        <v>0</v>
      </c>
      <c r="Q3844" s="84" t="n">
        <f aca="false">IF($N3844="D",VLOOKUP(H3844,BasisBuckets,2,FALSE()),0)</f>
        <v>13</v>
      </c>
      <c r="R3844" s="84" t="n">
        <f aca="false">IF($N3844="PHY",VLOOKUP(H3844,PGDBuckets,2,FALSE()),0)</f>
        <v>0</v>
      </c>
      <c r="S3844" s="84" t="n">
        <f aca="false">IF($N3844="G",VLOOKUP(H3844,PGDBuckets,2,FALSE()),0)</f>
        <v>0</v>
      </c>
      <c r="T3844" s="84" t="n">
        <f aca="false">SUM(P3844:S3844)</f>
        <v>13</v>
      </c>
      <c r="U3844" s="84" t="str">
        <f aca="false">IF(O3844="not used","-",O3844&amp;N3844&amp;T3844)</f>
        <v>-</v>
      </c>
      <c r="V3844" s="84" t="str">
        <f aca="false">IF(O3844="Not Used","-",VLOOKUP(D3844,FOLIOS,7,FALSE())&amp;H3844)</f>
        <v>-</v>
      </c>
      <c r="W3844" s="84" t="str">
        <f aca="false">IF(U3844="-","-",O3844&amp;E3844&amp;H3844)</f>
        <v>-</v>
      </c>
      <c r="X3844" s="85" t="str">
        <f aca="false">D3844&amp;G3844</f>
        <v>FT-CAND-ERMS-BASCGPR-AECO/BASIS</v>
      </c>
      <c r="AF3844" s="0" t="str">
        <f aca="false">D3844&amp;V3844</f>
        <v>FT-CAND-ERMS-BAS-</v>
      </c>
    </row>
    <row r="3845" customFormat="false" ht="12.75" hidden="false" customHeight="false" outlineLevel="0" collapsed="false">
      <c r="A3845" s="81" t="n">
        <v>36682</v>
      </c>
      <c r="B3845" s="82" t="s">
        <v>55</v>
      </c>
      <c r="C3845" s="82" t="s">
        <v>56</v>
      </c>
      <c r="D3845" s="82" t="s">
        <v>107</v>
      </c>
      <c r="E3845" s="82" t="s">
        <v>21</v>
      </c>
      <c r="F3845" s="81"/>
      <c r="G3845" s="82" t="s">
        <v>58</v>
      </c>
      <c r="H3845" s="90" t="n">
        <v>39569</v>
      </c>
      <c r="I3845" s="82" t="n">
        <v>0</v>
      </c>
      <c r="J3845" s="82" t="n">
        <v>0</v>
      </c>
      <c r="K3845" s="83" t="n">
        <f aca="false">IF(J3845=0,0,J3845/I3845)</f>
        <v>0</v>
      </c>
      <c r="L3845" s="83" t="n">
        <f aca="false">I3845/UOM</f>
        <v>0</v>
      </c>
      <c r="M3845" s="83" t="n">
        <f aca="false">J3845/UOM</f>
        <v>0</v>
      </c>
      <c r="N3845" s="84" t="str">
        <f aca="false">IF(F3845="P","PHY",IF(F3845="G","G",E3845))</f>
        <v>D</v>
      </c>
      <c r="O3845" s="84" t="str">
        <f aca="false">IF(ISNA(VLOOKUP(G3845,BadCanCurves,1,FALSE())),VLOOKUP(D3845,FOLIOS,6,FALSE()),"not used")</f>
        <v>not used</v>
      </c>
      <c r="P3845" s="84" t="n">
        <f aca="false">IF($N3845="P",VLOOKUP(H3845,PrcBuckets,2,FALSE()),0)</f>
        <v>0</v>
      </c>
      <c r="Q3845" s="84" t="n">
        <f aca="false">IF($N3845="D",VLOOKUP(H3845,BasisBuckets,2,FALSE()),0)</f>
        <v>13</v>
      </c>
      <c r="R3845" s="84" t="n">
        <f aca="false">IF($N3845="PHY",VLOOKUP(H3845,PGDBuckets,2,FALSE()),0)</f>
        <v>0</v>
      </c>
      <c r="S3845" s="84" t="n">
        <f aca="false">IF($N3845="G",VLOOKUP(H3845,PGDBuckets,2,FALSE()),0)</f>
        <v>0</v>
      </c>
      <c r="T3845" s="84" t="n">
        <f aca="false">SUM(P3845:S3845)</f>
        <v>13</v>
      </c>
      <c r="U3845" s="84" t="str">
        <f aca="false">IF(O3845="not used","-",O3845&amp;N3845&amp;T3845)</f>
        <v>-</v>
      </c>
      <c r="V3845" s="84" t="str">
        <f aca="false">IF(O3845="Not Used","-",VLOOKUP(D3845,FOLIOS,7,FALSE())&amp;H3845)</f>
        <v>-</v>
      </c>
      <c r="W3845" s="84" t="str">
        <f aca="false">IF(U3845="-","-",O3845&amp;E3845&amp;H3845)</f>
        <v>-</v>
      </c>
      <c r="X3845" s="85" t="str">
        <f aca="false">D3845&amp;G3845</f>
        <v>FT-CAND-ERMS-BASCGPR-AECO/BASIS</v>
      </c>
      <c r="AF3845" s="0" t="str">
        <f aca="false">D3845&amp;V3845</f>
        <v>FT-CAND-ERMS-BAS-</v>
      </c>
    </row>
    <row r="3846" customFormat="false" ht="12.75" hidden="false" customHeight="false" outlineLevel="0" collapsed="false">
      <c r="A3846" s="81" t="n">
        <v>36682</v>
      </c>
      <c r="B3846" s="82" t="s">
        <v>55</v>
      </c>
      <c r="C3846" s="82" t="s">
        <v>56</v>
      </c>
      <c r="D3846" s="82" t="s">
        <v>107</v>
      </c>
      <c r="E3846" s="82" t="s">
        <v>21</v>
      </c>
      <c r="F3846" s="81"/>
      <c r="G3846" s="82" t="s">
        <v>58</v>
      </c>
      <c r="H3846" s="90" t="n">
        <v>39600</v>
      </c>
      <c r="I3846" s="82" t="n">
        <v>0</v>
      </c>
      <c r="J3846" s="82" t="n">
        <v>0</v>
      </c>
      <c r="K3846" s="83" t="n">
        <f aca="false">IF(J3846=0,0,J3846/I3846)</f>
        <v>0</v>
      </c>
      <c r="L3846" s="83" t="n">
        <f aca="false">I3846/UOM</f>
        <v>0</v>
      </c>
      <c r="M3846" s="83" t="n">
        <f aca="false">J3846/UOM</f>
        <v>0</v>
      </c>
      <c r="N3846" s="84" t="str">
        <f aca="false">IF(F3846="P","PHY",IF(F3846="G","G",E3846))</f>
        <v>D</v>
      </c>
      <c r="O3846" s="84" t="str">
        <f aca="false">IF(ISNA(VLOOKUP(G3846,BadCanCurves,1,FALSE())),VLOOKUP(D3846,FOLIOS,6,FALSE()),"not used")</f>
        <v>not used</v>
      </c>
      <c r="P3846" s="84" t="n">
        <f aca="false">IF($N3846="P",VLOOKUP(H3846,PrcBuckets,2,FALSE()),0)</f>
        <v>0</v>
      </c>
      <c r="Q3846" s="84" t="n">
        <f aca="false">IF($N3846="D",VLOOKUP(H3846,BasisBuckets,2,FALSE()),0)</f>
        <v>13</v>
      </c>
      <c r="R3846" s="84" t="n">
        <f aca="false">IF($N3846="PHY",VLOOKUP(H3846,PGDBuckets,2,FALSE()),0)</f>
        <v>0</v>
      </c>
      <c r="S3846" s="84" t="n">
        <f aca="false">IF($N3846="G",VLOOKUP(H3846,PGDBuckets,2,FALSE()),0)</f>
        <v>0</v>
      </c>
      <c r="T3846" s="84" t="n">
        <f aca="false">SUM(P3846:S3846)</f>
        <v>13</v>
      </c>
      <c r="U3846" s="84" t="str">
        <f aca="false">IF(O3846="not used","-",O3846&amp;N3846&amp;T3846)</f>
        <v>-</v>
      </c>
      <c r="V3846" s="84" t="str">
        <f aca="false">IF(O3846="Not Used","-",VLOOKUP(D3846,FOLIOS,7,FALSE())&amp;H3846)</f>
        <v>-</v>
      </c>
      <c r="W3846" s="84" t="str">
        <f aca="false">IF(U3846="-","-",O3846&amp;E3846&amp;H3846)</f>
        <v>-</v>
      </c>
      <c r="X3846" s="85" t="str">
        <f aca="false">D3846&amp;G3846</f>
        <v>FT-CAND-ERMS-BASCGPR-AECO/BASIS</v>
      </c>
      <c r="AF3846" s="0" t="str">
        <f aca="false">D3846&amp;V3846</f>
        <v>FT-CAND-ERMS-BAS-</v>
      </c>
    </row>
    <row r="3847" customFormat="false" ht="12.75" hidden="false" customHeight="false" outlineLevel="0" collapsed="false">
      <c r="A3847" s="81" t="n">
        <v>36682</v>
      </c>
      <c r="B3847" s="82" t="s">
        <v>55</v>
      </c>
      <c r="C3847" s="82" t="s">
        <v>56</v>
      </c>
      <c r="D3847" s="82" t="s">
        <v>107</v>
      </c>
      <c r="E3847" s="82" t="s">
        <v>21</v>
      </c>
      <c r="F3847" s="81"/>
      <c r="G3847" s="82" t="s">
        <v>58</v>
      </c>
      <c r="H3847" s="90" t="n">
        <v>39630</v>
      </c>
      <c r="I3847" s="82" t="n">
        <v>0</v>
      </c>
      <c r="J3847" s="82" t="n">
        <v>0</v>
      </c>
      <c r="K3847" s="83" t="n">
        <f aca="false">IF(J3847=0,0,J3847/I3847)</f>
        <v>0</v>
      </c>
      <c r="L3847" s="83" t="n">
        <f aca="false">I3847/UOM</f>
        <v>0</v>
      </c>
      <c r="M3847" s="83" t="n">
        <f aca="false">J3847/UOM</f>
        <v>0</v>
      </c>
      <c r="N3847" s="84" t="str">
        <f aca="false">IF(F3847="P","PHY",IF(F3847="G","G",E3847))</f>
        <v>D</v>
      </c>
      <c r="O3847" s="84" t="str">
        <f aca="false">IF(ISNA(VLOOKUP(G3847,BadCanCurves,1,FALSE())),VLOOKUP(D3847,FOLIOS,6,FALSE()),"not used")</f>
        <v>not used</v>
      </c>
      <c r="P3847" s="84" t="n">
        <f aca="false">IF($N3847="P",VLOOKUP(H3847,PrcBuckets,2,FALSE()),0)</f>
        <v>0</v>
      </c>
      <c r="Q3847" s="84" t="n">
        <f aca="false">IF($N3847="D",VLOOKUP(H3847,BasisBuckets,2,FALSE()),0)</f>
        <v>13</v>
      </c>
      <c r="R3847" s="84" t="n">
        <f aca="false">IF($N3847="PHY",VLOOKUP(H3847,PGDBuckets,2,FALSE()),0)</f>
        <v>0</v>
      </c>
      <c r="S3847" s="84" t="n">
        <f aca="false">IF($N3847="G",VLOOKUP(H3847,PGDBuckets,2,FALSE()),0)</f>
        <v>0</v>
      </c>
      <c r="T3847" s="84" t="n">
        <f aca="false">SUM(P3847:S3847)</f>
        <v>13</v>
      </c>
      <c r="U3847" s="84" t="str">
        <f aca="false">IF(O3847="not used","-",O3847&amp;N3847&amp;T3847)</f>
        <v>-</v>
      </c>
      <c r="V3847" s="84" t="str">
        <f aca="false">IF(O3847="Not Used","-",VLOOKUP(D3847,FOLIOS,7,FALSE())&amp;H3847)</f>
        <v>-</v>
      </c>
      <c r="W3847" s="84" t="str">
        <f aca="false">IF(U3847="-","-",O3847&amp;E3847&amp;H3847)</f>
        <v>-</v>
      </c>
      <c r="X3847" s="85" t="str">
        <f aca="false">D3847&amp;G3847</f>
        <v>FT-CAND-ERMS-BASCGPR-AECO/BASIS</v>
      </c>
      <c r="AF3847" s="0" t="str">
        <f aca="false">D3847&amp;V3847</f>
        <v>FT-CAND-ERMS-BAS-</v>
      </c>
    </row>
    <row r="3848" customFormat="false" ht="12.75" hidden="false" customHeight="false" outlineLevel="0" collapsed="false">
      <c r="A3848" s="81" t="n">
        <v>36682</v>
      </c>
      <c r="B3848" s="82" t="s">
        <v>55</v>
      </c>
      <c r="C3848" s="82" t="s">
        <v>56</v>
      </c>
      <c r="D3848" s="82" t="s">
        <v>107</v>
      </c>
      <c r="E3848" s="82" t="s">
        <v>21</v>
      </c>
      <c r="F3848" s="81"/>
      <c r="G3848" s="82" t="s">
        <v>58</v>
      </c>
      <c r="H3848" s="90" t="n">
        <v>39661</v>
      </c>
      <c r="I3848" s="82" t="n">
        <v>0</v>
      </c>
      <c r="J3848" s="82" t="n">
        <v>0</v>
      </c>
      <c r="K3848" s="83" t="n">
        <f aca="false">IF(J3848=0,0,J3848/I3848)</f>
        <v>0</v>
      </c>
      <c r="L3848" s="83" t="n">
        <f aca="false">I3848/UOM</f>
        <v>0</v>
      </c>
      <c r="M3848" s="83" t="n">
        <f aca="false">J3848/UOM</f>
        <v>0</v>
      </c>
      <c r="N3848" s="84" t="str">
        <f aca="false">IF(F3848="P","PHY",IF(F3848="G","G",E3848))</f>
        <v>D</v>
      </c>
      <c r="O3848" s="84" t="str">
        <f aca="false">IF(ISNA(VLOOKUP(G3848,BadCanCurves,1,FALSE())),VLOOKUP(D3848,FOLIOS,6,FALSE()),"not used")</f>
        <v>not used</v>
      </c>
      <c r="P3848" s="84" t="n">
        <f aca="false">IF($N3848="P",VLOOKUP(H3848,PrcBuckets,2,FALSE()),0)</f>
        <v>0</v>
      </c>
      <c r="Q3848" s="84" t="n">
        <f aca="false">IF($N3848="D",VLOOKUP(H3848,BasisBuckets,2,FALSE()),0)</f>
        <v>13</v>
      </c>
      <c r="R3848" s="84" t="n">
        <f aca="false">IF($N3848="PHY",VLOOKUP(H3848,PGDBuckets,2,FALSE()),0)</f>
        <v>0</v>
      </c>
      <c r="S3848" s="84" t="n">
        <f aca="false">IF($N3848="G",VLOOKUP(H3848,PGDBuckets,2,FALSE()),0)</f>
        <v>0</v>
      </c>
      <c r="T3848" s="84" t="n">
        <f aca="false">SUM(P3848:S3848)</f>
        <v>13</v>
      </c>
      <c r="U3848" s="84" t="str">
        <f aca="false">IF(O3848="not used","-",O3848&amp;N3848&amp;T3848)</f>
        <v>-</v>
      </c>
      <c r="V3848" s="84" t="str">
        <f aca="false">IF(O3848="Not Used","-",VLOOKUP(D3848,FOLIOS,7,FALSE())&amp;H3848)</f>
        <v>-</v>
      </c>
      <c r="W3848" s="84" t="str">
        <f aca="false">IF(U3848="-","-",O3848&amp;E3848&amp;H3848)</f>
        <v>-</v>
      </c>
      <c r="X3848" s="85" t="str">
        <f aca="false">D3848&amp;G3848</f>
        <v>FT-CAND-ERMS-BASCGPR-AECO/BASIS</v>
      </c>
      <c r="AF3848" s="0" t="str">
        <f aca="false">D3848&amp;V3848</f>
        <v>FT-CAND-ERMS-BAS-</v>
      </c>
    </row>
    <row r="3849" customFormat="false" ht="12.75" hidden="false" customHeight="false" outlineLevel="0" collapsed="false">
      <c r="A3849" s="81" t="n">
        <v>36682</v>
      </c>
      <c r="B3849" s="82" t="s">
        <v>55</v>
      </c>
      <c r="C3849" s="82" t="s">
        <v>56</v>
      </c>
      <c r="D3849" s="82" t="s">
        <v>107</v>
      </c>
      <c r="E3849" s="82" t="s">
        <v>21</v>
      </c>
      <c r="F3849" s="81"/>
      <c r="G3849" s="82" t="s">
        <v>58</v>
      </c>
      <c r="H3849" s="90" t="n">
        <v>39692</v>
      </c>
      <c r="I3849" s="82" t="n">
        <v>0</v>
      </c>
      <c r="J3849" s="82" t="n">
        <v>0</v>
      </c>
      <c r="K3849" s="83" t="n">
        <f aca="false">IF(J3849=0,0,J3849/I3849)</f>
        <v>0</v>
      </c>
      <c r="L3849" s="83" t="n">
        <f aca="false">I3849/UOM</f>
        <v>0</v>
      </c>
      <c r="M3849" s="83" t="n">
        <f aca="false">J3849/UOM</f>
        <v>0</v>
      </c>
      <c r="N3849" s="84" t="str">
        <f aca="false">IF(F3849="P","PHY",IF(F3849="G","G",E3849))</f>
        <v>D</v>
      </c>
      <c r="O3849" s="84" t="str">
        <f aca="false">IF(ISNA(VLOOKUP(G3849,BadCanCurves,1,FALSE())),VLOOKUP(D3849,FOLIOS,6,FALSE()),"not used")</f>
        <v>not used</v>
      </c>
      <c r="P3849" s="84" t="n">
        <f aca="false">IF($N3849="P",VLOOKUP(H3849,PrcBuckets,2,FALSE()),0)</f>
        <v>0</v>
      </c>
      <c r="Q3849" s="84" t="n">
        <f aca="false">IF($N3849="D",VLOOKUP(H3849,BasisBuckets,2,FALSE()),0)</f>
        <v>13</v>
      </c>
      <c r="R3849" s="84" t="n">
        <f aca="false">IF($N3849="PHY",VLOOKUP(H3849,PGDBuckets,2,FALSE()),0)</f>
        <v>0</v>
      </c>
      <c r="S3849" s="84" t="n">
        <f aca="false">IF($N3849="G",VLOOKUP(H3849,PGDBuckets,2,FALSE()),0)</f>
        <v>0</v>
      </c>
      <c r="T3849" s="84" t="n">
        <f aca="false">SUM(P3849:S3849)</f>
        <v>13</v>
      </c>
      <c r="U3849" s="84" t="str">
        <f aca="false">IF(O3849="not used","-",O3849&amp;N3849&amp;T3849)</f>
        <v>-</v>
      </c>
      <c r="V3849" s="84" t="str">
        <f aca="false">IF(O3849="Not Used","-",VLOOKUP(D3849,FOLIOS,7,FALSE())&amp;H3849)</f>
        <v>-</v>
      </c>
      <c r="W3849" s="84" t="str">
        <f aca="false">IF(U3849="-","-",O3849&amp;E3849&amp;H3849)</f>
        <v>-</v>
      </c>
      <c r="X3849" s="85" t="str">
        <f aca="false">D3849&amp;G3849</f>
        <v>FT-CAND-ERMS-BASCGPR-AECO/BASIS</v>
      </c>
      <c r="AF3849" s="0" t="str">
        <f aca="false">D3849&amp;V3849</f>
        <v>FT-CAND-ERMS-BAS-</v>
      </c>
    </row>
    <row r="3850" customFormat="false" ht="12.75" hidden="false" customHeight="false" outlineLevel="0" collapsed="false">
      <c r="A3850" s="81" t="n">
        <v>36682</v>
      </c>
      <c r="B3850" s="82" t="s">
        <v>55</v>
      </c>
      <c r="C3850" s="82" t="s">
        <v>56</v>
      </c>
      <c r="D3850" s="82" t="s">
        <v>107</v>
      </c>
      <c r="E3850" s="82" t="s">
        <v>21</v>
      </c>
      <c r="F3850" s="81"/>
      <c r="G3850" s="82" t="s">
        <v>58</v>
      </c>
      <c r="H3850" s="90" t="n">
        <v>39722</v>
      </c>
      <c r="I3850" s="82" t="n">
        <v>0</v>
      </c>
      <c r="J3850" s="82" t="n">
        <v>0</v>
      </c>
      <c r="K3850" s="83" t="n">
        <f aca="false">IF(J3850=0,0,J3850/I3850)</f>
        <v>0</v>
      </c>
      <c r="L3850" s="83" t="n">
        <f aca="false">I3850/UOM</f>
        <v>0</v>
      </c>
      <c r="M3850" s="83" t="n">
        <f aca="false">J3850/UOM</f>
        <v>0</v>
      </c>
      <c r="N3850" s="84" t="str">
        <f aca="false">IF(F3850="P","PHY",IF(F3850="G","G",E3850))</f>
        <v>D</v>
      </c>
      <c r="O3850" s="84" t="str">
        <f aca="false">IF(ISNA(VLOOKUP(G3850,BadCanCurves,1,FALSE())),VLOOKUP(D3850,FOLIOS,6,FALSE()),"not used")</f>
        <v>not used</v>
      </c>
      <c r="P3850" s="84" t="n">
        <f aca="false">IF($N3850="P",VLOOKUP(H3850,PrcBuckets,2,FALSE()),0)</f>
        <v>0</v>
      </c>
      <c r="Q3850" s="84" t="n">
        <f aca="false">IF($N3850="D",VLOOKUP(H3850,BasisBuckets,2,FALSE()),0)</f>
        <v>13</v>
      </c>
      <c r="R3850" s="84" t="n">
        <f aca="false">IF($N3850="PHY",VLOOKUP(H3850,PGDBuckets,2,FALSE()),0)</f>
        <v>0</v>
      </c>
      <c r="S3850" s="84" t="n">
        <f aca="false">IF($N3850="G",VLOOKUP(H3850,PGDBuckets,2,FALSE()),0)</f>
        <v>0</v>
      </c>
      <c r="T3850" s="84" t="n">
        <f aca="false">SUM(P3850:S3850)</f>
        <v>13</v>
      </c>
      <c r="U3850" s="84" t="str">
        <f aca="false">IF(O3850="not used","-",O3850&amp;N3850&amp;T3850)</f>
        <v>-</v>
      </c>
      <c r="V3850" s="84" t="str">
        <f aca="false">IF(O3850="Not Used","-",VLOOKUP(D3850,FOLIOS,7,FALSE())&amp;H3850)</f>
        <v>-</v>
      </c>
      <c r="W3850" s="84" t="str">
        <f aca="false">IF(U3850="-","-",O3850&amp;E3850&amp;H3850)</f>
        <v>-</v>
      </c>
      <c r="X3850" s="85" t="str">
        <f aca="false">D3850&amp;G3850</f>
        <v>FT-CAND-ERMS-BASCGPR-AECO/BASIS</v>
      </c>
      <c r="AF3850" s="0" t="str">
        <f aca="false">D3850&amp;V3850</f>
        <v>FT-CAND-ERMS-BAS-</v>
      </c>
    </row>
    <row r="3851" customFormat="false" ht="12.75" hidden="false" customHeight="false" outlineLevel="0" collapsed="false">
      <c r="A3851" s="81" t="n">
        <v>36682</v>
      </c>
      <c r="B3851" s="82" t="s">
        <v>55</v>
      </c>
      <c r="C3851" s="82" t="s">
        <v>56</v>
      </c>
      <c r="D3851" s="82" t="s">
        <v>107</v>
      </c>
      <c r="E3851" s="82" t="s">
        <v>21</v>
      </c>
      <c r="F3851" s="81"/>
      <c r="G3851" s="82" t="s">
        <v>58</v>
      </c>
      <c r="H3851" s="90" t="n">
        <v>39753</v>
      </c>
      <c r="I3851" s="82" t="n">
        <v>0</v>
      </c>
      <c r="J3851" s="82" t="n">
        <v>0</v>
      </c>
      <c r="K3851" s="83" t="n">
        <f aca="false">IF(J3851=0,0,J3851/I3851)</f>
        <v>0</v>
      </c>
      <c r="L3851" s="83" t="n">
        <f aca="false">I3851/UOM</f>
        <v>0</v>
      </c>
      <c r="M3851" s="83" t="n">
        <f aca="false">J3851/UOM</f>
        <v>0</v>
      </c>
      <c r="N3851" s="84" t="str">
        <f aca="false">IF(F3851="P","PHY",IF(F3851="G","G",E3851))</f>
        <v>D</v>
      </c>
      <c r="O3851" s="84" t="str">
        <f aca="false">IF(ISNA(VLOOKUP(G3851,BadCanCurves,1,FALSE())),VLOOKUP(D3851,FOLIOS,6,FALSE()),"not used")</f>
        <v>not used</v>
      </c>
      <c r="P3851" s="84" t="n">
        <f aca="false">IF($N3851="P",VLOOKUP(H3851,PrcBuckets,2,FALSE()),0)</f>
        <v>0</v>
      </c>
      <c r="Q3851" s="84" t="n">
        <f aca="false">IF($N3851="D",VLOOKUP(H3851,BasisBuckets,2,FALSE()),0)</f>
        <v>13</v>
      </c>
      <c r="R3851" s="84" t="n">
        <f aca="false">IF($N3851="PHY",VLOOKUP(H3851,PGDBuckets,2,FALSE()),0)</f>
        <v>0</v>
      </c>
      <c r="S3851" s="84" t="n">
        <f aca="false">IF($N3851="G",VLOOKUP(H3851,PGDBuckets,2,FALSE()),0)</f>
        <v>0</v>
      </c>
      <c r="T3851" s="84" t="n">
        <f aca="false">SUM(P3851:S3851)</f>
        <v>13</v>
      </c>
      <c r="U3851" s="84" t="str">
        <f aca="false">IF(O3851="not used","-",O3851&amp;N3851&amp;T3851)</f>
        <v>-</v>
      </c>
      <c r="V3851" s="84" t="str">
        <f aca="false">IF(O3851="Not Used","-",VLOOKUP(D3851,FOLIOS,7,FALSE())&amp;H3851)</f>
        <v>-</v>
      </c>
      <c r="W3851" s="84" t="str">
        <f aca="false">IF(U3851="-","-",O3851&amp;E3851&amp;H3851)</f>
        <v>-</v>
      </c>
      <c r="X3851" s="85" t="str">
        <f aca="false">D3851&amp;G3851</f>
        <v>FT-CAND-ERMS-BASCGPR-AECO/BASIS</v>
      </c>
      <c r="AF3851" s="0" t="str">
        <f aca="false">D3851&amp;V3851</f>
        <v>FT-CAND-ERMS-BAS-</v>
      </c>
    </row>
    <row r="3852" customFormat="false" ht="12.75" hidden="false" customHeight="false" outlineLevel="0" collapsed="false">
      <c r="A3852" s="81" t="n">
        <v>36682</v>
      </c>
      <c r="B3852" s="82" t="s">
        <v>55</v>
      </c>
      <c r="C3852" s="82" t="s">
        <v>56</v>
      </c>
      <c r="D3852" s="82" t="s">
        <v>107</v>
      </c>
      <c r="E3852" s="82" t="s">
        <v>21</v>
      </c>
      <c r="F3852" s="81"/>
      <c r="G3852" s="82" t="s">
        <v>58</v>
      </c>
      <c r="H3852" s="90" t="n">
        <v>39783</v>
      </c>
      <c r="I3852" s="82" t="n">
        <v>0</v>
      </c>
      <c r="J3852" s="82" t="n">
        <v>0</v>
      </c>
      <c r="K3852" s="83" t="n">
        <f aca="false">IF(J3852=0,0,J3852/I3852)</f>
        <v>0</v>
      </c>
      <c r="L3852" s="83" t="n">
        <f aca="false">I3852/UOM</f>
        <v>0</v>
      </c>
      <c r="M3852" s="83" t="n">
        <f aca="false">J3852/UOM</f>
        <v>0</v>
      </c>
      <c r="N3852" s="84" t="str">
        <f aca="false">IF(F3852="P","PHY",IF(F3852="G","G",E3852))</f>
        <v>D</v>
      </c>
      <c r="O3852" s="84" t="str">
        <f aca="false">IF(ISNA(VLOOKUP(G3852,BadCanCurves,1,FALSE())),VLOOKUP(D3852,FOLIOS,6,FALSE()),"not used")</f>
        <v>not used</v>
      </c>
      <c r="P3852" s="84" t="n">
        <f aca="false">IF($N3852="P",VLOOKUP(H3852,PrcBuckets,2,FALSE()),0)</f>
        <v>0</v>
      </c>
      <c r="Q3852" s="84" t="n">
        <f aca="false">IF($N3852="D",VLOOKUP(H3852,BasisBuckets,2,FALSE()),0)</f>
        <v>13</v>
      </c>
      <c r="R3852" s="84" t="n">
        <f aca="false">IF($N3852="PHY",VLOOKUP(H3852,PGDBuckets,2,FALSE()),0)</f>
        <v>0</v>
      </c>
      <c r="S3852" s="84" t="n">
        <f aca="false">IF($N3852="G",VLOOKUP(H3852,PGDBuckets,2,FALSE()),0)</f>
        <v>0</v>
      </c>
      <c r="T3852" s="84" t="n">
        <f aca="false">SUM(P3852:S3852)</f>
        <v>13</v>
      </c>
      <c r="U3852" s="84" t="str">
        <f aca="false">IF(O3852="not used","-",O3852&amp;N3852&amp;T3852)</f>
        <v>-</v>
      </c>
      <c r="V3852" s="84" t="str">
        <f aca="false">IF(O3852="Not Used","-",VLOOKUP(D3852,FOLIOS,7,FALSE())&amp;H3852)</f>
        <v>-</v>
      </c>
      <c r="W3852" s="84" t="str">
        <f aca="false">IF(U3852="-","-",O3852&amp;E3852&amp;H3852)</f>
        <v>-</v>
      </c>
      <c r="X3852" s="85" t="str">
        <f aca="false">D3852&amp;G3852</f>
        <v>FT-CAND-ERMS-BASCGPR-AECO/BASIS</v>
      </c>
      <c r="AF3852" s="0" t="str">
        <f aca="false">D3852&amp;V3852</f>
        <v>FT-CAND-ERMS-BAS-</v>
      </c>
    </row>
    <row r="3853" customFormat="false" ht="12.75" hidden="false" customHeight="false" outlineLevel="0" collapsed="false">
      <c r="A3853" s="81" t="n">
        <v>36682</v>
      </c>
      <c r="B3853" s="82" t="s">
        <v>55</v>
      </c>
      <c r="C3853" s="82" t="s">
        <v>56</v>
      </c>
      <c r="D3853" s="82" t="s">
        <v>107</v>
      </c>
      <c r="E3853" s="82" t="s">
        <v>21</v>
      </c>
      <c r="F3853" s="81"/>
      <c r="G3853" s="82" t="s">
        <v>58</v>
      </c>
      <c r="H3853" s="90" t="n">
        <v>39814</v>
      </c>
      <c r="I3853" s="82" t="n">
        <v>0</v>
      </c>
      <c r="J3853" s="82" t="n">
        <v>0</v>
      </c>
      <c r="K3853" s="83" t="n">
        <f aca="false">IF(J3853=0,0,J3853/I3853)</f>
        <v>0</v>
      </c>
      <c r="L3853" s="83" t="n">
        <f aca="false">I3853/UOM</f>
        <v>0</v>
      </c>
      <c r="M3853" s="83" t="n">
        <f aca="false">J3853/UOM</f>
        <v>0</v>
      </c>
      <c r="N3853" s="84" t="str">
        <f aca="false">IF(F3853="P","PHY",IF(F3853="G","G",E3853))</f>
        <v>D</v>
      </c>
      <c r="O3853" s="84" t="str">
        <f aca="false">IF(ISNA(VLOOKUP(G3853,BadCanCurves,1,FALSE())),VLOOKUP(D3853,FOLIOS,6,FALSE()),"not used")</f>
        <v>not used</v>
      </c>
      <c r="P3853" s="84" t="n">
        <f aca="false">IF($N3853="P",VLOOKUP(H3853,PrcBuckets,2,FALSE()),0)</f>
        <v>0</v>
      </c>
      <c r="Q3853" s="84" t="n">
        <f aca="false">IF($N3853="D",VLOOKUP(H3853,BasisBuckets,2,FALSE()),0)</f>
        <v>13</v>
      </c>
      <c r="R3853" s="84" t="n">
        <f aca="false">IF($N3853="PHY",VLOOKUP(H3853,PGDBuckets,2,FALSE()),0)</f>
        <v>0</v>
      </c>
      <c r="S3853" s="84" t="n">
        <f aca="false">IF($N3853="G",VLOOKUP(H3853,PGDBuckets,2,FALSE()),0)</f>
        <v>0</v>
      </c>
      <c r="T3853" s="84" t="n">
        <f aca="false">SUM(P3853:S3853)</f>
        <v>13</v>
      </c>
      <c r="U3853" s="84" t="str">
        <f aca="false">IF(O3853="not used","-",O3853&amp;N3853&amp;T3853)</f>
        <v>-</v>
      </c>
      <c r="V3853" s="84" t="str">
        <f aca="false">IF(O3853="Not Used","-",VLOOKUP(D3853,FOLIOS,7,FALSE())&amp;H3853)</f>
        <v>-</v>
      </c>
      <c r="W3853" s="84" t="str">
        <f aca="false">IF(U3853="-","-",O3853&amp;E3853&amp;H3853)</f>
        <v>-</v>
      </c>
      <c r="X3853" s="85" t="str">
        <f aca="false">D3853&amp;G3853</f>
        <v>FT-CAND-ERMS-BASCGPR-AECO/BASIS</v>
      </c>
      <c r="AF3853" s="0" t="str">
        <f aca="false">D3853&amp;V3853</f>
        <v>FT-CAND-ERMS-BAS-</v>
      </c>
    </row>
    <row r="3854" customFormat="false" ht="12.75" hidden="false" customHeight="false" outlineLevel="0" collapsed="false">
      <c r="A3854" s="81" t="n">
        <v>36682</v>
      </c>
      <c r="B3854" s="82" t="s">
        <v>55</v>
      </c>
      <c r="C3854" s="82" t="s">
        <v>56</v>
      </c>
      <c r="D3854" s="82" t="s">
        <v>107</v>
      </c>
      <c r="E3854" s="82" t="s">
        <v>21</v>
      </c>
      <c r="F3854" s="81"/>
      <c r="G3854" s="82" t="s">
        <v>58</v>
      </c>
      <c r="H3854" s="90" t="n">
        <v>39845</v>
      </c>
      <c r="I3854" s="82" t="n">
        <v>0</v>
      </c>
      <c r="J3854" s="82" t="n">
        <v>0</v>
      </c>
      <c r="K3854" s="83" t="n">
        <f aca="false">IF(J3854=0,0,J3854/I3854)</f>
        <v>0</v>
      </c>
      <c r="L3854" s="83" t="n">
        <f aca="false">I3854/UOM</f>
        <v>0</v>
      </c>
      <c r="M3854" s="83" t="n">
        <f aca="false">J3854/UOM</f>
        <v>0</v>
      </c>
      <c r="N3854" s="84" t="str">
        <f aca="false">IF(F3854="P","PHY",IF(F3854="G","G",E3854))</f>
        <v>D</v>
      </c>
      <c r="O3854" s="84" t="str">
        <f aca="false">IF(ISNA(VLOOKUP(G3854,BadCanCurves,1,FALSE())),VLOOKUP(D3854,FOLIOS,6,FALSE()),"not used")</f>
        <v>not used</v>
      </c>
      <c r="P3854" s="84" t="n">
        <f aca="false">IF($N3854="P",VLOOKUP(H3854,PrcBuckets,2,FALSE()),0)</f>
        <v>0</v>
      </c>
      <c r="Q3854" s="84" t="n">
        <f aca="false">IF($N3854="D",VLOOKUP(H3854,BasisBuckets,2,FALSE()),0)</f>
        <v>13</v>
      </c>
      <c r="R3854" s="84" t="n">
        <f aca="false">IF($N3854="PHY",VLOOKUP(H3854,PGDBuckets,2,FALSE()),0)</f>
        <v>0</v>
      </c>
      <c r="S3854" s="84" t="n">
        <f aca="false">IF($N3854="G",VLOOKUP(H3854,PGDBuckets,2,FALSE()),0)</f>
        <v>0</v>
      </c>
      <c r="T3854" s="84" t="n">
        <f aca="false">SUM(P3854:S3854)</f>
        <v>13</v>
      </c>
      <c r="U3854" s="84" t="str">
        <f aca="false">IF(O3854="not used","-",O3854&amp;N3854&amp;T3854)</f>
        <v>-</v>
      </c>
      <c r="V3854" s="84" t="str">
        <f aca="false">IF(O3854="Not Used","-",VLOOKUP(D3854,FOLIOS,7,FALSE())&amp;H3854)</f>
        <v>-</v>
      </c>
      <c r="W3854" s="84" t="str">
        <f aca="false">IF(U3854="-","-",O3854&amp;E3854&amp;H3854)</f>
        <v>-</v>
      </c>
      <c r="X3854" s="85" t="str">
        <f aca="false">D3854&amp;G3854</f>
        <v>FT-CAND-ERMS-BASCGPR-AECO/BASIS</v>
      </c>
      <c r="AF3854" s="0" t="str">
        <f aca="false">D3854&amp;V3854</f>
        <v>FT-CAND-ERMS-BAS-</v>
      </c>
    </row>
    <row r="3855" customFormat="false" ht="12.75" hidden="false" customHeight="false" outlineLevel="0" collapsed="false">
      <c r="A3855" s="81" t="n">
        <v>36682</v>
      </c>
      <c r="B3855" s="82" t="s">
        <v>55</v>
      </c>
      <c r="C3855" s="82" t="s">
        <v>56</v>
      </c>
      <c r="D3855" s="82" t="s">
        <v>107</v>
      </c>
      <c r="E3855" s="82" t="s">
        <v>21</v>
      </c>
      <c r="F3855" s="81"/>
      <c r="G3855" s="82" t="s">
        <v>58</v>
      </c>
      <c r="H3855" s="90" t="n">
        <v>39873</v>
      </c>
      <c r="I3855" s="82" t="n">
        <v>0</v>
      </c>
      <c r="J3855" s="82" t="n">
        <v>0</v>
      </c>
      <c r="K3855" s="83" t="n">
        <f aca="false">IF(J3855=0,0,J3855/I3855)</f>
        <v>0</v>
      </c>
      <c r="L3855" s="83" t="n">
        <f aca="false">I3855/UOM</f>
        <v>0</v>
      </c>
      <c r="M3855" s="83" t="n">
        <f aca="false">J3855/UOM</f>
        <v>0</v>
      </c>
      <c r="N3855" s="84" t="str">
        <f aca="false">IF(F3855="P","PHY",IF(F3855="G","G",E3855))</f>
        <v>D</v>
      </c>
      <c r="O3855" s="84" t="str">
        <f aca="false">IF(ISNA(VLOOKUP(G3855,BadCanCurves,1,FALSE())),VLOOKUP(D3855,FOLIOS,6,FALSE()),"not used")</f>
        <v>not used</v>
      </c>
      <c r="P3855" s="84" t="n">
        <f aca="false">IF($N3855="P",VLOOKUP(H3855,PrcBuckets,2,FALSE()),0)</f>
        <v>0</v>
      </c>
      <c r="Q3855" s="84" t="n">
        <f aca="false">IF($N3855="D",VLOOKUP(H3855,BasisBuckets,2,FALSE()),0)</f>
        <v>13</v>
      </c>
      <c r="R3855" s="84" t="n">
        <f aca="false">IF($N3855="PHY",VLOOKUP(H3855,PGDBuckets,2,FALSE()),0)</f>
        <v>0</v>
      </c>
      <c r="S3855" s="84" t="n">
        <f aca="false">IF($N3855="G",VLOOKUP(H3855,PGDBuckets,2,FALSE()),0)</f>
        <v>0</v>
      </c>
      <c r="T3855" s="84" t="n">
        <f aca="false">SUM(P3855:S3855)</f>
        <v>13</v>
      </c>
      <c r="U3855" s="84" t="str">
        <f aca="false">IF(O3855="not used","-",O3855&amp;N3855&amp;T3855)</f>
        <v>-</v>
      </c>
      <c r="V3855" s="84" t="str">
        <f aca="false">IF(O3855="Not Used","-",VLOOKUP(D3855,FOLIOS,7,FALSE())&amp;H3855)</f>
        <v>-</v>
      </c>
      <c r="W3855" s="84" t="str">
        <f aca="false">IF(U3855="-","-",O3855&amp;E3855&amp;H3855)</f>
        <v>-</v>
      </c>
      <c r="X3855" s="85" t="str">
        <f aca="false">D3855&amp;G3855</f>
        <v>FT-CAND-ERMS-BASCGPR-AECO/BASIS</v>
      </c>
      <c r="AF3855" s="0" t="str">
        <f aca="false">D3855&amp;V3855</f>
        <v>FT-CAND-ERMS-BAS-</v>
      </c>
    </row>
    <row r="3856" customFormat="false" ht="12.75" hidden="false" customHeight="false" outlineLevel="0" collapsed="false">
      <c r="A3856" s="81" t="n">
        <v>36682</v>
      </c>
      <c r="B3856" s="82" t="s">
        <v>55</v>
      </c>
      <c r="C3856" s="82" t="s">
        <v>56</v>
      </c>
      <c r="D3856" s="82" t="s">
        <v>107</v>
      </c>
      <c r="E3856" s="82" t="s">
        <v>21</v>
      </c>
      <c r="F3856" s="81"/>
      <c r="G3856" s="82" t="s">
        <v>58</v>
      </c>
      <c r="H3856" s="90" t="n">
        <v>39904</v>
      </c>
      <c r="I3856" s="82" t="n">
        <v>0</v>
      </c>
      <c r="J3856" s="82" t="n">
        <v>0</v>
      </c>
      <c r="K3856" s="83" t="n">
        <f aca="false">IF(J3856=0,0,J3856/I3856)</f>
        <v>0</v>
      </c>
      <c r="L3856" s="83" t="n">
        <f aca="false">I3856/UOM</f>
        <v>0</v>
      </c>
      <c r="M3856" s="83" t="n">
        <f aca="false">J3856/UOM</f>
        <v>0</v>
      </c>
      <c r="N3856" s="84" t="str">
        <f aca="false">IF(F3856="P","PHY",IF(F3856="G","G",E3856))</f>
        <v>D</v>
      </c>
      <c r="O3856" s="84" t="str">
        <f aca="false">IF(ISNA(VLOOKUP(G3856,BadCanCurves,1,FALSE())),VLOOKUP(D3856,FOLIOS,6,FALSE()),"not used")</f>
        <v>not used</v>
      </c>
      <c r="P3856" s="84" t="n">
        <f aca="false">IF($N3856="P",VLOOKUP(H3856,PrcBuckets,2,FALSE()),0)</f>
        <v>0</v>
      </c>
      <c r="Q3856" s="84" t="n">
        <f aca="false">IF($N3856="D",VLOOKUP(H3856,BasisBuckets,2,FALSE()),0)</f>
        <v>13</v>
      </c>
      <c r="R3856" s="84" t="n">
        <f aca="false">IF($N3856="PHY",VLOOKUP(H3856,PGDBuckets,2,FALSE()),0)</f>
        <v>0</v>
      </c>
      <c r="S3856" s="84" t="n">
        <f aca="false">IF($N3856="G",VLOOKUP(H3856,PGDBuckets,2,FALSE()),0)</f>
        <v>0</v>
      </c>
      <c r="T3856" s="84" t="n">
        <f aca="false">SUM(P3856:S3856)</f>
        <v>13</v>
      </c>
      <c r="U3856" s="84" t="str">
        <f aca="false">IF(O3856="not used","-",O3856&amp;N3856&amp;T3856)</f>
        <v>-</v>
      </c>
      <c r="V3856" s="84" t="str">
        <f aca="false">IF(O3856="Not Used","-",VLOOKUP(D3856,FOLIOS,7,FALSE())&amp;H3856)</f>
        <v>-</v>
      </c>
      <c r="W3856" s="84" t="str">
        <f aca="false">IF(U3856="-","-",O3856&amp;E3856&amp;H3856)</f>
        <v>-</v>
      </c>
      <c r="X3856" s="85" t="str">
        <f aca="false">D3856&amp;G3856</f>
        <v>FT-CAND-ERMS-BASCGPR-AECO/BASIS</v>
      </c>
      <c r="AF3856" s="0" t="str">
        <f aca="false">D3856&amp;V3856</f>
        <v>FT-CAND-ERMS-BAS-</v>
      </c>
    </row>
    <row r="3857" customFormat="false" ht="12.75" hidden="false" customHeight="false" outlineLevel="0" collapsed="false">
      <c r="A3857" s="81" t="n">
        <v>36682</v>
      </c>
      <c r="B3857" s="82" t="s">
        <v>55</v>
      </c>
      <c r="C3857" s="82" t="s">
        <v>56</v>
      </c>
      <c r="D3857" s="82" t="s">
        <v>107</v>
      </c>
      <c r="E3857" s="82" t="s">
        <v>21</v>
      </c>
      <c r="F3857" s="81"/>
      <c r="G3857" s="82" t="s">
        <v>58</v>
      </c>
      <c r="H3857" s="90" t="n">
        <v>39934</v>
      </c>
      <c r="I3857" s="82" t="n">
        <v>0</v>
      </c>
      <c r="J3857" s="82" t="n">
        <v>0</v>
      </c>
      <c r="K3857" s="83" t="n">
        <f aca="false">IF(J3857=0,0,J3857/I3857)</f>
        <v>0</v>
      </c>
      <c r="L3857" s="83" t="n">
        <f aca="false">I3857/UOM</f>
        <v>0</v>
      </c>
      <c r="M3857" s="83" t="n">
        <f aca="false">J3857/UOM</f>
        <v>0</v>
      </c>
      <c r="N3857" s="84" t="str">
        <f aca="false">IF(F3857="P","PHY",IF(F3857="G","G",E3857))</f>
        <v>D</v>
      </c>
      <c r="O3857" s="84" t="str">
        <f aca="false">IF(ISNA(VLOOKUP(G3857,BadCanCurves,1,FALSE())),VLOOKUP(D3857,FOLIOS,6,FALSE()),"not used")</f>
        <v>not used</v>
      </c>
      <c r="P3857" s="84" t="n">
        <f aca="false">IF($N3857="P",VLOOKUP(H3857,PrcBuckets,2,FALSE()),0)</f>
        <v>0</v>
      </c>
      <c r="Q3857" s="84" t="n">
        <f aca="false">IF($N3857="D",VLOOKUP(H3857,BasisBuckets,2,FALSE()),0)</f>
        <v>13</v>
      </c>
      <c r="R3857" s="84" t="n">
        <f aca="false">IF($N3857="PHY",VLOOKUP(H3857,PGDBuckets,2,FALSE()),0)</f>
        <v>0</v>
      </c>
      <c r="S3857" s="84" t="n">
        <f aca="false">IF($N3857="G",VLOOKUP(H3857,PGDBuckets,2,FALSE()),0)</f>
        <v>0</v>
      </c>
      <c r="T3857" s="84" t="n">
        <f aca="false">SUM(P3857:S3857)</f>
        <v>13</v>
      </c>
      <c r="U3857" s="84" t="str">
        <f aca="false">IF(O3857="not used","-",O3857&amp;N3857&amp;T3857)</f>
        <v>-</v>
      </c>
      <c r="V3857" s="84" t="str">
        <f aca="false">IF(O3857="Not Used","-",VLOOKUP(D3857,FOLIOS,7,FALSE())&amp;H3857)</f>
        <v>-</v>
      </c>
      <c r="W3857" s="84" t="str">
        <f aca="false">IF(U3857="-","-",O3857&amp;E3857&amp;H3857)</f>
        <v>-</v>
      </c>
      <c r="X3857" s="85" t="str">
        <f aca="false">D3857&amp;G3857</f>
        <v>FT-CAND-ERMS-BASCGPR-AECO/BASIS</v>
      </c>
      <c r="AF3857" s="0" t="str">
        <f aca="false">D3857&amp;V3857</f>
        <v>FT-CAND-ERMS-BAS-</v>
      </c>
    </row>
    <row r="3858" customFormat="false" ht="12.75" hidden="false" customHeight="false" outlineLevel="0" collapsed="false">
      <c r="A3858" s="81" t="n">
        <v>36682</v>
      </c>
      <c r="B3858" s="82" t="s">
        <v>55</v>
      </c>
      <c r="C3858" s="82" t="s">
        <v>56</v>
      </c>
      <c r="D3858" s="82" t="s">
        <v>107</v>
      </c>
      <c r="E3858" s="82" t="s">
        <v>21</v>
      </c>
      <c r="F3858" s="81"/>
      <c r="G3858" s="82" t="s">
        <v>58</v>
      </c>
      <c r="H3858" s="90" t="n">
        <v>39965</v>
      </c>
      <c r="I3858" s="82" t="n">
        <v>0</v>
      </c>
      <c r="J3858" s="82" t="n">
        <v>0</v>
      </c>
      <c r="K3858" s="83" t="n">
        <f aca="false">IF(J3858=0,0,J3858/I3858)</f>
        <v>0</v>
      </c>
      <c r="L3858" s="83" t="n">
        <f aca="false">I3858/UOM</f>
        <v>0</v>
      </c>
      <c r="M3858" s="83" t="n">
        <f aca="false">J3858/UOM</f>
        <v>0</v>
      </c>
      <c r="N3858" s="84" t="str">
        <f aca="false">IF(F3858="P","PHY",IF(F3858="G","G",E3858))</f>
        <v>D</v>
      </c>
      <c r="O3858" s="84" t="str">
        <f aca="false">IF(ISNA(VLOOKUP(G3858,BadCanCurves,1,FALSE())),VLOOKUP(D3858,FOLIOS,6,FALSE()),"not used")</f>
        <v>not used</v>
      </c>
      <c r="P3858" s="84" t="n">
        <f aca="false">IF($N3858="P",VLOOKUP(H3858,PrcBuckets,2,FALSE()),0)</f>
        <v>0</v>
      </c>
      <c r="Q3858" s="84" t="n">
        <f aca="false">IF($N3858="D",VLOOKUP(H3858,BasisBuckets,2,FALSE()),0)</f>
        <v>13</v>
      </c>
      <c r="R3858" s="84" t="n">
        <f aca="false">IF($N3858="PHY",VLOOKUP(H3858,PGDBuckets,2,FALSE()),0)</f>
        <v>0</v>
      </c>
      <c r="S3858" s="84" t="n">
        <f aca="false">IF($N3858="G",VLOOKUP(H3858,PGDBuckets,2,FALSE()),0)</f>
        <v>0</v>
      </c>
      <c r="T3858" s="84" t="n">
        <f aca="false">SUM(P3858:S3858)</f>
        <v>13</v>
      </c>
      <c r="U3858" s="84" t="str">
        <f aca="false">IF(O3858="not used","-",O3858&amp;N3858&amp;T3858)</f>
        <v>-</v>
      </c>
      <c r="V3858" s="84" t="str">
        <f aca="false">IF(O3858="Not Used","-",VLOOKUP(D3858,FOLIOS,7,FALSE())&amp;H3858)</f>
        <v>-</v>
      </c>
      <c r="W3858" s="84" t="str">
        <f aca="false">IF(U3858="-","-",O3858&amp;E3858&amp;H3858)</f>
        <v>-</v>
      </c>
      <c r="X3858" s="85" t="str">
        <f aca="false">D3858&amp;G3858</f>
        <v>FT-CAND-ERMS-BASCGPR-AECO/BASIS</v>
      </c>
      <c r="AF3858" s="0" t="str">
        <f aca="false">D3858&amp;V3858</f>
        <v>FT-CAND-ERMS-BAS-</v>
      </c>
    </row>
    <row r="3859" customFormat="false" ht="12.75" hidden="false" customHeight="false" outlineLevel="0" collapsed="false">
      <c r="A3859" s="81" t="n">
        <v>36682</v>
      </c>
      <c r="B3859" s="82" t="s">
        <v>55</v>
      </c>
      <c r="C3859" s="82" t="s">
        <v>56</v>
      </c>
      <c r="D3859" s="82" t="s">
        <v>107</v>
      </c>
      <c r="E3859" s="82" t="s">
        <v>21</v>
      </c>
      <c r="F3859" s="81"/>
      <c r="G3859" s="82" t="s">
        <v>58</v>
      </c>
      <c r="H3859" s="90" t="n">
        <v>39995</v>
      </c>
      <c r="I3859" s="82" t="n">
        <v>0</v>
      </c>
      <c r="J3859" s="82" t="n">
        <v>0</v>
      </c>
      <c r="K3859" s="83" t="n">
        <f aca="false">IF(J3859=0,0,J3859/I3859)</f>
        <v>0</v>
      </c>
      <c r="L3859" s="83" t="n">
        <f aca="false">I3859/UOM</f>
        <v>0</v>
      </c>
      <c r="M3859" s="83" t="n">
        <f aca="false">J3859/UOM</f>
        <v>0</v>
      </c>
      <c r="N3859" s="84" t="str">
        <f aca="false">IF(F3859="P","PHY",IF(F3859="G","G",E3859))</f>
        <v>D</v>
      </c>
      <c r="O3859" s="84" t="str">
        <f aca="false">IF(ISNA(VLOOKUP(G3859,BadCanCurves,1,FALSE())),VLOOKUP(D3859,FOLIOS,6,FALSE()),"not used")</f>
        <v>not used</v>
      </c>
      <c r="P3859" s="84" t="n">
        <f aca="false">IF($N3859="P",VLOOKUP(H3859,PrcBuckets,2,FALSE()),0)</f>
        <v>0</v>
      </c>
      <c r="Q3859" s="84" t="n">
        <f aca="false">IF($N3859="D",VLOOKUP(H3859,BasisBuckets,2,FALSE()),0)</f>
        <v>13</v>
      </c>
      <c r="R3859" s="84" t="n">
        <f aca="false">IF($N3859="PHY",VLOOKUP(H3859,PGDBuckets,2,FALSE()),0)</f>
        <v>0</v>
      </c>
      <c r="S3859" s="84" t="n">
        <f aca="false">IF($N3859="G",VLOOKUP(H3859,PGDBuckets,2,FALSE()),0)</f>
        <v>0</v>
      </c>
      <c r="T3859" s="84" t="n">
        <f aca="false">SUM(P3859:S3859)</f>
        <v>13</v>
      </c>
      <c r="U3859" s="84" t="str">
        <f aca="false">IF(O3859="not used","-",O3859&amp;N3859&amp;T3859)</f>
        <v>-</v>
      </c>
      <c r="V3859" s="84" t="str">
        <f aca="false">IF(O3859="Not Used","-",VLOOKUP(D3859,FOLIOS,7,FALSE())&amp;H3859)</f>
        <v>-</v>
      </c>
      <c r="W3859" s="84" t="str">
        <f aca="false">IF(U3859="-","-",O3859&amp;E3859&amp;H3859)</f>
        <v>-</v>
      </c>
      <c r="X3859" s="85" t="str">
        <f aca="false">D3859&amp;G3859</f>
        <v>FT-CAND-ERMS-BASCGPR-AECO/BASIS</v>
      </c>
      <c r="AF3859" s="0" t="str">
        <f aca="false">D3859&amp;V3859</f>
        <v>FT-CAND-ERMS-BAS-</v>
      </c>
    </row>
    <row r="3860" customFormat="false" ht="12.75" hidden="false" customHeight="false" outlineLevel="0" collapsed="false">
      <c r="A3860" s="81" t="n">
        <v>36682</v>
      </c>
      <c r="B3860" s="82" t="s">
        <v>55</v>
      </c>
      <c r="C3860" s="82" t="s">
        <v>56</v>
      </c>
      <c r="D3860" s="82" t="s">
        <v>107</v>
      </c>
      <c r="E3860" s="82" t="s">
        <v>21</v>
      </c>
      <c r="F3860" s="81"/>
      <c r="G3860" s="82" t="s">
        <v>58</v>
      </c>
      <c r="H3860" s="90" t="n">
        <v>40026</v>
      </c>
      <c r="I3860" s="82" t="n">
        <v>0</v>
      </c>
      <c r="J3860" s="82" t="n">
        <v>0</v>
      </c>
      <c r="K3860" s="83" t="n">
        <f aca="false">IF(J3860=0,0,J3860/I3860)</f>
        <v>0</v>
      </c>
      <c r="L3860" s="83" t="n">
        <f aca="false">I3860/UOM</f>
        <v>0</v>
      </c>
      <c r="M3860" s="83" t="n">
        <f aca="false">J3860/UOM</f>
        <v>0</v>
      </c>
      <c r="N3860" s="84" t="str">
        <f aca="false">IF(F3860="P","PHY",IF(F3860="G","G",E3860))</f>
        <v>D</v>
      </c>
      <c r="O3860" s="84" t="str">
        <f aca="false">IF(ISNA(VLOOKUP(G3860,BadCanCurves,1,FALSE())),VLOOKUP(D3860,FOLIOS,6,FALSE()),"not used")</f>
        <v>not used</v>
      </c>
      <c r="P3860" s="84" t="n">
        <f aca="false">IF($N3860="P",VLOOKUP(H3860,PrcBuckets,2,FALSE()),0)</f>
        <v>0</v>
      </c>
      <c r="Q3860" s="84" t="n">
        <f aca="false">IF($N3860="D",VLOOKUP(H3860,BasisBuckets,2,FALSE()),0)</f>
        <v>13</v>
      </c>
      <c r="R3860" s="84" t="n">
        <f aca="false">IF($N3860="PHY",VLOOKUP(H3860,PGDBuckets,2,FALSE()),0)</f>
        <v>0</v>
      </c>
      <c r="S3860" s="84" t="n">
        <f aca="false">IF($N3860="G",VLOOKUP(H3860,PGDBuckets,2,FALSE()),0)</f>
        <v>0</v>
      </c>
      <c r="T3860" s="84" t="n">
        <f aca="false">SUM(P3860:S3860)</f>
        <v>13</v>
      </c>
      <c r="U3860" s="84" t="str">
        <f aca="false">IF(O3860="not used","-",O3860&amp;N3860&amp;T3860)</f>
        <v>-</v>
      </c>
      <c r="V3860" s="84" t="str">
        <f aca="false">IF(O3860="Not Used","-",VLOOKUP(D3860,FOLIOS,7,FALSE())&amp;H3860)</f>
        <v>-</v>
      </c>
      <c r="W3860" s="84" t="str">
        <f aca="false">IF(U3860="-","-",O3860&amp;E3860&amp;H3860)</f>
        <v>-</v>
      </c>
      <c r="X3860" s="85" t="str">
        <f aca="false">D3860&amp;G3860</f>
        <v>FT-CAND-ERMS-BASCGPR-AECO/BASIS</v>
      </c>
      <c r="AF3860" s="0" t="str">
        <f aca="false">D3860&amp;V3860</f>
        <v>FT-CAND-ERMS-BAS-</v>
      </c>
    </row>
    <row r="3861" customFormat="false" ht="12.75" hidden="false" customHeight="false" outlineLevel="0" collapsed="false">
      <c r="A3861" s="81" t="n">
        <v>36682</v>
      </c>
      <c r="B3861" s="82" t="s">
        <v>55</v>
      </c>
      <c r="C3861" s="82" t="s">
        <v>56</v>
      </c>
      <c r="D3861" s="82" t="s">
        <v>107</v>
      </c>
      <c r="E3861" s="82" t="s">
        <v>21</v>
      </c>
      <c r="F3861" s="81"/>
      <c r="G3861" s="82" t="s">
        <v>58</v>
      </c>
      <c r="H3861" s="90" t="n">
        <v>40057</v>
      </c>
      <c r="I3861" s="82" t="n">
        <v>0</v>
      </c>
      <c r="J3861" s="82" t="n">
        <v>0</v>
      </c>
      <c r="K3861" s="83" t="n">
        <f aca="false">IF(J3861=0,0,J3861/I3861)</f>
        <v>0</v>
      </c>
      <c r="L3861" s="83" t="n">
        <f aca="false">I3861/UOM</f>
        <v>0</v>
      </c>
      <c r="M3861" s="83" t="n">
        <f aca="false">J3861/UOM</f>
        <v>0</v>
      </c>
      <c r="N3861" s="84" t="str">
        <f aca="false">IF(F3861="P","PHY",IF(F3861="G","G",E3861))</f>
        <v>D</v>
      </c>
      <c r="O3861" s="84" t="str">
        <f aca="false">IF(ISNA(VLOOKUP(G3861,BadCanCurves,1,FALSE())),VLOOKUP(D3861,FOLIOS,6,FALSE()),"not used")</f>
        <v>not used</v>
      </c>
      <c r="P3861" s="84" t="n">
        <f aca="false">IF($N3861="P",VLOOKUP(H3861,PrcBuckets,2,FALSE()),0)</f>
        <v>0</v>
      </c>
      <c r="Q3861" s="84" t="n">
        <f aca="false">IF($N3861="D",VLOOKUP(H3861,BasisBuckets,2,FALSE()),0)</f>
        <v>13</v>
      </c>
      <c r="R3861" s="84" t="n">
        <f aca="false">IF($N3861="PHY",VLOOKUP(H3861,PGDBuckets,2,FALSE()),0)</f>
        <v>0</v>
      </c>
      <c r="S3861" s="84" t="n">
        <f aca="false">IF($N3861="G",VLOOKUP(H3861,PGDBuckets,2,FALSE()),0)</f>
        <v>0</v>
      </c>
      <c r="T3861" s="84" t="n">
        <f aca="false">SUM(P3861:S3861)</f>
        <v>13</v>
      </c>
      <c r="U3861" s="84" t="str">
        <f aca="false">IF(O3861="not used","-",O3861&amp;N3861&amp;T3861)</f>
        <v>-</v>
      </c>
      <c r="V3861" s="84" t="str">
        <f aca="false">IF(O3861="Not Used","-",VLOOKUP(D3861,FOLIOS,7,FALSE())&amp;H3861)</f>
        <v>-</v>
      </c>
      <c r="W3861" s="84" t="str">
        <f aca="false">IF(U3861="-","-",O3861&amp;E3861&amp;H3861)</f>
        <v>-</v>
      </c>
      <c r="X3861" s="85" t="str">
        <f aca="false">D3861&amp;G3861</f>
        <v>FT-CAND-ERMS-BASCGPR-AECO/BASIS</v>
      </c>
      <c r="AF3861" s="0" t="str">
        <f aca="false">D3861&amp;V3861</f>
        <v>FT-CAND-ERMS-BAS-</v>
      </c>
    </row>
    <row r="3862" customFormat="false" ht="12.75" hidden="false" customHeight="false" outlineLevel="0" collapsed="false">
      <c r="A3862" s="81" t="n">
        <v>36682</v>
      </c>
      <c r="B3862" s="82" t="s">
        <v>55</v>
      </c>
      <c r="C3862" s="82" t="s">
        <v>56</v>
      </c>
      <c r="D3862" s="82" t="s">
        <v>107</v>
      </c>
      <c r="E3862" s="82" t="s">
        <v>21</v>
      </c>
      <c r="F3862" s="81"/>
      <c r="G3862" s="82" t="s">
        <v>58</v>
      </c>
      <c r="H3862" s="90" t="n">
        <v>40087</v>
      </c>
      <c r="I3862" s="82" t="n">
        <v>0</v>
      </c>
      <c r="J3862" s="82" t="n">
        <v>0</v>
      </c>
      <c r="K3862" s="83" t="n">
        <f aca="false">IF(J3862=0,0,J3862/I3862)</f>
        <v>0</v>
      </c>
      <c r="L3862" s="83" t="n">
        <f aca="false">I3862/UOM</f>
        <v>0</v>
      </c>
      <c r="M3862" s="83" t="n">
        <f aca="false">J3862/UOM</f>
        <v>0</v>
      </c>
      <c r="N3862" s="84" t="str">
        <f aca="false">IF(F3862="P","PHY",IF(F3862="G","G",E3862))</f>
        <v>D</v>
      </c>
      <c r="O3862" s="84" t="str">
        <f aca="false">IF(ISNA(VLOOKUP(G3862,BadCanCurves,1,FALSE())),VLOOKUP(D3862,FOLIOS,6,FALSE()),"not used")</f>
        <v>not used</v>
      </c>
      <c r="P3862" s="84" t="n">
        <f aca="false">IF($N3862="P",VLOOKUP(H3862,PrcBuckets,2,FALSE()),0)</f>
        <v>0</v>
      </c>
      <c r="Q3862" s="84" t="n">
        <f aca="false">IF($N3862="D",VLOOKUP(H3862,BasisBuckets,2,FALSE()),0)</f>
        <v>13</v>
      </c>
      <c r="R3862" s="84" t="n">
        <f aca="false">IF($N3862="PHY",VLOOKUP(H3862,PGDBuckets,2,FALSE()),0)</f>
        <v>0</v>
      </c>
      <c r="S3862" s="84" t="n">
        <f aca="false">IF($N3862="G",VLOOKUP(H3862,PGDBuckets,2,FALSE()),0)</f>
        <v>0</v>
      </c>
      <c r="T3862" s="84" t="n">
        <f aca="false">SUM(P3862:S3862)</f>
        <v>13</v>
      </c>
      <c r="U3862" s="84" t="str">
        <f aca="false">IF(O3862="not used","-",O3862&amp;N3862&amp;T3862)</f>
        <v>-</v>
      </c>
      <c r="V3862" s="84" t="str">
        <f aca="false">IF(O3862="Not Used","-",VLOOKUP(D3862,FOLIOS,7,FALSE())&amp;H3862)</f>
        <v>-</v>
      </c>
      <c r="W3862" s="84" t="str">
        <f aca="false">IF(U3862="-","-",O3862&amp;E3862&amp;H3862)</f>
        <v>-</v>
      </c>
      <c r="X3862" s="85" t="str">
        <f aca="false">D3862&amp;G3862</f>
        <v>FT-CAND-ERMS-BASCGPR-AECO/BASIS</v>
      </c>
      <c r="AF3862" s="0" t="str">
        <f aca="false">D3862&amp;V3862</f>
        <v>FT-CAND-ERMS-BAS-</v>
      </c>
    </row>
    <row r="3863" customFormat="false" ht="12.75" hidden="false" customHeight="false" outlineLevel="0" collapsed="false">
      <c r="A3863" s="81" t="n">
        <v>36682</v>
      </c>
      <c r="B3863" s="82" t="s">
        <v>55</v>
      </c>
      <c r="C3863" s="82" t="s">
        <v>56</v>
      </c>
      <c r="D3863" s="82" t="s">
        <v>107</v>
      </c>
      <c r="E3863" s="82" t="s">
        <v>21</v>
      </c>
      <c r="F3863" s="81"/>
      <c r="G3863" s="82" t="s">
        <v>58</v>
      </c>
      <c r="H3863" s="90" t="n">
        <v>40118</v>
      </c>
      <c r="I3863" s="82" t="n">
        <v>0</v>
      </c>
      <c r="J3863" s="82" t="n">
        <v>0</v>
      </c>
      <c r="K3863" s="83" t="n">
        <f aca="false">IF(J3863=0,0,J3863/I3863)</f>
        <v>0</v>
      </c>
      <c r="L3863" s="83" t="n">
        <f aca="false">I3863/UOM</f>
        <v>0</v>
      </c>
      <c r="M3863" s="83" t="n">
        <f aca="false">J3863/UOM</f>
        <v>0</v>
      </c>
      <c r="N3863" s="84" t="str">
        <f aca="false">IF(F3863="P","PHY",IF(F3863="G","G",E3863))</f>
        <v>D</v>
      </c>
      <c r="O3863" s="84" t="str">
        <f aca="false">IF(ISNA(VLOOKUP(G3863,BadCanCurves,1,FALSE())),VLOOKUP(D3863,FOLIOS,6,FALSE()),"not used")</f>
        <v>not used</v>
      </c>
      <c r="P3863" s="84" t="n">
        <f aca="false">IF($N3863="P",VLOOKUP(H3863,PrcBuckets,2,FALSE()),0)</f>
        <v>0</v>
      </c>
      <c r="Q3863" s="84" t="n">
        <f aca="false">IF($N3863="D",VLOOKUP(H3863,BasisBuckets,2,FALSE()),0)</f>
        <v>13</v>
      </c>
      <c r="R3863" s="84" t="n">
        <f aca="false">IF($N3863="PHY",VLOOKUP(H3863,PGDBuckets,2,FALSE()),0)</f>
        <v>0</v>
      </c>
      <c r="S3863" s="84" t="n">
        <f aca="false">IF($N3863="G",VLOOKUP(H3863,PGDBuckets,2,FALSE()),0)</f>
        <v>0</v>
      </c>
      <c r="T3863" s="84" t="n">
        <f aca="false">SUM(P3863:S3863)</f>
        <v>13</v>
      </c>
      <c r="U3863" s="84" t="str">
        <f aca="false">IF(O3863="not used","-",O3863&amp;N3863&amp;T3863)</f>
        <v>-</v>
      </c>
      <c r="V3863" s="84" t="str">
        <f aca="false">IF(O3863="Not Used","-",VLOOKUP(D3863,FOLIOS,7,FALSE())&amp;H3863)</f>
        <v>-</v>
      </c>
      <c r="W3863" s="84" t="str">
        <f aca="false">IF(U3863="-","-",O3863&amp;E3863&amp;H3863)</f>
        <v>-</v>
      </c>
      <c r="X3863" s="85" t="str">
        <f aca="false">D3863&amp;G3863</f>
        <v>FT-CAND-ERMS-BASCGPR-AECO/BASIS</v>
      </c>
      <c r="AF3863" s="0" t="str">
        <f aca="false">D3863&amp;V3863</f>
        <v>FT-CAND-ERMS-BAS-</v>
      </c>
    </row>
    <row r="3864" customFormat="false" ht="12.75" hidden="false" customHeight="false" outlineLevel="0" collapsed="false">
      <c r="A3864" s="81" t="n">
        <v>36682</v>
      </c>
      <c r="B3864" s="82" t="s">
        <v>55</v>
      </c>
      <c r="C3864" s="82" t="s">
        <v>56</v>
      </c>
      <c r="D3864" s="82" t="s">
        <v>107</v>
      </c>
      <c r="E3864" s="82" t="s">
        <v>21</v>
      </c>
      <c r="F3864" s="81"/>
      <c r="G3864" s="82" t="s">
        <v>58</v>
      </c>
      <c r="H3864" s="90" t="n">
        <v>40148</v>
      </c>
      <c r="I3864" s="82" t="n">
        <v>0</v>
      </c>
      <c r="J3864" s="82" t="n">
        <v>0</v>
      </c>
      <c r="K3864" s="83" t="n">
        <f aca="false">IF(J3864=0,0,J3864/I3864)</f>
        <v>0</v>
      </c>
      <c r="L3864" s="83" t="n">
        <f aca="false">I3864/UOM</f>
        <v>0</v>
      </c>
      <c r="M3864" s="83" t="n">
        <f aca="false">J3864/UOM</f>
        <v>0</v>
      </c>
      <c r="N3864" s="84" t="str">
        <f aca="false">IF(F3864="P","PHY",IF(F3864="G","G",E3864))</f>
        <v>D</v>
      </c>
      <c r="O3864" s="84" t="str">
        <f aca="false">IF(ISNA(VLOOKUP(G3864,BadCanCurves,1,FALSE())),VLOOKUP(D3864,FOLIOS,6,FALSE()),"not used")</f>
        <v>not used</v>
      </c>
      <c r="P3864" s="84" t="n">
        <f aca="false">IF($N3864="P",VLOOKUP(H3864,PrcBuckets,2,FALSE()),0)</f>
        <v>0</v>
      </c>
      <c r="Q3864" s="84" t="n">
        <f aca="false">IF($N3864="D",VLOOKUP(H3864,BasisBuckets,2,FALSE()),0)</f>
        <v>13</v>
      </c>
      <c r="R3864" s="84" t="n">
        <f aca="false">IF($N3864="PHY",VLOOKUP(H3864,PGDBuckets,2,FALSE()),0)</f>
        <v>0</v>
      </c>
      <c r="S3864" s="84" t="n">
        <f aca="false">IF($N3864="G",VLOOKUP(H3864,PGDBuckets,2,FALSE()),0)</f>
        <v>0</v>
      </c>
      <c r="T3864" s="84" t="n">
        <f aca="false">SUM(P3864:S3864)</f>
        <v>13</v>
      </c>
      <c r="U3864" s="84" t="str">
        <f aca="false">IF(O3864="not used","-",O3864&amp;N3864&amp;T3864)</f>
        <v>-</v>
      </c>
      <c r="V3864" s="84" t="str">
        <f aca="false">IF(O3864="Not Used","-",VLOOKUP(D3864,FOLIOS,7,FALSE())&amp;H3864)</f>
        <v>-</v>
      </c>
      <c r="W3864" s="84" t="str">
        <f aca="false">IF(U3864="-","-",O3864&amp;E3864&amp;H3864)</f>
        <v>-</v>
      </c>
      <c r="X3864" s="85" t="str">
        <f aca="false">D3864&amp;G3864</f>
        <v>FT-CAND-ERMS-BASCGPR-AECO/BASIS</v>
      </c>
      <c r="AF3864" s="0" t="str">
        <f aca="false">D3864&amp;V3864</f>
        <v>FT-CAND-ERMS-BAS-</v>
      </c>
    </row>
    <row r="3865" customFormat="false" ht="12.75" hidden="false" customHeight="false" outlineLevel="0" collapsed="false">
      <c r="A3865" s="81" t="n">
        <v>36682</v>
      </c>
      <c r="B3865" s="82" t="s">
        <v>55</v>
      </c>
      <c r="C3865" s="82" t="s">
        <v>56</v>
      </c>
      <c r="D3865" s="82" t="s">
        <v>107</v>
      </c>
      <c r="E3865" s="82" t="s">
        <v>21</v>
      </c>
      <c r="F3865" s="81"/>
      <c r="G3865" s="82" t="s">
        <v>58</v>
      </c>
      <c r="H3865" s="90" t="n">
        <v>40179</v>
      </c>
      <c r="I3865" s="82" t="n">
        <v>0</v>
      </c>
      <c r="J3865" s="82" t="n">
        <v>0</v>
      </c>
      <c r="K3865" s="83" t="n">
        <f aca="false">IF(J3865=0,0,J3865/I3865)</f>
        <v>0</v>
      </c>
      <c r="L3865" s="83" t="n">
        <f aca="false">I3865/UOM</f>
        <v>0</v>
      </c>
      <c r="M3865" s="83" t="n">
        <f aca="false">J3865/UOM</f>
        <v>0</v>
      </c>
      <c r="N3865" s="84" t="str">
        <f aca="false">IF(F3865="P","PHY",IF(F3865="G","G",E3865))</f>
        <v>D</v>
      </c>
      <c r="O3865" s="84" t="str">
        <f aca="false">IF(ISNA(VLOOKUP(G3865,BadCanCurves,1,FALSE())),VLOOKUP(D3865,FOLIOS,6,FALSE()),"not used")</f>
        <v>not used</v>
      </c>
      <c r="P3865" s="84" t="n">
        <f aca="false">IF($N3865="P",VLOOKUP(H3865,PrcBuckets,2,FALSE()),0)</f>
        <v>0</v>
      </c>
      <c r="Q3865" s="84" t="n">
        <f aca="false">IF($N3865="D",VLOOKUP(H3865,BasisBuckets,2,FALSE()),0)</f>
        <v>13</v>
      </c>
      <c r="R3865" s="84" t="n">
        <f aca="false">IF($N3865="PHY",VLOOKUP(H3865,PGDBuckets,2,FALSE()),0)</f>
        <v>0</v>
      </c>
      <c r="S3865" s="84" t="n">
        <f aca="false">IF($N3865="G",VLOOKUP(H3865,PGDBuckets,2,FALSE()),0)</f>
        <v>0</v>
      </c>
      <c r="T3865" s="84" t="n">
        <f aca="false">SUM(P3865:S3865)</f>
        <v>13</v>
      </c>
      <c r="U3865" s="84" t="str">
        <f aca="false">IF(O3865="not used","-",O3865&amp;N3865&amp;T3865)</f>
        <v>-</v>
      </c>
      <c r="V3865" s="84" t="str">
        <f aca="false">IF(O3865="Not Used","-",VLOOKUP(D3865,FOLIOS,7,FALSE())&amp;H3865)</f>
        <v>-</v>
      </c>
      <c r="W3865" s="84" t="str">
        <f aca="false">IF(U3865="-","-",O3865&amp;E3865&amp;H3865)</f>
        <v>-</v>
      </c>
      <c r="X3865" s="85" t="str">
        <f aca="false">D3865&amp;G3865</f>
        <v>FT-CAND-ERMS-BASCGPR-AECO/BASIS</v>
      </c>
      <c r="AF3865" s="0" t="str">
        <f aca="false">D3865&amp;V3865</f>
        <v>FT-CAND-ERMS-BAS-</v>
      </c>
    </row>
    <row r="3866" customFormat="false" ht="12.75" hidden="false" customHeight="false" outlineLevel="0" collapsed="false">
      <c r="A3866" s="81" t="n">
        <v>36682</v>
      </c>
      <c r="B3866" s="82" t="s">
        <v>55</v>
      </c>
      <c r="C3866" s="82" t="s">
        <v>56</v>
      </c>
      <c r="D3866" s="82" t="s">
        <v>107</v>
      </c>
      <c r="E3866" s="82" t="s">
        <v>21</v>
      </c>
      <c r="F3866" s="81"/>
      <c r="G3866" s="82" t="s">
        <v>58</v>
      </c>
      <c r="H3866" s="90" t="n">
        <v>40210</v>
      </c>
      <c r="I3866" s="82" t="n">
        <v>0</v>
      </c>
      <c r="J3866" s="82" t="n">
        <v>0</v>
      </c>
      <c r="K3866" s="83" t="n">
        <f aca="false">IF(J3866=0,0,J3866/I3866)</f>
        <v>0</v>
      </c>
      <c r="L3866" s="83" t="n">
        <f aca="false">I3866/UOM</f>
        <v>0</v>
      </c>
      <c r="M3866" s="83" t="n">
        <f aca="false">J3866/UOM</f>
        <v>0</v>
      </c>
      <c r="N3866" s="84" t="str">
        <f aca="false">IF(F3866="P","PHY",IF(F3866="G","G",E3866))</f>
        <v>D</v>
      </c>
      <c r="O3866" s="84" t="str">
        <f aca="false">IF(ISNA(VLOOKUP(G3866,BadCanCurves,1,FALSE())),VLOOKUP(D3866,FOLIOS,6,FALSE()),"not used")</f>
        <v>not used</v>
      </c>
      <c r="P3866" s="84" t="n">
        <f aca="false">IF($N3866="P",VLOOKUP(H3866,PrcBuckets,2,FALSE()),0)</f>
        <v>0</v>
      </c>
      <c r="Q3866" s="84" t="n">
        <f aca="false">IF($N3866="D",VLOOKUP(H3866,BasisBuckets,2,FALSE()),0)</f>
        <v>13</v>
      </c>
      <c r="R3866" s="84" t="n">
        <f aca="false">IF($N3866="PHY",VLOOKUP(H3866,PGDBuckets,2,FALSE()),0)</f>
        <v>0</v>
      </c>
      <c r="S3866" s="84" t="n">
        <f aca="false">IF($N3866="G",VLOOKUP(H3866,PGDBuckets,2,FALSE()),0)</f>
        <v>0</v>
      </c>
      <c r="T3866" s="84" t="n">
        <f aca="false">SUM(P3866:S3866)</f>
        <v>13</v>
      </c>
      <c r="U3866" s="84" t="str">
        <f aca="false">IF(O3866="not used","-",O3866&amp;N3866&amp;T3866)</f>
        <v>-</v>
      </c>
      <c r="V3866" s="84" t="str">
        <f aca="false">IF(O3866="Not Used","-",VLOOKUP(D3866,FOLIOS,7,FALSE())&amp;H3866)</f>
        <v>-</v>
      </c>
      <c r="W3866" s="84" t="str">
        <f aca="false">IF(U3866="-","-",O3866&amp;E3866&amp;H3866)</f>
        <v>-</v>
      </c>
      <c r="X3866" s="85" t="str">
        <f aca="false">D3866&amp;G3866</f>
        <v>FT-CAND-ERMS-BASCGPR-AECO/BASIS</v>
      </c>
      <c r="AF3866" s="0" t="str">
        <f aca="false">D3866&amp;V3866</f>
        <v>FT-CAND-ERMS-BAS-</v>
      </c>
    </row>
    <row r="3867" customFormat="false" ht="12.75" hidden="false" customHeight="false" outlineLevel="0" collapsed="false">
      <c r="A3867" s="81" t="n">
        <v>36682</v>
      </c>
      <c r="B3867" s="82" t="s">
        <v>55</v>
      </c>
      <c r="C3867" s="82" t="s">
        <v>56</v>
      </c>
      <c r="D3867" s="82" t="s">
        <v>107</v>
      </c>
      <c r="E3867" s="82" t="s">
        <v>21</v>
      </c>
      <c r="F3867" s="81"/>
      <c r="G3867" s="82" t="s">
        <v>58</v>
      </c>
      <c r="H3867" s="90" t="n">
        <v>40238</v>
      </c>
      <c r="I3867" s="82" t="n">
        <v>0</v>
      </c>
      <c r="J3867" s="82" t="n">
        <v>0</v>
      </c>
      <c r="K3867" s="83" t="n">
        <f aca="false">IF(J3867=0,0,J3867/I3867)</f>
        <v>0</v>
      </c>
      <c r="L3867" s="83" t="n">
        <f aca="false">I3867/UOM</f>
        <v>0</v>
      </c>
      <c r="M3867" s="83" t="n">
        <f aca="false">J3867/UOM</f>
        <v>0</v>
      </c>
      <c r="N3867" s="84" t="str">
        <f aca="false">IF(F3867="P","PHY",IF(F3867="G","G",E3867))</f>
        <v>D</v>
      </c>
      <c r="O3867" s="84" t="str">
        <f aca="false">IF(ISNA(VLOOKUP(G3867,BadCanCurves,1,FALSE())),VLOOKUP(D3867,FOLIOS,6,FALSE()),"not used")</f>
        <v>not used</v>
      </c>
      <c r="P3867" s="84" t="n">
        <f aca="false">IF($N3867="P",VLOOKUP(H3867,PrcBuckets,2,FALSE()),0)</f>
        <v>0</v>
      </c>
      <c r="Q3867" s="84" t="n">
        <f aca="false">IF($N3867="D",VLOOKUP(H3867,BasisBuckets,2,FALSE()),0)</f>
        <v>13</v>
      </c>
      <c r="R3867" s="84" t="n">
        <f aca="false">IF($N3867="PHY",VLOOKUP(H3867,PGDBuckets,2,FALSE()),0)</f>
        <v>0</v>
      </c>
      <c r="S3867" s="84" t="n">
        <f aca="false">IF($N3867="G",VLOOKUP(H3867,PGDBuckets,2,FALSE()),0)</f>
        <v>0</v>
      </c>
      <c r="T3867" s="84" t="n">
        <f aca="false">SUM(P3867:S3867)</f>
        <v>13</v>
      </c>
      <c r="U3867" s="84" t="str">
        <f aca="false">IF(O3867="not used","-",O3867&amp;N3867&amp;T3867)</f>
        <v>-</v>
      </c>
      <c r="V3867" s="84" t="str">
        <f aca="false">IF(O3867="Not Used","-",VLOOKUP(D3867,FOLIOS,7,FALSE())&amp;H3867)</f>
        <v>-</v>
      </c>
      <c r="W3867" s="84" t="str">
        <f aca="false">IF(U3867="-","-",O3867&amp;E3867&amp;H3867)</f>
        <v>-</v>
      </c>
      <c r="X3867" s="85" t="str">
        <f aca="false">D3867&amp;G3867</f>
        <v>FT-CAND-ERMS-BASCGPR-AECO/BASIS</v>
      </c>
      <c r="AF3867" s="0" t="str">
        <f aca="false">D3867&amp;V3867</f>
        <v>FT-CAND-ERMS-BAS-</v>
      </c>
    </row>
    <row r="3868" customFormat="false" ht="12.75" hidden="false" customHeight="false" outlineLevel="0" collapsed="false">
      <c r="A3868" s="81" t="n">
        <v>36682</v>
      </c>
      <c r="B3868" s="82" t="s">
        <v>55</v>
      </c>
      <c r="C3868" s="82" t="s">
        <v>56</v>
      </c>
      <c r="D3868" s="82" t="s">
        <v>107</v>
      </c>
      <c r="E3868" s="82" t="s">
        <v>21</v>
      </c>
      <c r="F3868" s="81"/>
      <c r="G3868" s="82" t="s">
        <v>58</v>
      </c>
      <c r="H3868" s="90" t="n">
        <v>40269</v>
      </c>
      <c r="I3868" s="82" t="n">
        <v>0</v>
      </c>
      <c r="J3868" s="82" t="n">
        <v>0</v>
      </c>
      <c r="K3868" s="83" t="n">
        <f aca="false">IF(J3868=0,0,J3868/I3868)</f>
        <v>0</v>
      </c>
      <c r="L3868" s="83" t="n">
        <f aca="false">I3868/UOM</f>
        <v>0</v>
      </c>
      <c r="M3868" s="83" t="n">
        <f aca="false">J3868/UOM</f>
        <v>0</v>
      </c>
      <c r="N3868" s="84" t="str">
        <f aca="false">IF(F3868="P","PHY",IF(F3868="G","G",E3868))</f>
        <v>D</v>
      </c>
      <c r="O3868" s="84" t="str">
        <f aca="false">IF(ISNA(VLOOKUP(G3868,BadCanCurves,1,FALSE())),VLOOKUP(D3868,FOLIOS,6,FALSE()),"not used")</f>
        <v>not used</v>
      </c>
      <c r="P3868" s="84" t="n">
        <f aca="false">IF($N3868="P",VLOOKUP(H3868,PrcBuckets,2,FALSE()),0)</f>
        <v>0</v>
      </c>
      <c r="Q3868" s="84" t="n">
        <f aca="false">IF($N3868="D",VLOOKUP(H3868,BasisBuckets,2,FALSE()),0)</f>
        <v>13</v>
      </c>
      <c r="R3868" s="84" t="n">
        <f aca="false">IF($N3868="PHY",VLOOKUP(H3868,PGDBuckets,2,FALSE()),0)</f>
        <v>0</v>
      </c>
      <c r="S3868" s="84" t="n">
        <f aca="false">IF($N3868="G",VLOOKUP(H3868,PGDBuckets,2,FALSE()),0)</f>
        <v>0</v>
      </c>
      <c r="T3868" s="84" t="n">
        <f aca="false">SUM(P3868:S3868)</f>
        <v>13</v>
      </c>
      <c r="U3868" s="84" t="str">
        <f aca="false">IF(O3868="not used","-",O3868&amp;N3868&amp;T3868)</f>
        <v>-</v>
      </c>
      <c r="V3868" s="84" t="str">
        <f aca="false">IF(O3868="Not Used","-",VLOOKUP(D3868,FOLIOS,7,FALSE())&amp;H3868)</f>
        <v>-</v>
      </c>
      <c r="W3868" s="84" t="str">
        <f aca="false">IF(U3868="-","-",O3868&amp;E3868&amp;H3868)</f>
        <v>-</v>
      </c>
      <c r="X3868" s="85" t="str">
        <f aca="false">D3868&amp;G3868</f>
        <v>FT-CAND-ERMS-BASCGPR-AECO/BASIS</v>
      </c>
      <c r="AF3868" s="0" t="str">
        <f aca="false">D3868&amp;V3868</f>
        <v>FT-CAND-ERMS-BAS-</v>
      </c>
    </row>
    <row r="3869" customFormat="false" ht="12.75" hidden="false" customHeight="false" outlineLevel="0" collapsed="false">
      <c r="A3869" s="81" t="n">
        <v>36682</v>
      </c>
      <c r="B3869" s="82" t="s">
        <v>55</v>
      </c>
      <c r="C3869" s="82" t="s">
        <v>56</v>
      </c>
      <c r="D3869" s="82" t="s">
        <v>107</v>
      </c>
      <c r="E3869" s="82" t="s">
        <v>21</v>
      </c>
      <c r="F3869" s="81"/>
      <c r="G3869" s="82" t="s">
        <v>58</v>
      </c>
      <c r="H3869" s="90" t="n">
        <v>40299</v>
      </c>
      <c r="I3869" s="82" t="n">
        <v>0</v>
      </c>
      <c r="J3869" s="82" t="n">
        <v>0</v>
      </c>
      <c r="K3869" s="83" t="n">
        <f aca="false">IF(J3869=0,0,J3869/I3869)</f>
        <v>0</v>
      </c>
      <c r="L3869" s="83" t="n">
        <f aca="false">I3869/UOM</f>
        <v>0</v>
      </c>
      <c r="M3869" s="83" t="n">
        <f aca="false">J3869/UOM</f>
        <v>0</v>
      </c>
      <c r="N3869" s="84" t="str">
        <f aca="false">IF(F3869="P","PHY",IF(F3869="G","G",E3869))</f>
        <v>D</v>
      </c>
      <c r="O3869" s="84" t="str">
        <f aca="false">IF(ISNA(VLOOKUP(G3869,BadCanCurves,1,FALSE())),VLOOKUP(D3869,FOLIOS,6,FALSE()),"not used")</f>
        <v>not used</v>
      </c>
      <c r="P3869" s="84" t="n">
        <f aca="false">IF($N3869="P",VLOOKUP(H3869,PrcBuckets,2,FALSE()),0)</f>
        <v>0</v>
      </c>
      <c r="Q3869" s="84" t="n">
        <f aca="false">IF($N3869="D",VLOOKUP(H3869,BasisBuckets,2,FALSE()),0)</f>
        <v>13</v>
      </c>
      <c r="R3869" s="84" t="n">
        <f aca="false">IF($N3869="PHY",VLOOKUP(H3869,PGDBuckets,2,FALSE()),0)</f>
        <v>0</v>
      </c>
      <c r="S3869" s="84" t="n">
        <f aca="false">IF($N3869="G",VLOOKUP(H3869,PGDBuckets,2,FALSE()),0)</f>
        <v>0</v>
      </c>
      <c r="T3869" s="84" t="n">
        <f aca="false">SUM(P3869:S3869)</f>
        <v>13</v>
      </c>
      <c r="U3869" s="84" t="str">
        <f aca="false">IF(O3869="not used","-",O3869&amp;N3869&amp;T3869)</f>
        <v>-</v>
      </c>
      <c r="V3869" s="84" t="str">
        <f aca="false">IF(O3869="Not Used","-",VLOOKUP(D3869,FOLIOS,7,FALSE())&amp;H3869)</f>
        <v>-</v>
      </c>
      <c r="W3869" s="84" t="str">
        <f aca="false">IF(U3869="-","-",O3869&amp;E3869&amp;H3869)</f>
        <v>-</v>
      </c>
      <c r="X3869" s="85" t="str">
        <f aca="false">D3869&amp;G3869</f>
        <v>FT-CAND-ERMS-BASCGPR-AECO/BASIS</v>
      </c>
      <c r="AF3869" s="0" t="str">
        <f aca="false">D3869&amp;V3869</f>
        <v>FT-CAND-ERMS-BAS-</v>
      </c>
    </row>
    <row r="3870" customFormat="false" ht="12.75" hidden="false" customHeight="false" outlineLevel="0" collapsed="false">
      <c r="A3870" s="81" t="n">
        <v>36682</v>
      </c>
      <c r="B3870" s="82" t="s">
        <v>55</v>
      </c>
      <c r="C3870" s="82" t="s">
        <v>56</v>
      </c>
      <c r="D3870" s="82" t="s">
        <v>107</v>
      </c>
      <c r="E3870" s="82" t="s">
        <v>21</v>
      </c>
      <c r="F3870" s="81"/>
      <c r="G3870" s="82" t="s">
        <v>58</v>
      </c>
      <c r="H3870" s="90" t="n">
        <v>40330</v>
      </c>
      <c r="I3870" s="82" t="n">
        <v>0</v>
      </c>
      <c r="J3870" s="82" t="n">
        <v>0</v>
      </c>
      <c r="K3870" s="83" t="n">
        <f aca="false">IF(J3870=0,0,J3870/I3870)</f>
        <v>0</v>
      </c>
      <c r="L3870" s="83" t="n">
        <f aca="false">I3870/UOM</f>
        <v>0</v>
      </c>
      <c r="M3870" s="83" t="n">
        <f aca="false">J3870/UOM</f>
        <v>0</v>
      </c>
      <c r="N3870" s="84" t="str">
        <f aca="false">IF(F3870="P","PHY",IF(F3870="G","G",E3870))</f>
        <v>D</v>
      </c>
      <c r="O3870" s="84" t="str">
        <f aca="false">IF(ISNA(VLOOKUP(G3870,BadCanCurves,1,FALSE())),VLOOKUP(D3870,FOLIOS,6,FALSE()),"not used")</f>
        <v>not used</v>
      </c>
      <c r="P3870" s="84" t="n">
        <f aca="false">IF($N3870="P",VLOOKUP(H3870,PrcBuckets,2,FALSE()),0)</f>
        <v>0</v>
      </c>
      <c r="Q3870" s="84" t="n">
        <f aca="false">IF($N3870="D",VLOOKUP(H3870,BasisBuckets,2,FALSE()),0)</f>
        <v>13</v>
      </c>
      <c r="R3870" s="84" t="n">
        <f aca="false">IF($N3870="PHY",VLOOKUP(H3870,PGDBuckets,2,FALSE()),0)</f>
        <v>0</v>
      </c>
      <c r="S3870" s="84" t="n">
        <f aca="false">IF($N3870="G",VLOOKUP(H3870,PGDBuckets,2,FALSE()),0)</f>
        <v>0</v>
      </c>
      <c r="T3870" s="84" t="n">
        <f aca="false">SUM(P3870:S3870)</f>
        <v>13</v>
      </c>
      <c r="U3870" s="84" t="str">
        <f aca="false">IF(O3870="not used","-",O3870&amp;N3870&amp;T3870)</f>
        <v>-</v>
      </c>
      <c r="V3870" s="84" t="str">
        <f aca="false">IF(O3870="Not Used","-",VLOOKUP(D3870,FOLIOS,7,FALSE())&amp;H3870)</f>
        <v>-</v>
      </c>
      <c r="W3870" s="84" t="str">
        <f aca="false">IF(U3870="-","-",O3870&amp;E3870&amp;H3870)</f>
        <v>-</v>
      </c>
      <c r="X3870" s="85" t="str">
        <f aca="false">D3870&amp;G3870</f>
        <v>FT-CAND-ERMS-BASCGPR-AECO/BASIS</v>
      </c>
      <c r="AF3870" s="0" t="str">
        <f aca="false">D3870&amp;V3870</f>
        <v>FT-CAND-ERMS-BAS-</v>
      </c>
    </row>
    <row r="3871" customFormat="false" ht="12.75" hidden="false" customHeight="false" outlineLevel="0" collapsed="false">
      <c r="A3871" s="81" t="n">
        <v>36682</v>
      </c>
      <c r="B3871" s="82" t="s">
        <v>55</v>
      </c>
      <c r="C3871" s="82" t="s">
        <v>56</v>
      </c>
      <c r="D3871" s="82" t="s">
        <v>107</v>
      </c>
      <c r="E3871" s="82" t="s">
        <v>21</v>
      </c>
      <c r="F3871" s="81"/>
      <c r="G3871" s="82" t="s">
        <v>58</v>
      </c>
      <c r="H3871" s="90" t="n">
        <v>40360</v>
      </c>
      <c r="I3871" s="82" t="n">
        <v>0</v>
      </c>
      <c r="J3871" s="82" t="n">
        <v>0</v>
      </c>
      <c r="K3871" s="83" t="n">
        <f aca="false">IF(J3871=0,0,J3871/I3871)</f>
        <v>0</v>
      </c>
      <c r="L3871" s="83" t="n">
        <f aca="false">I3871/UOM</f>
        <v>0</v>
      </c>
      <c r="M3871" s="83" t="n">
        <f aca="false">J3871/UOM</f>
        <v>0</v>
      </c>
      <c r="N3871" s="84" t="str">
        <f aca="false">IF(F3871="P","PHY",IF(F3871="G","G",E3871))</f>
        <v>D</v>
      </c>
      <c r="O3871" s="84" t="str">
        <f aca="false">IF(ISNA(VLOOKUP(G3871,BadCanCurves,1,FALSE())),VLOOKUP(D3871,FOLIOS,6,FALSE()),"not used")</f>
        <v>not used</v>
      </c>
      <c r="P3871" s="84" t="n">
        <f aca="false">IF($N3871="P",VLOOKUP(H3871,PrcBuckets,2,FALSE()),0)</f>
        <v>0</v>
      </c>
      <c r="Q3871" s="84" t="n">
        <f aca="false">IF($N3871="D",VLOOKUP(H3871,BasisBuckets,2,FALSE()),0)</f>
        <v>13</v>
      </c>
      <c r="R3871" s="84" t="n">
        <f aca="false">IF($N3871="PHY",VLOOKUP(H3871,PGDBuckets,2,FALSE()),0)</f>
        <v>0</v>
      </c>
      <c r="S3871" s="84" t="n">
        <f aca="false">IF($N3871="G",VLOOKUP(H3871,PGDBuckets,2,FALSE()),0)</f>
        <v>0</v>
      </c>
      <c r="T3871" s="84" t="n">
        <f aca="false">SUM(P3871:S3871)</f>
        <v>13</v>
      </c>
      <c r="U3871" s="84" t="str">
        <f aca="false">IF(O3871="not used","-",O3871&amp;N3871&amp;T3871)</f>
        <v>-</v>
      </c>
      <c r="V3871" s="84" t="str">
        <f aca="false">IF(O3871="Not Used","-",VLOOKUP(D3871,FOLIOS,7,FALSE())&amp;H3871)</f>
        <v>-</v>
      </c>
      <c r="W3871" s="84" t="str">
        <f aca="false">IF(U3871="-","-",O3871&amp;E3871&amp;H3871)</f>
        <v>-</v>
      </c>
      <c r="X3871" s="85" t="str">
        <f aca="false">D3871&amp;G3871</f>
        <v>FT-CAND-ERMS-BASCGPR-AECO/BASIS</v>
      </c>
      <c r="AF3871" s="0" t="str">
        <f aca="false">D3871&amp;V3871</f>
        <v>FT-CAND-ERMS-BAS-</v>
      </c>
    </row>
    <row r="3872" customFormat="false" ht="12.75" hidden="false" customHeight="false" outlineLevel="0" collapsed="false">
      <c r="A3872" s="81" t="n">
        <v>36682</v>
      </c>
      <c r="B3872" s="82" t="s">
        <v>55</v>
      </c>
      <c r="C3872" s="82" t="s">
        <v>56</v>
      </c>
      <c r="D3872" s="82" t="s">
        <v>107</v>
      </c>
      <c r="E3872" s="82" t="s">
        <v>21</v>
      </c>
      <c r="F3872" s="81"/>
      <c r="G3872" s="82" t="s">
        <v>58</v>
      </c>
      <c r="H3872" s="90" t="n">
        <v>40391</v>
      </c>
      <c r="I3872" s="82" t="n">
        <v>0</v>
      </c>
      <c r="J3872" s="82" t="n">
        <v>0</v>
      </c>
      <c r="K3872" s="83" t="n">
        <f aca="false">IF(J3872=0,0,J3872/I3872)</f>
        <v>0</v>
      </c>
      <c r="L3872" s="83" t="n">
        <f aca="false">I3872/UOM</f>
        <v>0</v>
      </c>
      <c r="M3872" s="83" t="n">
        <f aca="false">J3872/UOM</f>
        <v>0</v>
      </c>
      <c r="N3872" s="84" t="str">
        <f aca="false">IF(F3872="P","PHY",IF(F3872="G","G",E3872))</f>
        <v>D</v>
      </c>
      <c r="O3872" s="84" t="str">
        <f aca="false">IF(ISNA(VLOOKUP(G3872,BadCanCurves,1,FALSE())),VLOOKUP(D3872,FOLIOS,6,FALSE()),"not used")</f>
        <v>not used</v>
      </c>
      <c r="P3872" s="84" t="n">
        <f aca="false">IF($N3872="P",VLOOKUP(H3872,PrcBuckets,2,FALSE()),0)</f>
        <v>0</v>
      </c>
      <c r="Q3872" s="84" t="n">
        <f aca="false">IF($N3872="D",VLOOKUP(H3872,BasisBuckets,2,FALSE()),0)</f>
        <v>13</v>
      </c>
      <c r="R3872" s="84" t="n">
        <f aca="false">IF($N3872="PHY",VLOOKUP(H3872,PGDBuckets,2,FALSE()),0)</f>
        <v>0</v>
      </c>
      <c r="S3872" s="84" t="n">
        <f aca="false">IF($N3872="G",VLOOKUP(H3872,PGDBuckets,2,FALSE()),0)</f>
        <v>0</v>
      </c>
      <c r="T3872" s="84" t="n">
        <f aca="false">SUM(P3872:S3872)</f>
        <v>13</v>
      </c>
      <c r="U3872" s="84" t="str">
        <f aca="false">IF(O3872="not used","-",O3872&amp;N3872&amp;T3872)</f>
        <v>-</v>
      </c>
      <c r="V3872" s="84" t="str">
        <f aca="false">IF(O3872="Not Used","-",VLOOKUP(D3872,FOLIOS,7,FALSE())&amp;H3872)</f>
        <v>-</v>
      </c>
      <c r="W3872" s="84" t="str">
        <f aca="false">IF(U3872="-","-",O3872&amp;E3872&amp;H3872)</f>
        <v>-</v>
      </c>
      <c r="X3872" s="85" t="str">
        <f aca="false">D3872&amp;G3872</f>
        <v>FT-CAND-ERMS-BASCGPR-AECO/BASIS</v>
      </c>
      <c r="AF3872" s="0" t="str">
        <f aca="false">D3872&amp;V3872</f>
        <v>FT-CAND-ERMS-BAS-</v>
      </c>
    </row>
    <row r="3873" customFormat="false" ht="12.75" hidden="false" customHeight="false" outlineLevel="0" collapsed="false">
      <c r="A3873" s="81" t="n">
        <v>36682</v>
      </c>
      <c r="B3873" s="82" t="s">
        <v>55</v>
      </c>
      <c r="C3873" s="82" t="s">
        <v>56</v>
      </c>
      <c r="D3873" s="82" t="s">
        <v>107</v>
      </c>
      <c r="E3873" s="82" t="s">
        <v>21</v>
      </c>
      <c r="F3873" s="81"/>
      <c r="G3873" s="82" t="s">
        <v>58</v>
      </c>
      <c r="H3873" s="90" t="n">
        <v>40422</v>
      </c>
      <c r="I3873" s="82" t="n">
        <v>0</v>
      </c>
      <c r="J3873" s="82" t="n">
        <v>0</v>
      </c>
      <c r="K3873" s="83" t="n">
        <f aca="false">IF(J3873=0,0,J3873/I3873)</f>
        <v>0</v>
      </c>
      <c r="L3873" s="83" t="n">
        <f aca="false">I3873/UOM</f>
        <v>0</v>
      </c>
      <c r="M3873" s="83" t="n">
        <f aca="false">J3873/UOM</f>
        <v>0</v>
      </c>
      <c r="N3873" s="84" t="str">
        <f aca="false">IF(F3873="P","PHY",IF(F3873="G","G",E3873))</f>
        <v>D</v>
      </c>
      <c r="O3873" s="84" t="str">
        <f aca="false">IF(ISNA(VLOOKUP(G3873,BadCanCurves,1,FALSE())),VLOOKUP(D3873,FOLIOS,6,FALSE()),"not used")</f>
        <v>not used</v>
      </c>
      <c r="P3873" s="84" t="n">
        <f aca="false">IF($N3873="P",VLOOKUP(H3873,PrcBuckets,2,FALSE()),0)</f>
        <v>0</v>
      </c>
      <c r="Q3873" s="84" t="n">
        <f aca="false">IF($N3873="D",VLOOKUP(H3873,BasisBuckets,2,FALSE()),0)</f>
        <v>13</v>
      </c>
      <c r="R3873" s="84" t="n">
        <f aca="false">IF($N3873="PHY",VLOOKUP(H3873,PGDBuckets,2,FALSE()),0)</f>
        <v>0</v>
      </c>
      <c r="S3873" s="84" t="n">
        <f aca="false">IF($N3873="G",VLOOKUP(H3873,PGDBuckets,2,FALSE()),0)</f>
        <v>0</v>
      </c>
      <c r="T3873" s="84" t="n">
        <f aca="false">SUM(P3873:S3873)</f>
        <v>13</v>
      </c>
      <c r="U3873" s="84" t="str">
        <f aca="false">IF(O3873="not used","-",O3873&amp;N3873&amp;T3873)</f>
        <v>-</v>
      </c>
      <c r="V3873" s="84" t="str">
        <f aca="false">IF(O3873="Not Used","-",VLOOKUP(D3873,FOLIOS,7,FALSE())&amp;H3873)</f>
        <v>-</v>
      </c>
      <c r="W3873" s="84" t="str">
        <f aca="false">IF(U3873="-","-",O3873&amp;E3873&amp;H3873)</f>
        <v>-</v>
      </c>
      <c r="X3873" s="85" t="str">
        <f aca="false">D3873&amp;G3873</f>
        <v>FT-CAND-ERMS-BASCGPR-AECO/BASIS</v>
      </c>
      <c r="AF3873" s="0" t="str">
        <f aca="false">D3873&amp;V3873</f>
        <v>FT-CAND-ERMS-BAS-</v>
      </c>
    </row>
    <row r="3874" customFormat="false" ht="12.75" hidden="false" customHeight="false" outlineLevel="0" collapsed="false">
      <c r="A3874" s="81" t="n">
        <v>36682</v>
      </c>
      <c r="B3874" s="82" t="s">
        <v>55</v>
      </c>
      <c r="C3874" s="82" t="s">
        <v>56</v>
      </c>
      <c r="D3874" s="82" t="s">
        <v>107</v>
      </c>
      <c r="E3874" s="82" t="s">
        <v>21</v>
      </c>
      <c r="F3874" s="81"/>
      <c r="G3874" s="82" t="s">
        <v>58</v>
      </c>
      <c r="H3874" s="90" t="n">
        <v>40452</v>
      </c>
      <c r="I3874" s="82" t="n">
        <v>0</v>
      </c>
      <c r="J3874" s="82" t="n">
        <v>0</v>
      </c>
      <c r="K3874" s="83" t="n">
        <f aca="false">IF(J3874=0,0,J3874/I3874)</f>
        <v>0</v>
      </c>
      <c r="L3874" s="83" t="n">
        <f aca="false">I3874/UOM</f>
        <v>0</v>
      </c>
      <c r="M3874" s="83" t="n">
        <f aca="false">J3874/UOM</f>
        <v>0</v>
      </c>
      <c r="N3874" s="84" t="str">
        <f aca="false">IF(F3874="P","PHY",IF(F3874="G","G",E3874))</f>
        <v>D</v>
      </c>
      <c r="O3874" s="84" t="str">
        <f aca="false">IF(ISNA(VLOOKUP(G3874,BadCanCurves,1,FALSE())),VLOOKUP(D3874,FOLIOS,6,FALSE()),"not used")</f>
        <v>not used</v>
      </c>
      <c r="P3874" s="84" t="n">
        <f aca="false">IF($N3874="P",VLOOKUP(H3874,PrcBuckets,2,FALSE()),0)</f>
        <v>0</v>
      </c>
      <c r="Q3874" s="84" t="n">
        <f aca="false">IF($N3874="D",VLOOKUP(H3874,BasisBuckets,2,FALSE()),0)</f>
        <v>13</v>
      </c>
      <c r="R3874" s="84" t="n">
        <f aca="false">IF($N3874="PHY",VLOOKUP(H3874,PGDBuckets,2,FALSE()),0)</f>
        <v>0</v>
      </c>
      <c r="S3874" s="84" t="n">
        <f aca="false">IF($N3874="G",VLOOKUP(H3874,PGDBuckets,2,FALSE()),0)</f>
        <v>0</v>
      </c>
      <c r="T3874" s="84" t="n">
        <f aca="false">SUM(P3874:S3874)</f>
        <v>13</v>
      </c>
      <c r="U3874" s="84" t="str">
        <f aca="false">IF(O3874="not used","-",O3874&amp;N3874&amp;T3874)</f>
        <v>-</v>
      </c>
      <c r="V3874" s="84" t="str">
        <f aca="false">IF(O3874="Not Used","-",VLOOKUP(D3874,FOLIOS,7,FALSE())&amp;H3874)</f>
        <v>-</v>
      </c>
      <c r="W3874" s="84" t="str">
        <f aca="false">IF(U3874="-","-",O3874&amp;E3874&amp;H3874)</f>
        <v>-</v>
      </c>
      <c r="X3874" s="85" t="str">
        <f aca="false">D3874&amp;G3874</f>
        <v>FT-CAND-ERMS-BASCGPR-AECO/BASIS</v>
      </c>
      <c r="AF3874" s="0" t="str">
        <f aca="false">D3874&amp;V3874</f>
        <v>FT-CAND-ERMS-BAS-</v>
      </c>
    </row>
    <row r="3875" customFormat="false" ht="12.75" hidden="false" customHeight="false" outlineLevel="0" collapsed="false">
      <c r="A3875" s="81" t="n">
        <v>36682</v>
      </c>
      <c r="B3875" s="82" t="s">
        <v>55</v>
      </c>
      <c r="C3875" s="82" t="s">
        <v>56</v>
      </c>
      <c r="D3875" s="82" t="s">
        <v>107</v>
      </c>
      <c r="E3875" s="82" t="s">
        <v>21</v>
      </c>
      <c r="F3875" s="81"/>
      <c r="G3875" s="82" t="s">
        <v>58</v>
      </c>
      <c r="H3875" s="90" t="n">
        <v>40483</v>
      </c>
      <c r="I3875" s="82" t="n">
        <v>0</v>
      </c>
      <c r="J3875" s="82" t="n">
        <v>0</v>
      </c>
      <c r="K3875" s="83" t="n">
        <f aca="false">IF(J3875=0,0,J3875/I3875)</f>
        <v>0</v>
      </c>
      <c r="L3875" s="83" t="n">
        <f aca="false">I3875/UOM</f>
        <v>0</v>
      </c>
      <c r="M3875" s="83" t="n">
        <f aca="false">J3875/UOM</f>
        <v>0</v>
      </c>
      <c r="N3875" s="84" t="str">
        <f aca="false">IF(F3875="P","PHY",IF(F3875="G","G",E3875))</f>
        <v>D</v>
      </c>
      <c r="O3875" s="84" t="str">
        <f aca="false">IF(ISNA(VLOOKUP(G3875,BadCanCurves,1,FALSE())),VLOOKUP(D3875,FOLIOS,6,FALSE()),"not used")</f>
        <v>not used</v>
      </c>
      <c r="P3875" s="84" t="n">
        <f aca="false">IF($N3875="P",VLOOKUP(H3875,PrcBuckets,2,FALSE()),0)</f>
        <v>0</v>
      </c>
      <c r="Q3875" s="84" t="n">
        <f aca="false">IF($N3875="D",VLOOKUP(H3875,BasisBuckets,2,FALSE()),0)</f>
        <v>13</v>
      </c>
      <c r="R3875" s="84" t="n">
        <f aca="false">IF($N3875="PHY",VLOOKUP(H3875,PGDBuckets,2,FALSE()),0)</f>
        <v>0</v>
      </c>
      <c r="S3875" s="84" t="n">
        <f aca="false">IF($N3875="G",VLOOKUP(H3875,PGDBuckets,2,FALSE()),0)</f>
        <v>0</v>
      </c>
      <c r="T3875" s="84" t="n">
        <f aca="false">SUM(P3875:S3875)</f>
        <v>13</v>
      </c>
      <c r="U3875" s="84" t="str">
        <f aca="false">IF(O3875="not used","-",O3875&amp;N3875&amp;T3875)</f>
        <v>-</v>
      </c>
      <c r="V3875" s="84" t="str">
        <f aca="false">IF(O3875="Not Used","-",VLOOKUP(D3875,FOLIOS,7,FALSE())&amp;H3875)</f>
        <v>-</v>
      </c>
      <c r="W3875" s="84" t="str">
        <f aca="false">IF(U3875="-","-",O3875&amp;E3875&amp;H3875)</f>
        <v>-</v>
      </c>
      <c r="X3875" s="85" t="str">
        <f aca="false">D3875&amp;G3875</f>
        <v>FT-CAND-ERMS-BASCGPR-AECO/BASIS</v>
      </c>
      <c r="AF3875" s="0" t="str">
        <f aca="false">D3875&amp;V3875</f>
        <v>FT-CAND-ERMS-BAS-</v>
      </c>
    </row>
    <row r="3876" customFormat="false" ht="12.75" hidden="false" customHeight="false" outlineLevel="0" collapsed="false">
      <c r="A3876" s="81" t="n">
        <v>36682</v>
      </c>
      <c r="B3876" s="82" t="s">
        <v>55</v>
      </c>
      <c r="C3876" s="82" t="s">
        <v>56</v>
      </c>
      <c r="D3876" s="82" t="s">
        <v>107</v>
      </c>
      <c r="E3876" s="82" t="s">
        <v>21</v>
      </c>
      <c r="F3876" s="81"/>
      <c r="G3876" s="82" t="s">
        <v>58</v>
      </c>
      <c r="H3876" s="90" t="n">
        <v>40513</v>
      </c>
      <c r="I3876" s="82" t="n">
        <v>0</v>
      </c>
      <c r="J3876" s="82" t="n">
        <v>0</v>
      </c>
      <c r="K3876" s="83" t="n">
        <f aca="false">IF(J3876=0,0,J3876/I3876)</f>
        <v>0</v>
      </c>
      <c r="L3876" s="83" t="n">
        <f aca="false">I3876/UOM</f>
        <v>0</v>
      </c>
      <c r="M3876" s="83" t="n">
        <f aca="false">J3876/UOM</f>
        <v>0</v>
      </c>
      <c r="N3876" s="84" t="str">
        <f aca="false">IF(F3876="P","PHY",IF(F3876="G","G",E3876))</f>
        <v>D</v>
      </c>
      <c r="O3876" s="84" t="str">
        <f aca="false">IF(ISNA(VLOOKUP(G3876,BadCanCurves,1,FALSE())),VLOOKUP(D3876,FOLIOS,6,FALSE()),"not used")</f>
        <v>not used</v>
      </c>
      <c r="P3876" s="84" t="n">
        <f aca="false">IF($N3876="P",VLOOKUP(H3876,PrcBuckets,2,FALSE()),0)</f>
        <v>0</v>
      </c>
      <c r="Q3876" s="84" t="n">
        <f aca="false">IF($N3876="D",VLOOKUP(H3876,BasisBuckets,2,FALSE()),0)</f>
        <v>13</v>
      </c>
      <c r="R3876" s="84" t="n">
        <f aca="false">IF($N3876="PHY",VLOOKUP(H3876,PGDBuckets,2,FALSE()),0)</f>
        <v>0</v>
      </c>
      <c r="S3876" s="84" t="n">
        <f aca="false">IF($N3876="G",VLOOKUP(H3876,PGDBuckets,2,FALSE()),0)</f>
        <v>0</v>
      </c>
      <c r="T3876" s="84" t="n">
        <f aca="false">SUM(P3876:S3876)</f>
        <v>13</v>
      </c>
      <c r="U3876" s="84" t="str">
        <f aca="false">IF(O3876="not used","-",O3876&amp;N3876&amp;T3876)</f>
        <v>-</v>
      </c>
      <c r="V3876" s="84" t="str">
        <f aca="false">IF(O3876="Not Used","-",VLOOKUP(D3876,FOLIOS,7,FALSE())&amp;H3876)</f>
        <v>-</v>
      </c>
      <c r="W3876" s="84" t="str">
        <f aca="false">IF(U3876="-","-",O3876&amp;E3876&amp;H3876)</f>
        <v>-</v>
      </c>
      <c r="X3876" s="85" t="str">
        <f aca="false">D3876&amp;G3876</f>
        <v>FT-CAND-ERMS-BASCGPR-AECO/BASIS</v>
      </c>
      <c r="AF3876" s="0" t="str">
        <f aca="false">D3876&amp;V3876</f>
        <v>FT-CAND-ERMS-BAS-</v>
      </c>
    </row>
    <row r="3877" customFormat="false" ht="12.75" hidden="false" customHeight="false" outlineLevel="0" collapsed="false">
      <c r="A3877" s="81" t="n">
        <v>36682</v>
      </c>
      <c r="B3877" s="82" t="s">
        <v>55</v>
      </c>
      <c r="C3877" s="82" t="s">
        <v>56</v>
      </c>
      <c r="D3877" s="82" t="s">
        <v>107</v>
      </c>
      <c r="E3877" s="82" t="s">
        <v>21</v>
      </c>
      <c r="F3877" s="81"/>
      <c r="G3877" s="82" t="s">
        <v>58</v>
      </c>
      <c r="H3877" s="90" t="n">
        <v>40544</v>
      </c>
      <c r="I3877" s="82" t="n">
        <v>0</v>
      </c>
      <c r="J3877" s="82" t="n">
        <v>0</v>
      </c>
      <c r="K3877" s="83" t="n">
        <f aca="false">IF(J3877=0,0,J3877/I3877)</f>
        <v>0</v>
      </c>
      <c r="L3877" s="83" t="n">
        <f aca="false">I3877/UOM</f>
        <v>0</v>
      </c>
      <c r="M3877" s="83" t="n">
        <f aca="false">J3877/UOM</f>
        <v>0</v>
      </c>
      <c r="N3877" s="84" t="str">
        <f aca="false">IF(F3877="P","PHY",IF(F3877="G","G",E3877))</f>
        <v>D</v>
      </c>
      <c r="O3877" s="84" t="str">
        <f aca="false">IF(ISNA(VLOOKUP(G3877,BadCanCurves,1,FALSE())),VLOOKUP(D3877,FOLIOS,6,FALSE()),"not used")</f>
        <v>not used</v>
      </c>
      <c r="P3877" s="84" t="n">
        <f aca="false">IF($N3877="P",VLOOKUP(H3877,PrcBuckets,2,FALSE()),0)</f>
        <v>0</v>
      </c>
      <c r="Q3877" s="84" t="n">
        <f aca="false">IF($N3877="D",VLOOKUP(H3877,BasisBuckets,2,FALSE()),0)</f>
        <v>14</v>
      </c>
      <c r="R3877" s="84" t="n">
        <f aca="false">IF($N3877="PHY",VLOOKUP(H3877,PGDBuckets,2,FALSE()),0)</f>
        <v>0</v>
      </c>
      <c r="S3877" s="84" t="n">
        <f aca="false">IF($N3877="G",VLOOKUP(H3877,PGDBuckets,2,FALSE()),0)</f>
        <v>0</v>
      </c>
      <c r="T3877" s="84" t="n">
        <f aca="false">SUM(P3877:S3877)</f>
        <v>14</v>
      </c>
      <c r="U3877" s="84" t="str">
        <f aca="false">IF(O3877="not used","-",O3877&amp;N3877&amp;T3877)</f>
        <v>-</v>
      </c>
      <c r="V3877" s="84" t="str">
        <f aca="false">IF(O3877="Not Used","-",VLOOKUP(D3877,FOLIOS,7,FALSE())&amp;H3877)</f>
        <v>-</v>
      </c>
      <c r="W3877" s="84" t="str">
        <f aca="false">IF(U3877="-","-",O3877&amp;E3877&amp;H3877)</f>
        <v>-</v>
      </c>
      <c r="X3877" s="85" t="str">
        <f aca="false">D3877&amp;G3877</f>
        <v>FT-CAND-ERMS-BASCGPR-AECO/BASIS</v>
      </c>
      <c r="AF3877" s="0" t="str">
        <f aca="false">D3877&amp;V3877</f>
        <v>FT-CAND-ERMS-BAS-</v>
      </c>
    </row>
    <row r="3878" customFormat="false" ht="12.75" hidden="false" customHeight="false" outlineLevel="0" collapsed="false">
      <c r="A3878" s="81" t="n">
        <v>36682</v>
      </c>
      <c r="B3878" s="82" t="s">
        <v>55</v>
      </c>
      <c r="C3878" s="82" t="s">
        <v>56</v>
      </c>
      <c r="D3878" s="82" t="s">
        <v>107</v>
      </c>
      <c r="E3878" s="82" t="s">
        <v>21</v>
      </c>
      <c r="F3878" s="81"/>
      <c r="G3878" s="82" t="s">
        <v>58</v>
      </c>
      <c r="H3878" s="90" t="n">
        <v>40575</v>
      </c>
      <c r="I3878" s="82" t="n">
        <v>0</v>
      </c>
      <c r="J3878" s="82" t="n">
        <v>0</v>
      </c>
      <c r="K3878" s="83" t="n">
        <f aca="false">IF(J3878=0,0,J3878/I3878)</f>
        <v>0</v>
      </c>
      <c r="L3878" s="83" t="n">
        <f aca="false">I3878/UOM</f>
        <v>0</v>
      </c>
      <c r="M3878" s="83" t="n">
        <f aca="false">J3878/UOM</f>
        <v>0</v>
      </c>
      <c r="N3878" s="84" t="str">
        <f aca="false">IF(F3878="P","PHY",IF(F3878="G","G",E3878))</f>
        <v>D</v>
      </c>
      <c r="O3878" s="84" t="str">
        <f aca="false">IF(ISNA(VLOOKUP(G3878,BadCanCurves,1,FALSE())),VLOOKUP(D3878,FOLIOS,6,FALSE()),"not used")</f>
        <v>not used</v>
      </c>
      <c r="P3878" s="84" t="n">
        <f aca="false">IF($N3878="P",VLOOKUP(H3878,PrcBuckets,2,FALSE()),0)</f>
        <v>0</v>
      </c>
      <c r="Q3878" s="84" t="n">
        <f aca="false">IF($N3878="D",VLOOKUP(H3878,BasisBuckets,2,FALSE()),0)</f>
        <v>14</v>
      </c>
      <c r="R3878" s="84" t="n">
        <f aca="false">IF($N3878="PHY",VLOOKUP(H3878,PGDBuckets,2,FALSE()),0)</f>
        <v>0</v>
      </c>
      <c r="S3878" s="84" t="n">
        <f aca="false">IF($N3878="G",VLOOKUP(H3878,PGDBuckets,2,FALSE()),0)</f>
        <v>0</v>
      </c>
      <c r="T3878" s="84" t="n">
        <f aca="false">SUM(P3878:S3878)</f>
        <v>14</v>
      </c>
      <c r="U3878" s="84" t="str">
        <f aca="false">IF(O3878="not used","-",O3878&amp;N3878&amp;T3878)</f>
        <v>-</v>
      </c>
      <c r="V3878" s="84" t="str">
        <f aca="false">IF(O3878="Not Used","-",VLOOKUP(D3878,FOLIOS,7,FALSE())&amp;H3878)</f>
        <v>-</v>
      </c>
      <c r="W3878" s="84" t="str">
        <f aca="false">IF(U3878="-","-",O3878&amp;E3878&amp;H3878)</f>
        <v>-</v>
      </c>
      <c r="X3878" s="85" t="str">
        <f aca="false">D3878&amp;G3878</f>
        <v>FT-CAND-ERMS-BASCGPR-AECO/BASIS</v>
      </c>
      <c r="AF3878" s="0" t="str">
        <f aca="false">D3878&amp;V3878</f>
        <v>FT-CAND-ERMS-BAS-</v>
      </c>
    </row>
    <row r="3879" customFormat="false" ht="12.75" hidden="false" customHeight="false" outlineLevel="0" collapsed="false">
      <c r="A3879" s="81" t="n">
        <v>36682</v>
      </c>
      <c r="B3879" s="82" t="s">
        <v>55</v>
      </c>
      <c r="C3879" s="82" t="s">
        <v>56</v>
      </c>
      <c r="D3879" s="82" t="s">
        <v>107</v>
      </c>
      <c r="E3879" s="82" t="s">
        <v>21</v>
      </c>
      <c r="F3879" s="81"/>
      <c r="G3879" s="82" t="s">
        <v>58</v>
      </c>
      <c r="H3879" s="90" t="n">
        <v>40603</v>
      </c>
      <c r="I3879" s="82" t="n">
        <v>0</v>
      </c>
      <c r="J3879" s="82" t="n">
        <v>0</v>
      </c>
      <c r="K3879" s="83" t="n">
        <f aca="false">IF(J3879=0,0,J3879/I3879)</f>
        <v>0</v>
      </c>
      <c r="L3879" s="83" t="n">
        <f aca="false">I3879/UOM</f>
        <v>0</v>
      </c>
      <c r="M3879" s="83" t="n">
        <f aca="false">J3879/UOM</f>
        <v>0</v>
      </c>
      <c r="N3879" s="84" t="str">
        <f aca="false">IF(F3879="P","PHY",IF(F3879="G","G",E3879))</f>
        <v>D</v>
      </c>
      <c r="O3879" s="84" t="str">
        <f aca="false">IF(ISNA(VLOOKUP(G3879,BadCanCurves,1,FALSE())),VLOOKUP(D3879,FOLIOS,6,FALSE()),"not used")</f>
        <v>not used</v>
      </c>
      <c r="P3879" s="84" t="n">
        <f aca="false">IF($N3879="P",VLOOKUP(H3879,PrcBuckets,2,FALSE()),0)</f>
        <v>0</v>
      </c>
      <c r="Q3879" s="84" t="n">
        <f aca="false">IF($N3879="D",VLOOKUP(H3879,BasisBuckets,2,FALSE()),0)</f>
        <v>14</v>
      </c>
      <c r="R3879" s="84" t="n">
        <f aca="false">IF($N3879="PHY",VLOOKUP(H3879,PGDBuckets,2,FALSE()),0)</f>
        <v>0</v>
      </c>
      <c r="S3879" s="84" t="n">
        <f aca="false">IF($N3879="G",VLOOKUP(H3879,PGDBuckets,2,FALSE()),0)</f>
        <v>0</v>
      </c>
      <c r="T3879" s="84" t="n">
        <f aca="false">SUM(P3879:S3879)</f>
        <v>14</v>
      </c>
      <c r="U3879" s="84" t="str">
        <f aca="false">IF(O3879="not used","-",O3879&amp;N3879&amp;T3879)</f>
        <v>-</v>
      </c>
      <c r="V3879" s="84" t="str">
        <f aca="false">IF(O3879="Not Used","-",VLOOKUP(D3879,FOLIOS,7,FALSE())&amp;H3879)</f>
        <v>-</v>
      </c>
      <c r="W3879" s="84" t="str">
        <f aca="false">IF(U3879="-","-",O3879&amp;E3879&amp;H3879)</f>
        <v>-</v>
      </c>
      <c r="X3879" s="85" t="str">
        <f aca="false">D3879&amp;G3879</f>
        <v>FT-CAND-ERMS-BASCGPR-AECO/BASIS</v>
      </c>
      <c r="AF3879" s="0" t="str">
        <f aca="false">D3879&amp;V3879</f>
        <v>FT-CAND-ERMS-BAS-</v>
      </c>
    </row>
    <row r="3880" customFormat="false" ht="12.75" hidden="false" customHeight="false" outlineLevel="0" collapsed="false">
      <c r="A3880" s="81" t="n">
        <v>36682</v>
      </c>
      <c r="B3880" s="82" t="s">
        <v>55</v>
      </c>
      <c r="C3880" s="82" t="s">
        <v>56</v>
      </c>
      <c r="D3880" s="82" t="s">
        <v>107</v>
      </c>
      <c r="E3880" s="82" t="s">
        <v>21</v>
      </c>
      <c r="F3880" s="81"/>
      <c r="G3880" s="82" t="s">
        <v>58</v>
      </c>
      <c r="H3880" s="90" t="n">
        <v>40634</v>
      </c>
      <c r="I3880" s="82" t="n">
        <v>0</v>
      </c>
      <c r="J3880" s="82" t="n">
        <v>0</v>
      </c>
      <c r="K3880" s="83" t="n">
        <f aca="false">IF(J3880=0,0,J3880/I3880)</f>
        <v>0</v>
      </c>
      <c r="L3880" s="83" t="n">
        <f aca="false">I3880/UOM</f>
        <v>0</v>
      </c>
      <c r="M3880" s="83" t="n">
        <f aca="false">J3880/UOM</f>
        <v>0</v>
      </c>
      <c r="N3880" s="84" t="str">
        <f aca="false">IF(F3880="P","PHY",IF(F3880="G","G",E3880))</f>
        <v>D</v>
      </c>
      <c r="O3880" s="84" t="str">
        <f aca="false">IF(ISNA(VLOOKUP(G3880,BadCanCurves,1,FALSE())),VLOOKUP(D3880,FOLIOS,6,FALSE()),"not used")</f>
        <v>not used</v>
      </c>
      <c r="P3880" s="84" t="n">
        <f aca="false">IF($N3880="P",VLOOKUP(H3880,PrcBuckets,2,FALSE()),0)</f>
        <v>0</v>
      </c>
      <c r="Q3880" s="84" t="n">
        <f aca="false">IF($N3880="D",VLOOKUP(H3880,BasisBuckets,2,FALSE()),0)</f>
        <v>14</v>
      </c>
      <c r="R3880" s="84" t="n">
        <f aca="false">IF($N3880="PHY",VLOOKUP(H3880,PGDBuckets,2,FALSE()),0)</f>
        <v>0</v>
      </c>
      <c r="S3880" s="84" t="n">
        <f aca="false">IF($N3880="G",VLOOKUP(H3880,PGDBuckets,2,FALSE()),0)</f>
        <v>0</v>
      </c>
      <c r="T3880" s="84" t="n">
        <f aca="false">SUM(P3880:S3880)</f>
        <v>14</v>
      </c>
      <c r="U3880" s="84" t="str">
        <f aca="false">IF(O3880="not used","-",O3880&amp;N3880&amp;T3880)</f>
        <v>-</v>
      </c>
      <c r="V3880" s="84" t="str">
        <f aca="false">IF(O3880="Not Used","-",VLOOKUP(D3880,FOLIOS,7,FALSE())&amp;H3880)</f>
        <v>-</v>
      </c>
      <c r="W3880" s="84" t="str">
        <f aca="false">IF(U3880="-","-",O3880&amp;E3880&amp;H3880)</f>
        <v>-</v>
      </c>
      <c r="X3880" s="85" t="str">
        <f aca="false">D3880&amp;G3880</f>
        <v>FT-CAND-ERMS-BASCGPR-AECO/BASIS</v>
      </c>
      <c r="AF3880" s="0" t="str">
        <f aca="false">D3880&amp;V3880</f>
        <v>FT-CAND-ERMS-BAS-</v>
      </c>
    </row>
    <row r="3881" customFormat="false" ht="12.75" hidden="false" customHeight="false" outlineLevel="0" collapsed="false">
      <c r="A3881" s="81" t="n">
        <v>36682</v>
      </c>
      <c r="B3881" s="82" t="s">
        <v>55</v>
      </c>
      <c r="C3881" s="82" t="s">
        <v>56</v>
      </c>
      <c r="D3881" s="82" t="s">
        <v>107</v>
      </c>
      <c r="E3881" s="82" t="s">
        <v>21</v>
      </c>
      <c r="F3881" s="81"/>
      <c r="G3881" s="82" t="s">
        <v>58</v>
      </c>
      <c r="H3881" s="90" t="n">
        <v>40664</v>
      </c>
      <c r="I3881" s="82" t="n">
        <v>0</v>
      </c>
      <c r="J3881" s="82" t="n">
        <v>0</v>
      </c>
      <c r="K3881" s="83" t="n">
        <f aca="false">IF(J3881=0,0,J3881/I3881)</f>
        <v>0</v>
      </c>
      <c r="L3881" s="83" t="n">
        <f aca="false">I3881/UOM</f>
        <v>0</v>
      </c>
      <c r="M3881" s="83" t="n">
        <f aca="false">J3881/UOM</f>
        <v>0</v>
      </c>
      <c r="N3881" s="84" t="str">
        <f aca="false">IF(F3881="P","PHY",IF(F3881="G","G",E3881))</f>
        <v>D</v>
      </c>
      <c r="O3881" s="84" t="str">
        <f aca="false">IF(ISNA(VLOOKUP(G3881,BadCanCurves,1,FALSE())),VLOOKUP(D3881,FOLIOS,6,FALSE()),"not used")</f>
        <v>not used</v>
      </c>
      <c r="P3881" s="84" t="n">
        <f aca="false">IF($N3881="P",VLOOKUP(H3881,PrcBuckets,2,FALSE()),0)</f>
        <v>0</v>
      </c>
      <c r="Q3881" s="84" t="n">
        <f aca="false">IF($N3881="D",VLOOKUP(H3881,BasisBuckets,2,FALSE()),0)</f>
        <v>14</v>
      </c>
      <c r="R3881" s="84" t="n">
        <f aca="false">IF($N3881="PHY",VLOOKUP(H3881,PGDBuckets,2,FALSE()),0)</f>
        <v>0</v>
      </c>
      <c r="S3881" s="84" t="n">
        <f aca="false">IF($N3881="G",VLOOKUP(H3881,PGDBuckets,2,FALSE()),0)</f>
        <v>0</v>
      </c>
      <c r="T3881" s="84" t="n">
        <f aca="false">SUM(P3881:S3881)</f>
        <v>14</v>
      </c>
      <c r="U3881" s="84" t="str">
        <f aca="false">IF(O3881="not used","-",O3881&amp;N3881&amp;T3881)</f>
        <v>-</v>
      </c>
      <c r="V3881" s="84" t="str">
        <f aca="false">IF(O3881="Not Used","-",VLOOKUP(D3881,FOLIOS,7,FALSE())&amp;H3881)</f>
        <v>-</v>
      </c>
      <c r="W3881" s="84" t="str">
        <f aca="false">IF(U3881="-","-",O3881&amp;E3881&amp;H3881)</f>
        <v>-</v>
      </c>
      <c r="X3881" s="85" t="str">
        <f aca="false">D3881&amp;G3881</f>
        <v>FT-CAND-ERMS-BASCGPR-AECO/BASIS</v>
      </c>
      <c r="AF3881" s="0" t="str">
        <f aca="false">D3881&amp;V3881</f>
        <v>FT-CAND-ERMS-BAS-</v>
      </c>
    </row>
    <row r="3882" customFormat="false" ht="12.75" hidden="false" customHeight="false" outlineLevel="0" collapsed="false">
      <c r="A3882" s="81" t="n">
        <v>36682</v>
      </c>
      <c r="B3882" s="82" t="s">
        <v>55</v>
      </c>
      <c r="C3882" s="82" t="s">
        <v>56</v>
      </c>
      <c r="D3882" s="82" t="s">
        <v>107</v>
      </c>
      <c r="E3882" s="82" t="s">
        <v>21</v>
      </c>
      <c r="F3882" s="81"/>
      <c r="G3882" s="82" t="s">
        <v>58</v>
      </c>
      <c r="H3882" s="90" t="n">
        <v>40695</v>
      </c>
      <c r="I3882" s="82" t="n">
        <v>0</v>
      </c>
      <c r="J3882" s="82" t="n">
        <v>0</v>
      </c>
      <c r="K3882" s="83" t="n">
        <f aca="false">IF(J3882=0,0,J3882/I3882)</f>
        <v>0</v>
      </c>
      <c r="L3882" s="83" t="n">
        <f aca="false">I3882/UOM</f>
        <v>0</v>
      </c>
      <c r="M3882" s="83" t="n">
        <f aca="false">J3882/UOM</f>
        <v>0</v>
      </c>
      <c r="N3882" s="84" t="str">
        <f aca="false">IF(F3882="P","PHY",IF(F3882="G","G",E3882))</f>
        <v>D</v>
      </c>
      <c r="O3882" s="84" t="str">
        <f aca="false">IF(ISNA(VLOOKUP(G3882,BadCanCurves,1,FALSE())),VLOOKUP(D3882,FOLIOS,6,FALSE()),"not used")</f>
        <v>not used</v>
      </c>
      <c r="P3882" s="84" t="n">
        <f aca="false">IF($N3882="P",VLOOKUP(H3882,PrcBuckets,2,FALSE()),0)</f>
        <v>0</v>
      </c>
      <c r="Q3882" s="84" t="n">
        <f aca="false">IF($N3882="D",VLOOKUP(H3882,BasisBuckets,2,FALSE()),0)</f>
        <v>14</v>
      </c>
      <c r="R3882" s="84" t="n">
        <f aca="false">IF($N3882="PHY",VLOOKUP(H3882,PGDBuckets,2,FALSE()),0)</f>
        <v>0</v>
      </c>
      <c r="S3882" s="84" t="n">
        <f aca="false">IF($N3882="G",VLOOKUP(H3882,PGDBuckets,2,FALSE()),0)</f>
        <v>0</v>
      </c>
      <c r="T3882" s="84" t="n">
        <f aca="false">SUM(P3882:S3882)</f>
        <v>14</v>
      </c>
      <c r="U3882" s="84" t="str">
        <f aca="false">IF(O3882="not used","-",O3882&amp;N3882&amp;T3882)</f>
        <v>-</v>
      </c>
      <c r="V3882" s="84" t="str">
        <f aca="false">IF(O3882="Not Used","-",VLOOKUP(D3882,FOLIOS,7,FALSE())&amp;H3882)</f>
        <v>-</v>
      </c>
      <c r="W3882" s="84" t="str">
        <f aca="false">IF(U3882="-","-",O3882&amp;E3882&amp;H3882)</f>
        <v>-</v>
      </c>
      <c r="X3882" s="85" t="str">
        <f aca="false">D3882&amp;G3882</f>
        <v>FT-CAND-ERMS-BASCGPR-AECO/BASIS</v>
      </c>
      <c r="AF3882" s="0" t="str">
        <f aca="false">D3882&amp;V3882</f>
        <v>FT-CAND-ERMS-BAS-</v>
      </c>
    </row>
    <row r="3883" customFormat="false" ht="12.75" hidden="false" customHeight="false" outlineLevel="0" collapsed="false">
      <c r="A3883" s="81" t="n">
        <v>36682</v>
      </c>
      <c r="B3883" s="82" t="s">
        <v>55</v>
      </c>
      <c r="C3883" s="82" t="s">
        <v>56</v>
      </c>
      <c r="D3883" s="82" t="s">
        <v>107</v>
      </c>
      <c r="E3883" s="82" t="s">
        <v>21</v>
      </c>
      <c r="F3883" s="81"/>
      <c r="G3883" s="82" t="s">
        <v>58</v>
      </c>
      <c r="H3883" s="90" t="n">
        <v>40725</v>
      </c>
      <c r="I3883" s="82" t="n">
        <v>0</v>
      </c>
      <c r="J3883" s="82" t="n">
        <v>0</v>
      </c>
      <c r="K3883" s="83" t="n">
        <f aca="false">IF(J3883=0,0,J3883/I3883)</f>
        <v>0</v>
      </c>
      <c r="L3883" s="83" t="n">
        <f aca="false">I3883/UOM</f>
        <v>0</v>
      </c>
      <c r="M3883" s="83" t="n">
        <f aca="false">J3883/UOM</f>
        <v>0</v>
      </c>
      <c r="N3883" s="84" t="str">
        <f aca="false">IF(F3883="P","PHY",IF(F3883="G","G",E3883))</f>
        <v>D</v>
      </c>
      <c r="O3883" s="84" t="str">
        <f aca="false">IF(ISNA(VLOOKUP(G3883,BadCanCurves,1,FALSE())),VLOOKUP(D3883,FOLIOS,6,FALSE()),"not used")</f>
        <v>not used</v>
      </c>
      <c r="P3883" s="84" t="n">
        <f aca="false">IF($N3883="P",VLOOKUP(H3883,PrcBuckets,2,FALSE()),0)</f>
        <v>0</v>
      </c>
      <c r="Q3883" s="84" t="n">
        <f aca="false">IF($N3883="D",VLOOKUP(H3883,BasisBuckets,2,FALSE()),0)</f>
        <v>14</v>
      </c>
      <c r="R3883" s="84" t="n">
        <f aca="false">IF($N3883="PHY",VLOOKUP(H3883,PGDBuckets,2,FALSE()),0)</f>
        <v>0</v>
      </c>
      <c r="S3883" s="84" t="n">
        <f aca="false">IF($N3883="G",VLOOKUP(H3883,PGDBuckets,2,FALSE()),0)</f>
        <v>0</v>
      </c>
      <c r="T3883" s="84" t="n">
        <f aca="false">SUM(P3883:S3883)</f>
        <v>14</v>
      </c>
      <c r="U3883" s="84" t="str">
        <f aca="false">IF(O3883="not used","-",O3883&amp;N3883&amp;T3883)</f>
        <v>-</v>
      </c>
      <c r="V3883" s="84" t="str">
        <f aca="false">IF(O3883="Not Used","-",VLOOKUP(D3883,FOLIOS,7,FALSE())&amp;H3883)</f>
        <v>-</v>
      </c>
      <c r="W3883" s="84" t="str">
        <f aca="false">IF(U3883="-","-",O3883&amp;E3883&amp;H3883)</f>
        <v>-</v>
      </c>
      <c r="X3883" s="85" t="str">
        <f aca="false">D3883&amp;G3883</f>
        <v>FT-CAND-ERMS-BASCGPR-AECO/BASIS</v>
      </c>
      <c r="AF3883" s="0" t="str">
        <f aca="false">D3883&amp;V3883</f>
        <v>FT-CAND-ERMS-BAS-</v>
      </c>
    </row>
    <row r="3884" customFormat="false" ht="12.75" hidden="false" customHeight="false" outlineLevel="0" collapsed="false">
      <c r="A3884" s="81" t="n">
        <v>36682</v>
      </c>
      <c r="B3884" s="82" t="s">
        <v>55</v>
      </c>
      <c r="C3884" s="82" t="s">
        <v>56</v>
      </c>
      <c r="D3884" s="82" t="s">
        <v>107</v>
      </c>
      <c r="E3884" s="82" t="s">
        <v>21</v>
      </c>
      <c r="F3884" s="81"/>
      <c r="G3884" s="82" t="s">
        <v>58</v>
      </c>
      <c r="H3884" s="90" t="n">
        <v>40756</v>
      </c>
      <c r="I3884" s="82" t="n">
        <v>0</v>
      </c>
      <c r="J3884" s="82" t="n">
        <v>0</v>
      </c>
      <c r="K3884" s="83" t="n">
        <f aca="false">IF(J3884=0,0,J3884/I3884)</f>
        <v>0</v>
      </c>
      <c r="L3884" s="83" t="n">
        <f aca="false">I3884/UOM</f>
        <v>0</v>
      </c>
      <c r="M3884" s="83" t="n">
        <f aca="false">J3884/UOM</f>
        <v>0</v>
      </c>
      <c r="N3884" s="84" t="str">
        <f aca="false">IF(F3884="P","PHY",IF(F3884="G","G",E3884))</f>
        <v>D</v>
      </c>
      <c r="O3884" s="84" t="str">
        <f aca="false">IF(ISNA(VLOOKUP(G3884,BadCanCurves,1,FALSE())),VLOOKUP(D3884,FOLIOS,6,FALSE()),"not used")</f>
        <v>not used</v>
      </c>
      <c r="P3884" s="84" t="n">
        <f aca="false">IF($N3884="P",VLOOKUP(H3884,PrcBuckets,2,FALSE()),0)</f>
        <v>0</v>
      </c>
      <c r="Q3884" s="84" t="n">
        <f aca="false">IF($N3884="D",VLOOKUP(H3884,BasisBuckets,2,FALSE()),0)</f>
        <v>14</v>
      </c>
      <c r="R3884" s="84" t="n">
        <f aca="false">IF($N3884="PHY",VLOOKUP(H3884,PGDBuckets,2,FALSE()),0)</f>
        <v>0</v>
      </c>
      <c r="S3884" s="84" t="n">
        <f aca="false">IF($N3884="G",VLOOKUP(H3884,PGDBuckets,2,FALSE()),0)</f>
        <v>0</v>
      </c>
      <c r="T3884" s="84" t="n">
        <f aca="false">SUM(P3884:S3884)</f>
        <v>14</v>
      </c>
      <c r="U3884" s="84" t="str">
        <f aca="false">IF(O3884="not used","-",O3884&amp;N3884&amp;T3884)</f>
        <v>-</v>
      </c>
      <c r="V3884" s="84" t="str">
        <f aca="false">IF(O3884="Not Used","-",VLOOKUP(D3884,FOLIOS,7,FALSE())&amp;H3884)</f>
        <v>-</v>
      </c>
      <c r="W3884" s="84" t="str">
        <f aca="false">IF(U3884="-","-",O3884&amp;E3884&amp;H3884)</f>
        <v>-</v>
      </c>
      <c r="X3884" s="85" t="str">
        <f aca="false">D3884&amp;G3884</f>
        <v>FT-CAND-ERMS-BASCGPR-AECO/BASIS</v>
      </c>
      <c r="AF3884" s="0" t="str">
        <f aca="false">D3884&amp;V3884</f>
        <v>FT-CAND-ERMS-BAS-</v>
      </c>
    </row>
    <row r="3885" customFormat="false" ht="12.75" hidden="false" customHeight="false" outlineLevel="0" collapsed="false">
      <c r="A3885" s="81" t="n">
        <v>36682</v>
      </c>
      <c r="B3885" s="82" t="s">
        <v>55</v>
      </c>
      <c r="C3885" s="82" t="s">
        <v>56</v>
      </c>
      <c r="D3885" s="82" t="s">
        <v>107</v>
      </c>
      <c r="E3885" s="82" t="s">
        <v>21</v>
      </c>
      <c r="F3885" s="81"/>
      <c r="G3885" s="82" t="s">
        <v>58</v>
      </c>
      <c r="H3885" s="90" t="n">
        <v>40787</v>
      </c>
      <c r="I3885" s="82" t="n">
        <v>0</v>
      </c>
      <c r="J3885" s="82" t="n">
        <v>0</v>
      </c>
      <c r="K3885" s="83" t="n">
        <f aca="false">IF(J3885=0,0,J3885/I3885)</f>
        <v>0</v>
      </c>
      <c r="L3885" s="83" t="n">
        <f aca="false">I3885/UOM</f>
        <v>0</v>
      </c>
      <c r="M3885" s="83" t="n">
        <f aca="false">J3885/UOM</f>
        <v>0</v>
      </c>
      <c r="N3885" s="84" t="str">
        <f aca="false">IF(F3885="P","PHY",IF(F3885="G","G",E3885))</f>
        <v>D</v>
      </c>
      <c r="O3885" s="84" t="str">
        <f aca="false">IF(ISNA(VLOOKUP(G3885,BadCanCurves,1,FALSE())),VLOOKUP(D3885,FOLIOS,6,FALSE()),"not used")</f>
        <v>not used</v>
      </c>
      <c r="P3885" s="84" t="n">
        <f aca="false">IF($N3885="P",VLOOKUP(H3885,PrcBuckets,2,FALSE()),0)</f>
        <v>0</v>
      </c>
      <c r="Q3885" s="84" t="n">
        <f aca="false">IF($N3885="D",VLOOKUP(H3885,BasisBuckets,2,FALSE()),0)</f>
        <v>14</v>
      </c>
      <c r="R3885" s="84" t="n">
        <f aca="false">IF($N3885="PHY",VLOOKUP(H3885,PGDBuckets,2,FALSE()),0)</f>
        <v>0</v>
      </c>
      <c r="S3885" s="84" t="n">
        <f aca="false">IF($N3885="G",VLOOKUP(H3885,PGDBuckets,2,FALSE()),0)</f>
        <v>0</v>
      </c>
      <c r="T3885" s="84" t="n">
        <f aca="false">SUM(P3885:S3885)</f>
        <v>14</v>
      </c>
      <c r="U3885" s="84" t="str">
        <f aca="false">IF(O3885="not used","-",O3885&amp;N3885&amp;T3885)</f>
        <v>-</v>
      </c>
      <c r="V3885" s="84" t="str">
        <f aca="false">IF(O3885="Not Used","-",VLOOKUP(D3885,FOLIOS,7,FALSE())&amp;H3885)</f>
        <v>-</v>
      </c>
      <c r="W3885" s="84" t="str">
        <f aca="false">IF(U3885="-","-",O3885&amp;E3885&amp;H3885)</f>
        <v>-</v>
      </c>
      <c r="X3885" s="85" t="str">
        <f aca="false">D3885&amp;G3885</f>
        <v>FT-CAND-ERMS-BASCGPR-AECO/BASIS</v>
      </c>
      <c r="AF3885" s="0" t="str">
        <f aca="false">D3885&amp;V3885</f>
        <v>FT-CAND-ERMS-BAS-</v>
      </c>
    </row>
    <row r="3886" customFormat="false" ht="12.75" hidden="false" customHeight="false" outlineLevel="0" collapsed="false">
      <c r="A3886" s="81" t="n">
        <v>36682</v>
      </c>
      <c r="B3886" s="82" t="s">
        <v>55</v>
      </c>
      <c r="C3886" s="82" t="s">
        <v>56</v>
      </c>
      <c r="D3886" s="82" t="s">
        <v>107</v>
      </c>
      <c r="E3886" s="82" t="s">
        <v>21</v>
      </c>
      <c r="F3886" s="81"/>
      <c r="G3886" s="82" t="s">
        <v>58</v>
      </c>
      <c r="H3886" s="90" t="n">
        <v>40817</v>
      </c>
      <c r="I3886" s="82" t="n">
        <v>0</v>
      </c>
      <c r="J3886" s="82" t="n">
        <v>0</v>
      </c>
      <c r="K3886" s="83" t="n">
        <f aca="false">IF(J3886=0,0,J3886/I3886)</f>
        <v>0</v>
      </c>
      <c r="L3886" s="83" t="n">
        <f aca="false">I3886/UOM</f>
        <v>0</v>
      </c>
      <c r="M3886" s="83" t="n">
        <f aca="false">J3886/UOM</f>
        <v>0</v>
      </c>
      <c r="N3886" s="84" t="str">
        <f aca="false">IF(F3886="P","PHY",IF(F3886="G","G",E3886))</f>
        <v>D</v>
      </c>
      <c r="O3886" s="84" t="str">
        <f aca="false">IF(ISNA(VLOOKUP(G3886,BadCanCurves,1,FALSE())),VLOOKUP(D3886,FOLIOS,6,FALSE()),"not used")</f>
        <v>not used</v>
      </c>
      <c r="P3886" s="84" t="n">
        <f aca="false">IF($N3886="P",VLOOKUP(H3886,PrcBuckets,2,FALSE()),0)</f>
        <v>0</v>
      </c>
      <c r="Q3886" s="84" t="n">
        <f aca="false">IF($N3886="D",VLOOKUP(H3886,BasisBuckets,2,FALSE()),0)</f>
        <v>14</v>
      </c>
      <c r="R3886" s="84" t="n">
        <f aca="false">IF($N3886="PHY",VLOOKUP(H3886,PGDBuckets,2,FALSE()),0)</f>
        <v>0</v>
      </c>
      <c r="S3886" s="84" t="n">
        <f aca="false">IF($N3886="G",VLOOKUP(H3886,PGDBuckets,2,FALSE()),0)</f>
        <v>0</v>
      </c>
      <c r="T3886" s="84" t="n">
        <f aca="false">SUM(P3886:S3886)</f>
        <v>14</v>
      </c>
      <c r="U3886" s="84" t="str">
        <f aca="false">IF(O3886="not used","-",O3886&amp;N3886&amp;T3886)</f>
        <v>-</v>
      </c>
      <c r="V3886" s="84" t="str">
        <f aca="false">IF(O3886="Not Used","-",VLOOKUP(D3886,FOLIOS,7,FALSE())&amp;H3886)</f>
        <v>-</v>
      </c>
      <c r="W3886" s="84" t="str">
        <f aca="false">IF(U3886="-","-",O3886&amp;E3886&amp;H3886)</f>
        <v>-</v>
      </c>
      <c r="X3886" s="85" t="str">
        <f aca="false">D3886&amp;G3886</f>
        <v>FT-CAND-ERMS-BASCGPR-AECO/BASIS</v>
      </c>
      <c r="AF3886" s="0" t="str">
        <f aca="false">D3886&amp;V3886</f>
        <v>FT-CAND-ERMS-BAS-</v>
      </c>
    </row>
    <row r="3887" customFormat="false" ht="12.75" hidden="false" customHeight="false" outlineLevel="0" collapsed="false">
      <c r="A3887" s="81" t="n">
        <v>36682</v>
      </c>
      <c r="B3887" s="82" t="s">
        <v>55</v>
      </c>
      <c r="C3887" s="82" t="s">
        <v>56</v>
      </c>
      <c r="D3887" s="82" t="s">
        <v>107</v>
      </c>
      <c r="E3887" s="82" t="s">
        <v>21</v>
      </c>
      <c r="F3887" s="81"/>
      <c r="G3887" s="82" t="s">
        <v>58</v>
      </c>
      <c r="H3887" s="90" t="n">
        <v>40848</v>
      </c>
      <c r="I3887" s="82" t="n">
        <v>0</v>
      </c>
      <c r="J3887" s="82" t="n">
        <v>0</v>
      </c>
      <c r="K3887" s="83" t="n">
        <f aca="false">IF(J3887=0,0,J3887/I3887)</f>
        <v>0</v>
      </c>
      <c r="L3887" s="83" t="n">
        <f aca="false">I3887/UOM</f>
        <v>0</v>
      </c>
      <c r="M3887" s="83" t="n">
        <f aca="false">J3887/UOM</f>
        <v>0</v>
      </c>
      <c r="N3887" s="84" t="str">
        <f aca="false">IF(F3887="P","PHY",IF(F3887="G","G",E3887))</f>
        <v>D</v>
      </c>
      <c r="O3887" s="84" t="str">
        <f aca="false">IF(ISNA(VLOOKUP(G3887,BadCanCurves,1,FALSE())),VLOOKUP(D3887,FOLIOS,6,FALSE()),"not used")</f>
        <v>not used</v>
      </c>
      <c r="P3887" s="84" t="n">
        <f aca="false">IF($N3887="P",VLOOKUP(H3887,PrcBuckets,2,FALSE()),0)</f>
        <v>0</v>
      </c>
      <c r="Q3887" s="84" t="n">
        <f aca="false">IF($N3887="D",VLOOKUP(H3887,BasisBuckets,2,FALSE()),0)</f>
        <v>14</v>
      </c>
      <c r="R3887" s="84" t="n">
        <f aca="false">IF($N3887="PHY",VLOOKUP(H3887,PGDBuckets,2,FALSE()),0)</f>
        <v>0</v>
      </c>
      <c r="S3887" s="84" t="n">
        <f aca="false">IF($N3887="G",VLOOKUP(H3887,PGDBuckets,2,FALSE()),0)</f>
        <v>0</v>
      </c>
      <c r="T3887" s="84" t="n">
        <f aca="false">SUM(P3887:S3887)</f>
        <v>14</v>
      </c>
      <c r="U3887" s="84" t="str">
        <f aca="false">IF(O3887="not used","-",O3887&amp;N3887&amp;T3887)</f>
        <v>-</v>
      </c>
      <c r="V3887" s="84" t="str">
        <f aca="false">IF(O3887="Not Used","-",VLOOKUP(D3887,FOLIOS,7,FALSE())&amp;H3887)</f>
        <v>-</v>
      </c>
      <c r="W3887" s="84" t="str">
        <f aca="false">IF(U3887="-","-",O3887&amp;E3887&amp;H3887)</f>
        <v>-</v>
      </c>
      <c r="X3887" s="85" t="str">
        <f aca="false">D3887&amp;G3887</f>
        <v>FT-CAND-ERMS-BASCGPR-AECO/BASIS</v>
      </c>
      <c r="AF3887" s="0" t="str">
        <f aca="false">D3887&amp;V3887</f>
        <v>FT-CAND-ERMS-BAS-</v>
      </c>
    </row>
    <row r="3888" customFormat="false" ht="12.75" hidden="false" customHeight="false" outlineLevel="0" collapsed="false">
      <c r="A3888" s="81" t="n">
        <v>36682</v>
      </c>
      <c r="B3888" s="82" t="s">
        <v>55</v>
      </c>
      <c r="C3888" s="82" t="s">
        <v>56</v>
      </c>
      <c r="D3888" s="82" t="s">
        <v>107</v>
      </c>
      <c r="E3888" s="82" t="s">
        <v>21</v>
      </c>
      <c r="F3888" s="81"/>
      <c r="G3888" s="82" t="s">
        <v>58</v>
      </c>
      <c r="H3888" s="90" t="n">
        <v>40878</v>
      </c>
      <c r="I3888" s="82" t="n">
        <v>0</v>
      </c>
      <c r="J3888" s="82" t="n">
        <v>0</v>
      </c>
      <c r="K3888" s="83" t="n">
        <f aca="false">IF(J3888=0,0,J3888/I3888)</f>
        <v>0</v>
      </c>
      <c r="L3888" s="83" t="n">
        <f aca="false">I3888/UOM</f>
        <v>0</v>
      </c>
      <c r="M3888" s="83" t="n">
        <f aca="false">J3888/UOM</f>
        <v>0</v>
      </c>
      <c r="N3888" s="84" t="str">
        <f aca="false">IF(F3888="P","PHY",IF(F3888="G","G",E3888))</f>
        <v>D</v>
      </c>
      <c r="O3888" s="84" t="str">
        <f aca="false">IF(ISNA(VLOOKUP(G3888,BadCanCurves,1,FALSE())),VLOOKUP(D3888,FOLIOS,6,FALSE()),"not used")</f>
        <v>not used</v>
      </c>
      <c r="P3888" s="84" t="n">
        <f aca="false">IF($N3888="P",VLOOKUP(H3888,PrcBuckets,2,FALSE()),0)</f>
        <v>0</v>
      </c>
      <c r="Q3888" s="84" t="n">
        <f aca="false">IF($N3888="D",VLOOKUP(H3888,BasisBuckets,2,FALSE()),0)</f>
        <v>14</v>
      </c>
      <c r="R3888" s="84" t="n">
        <f aca="false">IF($N3888="PHY",VLOOKUP(H3888,PGDBuckets,2,FALSE()),0)</f>
        <v>0</v>
      </c>
      <c r="S3888" s="84" t="n">
        <f aca="false">IF($N3888="G",VLOOKUP(H3888,PGDBuckets,2,FALSE()),0)</f>
        <v>0</v>
      </c>
      <c r="T3888" s="84" t="n">
        <f aca="false">SUM(P3888:S3888)</f>
        <v>14</v>
      </c>
      <c r="U3888" s="84" t="str">
        <f aca="false">IF(O3888="not used","-",O3888&amp;N3888&amp;T3888)</f>
        <v>-</v>
      </c>
      <c r="V3888" s="84" t="str">
        <f aca="false">IF(O3888="Not Used","-",VLOOKUP(D3888,FOLIOS,7,FALSE())&amp;H3888)</f>
        <v>-</v>
      </c>
      <c r="W3888" s="84" t="str">
        <f aca="false">IF(U3888="-","-",O3888&amp;E3888&amp;H3888)</f>
        <v>-</v>
      </c>
      <c r="X3888" s="85" t="str">
        <f aca="false">D3888&amp;G3888</f>
        <v>FT-CAND-ERMS-BASCGPR-AECO/BASIS</v>
      </c>
      <c r="AF3888" s="0" t="str">
        <f aca="false">D3888&amp;V3888</f>
        <v>FT-CAND-ERMS-BAS-</v>
      </c>
    </row>
    <row r="3889" customFormat="false" ht="12.75" hidden="false" customHeight="false" outlineLevel="0" collapsed="false">
      <c r="A3889" s="81" t="n">
        <v>36682</v>
      </c>
      <c r="B3889" s="82" t="s">
        <v>55</v>
      </c>
      <c r="C3889" s="82" t="s">
        <v>56</v>
      </c>
      <c r="D3889" s="82" t="s">
        <v>107</v>
      </c>
      <c r="E3889" s="82" t="s">
        <v>21</v>
      </c>
      <c r="F3889" s="81"/>
      <c r="G3889" s="82" t="s">
        <v>58</v>
      </c>
      <c r="H3889" s="90" t="n">
        <v>40909</v>
      </c>
      <c r="I3889" s="82" t="n">
        <v>0</v>
      </c>
      <c r="J3889" s="82" t="n">
        <v>0</v>
      </c>
      <c r="K3889" s="83" t="n">
        <f aca="false">IF(J3889=0,0,J3889/I3889)</f>
        <v>0</v>
      </c>
      <c r="L3889" s="83" t="n">
        <f aca="false">I3889/UOM</f>
        <v>0</v>
      </c>
      <c r="M3889" s="83" t="n">
        <f aca="false">J3889/UOM</f>
        <v>0</v>
      </c>
      <c r="N3889" s="84" t="str">
        <f aca="false">IF(F3889="P","PHY",IF(F3889="G","G",E3889))</f>
        <v>D</v>
      </c>
      <c r="O3889" s="84" t="str">
        <f aca="false">IF(ISNA(VLOOKUP(G3889,BadCanCurves,1,FALSE())),VLOOKUP(D3889,FOLIOS,6,FALSE()),"not used")</f>
        <v>not used</v>
      </c>
      <c r="P3889" s="84" t="n">
        <f aca="false">IF($N3889="P",VLOOKUP(H3889,PrcBuckets,2,FALSE()),0)</f>
        <v>0</v>
      </c>
      <c r="Q3889" s="84" t="n">
        <f aca="false">IF($N3889="D",VLOOKUP(H3889,BasisBuckets,2,FALSE()),0)</f>
        <v>14</v>
      </c>
      <c r="R3889" s="84" t="n">
        <f aca="false">IF($N3889="PHY",VLOOKUP(H3889,PGDBuckets,2,FALSE()),0)</f>
        <v>0</v>
      </c>
      <c r="S3889" s="84" t="n">
        <f aca="false">IF($N3889="G",VLOOKUP(H3889,PGDBuckets,2,FALSE()),0)</f>
        <v>0</v>
      </c>
      <c r="T3889" s="84" t="n">
        <f aca="false">SUM(P3889:S3889)</f>
        <v>14</v>
      </c>
      <c r="U3889" s="84" t="str">
        <f aca="false">IF(O3889="not used","-",O3889&amp;N3889&amp;T3889)</f>
        <v>-</v>
      </c>
      <c r="V3889" s="84" t="str">
        <f aca="false">IF(O3889="Not Used","-",VLOOKUP(D3889,FOLIOS,7,FALSE())&amp;H3889)</f>
        <v>-</v>
      </c>
      <c r="W3889" s="84" t="str">
        <f aca="false">IF(U3889="-","-",O3889&amp;E3889&amp;H3889)</f>
        <v>-</v>
      </c>
      <c r="X3889" s="85" t="str">
        <f aca="false">D3889&amp;G3889</f>
        <v>FT-CAND-ERMS-BASCGPR-AECO/BASIS</v>
      </c>
      <c r="AF3889" s="0" t="str">
        <f aca="false">D3889&amp;V3889</f>
        <v>FT-CAND-ERMS-BAS-</v>
      </c>
    </row>
    <row r="3890" customFormat="false" ht="12.75" hidden="false" customHeight="false" outlineLevel="0" collapsed="false">
      <c r="A3890" s="81" t="n">
        <v>36682</v>
      </c>
      <c r="B3890" s="82" t="s">
        <v>55</v>
      </c>
      <c r="C3890" s="82" t="s">
        <v>56</v>
      </c>
      <c r="D3890" s="82" t="s">
        <v>107</v>
      </c>
      <c r="E3890" s="82" t="s">
        <v>21</v>
      </c>
      <c r="F3890" s="81"/>
      <c r="G3890" s="82" t="s">
        <v>58</v>
      </c>
      <c r="H3890" s="90" t="n">
        <v>40940</v>
      </c>
      <c r="I3890" s="82" t="n">
        <v>0</v>
      </c>
      <c r="J3890" s="82" t="n">
        <v>0</v>
      </c>
      <c r="K3890" s="83" t="n">
        <f aca="false">IF(J3890=0,0,J3890/I3890)</f>
        <v>0</v>
      </c>
      <c r="L3890" s="83" t="n">
        <f aca="false">I3890/UOM</f>
        <v>0</v>
      </c>
      <c r="M3890" s="83" t="n">
        <f aca="false">J3890/UOM</f>
        <v>0</v>
      </c>
      <c r="N3890" s="84" t="str">
        <f aca="false">IF(F3890="P","PHY",IF(F3890="G","G",E3890))</f>
        <v>D</v>
      </c>
      <c r="O3890" s="84" t="str">
        <f aca="false">IF(ISNA(VLOOKUP(G3890,BadCanCurves,1,FALSE())),VLOOKUP(D3890,FOLIOS,6,FALSE()),"not used")</f>
        <v>not used</v>
      </c>
      <c r="P3890" s="84" t="n">
        <f aca="false">IF($N3890="P",VLOOKUP(H3890,PrcBuckets,2,FALSE()),0)</f>
        <v>0</v>
      </c>
      <c r="Q3890" s="84" t="n">
        <f aca="false">IF($N3890="D",VLOOKUP(H3890,BasisBuckets,2,FALSE()),0)</f>
        <v>14</v>
      </c>
      <c r="R3890" s="84" t="n">
        <f aca="false">IF($N3890="PHY",VLOOKUP(H3890,PGDBuckets,2,FALSE()),0)</f>
        <v>0</v>
      </c>
      <c r="S3890" s="84" t="n">
        <f aca="false">IF($N3890="G",VLOOKUP(H3890,PGDBuckets,2,FALSE()),0)</f>
        <v>0</v>
      </c>
      <c r="T3890" s="84" t="n">
        <f aca="false">SUM(P3890:S3890)</f>
        <v>14</v>
      </c>
      <c r="U3890" s="84" t="str">
        <f aca="false">IF(O3890="not used","-",O3890&amp;N3890&amp;T3890)</f>
        <v>-</v>
      </c>
      <c r="V3890" s="84" t="str">
        <f aca="false">IF(O3890="Not Used","-",VLOOKUP(D3890,FOLIOS,7,FALSE())&amp;H3890)</f>
        <v>-</v>
      </c>
      <c r="W3890" s="84" t="str">
        <f aca="false">IF(U3890="-","-",O3890&amp;E3890&amp;H3890)</f>
        <v>-</v>
      </c>
      <c r="X3890" s="85" t="str">
        <f aca="false">D3890&amp;G3890</f>
        <v>FT-CAND-ERMS-BASCGPR-AECO/BASIS</v>
      </c>
      <c r="AF3890" s="0" t="str">
        <f aca="false">D3890&amp;V3890</f>
        <v>FT-CAND-ERMS-BAS-</v>
      </c>
    </row>
    <row r="3891" customFormat="false" ht="12.75" hidden="false" customHeight="false" outlineLevel="0" collapsed="false">
      <c r="A3891" s="81" t="n">
        <v>36682</v>
      </c>
      <c r="B3891" s="82" t="s">
        <v>55</v>
      </c>
      <c r="C3891" s="82" t="s">
        <v>56</v>
      </c>
      <c r="D3891" s="82" t="s">
        <v>107</v>
      </c>
      <c r="E3891" s="82" t="s">
        <v>21</v>
      </c>
      <c r="F3891" s="81"/>
      <c r="G3891" s="82" t="s">
        <v>58</v>
      </c>
      <c r="H3891" s="90" t="n">
        <v>40969</v>
      </c>
      <c r="I3891" s="82" t="n">
        <v>0</v>
      </c>
      <c r="J3891" s="82" t="n">
        <v>0</v>
      </c>
      <c r="K3891" s="83" t="n">
        <f aca="false">IF(J3891=0,0,J3891/I3891)</f>
        <v>0</v>
      </c>
      <c r="L3891" s="83" t="n">
        <f aca="false">I3891/UOM</f>
        <v>0</v>
      </c>
      <c r="M3891" s="83" t="n">
        <f aca="false">J3891/UOM</f>
        <v>0</v>
      </c>
      <c r="N3891" s="84" t="str">
        <f aca="false">IF(F3891="P","PHY",IF(F3891="G","G",E3891))</f>
        <v>D</v>
      </c>
      <c r="O3891" s="84" t="str">
        <f aca="false">IF(ISNA(VLOOKUP(G3891,BadCanCurves,1,FALSE())),VLOOKUP(D3891,FOLIOS,6,FALSE()),"not used")</f>
        <v>not used</v>
      </c>
      <c r="P3891" s="84" t="n">
        <f aca="false">IF($N3891="P",VLOOKUP(H3891,PrcBuckets,2,FALSE()),0)</f>
        <v>0</v>
      </c>
      <c r="Q3891" s="84" t="n">
        <f aca="false">IF($N3891="D",VLOOKUP(H3891,BasisBuckets,2,FALSE()),0)</f>
        <v>14</v>
      </c>
      <c r="R3891" s="84" t="n">
        <f aca="false">IF($N3891="PHY",VLOOKUP(H3891,PGDBuckets,2,FALSE()),0)</f>
        <v>0</v>
      </c>
      <c r="S3891" s="84" t="n">
        <f aca="false">IF($N3891="G",VLOOKUP(H3891,PGDBuckets,2,FALSE()),0)</f>
        <v>0</v>
      </c>
      <c r="T3891" s="84" t="n">
        <f aca="false">SUM(P3891:S3891)</f>
        <v>14</v>
      </c>
      <c r="U3891" s="84" t="str">
        <f aca="false">IF(O3891="not used","-",O3891&amp;N3891&amp;T3891)</f>
        <v>-</v>
      </c>
      <c r="V3891" s="84" t="str">
        <f aca="false">IF(O3891="Not Used","-",VLOOKUP(D3891,FOLIOS,7,FALSE())&amp;H3891)</f>
        <v>-</v>
      </c>
      <c r="W3891" s="84" t="str">
        <f aca="false">IF(U3891="-","-",O3891&amp;E3891&amp;H3891)</f>
        <v>-</v>
      </c>
      <c r="X3891" s="85" t="str">
        <f aca="false">D3891&amp;G3891</f>
        <v>FT-CAND-ERMS-BASCGPR-AECO/BASIS</v>
      </c>
      <c r="AF3891" s="0" t="str">
        <f aca="false">D3891&amp;V3891</f>
        <v>FT-CAND-ERMS-BAS-</v>
      </c>
    </row>
    <row r="3892" customFormat="false" ht="12.75" hidden="false" customHeight="false" outlineLevel="0" collapsed="false">
      <c r="A3892" s="81" t="n">
        <v>36682</v>
      </c>
      <c r="B3892" s="82" t="s">
        <v>55</v>
      </c>
      <c r="C3892" s="82" t="s">
        <v>56</v>
      </c>
      <c r="D3892" s="82" t="s">
        <v>107</v>
      </c>
      <c r="E3892" s="82" t="s">
        <v>21</v>
      </c>
      <c r="F3892" s="81"/>
      <c r="G3892" s="82" t="s">
        <v>58</v>
      </c>
      <c r="H3892" s="90" t="n">
        <v>41000</v>
      </c>
      <c r="I3892" s="82" t="n">
        <v>0</v>
      </c>
      <c r="J3892" s="82" t="n">
        <v>0</v>
      </c>
      <c r="K3892" s="83" t="n">
        <f aca="false">IF(J3892=0,0,J3892/I3892)</f>
        <v>0</v>
      </c>
      <c r="L3892" s="83" t="n">
        <f aca="false">I3892/UOM</f>
        <v>0</v>
      </c>
      <c r="M3892" s="83" t="n">
        <f aca="false">J3892/UOM</f>
        <v>0</v>
      </c>
      <c r="N3892" s="84" t="str">
        <f aca="false">IF(F3892="P","PHY",IF(F3892="G","G",E3892))</f>
        <v>D</v>
      </c>
      <c r="O3892" s="84" t="str">
        <f aca="false">IF(ISNA(VLOOKUP(G3892,BadCanCurves,1,FALSE())),VLOOKUP(D3892,FOLIOS,6,FALSE()),"not used")</f>
        <v>not used</v>
      </c>
      <c r="P3892" s="84" t="n">
        <f aca="false">IF($N3892="P",VLOOKUP(H3892,PrcBuckets,2,FALSE()),0)</f>
        <v>0</v>
      </c>
      <c r="Q3892" s="84" t="n">
        <f aca="false">IF($N3892="D",VLOOKUP(H3892,BasisBuckets,2,FALSE()),0)</f>
        <v>14</v>
      </c>
      <c r="R3892" s="84" t="n">
        <f aca="false">IF($N3892="PHY",VLOOKUP(H3892,PGDBuckets,2,FALSE()),0)</f>
        <v>0</v>
      </c>
      <c r="S3892" s="84" t="n">
        <f aca="false">IF($N3892="G",VLOOKUP(H3892,PGDBuckets,2,FALSE()),0)</f>
        <v>0</v>
      </c>
      <c r="T3892" s="84" t="n">
        <f aca="false">SUM(P3892:S3892)</f>
        <v>14</v>
      </c>
      <c r="U3892" s="84" t="str">
        <f aca="false">IF(O3892="not used","-",O3892&amp;N3892&amp;T3892)</f>
        <v>-</v>
      </c>
      <c r="V3892" s="84" t="str">
        <f aca="false">IF(O3892="Not Used","-",VLOOKUP(D3892,FOLIOS,7,FALSE())&amp;H3892)</f>
        <v>-</v>
      </c>
      <c r="W3892" s="84" t="str">
        <f aca="false">IF(U3892="-","-",O3892&amp;E3892&amp;H3892)</f>
        <v>-</v>
      </c>
      <c r="X3892" s="85" t="str">
        <f aca="false">D3892&amp;G3892</f>
        <v>FT-CAND-ERMS-BASCGPR-AECO/BASIS</v>
      </c>
      <c r="AF3892" s="0" t="str">
        <f aca="false">D3892&amp;V3892</f>
        <v>FT-CAND-ERMS-BAS-</v>
      </c>
    </row>
    <row r="3893" customFormat="false" ht="12.75" hidden="false" customHeight="false" outlineLevel="0" collapsed="false">
      <c r="A3893" s="81" t="n">
        <v>36682</v>
      </c>
      <c r="B3893" s="82" t="s">
        <v>55</v>
      </c>
      <c r="C3893" s="82" t="s">
        <v>56</v>
      </c>
      <c r="D3893" s="82" t="s">
        <v>107</v>
      </c>
      <c r="E3893" s="82" t="s">
        <v>21</v>
      </c>
      <c r="F3893" s="81"/>
      <c r="G3893" s="82" t="s">
        <v>58</v>
      </c>
      <c r="H3893" s="90" t="n">
        <v>41030</v>
      </c>
      <c r="I3893" s="82" t="n">
        <v>0</v>
      </c>
      <c r="J3893" s="82" t="n">
        <v>0</v>
      </c>
      <c r="K3893" s="83" t="n">
        <f aca="false">IF(J3893=0,0,J3893/I3893)</f>
        <v>0</v>
      </c>
      <c r="L3893" s="83" t="n">
        <f aca="false">I3893/UOM</f>
        <v>0</v>
      </c>
      <c r="M3893" s="83" t="n">
        <f aca="false">J3893/UOM</f>
        <v>0</v>
      </c>
      <c r="N3893" s="84" t="str">
        <f aca="false">IF(F3893="P","PHY",IF(F3893="G","G",E3893))</f>
        <v>D</v>
      </c>
      <c r="O3893" s="84" t="str">
        <f aca="false">IF(ISNA(VLOOKUP(G3893,BadCanCurves,1,FALSE())),VLOOKUP(D3893,FOLIOS,6,FALSE()),"not used")</f>
        <v>not used</v>
      </c>
      <c r="P3893" s="84" t="n">
        <f aca="false">IF($N3893="P",VLOOKUP(H3893,PrcBuckets,2,FALSE()),0)</f>
        <v>0</v>
      </c>
      <c r="Q3893" s="84" t="n">
        <f aca="false">IF($N3893="D",VLOOKUP(H3893,BasisBuckets,2,FALSE()),0)</f>
        <v>14</v>
      </c>
      <c r="R3893" s="84" t="n">
        <f aca="false">IF($N3893="PHY",VLOOKUP(H3893,PGDBuckets,2,FALSE()),0)</f>
        <v>0</v>
      </c>
      <c r="S3893" s="84" t="n">
        <f aca="false">IF($N3893="G",VLOOKUP(H3893,PGDBuckets,2,FALSE()),0)</f>
        <v>0</v>
      </c>
      <c r="T3893" s="84" t="n">
        <f aca="false">SUM(P3893:S3893)</f>
        <v>14</v>
      </c>
      <c r="U3893" s="84" t="str">
        <f aca="false">IF(O3893="not used","-",O3893&amp;N3893&amp;T3893)</f>
        <v>-</v>
      </c>
      <c r="V3893" s="84" t="str">
        <f aca="false">IF(O3893="Not Used","-",VLOOKUP(D3893,FOLIOS,7,FALSE())&amp;H3893)</f>
        <v>-</v>
      </c>
      <c r="W3893" s="84" t="str">
        <f aca="false">IF(U3893="-","-",O3893&amp;E3893&amp;H3893)</f>
        <v>-</v>
      </c>
      <c r="X3893" s="85" t="str">
        <f aca="false">D3893&amp;G3893</f>
        <v>FT-CAND-ERMS-BASCGPR-AECO/BASIS</v>
      </c>
      <c r="AF3893" s="0" t="str">
        <f aca="false">D3893&amp;V3893</f>
        <v>FT-CAND-ERMS-BAS-</v>
      </c>
    </row>
    <row r="3894" customFormat="false" ht="12.75" hidden="false" customHeight="false" outlineLevel="0" collapsed="false">
      <c r="A3894" s="81" t="n">
        <v>36682</v>
      </c>
      <c r="B3894" s="82" t="s">
        <v>55</v>
      </c>
      <c r="C3894" s="82" t="s">
        <v>56</v>
      </c>
      <c r="D3894" s="82" t="s">
        <v>107</v>
      </c>
      <c r="E3894" s="82" t="s">
        <v>21</v>
      </c>
      <c r="F3894" s="81"/>
      <c r="G3894" s="82" t="s">
        <v>58</v>
      </c>
      <c r="H3894" s="90" t="n">
        <v>41061</v>
      </c>
      <c r="I3894" s="82" t="n">
        <v>0</v>
      </c>
      <c r="J3894" s="82" t="n">
        <v>0</v>
      </c>
      <c r="K3894" s="83" t="n">
        <f aca="false">IF(J3894=0,0,J3894/I3894)</f>
        <v>0</v>
      </c>
      <c r="L3894" s="83" t="n">
        <f aca="false">I3894/UOM</f>
        <v>0</v>
      </c>
      <c r="M3894" s="83" t="n">
        <f aca="false">J3894/UOM</f>
        <v>0</v>
      </c>
      <c r="N3894" s="84" t="str">
        <f aca="false">IF(F3894="P","PHY",IF(F3894="G","G",E3894))</f>
        <v>D</v>
      </c>
      <c r="O3894" s="84" t="str">
        <f aca="false">IF(ISNA(VLOOKUP(G3894,BadCanCurves,1,FALSE())),VLOOKUP(D3894,FOLIOS,6,FALSE()),"not used")</f>
        <v>not used</v>
      </c>
      <c r="P3894" s="84" t="n">
        <f aca="false">IF($N3894="P",VLOOKUP(H3894,PrcBuckets,2,FALSE()),0)</f>
        <v>0</v>
      </c>
      <c r="Q3894" s="84" t="n">
        <f aca="false">IF($N3894="D",VLOOKUP(H3894,BasisBuckets,2,FALSE()),0)</f>
        <v>14</v>
      </c>
      <c r="R3894" s="84" t="n">
        <f aca="false">IF($N3894="PHY",VLOOKUP(H3894,PGDBuckets,2,FALSE()),0)</f>
        <v>0</v>
      </c>
      <c r="S3894" s="84" t="n">
        <f aca="false">IF($N3894="G",VLOOKUP(H3894,PGDBuckets,2,FALSE()),0)</f>
        <v>0</v>
      </c>
      <c r="T3894" s="84" t="n">
        <f aca="false">SUM(P3894:S3894)</f>
        <v>14</v>
      </c>
      <c r="U3894" s="84" t="str">
        <f aca="false">IF(O3894="not used","-",O3894&amp;N3894&amp;T3894)</f>
        <v>-</v>
      </c>
      <c r="V3894" s="84" t="str">
        <f aca="false">IF(O3894="Not Used","-",VLOOKUP(D3894,FOLIOS,7,FALSE())&amp;H3894)</f>
        <v>-</v>
      </c>
      <c r="W3894" s="84" t="str">
        <f aca="false">IF(U3894="-","-",O3894&amp;E3894&amp;H3894)</f>
        <v>-</v>
      </c>
      <c r="X3894" s="85" t="str">
        <f aca="false">D3894&amp;G3894</f>
        <v>FT-CAND-ERMS-BASCGPR-AECO/BASIS</v>
      </c>
      <c r="AF3894" s="0" t="str">
        <f aca="false">D3894&amp;V3894</f>
        <v>FT-CAND-ERMS-BAS-</v>
      </c>
    </row>
    <row r="3895" customFormat="false" ht="12.75" hidden="false" customHeight="false" outlineLevel="0" collapsed="false">
      <c r="A3895" s="81" t="n">
        <v>36682</v>
      </c>
      <c r="B3895" s="82" t="s">
        <v>55</v>
      </c>
      <c r="C3895" s="82" t="s">
        <v>56</v>
      </c>
      <c r="D3895" s="82" t="s">
        <v>107</v>
      </c>
      <c r="E3895" s="82" t="s">
        <v>21</v>
      </c>
      <c r="F3895" s="81"/>
      <c r="G3895" s="82" t="s">
        <v>58</v>
      </c>
      <c r="H3895" s="90" t="n">
        <v>41091</v>
      </c>
      <c r="I3895" s="82" t="n">
        <v>0</v>
      </c>
      <c r="J3895" s="82" t="n">
        <v>0</v>
      </c>
      <c r="K3895" s="83" t="n">
        <f aca="false">IF(J3895=0,0,J3895/I3895)</f>
        <v>0</v>
      </c>
      <c r="L3895" s="83" t="n">
        <f aca="false">I3895/UOM</f>
        <v>0</v>
      </c>
      <c r="M3895" s="83" t="n">
        <f aca="false">J3895/UOM</f>
        <v>0</v>
      </c>
      <c r="N3895" s="84" t="str">
        <f aca="false">IF(F3895="P","PHY",IF(F3895="G","G",E3895))</f>
        <v>D</v>
      </c>
      <c r="O3895" s="84" t="str">
        <f aca="false">IF(ISNA(VLOOKUP(G3895,BadCanCurves,1,FALSE())),VLOOKUP(D3895,FOLIOS,6,FALSE()),"not used")</f>
        <v>not used</v>
      </c>
      <c r="P3895" s="84" t="n">
        <f aca="false">IF($N3895="P",VLOOKUP(H3895,PrcBuckets,2,FALSE()),0)</f>
        <v>0</v>
      </c>
      <c r="Q3895" s="84" t="n">
        <f aca="false">IF($N3895="D",VLOOKUP(H3895,BasisBuckets,2,FALSE()),0)</f>
        <v>14</v>
      </c>
      <c r="R3895" s="84" t="n">
        <f aca="false">IF($N3895="PHY",VLOOKUP(H3895,PGDBuckets,2,FALSE()),0)</f>
        <v>0</v>
      </c>
      <c r="S3895" s="84" t="n">
        <f aca="false">IF($N3895="G",VLOOKUP(H3895,PGDBuckets,2,FALSE()),0)</f>
        <v>0</v>
      </c>
      <c r="T3895" s="84" t="n">
        <f aca="false">SUM(P3895:S3895)</f>
        <v>14</v>
      </c>
      <c r="U3895" s="84" t="str">
        <f aca="false">IF(O3895="not used","-",O3895&amp;N3895&amp;T3895)</f>
        <v>-</v>
      </c>
      <c r="V3895" s="84" t="str">
        <f aca="false">IF(O3895="Not Used","-",VLOOKUP(D3895,FOLIOS,7,FALSE())&amp;H3895)</f>
        <v>-</v>
      </c>
      <c r="W3895" s="84" t="str">
        <f aca="false">IF(U3895="-","-",O3895&amp;E3895&amp;H3895)</f>
        <v>-</v>
      </c>
      <c r="X3895" s="85" t="str">
        <f aca="false">D3895&amp;G3895</f>
        <v>FT-CAND-ERMS-BASCGPR-AECO/BASIS</v>
      </c>
      <c r="AF3895" s="0" t="str">
        <f aca="false">D3895&amp;V3895</f>
        <v>FT-CAND-ERMS-BAS-</v>
      </c>
    </row>
    <row r="3896" customFormat="false" ht="12.75" hidden="false" customHeight="false" outlineLevel="0" collapsed="false">
      <c r="A3896" s="81" t="n">
        <v>36682</v>
      </c>
      <c r="B3896" s="82" t="s">
        <v>55</v>
      </c>
      <c r="C3896" s="82" t="s">
        <v>56</v>
      </c>
      <c r="D3896" s="82" t="s">
        <v>107</v>
      </c>
      <c r="E3896" s="82" t="s">
        <v>21</v>
      </c>
      <c r="F3896" s="81"/>
      <c r="G3896" s="82" t="s">
        <v>58</v>
      </c>
      <c r="H3896" s="90" t="n">
        <v>41122</v>
      </c>
      <c r="I3896" s="82" t="n">
        <v>0</v>
      </c>
      <c r="J3896" s="82" t="n">
        <v>0</v>
      </c>
      <c r="K3896" s="83" t="n">
        <f aca="false">IF(J3896=0,0,J3896/I3896)</f>
        <v>0</v>
      </c>
      <c r="L3896" s="83" t="n">
        <f aca="false">I3896/UOM</f>
        <v>0</v>
      </c>
      <c r="M3896" s="83" t="n">
        <f aca="false">J3896/UOM</f>
        <v>0</v>
      </c>
      <c r="N3896" s="84" t="str">
        <f aca="false">IF(F3896="P","PHY",IF(F3896="G","G",E3896))</f>
        <v>D</v>
      </c>
      <c r="O3896" s="84" t="str">
        <f aca="false">IF(ISNA(VLOOKUP(G3896,BadCanCurves,1,FALSE())),VLOOKUP(D3896,FOLIOS,6,FALSE()),"not used")</f>
        <v>not used</v>
      </c>
      <c r="P3896" s="84" t="n">
        <f aca="false">IF($N3896="P",VLOOKUP(H3896,PrcBuckets,2,FALSE()),0)</f>
        <v>0</v>
      </c>
      <c r="Q3896" s="84" t="n">
        <f aca="false">IF($N3896="D",VLOOKUP(H3896,BasisBuckets,2,FALSE()),0)</f>
        <v>14</v>
      </c>
      <c r="R3896" s="84" t="n">
        <f aca="false">IF($N3896="PHY",VLOOKUP(H3896,PGDBuckets,2,FALSE()),0)</f>
        <v>0</v>
      </c>
      <c r="S3896" s="84" t="n">
        <f aca="false">IF($N3896="G",VLOOKUP(H3896,PGDBuckets,2,FALSE()),0)</f>
        <v>0</v>
      </c>
      <c r="T3896" s="84" t="n">
        <f aca="false">SUM(P3896:S3896)</f>
        <v>14</v>
      </c>
      <c r="U3896" s="84" t="str">
        <f aca="false">IF(O3896="not used","-",O3896&amp;N3896&amp;T3896)</f>
        <v>-</v>
      </c>
      <c r="V3896" s="84" t="str">
        <f aca="false">IF(O3896="Not Used","-",VLOOKUP(D3896,FOLIOS,7,FALSE())&amp;H3896)</f>
        <v>-</v>
      </c>
      <c r="W3896" s="84" t="str">
        <f aca="false">IF(U3896="-","-",O3896&amp;E3896&amp;H3896)</f>
        <v>-</v>
      </c>
      <c r="X3896" s="85" t="str">
        <f aca="false">D3896&amp;G3896</f>
        <v>FT-CAND-ERMS-BASCGPR-AECO/BASIS</v>
      </c>
      <c r="AF3896" s="0" t="str">
        <f aca="false">D3896&amp;V3896</f>
        <v>FT-CAND-ERMS-BAS-</v>
      </c>
    </row>
    <row r="3897" customFormat="false" ht="12.75" hidden="false" customHeight="false" outlineLevel="0" collapsed="false">
      <c r="A3897" s="81" t="n">
        <v>36682</v>
      </c>
      <c r="B3897" s="82" t="s">
        <v>55</v>
      </c>
      <c r="C3897" s="82" t="s">
        <v>56</v>
      </c>
      <c r="D3897" s="82" t="s">
        <v>107</v>
      </c>
      <c r="E3897" s="82" t="s">
        <v>21</v>
      </c>
      <c r="F3897" s="81"/>
      <c r="G3897" s="82" t="s">
        <v>58</v>
      </c>
      <c r="H3897" s="90" t="n">
        <v>41153</v>
      </c>
      <c r="I3897" s="82" t="n">
        <v>0</v>
      </c>
      <c r="J3897" s="82" t="n">
        <v>0</v>
      </c>
      <c r="K3897" s="83" t="n">
        <f aca="false">IF(J3897=0,0,J3897/I3897)</f>
        <v>0</v>
      </c>
      <c r="L3897" s="83" t="n">
        <f aca="false">I3897/UOM</f>
        <v>0</v>
      </c>
      <c r="M3897" s="83" t="n">
        <f aca="false">J3897/UOM</f>
        <v>0</v>
      </c>
      <c r="N3897" s="84" t="str">
        <f aca="false">IF(F3897="P","PHY",IF(F3897="G","G",E3897))</f>
        <v>D</v>
      </c>
      <c r="O3897" s="84" t="str">
        <f aca="false">IF(ISNA(VLOOKUP(G3897,BadCanCurves,1,FALSE())),VLOOKUP(D3897,FOLIOS,6,FALSE()),"not used")</f>
        <v>not used</v>
      </c>
      <c r="P3897" s="84" t="n">
        <f aca="false">IF($N3897="P",VLOOKUP(H3897,PrcBuckets,2,FALSE()),0)</f>
        <v>0</v>
      </c>
      <c r="Q3897" s="84" t="n">
        <f aca="false">IF($N3897="D",VLOOKUP(H3897,BasisBuckets,2,FALSE()),0)</f>
        <v>14</v>
      </c>
      <c r="R3897" s="84" t="n">
        <f aca="false">IF($N3897="PHY",VLOOKUP(H3897,PGDBuckets,2,FALSE()),0)</f>
        <v>0</v>
      </c>
      <c r="S3897" s="84" t="n">
        <f aca="false">IF($N3897="G",VLOOKUP(H3897,PGDBuckets,2,FALSE()),0)</f>
        <v>0</v>
      </c>
      <c r="T3897" s="84" t="n">
        <f aca="false">SUM(P3897:S3897)</f>
        <v>14</v>
      </c>
      <c r="U3897" s="84" t="str">
        <f aca="false">IF(O3897="not used","-",O3897&amp;N3897&amp;T3897)</f>
        <v>-</v>
      </c>
      <c r="V3897" s="84" t="str">
        <f aca="false">IF(O3897="Not Used","-",VLOOKUP(D3897,FOLIOS,7,FALSE())&amp;H3897)</f>
        <v>-</v>
      </c>
      <c r="W3897" s="84" t="str">
        <f aca="false">IF(U3897="-","-",O3897&amp;E3897&amp;H3897)</f>
        <v>-</v>
      </c>
      <c r="X3897" s="85" t="str">
        <f aca="false">D3897&amp;G3897</f>
        <v>FT-CAND-ERMS-BASCGPR-AECO/BASIS</v>
      </c>
      <c r="AF3897" s="0" t="str">
        <f aca="false">D3897&amp;V3897</f>
        <v>FT-CAND-ERMS-BAS-</v>
      </c>
    </row>
    <row r="3898" customFormat="false" ht="12.75" hidden="false" customHeight="false" outlineLevel="0" collapsed="false">
      <c r="A3898" s="81" t="n">
        <v>36682</v>
      </c>
      <c r="B3898" s="82" t="s">
        <v>55</v>
      </c>
      <c r="C3898" s="82" t="s">
        <v>56</v>
      </c>
      <c r="D3898" s="82" t="s">
        <v>107</v>
      </c>
      <c r="E3898" s="82" t="s">
        <v>21</v>
      </c>
      <c r="F3898" s="81"/>
      <c r="G3898" s="82" t="s">
        <v>58</v>
      </c>
      <c r="H3898" s="90" t="n">
        <v>41183</v>
      </c>
      <c r="I3898" s="82" t="n">
        <v>0</v>
      </c>
      <c r="J3898" s="82" t="n">
        <v>0</v>
      </c>
      <c r="K3898" s="83" t="n">
        <f aca="false">IF(J3898=0,0,J3898/I3898)</f>
        <v>0</v>
      </c>
      <c r="L3898" s="83" t="n">
        <f aca="false">I3898/UOM</f>
        <v>0</v>
      </c>
      <c r="M3898" s="83" t="n">
        <f aca="false">J3898/UOM</f>
        <v>0</v>
      </c>
      <c r="N3898" s="84" t="str">
        <f aca="false">IF(F3898="P","PHY",IF(F3898="G","G",E3898))</f>
        <v>D</v>
      </c>
      <c r="O3898" s="84" t="str">
        <f aca="false">IF(ISNA(VLOOKUP(G3898,BadCanCurves,1,FALSE())),VLOOKUP(D3898,FOLIOS,6,FALSE()),"not used")</f>
        <v>not used</v>
      </c>
      <c r="P3898" s="84" t="n">
        <f aca="false">IF($N3898="P",VLOOKUP(H3898,PrcBuckets,2,FALSE()),0)</f>
        <v>0</v>
      </c>
      <c r="Q3898" s="84" t="n">
        <f aca="false">IF($N3898="D",VLOOKUP(H3898,BasisBuckets,2,FALSE()),0)</f>
        <v>14</v>
      </c>
      <c r="R3898" s="84" t="n">
        <f aca="false">IF($N3898="PHY",VLOOKUP(H3898,PGDBuckets,2,FALSE()),0)</f>
        <v>0</v>
      </c>
      <c r="S3898" s="84" t="n">
        <f aca="false">IF($N3898="G",VLOOKUP(H3898,PGDBuckets,2,FALSE()),0)</f>
        <v>0</v>
      </c>
      <c r="T3898" s="84" t="n">
        <f aca="false">SUM(P3898:S3898)</f>
        <v>14</v>
      </c>
      <c r="U3898" s="84" t="str">
        <f aca="false">IF(O3898="not used","-",O3898&amp;N3898&amp;T3898)</f>
        <v>-</v>
      </c>
      <c r="V3898" s="84" t="str">
        <f aca="false">IF(O3898="Not Used","-",VLOOKUP(D3898,FOLIOS,7,FALSE())&amp;H3898)</f>
        <v>-</v>
      </c>
      <c r="W3898" s="84" t="str">
        <f aca="false">IF(U3898="-","-",O3898&amp;E3898&amp;H3898)</f>
        <v>-</v>
      </c>
      <c r="X3898" s="85" t="str">
        <f aca="false">D3898&amp;G3898</f>
        <v>FT-CAND-ERMS-BASCGPR-AECO/BASIS</v>
      </c>
      <c r="AF3898" s="0" t="str">
        <f aca="false">D3898&amp;V3898</f>
        <v>FT-CAND-ERMS-BAS-</v>
      </c>
    </row>
    <row r="3899" customFormat="false" ht="12.75" hidden="false" customHeight="false" outlineLevel="0" collapsed="false">
      <c r="A3899" s="81" t="n">
        <v>36682</v>
      </c>
      <c r="B3899" s="82" t="s">
        <v>55</v>
      </c>
      <c r="C3899" s="82" t="s">
        <v>56</v>
      </c>
      <c r="D3899" s="82" t="s">
        <v>107</v>
      </c>
      <c r="E3899" s="82" t="s">
        <v>21</v>
      </c>
      <c r="F3899" s="81"/>
      <c r="G3899" s="82" t="s">
        <v>58</v>
      </c>
      <c r="H3899" s="90" t="n">
        <v>41214</v>
      </c>
      <c r="I3899" s="82" t="n">
        <v>0</v>
      </c>
      <c r="J3899" s="82" t="n">
        <v>0</v>
      </c>
      <c r="K3899" s="83" t="n">
        <f aca="false">IF(J3899=0,0,J3899/I3899)</f>
        <v>0</v>
      </c>
      <c r="L3899" s="83" t="n">
        <f aca="false">I3899/UOM</f>
        <v>0</v>
      </c>
      <c r="M3899" s="83" t="n">
        <f aca="false">J3899/UOM</f>
        <v>0</v>
      </c>
      <c r="N3899" s="84" t="str">
        <f aca="false">IF(F3899="P","PHY",IF(F3899="G","G",E3899))</f>
        <v>D</v>
      </c>
      <c r="O3899" s="84" t="str">
        <f aca="false">IF(ISNA(VLOOKUP(G3899,BadCanCurves,1,FALSE())),VLOOKUP(D3899,FOLIOS,6,FALSE()),"not used")</f>
        <v>not used</v>
      </c>
      <c r="P3899" s="84" t="n">
        <f aca="false">IF($N3899="P",VLOOKUP(H3899,PrcBuckets,2,FALSE()),0)</f>
        <v>0</v>
      </c>
      <c r="Q3899" s="84" t="n">
        <f aca="false">IF($N3899="D",VLOOKUP(H3899,BasisBuckets,2,FALSE()),0)</f>
        <v>14</v>
      </c>
      <c r="R3899" s="84" t="n">
        <f aca="false">IF($N3899="PHY",VLOOKUP(H3899,PGDBuckets,2,FALSE()),0)</f>
        <v>0</v>
      </c>
      <c r="S3899" s="84" t="n">
        <f aca="false">IF($N3899="G",VLOOKUP(H3899,PGDBuckets,2,FALSE()),0)</f>
        <v>0</v>
      </c>
      <c r="T3899" s="84" t="n">
        <f aca="false">SUM(P3899:S3899)</f>
        <v>14</v>
      </c>
      <c r="U3899" s="84" t="str">
        <f aca="false">IF(O3899="not used","-",O3899&amp;N3899&amp;T3899)</f>
        <v>-</v>
      </c>
      <c r="V3899" s="84" t="str">
        <f aca="false">IF(O3899="Not Used","-",VLOOKUP(D3899,FOLIOS,7,FALSE())&amp;H3899)</f>
        <v>-</v>
      </c>
      <c r="W3899" s="84" t="str">
        <f aca="false">IF(U3899="-","-",O3899&amp;E3899&amp;H3899)</f>
        <v>-</v>
      </c>
      <c r="X3899" s="85" t="str">
        <f aca="false">D3899&amp;G3899</f>
        <v>FT-CAND-ERMS-BASCGPR-AECO/BASIS</v>
      </c>
      <c r="AF3899" s="0" t="str">
        <f aca="false">D3899&amp;V3899</f>
        <v>FT-CAND-ERMS-BAS-</v>
      </c>
    </row>
    <row r="3900" customFormat="false" ht="12.75" hidden="false" customHeight="false" outlineLevel="0" collapsed="false">
      <c r="A3900" s="81" t="n">
        <v>36682</v>
      </c>
      <c r="B3900" s="82" t="s">
        <v>55</v>
      </c>
      <c r="C3900" s="82" t="s">
        <v>56</v>
      </c>
      <c r="D3900" s="82" t="s">
        <v>107</v>
      </c>
      <c r="E3900" s="82" t="s">
        <v>21</v>
      </c>
      <c r="F3900" s="81"/>
      <c r="G3900" s="82" t="s">
        <v>58</v>
      </c>
      <c r="H3900" s="90" t="n">
        <v>41244</v>
      </c>
      <c r="I3900" s="82" t="n">
        <v>0</v>
      </c>
      <c r="J3900" s="82" t="n">
        <v>0</v>
      </c>
      <c r="K3900" s="83" t="n">
        <f aca="false">IF(J3900=0,0,J3900/I3900)</f>
        <v>0</v>
      </c>
      <c r="L3900" s="83" t="n">
        <f aca="false">I3900/UOM</f>
        <v>0</v>
      </c>
      <c r="M3900" s="83" t="n">
        <f aca="false">J3900/UOM</f>
        <v>0</v>
      </c>
      <c r="N3900" s="84" t="str">
        <f aca="false">IF(F3900="P","PHY",IF(F3900="G","G",E3900))</f>
        <v>D</v>
      </c>
      <c r="O3900" s="84" t="str">
        <f aca="false">IF(ISNA(VLOOKUP(G3900,BadCanCurves,1,FALSE())),VLOOKUP(D3900,FOLIOS,6,FALSE()),"not used")</f>
        <v>not used</v>
      </c>
      <c r="P3900" s="84" t="n">
        <f aca="false">IF($N3900="P",VLOOKUP(H3900,PrcBuckets,2,FALSE()),0)</f>
        <v>0</v>
      </c>
      <c r="Q3900" s="84" t="n">
        <f aca="false">IF($N3900="D",VLOOKUP(H3900,BasisBuckets,2,FALSE()),0)</f>
        <v>14</v>
      </c>
      <c r="R3900" s="84" t="n">
        <f aca="false">IF($N3900="PHY",VLOOKUP(H3900,PGDBuckets,2,FALSE()),0)</f>
        <v>0</v>
      </c>
      <c r="S3900" s="84" t="n">
        <f aca="false">IF($N3900="G",VLOOKUP(H3900,PGDBuckets,2,FALSE()),0)</f>
        <v>0</v>
      </c>
      <c r="T3900" s="84" t="n">
        <f aca="false">SUM(P3900:S3900)</f>
        <v>14</v>
      </c>
      <c r="U3900" s="84" t="str">
        <f aca="false">IF(O3900="not used","-",O3900&amp;N3900&amp;T3900)</f>
        <v>-</v>
      </c>
      <c r="V3900" s="84" t="str">
        <f aca="false">IF(O3900="Not Used","-",VLOOKUP(D3900,FOLIOS,7,FALSE())&amp;H3900)</f>
        <v>-</v>
      </c>
      <c r="W3900" s="84" t="str">
        <f aca="false">IF(U3900="-","-",O3900&amp;E3900&amp;H3900)</f>
        <v>-</v>
      </c>
      <c r="X3900" s="85" t="str">
        <f aca="false">D3900&amp;G3900</f>
        <v>FT-CAND-ERMS-BASCGPR-AECO/BASIS</v>
      </c>
      <c r="AF3900" s="0" t="str">
        <f aca="false">D3900&amp;V3900</f>
        <v>FT-CAND-ERMS-BAS-</v>
      </c>
    </row>
    <row r="3901" customFormat="false" ht="12.75" hidden="false" customHeight="false" outlineLevel="0" collapsed="false">
      <c r="A3901" s="81" t="n">
        <v>36682</v>
      </c>
      <c r="B3901" s="82" t="s">
        <v>55</v>
      </c>
      <c r="C3901" s="82" t="s">
        <v>56</v>
      </c>
      <c r="D3901" s="82" t="s">
        <v>107</v>
      </c>
      <c r="E3901" s="82" t="s">
        <v>21</v>
      </c>
      <c r="F3901" s="81"/>
      <c r="G3901" s="82" t="s">
        <v>58</v>
      </c>
      <c r="H3901" s="90" t="n">
        <v>41275</v>
      </c>
      <c r="I3901" s="82" t="n">
        <v>0</v>
      </c>
      <c r="J3901" s="82" t="n">
        <v>0</v>
      </c>
      <c r="K3901" s="83" t="n">
        <f aca="false">IF(J3901=0,0,J3901/I3901)</f>
        <v>0</v>
      </c>
      <c r="L3901" s="83" t="n">
        <f aca="false">I3901/UOM</f>
        <v>0</v>
      </c>
      <c r="M3901" s="83" t="n">
        <f aca="false">J3901/UOM</f>
        <v>0</v>
      </c>
      <c r="N3901" s="84" t="str">
        <f aca="false">IF(F3901="P","PHY",IF(F3901="G","G",E3901))</f>
        <v>D</v>
      </c>
      <c r="O3901" s="84" t="str">
        <f aca="false">IF(ISNA(VLOOKUP(G3901,BadCanCurves,1,FALSE())),VLOOKUP(D3901,FOLIOS,6,FALSE()),"not used")</f>
        <v>not used</v>
      </c>
      <c r="P3901" s="84" t="n">
        <f aca="false">IF($N3901="P",VLOOKUP(H3901,PrcBuckets,2,FALSE()),0)</f>
        <v>0</v>
      </c>
      <c r="Q3901" s="84" t="n">
        <f aca="false">IF($N3901="D",VLOOKUP(H3901,BasisBuckets,2,FALSE()),0)</f>
        <v>14</v>
      </c>
      <c r="R3901" s="84" t="n">
        <f aca="false">IF($N3901="PHY",VLOOKUP(H3901,PGDBuckets,2,FALSE()),0)</f>
        <v>0</v>
      </c>
      <c r="S3901" s="84" t="n">
        <f aca="false">IF($N3901="G",VLOOKUP(H3901,PGDBuckets,2,FALSE()),0)</f>
        <v>0</v>
      </c>
      <c r="T3901" s="84" t="n">
        <f aca="false">SUM(P3901:S3901)</f>
        <v>14</v>
      </c>
      <c r="U3901" s="84" t="str">
        <f aca="false">IF(O3901="not used","-",O3901&amp;N3901&amp;T3901)</f>
        <v>-</v>
      </c>
      <c r="V3901" s="84" t="str">
        <f aca="false">IF(O3901="Not Used","-",VLOOKUP(D3901,FOLIOS,7,FALSE())&amp;H3901)</f>
        <v>-</v>
      </c>
      <c r="W3901" s="84" t="str">
        <f aca="false">IF(U3901="-","-",O3901&amp;E3901&amp;H3901)</f>
        <v>-</v>
      </c>
      <c r="X3901" s="85" t="str">
        <f aca="false">D3901&amp;G3901</f>
        <v>FT-CAND-ERMS-BASCGPR-AECO/BASIS</v>
      </c>
      <c r="AF3901" s="0" t="str">
        <f aca="false">D3901&amp;V3901</f>
        <v>FT-CAND-ERMS-BAS-</v>
      </c>
    </row>
    <row r="3902" customFormat="false" ht="12.75" hidden="false" customHeight="false" outlineLevel="0" collapsed="false">
      <c r="A3902" s="81" t="n">
        <v>36682</v>
      </c>
      <c r="B3902" s="82" t="s">
        <v>55</v>
      </c>
      <c r="C3902" s="82" t="s">
        <v>56</v>
      </c>
      <c r="D3902" s="82" t="s">
        <v>107</v>
      </c>
      <c r="E3902" s="82" t="s">
        <v>21</v>
      </c>
      <c r="F3902" s="81"/>
      <c r="G3902" s="82" t="s">
        <v>58</v>
      </c>
      <c r="H3902" s="90" t="n">
        <v>41306</v>
      </c>
      <c r="I3902" s="82" t="n">
        <v>0</v>
      </c>
      <c r="J3902" s="82" t="n">
        <v>0</v>
      </c>
      <c r="K3902" s="83" t="n">
        <f aca="false">IF(J3902=0,0,J3902/I3902)</f>
        <v>0</v>
      </c>
      <c r="L3902" s="83" t="n">
        <f aca="false">I3902/UOM</f>
        <v>0</v>
      </c>
      <c r="M3902" s="83" t="n">
        <f aca="false">J3902/UOM</f>
        <v>0</v>
      </c>
      <c r="N3902" s="84" t="str">
        <f aca="false">IF(F3902="P","PHY",IF(F3902="G","G",E3902))</f>
        <v>D</v>
      </c>
      <c r="O3902" s="84" t="str">
        <f aca="false">IF(ISNA(VLOOKUP(G3902,BadCanCurves,1,FALSE())),VLOOKUP(D3902,FOLIOS,6,FALSE()),"not used")</f>
        <v>not used</v>
      </c>
      <c r="P3902" s="84" t="n">
        <f aca="false">IF($N3902="P",VLOOKUP(H3902,PrcBuckets,2,FALSE()),0)</f>
        <v>0</v>
      </c>
      <c r="Q3902" s="84" t="n">
        <f aca="false">IF($N3902="D",VLOOKUP(H3902,BasisBuckets,2,FALSE()),0)</f>
        <v>14</v>
      </c>
      <c r="R3902" s="84" t="n">
        <f aca="false">IF($N3902="PHY",VLOOKUP(H3902,PGDBuckets,2,FALSE()),0)</f>
        <v>0</v>
      </c>
      <c r="S3902" s="84" t="n">
        <f aca="false">IF($N3902="G",VLOOKUP(H3902,PGDBuckets,2,FALSE()),0)</f>
        <v>0</v>
      </c>
      <c r="T3902" s="84" t="n">
        <f aca="false">SUM(P3902:S3902)</f>
        <v>14</v>
      </c>
      <c r="U3902" s="84" t="str">
        <f aca="false">IF(O3902="not used","-",O3902&amp;N3902&amp;T3902)</f>
        <v>-</v>
      </c>
      <c r="V3902" s="84" t="str">
        <f aca="false">IF(O3902="Not Used","-",VLOOKUP(D3902,FOLIOS,7,FALSE())&amp;H3902)</f>
        <v>-</v>
      </c>
      <c r="W3902" s="84" t="str">
        <f aca="false">IF(U3902="-","-",O3902&amp;E3902&amp;H3902)</f>
        <v>-</v>
      </c>
      <c r="X3902" s="85" t="str">
        <f aca="false">D3902&amp;G3902</f>
        <v>FT-CAND-ERMS-BASCGPR-AECO/BASIS</v>
      </c>
      <c r="AF3902" s="0" t="str">
        <f aca="false">D3902&amp;V3902</f>
        <v>FT-CAND-ERMS-BAS-</v>
      </c>
    </row>
    <row r="3903" customFormat="false" ht="12.75" hidden="false" customHeight="false" outlineLevel="0" collapsed="false">
      <c r="A3903" s="81" t="n">
        <v>36682</v>
      </c>
      <c r="B3903" s="82" t="s">
        <v>55</v>
      </c>
      <c r="C3903" s="82" t="s">
        <v>56</v>
      </c>
      <c r="D3903" s="82" t="s">
        <v>107</v>
      </c>
      <c r="E3903" s="82" t="s">
        <v>21</v>
      </c>
      <c r="F3903" s="81"/>
      <c r="G3903" s="82" t="s">
        <v>58</v>
      </c>
      <c r="H3903" s="90" t="n">
        <v>41334</v>
      </c>
      <c r="I3903" s="82" t="n">
        <v>0</v>
      </c>
      <c r="J3903" s="82" t="n">
        <v>0</v>
      </c>
      <c r="K3903" s="83" t="n">
        <f aca="false">IF(J3903=0,0,J3903/I3903)</f>
        <v>0</v>
      </c>
      <c r="L3903" s="83" t="n">
        <f aca="false">I3903/UOM</f>
        <v>0</v>
      </c>
      <c r="M3903" s="83" t="n">
        <f aca="false">J3903/UOM</f>
        <v>0</v>
      </c>
      <c r="N3903" s="84" t="str">
        <f aca="false">IF(F3903="P","PHY",IF(F3903="G","G",E3903))</f>
        <v>D</v>
      </c>
      <c r="O3903" s="84" t="str">
        <f aca="false">IF(ISNA(VLOOKUP(G3903,BadCanCurves,1,FALSE())),VLOOKUP(D3903,FOLIOS,6,FALSE()),"not used")</f>
        <v>not used</v>
      </c>
      <c r="P3903" s="84" t="n">
        <f aca="false">IF($N3903="P",VLOOKUP(H3903,PrcBuckets,2,FALSE()),0)</f>
        <v>0</v>
      </c>
      <c r="Q3903" s="84" t="n">
        <f aca="false">IF($N3903="D",VLOOKUP(H3903,BasisBuckets,2,FALSE()),0)</f>
        <v>14</v>
      </c>
      <c r="R3903" s="84" t="n">
        <f aca="false">IF($N3903="PHY",VLOOKUP(H3903,PGDBuckets,2,FALSE()),0)</f>
        <v>0</v>
      </c>
      <c r="S3903" s="84" t="n">
        <f aca="false">IF($N3903="G",VLOOKUP(H3903,PGDBuckets,2,FALSE()),0)</f>
        <v>0</v>
      </c>
      <c r="T3903" s="84" t="n">
        <f aca="false">SUM(P3903:S3903)</f>
        <v>14</v>
      </c>
      <c r="U3903" s="84" t="str">
        <f aca="false">IF(O3903="not used","-",O3903&amp;N3903&amp;T3903)</f>
        <v>-</v>
      </c>
      <c r="V3903" s="84" t="str">
        <f aca="false">IF(O3903="Not Used","-",VLOOKUP(D3903,FOLIOS,7,FALSE())&amp;H3903)</f>
        <v>-</v>
      </c>
      <c r="W3903" s="84" t="str">
        <f aca="false">IF(U3903="-","-",O3903&amp;E3903&amp;H3903)</f>
        <v>-</v>
      </c>
      <c r="X3903" s="85" t="str">
        <f aca="false">D3903&amp;G3903</f>
        <v>FT-CAND-ERMS-BASCGPR-AECO/BASIS</v>
      </c>
      <c r="AF3903" s="0" t="str">
        <f aca="false">D3903&amp;V3903</f>
        <v>FT-CAND-ERMS-BAS-</v>
      </c>
    </row>
    <row r="3904" customFormat="false" ht="12.75" hidden="false" customHeight="false" outlineLevel="0" collapsed="false">
      <c r="A3904" s="81" t="n">
        <v>36682</v>
      </c>
      <c r="B3904" s="82" t="s">
        <v>55</v>
      </c>
      <c r="C3904" s="82" t="s">
        <v>56</v>
      </c>
      <c r="D3904" s="82" t="s">
        <v>107</v>
      </c>
      <c r="E3904" s="82" t="s">
        <v>21</v>
      </c>
      <c r="F3904" s="81"/>
      <c r="G3904" s="82" t="s">
        <v>58</v>
      </c>
      <c r="H3904" s="90" t="n">
        <v>41365</v>
      </c>
      <c r="I3904" s="82" t="n">
        <v>0</v>
      </c>
      <c r="J3904" s="82" t="n">
        <v>0</v>
      </c>
      <c r="K3904" s="83" t="n">
        <f aca="false">IF(J3904=0,0,J3904/I3904)</f>
        <v>0</v>
      </c>
      <c r="L3904" s="83" t="n">
        <f aca="false">I3904/UOM</f>
        <v>0</v>
      </c>
      <c r="M3904" s="83" t="n">
        <f aca="false">J3904/UOM</f>
        <v>0</v>
      </c>
      <c r="N3904" s="84" t="str">
        <f aca="false">IF(F3904="P","PHY",IF(F3904="G","G",E3904))</f>
        <v>D</v>
      </c>
      <c r="O3904" s="84" t="str">
        <f aca="false">IF(ISNA(VLOOKUP(G3904,BadCanCurves,1,FALSE())),VLOOKUP(D3904,FOLIOS,6,FALSE()),"not used")</f>
        <v>not used</v>
      </c>
      <c r="P3904" s="84" t="n">
        <f aca="false">IF($N3904="P",VLOOKUP(H3904,PrcBuckets,2,FALSE()),0)</f>
        <v>0</v>
      </c>
      <c r="Q3904" s="84" t="n">
        <f aca="false">IF($N3904="D",VLOOKUP(H3904,BasisBuckets,2,FALSE()),0)</f>
        <v>14</v>
      </c>
      <c r="R3904" s="84" t="n">
        <f aca="false">IF($N3904="PHY",VLOOKUP(H3904,PGDBuckets,2,FALSE()),0)</f>
        <v>0</v>
      </c>
      <c r="S3904" s="84" t="n">
        <f aca="false">IF($N3904="G",VLOOKUP(H3904,PGDBuckets,2,FALSE()),0)</f>
        <v>0</v>
      </c>
      <c r="T3904" s="84" t="n">
        <f aca="false">SUM(P3904:S3904)</f>
        <v>14</v>
      </c>
      <c r="U3904" s="84" t="str">
        <f aca="false">IF(O3904="not used","-",O3904&amp;N3904&amp;T3904)</f>
        <v>-</v>
      </c>
      <c r="V3904" s="84" t="str">
        <f aca="false">IF(O3904="Not Used","-",VLOOKUP(D3904,FOLIOS,7,FALSE())&amp;H3904)</f>
        <v>-</v>
      </c>
      <c r="W3904" s="84" t="str">
        <f aca="false">IF(U3904="-","-",O3904&amp;E3904&amp;H3904)</f>
        <v>-</v>
      </c>
      <c r="X3904" s="85" t="str">
        <f aca="false">D3904&amp;G3904</f>
        <v>FT-CAND-ERMS-BASCGPR-AECO/BASIS</v>
      </c>
      <c r="AF3904" s="0" t="str">
        <f aca="false">D3904&amp;V3904</f>
        <v>FT-CAND-ERMS-BAS-</v>
      </c>
    </row>
    <row r="3905" customFormat="false" ht="12.75" hidden="false" customHeight="false" outlineLevel="0" collapsed="false">
      <c r="A3905" s="81" t="n">
        <v>36682</v>
      </c>
      <c r="B3905" s="82" t="s">
        <v>55</v>
      </c>
      <c r="C3905" s="82" t="s">
        <v>56</v>
      </c>
      <c r="D3905" s="82" t="s">
        <v>107</v>
      </c>
      <c r="E3905" s="82" t="s">
        <v>21</v>
      </c>
      <c r="F3905" s="81"/>
      <c r="G3905" s="82" t="s">
        <v>58</v>
      </c>
      <c r="H3905" s="90" t="n">
        <v>41395</v>
      </c>
      <c r="I3905" s="82" t="n">
        <v>0</v>
      </c>
      <c r="J3905" s="82" t="n">
        <v>0</v>
      </c>
      <c r="K3905" s="83" t="n">
        <f aca="false">IF(J3905=0,0,J3905/I3905)</f>
        <v>0</v>
      </c>
      <c r="L3905" s="83" t="n">
        <f aca="false">I3905/UOM</f>
        <v>0</v>
      </c>
      <c r="M3905" s="83" t="n">
        <f aca="false">J3905/UOM</f>
        <v>0</v>
      </c>
      <c r="N3905" s="84" t="str">
        <f aca="false">IF(F3905="P","PHY",IF(F3905="G","G",E3905))</f>
        <v>D</v>
      </c>
      <c r="O3905" s="84" t="str">
        <f aca="false">IF(ISNA(VLOOKUP(G3905,BadCanCurves,1,FALSE())),VLOOKUP(D3905,FOLIOS,6,FALSE()),"not used")</f>
        <v>not used</v>
      </c>
      <c r="P3905" s="84" t="n">
        <f aca="false">IF($N3905="P",VLOOKUP(H3905,PrcBuckets,2,FALSE()),0)</f>
        <v>0</v>
      </c>
      <c r="Q3905" s="84" t="n">
        <f aca="false">IF($N3905="D",VLOOKUP(H3905,BasisBuckets,2,FALSE()),0)</f>
        <v>14</v>
      </c>
      <c r="R3905" s="84" t="n">
        <f aca="false">IF($N3905="PHY",VLOOKUP(H3905,PGDBuckets,2,FALSE()),0)</f>
        <v>0</v>
      </c>
      <c r="S3905" s="84" t="n">
        <f aca="false">IF($N3905="G",VLOOKUP(H3905,PGDBuckets,2,FALSE()),0)</f>
        <v>0</v>
      </c>
      <c r="T3905" s="84" t="n">
        <f aca="false">SUM(P3905:S3905)</f>
        <v>14</v>
      </c>
      <c r="U3905" s="84" t="str">
        <f aca="false">IF(O3905="not used","-",O3905&amp;N3905&amp;T3905)</f>
        <v>-</v>
      </c>
      <c r="V3905" s="84" t="str">
        <f aca="false">IF(O3905="Not Used","-",VLOOKUP(D3905,FOLIOS,7,FALSE())&amp;H3905)</f>
        <v>-</v>
      </c>
      <c r="W3905" s="84" t="str">
        <f aca="false">IF(U3905="-","-",O3905&amp;E3905&amp;H3905)</f>
        <v>-</v>
      </c>
      <c r="X3905" s="85" t="str">
        <f aca="false">D3905&amp;G3905</f>
        <v>FT-CAND-ERMS-BASCGPR-AECO/BASIS</v>
      </c>
      <c r="AF3905" s="0" t="str">
        <f aca="false">D3905&amp;V3905</f>
        <v>FT-CAND-ERMS-BAS-</v>
      </c>
    </row>
    <row r="3906" customFormat="false" ht="12.75" hidden="false" customHeight="false" outlineLevel="0" collapsed="false">
      <c r="A3906" s="81" t="n">
        <v>36682</v>
      </c>
      <c r="B3906" s="82" t="s">
        <v>55</v>
      </c>
      <c r="C3906" s="82" t="s">
        <v>56</v>
      </c>
      <c r="D3906" s="82" t="s">
        <v>107</v>
      </c>
      <c r="E3906" s="82" t="s">
        <v>21</v>
      </c>
      <c r="F3906" s="81"/>
      <c r="G3906" s="82" t="s">
        <v>58</v>
      </c>
      <c r="H3906" s="90" t="n">
        <v>41426</v>
      </c>
      <c r="I3906" s="82" t="n">
        <v>0</v>
      </c>
      <c r="J3906" s="82" t="n">
        <v>0</v>
      </c>
      <c r="K3906" s="83" t="n">
        <f aca="false">IF(J3906=0,0,J3906/I3906)</f>
        <v>0</v>
      </c>
      <c r="L3906" s="83" t="n">
        <f aca="false">I3906/UOM</f>
        <v>0</v>
      </c>
      <c r="M3906" s="83" t="n">
        <f aca="false">J3906/UOM</f>
        <v>0</v>
      </c>
      <c r="N3906" s="84" t="str">
        <f aca="false">IF(F3906="P","PHY",IF(F3906="G","G",E3906))</f>
        <v>D</v>
      </c>
      <c r="O3906" s="84" t="str">
        <f aca="false">IF(ISNA(VLOOKUP(G3906,BadCanCurves,1,FALSE())),VLOOKUP(D3906,FOLIOS,6,FALSE()),"not used")</f>
        <v>not used</v>
      </c>
      <c r="P3906" s="84" t="n">
        <f aca="false">IF($N3906="P",VLOOKUP(H3906,PrcBuckets,2,FALSE()),0)</f>
        <v>0</v>
      </c>
      <c r="Q3906" s="84" t="n">
        <f aca="false">IF($N3906="D",VLOOKUP(H3906,BasisBuckets,2,FALSE()),0)</f>
        <v>14</v>
      </c>
      <c r="R3906" s="84" t="n">
        <f aca="false">IF($N3906="PHY",VLOOKUP(H3906,PGDBuckets,2,FALSE()),0)</f>
        <v>0</v>
      </c>
      <c r="S3906" s="84" t="n">
        <f aca="false">IF($N3906="G",VLOOKUP(H3906,PGDBuckets,2,FALSE()),0)</f>
        <v>0</v>
      </c>
      <c r="T3906" s="84" t="n">
        <f aca="false">SUM(P3906:S3906)</f>
        <v>14</v>
      </c>
      <c r="U3906" s="84" t="str">
        <f aca="false">IF(O3906="not used","-",O3906&amp;N3906&amp;T3906)</f>
        <v>-</v>
      </c>
      <c r="V3906" s="84" t="str">
        <f aca="false">IF(O3906="Not Used","-",VLOOKUP(D3906,FOLIOS,7,FALSE())&amp;H3906)</f>
        <v>-</v>
      </c>
      <c r="W3906" s="84" t="str">
        <f aca="false">IF(U3906="-","-",O3906&amp;E3906&amp;H3906)</f>
        <v>-</v>
      </c>
      <c r="X3906" s="85" t="str">
        <f aca="false">D3906&amp;G3906</f>
        <v>FT-CAND-ERMS-BASCGPR-AECO/BASIS</v>
      </c>
      <c r="AF3906" s="0" t="str">
        <f aca="false">D3906&amp;V3906</f>
        <v>FT-CAND-ERMS-BAS-</v>
      </c>
    </row>
    <row r="3907" customFormat="false" ht="12.75" hidden="false" customHeight="false" outlineLevel="0" collapsed="false">
      <c r="A3907" s="81" t="n">
        <v>36682</v>
      </c>
      <c r="B3907" s="82" t="s">
        <v>55</v>
      </c>
      <c r="C3907" s="82" t="s">
        <v>56</v>
      </c>
      <c r="D3907" s="82" t="s">
        <v>107</v>
      </c>
      <c r="E3907" s="82" t="s">
        <v>21</v>
      </c>
      <c r="F3907" s="81"/>
      <c r="G3907" s="82" t="s">
        <v>58</v>
      </c>
      <c r="H3907" s="90" t="n">
        <v>41456</v>
      </c>
      <c r="I3907" s="82" t="n">
        <v>0</v>
      </c>
      <c r="J3907" s="82" t="n">
        <v>0</v>
      </c>
      <c r="K3907" s="83" t="n">
        <f aca="false">IF(J3907=0,0,J3907/I3907)</f>
        <v>0</v>
      </c>
      <c r="L3907" s="83" t="n">
        <f aca="false">I3907/UOM</f>
        <v>0</v>
      </c>
      <c r="M3907" s="83" t="n">
        <f aca="false">J3907/UOM</f>
        <v>0</v>
      </c>
      <c r="N3907" s="84" t="str">
        <f aca="false">IF(F3907="P","PHY",IF(F3907="G","G",E3907))</f>
        <v>D</v>
      </c>
      <c r="O3907" s="84" t="str">
        <f aca="false">IF(ISNA(VLOOKUP(G3907,BadCanCurves,1,FALSE())),VLOOKUP(D3907,FOLIOS,6,FALSE()),"not used")</f>
        <v>not used</v>
      </c>
      <c r="P3907" s="84" t="n">
        <f aca="false">IF($N3907="P",VLOOKUP(H3907,PrcBuckets,2,FALSE()),0)</f>
        <v>0</v>
      </c>
      <c r="Q3907" s="84" t="n">
        <f aca="false">IF($N3907="D",VLOOKUP(H3907,BasisBuckets,2,FALSE()),0)</f>
        <v>14</v>
      </c>
      <c r="R3907" s="84" t="n">
        <f aca="false">IF($N3907="PHY",VLOOKUP(H3907,PGDBuckets,2,FALSE()),0)</f>
        <v>0</v>
      </c>
      <c r="S3907" s="84" t="n">
        <f aca="false">IF($N3907="G",VLOOKUP(H3907,PGDBuckets,2,FALSE()),0)</f>
        <v>0</v>
      </c>
      <c r="T3907" s="84" t="n">
        <f aca="false">SUM(P3907:S3907)</f>
        <v>14</v>
      </c>
      <c r="U3907" s="84" t="str">
        <f aca="false">IF(O3907="not used","-",O3907&amp;N3907&amp;T3907)</f>
        <v>-</v>
      </c>
      <c r="V3907" s="84" t="str">
        <f aca="false">IF(O3907="Not Used","-",VLOOKUP(D3907,FOLIOS,7,FALSE())&amp;H3907)</f>
        <v>-</v>
      </c>
      <c r="W3907" s="84" t="str">
        <f aca="false">IF(U3907="-","-",O3907&amp;E3907&amp;H3907)</f>
        <v>-</v>
      </c>
      <c r="X3907" s="85" t="str">
        <f aca="false">D3907&amp;G3907</f>
        <v>FT-CAND-ERMS-BASCGPR-AECO/BASIS</v>
      </c>
      <c r="AF3907" s="0" t="str">
        <f aca="false">D3907&amp;V3907</f>
        <v>FT-CAND-ERMS-BAS-</v>
      </c>
    </row>
    <row r="3908" customFormat="false" ht="12.75" hidden="false" customHeight="false" outlineLevel="0" collapsed="false">
      <c r="A3908" s="81" t="n">
        <v>36682</v>
      </c>
      <c r="B3908" s="82" t="s">
        <v>55</v>
      </c>
      <c r="C3908" s="82" t="s">
        <v>56</v>
      </c>
      <c r="D3908" s="82" t="s">
        <v>107</v>
      </c>
      <c r="E3908" s="82" t="s">
        <v>21</v>
      </c>
      <c r="F3908" s="81"/>
      <c r="G3908" s="82" t="s">
        <v>58</v>
      </c>
      <c r="H3908" s="90" t="n">
        <v>41487</v>
      </c>
      <c r="I3908" s="82" t="n">
        <v>0</v>
      </c>
      <c r="J3908" s="82" t="n">
        <v>0</v>
      </c>
      <c r="K3908" s="83" t="n">
        <f aca="false">IF(J3908=0,0,J3908/I3908)</f>
        <v>0</v>
      </c>
      <c r="L3908" s="83" t="n">
        <f aca="false">I3908/UOM</f>
        <v>0</v>
      </c>
      <c r="M3908" s="83" t="n">
        <f aca="false">J3908/UOM</f>
        <v>0</v>
      </c>
      <c r="N3908" s="84" t="str">
        <f aca="false">IF(F3908="P","PHY",IF(F3908="G","G",E3908))</f>
        <v>D</v>
      </c>
      <c r="O3908" s="84" t="str">
        <f aca="false">IF(ISNA(VLOOKUP(G3908,BadCanCurves,1,FALSE())),VLOOKUP(D3908,FOLIOS,6,FALSE()),"not used")</f>
        <v>not used</v>
      </c>
      <c r="P3908" s="84" t="n">
        <f aca="false">IF($N3908="P",VLOOKUP(H3908,PrcBuckets,2,FALSE()),0)</f>
        <v>0</v>
      </c>
      <c r="Q3908" s="84" t="n">
        <f aca="false">IF($N3908="D",VLOOKUP(H3908,BasisBuckets,2,FALSE()),0)</f>
        <v>14</v>
      </c>
      <c r="R3908" s="84" t="n">
        <f aca="false">IF($N3908="PHY",VLOOKUP(H3908,PGDBuckets,2,FALSE()),0)</f>
        <v>0</v>
      </c>
      <c r="S3908" s="84" t="n">
        <f aca="false">IF($N3908="G",VLOOKUP(H3908,PGDBuckets,2,FALSE()),0)</f>
        <v>0</v>
      </c>
      <c r="T3908" s="84" t="n">
        <f aca="false">SUM(P3908:S3908)</f>
        <v>14</v>
      </c>
      <c r="U3908" s="84" t="str">
        <f aca="false">IF(O3908="not used","-",O3908&amp;N3908&amp;T3908)</f>
        <v>-</v>
      </c>
      <c r="V3908" s="84" t="str">
        <f aca="false">IF(O3908="Not Used","-",VLOOKUP(D3908,FOLIOS,7,FALSE())&amp;H3908)</f>
        <v>-</v>
      </c>
      <c r="W3908" s="84" t="str">
        <f aca="false">IF(U3908="-","-",O3908&amp;E3908&amp;H3908)</f>
        <v>-</v>
      </c>
      <c r="X3908" s="85" t="str">
        <f aca="false">D3908&amp;G3908</f>
        <v>FT-CAND-ERMS-BASCGPR-AECO/BASIS</v>
      </c>
      <c r="AF3908" s="0" t="str">
        <f aca="false">D3908&amp;V3908</f>
        <v>FT-CAND-ERMS-BAS-</v>
      </c>
    </row>
    <row r="3909" customFormat="false" ht="12.75" hidden="false" customHeight="false" outlineLevel="0" collapsed="false">
      <c r="A3909" s="81" t="n">
        <v>36682</v>
      </c>
      <c r="B3909" s="82" t="s">
        <v>55</v>
      </c>
      <c r="C3909" s="82" t="s">
        <v>56</v>
      </c>
      <c r="D3909" s="82" t="s">
        <v>107</v>
      </c>
      <c r="E3909" s="82" t="s">
        <v>21</v>
      </c>
      <c r="F3909" s="81"/>
      <c r="G3909" s="82" t="s">
        <v>58</v>
      </c>
      <c r="H3909" s="90" t="n">
        <v>41518</v>
      </c>
      <c r="I3909" s="82" t="n">
        <v>0</v>
      </c>
      <c r="J3909" s="82" t="n">
        <v>0</v>
      </c>
      <c r="K3909" s="83" t="n">
        <f aca="false">IF(J3909=0,0,J3909/I3909)</f>
        <v>0</v>
      </c>
      <c r="L3909" s="83" t="n">
        <f aca="false">I3909/UOM</f>
        <v>0</v>
      </c>
      <c r="M3909" s="83" t="n">
        <f aca="false">J3909/UOM</f>
        <v>0</v>
      </c>
      <c r="N3909" s="84" t="str">
        <f aca="false">IF(F3909="P","PHY",IF(F3909="G","G",E3909))</f>
        <v>D</v>
      </c>
      <c r="O3909" s="84" t="str">
        <f aca="false">IF(ISNA(VLOOKUP(G3909,BadCanCurves,1,FALSE())),VLOOKUP(D3909,FOLIOS,6,FALSE()),"not used")</f>
        <v>not used</v>
      </c>
      <c r="P3909" s="84" t="n">
        <f aca="false">IF($N3909="P",VLOOKUP(H3909,PrcBuckets,2,FALSE()),0)</f>
        <v>0</v>
      </c>
      <c r="Q3909" s="84" t="n">
        <f aca="false">IF($N3909="D",VLOOKUP(H3909,BasisBuckets,2,FALSE()),0)</f>
        <v>14</v>
      </c>
      <c r="R3909" s="84" t="n">
        <f aca="false">IF($N3909="PHY",VLOOKUP(H3909,PGDBuckets,2,FALSE()),0)</f>
        <v>0</v>
      </c>
      <c r="S3909" s="84" t="n">
        <f aca="false">IF($N3909="G",VLOOKUP(H3909,PGDBuckets,2,FALSE()),0)</f>
        <v>0</v>
      </c>
      <c r="T3909" s="84" t="n">
        <f aca="false">SUM(P3909:S3909)</f>
        <v>14</v>
      </c>
      <c r="U3909" s="84" t="str">
        <f aca="false">IF(O3909="not used","-",O3909&amp;N3909&amp;T3909)</f>
        <v>-</v>
      </c>
      <c r="V3909" s="84" t="str">
        <f aca="false">IF(O3909="Not Used","-",VLOOKUP(D3909,FOLIOS,7,FALSE())&amp;H3909)</f>
        <v>-</v>
      </c>
      <c r="W3909" s="84" t="str">
        <f aca="false">IF(U3909="-","-",O3909&amp;E3909&amp;H3909)</f>
        <v>-</v>
      </c>
      <c r="X3909" s="85" t="str">
        <f aca="false">D3909&amp;G3909</f>
        <v>FT-CAND-ERMS-BASCGPR-AECO/BASIS</v>
      </c>
      <c r="AF3909" s="0" t="str">
        <f aca="false">D3909&amp;V3909</f>
        <v>FT-CAND-ERMS-BAS-</v>
      </c>
    </row>
    <row r="3910" customFormat="false" ht="12.75" hidden="false" customHeight="false" outlineLevel="0" collapsed="false">
      <c r="A3910" s="81" t="n">
        <v>36682</v>
      </c>
      <c r="B3910" s="82" t="s">
        <v>55</v>
      </c>
      <c r="C3910" s="82" t="s">
        <v>56</v>
      </c>
      <c r="D3910" s="82" t="s">
        <v>107</v>
      </c>
      <c r="E3910" s="82" t="s">
        <v>21</v>
      </c>
      <c r="F3910" s="81"/>
      <c r="G3910" s="82" t="s">
        <v>58</v>
      </c>
      <c r="H3910" s="90" t="n">
        <v>41548</v>
      </c>
      <c r="I3910" s="82" t="n">
        <v>0</v>
      </c>
      <c r="J3910" s="82" t="n">
        <v>0</v>
      </c>
      <c r="K3910" s="83" t="n">
        <f aca="false">IF(J3910=0,0,J3910/I3910)</f>
        <v>0</v>
      </c>
      <c r="L3910" s="83" t="n">
        <f aca="false">I3910/UOM</f>
        <v>0</v>
      </c>
      <c r="M3910" s="83" t="n">
        <f aca="false">J3910/UOM</f>
        <v>0</v>
      </c>
      <c r="N3910" s="84" t="str">
        <f aca="false">IF(F3910="P","PHY",IF(F3910="G","G",E3910))</f>
        <v>D</v>
      </c>
      <c r="O3910" s="84" t="str">
        <f aca="false">IF(ISNA(VLOOKUP(G3910,BadCanCurves,1,FALSE())),VLOOKUP(D3910,FOLIOS,6,FALSE()),"not used")</f>
        <v>not used</v>
      </c>
      <c r="P3910" s="84" t="n">
        <f aca="false">IF($N3910="P",VLOOKUP(H3910,PrcBuckets,2,FALSE()),0)</f>
        <v>0</v>
      </c>
      <c r="Q3910" s="84" t="n">
        <f aca="false">IF($N3910="D",VLOOKUP(H3910,BasisBuckets,2,FALSE()),0)</f>
        <v>14</v>
      </c>
      <c r="R3910" s="84" t="n">
        <f aca="false">IF($N3910="PHY",VLOOKUP(H3910,PGDBuckets,2,FALSE()),0)</f>
        <v>0</v>
      </c>
      <c r="S3910" s="84" t="n">
        <f aca="false">IF($N3910="G",VLOOKUP(H3910,PGDBuckets,2,FALSE()),0)</f>
        <v>0</v>
      </c>
      <c r="T3910" s="84" t="n">
        <f aca="false">SUM(P3910:S3910)</f>
        <v>14</v>
      </c>
      <c r="U3910" s="84" t="str">
        <f aca="false">IF(O3910="not used","-",O3910&amp;N3910&amp;T3910)</f>
        <v>-</v>
      </c>
      <c r="V3910" s="84" t="str">
        <f aca="false">IF(O3910="Not Used","-",VLOOKUP(D3910,FOLIOS,7,FALSE())&amp;H3910)</f>
        <v>-</v>
      </c>
      <c r="W3910" s="84" t="str">
        <f aca="false">IF(U3910="-","-",O3910&amp;E3910&amp;H3910)</f>
        <v>-</v>
      </c>
      <c r="X3910" s="85" t="str">
        <f aca="false">D3910&amp;G3910</f>
        <v>FT-CAND-ERMS-BASCGPR-AECO/BASIS</v>
      </c>
      <c r="AF3910" s="0" t="str">
        <f aca="false">D3910&amp;V3910</f>
        <v>FT-CAND-ERMS-BAS-</v>
      </c>
    </row>
    <row r="3911" customFormat="false" ht="12.75" hidden="false" customHeight="false" outlineLevel="0" collapsed="false">
      <c r="A3911" s="81" t="n">
        <v>36682</v>
      </c>
      <c r="B3911" s="82" t="s">
        <v>55</v>
      </c>
      <c r="C3911" s="82" t="s">
        <v>56</v>
      </c>
      <c r="D3911" s="82" t="s">
        <v>107</v>
      </c>
      <c r="E3911" s="82" t="s">
        <v>21</v>
      </c>
      <c r="F3911" s="81"/>
      <c r="G3911" s="82" t="s">
        <v>58</v>
      </c>
      <c r="H3911" s="90" t="n">
        <v>41579</v>
      </c>
      <c r="I3911" s="82" t="n">
        <v>0</v>
      </c>
      <c r="J3911" s="82" t="n">
        <v>0</v>
      </c>
      <c r="K3911" s="83" t="n">
        <f aca="false">IF(J3911=0,0,J3911/I3911)</f>
        <v>0</v>
      </c>
      <c r="L3911" s="83" t="n">
        <f aca="false">I3911/UOM</f>
        <v>0</v>
      </c>
      <c r="M3911" s="83" t="n">
        <f aca="false">J3911/UOM</f>
        <v>0</v>
      </c>
      <c r="N3911" s="84" t="str">
        <f aca="false">IF(F3911="P","PHY",IF(F3911="G","G",E3911))</f>
        <v>D</v>
      </c>
      <c r="O3911" s="84" t="str">
        <f aca="false">IF(ISNA(VLOOKUP(G3911,BadCanCurves,1,FALSE())),VLOOKUP(D3911,FOLIOS,6,FALSE()),"not used")</f>
        <v>not used</v>
      </c>
      <c r="P3911" s="84" t="n">
        <f aca="false">IF($N3911="P",VLOOKUP(H3911,PrcBuckets,2,FALSE()),0)</f>
        <v>0</v>
      </c>
      <c r="Q3911" s="84" t="n">
        <f aca="false">IF($N3911="D",VLOOKUP(H3911,BasisBuckets,2,FALSE()),0)</f>
        <v>14</v>
      </c>
      <c r="R3911" s="84" t="n">
        <f aca="false">IF($N3911="PHY",VLOOKUP(H3911,PGDBuckets,2,FALSE()),0)</f>
        <v>0</v>
      </c>
      <c r="S3911" s="84" t="n">
        <f aca="false">IF($N3911="G",VLOOKUP(H3911,PGDBuckets,2,FALSE()),0)</f>
        <v>0</v>
      </c>
      <c r="T3911" s="84" t="n">
        <f aca="false">SUM(P3911:S3911)</f>
        <v>14</v>
      </c>
      <c r="U3911" s="84" t="str">
        <f aca="false">IF(O3911="not used","-",O3911&amp;N3911&amp;T3911)</f>
        <v>-</v>
      </c>
      <c r="V3911" s="84" t="str">
        <f aca="false">IF(O3911="Not Used","-",VLOOKUP(D3911,FOLIOS,7,FALSE())&amp;H3911)</f>
        <v>-</v>
      </c>
      <c r="W3911" s="84" t="str">
        <f aca="false">IF(U3911="-","-",O3911&amp;E3911&amp;H3911)</f>
        <v>-</v>
      </c>
      <c r="X3911" s="85" t="str">
        <f aca="false">D3911&amp;G3911</f>
        <v>FT-CAND-ERMS-BASCGPR-AECO/BASIS</v>
      </c>
      <c r="AF3911" s="0" t="str">
        <f aca="false">D3911&amp;V3911</f>
        <v>FT-CAND-ERMS-BAS-</v>
      </c>
    </row>
    <row r="3912" customFormat="false" ht="12.75" hidden="false" customHeight="false" outlineLevel="0" collapsed="false">
      <c r="A3912" s="81" t="n">
        <v>36682</v>
      </c>
      <c r="B3912" s="82" t="s">
        <v>55</v>
      </c>
      <c r="C3912" s="82" t="s">
        <v>56</v>
      </c>
      <c r="D3912" s="82" t="s">
        <v>107</v>
      </c>
      <c r="E3912" s="82" t="s">
        <v>21</v>
      </c>
      <c r="F3912" s="81"/>
      <c r="G3912" s="82" t="s">
        <v>58</v>
      </c>
      <c r="H3912" s="90" t="n">
        <v>41609</v>
      </c>
      <c r="I3912" s="82" t="n">
        <v>0</v>
      </c>
      <c r="J3912" s="82" t="n">
        <v>0</v>
      </c>
      <c r="K3912" s="83" t="n">
        <f aca="false">IF(J3912=0,0,J3912/I3912)</f>
        <v>0</v>
      </c>
      <c r="L3912" s="83" t="n">
        <f aca="false">I3912/UOM</f>
        <v>0</v>
      </c>
      <c r="M3912" s="83" t="n">
        <f aca="false">J3912/UOM</f>
        <v>0</v>
      </c>
      <c r="N3912" s="84" t="str">
        <f aca="false">IF(F3912="P","PHY",IF(F3912="G","G",E3912))</f>
        <v>D</v>
      </c>
      <c r="O3912" s="84" t="str">
        <f aca="false">IF(ISNA(VLOOKUP(G3912,BadCanCurves,1,FALSE())),VLOOKUP(D3912,FOLIOS,6,FALSE()),"not used")</f>
        <v>not used</v>
      </c>
      <c r="P3912" s="84" t="n">
        <f aca="false">IF($N3912="P",VLOOKUP(H3912,PrcBuckets,2,FALSE()),0)</f>
        <v>0</v>
      </c>
      <c r="Q3912" s="84" t="n">
        <f aca="false">IF($N3912="D",VLOOKUP(H3912,BasisBuckets,2,FALSE()),0)</f>
        <v>14</v>
      </c>
      <c r="R3912" s="84" t="n">
        <f aca="false">IF($N3912="PHY",VLOOKUP(H3912,PGDBuckets,2,FALSE()),0)</f>
        <v>0</v>
      </c>
      <c r="S3912" s="84" t="n">
        <f aca="false">IF($N3912="G",VLOOKUP(H3912,PGDBuckets,2,FALSE()),0)</f>
        <v>0</v>
      </c>
      <c r="T3912" s="84" t="n">
        <f aca="false">SUM(P3912:S3912)</f>
        <v>14</v>
      </c>
      <c r="U3912" s="84" t="str">
        <f aca="false">IF(O3912="not used","-",O3912&amp;N3912&amp;T3912)</f>
        <v>-</v>
      </c>
      <c r="V3912" s="84" t="str">
        <f aca="false">IF(O3912="Not Used","-",VLOOKUP(D3912,FOLIOS,7,FALSE())&amp;H3912)</f>
        <v>-</v>
      </c>
      <c r="W3912" s="84" t="str">
        <f aca="false">IF(U3912="-","-",O3912&amp;E3912&amp;H3912)</f>
        <v>-</v>
      </c>
      <c r="X3912" s="85" t="str">
        <f aca="false">D3912&amp;G3912</f>
        <v>FT-CAND-ERMS-BASCGPR-AECO/BASIS</v>
      </c>
      <c r="AF3912" s="0" t="str">
        <f aca="false">D3912&amp;V3912</f>
        <v>FT-CAND-ERMS-BAS-</v>
      </c>
    </row>
    <row r="3913" customFormat="false" ht="12.75" hidden="false" customHeight="false" outlineLevel="0" collapsed="false">
      <c r="A3913" s="81" t="n">
        <v>36682</v>
      </c>
      <c r="B3913" s="82" t="s">
        <v>55</v>
      </c>
      <c r="C3913" s="82" t="s">
        <v>56</v>
      </c>
      <c r="D3913" s="82" t="s">
        <v>107</v>
      </c>
      <c r="E3913" s="82" t="s">
        <v>21</v>
      </c>
      <c r="F3913" s="81"/>
      <c r="G3913" s="82" t="s">
        <v>58</v>
      </c>
      <c r="H3913" s="90" t="n">
        <v>41640</v>
      </c>
      <c r="I3913" s="82" t="n">
        <v>0</v>
      </c>
      <c r="J3913" s="82" t="n">
        <v>0</v>
      </c>
      <c r="K3913" s="83" t="n">
        <f aca="false">IF(J3913=0,0,J3913/I3913)</f>
        <v>0</v>
      </c>
      <c r="L3913" s="83" t="n">
        <f aca="false">I3913/UOM</f>
        <v>0</v>
      </c>
      <c r="M3913" s="83" t="n">
        <f aca="false">J3913/UOM</f>
        <v>0</v>
      </c>
      <c r="N3913" s="84" t="str">
        <f aca="false">IF(F3913="P","PHY",IF(F3913="G","G",E3913))</f>
        <v>D</v>
      </c>
      <c r="O3913" s="84" t="str">
        <f aca="false">IF(ISNA(VLOOKUP(G3913,BadCanCurves,1,FALSE())),VLOOKUP(D3913,FOLIOS,6,FALSE()),"not used")</f>
        <v>not used</v>
      </c>
      <c r="P3913" s="84" t="n">
        <f aca="false">IF($N3913="P",VLOOKUP(H3913,PrcBuckets,2,FALSE()),0)</f>
        <v>0</v>
      </c>
      <c r="Q3913" s="84" t="n">
        <f aca="false">IF($N3913="D",VLOOKUP(H3913,BasisBuckets,2,FALSE()),0)</f>
        <v>14</v>
      </c>
      <c r="R3913" s="84" t="n">
        <f aca="false">IF($N3913="PHY",VLOOKUP(H3913,PGDBuckets,2,FALSE()),0)</f>
        <v>0</v>
      </c>
      <c r="S3913" s="84" t="n">
        <f aca="false">IF($N3913="G",VLOOKUP(H3913,PGDBuckets,2,FALSE()),0)</f>
        <v>0</v>
      </c>
      <c r="T3913" s="84" t="n">
        <f aca="false">SUM(P3913:S3913)</f>
        <v>14</v>
      </c>
      <c r="U3913" s="84" t="str">
        <f aca="false">IF(O3913="not used","-",O3913&amp;N3913&amp;T3913)</f>
        <v>-</v>
      </c>
      <c r="V3913" s="84" t="str">
        <f aca="false">IF(O3913="Not Used","-",VLOOKUP(D3913,FOLIOS,7,FALSE())&amp;H3913)</f>
        <v>-</v>
      </c>
      <c r="W3913" s="84" t="str">
        <f aca="false">IF(U3913="-","-",O3913&amp;E3913&amp;H3913)</f>
        <v>-</v>
      </c>
      <c r="X3913" s="85" t="str">
        <f aca="false">D3913&amp;G3913</f>
        <v>FT-CAND-ERMS-BASCGPR-AECO/BASIS</v>
      </c>
      <c r="AF3913" s="0" t="str">
        <f aca="false">D3913&amp;V3913</f>
        <v>FT-CAND-ERMS-BAS-</v>
      </c>
    </row>
    <row r="3914" customFormat="false" ht="12.75" hidden="false" customHeight="false" outlineLevel="0" collapsed="false">
      <c r="A3914" s="81" t="n">
        <v>36682</v>
      </c>
      <c r="B3914" s="82" t="s">
        <v>55</v>
      </c>
      <c r="C3914" s="82" t="s">
        <v>56</v>
      </c>
      <c r="D3914" s="82" t="s">
        <v>107</v>
      </c>
      <c r="E3914" s="82" t="s">
        <v>21</v>
      </c>
      <c r="F3914" s="81"/>
      <c r="G3914" s="82" t="s">
        <v>58</v>
      </c>
      <c r="H3914" s="90" t="n">
        <v>41671</v>
      </c>
      <c r="I3914" s="82" t="n">
        <v>0</v>
      </c>
      <c r="J3914" s="82" t="n">
        <v>0</v>
      </c>
      <c r="K3914" s="83" t="n">
        <f aca="false">IF(J3914=0,0,J3914/I3914)</f>
        <v>0</v>
      </c>
      <c r="L3914" s="83" t="n">
        <f aca="false">I3914/UOM</f>
        <v>0</v>
      </c>
      <c r="M3914" s="83" t="n">
        <f aca="false">J3914/UOM</f>
        <v>0</v>
      </c>
      <c r="N3914" s="84" t="str">
        <f aca="false">IF(F3914="P","PHY",IF(F3914="G","G",E3914))</f>
        <v>D</v>
      </c>
      <c r="O3914" s="84" t="str">
        <f aca="false">IF(ISNA(VLOOKUP(G3914,BadCanCurves,1,FALSE())),VLOOKUP(D3914,FOLIOS,6,FALSE()),"not used")</f>
        <v>not used</v>
      </c>
      <c r="P3914" s="84" t="n">
        <f aca="false">IF($N3914="P",VLOOKUP(H3914,PrcBuckets,2,FALSE()),0)</f>
        <v>0</v>
      </c>
      <c r="Q3914" s="84" t="n">
        <f aca="false">IF($N3914="D",VLOOKUP(H3914,BasisBuckets,2,FALSE()),0)</f>
        <v>14</v>
      </c>
      <c r="R3914" s="84" t="n">
        <f aca="false">IF($N3914="PHY",VLOOKUP(H3914,PGDBuckets,2,FALSE()),0)</f>
        <v>0</v>
      </c>
      <c r="S3914" s="84" t="n">
        <f aca="false">IF($N3914="G",VLOOKUP(H3914,PGDBuckets,2,FALSE()),0)</f>
        <v>0</v>
      </c>
      <c r="T3914" s="84" t="n">
        <f aca="false">SUM(P3914:S3914)</f>
        <v>14</v>
      </c>
      <c r="U3914" s="84" t="str">
        <f aca="false">IF(O3914="not used","-",O3914&amp;N3914&amp;T3914)</f>
        <v>-</v>
      </c>
      <c r="V3914" s="84" t="str">
        <f aca="false">IF(O3914="Not Used","-",VLOOKUP(D3914,FOLIOS,7,FALSE())&amp;H3914)</f>
        <v>-</v>
      </c>
      <c r="W3914" s="84" t="str">
        <f aca="false">IF(U3914="-","-",O3914&amp;E3914&amp;H3914)</f>
        <v>-</v>
      </c>
      <c r="X3914" s="85" t="str">
        <f aca="false">D3914&amp;G3914</f>
        <v>FT-CAND-ERMS-BASCGPR-AECO/BASIS</v>
      </c>
      <c r="AF3914" s="0" t="str">
        <f aca="false">D3914&amp;V3914</f>
        <v>FT-CAND-ERMS-BAS-</v>
      </c>
    </row>
    <row r="3915" customFormat="false" ht="12.75" hidden="false" customHeight="false" outlineLevel="0" collapsed="false">
      <c r="A3915" s="81" t="n">
        <v>36682</v>
      </c>
      <c r="B3915" s="82" t="s">
        <v>55</v>
      </c>
      <c r="C3915" s="82" t="s">
        <v>56</v>
      </c>
      <c r="D3915" s="82" t="s">
        <v>107</v>
      </c>
      <c r="E3915" s="82" t="s">
        <v>21</v>
      </c>
      <c r="F3915" s="81"/>
      <c r="G3915" s="82" t="s">
        <v>58</v>
      </c>
      <c r="H3915" s="90" t="n">
        <v>41699</v>
      </c>
      <c r="I3915" s="82" t="n">
        <v>0</v>
      </c>
      <c r="J3915" s="82" t="n">
        <v>0</v>
      </c>
      <c r="K3915" s="83" t="n">
        <f aca="false">IF(J3915=0,0,J3915/I3915)</f>
        <v>0</v>
      </c>
      <c r="L3915" s="83" t="n">
        <f aca="false">I3915/UOM</f>
        <v>0</v>
      </c>
      <c r="M3915" s="83" t="n">
        <f aca="false">J3915/UOM</f>
        <v>0</v>
      </c>
      <c r="N3915" s="84" t="str">
        <f aca="false">IF(F3915="P","PHY",IF(F3915="G","G",E3915))</f>
        <v>D</v>
      </c>
      <c r="O3915" s="84" t="str">
        <f aca="false">IF(ISNA(VLOOKUP(G3915,BadCanCurves,1,FALSE())),VLOOKUP(D3915,FOLIOS,6,FALSE()),"not used")</f>
        <v>not used</v>
      </c>
      <c r="P3915" s="84" t="n">
        <f aca="false">IF($N3915="P",VLOOKUP(H3915,PrcBuckets,2,FALSE()),0)</f>
        <v>0</v>
      </c>
      <c r="Q3915" s="84" t="n">
        <f aca="false">IF($N3915="D",VLOOKUP(H3915,BasisBuckets,2,FALSE()),0)</f>
        <v>14</v>
      </c>
      <c r="R3915" s="84" t="n">
        <f aca="false">IF($N3915="PHY",VLOOKUP(H3915,PGDBuckets,2,FALSE()),0)</f>
        <v>0</v>
      </c>
      <c r="S3915" s="84" t="n">
        <f aca="false">IF($N3915="G",VLOOKUP(H3915,PGDBuckets,2,FALSE()),0)</f>
        <v>0</v>
      </c>
      <c r="T3915" s="84" t="n">
        <f aca="false">SUM(P3915:S3915)</f>
        <v>14</v>
      </c>
      <c r="U3915" s="84" t="str">
        <f aca="false">IF(O3915="not used","-",O3915&amp;N3915&amp;T3915)</f>
        <v>-</v>
      </c>
      <c r="V3915" s="84" t="str">
        <f aca="false">IF(O3915="Not Used","-",VLOOKUP(D3915,FOLIOS,7,FALSE())&amp;H3915)</f>
        <v>-</v>
      </c>
      <c r="W3915" s="84" t="str">
        <f aca="false">IF(U3915="-","-",O3915&amp;E3915&amp;H3915)</f>
        <v>-</v>
      </c>
      <c r="X3915" s="85" t="str">
        <f aca="false">D3915&amp;G3915</f>
        <v>FT-CAND-ERMS-BASCGPR-AECO/BASIS</v>
      </c>
      <c r="AF3915" s="0" t="str">
        <f aca="false">D3915&amp;V3915</f>
        <v>FT-CAND-ERMS-BAS-</v>
      </c>
    </row>
    <row r="3916" customFormat="false" ht="12.75" hidden="false" customHeight="false" outlineLevel="0" collapsed="false">
      <c r="A3916" s="81" t="n">
        <v>36682</v>
      </c>
      <c r="B3916" s="82" t="s">
        <v>55</v>
      </c>
      <c r="C3916" s="82" t="s">
        <v>56</v>
      </c>
      <c r="D3916" s="82" t="s">
        <v>107</v>
      </c>
      <c r="E3916" s="82" t="s">
        <v>21</v>
      </c>
      <c r="F3916" s="81"/>
      <c r="G3916" s="82" t="s">
        <v>58</v>
      </c>
      <c r="H3916" s="90" t="n">
        <v>41730</v>
      </c>
      <c r="I3916" s="82" t="n">
        <v>0</v>
      </c>
      <c r="J3916" s="82" t="n">
        <v>0</v>
      </c>
      <c r="K3916" s="83" t="n">
        <f aca="false">IF(J3916=0,0,J3916/I3916)</f>
        <v>0</v>
      </c>
      <c r="L3916" s="83" t="n">
        <f aca="false">I3916/UOM</f>
        <v>0</v>
      </c>
      <c r="M3916" s="83" t="n">
        <f aca="false">J3916/UOM</f>
        <v>0</v>
      </c>
      <c r="N3916" s="84" t="str">
        <f aca="false">IF(F3916="P","PHY",IF(F3916="G","G",E3916))</f>
        <v>D</v>
      </c>
      <c r="O3916" s="84" t="str">
        <f aca="false">IF(ISNA(VLOOKUP(G3916,BadCanCurves,1,FALSE())),VLOOKUP(D3916,FOLIOS,6,FALSE()),"not used")</f>
        <v>not used</v>
      </c>
      <c r="P3916" s="84" t="n">
        <f aca="false">IF($N3916="P",VLOOKUP(H3916,PrcBuckets,2,FALSE()),0)</f>
        <v>0</v>
      </c>
      <c r="Q3916" s="84" t="n">
        <f aca="false">IF($N3916="D",VLOOKUP(H3916,BasisBuckets,2,FALSE()),0)</f>
        <v>14</v>
      </c>
      <c r="R3916" s="84" t="n">
        <f aca="false">IF($N3916="PHY",VLOOKUP(H3916,PGDBuckets,2,FALSE()),0)</f>
        <v>0</v>
      </c>
      <c r="S3916" s="84" t="n">
        <f aca="false">IF($N3916="G",VLOOKUP(H3916,PGDBuckets,2,FALSE()),0)</f>
        <v>0</v>
      </c>
      <c r="T3916" s="84" t="n">
        <f aca="false">SUM(P3916:S3916)</f>
        <v>14</v>
      </c>
      <c r="U3916" s="84" t="str">
        <f aca="false">IF(O3916="not used","-",O3916&amp;N3916&amp;T3916)</f>
        <v>-</v>
      </c>
      <c r="V3916" s="84" t="str">
        <f aca="false">IF(O3916="Not Used","-",VLOOKUP(D3916,FOLIOS,7,FALSE())&amp;H3916)</f>
        <v>-</v>
      </c>
      <c r="W3916" s="84" t="str">
        <f aca="false">IF(U3916="-","-",O3916&amp;E3916&amp;H3916)</f>
        <v>-</v>
      </c>
      <c r="X3916" s="85" t="str">
        <f aca="false">D3916&amp;G3916</f>
        <v>FT-CAND-ERMS-BASCGPR-AECO/BASIS</v>
      </c>
      <c r="AF3916" s="0" t="str">
        <f aca="false">D3916&amp;V3916</f>
        <v>FT-CAND-ERMS-BAS-</v>
      </c>
    </row>
    <row r="3917" customFormat="false" ht="12.75" hidden="false" customHeight="false" outlineLevel="0" collapsed="false">
      <c r="A3917" s="81" t="n">
        <v>36682</v>
      </c>
      <c r="B3917" s="82" t="s">
        <v>55</v>
      </c>
      <c r="C3917" s="82" t="s">
        <v>56</v>
      </c>
      <c r="D3917" s="82" t="s">
        <v>107</v>
      </c>
      <c r="E3917" s="82" t="s">
        <v>21</v>
      </c>
      <c r="F3917" s="81"/>
      <c r="G3917" s="82" t="s">
        <v>58</v>
      </c>
      <c r="H3917" s="90" t="n">
        <v>41760</v>
      </c>
      <c r="I3917" s="82" t="n">
        <v>0</v>
      </c>
      <c r="J3917" s="82" t="n">
        <v>0</v>
      </c>
      <c r="K3917" s="83" t="n">
        <f aca="false">IF(J3917=0,0,J3917/I3917)</f>
        <v>0</v>
      </c>
      <c r="L3917" s="83" t="n">
        <f aca="false">I3917/UOM</f>
        <v>0</v>
      </c>
      <c r="M3917" s="83" t="n">
        <f aca="false">J3917/UOM</f>
        <v>0</v>
      </c>
      <c r="N3917" s="84" t="str">
        <f aca="false">IF(F3917="P","PHY",IF(F3917="G","G",E3917))</f>
        <v>D</v>
      </c>
      <c r="O3917" s="84" t="str">
        <f aca="false">IF(ISNA(VLOOKUP(G3917,BadCanCurves,1,FALSE())),VLOOKUP(D3917,FOLIOS,6,FALSE()),"not used")</f>
        <v>not used</v>
      </c>
      <c r="P3917" s="84" t="n">
        <f aca="false">IF($N3917="P",VLOOKUP(H3917,PrcBuckets,2,FALSE()),0)</f>
        <v>0</v>
      </c>
      <c r="Q3917" s="84" t="n">
        <f aca="false">IF($N3917="D",VLOOKUP(H3917,BasisBuckets,2,FALSE()),0)</f>
        <v>14</v>
      </c>
      <c r="R3917" s="84" t="n">
        <f aca="false">IF($N3917="PHY",VLOOKUP(H3917,PGDBuckets,2,FALSE()),0)</f>
        <v>0</v>
      </c>
      <c r="S3917" s="84" t="n">
        <f aca="false">IF($N3917="G",VLOOKUP(H3917,PGDBuckets,2,FALSE()),0)</f>
        <v>0</v>
      </c>
      <c r="T3917" s="84" t="n">
        <f aca="false">SUM(P3917:S3917)</f>
        <v>14</v>
      </c>
      <c r="U3917" s="84" t="str">
        <f aca="false">IF(O3917="not used","-",O3917&amp;N3917&amp;T3917)</f>
        <v>-</v>
      </c>
      <c r="V3917" s="84" t="str">
        <f aca="false">IF(O3917="Not Used","-",VLOOKUP(D3917,FOLIOS,7,FALSE())&amp;H3917)</f>
        <v>-</v>
      </c>
      <c r="W3917" s="84" t="str">
        <f aca="false">IF(U3917="-","-",O3917&amp;E3917&amp;H3917)</f>
        <v>-</v>
      </c>
      <c r="X3917" s="85" t="str">
        <f aca="false">D3917&amp;G3917</f>
        <v>FT-CAND-ERMS-BASCGPR-AECO/BASIS</v>
      </c>
      <c r="AF3917" s="0" t="str">
        <f aca="false">D3917&amp;V3917</f>
        <v>FT-CAND-ERMS-BAS-</v>
      </c>
    </row>
    <row r="3918" customFormat="false" ht="12.75" hidden="false" customHeight="false" outlineLevel="0" collapsed="false">
      <c r="A3918" s="81" t="n">
        <v>36682</v>
      </c>
      <c r="B3918" s="82" t="s">
        <v>55</v>
      </c>
      <c r="C3918" s="82" t="s">
        <v>56</v>
      </c>
      <c r="D3918" s="82" t="s">
        <v>107</v>
      </c>
      <c r="E3918" s="82" t="s">
        <v>21</v>
      </c>
      <c r="F3918" s="81"/>
      <c r="G3918" s="82" t="s">
        <v>58</v>
      </c>
      <c r="H3918" s="90" t="n">
        <v>41791</v>
      </c>
      <c r="I3918" s="82" t="n">
        <v>0</v>
      </c>
      <c r="J3918" s="82" t="n">
        <v>0</v>
      </c>
      <c r="K3918" s="83" t="n">
        <f aca="false">IF(J3918=0,0,J3918/I3918)</f>
        <v>0</v>
      </c>
      <c r="L3918" s="83" t="n">
        <f aca="false">I3918/UOM</f>
        <v>0</v>
      </c>
      <c r="M3918" s="83" t="n">
        <f aca="false">J3918/UOM</f>
        <v>0</v>
      </c>
      <c r="N3918" s="84" t="str">
        <f aca="false">IF(F3918="P","PHY",IF(F3918="G","G",E3918))</f>
        <v>D</v>
      </c>
      <c r="O3918" s="84" t="str">
        <f aca="false">IF(ISNA(VLOOKUP(G3918,BadCanCurves,1,FALSE())),VLOOKUP(D3918,FOLIOS,6,FALSE()),"not used")</f>
        <v>not used</v>
      </c>
      <c r="P3918" s="84" t="n">
        <f aca="false">IF($N3918="P",VLOOKUP(H3918,PrcBuckets,2,FALSE()),0)</f>
        <v>0</v>
      </c>
      <c r="Q3918" s="84" t="n">
        <f aca="false">IF($N3918="D",VLOOKUP(H3918,BasisBuckets,2,FALSE()),0)</f>
        <v>14</v>
      </c>
      <c r="R3918" s="84" t="n">
        <f aca="false">IF($N3918="PHY",VLOOKUP(H3918,PGDBuckets,2,FALSE()),0)</f>
        <v>0</v>
      </c>
      <c r="S3918" s="84" t="n">
        <f aca="false">IF($N3918="G",VLOOKUP(H3918,PGDBuckets,2,FALSE()),0)</f>
        <v>0</v>
      </c>
      <c r="T3918" s="84" t="n">
        <f aca="false">SUM(P3918:S3918)</f>
        <v>14</v>
      </c>
      <c r="U3918" s="84" t="str">
        <f aca="false">IF(O3918="not used","-",O3918&amp;N3918&amp;T3918)</f>
        <v>-</v>
      </c>
      <c r="V3918" s="84" t="str">
        <f aca="false">IF(O3918="Not Used","-",VLOOKUP(D3918,FOLIOS,7,FALSE())&amp;H3918)</f>
        <v>-</v>
      </c>
      <c r="W3918" s="84" t="str">
        <f aca="false">IF(U3918="-","-",O3918&amp;E3918&amp;H3918)</f>
        <v>-</v>
      </c>
      <c r="X3918" s="85" t="str">
        <f aca="false">D3918&amp;G3918</f>
        <v>FT-CAND-ERMS-BASCGPR-AECO/BASIS</v>
      </c>
      <c r="AF3918" s="0" t="str">
        <f aca="false">D3918&amp;V3918</f>
        <v>FT-CAND-ERMS-BAS-</v>
      </c>
    </row>
    <row r="3919" customFormat="false" ht="12.75" hidden="false" customHeight="false" outlineLevel="0" collapsed="false">
      <c r="A3919" s="81" t="n">
        <v>36682</v>
      </c>
      <c r="B3919" s="82" t="s">
        <v>55</v>
      </c>
      <c r="C3919" s="82" t="s">
        <v>56</v>
      </c>
      <c r="D3919" s="82" t="s">
        <v>107</v>
      </c>
      <c r="E3919" s="82" t="s">
        <v>21</v>
      </c>
      <c r="F3919" s="81"/>
      <c r="G3919" s="82" t="s">
        <v>58</v>
      </c>
      <c r="H3919" s="90" t="n">
        <v>41821</v>
      </c>
      <c r="I3919" s="82" t="n">
        <v>0</v>
      </c>
      <c r="J3919" s="82" t="n">
        <v>0</v>
      </c>
      <c r="K3919" s="83" t="n">
        <f aca="false">IF(J3919=0,0,J3919/I3919)</f>
        <v>0</v>
      </c>
      <c r="L3919" s="83" t="n">
        <f aca="false">I3919/UOM</f>
        <v>0</v>
      </c>
      <c r="M3919" s="83" t="n">
        <f aca="false">J3919/UOM</f>
        <v>0</v>
      </c>
      <c r="N3919" s="84" t="str">
        <f aca="false">IF(F3919="P","PHY",IF(F3919="G","G",E3919))</f>
        <v>D</v>
      </c>
      <c r="O3919" s="84" t="str">
        <f aca="false">IF(ISNA(VLOOKUP(G3919,BadCanCurves,1,FALSE())),VLOOKUP(D3919,FOLIOS,6,FALSE()),"not used")</f>
        <v>not used</v>
      </c>
      <c r="P3919" s="84" t="n">
        <f aca="false">IF($N3919="P",VLOOKUP(H3919,PrcBuckets,2,FALSE()),0)</f>
        <v>0</v>
      </c>
      <c r="Q3919" s="84" t="n">
        <f aca="false">IF($N3919="D",VLOOKUP(H3919,BasisBuckets,2,FALSE()),0)</f>
        <v>14</v>
      </c>
      <c r="R3919" s="84" t="n">
        <f aca="false">IF($N3919="PHY",VLOOKUP(H3919,PGDBuckets,2,FALSE()),0)</f>
        <v>0</v>
      </c>
      <c r="S3919" s="84" t="n">
        <f aca="false">IF($N3919="G",VLOOKUP(H3919,PGDBuckets,2,FALSE()),0)</f>
        <v>0</v>
      </c>
      <c r="T3919" s="84" t="n">
        <f aca="false">SUM(P3919:S3919)</f>
        <v>14</v>
      </c>
      <c r="U3919" s="84" t="str">
        <f aca="false">IF(O3919="not used","-",O3919&amp;N3919&amp;T3919)</f>
        <v>-</v>
      </c>
      <c r="V3919" s="84" t="str">
        <f aca="false">IF(O3919="Not Used","-",VLOOKUP(D3919,FOLIOS,7,FALSE())&amp;H3919)</f>
        <v>-</v>
      </c>
      <c r="W3919" s="84" t="str">
        <f aca="false">IF(U3919="-","-",O3919&amp;E3919&amp;H3919)</f>
        <v>-</v>
      </c>
      <c r="X3919" s="85" t="str">
        <f aca="false">D3919&amp;G3919</f>
        <v>FT-CAND-ERMS-BASCGPR-AECO/BASIS</v>
      </c>
      <c r="AF3919" s="0" t="str">
        <f aca="false">D3919&amp;V3919</f>
        <v>FT-CAND-ERMS-BAS-</v>
      </c>
    </row>
    <row r="3920" customFormat="false" ht="12.75" hidden="false" customHeight="false" outlineLevel="0" collapsed="false">
      <c r="A3920" s="81" t="n">
        <v>36682</v>
      </c>
      <c r="B3920" s="82" t="s">
        <v>55</v>
      </c>
      <c r="C3920" s="82" t="s">
        <v>56</v>
      </c>
      <c r="D3920" s="82" t="s">
        <v>107</v>
      </c>
      <c r="E3920" s="82" t="s">
        <v>21</v>
      </c>
      <c r="F3920" s="81"/>
      <c r="G3920" s="82" t="s">
        <v>58</v>
      </c>
      <c r="H3920" s="90" t="n">
        <v>41852</v>
      </c>
      <c r="I3920" s="82" t="n">
        <v>0</v>
      </c>
      <c r="J3920" s="82" t="n">
        <v>0</v>
      </c>
      <c r="K3920" s="83" t="n">
        <f aca="false">IF(J3920=0,0,J3920/I3920)</f>
        <v>0</v>
      </c>
      <c r="L3920" s="83" t="n">
        <f aca="false">I3920/UOM</f>
        <v>0</v>
      </c>
      <c r="M3920" s="83" t="n">
        <f aca="false">J3920/UOM</f>
        <v>0</v>
      </c>
      <c r="N3920" s="84" t="str">
        <f aca="false">IF(F3920="P","PHY",IF(F3920="G","G",E3920))</f>
        <v>D</v>
      </c>
      <c r="O3920" s="84" t="str">
        <f aca="false">IF(ISNA(VLOOKUP(G3920,BadCanCurves,1,FALSE())),VLOOKUP(D3920,FOLIOS,6,FALSE()),"not used")</f>
        <v>not used</v>
      </c>
      <c r="P3920" s="84" t="n">
        <f aca="false">IF($N3920="P",VLOOKUP(H3920,PrcBuckets,2,FALSE()),0)</f>
        <v>0</v>
      </c>
      <c r="Q3920" s="84" t="n">
        <f aca="false">IF($N3920="D",VLOOKUP(H3920,BasisBuckets,2,FALSE()),0)</f>
        <v>14</v>
      </c>
      <c r="R3920" s="84" t="n">
        <f aca="false">IF($N3920="PHY",VLOOKUP(H3920,PGDBuckets,2,FALSE()),0)</f>
        <v>0</v>
      </c>
      <c r="S3920" s="84" t="n">
        <f aca="false">IF($N3920="G",VLOOKUP(H3920,PGDBuckets,2,FALSE()),0)</f>
        <v>0</v>
      </c>
      <c r="T3920" s="84" t="n">
        <f aca="false">SUM(P3920:S3920)</f>
        <v>14</v>
      </c>
      <c r="U3920" s="84" t="str">
        <f aca="false">IF(O3920="not used","-",O3920&amp;N3920&amp;T3920)</f>
        <v>-</v>
      </c>
      <c r="V3920" s="84" t="str">
        <f aca="false">IF(O3920="Not Used","-",VLOOKUP(D3920,FOLIOS,7,FALSE())&amp;H3920)</f>
        <v>-</v>
      </c>
      <c r="W3920" s="84" t="str">
        <f aca="false">IF(U3920="-","-",O3920&amp;E3920&amp;H3920)</f>
        <v>-</v>
      </c>
      <c r="X3920" s="85" t="str">
        <f aca="false">D3920&amp;G3920</f>
        <v>FT-CAND-ERMS-BASCGPR-AECO/BASIS</v>
      </c>
      <c r="AF3920" s="0" t="str">
        <f aca="false">D3920&amp;V3920</f>
        <v>FT-CAND-ERMS-BAS-</v>
      </c>
    </row>
    <row r="3921" customFormat="false" ht="12.75" hidden="false" customHeight="false" outlineLevel="0" collapsed="false">
      <c r="A3921" s="81" t="n">
        <v>36682</v>
      </c>
      <c r="B3921" s="82" t="s">
        <v>55</v>
      </c>
      <c r="C3921" s="82" t="s">
        <v>56</v>
      </c>
      <c r="D3921" s="82" t="s">
        <v>107</v>
      </c>
      <c r="E3921" s="82" t="s">
        <v>21</v>
      </c>
      <c r="F3921" s="81"/>
      <c r="G3921" s="82" t="s">
        <v>58</v>
      </c>
      <c r="H3921" s="90" t="n">
        <v>41883</v>
      </c>
      <c r="I3921" s="82" t="n">
        <v>0</v>
      </c>
      <c r="J3921" s="82" t="n">
        <v>0</v>
      </c>
      <c r="K3921" s="83" t="n">
        <f aca="false">IF(J3921=0,0,J3921/I3921)</f>
        <v>0</v>
      </c>
      <c r="L3921" s="83" t="n">
        <f aca="false">I3921/UOM</f>
        <v>0</v>
      </c>
      <c r="M3921" s="83" t="n">
        <f aca="false">J3921/UOM</f>
        <v>0</v>
      </c>
      <c r="N3921" s="84" t="str">
        <f aca="false">IF(F3921="P","PHY",IF(F3921="G","G",E3921))</f>
        <v>D</v>
      </c>
      <c r="O3921" s="84" t="str">
        <f aca="false">IF(ISNA(VLOOKUP(G3921,BadCanCurves,1,FALSE())),VLOOKUP(D3921,FOLIOS,6,FALSE()),"not used")</f>
        <v>not used</v>
      </c>
      <c r="P3921" s="84" t="n">
        <f aca="false">IF($N3921="P",VLOOKUP(H3921,PrcBuckets,2,FALSE()),0)</f>
        <v>0</v>
      </c>
      <c r="Q3921" s="84" t="n">
        <f aca="false">IF($N3921="D",VLOOKUP(H3921,BasisBuckets,2,FALSE()),0)</f>
        <v>14</v>
      </c>
      <c r="R3921" s="84" t="n">
        <f aca="false">IF($N3921="PHY",VLOOKUP(H3921,PGDBuckets,2,FALSE()),0)</f>
        <v>0</v>
      </c>
      <c r="S3921" s="84" t="n">
        <f aca="false">IF($N3921="G",VLOOKUP(H3921,PGDBuckets,2,FALSE()),0)</f>
        <v>0</v>
      </c>
      <c r="T3921" s="84" t="n">
        <f aca="false">SUM(P3921:S3921)</f>
        <v>14</v>
      </c>
      <c r="U3921" s="84" t="str">
        <f aca="false">IF(O3921="not used","-",O3921&amp;N3921&amp;T3921)</f>
        <v>-</v>
      </c>
      <c r="V3921" s="84" t="str">
        <f aca="false">IF(O3921="Not Used","-",VLOOKUP(D3921,FOLIOS,7,FALSE())&amp;H3921)</f>
        <v>-</v>
      </c>
      <c r="W3921" s="84" t="str">
        <f aca="false">IF(U3921="-","-",O3921&amp;E3921&amp;H3921)</f>
        <v>-</v>
      </c>
      <c r="X3921" s="85" t="str">
        <f aca="false">D3921&amp;G3921</f>
        <v>FT-CAND-ERMS-BASCGPR-AECO/BASIS</v>
      </c>
      <c r="AF3921" s="0" t="str">
        <f aca="false">D3921&amp;V3921</f>
        <v>FT-CAND-ERMS-BAS-</v>
      </c>
    </row>
    <row r="3922" customFormat="false" ht="12.75" hidden="false" customHeight="false" outlineLevel="0" collapsed="false">
      <c r="A3922" s="81" t="n">
        <v>36682</v>
      </c>
      <c r="B3922" s="82" t="s">
        <v>55</v>
      </c>
      <c r="C3922" s="82" t="s">
        <v>56</v>
      </c>
      <c r="D3922" s="82" t="s">
        <v>107</v>
      </c>
      <c r="E3922" s="82" t="s">
        <v>21</v>
      </c>
      <c r="F3922" s="81"/>
      <c r="G3922" s="82" t="s">
        <v>58</v>
      </c>
      <c r="H3922" s="90" t="n">
        <v>41913</v>
      </c>
      <c r="I3922" s="82" t="n">
        <v>0</v>
      </c>
      <c r="J3922" s="82" t="n">
        <v>0</v>
      </c>
      <c r="K3922" s="83" t="n">
        <f aca="false">IF(J3922=0,0,J3922/I3922)</f>
        <v>0</v>
      </c>
      <c r="L3922" s="83" t="n">
        <f aca="false">I3922/UOM</f>
        <v>0</v>
      </c>
      <c r="M3922" s="83" t="n">
        <f aca="false">J3922/UOM</f>
        <v>0</v>
      </c>
      <c r="N3922" s="84" t="str">
        <f aca="false">IF(F3922="P","PHY",IF(F3922="G","G",E3922))</f>
        <v>D</v>
      </c>
      <c r="O3922" s="84" t="str">
        <f aca="false">IF(ISNA(VLOOKUP(G3922,BadCanCurves,1,FALSE())),VLOOKUP(D3922,FOLIOS,6,FALSE()),"not used")</f>
        <v>not used</v>
      </c>
      <c r="P3922" s="84" t="n">
        <f aca="false">IF($N3922="P",VLOOKUP(H3922,PrcBuckets,2,FALSE()),0)</f>
        <v>0</v>
      </c>
      <c r="Q3922" s="84" t="n">
        <f aca="false">IF($N3922="D",VLOOKUP(H3922,BasisBuckets,2,FALSE()),0)</f>
        <v>14</v>
      </c>
      <c r="R3922" s="84" t="n">
        <f aca="false">IF($N3922="PHY",VLOOKUP(H3922,PGDBuckets,2,FALSE()),0)</f>
        <v>0</v>
      </c>
      <c r="S3922" s="84" t="n">
        <f aca="false">IF($N3922="G",VLOOKUP(H3922,PGDBuckets,2,FALSE()),0)</f>
        <v>0</v>
      </c>
      <c r="T3922" s="84" t="n">
        <f aca="false">SUM(P3922:S3922)</f>
        <v>14</v>
      </c>
      <c r="U3922" s="84" t="str">
        <f aca="false">IF(O3922="not used","-",O3922&amp;N3922&amp;T3922)</f>
        <v>-</v>
      </c>
      <c r="V3922" s="84" t="str">
        <f aca="false">IF(O3922="Not Used","-",VLOOKUP(D3922,FOLIOS,7,FALSE())&amp;H3922)</f>
        <v>-</v>
      </c>
      <c r="W3922" s="84" t="str">
        <f aca="false">IF(U3922="-","-",O3922&amp;E3922&amp;H3922)</f>
        <v>-</v>
      </c>
      <c r="X3922" s="85" t="str">
        <f aca="false">D3922&amp;G3922</f>
        <v>FT-CAND-ERMS-BASCGPR-AECO/BASIS</v>
      </c>
      <c r="AF3922" s="0" t="str">
        <f aca="false">D3922&amp;V3922</f>
        <v>FT-CAND-ERMS-BAS-</v>
      </c>
    </row>
    <row r="3923" customFormat="false" ht="12.75" hidden="false" customHeight="false" outlineLevel="0" collapsed="false">
      <c r="A3923" s="81" t="n">
        <v>36682</v>
      </c>
      <c r="B3923" s="82" t="s">
        <v>55</v>
      </c>
      <c r="C3923" s="82" t="s">
        <v>56</v>
      </c>
      <c r="D3923" s="82" t="s">
        <v>107</v>
      </c>
      <c r="E3923" s="82" t="s">
        <v>21</v>
      </c>
      <c r="F3923" s="81"/>
      <c r="G3923" s="82" t="s">
        <v>58</v>
      </c>
      <c r="H3923" s="90" t="n">
        <v>41944</v>
      </c>
      <c r="I3923" s="82" t="n">
        <v>0</v>
      </c>
      <c r="J3923" s="82" t="n">
        <v>0</v>
      </c>
      <c r="K3923" s="83" t="n">
        <f aca="false">IF(J3923=0,0,J3923/I3923)</f>
        <v>0</v>
      </c>
      <c r="L3923" s="83" t="n">
        <f aca="false">I3923/UOM</f>
        <v>0</v>
      </c>
      <c r="M3923" s="83" t="n">
        <f aca="false">J3923/UOM</f>
        <v>0</v>
      </c>
      <c r="N3923" s="84" t="str">
        <f aca="false">IF(F3923="P","PHY",IF(F3923="G","G",E3923))</f>
        <v>D</v>
      </c>
      <c r="O3923" s="84" t="str">
        <f aca="false">IF(ISNA(VLOOKUP(G3923,BadCanCurves,1,FALSE())),VLOOKUP(D3923,FOLIOS,6,FALSE()),"not used")</f>
        <v>not used</v>
      </c>
      <c r="P3923" s="84" t="n">
        <f aca="false">IF($N3923="P",VLOOKUP(H3923,PrcBuckets,2,FALSE()),0)</f>
        <v>0</v>
      </c>
      <c r="Q3923" s="84" t="n">
        <f aca="false">IF($N3923="D",VLOOKUP(H3923,BasisBuckets,2,FALSE()),0)</f>
        <v>14</v>
      </c>
      <c r="R3923" s="84" t="n">
        <f aca="false">IF($N3923="PHY",VLOOKUP(H3923,PGDBuckets,2,FALSE()),0)</f>
        <v>0</v>
      </c>
      <c r="S3923" s="84" t="n">
        <f aca="false">IF($N3923="G",VLOOKUP(H3923,PGDBuckets,2,FALSE()),0)</f>
        <v>0</v>
      </c>
      <c r="T3923" s="84" t="n">
        <f aca="false">SUM(P3923:S3923)</f>
        <v>14</v>
      </c>
      <c r="U3923" s="84" t="str">
        <f aca="false">IF(O3923="not used","-",O3923&amp;N3923&amp;T3923)</f>
        <v>-</v>
      </c>
      <c r="V3923" s="84" t="str">
        <f aca="false">IF(O3923="Not Used","-",VLOOKUP(D3923,FOLIOS,7,FALSE())&amp;H3923)</f>
        <v>-</v>
      </c>
      <c r="W3923" s="84" t="str">
        <f aca="false">IF(U3923="-","-",O3923&amp;E3923&amp;H3923)</f>
        <v>-</v>
      </c>
      <c r="X3923" s="85" t="str">
        <f aca="false">D3923&amp;G3923</f>
        <v>FT-CAND-ERMS-BASCGPR-AECO/BASIS</v>
      </c>
      <c r="AF3923" s="0" t="str">
        <f aca="false">D3923&amp;V3923</f>
        <v>FT-CAND-ERMS-BAS-</v>
      </c>
    </row>
    <row r="3924" customFormat="false" ht="12.75" hidden="false" customHeight="false" outlineLevel="0" collapsed="false">
      <c r="A3924" s="81" t="n">
        <v>36682</v>
      </c>
      <c r="B3924" s="82" t="s">
        <v>55</v>
      </c>
      <c r="C3924" s="82" t="s">
        <v>56</v>
      </c>
      <c r="D3924" s="82" t="s">
        <v>107</v>
      </c>
      <c r="E3924" s="82" t="s">
        <v>21</v>
      </c>
      <c r="F3924" s="81"/>
      <c r="G3924" s="82" t="s">
        <v>58</v>
      </c>
      <c r="H3924" s="90" t="n">
        <v>41974</v>
      </c>
      <c r="I3924" s="82" t="n">
        <v>0</v>
      </c>
      <c r="J3924" s="82" t="n">
        <v>0</v>
      </c>
      <c r="K3924" s="83" t="n">
        <f aca="false">IF(J3924=0,0,J3924/I3924)</f>
        <v>0</v>
      </c>
      <c r="L3924" s="83" t="n">
        <f aca="false">I3924/UOM</f>
        <v>0</v>
      </c>
      <c r="M3924" s="83" t="n">
        <f aca="false">J3924/UOM</f>
        <v>0</v>
      </c>
      <c r="N3924" s="84" t="str">
        <f aca="false">IF(F3924="P","PHY",IF(F3924="G","G",E3924))</f>
        <v>D</v>
      </c>
      <c r="O3924" s="84" t="str">
        <f aca="false">IF(ISNA(VLOOKUP(G3924,BadCanCurves,1,FALSE())),VLOOKUP(D3924,FOLIOS,6,FALSE()),"not used")</f>
        <v>not used</v>
      </c>
      <c r="P3924" s="84" t="n">
        <f aca="false">IF($N3924="P",VLOOKUP(H3924,PrcBuckets,2,FALSE()),0)</f>
        <v>0</v>
      </c>
      <c r="Q3924" s="84" t="n">
        <f aca="false">IF($N3924="D",VLOOKUP(H3924,BasisBuckets,2,FALSE()),0)</f>
        <v>14</v>
      </c>
      <c r="R3924" s="84" t="n">
        <f aca="false">IF($N3924="PHY",VLOOKUP(H3924,PGDBuckets,2,FALSE()),0)</f>
        <v>0</v>
      </c>
      <c r="S3924" s="84" t="n">
        <f aca="false">IF($N3924="G",VLOOKUP(H3924,PGDBuckets,2,FALSE()),0)</f>
        <v>0</v>
      </c>
      <c r="T3924" s="84" t="n">
        <f aca="false">SUM(P3924:S3924)</f>
        <v>14</v>
      </c>
      <c r="U3924" s="84" t="str">
        <f aca="false">IF(O3924="not used","-",O3924&amp;N3924&amp;T3924)</f>
        <v>-</v>
      </c>
      <c r="V3924" s="84" t="str">
        <f aca="false">IF(O3924="Not Used","-",VLOOKUP(D3924,FOLIOS,7,FALSE())&amp;H3924)</f>
        <v>-</v>
      </c>
      <c r="W3924" s="84" t="str">
        <f aca="false">IF(U3924="-","-",O3924&amp;E3924&amp;H3924)</f>
        <v>-</v>
      </c>
      <c r="X3924" s="85" t="str">
        <f aca="false">D3924&amp;G3924</f>
        <v>FT-CAND-ERMS-BASCGPR-AECO/BASIS</v>
      </c>
      <c r="AF3924" s="0" t="str">
        <f aca="false">D3924&amp;V3924</f>
        <v>FT-CAND-ERMS-BAS-</v>
      </c>
    </row>
    <row r="3925" customFormat="false" ht="12.75" hidden="false" customHeight="false" outlineLevel="0" collapsed="false">
      <c r="A3925" s="81" t="n">
        <v>36682</v>
      </c>
      <c r="B3925" s="82" t="s">
        <v>55</v>
      </c>
      <c r="C3925" s="82" t="s">
        <v>56</v>
      </c>
      <c r="D3925" s="82" t="s">
        <v>107</v>
      </c>
      <c r="E3925" s="82" t="s">
        <v>21</v>
      </c>
      <c r="F3925" s="81"/>
      <c r="G3925" s="82" t="s">
        <v>83</v>
      </c>
      <c r="H3925" s="90" t="n">
        <v>36708</v>
      </c>
      <c r="I3925" s="82" t="n">
        <v>0</v>
      </c>
      <c r="J3925" s="82" t="n">
        <v>0</v>
      </c>
      <c r="K3925" s="83" t="n">
        <f aca="false">IF(J3925=0,0,J3925/I3925)</f>
        <v>0</v>
      </c>
      <c r="L3925" s="83" t="n">
        <f aca="false">I3925/UOM</f>
        <v>0</v>
      </c>
      <c r="M3925" s="83" t="n">
        <f aca="false">J3925/UOM</f>
        <v>0</v>
      </c>
      <c r="N3925" s="84" t="str">
        <f aca="false">IF(F3925="P","PHY",IF(F3925="G","G",E3925))</f>
        <v>D</v>
      </c>
      <c r="O3925" s="84" t="str">
        <f aca="false">IF(ISNA(VLOOKUP(G3925,BadCanCurves,1,FALSE())),VLOOKUP(D3925,FOLIOS,6,FALSE()),"not used")</f>
        <v>not used</v>
      </c>
      <c r="P3925" s="84" t="n">
        <f aca="false">IF($N3925="P",VLOOKUP(H3925,PrcBuckets,2,FALSE()),0)</f>
        <v>0</v>
      </c>
      <c r="Q3925" s="84" t="n">
        <f aca="false">IF($N3925="D",VLOOKUP(H3925,BasisBuckets,2,FALSE()),0)</f>
        <v>4</v>
      </c>
      <c r="R3925" s="84" t="n">
        <f aca="false">IF($N3925="PHY",VLOOKUP(H3925,PGDBuckets,2,FALSE()),0)</f>
        <v>0</v>
      </c>
      <c r="S3925" s="84" t="n">
        <f aca="false">IF($N3925="G",VLOOKUP(H3925,PGDBuckets,2,FALSE()),0)</f>
        <v>0</v>
      </c>
      <c r="T3925" s="84" t="n">
        <f aca="false">SUM(P3925:S3925)</f>
        <v>4</v>
      </c>
      <c r="U3925" s="84" t="str">
        <f aca="false">IF(O3925="not used","-",O3925&amp;N3925&amp;T3925)</f>
        <v>-</v>
      </c>
      <c r="V3925" s="84" t="str">
        <f aca="false">IF(O3925="Not Used","-",VLOOKUP(D3925,FOLIOS,7,FALSE())&amp;H3925)</f>
        <v>-</v>
      </c>
      <c r="W3925" s="84" t="str">
        <f aca="false">IF(U3925="-","-",O3925&amp;E3925&amp;H3925)</f>
        <v>-</v>
      </c>
      <c r="X3925" s="85" t="str">
        <f aca="false">D3925&amp;G3925</f>
        <v>FT-CAND-ERMS-BASIF-ELPO/SJ</v>
      </c>
      <c r="AF3925" s="0" t="str">
        <f aca="false">D3925&amp;V3925</f>
        <v>FT-CAND-ERMS-BAS-</v>
      </c>
    </row>
    <row r="3926" customFormat="false" ht="12.75" hidden="false" customHeight="false" outlineLevel="0" collapsed="false">
      <c r="A3926" s="81" t="n">
        <v>36682</v>
      </c>
      <c r="B3926" s="82" t="s">
        <v>55</v>
      </c>
      <c r="C3926" s="82" t="s">
        <v>56</v>
      </c>
      <c r="D3926" s="82" t="s">
        <v>107</v>
      </c>
      <c r="E3926" s="82" t="s">
        <v>21</v>
      </c>
      <c r="F3926" s="81"/>
      <c r="G3926" s="82" t="s">
        <v>83</v>
      </c>
      <c r="H3926" s="90" t="n">
        <v>36739</v>
      </c>
      <c r="I3926" s="82" t="n">
        <v>0</v>
      </c>
      <c r="J3926" s="82" t="n">
        <v>0</v>
      </c>
      <c r="K3926" s="83" t="n">
        <f aca="false">IF(J3926=0,0,J3926/I3926)</f>
        <v>0</v>
      </c>
      <c r="L3926" s="83" t="n">
        <f aca="false">I3926/UOM</f>
        <v>0</v>
      </c>
      <c r="M3926" s="83" t="n">
        <f aca="false">J3926/UOM</f>
        <v>0</v>
      </c>
      <c r="N3926" s="84" t="str">
        <f aca="false">IF(F3926="P","PHY",IF(F3926="G","G",E3926))</f>
        <v>D</v>
      </c>
      <c r="O3926" s="84" t="str">
        <f aca="false">IF(ISNA(VLOOKUP(G3926,BadCanCurves,1,FALSE())),VLOOKUP(D3926,FOLIOS,6,FALSE()),"not used")</f>
        <v>not used</v>
      </c>
      <c r="P3926" s="84" t="n">
        <f aca="false">IF($N3926="P",VLOOKUP(H3926,PrcBuckets,2,FALSE()),0)</f>
        <v>0</v>
      </c>
      <c r="Q3926" s="84" t="n">
        <f aca="false">IF($N3926="D",VLOOKUP(H3926,BasisBuckets,2,FALSE()),0)</f>
        <v>5</v>
      </c>
      <c r="R3926" s="84" t="n">
        <f aca="false">IF($N3926="PHY",VLOOKUP(H3926,PGDBuckets,2,FALSE()),0)</f>
        <v>0</v>
      </c>
      <c r="S3926" s="84" t="n">
        <f aca="false">IF($N3926="G",VLOOKUP(H3926,PGDBuckets,2,FALSE()),0)</f>
        <v>0</v>
      </c>
      <c r="T3926" s="84" t="n">
        <f aca="false">SUM(P3926:S3926)</f>
        <v>5</v>
      </c>
      <c r="U3926" s="84" t="str">
        <f aca="false">IF(O3926="not used","-",O3926&amp;N3926&amp;T3926)</f>
        <v>-</v>
      </c>
      <c r="V3926" s="84" t="str">
        <f aca="false">IF(O3926="Not Used","-",VLOOKUP(D3926,FOLIOS,7,FALSE())&amp;H3926)</f>
        <v>-</v>
      </c>
      <c r="W3926" s="84" t="str">
        <f aca="false">IF(U3926="-","-",O3926&amp;E3926&amp;H3926)</f>
        <v>-</v>
      </c>
      <c r="X3926" s="85" t="str">
        <f aca="false">D3926&amp;G3926</f>
        <v>FT-CAND-ERMS-BASIF-ELPO/SJ</v>
      </c>
      <c r="AF3926" s="0" t="str">
        <f aca="false">D3926&amp;V3926</f>
        <v>FT-CAND-ERMS-BAS-</v>
      </c>
    </row>
    <row r="3927" customFormat="false" ht="12.75" hidden="false" customHeight="false" outlineLevel="0" collapsed="false">
      <c r="A3927" s="81" t="n">
        <v>36682</v>
      </c>
      <c r="B3927" s="82" t="s">
        <v>55</v>
      </c>
      <c r="C3927" s="82" t="s">
        <v>56</v>
      </c>
      <c r="D3927" s="82" t="s">
        <v>107</v>
      </c>
      <c r="E3927" s="82" t="s">
        <v>21</v>
      </c>
      <c r="F3927" s="81"/>
      <c r="G3927" s="82" t="s">
        <v>83</v>
      </c>
      <c r="H3927" s="90" t="n">
        <v>36770</v>
      </c>
      <c r="I3927" s="82" t="n">
        <v>0</v>
      </c>
      <c r="J3927" s="82" t="n">
        <v>0</v>
      </c>
      <c r="K3927" s="83" t="n">
        <f aca="false">IF(J3927=0,0,J3927/I3927)</f>
        <v>0</v>
      </c>
      <c r="L3927" s="83" t="n">
        <f aca="false">I3927/UOM</f>
        <v>0</v>
      </c>
      <c r="M3927" s="83" t="n">
        <f aca="false">J3927/UOM</f>
        <v>0</v>
      </c>
      <c r="N3927" s="84" t="str">
        <f aca="false">IF(F3927="P","PHY",IF(F3927="G","G",E3927))</f>
        <v>D</v>
      </c>
      <c r="O3927" s="84" t="str">
        <f aca="false">IF(ISNA(VLOOKUP(G3927,BadCanCurves,1,FALSE())),VLOOKUP(D3927,FOLIOS,6,FALSE()),"not used")</f>
        <v>not used</v>
      </c>
      <c r="P3927" s="84" t="n">
        <f aca="false">IF($N3927="P",VLOOKUP(H3927,PrcBuckets,2,FALSE()),0)</f>
        <v>0</v>
      </c>
      <c r="Q3927" s="84" t="n">
        <f aca="false">IF($N3927="D",VLOOKUP(H3927,BasisBuckets,2,FALSE()),0)</f>
        <v>6</v>
      </c>
      <c r="R3927" s="84" t="n">
        <f aca="false">IF($N3927="PHY",VLOOKUP(H3927,PGDBuckets,2,FALSE()),0)</f>
        <v>0</v>
      </c>
      <c r="S3927" s="84" t="n">
        <f aca="false">IF($N3927="G",VLOOKUP(H3927,PGDBuckets,2,FALSE()),0)</f>
        <v>0</v>
      </c>
      <c r="T3927" s="84" t="n">
        <f aca="false">SUM(P3927:S3927)</f>
        <v>6</v>
      </c>
      <c r="U3927" s="84" t="str">
        <f aca="false">IF(O3927="not used","-",O3927&amp;N3927&amp;T3927)</f>
        <v>-</v>
      </c>
      <c r="V3927" s="84" t="str">
        <f aca="false">IF(O3927="Not Used","-",VLOOKUP(D3927,FOLIOS,7,FALSE())&amp;H3927)</f>
        <v>-</v>
      </c>
      <c r="W3927" s="84" t="str">
        <f aca="false">IF(U3927="-","-",O3927&amp;E3927&amp;H3927)</f>
        <v>-</v>
      </c>
      <c r="X3927" s="85" t="str">
        <f aca="false">D3927&amp;G3927</f>
        <v>FT-CAND-ERMS-BASIF-ELPO/SJ</v>
      </c>
      <c r="AF3927" s="0" t="str">
        <f aca="false">D3927&amp;V3927</f>
        <v>FT-CAND-ERMS-BAS-</v>
      </c>
    </row>
    <row r="3928" customFormat="false" ht="12.75" hidden="false" customHeight="false" outlineLevel="0" collapsed="false">
      <c r="A3928" s="81" t="n">
        <v>36682</v>
      </c>
      <c r="B3928" s="82" t="s">
        <v>55</v>
      </c>
      <c r="C3928" s="82" t="s">
        <v>56</v>
      </c>
      <c r="D3928" s="82" t="s">
        <v>107</v>
      </c>
      <c r="E3928" s="82" t="s">
        <v>21</v>
      </c>
      <c r="F3928" s="81"/>
      <c r="G3928" s="82" t="s">
        <v>83</v>
      </c>
      <c r="H3928" s="90" t="n">
        <v>36800</v>
      </c>
      <c r="I3928" s="82" t="n">
        <v>0</v>
      </c>
      <c r="J3928" s="82" t="n">
        <v>0</v>
      </c>
      <c r="K3928" s="83" t="n">
        <f aca="false">IF(J3928=0,0,J3928/I3928)</f>
        <v>0</v>
      </c>
      <c r="L3928" s="83" t="n">
        <f aca="false">I3928/UOM</f>
        <v>0</v>
      </c>
      <c r="M3928" s="83" t="n">
        <f aca="false">J3928/UOM</f>
        <v>0</v>
      </c>
      <c r="N3928" s="84" t="str">
        <f aca="false">IF(F3928="P","PHY",IF(F3928="G","G",E3928))</f>
        <v>D</v>
      </c>
      <c r="O3928" s="84" t="str">
        <f aca="false">IF(ISNA(VLOOKUP(G3928,BadCanCurves,1,FALSE())),VLOOKUP(D3928,FOLIOS,6,FALSE()),"not used")</f>
        <v>not used</v>
      </c>
      <c r="P3928" s="84" t="n">
        <f aca="false">IF($N3928="P",VLOOKUP(H3928,PrcBuckets,2,FALSE()),0)</f>
        <v>0</v>
      </c>
      <c r="Q3928" s="84" t="n">
        <f aca="false">IF($N3928="D",VLOOKUP(H3928,BasisBuckets,2,FALSE()),0)</f>
        <v>7</v>
      </c>
      <c r="R3928" s="84" t="n">
        <f aca="false">IF($N3928="PHY",VLOOKUP(H3928,PGDBuckets,2,FALSE()),0)</f>
        <v>0</v>
      </c>
      <c r="S3928" s="84" t="n">
        <f aca="false">IF($N3928="G",VLOOKUP(H3928,PGDBuckets,2,FALSE()),0)</f>
        <v>0</v>
      </c>
      <c r="T3928" s="84" t="n">
        <f aca="false">SUM(P3928:S3928)</f>
        <v>7</v>
      </c>
      <c r="U3928" s="84" t="str">
        <f aca="false">IF(O3928="not used","-",O3928&amp;N3928&amp;T3928)</f>
        <v>-</v>
      </c>
      <c r="V3928" s="84" t="str">
        <f aca="false">IF(O3928="Not Used","-",VLOOKUP(D3928,FOLIOS,7,FALSE())&amp;H3928)</f>
        <v>-</v>
      </c>
      <c r="W3928" s="84" t="str">
        <f aca="false">IF(U3928="-","-",O3928&amp;E3928&amp;H3928)</f>
        <v>-</v>
      </c>
      <c r="X3928" s="85" t="str">
        <f aca="false">D3928&amp;G3928</f>
        <v>FT-CAND-ERMS-BASIF-ELPO/SJ</v>
      </c>
      <c r="AF3928" s="0" t="str">
        <f aca="false">D3928&amp;V3928</f>
        <v>FT-CAND-ERMS-BAS-</v>
      </c>
    </row>
    <row r="3929" customFormat="false" ht="12.75" hidden="false" customHeight="false" outlineLevel="0" collapsed="false">
      <c r="A3929" s="81" t="n">
        <v>36682</v>
      </c>
      <c r="B3929" s="82" t="s">
        <v>55</v>
      </c>
      <c r="C3929" s="82" t="s">
        <v>56</v>
      </c>
      <c r="D3929" s="82" t="s">
        <v>107</v>
      </c>
      <c r="E3929" s="82" t="s">
        <v>21</v>
      </c>
      <c r="F3929" s="81"/>
      <c r="G3929" s="82" t="s">
        <v>85</v>
      </c>
      <c r="H3929" s="90" t="n">
        <v>36708</v>
      </c>
      <c r="I3929" s="82" t="n">
        <v>0</v>
      </c>
      <c r="J3929" s="82" t="n">
        <v>0</v>
      </c>
      <c r="K3929" s="83" t="n">
        <f aca="false">IF(J3929=0,0,J3929/I3929)</f>
        <v>0</v>
      </c>
      <c r="L3929" s="83" t="n">
        <f aca="false">I3929/UOM</f>
        <v>0</v>
      </c>
      <c r="M3929" s="83" t="n">
        <f aca="false">J3929/UOM</f>
        <v>0</v>
      </c>
      <c r="N3929" s="84" t="str">
        <f aca="false">IF(F3929="P","PHY",IF(F3929="G","G",E3929))</f>
        <v>D</v>
      </c>
      <c r="O3929" s="84" t="str">
        <f aca="false">IF(ISNA(VLOOKUP(G3929,BadCanCurves,1,FALSE())),VLOOKUP(D3929,FOLIOS,6,FALSE()),"not used")</f>
        <v>not used</v>
      </c>
      <c r="P3929" s="84" t="n">
        <f aca="false">IF($N3929="P",VLOOKUP(H3929,PrcBuckets,2,FALSE()),0)</f>
        <v>0</v>
      </c>
      <c r="Q3929" s="84" t="n">
        <f aca="false">IF($N3929="D",VLOOKUP(H3929,BasisBuckets,2,FALSE()),0)</f>
        <v>4</v>
      </c>
      <c r="R3929" s="84" t="n">
        <f aca="false">IF($N3929="PHY",VLOOKUP(H3929,PGDBuckets,2,FALSE()),0)</f>
        <v>0</v>
      </c>
      <c r="S3929" s="84" t="n">
        <f aca="false">IF($N3929="G",VLOOKUP(H3929,PGDBuckets,2,FALSE()),0)</f>
        <v>0</v>
      </c>
      <c r="T3929" s="84" t="n">
        <f aca="false">SUM(P3929:S3929)</f>
        <v>4</v>
      </c>
      <c r="U3929" s="84" t="str">
        <f aca="false">IF(O3929="not used","-",O3929&amp;N3929&amp;T3929)</f>
        <v>-</v>
      </c>
      <c r="V3929" s="84" t="str">
        <f aca="false">IF(O3929="Not Used","-",VLOOKUP(D3929,FOLIOS,7,FALSE())&amp;H3929)</f>
        <v>-</v>
      </c>
      <c r="W3929" s="84" t="str">
        <f aca="false">IF(U3929="-","-",O3929&amp;E3929&amp;H3929)</f>
        <v>-</v>
      </c>
      <c r="X3929" s="85" t="str">
        <f aca="false">D3929&amp;G3929</f>
        <v>FT-CAND-ERMS-BASIF-NNG/VENT</v>
      </c>
      <c r="AF3929" s="0" t="str">
        <f aca="false">D3929&amp;V3929</f>
        <v>FT-CAND-ERMS-BAS-</v>
      </c>
    </row>
    <row r="3930" customFormat="false" ht="12.75" hidden="false" customHeight="false" outlineLevel="0" collapsed="false">
      <c r="A3930" s="81" t="n">
        <v>36682</v>
      </c>
      <c r="B3930" s="82" t="s">
        <v>55</v>
      </c>
      <c r="C3930" s="82" t="s">
        <v>56</v>
      </c>
      <c r="D3930" s="82" t="s">
        <v>107</v>
      </c>
      <c r="E3930" s="82" t="s">
        <v>21</v>
      </c>
      <c r="F3930" s="81"/>
      <c r="G3930" s="82" t="s">
        <v>85</v>
      </c>
      <c r="H3930" s="90" t="n">
        <v>36739</v>
      </c>
      <c r="I3930" s="82" t="n">
        <v>0</v>
      </c>
      <c r="J3930" s="82" t="n">
        <v>0</v>
      </c>
      <c r="K3930" s="83" t="n">
        <f aca="false">IF(J3930=0,0,J3930/I3930)</f>
        <v>0</v>
      </c>
      <c r="L3930" s="83" t="n">
        <f aca="false">I3930/UOM</f>
        <v>0</v>
      </c>
      <c r="M3930" s="83" t="n">
        <f aca="false">J3930/UOM</f>
        <v>0</v>
      </c>
      <c r="N3930" s="84" t="str">
        <f aca="false">IF(F3930="P","PHY",IF(F3930="G","G",E3930))</f>
        <v>D</v>
      </c>
      <c r="O3930" s="84" t="str">
        <f aca="false">IF(ISNA(VLOOKUP(G3930,BadCanCurves,1,FALSE())),VLOOKUP(D3930,FOLIOS,6,FALSE()),"not used")</f>
        <v>not used</v>
      </c>
      <c r="P3930" s="84" t="n">
        <f aca="false">IF($N3930="P",VLOOKUP(H3930,PrcBuckets,2,FALSE()),0)</f>
        <v>0</v>
      </c>
      <c r="Q3930" s="84" t="n">
        <f aca="false">IF($N3930="D",VLOOKUP(H3930,BasisBuckets,2,FALSE()),0)</f>
        <v>5</v>
      </c>
      <c r="R3930" s="84" t="n">
        <f aca="false">IF($N3930="PHY",VLOOKUP(H3930,PGDBuckets,2,FALSE()),0)</f>
        <v>0</v>
      </c>
      <c r="S3930" s="84" t="n">
        <f aca="false">IF($N3930="G",VLOOKUP(H3930,PGDBuckets,2,FALSE()),0)</f>
        <v>0</v>
      </c>
      <c r="T3930" s="84" t="n">
        <f aca="false">SUM(P3930:S3930)</f>
        <v>5</v>
      </c>
      <c r="U3930" s="84" t="str">
        <f aca="false">IF(O3930="not used","-",O3930&amp;N3930&amp;T3930)</f>
        <v>-</v>
      </c>
      <c r="V3930" s="84" t="str">
        <f aca="false">IF(O3930="Not Used","-",VLOOKUP(D3930,FOLIOS,7,FALSE())&amp;H3930)</f>
        <v>-</v>
      </c>
      <c r="W3930" s="84" t="str">
        <f aca="false">IF(U3930="-","-",O3930&amp;E3930&amp;H3930)</f>
        <v>-</v>
      </c>
      <c r="X3930" s="85" t="str">
        <f aca="false">D3930&amp;G3930</f>
        <v>FT-CAND-ERMS-BASIF-NNG/VENT</v>
      </c>
      <c r="AF3930" s="0" t="str">
        <f aca="false">D3930&amp;V3930</f>
        <v>FT-CAND-ERMS-BAS-</v>
      </c>
    </row>
    <row r="3931" customFormat="false" ht="12.75" hidden="false" customHeight="false" outlineLevel="0" collapsed="false">
      <c r="A3931" s="81" t="n">
        <v>36682</v>
      </c>
      <c r="B3931" s="82" t="s">
        <v>55</v>
      </c>
      <c r="C3931" s="82" t="s">
        <v>56</v>
      </c>
      <c r="D3931" s="82" t="s">
        <v>107</v>
      </c>
      <c r="E3931" s="82" t="s">
        <v>21</v>
      </c>
      <c r="F3931" s="81"/>
      <c r="G3931" s="82" t="s">
        <v>85</v>
      </c>
      <c r="H3931" s="90" t="n">
        <v>36770</v>
      </c>
      <c r="I3931" s="82" t="n">
        <v>0</v>
      </c>
      <c r="J3931" s="82" t="n">
        <v>0</v>
      </c>
      <c r="K3931" s="83" t="n">
        <f aca="false">IF(J3931=0,0,J3931/I3931)</f>
        <v>0</v>
      </c>
      <c r="L3931" s="83" t="n">
        <f aca="false">I3931/UOM</f>
        <v>0</v>
      </c>
      <c r="M3931" s="83" t="n">
        <f aca="false">J3931/UOM</f>
        <v>0</v>
      </c>
      <c r="N3931" s="84" t="str">
        <f aca="false">IF(F3931="P","PHY",IF(F3931="G","G",E3931))</f>
        <v>D</v>
      </c>
      <c r="O3931" s="84" t="str">
        <f aca="false">IF(ISNA(VLOOKUP(G3931,BadCanCurves,1,FALSE())),VLOOKUP(D3931,FOLIOS,6,FALSE()),"not used")</f>
        <v>not used</v>
      </c>
      <c r="P3931" s="84" t="n">
        <f aca="false">IF($N3931="P",VLOOKUP(H3931,PrcBuckets,2,FALSE()),0)</f>
        <v>0</v>
      </c>
      <c r="Q3931" s="84" t="n">
        <f aca="false">IF($N3931="D",VLOOKUP(H3931,BasisBuckets,2,FALSE()),0)</f>
        <v>6</v>
      </c>
      <c r="R3931" s="84" t="n">
        <f aca="false">IF($N3931="PHY",VLOOKUP(H3931,PGDBuckets,2,FALSE()),0)</f>
        <v>0</v>
      </c>
      <c r="S3931" s="84" t="n">
        <f aca="false">IF($N3931="G",VLOOKUP(H3931,PGDBuckets,2,FALSE()),0)</f>
        <v>0</v>
      </c>
      <c r="T3931" s="84" t="n">
        <f aca="false">SUM(P3931:S3931)</f>
        <v>6</v>
      </c>
      <c r="U3931" s="84" t="str">
        <f aca="false">IF(O3931="not used","-",O3931&amp;N3931&amp;T3931)</f>
        <v>-</v>
      </c>
      <c r="V3931" s="84" t="str">
        <f aca="false">IF(O3931="Not Used","-",VLOOKUP(D3931,FOLIOS,7,FALSE())&amp;H3931)</f>
        <v>-</v>
      </c>
      <c r="W3931" s="84" t="str">
        <f aca="false">IF(U3931="-","-",O3931&amp;E3931&amp;H3931)</f>
        <v>-</v>
      </c>
      <c r="X3931" s="85" t="str">
        <f aca="false">D3931&amp;G3931</f>
        <v>FT-CAND-ERMS-BASIF-NNG/VENT</v>
      </c>
      <c r="AF3931" s="0" t="str">
        <f aca="false">D3931&amp;V3931</f>
        <v>FT-CAND-ERMS-BAS-</v>
      </c>
    </row>
    <row r="3932" customFormat="false" ht="12.75" hidden="false" customHeight="false" outlineLevel="0" collapsed="false">
      <c r="A3932" s="81" t="n">
        <v>36682</v>
      </c>
      <c r="B3932" s="82" t="s">
        <v>55</v>
      </c>
      <c r="C3932" s="82" t="s">
        <v>56</v>
      </c>
      <c r="D3932" s="82" t="s">
        <v>107</v>
      </c>
      <c r="E3932" s="82" t="s">
        <v>21</v>
      </c>
      <c r="F3932" s="81"/>
      <c r="G3932" s="82" t="s">
        <v>85</v>
      </c>
      <c r="H3932" s="90" t="n">
        <v>36800</v>
      </c>
      <c r="I3932" s="82" t="n">
        <v>0</v>
      </c>
      <c r="J3932" s="82" t="n">
        <v>0</v>
      </c>
      <c r="K3932" s="83" t="n">
        <f aca="false">IF(J3932=0,0,J3932/I3932)</f>
        <v>0</v>
      </c>
      <c r="L3932" s="83" t="n">
        <f aca="false">I3932/UOM</f>
        <v>0</v>
      </c>
      <c r="M3932" s="83" t="n">
        <f aca="false">J3932/UOM</f>
        <v>0</v>
      </c>
      <c r="N3932" s="84" t="str">
        <f aca="false">IF(F3932="P","PHY",IF(F3932="G","G",E3932))</f>
        <v>D</v>
      </c>
      <c r="O3932" s="84" t="str">
        <f aca="false">IF(ISNA(VLOOKUP(G3932,BadCanCurves,1,FALSE())),VLOOKUP(D3932,FOLIOS,6,FALSE()),"not used")</f>
        <v>not used</v>
      </c>
      <c r="P3932" s="84" t="n">
        <f aca="false">IF($N3932="P",VLOOKUP(H3932,PrcBuckets,2,FALSE()),0)</f>
        <v>0</v>
      </c>
      <c r="Q3932" s="84" t="n">
        <f aca="false">IF($N3932="D",VLOOKUP(H3932,BasisBuckets,2,FALSE()),0)</f>
        <v>7</v>
      </c>
      <c r="R3932" s="84" t="n">
        <f aca="false">IF($N3932="PHY",VLOOKUP(H3932,PGDBuckets,2,FALSE()),0)</f>
        <v>0</v>
      </c>
      <c r="S3932" s="84" t="n">
        <f aca="false">IF($N3932="G",VLOOKUP(H3932,PGDBuckets,2,FALSE()),0)</f>
        <v>0</v>
      </c>
      <c r="T3932" s="84" t="n">
        <f aca="false">SUM(P3932:S3932)</f>
        <v>7</v>
      </c>
      <c r="U3932" s="84" t="str">
        <f aca="false">IF(O3932="not used","-",O3932&amp;N3932&amp;T3932)</f>
        <v>-</v>
      </c>
      <c r="V3932" s="84" t="str">
        <f aca="false">IF(O3932="Not Used","-",VLOOKUP(D3932,FOLIOS,7,FALSE())&amp;H3932)</f>
        <v>-</v>
      </c>
      <c r="W3932" s="84" t="str">
        <f aca="false">IF(U3932="-","-",O3932&amp;E3932&amp;H3932)</f>
        <v>-</v>
      </c>
      <c r="X3932" s="85" t="str">
        <f aca="false">D3932&amp;G3932</f>
        <v>FT-CAND-ERMS-BASIF-NNG/VENT</v>
      </c>
      <c r="AF3932" s="0" t="str">
        <f aca="false">D3932&amp;V3932</f>
        <v>FT-CAND-ERMS-BAS-</v>
      </c>
    </row>
    <row r="3933" customFormat="false" ht="12.75" hidden="false" customHeight="false" outlineLevel="0" collapsed="false">
      <c r="A3933" s="81" t="n">
        <v>36682</v>
      </c>
      <c r="B3933" s="82" t="s">
        <v>55</v>
      </c>
      <c r="C3933" s="82" t="s">
        <v>56</v>
      </c>
      <c r="D3933" s="82" t="s">
        <v>107</v>
      </c>
      <c r="E3933" s="82" t="s">
        <v>21</v>
      </c>
      <c r="F3933" s="81"/>
      <c r="G3933" s="82" t="s">
        <v>86</v>
      </c>
      <c r="H3933" s="90" t="n">
        <v>36708</v>
      </c>
      <c r="I3933" s="82" t="n">
        <v>0</v>
      </c>
      <c r="J3933" s="82" t="n">
        <v>0</v>
      </c>
      <c r="K3933" s="83" t="n">
        <f aca="false">IF(J3933=0,0,J3933/I3933)</f>
        <v>0</v>
      </c>
      <c r="L3933" s="83" t="n">
        <f aca="false">I3933/UOM</f>
        <v>0</v>
      </c>
      <c r="M3933" s="83" t="n">
        <f aca="false">J3933/UOM</f>
        <v>0</v>
      </c>
      <c r="N3933" s="84" t="str">
        <f aca="false">IF(F3933="P","PHY",IF(F3933="G","G",E3933))</f>
        <v>D</v>
      </c>
      <c r="O3933" s="84" t="str">
        <f aca="false">IF(ISNA(VLOOKUP(G3933,BadCanCurves,1,FALSE())),VLOOKUP(D3933,FOLIOS,6,FALSE()),"not used")</f>
        <v>not used</v>
      </c>
      <c r="P3933" s="84" t="n">
        <f aca="false">IF($N3933="P",VLOOKUP(H3933,PrcBuckets,2,FALSE()),0)</f>
        <v>0</v>
      </c>
      <c r="Q3933" s="84" t="n">
        <f aca="false">IF($N3933="D",VLOOKUP(H3933,BasisBuckets,2,FALSE()),0)</f>
        <v>4</v>
      </c>
      <c r="R3933" s="84" t="n">
        <f aca="false">IF($N3933="PHY",VLOOKUP(H3933,PGDBuckets,2,FALSE()),0)</f>
        <v>0</v>
      </c>
      <c r="S3933" s="84" t="n">
        <f aca="false">IF($N3933="G",VLOOKUP(H3933,PGDBuckets,2,FALSE()),0)</f>
        <v>0</v>
      </c>
      <c r="T3933" s="84" t="n">
        <f aca="false">SUM(P3933:S3933)</f>
        <v>4</v>
      </c>
      <c r="U3933" s="84" t="str">
        <f aca="false">IF(O3933="not used","-",O3933&amp;N3933&amp;T3933)</f>
        <v>-</v>
      </c>
      <c r="V3933" s="84" t="str">
        <f aca="false">IF(O3933="Not Used","-",VLOOKUP(D3933,FOLIOS,7,FALSE())&amp;H3933)</f>
        <v>-</v>
      </c>
      <c r="W3933" s="84" t="str">
        <f aca="false">IF(U3933="-","-",O3933&amp;E3933&amp;H3933)</f>
        <v>-</v>
      </c>
      <c r="X3933" s="85" t="str">
        <f aca="false">D3933&amp;G3933</f>
        <v>FT-CAND-ERMS-BASIF-NTHWST/CANBR</v>
      </c>
      <c r="AF3933" s="0" t="str">
        <f aca="false">D3933&amp;V3933</f>
        <v>FT-CAND-ERMS-BAS-</v>
      </c>
    </row>
    <row r="3934" customFormat="false" ht="12.75" hidden="false" customHeight="false" outlineLevel="0" collapsed="false">
      <c r="A3934" s="81" t="n">
        <v>36682</v>
      </c>
      <c r="B3934" s="82" t="s">
        <v>55</v>
      </c>
      <c r="C3934" s="82" t="s">
        <v>56</v>
      </c>
      <c r="D3934" s="82" t="s">
        <v>107</v>
      </c>
      <c r="E3934" s="82" t="s">
        <v>21</v>
      </c>
      <c r="F3934" s="81"/>
      <c r="G3934" s="82" t="s">
        <v>86</v>
      </c>
      <c r="H3934" s="90" t="n">
        <v>36739</v>
      </c>
      <c r="I3934" s="82" t="n">
        <v>0</v>
      </c>
      <c r="J3934" s="82" t="n">
        <v>0</v>
      </c>
      <c r="K3934" s="83" t="n">
        <f aca="false">IF(J3934=0,0,J3934/I3934)</f>
        <v>0</v>
      </c>
      <c r="L3934" s="83" t="n">
        <f aca="false">I3934/UOM</f>
        <v>0</v>
      </c>
      <c r="M3934" s="83" t="n">
        <f aca="false">J3934/UOM</f>
        <v>0</v>
      </c>
      <c r="N3934" s="84" t="str">
        <f aca="false">IF(F3934="P","PHY",IF(F3934="G","G",E3934))</f>
        <v>D</v>
      </c>
      <c r="O3934" s="84" t="str">
        <f aca="false">IF(ISNA(VLOOKUP(G3934,BadCanCurves,1,FALSE())),VLOOKUP(D3934,FOLIOS,6,FALSE()),"not used")</f>
        <v>not used</v>
      </c>
      <c r="P3934" s="84" t="n">
        <f aca="false">IF($N3934="P",VLOOKUP(H3934,PrcBuckets,2,FALSE()),0)</f>
        <v>0</v>
      </c>
      <c r="Q3934" s="84" t="n">
        <f aca="false">IF($N3934="D",VLOOKUP(H3934,BasisBuckets,2,FALSE()),0)</f>
        <v>5</v>
      </c>
      <c r="R3934" s="84" t="n">
        <f aca="false">IF($N3934="PHY",VLOOKUP(H3934,PGDBuckets,2,FALSE()),0)</f>
        <v>0</v>
      </c>
      <c r="S3934" s="84" t="n">
        <f aca="false">IF($N3934="G",VLOOKUP(H3934,PGDBuckets,2,FALSE()),0)</f>
        <v>0</v>
      </c>
      <c r="T3934" s="84" t="n">
        <f aca="false">SUM(P3934:S3934)</f>
        <v>5</v>
      </c>
      <c r="U3934" s="84" t="str">
        <f aca="false">IF(O3934="not used","-",O3934&amp;N3934&amp;T3934)</f>
        <v>-</v>
      </c>
      <c r="V3934" s="84" t="str">
        <f aca="false">IF(O3934="Not Used","-",VLOOKUP(D3934,FOLIOS,7,FALSE())&amp;H3934)</f>
        <v>-</v>
      </c>
      <c r="W3934" s="84" t="str">
        <f aca="false">IF(U3934="-","-",O3934&amp;E3934&amp;H3934)</f>
        <v>-</v>
      </c>
      <c r="X3934" s="85" t="str">
        <f aca="false">D3934&amp;G3934</f>
        <v>FT-CAND-ERMS-BASIF-NTHWST/CANBR</v>
      </c>
      <c r="AF3934" s="0" t="str">
        <f aca="false">D3934&amp;V3934</f>
        <v>FT-CAND-ERMS-BAS-</v>
      </c>
    </row>
    <row r="3935" customFormat="false" ht="12.75" hidden="false" customHeight="false" outlineLevel="0" collapsed="false">
      <c r="A3935" s="81" t="n">
        <v>36682</v>
      </c>
      <c r="B3935" s="82" t="s">
        <v>55</v>
      </c>
      <c r="C3935" s="82" t="s">
        <v>56</v>
      </c>
      <c r="D3935" s="82" t="s">
        <v>107</v>
      </c>
      <c r="E3935" s="82" t="s">
        <v>21</v>
      </c>
      <c r="F3935" s="81"/>
      <c r="G3935" s="82" t="s">
        <v>86</v>
      </c>
      <c r="H3935" s="90" t="n">
        <v>36770</v>
      </c>
      <c r="I3935" s="82" t="n">
        <v>0</v>
      </c>
      <c r="J3935" s="82" t="n">
        <v>0</v>
      </c>
      <c r="K3935" s="83" t="n">
        <f aca="false">IF(J3935=0,0,J3935/I3935)</f>
        <v>0</v>
      </c>
      <c r="L3935" s="83" t="n">
        <f aca="false">I3935/UOM</f>
        <v>0</v>
      </c>
      <c r="M3935" s="83" t="n">
        <f aca="false">J3935/UOM</f>
        <v>0</v>
      </c>
      <c r="N3935" s="84" t="str">
        <f aca="false">IF(F3935="P","PHY",IF(F3935="G","G",E3935))</f>
        <v>D</v>
      </c>
      <c r="O3935" s="84" t="str">
        <f aca="false">IF(ISNA(VLOOKUP(G3935,BadCanCurves,1,FALSE())),VLOOKUP(D3935,FOLIOS,6,FALSE()),"not used")</f>
        <v>not used</v>
      </c>
      <c r="P3935" s="84" t="n">
        <f aca="false">IF($N3935="P",VLOOKUP(H3935,PrcBuckets,2,FALSE()),0)</f>
        <v>0</v>
      </c>
      <c r="Q3935" s="84" t="n">
        <f aca="false">IF($N3935="D",VLOOKUP(H3935,BasisBuckets,2,FALSE()),0)</f>
        <v>6</v>
      </c>
      <c r="R3935" s="84" t="n">
        <f aca="false">IF($N3935="PHY",VLOOKUP(H3935,PGDBuckets,2,FALSE()),0)</f>
        <v>0</v>
      </c>
      <c r="S3935" s="84" t="n">
        <f aca="false">IF($N3935="G",VLOOKUP(H3935,PGDBuckets,2,FALSE()),0)</f>
        <v>0</v>
      </c>
      <c r="T3935" s="84" t="n">
        <f aca="false">SUM(P3935:S3935)</f>
        <v>6</v>
      </c>
      <c r="U3935" s="84" t="str">
        <f aca="false">IF(O3935="not used","-",O3935&amp;N3935&amp;T3935)</f>
        <v>-</v>
      </c>
      <c r="V3935" s="84" t="str">
        <f aca="false">IF(O3935="Not Used","-",VLOOKUP(D3935,FOLIOS,7,FALSE())&amp;H3935)</f>
        <v>-</v>
      </c>
      <c r="W3935" s="84" t="str">
        <f aca="false">IF(U3935="-","-",O3935&amp;E3935&amp;H3935)</f>
        <v>-</v>
      </c>
      <c r="X3935" s="85" t="str">
        <f aca="false">D3935&amp;G3935</f>
        <v>FT-CAND-ERMS-BASIF-NTHWST/CANBR</v>
      </c>
      <c r="AF3935" s="0" t="str">
        <f aca="false">D3935&amp;V3935</f>
        <v>FT-CAND-ERMS-BAS-</v>
      </c>
    </row>
    <row r="3936" customFormat="false" ht="12.75" hidden="false" customHeight="false" outlineLevel="0" collapsed="false">
      <c r="A3936" s="81" t="n">
        <v>36682</v>
      </c>
      <c r="B3936" s="82" t="s">
        <v>55</v>
      </c>
      <c r="C3936" s="82" t="s">
        <v>56</v>
      </c>
      <c r="D3936" s="82" t="s">
        <v>107</v>
      </c>
      <c r="E3936" s="82" t="s">
        <v>21</v>
      </c>
      <c r="F3936" s="81"/>
      <c r="G3936" s="82" t="s">
        <v>86</v>
      </c>
      <c r="H3936" s="90" t="n">
        <v>36800</v>
      </c>
      <c r="I3936" s="82" t="n">
        <v>0</v>
      </c>
      <c r="J3936" s="82" t="n">
        <v>0</v>
      </c>
      <c r="K3936" s="83" t="n">
        <f aca="false">IF(J3936=0,0,J3936/I3936)</f>
        <v>0</v>
      </c>
      <c r="L3936" s="83" t="n">
        <f aca="false">I3936/UOM</f>
        <v>0</v>
      </c>
      <c r="M3936" s="83" t="n">
        <f aca="false">J3936/UOM</f>
        <v>0</v>
      </c>
      <c r="N3936" s="84" t="str">
        <f aca="false">IF(F3936="P","PHY",IF(F3936="G","G",E3936))</f>
        <v>D</v>
      </c>
      <c r="O3936" s="84" t="str">
        <f aca="false">IF(ISNA(VLOOKUP(G3936,BadCanCurves,1,FALSE())),VLOOKUP(D3936,FOLIOS,6,FALSE()),"not used")</f>
        <v>not used</v>
      </c>
      <c r="P3936" s="84" t="n">
        <f aca="false">IF($N3936="P",VLOOKUP(H3936,PrcBuckets,2,FALSE()),0)</f>
        <v>0</v>
      </c>
      <c r="Q3936" s="84" t="n">
        <f aca="false">IF($N3936="D",VLOOKUP(H3936,BasisBuckets,2,FALSE()),0)</f>
        <v>7</v>
      </c>
      <c r="R3936" s="84" t="n">
        <f aca="false">IF($N3936="PHY",VLOOKUP(H3936,PGDBuckets,2,FALSE()),0)</f>
        <v>0</v>
      </c>
      <c r="S3936" s="84" t="n">
        <f aca="false">IF($N3936="G",VLOOKUP(H3936,PGDBuckets,2,FALSE()),0)</f>
        <v>0</v>
      </c>
      <c r="T3936" s="84" t="n">
        <f aca="false">SUM(P3936:S3936)</f>
        <v>7</v>
      </c>
      <c r="U3936" s="84" t="str">
        <f aca="false">IF(O3936="not used","-",O3936&amp;N3936&amp;T3936)</f>
        <v>-</v>
      </c>
      <c r="V3936" s="84" t="str">
        <f aca="false">IF(O3936="Not Used","-",VLOOKUP(D3936,FOLIOS,7,FALSE())&amp;H3936)</f>
        <v>-</v>
      </c>
      <c r="W3936" s="84" t="str">
        <f aca="false">IF(U3936="-","-",O3936&amp;E3936&amp;H3936)</f>
        <v>-</v>
      </c>
      <c r="X3936" s="85" t="str">
        <f aca="false">D3936&amp;G3936</f>
        <v>FT-CAND-ERMS-BASIF-NTHWST/CANBR</v>
      </c>
      <c r="AF3936" s="0" t="str">
        <f aca="false">D3936&amp;V3936</f>
        <v>FT-CAND-ERMS-BAS-</v>
      </c>
    </row>
    <row r="3937" customFormat="false" ht="12.75" hidden="false" customHeight="false" outlineLevel="0" collapsed="false">
      <c r="A3937" s="81" t="n">
        <v>36682</v>
      </c>
      <c r="B3937" s="82" t="s">
        <v>55</v>
      </c>
      <c r="C3937" s="82" t="s">
        <v>56</v>
      </c>
      <c r="D3937" s="82" t="s">
        <v>107</v>
      </c>
      <c r="E3937" s="82" t="s">
        <v>21</v>
      </c>
      <c r="F3937" s="81"/>
      <c r="G3937" s="82" t="s">
        <v>86</v>
      </c>
      <c r="H3937" s="90" t="n">
        <v>36831</v>
      </c>
      <c r="I3937" s="82" t="n">
        <v>0</v>
      </c>
      <c r="J3937" s="82" t="n">
        <v>0</v>
      </c>
      <c r="K3937" s="83" t="n">
        <f aca="false">IF(J3937=0,0,J3937/I3937)</f>
        <v>0</v>
      </c>
      <c r="L3937" s="83" t="n">
        <f aca="false">I3937/UOM</f>
        <v>0</v>
      </c>
      <c r="M3937" s="83" t="n">
        <f aca="false">J3937/UOM</f>
        <v>0</v>
      </c>
      <c r="N3937" s="84" t="str">
        <f aca="false">IF(F3937="P","PHY",IF(F3937="G","G",E3937))</f>
        <v>D</v>
      </c>
      <c r="O3937" s="84" t="str">
        <f aca="false">IF(ISNA(VLOOKUP(G3937,BadCanCurves,1,FALSE())),VLOOKUP(D3937,FOLIOS,6,FALSE()),"not used")</f>
        <v>not used</v>
      </c>
      <c r="P3937" s="84" t="n">
        <f aca="false">IF($N3937="P",VLOOKUP(H3937,PrcBuckets,2,FALSE()),0)</f>
        <v>0</v>
      </c>
      <c r="Q3937" s="84" t="n">
        <f aca="false">IF($N3937="D",VLOOKUP(H3937,BasisBuckets,2,FALSE()),0)</f>
        <v>8</v>
      </c>
      <c r="R3937" s="84" t="n">
        <f aca="false">IF($N3937="PHY",VLOOKUP(H3937,PGDBuckets,2,FALSE()),0)</f>
        <v>0</v>
      </c>
      <c r="S3937" s="84" t="n">
        <f aca="false">IF($N3937="G",VLOOKUP(H3937,PGDBuckets,2,FALSE()),0)</f>
        <v>0</v>
      </c>
      <c r="T3937" s="84" t="n">
        <f aca="false">SUM(P3937:S3937)</f>
        <v>8</v>
      </c>
      <c r="U3937" s="84" t="str">
        <f aca="false">IF(O3937="not used","-",O3937&amp;N3937&amp;T3937)</f>
        <v>-</v>
      </c>
      <c r="V3937" s="84" t="str">
        <f aca="false">IF(O3937="Not Used","-",VLOOKUP(D3937,FOLIOS,7,FALSE())&amp;H3937)</f>
        <v>-</v>
      </c>
      <c r="W3937" s="84" t="str">
        <f aca="false">IF(U3937="-","-",O3937&amp;E3937&amp;H3937)</f>
        <v>-</v>
      </c>
      <c r="X3937" s="85" t="str">
        <f aca="false">D3937&amp;G3937</f>
        <v>FT-CAND-ERMS-BASIF-NTHWST/CANBR</v>
      </c>
      <c r="AF3937" s="0" t="str">
        <f aca="false">D3937&amp;V3937</f>
        <v>FT-CAND-ERMS-BAS-</v>
      </c>
    </row>
    <row r="3938" customFormat="false" ht="12.75" hidden="false" customHeight="false" outlineLevel="0" collapsed="false">
      <c r="A3938" s="81" t="n">
        <v>36682</v>
      </c>
      <c r="B3938" s="82" t="s">
        <v>55</v>
      </c>
      <c r="C3938" s="82" t="s">
        <v>56</v>
      </c>
      <c r="D3938" s="82" t="s">
        <v>107</v>
      </c>
      <c r="E3938" s="82" t="s">
        <v>21</v>
      </c>
      <c r="F3938" s="81"/>
      <c r="G3938" s="82" t="s">
        <v>86</v>
      </c>
      <c r="H3938" s="90" t="n">
        <v>36861</v>
      </c>
      <c r="I3938" s="82" t="n">
        <v>0</v>
      </c>
      <c r="J3938" s="82" t="n">
        <v>0</v>
      </c>
      <c r="K3938" s="83" t="n">
        <f aca="false">IF(J3938=0,0,J3938/I3938)</f>
        <v>0</v>
      </c>
      <c r="L3938" s="83" t="n">
        <f aca="false">I3938/UOM</f>
        <v>0</v>
      </c>
      <c r="M3938" s="83" t="n">
        <f aca="false">J3938/UOM</f>
        <v>0</v>
      </c>
      <c r="N3938" s="84" t="str">
        <f aca="false">IF(F3938="P","PHY",IF(F3938="G","G",E3938))</f>
        <v>D</v>
      </c>
      <c r="O3938" s="84" t="str">
        <f aca="false">IF(ISNA(VLOOKUP(G3938,BadCanCurves,1,FALSE())),VLOOKUP(D3938,FOLIOS,6,FALSE()),"not used")</f>
        <v>not used</v>
      </c>
      <c r="P3938" s="84" t="n">
        <f aca="false">IF($N3938="P",VLOOKUP(H3938,PrcBuckets,2,FALSE()),0)</f>
        <v>0</v>
      </c>
      <c r="Q3938" s="84" t="n">
        <f aca="false">IF($N3938="D",VLOOKUP(H3938,BasisBuckets,2,FALSE()),0)</f>
        <v>8</v>
      </c>
      <c r="R3938" s="84" t="n">
        <f aca="false">IF($N3938="PHY",VLOOKUP(H3938,PGDBuckets,2,FALSE()),0)</f>
        <v>0</v>
      </c>
      <c r="S3938" s="84" t="n">
        <f aca="false">IF($N3938="G",VLOOKUP(H3938,PGDBuckets,2,FALSE()),0)</f>
        <v>0</v>
      </c>
      <c r="T3938" s="84" t="n">
        <f aca="false">SUM(P3938:S3938)</f>
        <v>8</v>
      </c>
      <c r="U3938" s="84" t="str">
        <f aca="false">IF(O3938="not used","-",O3938&amp;N3938&amp;T3938)</f>
        <v>-</v>
      </c>
      <c r="V3938" s="84" t="str">
        <f aca="false">IF(O3938="Not Used","-",VLOOKUP(D3938,FOLIOS,7,FALSE())&amp;H3938)</f>
        <v>-</v>
      </c>
      <c r="W3938" s="84" t="str">
        <f aca="false">IF(U3938="-","-",O3938&amp;E3938&amp;H3938)</f>
        <v>-</v>
      </c>
      <c r="X3938" s="85" t="str">
        <f aca="false">D3938&amp;G3938</f>
        <v>FT-CAND-ERMS-BASIF-NTHWST/CANBR</v>
      </c>
      <c r="AF3938" s="0" t="str">
        <f aca="false">D3938&amp;V3938</f>
        <v>FT-CAND-ERMS-BAS-</v>
      </c>
    </row>
    <row r="3939" customFormat="false" ht="12.75" hidden="false" customHeight="false" outlineLevel="0" collapsed="false">
      <c r="A3939" s="81" t="n">
        <v>36682</v>
      </c>
      <c r="B3939" s="82" t="s">
        <v>55</v>
      </c>
      <c r="C3939" s="82" t="s">
        <v>56</v>
      </c>
      <c r="D3939" s="82" t="s">
        <v>107</v>
      </c>
      <c r="E3939" s="82" t="s">
        <v>21</v>
      </c>
      <c r="F3939" s="81"/>
      <c r="G3939" s="82" t="s">
        <v>86</v>
      </c>
      <c r="H3939" s="90" t="n">
        <v>36892</v>
      </c>
      <c r="I3939" s="82" t="n">
        <v>0</v>
      </c>
      <c r="J3939" s="82" t="n">
        <v>0</v>
      </c>
      <c r="K3939" s="83" t="n">
        <f aca="false">IF(J3939=0,0,J3939/I3939)</f>
        <v>0</v>
      </c>
      <c r="L3939" s="83" t="n">
        <f aca="false">I3939/UOM</f>
        <v>0</v>
      </c>
      <c r="M3939" s="83" t="n">
        <f aca="false">J3939/UOM</f>
        <v>0</v>
      </c>
      <c r="N3939" s="84" t="str">
        <f aca="false">IF(F3939="P","PHY",IF(F3939="G","G",E3939))</f>
        <v>D</v>
      </c>
      <c r="O3939" s="84" t="str">
        <f aca="false">IF(ISNA(VLOOKUP(G3939,BadCanCurves,1,FALSE())),VLOOKUP(D3939,FOLIOS,6,FALSE()),"not used")</f>
        <v>not used</v>
      </c>
      <c r="P3939" s="84" t="n">
        <f aca="false">IF($N3939="P",VLOOKUP(H3939,PrcBuckets,2,FALSE()),0)</f>
        <v>0</v>
      </c>
      <c r="Q3939" s="84" t="n">
        <f aca="false">IF($N3939="D",VLOOKUP(H3939,BasisBuckets,2,FALSE()),0)</f>
        <v>9</v>
      </c>
      <c r="R3939" s="84" t="n">
        <f aca="false">IF($N3939="PHY",VLOOKUP(H3939,PGDBuckets,2,FALSE()),0)</f>
        <v>0</v>
      </c>
      <c r="S3939" s="84" t="n">
        <f aca="false">IF($N3939="G",VLOOKUP(H3939,PGDBuckets,2,FALSE()),0)</f>
        <v>0</v>
      </c>
      <c r="T3939" s="84" t="n">
        <f aca="false">SUM(P3939:S3939)</f>
        <v>9</v>
      </c>
      <c r="U3939" s="84" t="str">
        <f aca="false">IF(O3939="not used","-",O3939&amp;N3939&amp;T3939)</f>
        <v>-</v>
      </c>
      <c r="V3939" s="84" t="str">
        <f aca="false">IF(O3939="Not Used","-",VLOOKUP(D3939,FOLIOS,7,FALSE())&amp;H3939)</f>
        <v>-</v>
      </c>
      <c r="W3939" s="84" t="str">
        <f aca="false">IF(U3939="-","-",O3939&amp;E3939&amp;H3939)</f>
        <v>-</v>
      </c>
      <c r="X3939" s="85" t="str">
        <f aca="false">D3939&amp;G3939</f>
        <v>FT-CAND-ERMS-BASIF-NTHWST/CANBR</v>
      </c>
      <c r="AF3939" s="0" t="str">
        <f aca="false">D3939&amp;V3939</f>
        <v>FT-CAND-ERMS-BAS-</v>
      </c>
    </row>
    <row r="3940" customFormat="false" ht="12.75" hidden="false" customHeight="false" outlineLevel="0" collapsed="false">
      <c r="A3940" s="81" t="n">
        <v>36682</v>
      </c>
      <c r="B3940" s="82" t="s">
        <v>55</v>
      </c>
      <c r="C3940" s="82" t="s">
        <v>56</v>
      </c>
      <c r="D3940" s="82" t="s">
        <v>107</v>
      </c>
      <c r="E3940" s="82" t="s">
        <v>21</v>
      </c>
      <c r="F3940" s="81"/>
      <c r="G3940" s="82" t="s">
        <v>86</v>
      </c>
      <c r="H3940" s="90" t="n">
        <v>36923</v>
      </c>
      <c r="I3940" s="82" t="n">
        <v>0</v>
      </c>
      <c r="J3940" s="82" t="n">
        <v>0</v>
      </c>
      <c r="K3940" s="83" t="n">
        <f aca="false">IF(J3940=0,0,J3940/I3940)</f>
        <v>0</v>
      </c>
      <c r="L3940" s="83" t="n">
        <f aca="false">I3940/UOM</f>
        <v>0</v>
      </c>
      <c r="M3940" s="83" t="n">
        <f aca="false">J3940/UOM</f>
        <v>0</v>
      </c>
      <c r="N3940" s="84" t="str">
        <f aca="false">IF(F3940="P","PHY",IF(F3940="G","G",E3940))</f>
        <v>D</v>
      </c>
      <c r="O3940" s="84" t="str">
        <f aca="false">IF(ISNA(VLOOKUP(G3940,BadCanCurves,1,FALSE())),VLOOKUP(D3940,FOLIOS,6,FALSE()),"not used")</f>
        <v>not used</v>
      </c>
      <c r="P3940" s="84" t="n">
        <f aca="false">IF($N3940="P",VLOOKUP(H3940,PrcBuckets,2,FALSE()),0)</f>
        <v>0</v>
      </c>
      <c r="Q3940" s="84" t="n">
        <f aca="false">IF($N3940="D",VLOOKUP(H3940,BasisBuckets,2,FALSE()),0)</f>
        <v>9</v>
      </c>
      <c r="R3940" s="84" t="n">
        <f aca="false">IF($N3940="PHY",VLOOKUP(H3940,PGDBuckets,2,FALSE()),0)</f>
        <v>0</v>
      </c>
      <c r="S3940" s="84" t="n">
        <f aca="false">IF($N3940="G",VLOOKUP(H3940,PGDBuckets,2,FALSE()),0)</f>
        <v>0</v>
      </c>
      <c r="T3940" s="84" t="n">
        <f aca="false">SUM(P3940:S3940)</f>
        <v>9</v>
      </c>
      <c r="U3940" s="84" t="str">
        <f aca="false">IF(O3940="not used","-",O3940&amp;N3940&amp;T3940)</f>
        <v>-</v>
      </c>
      <c r="V3940" s="84" t="str">
        <f aca="false">IF(O3940="Not Used","-",VLOOKUP(D3940,FOLIOS,7,FALSE())&amp;H3940)</f>
        <v>-</v>
      </c>
      <c r="W3940" s="84" t="str">
        <f aca="false">IF(U3940="-","-",O3940&amp;E3940&amp;H3940)</f>
        <v>-</v>
      </c>
      <c r="X3940" s="85" t="str">
        <f aca="false">D3940&amp;G3940</f>
        <v>FT-CAND-ERMS-BASIF-NTHWST/CANBR</v>
      </c>
      <c r="AF3940" s="0" t="str">
        <f aca="false">D3940&amp;V3940</f>
        <v>FT-CAND-ERMS-BAS-</v>
      </c>
    </row>
    <row r="3941" customFormat="false" ht="12.75" hidden="false" customHeight="false" outlineLevel="0" collapsed="false">
      <c r="A3941" s="81" t="n">
        <v>36682</v>
      </c>
      <c r="B3941" s="82" t="s">
        <v>55</v>
      </c>
      <c r="C3941" s="82" t="s">
        <v>56</v>
      </c>
      <c r="D3941" s="82" t="s">
        <v>107</v>
      </c>
      <c r="E3941" s="82" t="s">
        <v>21</v>
      </c>
      <c r="F3941" s="81"/>
      <c r="G3941" s="82" t="s">
        <v>86</v>
      </c>
      <c r="H3941" s="90" t="n">
        <v>36951</v>
      </c>
      <c r="I3941" s="82" t="n">
        <v>0</v>
      </c>
      <c r="J3941" s="82" t="n">
        <v>0</v>
      </c>
      <c r="K3941" s="83" t="n">
        <f aca="false">IF(J3941=0,0,J3941/I3941)</f>
        <v>0</v>
      </c>
      <c r="L3941" s="83" t="n">
        <f aca="false">I3941/UOM</f>
        <v>0</v>
      </c>
      <c r="M3941" s="83" t="n">
        <f aca="false">J3941/UOM</f>
        <v>0</v>
      </c>
      <c r="N3941" s="84" t="str">
        <f aca="false">IF(F3941="P","PHY",IF(F3941="G","G",E3941))</f>
        <v>D</v>
      </c>
      <c r="O3941" s="84" t="str">
        <f aca="false">IF(ISNA(VLOOKUP(G3941,BadCanCurves,1,FALSE())),VLOOKUP(D3941,FOLIOS,6,FALSE()),"not used")</f>
        <v>not used</v>
      </c>
      <c r="P3941" s="84" t="n">
        <f aca="false">IF($N3941="P",VLOOKUP(H3941,PrcBuckets,2,FALSE()),0)</f>
        <v>0</v>
      </c>
      <c r="Q3941" s="84" t="n">
        <f aca="false">IF($N3941="D",VLOOKUP(H3941,BasisBuckets,2,FALSE()),0)</f>
        <v>9</v>
      </c>
      <c r="R3941" s="84" t="n">
        <f aca="false">IF($N3941="PHY",VLOOKUP(H3941,PGDBuckets,2,FALSE()),0)</f>
        <v>0</v>
      </c>
      <c r="S3941" s="84" t="n">
        <f aca="false">IF($N3941="G",VLOOKUP(H3941,PGDBuckets,2,FALSE()),0)</f>
        <v>0</v>
      </c>
      <c r="T3941" s="84" t="n">
        <f aca="false">SUM(P3941:S3941)</f>
        <v>9</v>
      </c>
      <c r="U3941" s="84" t="str">
        <f aca="false">IF(O3941="not used","-",O3941&amp;N3941&amp;T3941)</f>
        <v>-</v>
      </c>
      <c r="V3941" s="84" t="str">
        <f aca="false">IF(O3941="Not Used","-",VLOOKUP(D3941,FOLIOS,7,FALSE())&amp;H3941)</f>
        <v>-</v>
      </c>
      <c r="W3941" s="84" t="str">
        <f aca="false">IF(U3941="-","-",O3941&amp;E3941&amp;H3941)</f>
        <v>-</v>
      </c>
      <c r="X3941" s="85" t="str">
        <f aca="false">D3941&amp;G3941</f>
        <v>FT-CAND-ERMS-BASIF-NTHWST/CANBR</v>
      </c>
      <c r="AF3941" s="0" t="str">
        <f aca="false">D3941&amp;V3941</f>
        <v>FT-CAND-ERMS-BAS-</v>
      </c>
    </row>
    <row r="3942" customFormat="false" ht="12.75" hidden="false" customHeight="false" outlineLevel="0" collapsed="false">
      <c r="A3942" s="81" t="n">
        <v>36682</v>
      </c>
      <c r="B3942" s="82" t="s">
        <v>55</v>
      </c>
      <c r="C3942" s="82" t="s">
        <v>56</v>
      </c>
      <c r="D3942" s="82" t="s">
        <v>107</v>
      </c>
      <c r="E3942" s="82" t="s">
        <v>21</v>
      </c>
      <c r="F3942" s="81"/>
      <c r="G3942" s="82" t="s">
        <v>86</v>
      </c>
      <c r="H3942" s="90" t="n">
        <v>36982</v>
      </c>
      <c r="I3942" s="82" t="n">
        <v>0</v>
      </c>
      <c r="J3942" s="82" t="n">
        <v>0</v>
      </c>
      <c r="K3942" s="83" t="n">
        <f aca="false">IF(J3942=0,0,J3942/I3942)</f>
        <v>0</v>
      </c>
      <c r="L3942" s="83" t="n">
        <f aca="false">I3942/UOM</f>
        <v>0</v>
      </c>
      <c r="M3942" s="83" t="n">
        <f aca="false">J3942/UOM</f>
        <v>0</v>
      </c>
      <c r="N3942" s="84" t="str">
        <f aca="false">IF(F3942="P","PHY",IF(F3942="G","G",E3942))</f>
        <v>D</v>
      </c>
      <c r="O3942" s="84" t="str">
        <f aca="false">IF(ISNA(VLOOKUP(G3942,BadCanCurves,1,FALSE())),VLOOKUP(D3942,FOLIOS,6,FALSE()),"not used")</f>
        <v>not used</v>
      </c>
      <c r="P3942" s="84" t="n">
        <f aca="false">IF($N3942="P",VLOOKUP(H3942,PrcBuckets,2,FALSE()),0)</f>
        <v>0</v>
      </c>
      <c r="Q3942" s="84" t="n">
        <f aca="false">IF($N3942="D",VLOOKUP(H3942,BasisBuckets,2,FALSE()),0)</f>
        <v>9</v>
      </c>
      <c r="R3942" s="84" t="n">
        <f aca="false">IF($N3942="PHY",VLOOKUP(H3942,PGDBuckets,2,FALSE()),0)</f>
        <v>0</v>
      </c>
      <c r="S3942" s="84" t="n">
        <f aca="false">IF($N3942="G",VLOOKUP(H3942,PGDBuckets,2,FALSE()),0)</f>
        <v>0</v>
      </c>
      <c r="T3942" s="84" t="n">
        <f aca="false">SUM(P3942:S3942)</f>
        <v>9</v>
      </c>
      <c r="U3942" s="84" t="str">
        <f aca="false">IF(O3942="not used","-",O3942&amp;N3942&amp;T3942)</f>
        <v>-</v>
      </c>
      <c r="V3942" s="84" t="str">
        <f aca="false">IF(O3942="Not Used","-",VLOOKUP(D3942,FOLIOS,7,FALSE())&amp;H3942)</f>
        <v>-</v>
      </c>
      <c r="W3942" s="84" t="str">
        <f aca="false">IF(U3942="-","-",O3942&amp;E3942&amp;H3942)</f>
        <v>-</v>
      </c>
      <c r="X3942" s="85" t="str">
        <f aca="false">D3942&amp;G3942</f>
        <v>FT-CAND-ERMS-BASIF-NTHWST/CANBR</v>
      </c>
      <c r="AF3942" s="0" t="str">
        <f aca="false">D3942&amp;V3942</f>
        <v>FT-CAND-ERMS-BAS-</v>
      </c>
    </row>
    <row r="3943" customFormat="false" ht="12.75" hidden="false" customHeight="false" outlineLevel="0" collapsed="false">
      <c r="A3943" s="81" t="n">
        <v>36682</v>
      </c>
      <c r="B3943" s="82" t="s">
        <v>55</v>
      </c>
      <c r="C3943" s="82" t="s">
        <v>56</v>
      </c>
      <c r="D3943" s="82" t="s">
        <v>107</v>
      </c>
      <c r="E3943" s="82" t="s">
        <v>21</v>
      </c>
      <c r="F3943" s="81"/>
      <c r="G3943" s="82" t="s">
        <v>86</v>
      </c>
      <c r="H3943" s="90" t="n">
        <v>37012</v>
      </c>
      <c r="I3943" s="82" t="n">
        <v>0</v>
      </c>
      <c r="J3943" s="82" t="n">
        <v>0</v>
      </c>
      <c r="K3943" s="83" t="n">
        <f aca="false">IF(J3943=0,0,J3943/I3943)</f>
        <v>0</v>
      </c>
      <c r="L3943" s="83" t="n">
        <f aca="false">I3943/UOM</f>
        <v>0</v>
      </c>
      <c r="M3943" s="83" t="n">
        <f aca="false">J3943/UOM</f>
        <v>0</v>
      </c>
      <c r="N3943" s="84" t="str">
        <f aca="false">IF(F3943="P","PHY",IF(F3943="G","G",E3943))</f>
        <v>D</v>
      </c>
      <c r="O3943" s="84" t="str">
        <f aca="false">IF(ISNA(VLOOKUP(G3943,BadCanCurves,1,FALSE())),VLOOKUP(D3943,FOLIOS,6,FALSE()),"not used")</f>
        <v>not used</v>
      </c>
      <c r="P3943" s="84" t="n">
        <f aca="false">IF($N3943="P",VLOOKUP(H3943,PrcBuckets,2,FALSE()),0)</f>
        <v>0</v>
      </c>
      <c r="Q3943" s="84" t="n">
        <f aca="false">IF($N3943="D",VLOOKUP(H3943,BasisBuckets,2,FALSE()),0)</f>
        <v>9</v>
      </c>
      <c r="R3943" s="84" t="n">
        <f aca="false">IF($N3943="PHY",VLOOKUP(H3943,PGDBuckets,2,FALSE()),0)</f>
        <v>0</v>
      </c>
      <c r="S3943" s="84" t="n">
        <f aca="false">IF($N3943="G",VLOOKUP(H3943,PGDBuckets,2,FALSE()),0)</f>
        <v>0</v>
      </c>
      <c r="T3943" s="84" t="n">
        <f aca="false">SUM(P3943:S3943)</f>
        <v>9</v>
      </c>
      <c r="U3943" s="84" t="str">
        <f aca="false">IF(O3943="not used","-",O3943&amp;N3943&amp;T3943)</f>
        <v>-</v>
      </c>
      <c r="V3943" s="84" t="str">
        <f aca="false">IF(O3943="Not Used","-",VLOOKUP(D3943,FOLIOS,7,FALSE())&amp;H3943)</f>
        <v>-</v>
      </c>
      <c r="W3943" s="84" t="str">
        <f aca="false">IF(U3943="-","-",O3943&amp;E3943&amp;H3943)</f>
        <v>-</v>
      </c>
      <c r="X3943" s="85" t="str">
        <f aca="false">D3943&amp;G3943</f>
        <v>FT-CAND-ERMS-BASIF-NTHWST/CANBR</v>
      </c>
      <c r="AF3943" s="0" t="str">
        <f aca="false">D3943&amp;V3943</f>
        <v>FT-CAND-ERMS-BAS-</v>
      </c>
    </row>
    <row r="3944" customFormat="false" ht="12.75" hidden="false" customHeight="false" outlineLevel="0" collapsed="false">
      <c r="A3944" s="81" t="n">
        <v>36682</v>
      </c>
      <c r="B3944" s="82" t="s">
        <v>55</v>
      </c>
      <c r="C3944" s="82" t="s">
        <v>56</v>
      </c>
      <c r="D3944" s="82" t="s">
        <v>107</v>
      </c>
      <c r="E3944" s="82" t="s">
        <v>21</v>
      </c>
      <c r="F3944" s="81"/>
      <c r="G3944" s="82" t="s">
        <v>86</v>
      </c>
      <c r="H3944" s="90" t="n">
        <v>37043</v>
      </c>
      <c r="I3944" s="82" t="n">
        <v>0</v>
      </c>
      <c r="J3944" s="82" t="n">
        <v>0</v>
      </c>
      <c r="K3944" s="83" t="n">
        <f aca="false">IF(J3944=0,0,J3944/I3944)</f>
        <v>0</v>
      </c>
      <c r="L3944" s="83" t="n">
        <f aca="false">I3944/UOM</f>
        <v>0</v>
      </c>
      <c r="M3944" s="83" t="n">
        <f aca="false">J3944/UOM</f>
        <v>0</v>
      </c>
      <c r="N3944" s="84" t="str">
        <f aca="false">IF(F3944="P","PHY",IF(F3944="G","G",E3944))</f>
        <v>D</v>
      </c>
      <c r="O3944" s="84" t="str">
        <f aca="false">IF(ISNA(VLOOKUP(G3944,BadCanCurves,1,FALSE())),VLOOKUP(D3944,FOLIOS,6,FALSE()),"not used")</f>
        <v>not used</v>
      </c>
      <c r="P3944" s="84" t="n">
        <f aca="false">IF($N3944="P",VLOOKUP(H3944,PrcBuckets,2,FALSE()),0)</f>
        <v>0</v>
      </c>
      <c r="Q3944" s="84" t="n">
        <f aca="false">IF($N3944="D",VLOOKUP(H3944,BasisBuckets,2,FALSE()),0)</f>
        <v>9</v>
      </c>
      <c r="R3944" s="84" t="n">
        <f aca="false">IF($N3944="PHY",VLOOKUP(H3944,PGDBuckets,2,FALSE()),0)</f>
        <v>0</v>
      </c>
      <c r="S3944" s="84" t="n">
        <f aca="false">IF($N3944="G",VLOOKUP(H3944,PGDBuckets,2,FALSE()),0)</f>
        <v>0</v>
      </c>
      <c r="T3944" s="84" t="n">
        <f aca="false">SUM(P3944:S3944)</f>
        <v>9</v>
      </c>
      <c r="U3944" s="84" t="str">
        <f aca="false">IF(O3944="not used","-",O3944&amp;N3944&amp;T3944)</f>
        <v>-</v>
      </c>
      <c r="V3944" s="84" t="str">
        <f aca="false">IF(O3944="Not Used","-",VLOOKUP(D3944,FOLIOS,7,FALSE())&amp;H3944)</f>
        <v>-</v>
      </c>
      <c r="W3944" s="84" t="str">
        <f aca="false">IF(U3944="-","-",O3944&amp;E3944&amp;H3944)</f>
        <v>-</v>
      </c>
      <c r="X3944" s="85" t="str">
        <f aca="false">D3944&amp;G3944</f>
        <v>FT-CAND-ERMS-BASIF-NTHWST/CANBR</v>
      </c>
      <c r="AF3944" s="0" t="str">
        <f aca="false">D3944&amp;V3944</f>
        <v>FT-CAND-ERMS-BAS-</v>
      </c>
    </row>
    <row r="3945" customFormat="false" ht="12.75" hidden="false" customHeight="false" outlineLevel="0" collapsed="false">
      <c r="A3945" s="81" t="n">
        <v>36682</v>
      </c>
      <c r="B3945" s="82" t="s">
        <v>55</v>
      </c>
      <c r="C3945" s="82" t="s">
        <v>56</v>
      </c>
      <c r="D3945" s="82" t="s">
        <v>107</v>
      </c>
      <c r="E3945" s="82" t="s">
        <v>21</v>
      </c>
      <c r="F3945" s="81"/>
      <c r="G3945" s="82" t="s">
        <v>86</v>
      </c>
      <c r="H3945" s="90" t="n">
        <v>37073</v>
      </c>
      <c r="I3945" s="82" t="n">
        <v>0</v>
      </c>
      <c r="J3945" s="82" t="n">
        <v>0</v>
      </c>
      <c r="K3945" s="83" t="n">
        <f aca="false">IF(J3945=0,0,J3945/I3945)</f>
        <v>0</v>
      </c>
      <c r="L3945" s="83" t="n">
        <f aca="false">I3945/UOM</f>
        <v>0</v>
      </c>
      <c r="M3945" s="83" t="n">
        <f aca="false">J3945/UOM</f>
        <v>0</v>
      </c>
      <c r="N3945" s="84" t="str">
        <f aca="false">IF(F3945="P","PHY",IF(F3945="G","G",E3945))</f>
        <v>D</v>
      </c>
      <c r="O3945" s="84" t="str">
        <f aca="false">IF(ISNA(VLOOKUP(G3945,BadCanCurves,1,FALSE())),VLOOKUP(D3945,FOLIOS,6,FALSE()),"not used")</f>
        <v>not used</v>
      </c>
      <c r="P3945" s="84" t="n">
        <f aca="false">IF($N3945="P",VLOOKUP(H3945,PrcBuckets,2,FALSE()),0)</f>
        <v>0</v>
      </c>
      <c r="Q3945" s="84" t="n">
        <f aca="false">IF($N3945="D",VLOOKUP(H3945,BasisBuckets,2,FALSE()),0)</f>
        <v>9</v>
      </c>
      <c r="R3945" s="84" t="n">
        <f aca="false">IF($N3945="PHY",VLOOKUP(H3945,PGDBuckets,2,FALSE()),0)</f>
        <v>0</v>
      </c>
      <c r="S3945" s="84" t="n">
        <f aca="false">IF($N3945="G",VLOOKUP(H3945,PGDBuckets,2,FALSE()),0)</f>
        <v>0</v>
      </c>
      <c r="T3945" s="84" t="n">
        <f aca="false">SUM(P3945:S3945)</f>
        <v>9</v>
      </c>
      <c r="U3945" s="84" t="str">
        <f aca="false">IF(O3945="not used","-",O3945&amp;N3945&amp;T3945)</f>
        <v>-</v>
      </c>
      <c r="V3945" s="84" t="str">
        <f aca="false">IF(O3945="Not Used","-",VLOOKUP(D3945,FOLIOS,7,FALSE())&amp;H3945)</f>
        <v>-</v>
      </c>
      <c r="W3945" s="84" t="str">
        <f aca="false">IF(U3945="-","-",O3945&amp;E3945&amp;H3945)</f>
        <v>-</v>
      </c>
      <c r="X3945" s="85" t="str">
        <f aca="false">D3945&amp;G3945</f>
        <v>FT-CAND-ERMS-BASIF-NTHWST/CANBR</v>
      </c>
      <c r="AF3945" s="0" t="str">
        <f aca="false">D3945&amp;V3945</f>
        <v>FT-CAND-ERMS-BAS-</v>
      </c>
    </row>
    <row r="3946" customFormat="false" ht="12.75" hidden="false" customHeight="false" outlineLevel="0" collapsed="false">
      <c r="A3946" s="81" t="n">
        <v>36682</v>
      </c>
      <c r="B3946" s="82" t="s">
        <v>55</v>
      </c>
      <c r="C3946" s="82" t="s">
        <v>56</v>
      </c>
      <c r="D3946" s="82" t="s">
        <v>107</v>
      </c>
      <c r="E3946" s="82" t="s">
        <v>21</v>
      </c>
      <c r="F3946" s="81"/>
      <c r="G3946" s="82" t="s">
        <v>86</v>
      </c>
      <c r="H3946" s="90" t="n">
        <v>37104</v>
      </c>
      <c r="I3946" s="82" t="n">
        <v>0</v>
      </c>
      <c r="J3946" s="82" t="n">
        <v>0</v>
      </c>
      <c r="K3946" s="83" t="n">
        <f aca="false">IF(J3946=0,0,J3946/I3946)</f>
        <v>0</v>
      </c>
      <c r="L3946" s="83" t="n">
        <f aca="false">I3946/UOM</f>
        <v>0</v>
      </c>
      <c r="M3946" s="83" t="n">
        <f aca="false">J3946/UOM</f>
        <v>0</v>
      </c>
      <c r="N3946" s="84" t="str">
        <f aca="false">IF(F3946="P","PHY",IF(F3946="G","G",E3946))</f>
        <v>D</v>
      </c>
      <c r="O3946" s="84" t="str">
        <f aca="false">IF(ISNA(VLOOKUP(G3946,BadCanCurves,1,FALSE())),VLOOKUP(D3946,FOLIOS,6,FALSE()),"not used")</f>
        <v>not used</v>
      </c>
      <c r="P3946" s="84" t="n">
        <f aca="false">IF($N3946="P",VLOOKUP(H3946,PrcBuckets,2,FALSE()),0)</f>
        <v>0</v>
      </c>
      <c r="Q3946" s="84" t="n">
        <f aca="false">IF($N3946="D",VLOOKUP(H3946,BasisBuckets,2,FALSE()),0)</f>
        <v>9</v>
      </c>
      <c r="R3946" s="84" t="n">
        <f aca="false">IF($N3946="PHY",VLOOKUP(H3946,PGDBuckets,2,FALSE()),0)</f>
        <v>0</v>
      </c>
      <c r="S3946" s="84" t="n">
        <f aca="false">IF($N3946="G",VLOOKUP(H3946,PGDBuckets,2,FALSE()),0)</f>
        <v>0</v>
      </c>
      <c r="T3946" s="84" t="n">
        <f aca="false">SUM(P3946:S3946)</f>
        <v>9</v>
      </c>
      <c r="U3946" s="84" t="str">
        <f aca="false">IF(O3946="not used","-",O3946&amp;N3946&amp;T3946)</f>
        <v>-</v>
      </c>
      <c r="V3946" s="84" t="str">
        <f aca="false">IF(O3946="Not Used","-",VLOOKUP(D3946,FOLIOS,7,FALSE())&amp;H3946)</f>
        <v>-</v>
      </c>
      <c r="W3946" s="84" t="str">
        <f aca="false">IF(U3946="-","-",O3946&amp;E3946&amp;H3946)</f>
        <v>-</v>
      </c>
      <c r="X3946" s="85" t="str">
        <f aca="false">D3946&amp;G3946</f>
        <v>FT-CAND-ERMS-BASIF-NTHWST/CANBR</v>
      </c>
      <c r="AF3946" s="0" t="str">
        <f aca="false">D3946&amp;V3946</f>
        <v>FT-CAND-ERMS-BAS-</v>
      </c>
    </row>
    <row r="3947" customFormat="false" ht="12.75" hidden="false" customHeight="false" outlineLevel="0" collapsed="false">
      <c r="A3947" s="81" t="n">
        <v>36682</v>
      </c>
      <c r="B3947" s="82" t="s">
        <v>55</v>
      </c>
      <c r="C3947" s="82" t="s">
        <v>56</v>
      </c>
      <c r="D3947" s="82" t="s">
        <v>107</v>
      </c>
      <c r="E3947" s="82" t="s">
        <v>21</v>
      </c>
      <c r="F3947" s="81"/>
      <c r="G3947" s="82" t="s">
        <v>86</v>
      </c>
      <c r="H3947" s="90" t="n">
        <v>37135</v>
      </c>
      <c r="I3947" s="82" t="n">
        <v>0</v>
      </c>
      <c r="J3947" s="82" t="n">
        <v>0</v>
      </c>
      <c r="K3947" s="83" t="n">
        <f aca="false">IF(J3947=0,0,J3947/I3947)</f>
        <v>0</v>
      </c>
      <c r="L3947" s="83" t="n">
        <f aca="false">I3947/UOM</f>
        <v>0</v>
      </c>
      <c r="M3947" s="83" t="n">
        <f aca="false">J3947/UOM</f>
        <v>0</v>
      </c>
      <c r="N3947" s="84" t="str">
        <f aca="false">IF(F3947="P","PHY",IF(F3947="G","G",E3947))</f>
        <v>D</v>
      </c>
      <c r="O3947" s="84" t="str">
        <f aca="false">IF(ISNA(VLOOKUP(G3947,BadCanCurves,1,FALSE())),VLOOKUP(D3947,FOLIOS,6,FALSE()),"not used")</f>
        <v>not used</v>
      </c>
      <c r="P3947" s="84" t="n">
        <f aca="false">IF($N3947="P",VLOOKUP(H3947,PrcBuckets,2,FALSE()),0)</f>
        <v>0</v>
      </c>
      <c r="Q3947" s="84" t="n">
        <f aca="false">IF($N3947="D",VLOOKUP(H3947,BasisBuckets,2,FALSE()),0)</f>
        <v>9</v>
      </c>
      <c r="R3947" s="84" t="n">
        <f aca="false">IF($N3947="PHY",VLOOKUP(H3947,PGDBuckets,2,FALSE()),0)</f>
        <v>0</v>
      </c>
      <c r="S3947" s="84" t="n">
        <f aca="false">IF($N3947="G",VLOOKUP(H3947,PGDBuckets,2,FALSE()),0)</f>
        <v>0</v>
      </c>
      <c r="T3947" s="84" t="n">
        <f aca="false">SUM(P3947:S3947)</f>
        <v>9</v>
      </c>
      <c r="U3947" s="84" t="str">
        <f aca="false">IF(O3947="not used","-",O3947&amp;N3947&amp;T3947)</f>
        <v>-</v>
      </c>
      <c r="V3947" s="84" t="str">
        <f aca="false">IF(O3947="Not Used","-",VLOOKUP(D3947,FOLIOS,7,FALSE())&amp;H3947)</f>
        <v>-</v>
      </c>
      <c r="W3947" s="84" t="str">
        <f aca="false">IF(U3947="-","-",O3947&amp;E3947&amp;H3947)</f>
        <v>-</v>
      </c>
      <c r="X3947" s="85" t="str">
        <f aca="false">D3947&amp;G3947</f>
        <v>FT-CAND-ERMS-BASIF-NTHWST/CANBR</v>
      </c>
      <c r="AF3947" s="0" t="str">
        <f aca="false">D3947&amp;V3947</f>
        <v>FT-CAND-ERMS-BAS-</v>
      </c>
    </row>
    <row r="3948" customFormat="false" ht="12.75" hidden="false" customHeight="false" outlineLevel="0" collapsed="false">
      <c r="A3948" s="81" t="n">
        <v>36682</v>
      </c>
      <c r="B3948" s="82" t="s">
        <v>55</v>
      </c>
      <c r="C3948" s="82" t="s">
        <v>56</v>
      </c>
      <c r="D3948" s="82" t="s">
        <v>107</v>
      </c>
      <c r="E3948" s="82" t="s">
        <v>21</v>
      </c>
      <c r="F3948" s="81"/>
      <c r="G3948" s="82" t="s">
        <v>86</v>
      </c>
      <c r="H3948" s="90" t="n">
        <v>37165</v>
      </c>
      <c r="I3948" s="82" t="n">
        <v>0</v>
      </c>
      <c r="J3948" s="82" t="n">
        <v>0</v>
      </c>
      <c r="K3948" s="83" t="n">
        <f aca="false">IF(J3948=0,0,J3948/I3948)</f>
        <v>0</v>
      </c>
      <c r="L3948" s="83" t="n">
        <f aca="false">I3948/UOM</f>
        <v>0</v>
      </c>
      <c r="M3948" s="83" t="n">
        <f aca="false">J3948/UOM</f>
        <v>0</v>
      </c>
      <c r="N3948" s="84" t="str">
        <f aca="false">IF(F3948="P","PHY",IF(F3948="G","G",E3948))</f>
        <v>D</v>
      </c>
      <c r="O3948" s="84" t="str">
        <f aca="false">IF(ISNA(VLOOKUP(G3948,BadCanCurves,1,FALSE())),VLOOKUP(D3948,FOLIOS,6,FALSE()),"not used")</f>
        <v>not used</v>
      </c>
      <c r="P3948" s="84" t="n">
        <f aca="false">IF($N3948="P",VLOOKUP(H3948,PrcBuckets,2,FALSE()),0)</f>
        <v>0</v>
      </c>
      <c r="Q3948" s="84" t="n">
        <f aca="false">IF($N3948="D",VLOOKUP(H3948,BasisBuckets,2,FALSE()),0)</f>
        <v>9</v>
      </c>
      <c r="R3948" s="84" t="n">
        <f aca="false">IF($N3948="PHY",VLOOKUP(H3948,PGDBuckets,2,FALSE()),0)</f>
        <v>0</v>
      </c>
      <c r="S3948" s="84" t="n">
        <f aca="false">IF($N3948="G",VLOOKUP(H3948,PGDBuckets,2,FALSE()),0)</f>
        <v>0</v>
      </c>
      <c r="T3948" s="84" t="n">
        <f aca="false">SUM(P3948:S3948)</f>
        <v>9</v>
      </c>
      <c r="U3948" s="84" t="str">
        <f aca="false">IF(O3948="not used","-",O3948&amp;N3948&amp;T3948)</f>
        <v>-</v>
      </c>
      <c r="V3948" s="84" t="str">
        <f aca="false">IF(O3948="Not Used","-",VLOOKUP(D3948,FOLIOS,7,FALSE())&amp;H3948)</f>
        <v>-</v>
      </c>
      <c r="W3948" s="84" t="str">
        <f aca="false">IF(U3948="-","-",O3948&amp;E3948&amp;H3948)</f>
        <v>-</v>
      </c>
      <c r="X3948" s="85" t="str">
        <f aca="false">D3948&amp;G3948</f>
        <v>FT-CAND-ERMS-BASIF-NTHWST/CANBR</v>
      </c>
      <c r="AF3948" s="0" t="str">
        <f aca="false">D3948&amp;V3948</f>
        <v>FT-CAND-ERMS-BAS-</v>
      </c>
    </row>
    <row r="3949" customFormat="false" ht="12.75" hidden="false" customHeight="false" outlineLevel="0" collapsed="false">
      <c r="A3949" s="81" t="n">
        <v>36682</v>
      </c>
      <c r="B3949" s="82" t="s">
        <v>55</v>
      </c>
      <c r="C3949" s="82" t="s">
        <v>56</v>
      </c>
      <c r="D3949" s="82" t="s">
        <v>107</v>
      </c>
      <c r="E3949" s="82" t="s">
        <v>21</v>
      </c>
      <c r="F3949" s="81"/>
      <c r="G3949" s="82" t="s">
        <v>86</v>
      </c>
      <c r="H3949" s="90" t="n">
        <v>37196</v>
      </c>
      <c r="I3949" s="82" t="n">
        <v>0</v>
      </c>
      <c r="J3949" s="82" t="n">
        <v>0</v>
      </c>
      <c r="K3949" s="83" t="n">
        <f aca="false">IF(J3949=0,0,J3949/I3949)</f>
        <v>0</v>
      </c>
      <c r="L3949" s="83" t="n">
        <f aca="false">I3949/UOM</f>
        <v>0</v>
      </c>
      <c r="M3949" s="83" t="n">
        <f aca="false">J3949/UOM</f>
        <v>0</v>
      </c>
      <c r="N3949" s="84" t="str">
        <f aca="false">IF(F3949="P","PHY",IF(F3949="G","G",E3949))</f>
        <v>D</v>
      </c>
      <c r="O3949" s="84" t="str">
        <f aca="false">IF(ISNA(VLOOKUP(G3949,BadCanCurves,1,FALSE())),VLOOKUP(D3949,FOLIOS,6,FALSE()),"not used")</f>
        <v>not used</v>
      </c>
      <c r="P3949" s="84" t="n">
        <f aca="false">IF($N3949="P",VLOOKUP(H3949,PrcBuckets,2,FALSE()),0)</f>
        <v>0</v>
      </c>
      <c r="Q3949" s="84" t="n">
        <f aca="false">IF($N3949="D",VLOOKUP(H3949,BasisBuckets,2,FALSE()),0)</f>
        <v>9</v>
      </c>
      <c r="R3949" s="84" t="n">
        <f aca="false">IF($N3949="PHY",VLOOKUP(H3949,PGDBuckets,2,FALSE()),0)</f>
        <v>0</v>
      </c>
      <c r="S3949" s="84" t="n">
        <f aca="false">IF($N3949="G",VLOOKUP(H3949,PGDBuckets,2,FALSE()),0)</f>
        <v>0</v>
      </c>
      <c r="T3949" s="84" t="n">
        <f aca="false">SUM(P3949:S3949)</f>
        <v>9</v>
      </c>
      <c r="U3949" s="84" t="str">
        <f aca="false">IF(O3949="not used","-",O3949&amp;N3949&amp;T3949)</f>
        <v>-</v>
      </c>
      <c r="V3949" s="84" t="str">
        <f aca="false">IF(O3949="Not Used","-",VLOOKUP(D3949,FOLIOS,7,FALSE())&amp;H3949)</f>
        <v>-</v>
      </c>
      <c r="W3949" s="84" t="str">
        <f aca="false">IF(U3949="-","-",O3949&amp;E3949&amp;H3949)</f>
        <v>-</v>
      </c>
      <c r="X3949" s="85" t="str">
        <f aca="false">D3949&amp;G3949</f>
        <v>FT-CAND-ERMS-BASIF-NTHWST/CANBR</v>
      </c>
      <c r="AF3949" s="0" t="str">
        <f aca="false">D3949&amp;V3949</f>
        <v>FT-CAND-ERMS-BAS-</v>
      </c>
    </row>
    <row r="3950" customFormat="false" ht="12.75" hidden="false" customHeight="false" outlineLevel="0" collapsed="false">
      <c r="A3950" s="81" t="n">
        <v>36682</v>
      </c>
      <c r="B3950" s="82" t="s">
        <v>55</v>
      </c>
      <c r="C3950" s="82" t="s">
        <v>56</v>
      </c>
      <c r="D3950" s="82" t="s">
        <v>107</v>
      </c>
      <c r="E3950" s="82" t="s">
        <v>21</v>
      </c>
      <c r="F3950" s="81"/>
      <c r="G3950" s="82" t="s">
        <v>86</v>
      </c>
      <c r="H3950" s="90" t="n">
        <v>37226</v>
      </c>
      <c r="I3950" s="82" t="n">
        <v>0</v>
      </c>
      <c r="J3950" s="82" t="n">
        <v>0</v>
      </c>
      <c r="K3950" s="83" t="n">
        <f aca="false">IF(J3950=0,0,J3950/I3950)</f>
        <v>0</v>
      </c>
      <c r="L3950" s="83" t="n">
        <f aca="false">I3950/UOM</f>
        <v>0</v>
      </c>
      <c r="M3950" s="83" t="n">
        <f aca="false">J3950/UOM</f>
        <v>0</v>
      </c>
      <c r="N3950" s="84" t="str">
        <f aca="false">IF(F3950="P","PHY",IF(F3950="G","G",E3950))</f>
        <v>D</v>
      </c>
      <c r="O3950" s="84" t="str">
        <f aca="false">IF(ISNA(VLOOKUP(G3950,BadCanCurves,1,FALSE())),VLOOKUP(D3950,FOLIOS,6,FALSE()),"not used")</f>
        <v>not used</v>
      </c>
      <c r="P3950" s="84" t="n">
        <f aca="false">IF($N3950="P",VLOOKUP(H3950,PrcBuckets,2,FALSE()),0)</f>
        <v>0</v>
      </c>
      <c r="Q3950" s="84" t="n">
        <f aca="false">IF($N3950="D",VLOOKUP(H3950,BasisBuckets,2,FALSE()),0)</f>
        <v>9</v>
      </c>
      <c r="R3950" s="84" t="n">
        <f aca="false">IF($N3950="PHY",VLOOKUP(H3950,PGDBuckets,2,FALSE()),0)</f>
        <v>0</v>
      </c>
      <c r="S3950" s="84" t="n">
        <f aca="false">IF($N3950="G",VLOOKUP(H3950,PGDBuckets,2,FALSE()),0)</f>
        <v>0</v>
      </c>
      <c r="T3950" s="84" t="n">
        <f aca="false">SUM(P3950:S3950)</f>
        <v>9</v>
      </c>
      <c r="U3950" s="84" t="str">
        <f aca="false">IF(O3950="not used","-",O3950&amp;N3950&amp;T3950)</f>
        <v>-</v>
      </c>
      <c r="V3950" s="84" t="str">
        <f aca="false">IF(O3950="Not Used","-",VLOOKUP(D3950,FOLIOS,7,FALSE())&amp;H3950)</f>
        <v>-</v>
      </c>
      <c r="W3950" s="84" t="str">
        <f aca="false">IF(U3950="-","-",O3950&amp;E3950&amp;H3950)</f>
        <v>-</v>
      </c>
      <c r="X3950" s="85" t="str">
        <f aca="false">D3950&amp;G3950</f>
        <v>FT-CAND-ERMS-BASIF-NTHWST/CANBR</v>
      </c>
      <c r="AF3950" s="0" t="str">
        <f aca="false">D3950&amp;V3950</f>
        <v>FT-CAND-ERMS-BAS-</v>
      </c>
    </row>
    <row r="3951" customFormat="false" ht="12.75" hidden="false" customHeight="false" outlineLevel="0" collapsed="false">
      <c r="A3951" s="81" t="n">
        <v>36682</v>
      </c>
      <c r="B3951" s="82" t="s">
        <v>55</v>
      </c>
      <c r="C3951" s="82" t="s">
        <v>56</v>
      </c>
      <c r="D3951" s="82" t="s">
        <v>107</v>
      </c>
      <c r="E3951" s="82" t="s">
        <v>21</v>
      </c>
      <c r="F3951" s="81"/>
      <c r="G3951" s="82" t="s">
        <v>86</v>
      </c>
      <c r="H3951" s="90" t="n">
        <v>37257</v>
      </c>
      <c r="I3951" s="82" t="n">
        <v>0</v>
      </c>
      <c r="J3951" s="82" t="n">
        <v>0</v>
      </c>
      <c r="K3951" s="83" t="n">
        <f aca="false">IF(J3951=0,0,J3951/I3951)</f>
        <v>0</v>
      </c>
      <c r="L3951" s="83" t="n">
        <f aca="false">I3951/UOM</f>
        <v>0</v>
      </c>
      <c r="M3951" s="83" t="n">
        <f aca="false">J3951/UOM</f>
        <v>0</v>
      </c>
      <c r="N3951" s="84" t="str">
        <f aca="false">IF(F3951="P","PHY",IF(F3951="G","G",E3951))</f>
        <v>D</v>
      </c>
      <c r="O3951" s="84" t="str">
        <f aca="false">IF(ISNA(VLOOKUP(G3951,BadCanCurves,1,FALSE())),VLOOKUP(D3951,FOLIOS,6,FALSE()),"not used")</f>
        <v>not used</v>
      </c>
      <c r="P3951" s="84" t="n">
        <f aca="false">IF($N3951="P",VLOOKUP(H3951,PrcBuckets,2,FALSE()),0)</f>
        <v>0</v>
      </c>
      <c r="Q3951" s="84" t="n">
        <f aca="false">IF($N3951="D",VLOOKUP(H3951,BasisBuckets,2,FALSE()),0)</f>
        <v>10</v>
      </c>
      <c r="R3951" s="84" t="n">
        <f aca="false">IF($N3951="PHY",VLOOKUP(H3951,PGDBuckets,2,FALSE()),0)</f>
        <v>0</v>
      </c>
      <c r="S3951" s="84" t="n">
        <f aca="false">IF($N3951="G",VLOOKUP(H3951,PGDBuckets,2,FALSE()),0)</f>
        <v>0</v>
      </c>
      <c r="T3951" s="84" t="n">
        <f aca="false">SUM(P3951:S3951)</f>
        <v>10</v>
      </c>
      <c r="U3951" s="84" t="str">
        <f aca="false">IF(O3951="not used","-",O3951&amp;N3951&amp;T3951)</f>
        <v>-</v>
      </c>
      <c r="V3951" s="84" t="str">
        <f aca="false">IF(O3951="Not Used","-",VLOOKUP(D3951,FOLIOS,7,FALSE())&amp;H3951)</f>
        <v>-</v>
      </c>
      <c r="W3951" s="84" t="str">
        <f aca="false">IF(U3951="-","-",O3951&amp;E3951&amp;H3951)</f>
        <v>-</v>
      </c>
      <c r="X3951" s="85" t="str">
        <f aca="false">D3951&amp;G3951</f>
        <v>FT-CAND-ERMS-BASIF-NTHWST/CANBR</v>
      </c>
      <c r="AF3951" s="0" t="str">
        <f aca="false">D3951&amp;V3951</f>
        <v>FT-CAND-ERMS-BAS-</v>
      </c>
    </row>
    <row r="3952" customFormat="false" ht="12.75" hidden="false" customHeight="false" outlineLevel="0" collapsed="false">
      <c r="A3952" s="81" t="n">
        <v>36682</v>
      </c>
      <c r="B3952" s="82" t="s">
        <v>55</v>
      </c>
      <c r="C3952" s="82" t="s">
        <v>56</v>
      </c>
      <c r="D3952" s="82" t="s">
        <v>107</v>
      </c>
      <c r="E3952" s="82" t="s">
        <v>21</v>
      </c>
      <c r="F3952" s="81"/>
      <c r="G3952" s="82" t="s">
        <v>86</v>
      </c>
      <c r="H3952" s="90" t="n">
        <v>37288</v>
      </c>
      <c r="I3952" s="82" t="n">
        <v>0</v>
      </c>
      <c r="J3952" s="82" t="n">
        <v>0</v>
      </c>
      <c r="K3952" s="83" t="n">
        <f aca="false">IF(J3952=0,0,J3952/I3952)</f>
        <v>0</v>
      </c>
      <c r="L3952" s="83" t="n">
        <f aca="false">I3952/UOM</f>
        <v>0</v>
      </c>
      <c r="M3952" s="83" t="n">
        <f aca="false">J3952/UOM</f>
        <v>0</v>
      </c>
      <c r="N3952" s="84" t="str">
        <f aca="false">IF(F3952="P","PHY",IF(F3952="G","G",E3952))</f>
        <v>D</v>
      </c>
      <c r="O3952" s="84" t="str">
        <f aca="false">IF(ISNA(VLOOKUP(G3952,BadCanCurves,1,FALSE())),VLOOKUP(D3952,FOLIOS,6,FALSE()),"not used")</f>
        <v>not used</v>
      </c>
      <c r="P3952" s="84" t="n">
        <f aca="false">IF($N3952="P",VLOOKUP(H3952,PrcBuckets,2,FALSE()),0)</f>
        <v>0</v>
      </c>
      <c r="Q3952" s="84" t="n">
        <f aca="false">IF($N3952="D",VLOOKUP(H3952,BasisBuckets,2,FALSE()),0)</f>
        <v>10</v>
      </c>
      <c r="R3952" s="84" t="n">
        <f aca="false">IF($N3952="PHY",VLOOKUP(H3952,PGDBuckets,2,FALSE()),0)</f>
        <v>0</v>
      </c>
      <c r="S3952" s="84" t="n">
        <f aca="false">IF($N3952="G",VLOOKUP(H3952,PGDBuckets,2,FALSE()),0)</f>
        <v>0</v>
      </c>
      <c r="T3952" s="84" t="n">
        <f aca="false">SUM(P3952:S3952)</f>
        <v>10</v>
      </c>
      <c r="U3952" s="84" t="str">
        <f aca="false">IF(O3952="not used","-",O3952&amp;N3952&amp;T3952)</f>
        <v>-</v>
      </c>
      <c r="V3952" s="84" t="str">
        <f aca="false">IF(O3952="Not Used","-",VLOOKUP(D3952,FOLIOS,7,FALSE())&amp;H3952)</f>
        <v>-</v>
      </c>
      <c r="W3952" s="84" t="str">
        <f aca="false">IF(U3952="-","-",O3952&amp;E3952&amp;H3952)</f>
        <v>-</v>
      </c>
      <c r="X3952" s="85" t="str">
        <f aca="false">D3952&amp;G3952</f>
        <v>FT-CAND-ERMS-BASIF-NTHWST/CANBR</v>
      </c>
      <c r="AF3952" s="0" t="str">
        <f aca="false">D3952&amp;V3952</f>
        <v>FT-CAND-ERMS-BAS-</v>
      </c>
    </row>
    <row r="3953" customFormat="false" ht="12.75" hidden="false" customHeight="false" outlineLevel="0" collapsed="false">
      <c r="A3953" s="81" t="n">
        <v>36682</v>
      </c>
      <c r="B3953" s="82" t="s">
        <v>55</v>
      </c>
      <c r="C3953" s="82" t="s">
        <v>56</v>
      </c>
      <c r="D3953" s="82" t="s">
        <v>107</v>
      </c>
      <c r="E3953" s="82" t="s">
        <v>21</v>
      </c>
      <c r="F3953" s="81"/>
      <c r="G3953" s="82" t="s">
        <v>86</v>
      </c>
      <c r="H3953" s="90" t="n">
        <v>37316</v>
      </c>
      <c r="I3953" s="82" t="n">
        <v>0</v>
      </c>
      <c r="J3953" s="82" t="n">
        <v>0</v>
      </c>
      <c r="K3953" s="83" t="n">
        <f aca="false">IF(J3953=0,0,J3953/I3953)</f>
        <v>0</v>
      </c>
      <c r="L3953" s="83" t="n">
        <f aca="false">I3953/UOM</f>
        <v>0</v>
      </c>
      <c r="M3953" s="83" t="n">
        <f aca="false">J3953/UOM</f>
        <v>0</v>
      </c>
      <c r="N3953" s="84" t="str">
        <f aca="false">IF(F3953="P","PHY",IF(F3953="G","G",E3953))</f>
        <v>D</v>
      </c>
      <c r="O3953" s="84" t="str">
        <f aca="false">IF(ISNA(VLOOKUP(G3953,BadCanCurves,1,FALSE())),VLOOKUP(D3953,FOLIOS,6,FALSE()),"not used")</f>
        <v>not used</v>
      </c>
      <c r="P3953" s="84" t="n">
        <f aca="false">IF($N3953="P",VLOOKUP(H3953,PrcBuckets,2,FALSE()),0)</f>
        <v>0</v>
      </c>
      <c r="Q3953" s="84" t="n">
        <f aca="false">IF($N3953="D",VLOOKUP(H3953,BasisBuckets,2,FALSE()),0)</f>
        <v>10</v>
      </c>
      <c r="R3953" s="84" t="n">
        <f aca="false">IF($N3953="PHY",VLOOKUP(H3953,PGDBuckets,2,FALSE()),0)</f>
        <v>0</v>
      </c>
      <c r="S3953" s="84" t="n">
        <f aca="false">IF($N3953="G",VLOOKUP(H3953,PGDBuckets,2,FALSE()),0)</f>
        <v>0</v>
      </c>
      <c r="T3953" s="84" t="n">
        <f aca="false">SUM(P3953:S3953)</f>
        <v>10</v>
      </c>
      <c r="U3953" s="84" t="str">
        <f aca="false">IF(O3953="not used","-",O3953&amp;N3953&amp;T3953)</f>
        <v>-</v>
      </c>
      <c r="V3953" s="84" t="str">
        <f aca="false">IF(O3953="Not Used","-",VLOOKUP(D3953,FOLIOS,7,FALSE())&amp;H3953)</f>
        <v>-</v>
      </c>
      <c r="W3953" s="84" t="str">
        <f aca="false">IF(U3953="-","-",O3953&amp;E3953&amp;H3953)</f>
        <v>-</v>
      </c>
      <c r="X3953" s="85" t="str">
        <f aca="false">D3953&amp;G3953</f>
        <v>FT-CAND-ERMS-BASIF-NTHWST/CANBR</v>
      </c>
      <c r="AF3953" s="0" t="str">
        <f aca="false">D3953&amp;V3953</f>
        <v>FT-CAND-ERMS-BAS-</v>
      </c>
    </row>
    <row r="3954" customFormat="false" ht="12.75" hidden="false" customHeight="false" outlineLevel="0" collapsed="false">
      <c r="A3954" s="81" t="n">
        <v>36682</v>
      </c>
      <c r="B3954" s="82" t="s">
        <v>55</v>
      </c>
      <c r="C3954" s="82" t="s">
        <v>56</v>
      </c>
      <c r="D3954" s="82" t="s">
        <v>107</v>
      </c>
      <c r="E3954" s="82" t="s">
        <v>21</v>
      </c>
      <c r="F3954" s="81"/>
      <c r="G3954" s="82" t="s">
        <v>86</v>
      </c>
      <c r="H3954" s="90" t="n">
        <v>37347</v>
      </c>
      <c r="I3954" s="82" t="n">
        <v>0</v>
      </c>
      <c r="J3954" s="82" t="n">
        <v>0</v>
      </c>
      <c r="K3954" s="83" t="n">
        <f aca="false">IF(J3954=0,0,J3954/I3954)</f>
        <v>0</v>
      </c>
      <c r="L3954" s="83" t="n">
        <f aca="false">I3954/UOM</f>
        <v>0</v>
      </c>
      <c r="M3954" s="83" t="n">
        <f aca="false">J3954/UOM</f>
        <v>0</v>
      </c>
      <c r="N3954" s="84" t="str">
        <f aca="false">IF(F3954="P","PHY",IF(F3954="G","G",E3954))</f>
        <v>D</v>
      </c>
      <c r="O3954" s="84" t="str">
        <f aca="false">IF(ISNA(VLOOKUP(G3954,BadCanCurves,1,FALSE())),VLOOKUP(D3954,FOLIOS,6,FALSE()),"not used")</f>
        <v>not used</v>
      </c>
      <c r="P3954" s="84" t="n">
        <f aca="false">IF($N3954="P",VLOOKUP(H3954,PrcBuckets,2,FALSE()),0)</f>
        <v>0</v>
      </c>
      <c r="Q3954" s="84" t="n">
        <f aca="false">IF($N3954="D",VLOOKUP(H3954,BasisBuckets,2,FALSE()),0)</f>
        <v>10</v>
      </c>
      <c r="R3954" s="84" t="n">
        <f aca="false">IF($N3954="PHY",VLOOKUP(H3954,PGDBuckets,2,FALSE()),0)</f>
        <v>0</v>
      </c>
      <c r="S3954" s="84" t="n">
        <f aca="false">IF($N3954="G",VLOOKUP(H3954,PGDBuckets,2,FALSE()),0)</f>
        <v>0</v>
      </c>
      <c r="T3954" s="84" t="n">
        <f aca="false">SUM(P3954:S3954)</f>
        <v>10</v>
      </c>
      <c r="U3954" s="84" t="str">
        <f aca="false">IF(O3954="not used","-",O3954&amp;N3954&amp;T3954)</f>
        <v>-</v>
      </c>
      <c r="V3954" s="84" t="str">
        <f aca="false">IF(O3954="Not Used","-",VLOOKUP(D3954,FOLIOS,7,FALSE())&amp;H3954)</f>
        <v>-</v>
      </c>
      <c r="W3954" s="84" t="str">
        <f aca="false">IF(U3954="-","-",O3954&amp;E3954&amp;H3954)</f>
        <v>-</v>
      </c>
      <c r="X3954" s="85" t="str">
        <f aca="false">D3954&amp;G3954</f>
        <v>FT-CAND-ERMS-BASIF-NTHWST/CANBR</v>
      </c>
      <c r="AF3954" s="0" t="str">
        <f aca="false">D3954&amp;V3954</f>
        <v>FT-CAND-ERMS-BAS-</v>
      </c>
    </row>
    <row r="3955" customFormat="false" ht="12.75" hidden="false" customHeight="false" outlineLevel="0" collapsed="false">
      <c r="A3955" s="81" t="n">
        <v>36682</v>
      </c>
      <c r="B3955" s="82" t="s">
        <v>55</v>
      </c>
      <c r="C3955" s="82" t="s">
        <v>56</v>
      </c>
      <c r="D3955" s="82" t="s">
        <v>107</v>
      </c>
      <c r="E3955" s="82" t="s">
        <v>21</v>
      </c>
      <c r="F3955" s="81"/>
      <c r="G3955" s="82" t="s">
        <v>86</v>
      </c>
      <c r="H3955" s="90" t="n">
        <v>37377</v>
      </c>
      <c r="I3955" s="82" t="n">
        <v>0</v>
      </c>
      <c r="J3955" s="82" t="n">
        <v>0</v>
      </c>
      <c r="K3955" s="83" t="n">
        <f aca="false">IF(J3955=0,0,J3955/I3955)</f>
        <v>0</v>
      </c>
      <c r="L3955" s="83" t="n">
        <f aca="false">I3955/UOM</f>
        <v>0</v>
      </c>
      <c r="M3955" s="83" t="n">
        <f aca="false">J3955/UOM</f>
        <v>0</v>
      </c>
      <c r="N3955" s="84" t="str">
        <f aca="false">IF(F3955="P","PHY",IF(F3955="G","G",E3955))</f>
        <v>D</v>
      </c>
      <c r="O3955" s="84" t="str">
        <f aca="false">IF(ISNA(VLOOKUP(G3955,BadCanCurves,1,FALSE())),VLOOKUP(D3955,FOLIOS,6,FALSE()),"not used")</f>
        <v>not used</v>
      </c>
      <c r="P3955" s="84" t="n">
        <f aca="false">IF($N3955="P",VLOOKUP(H3955,PrcBuckets,2,FALSE()),0)</f>
        <v>0</v>
      </c>
      <c r="Q3955" s="84" t="n">
        <f aca="false">IF($N3955="D",VLOOKUP(H3955,BasisBuckets,2,FALSE()),0)</f>
        <v>10</v>
      </c>
      <c r="R3955" s="84" t="n">
        <f aca="false">IF($N3955="PHY",VLOOKUP(H3955,PGDBuckets,2,FALSE()),0)</f>
        <v>0</v>
      </c>
      <c r="S3955" s="84" t="n">
        <f aca="false">IF($N3955="G",VLOOKUP(H3955,PGDBuckets,2,FALSE()),0)</f>
        <v>0</v>
      </c>
      <c r="T3955" s="84" t="n">
        <f aca="false">SUM(P3955:S3955)</f>
        <v>10</v>
      </c>
      <c r="U3955" s="84" t="str">
        <f aca="false">IF(O3955="not used","-",O3955&amp;N3955&amp;T3955)</f>
        <v>-</v>
      </c>
      <c r="V3955" s="84" t="str">
        <f aca="false">IF(O3955="Not Used","-",VLOOKUP(D3955,FOLIOS,7,FALSE())&amp;H3955)</f>
        <v>-</v>
      </c>
      <c r="W3955" s="84" t="str">
        <f aca="false">IF(U3955="-","-",O3955&amp;E3955&amp;H3955)</f>
        <v>-</v>
      </c>
      <c r="X3955" s="85" t="str">
        <f aca="false">D3955&amp;G3955</f>
        <v>FT-CAND-ERMS-BASIF-NTHWST/CANBR</v>
      </c>
      <c r="AF3955" s="0" t="str">
        <f aca="false">D3955&amp;V3955</f>
        <v>FT-CAND-ERMS-BAS-</v>
      </c>
    </row>
    <row r="3956" customFormat="false" ht="12.75" hidden="false" customHeight="false" outlineLevel="0" collapsed="false">
      <c r="A3956" s="81" t="n">
        <v>36682</v>
      </c>
      <c r="B3956" s="82" t="s">
        <v>55</v>
      </c>
      <c r="C3956" s="82" t="s">
        <v>56</v>
      </c>
      <c r="D3956" s="82" t="s">
        <v>107</v>
      </c>
      <c r="E3956" s="82" t="s">
        <v>21</v>
      </c>
      <c r="F3956" s="81"/>
      <c r="G3956" s="82" t="s">
        <v>86</v>
      </c>
      <c r="H3956" s="90" t="n">
        <v>37408</v>
      </c>
      <c r="I3956" s="82" t="n">
        <v>0</v>
      </c>
      <c r="J3956" s="82" t="n">
        <v>0</v>
      </c>
      <c r="K3956" s="83" t="n">
        <f aca="false">IF(J3956=0,0,J3956/I3956)</f>
        <v>0</v>
      </c>
      <c r="L3956" s="83" t="n">
        <f aca="false">I3956/UOM</f>
        <v>0</v>
      </c>
      <c r="M3956" s="83" t="n">
        <f aca="false">J3956/UOM</f>
        <v>0</v>
      </c>
      <c r="N3956" s="84" t="str">
        <f aca="false">IF(F3956="P","PHY",IF(F3956="G","G",E3956))</f>
        <v>D</v>
      </c>
      <c r="O3956" s="84" t="str">
        <f aca="false">IF(ISNA(VLOOKUP(G3956,BadCanCurves,1,FALSE())),VLOOKUP(D3956,FOLIOS,6,FALSE()),"not used")</f>
        <v>not used</v>
      </c>
      <c r="P3956" s="84" t="n">
        <f aca="false">IF($N3956="P",VLOOKUP(H3956,PrcBuckets,2,FALSE()),0)</f>
        <v>0</v>
      </c>
      <c r="Q3956" s="84" t="n">
        <f aca="false">IF($N3956="D",VLOOKUP(H3956,BasisBuckets,2,FALSE()),0)</f>
        <v>10</v>
      </c>
      <c r="R3956" s="84" t="n">
        <f aca="false">IF($N3956="PHY",VLOOKUP(H3956,PGDBuckets,2,FALSE()),0)</f>
        <v>0</v>
      </c>
      <c r="S3956" s="84" t="n">
        <f aca="false">IF($N3956="G",VLOOKUP(H3956,PGDBuckets,2,FALSE()),0)</f>
        <v>0</v>
      </c>
      <c r="T3956" s="84" t="n">
        <f aca="false">SUM(P3956:S3956)</f>
        <v>10</v>
      </c>
      <c r="U3956" s="84" t="str">
        <f aca="false">IF(O3956="not used","-",O3956&amp;N3956&amp;T3956)</f>
        <v>-</v>
      </c>
      <c r="V3956" s="84" t="str">
        <f aca="false">IF(O3956="Not Used","-",VLOOKUP(D3956,FOLIOS,7,FALSE())&amp;H3956)</f>
        <v>-</v>
      </c>
      <c r="W3956" s="84" t="str">
        <f aca="false">IF(U3956="-","-",O3956&amp;E3956&amp;H3956)</f>
        <v>-</v>
      </c>
      <c r="X3956" s="85" t="str">
        <f aca="false">D3956&amp;G3956</f>
        <v>FT-CAND-ERMS-BASIF-NTHWST/CANBR</v>
      </c>
      <c r="AF3956" s="0" t="str">
        <f aca="false">D3956&amp;V3956</f>
        <v>FT-CAND-ERMS-BAS-</v>
      </c>
    </row>
    <row r="3957" customFormat="false" ht="12.75" hidden="false" customHeight="false" outlineLevel="0" collapsed="false">
      <c r="A3957" s="81" t="n">
        <v>36682</v>
      </c>
      <c r="B3957" s="82" t="s">
        <v>55</v>
      </c>
      <c r="C3957" s="82" t="s">
        <v>56</v>
      </c>
      <c r="D3957" s="82" t="s">
        <v>107</v>
      </c>
      <c r="E3957" s="82" t="s">
        <v>21</v>
      </c>
      <c r="F3957" s="81"/>
      <c r="G3957" s="82" t="s">
        <v>86</v>
      </c>
      <c r="H3957" s="90" t="n">
        <v>37438</v>
      </c>
      <c r="I3957" s="82" t="n">
        <v>0</v>
      </c>
      <c r="J3957" s="82" t="n">
        <v>0</v>
      </c>
      <c r="K3957" s="83" t="n">
        <f aca="false">IF(J3957=0,0,J3957/I3957)</f>
        <v>0</v>
      </c>
      <c r="L3957" s="83" t="n">
        <f aca="false">I3957/UOM</f>
        <v>0</v>
      </c>
      <c r="M3957" s="83" t="n">
        <f aca="false">J3957/UOM</f>
        <v>0</v>
      </c>
      <c r="N3957" s="84" t="str">
        <f aca="false">IF(F3957="P","PHY",IF(F3957="G","G",E3957))</f>
        <v>D</v>
      </c>
      <c r="O3957" s="84" t="str">
        <f aca="false">IF(ISNA(VLOOKUP(G3957,BadCanCurves,1,FALSE())),VLOOKUP(D3957,FOLIOS,6,FALSE()),"not used")</f>
        <v>not used</v>
      </c>
      <c r="P3957" s="84" t="n">
        <f aca="false">IF($N3957="P",VLOOKUP(H3957,PrcBuckets,2,FALSE()),0)</f>
        <v>0</v>
      </c>
      <c r="Q3957" s="84" t="n">
        <f aca="false">IF($N3957="D",VLOOKUP(H3957,BasisBuckets,2,FALSE()),0)</f>
        <v>10</v>
      </c>
      <c r="R3957" s="84" t="n">
        <f aca="false">IF($N3957="PHY",VLOOKUP(H3957,PGDBuckets,2,FALSE()),0)</f>
        <v>0</v>
      </c>
      <c r="S3957" s="84" t="n">
        <f aca="false">IF($N3957="G",VLOOKUP(H3957,PGDBuckets,2,FALSE()),0)</f>
        <v>0</v>
      </c>
      <c r="T3957" s="84" t="n">
        <f aca="false">SUM(P3957:S3957)</f>
        <v>10</v>
      </c>
      <c r="U3957" s="84" t="str">
        <f aca="false">IF(O3957="not used","-",O3957&amp;N3957&amp;T3957)</f>
        <v>-</v>
      </c>
      <c r="V3957" s="84" t="str">
        <f aca="false">IF(O3957="Not Used","-",VLOOKUP(D3957,FOLIOS,7,FALSE())&amp;H3957)</f>
        <v>-</v>
      </c>
      <c r="W3957" s="84" t="str">
        <f aca="false">IF(U3957="-","-",O3957&amp;E3957&amp;H3957)</f>
        <v>-</v>
      </c>
      <c r="X3957" s="85" t="str">
        <f aca="false">D3957&amp;G3957</f>
        <v>FT-CAND-ERMS-BASIF-NTHWST/CANBR</v>
      </c>
      <c r="AF3957" s="0" t="str">
        <f aca="false">D3957&amp;V3957</f>
        <v>FT-CAND-ERMS-BAS-</v>
      </c>
    </row>
    <row r="3958" customFormat="false" ht="12.75" hidden="false" customHeight="false" outlineLevel="0" collapsed="false">
      <c r="A3958" s="81" t="n">
        <v>36682</v>
      </c>
      <c r="B3958" s="82" t="s">
        <v>55</v>
      </c>
      <c r="C3958" s="82" t="s">
        <v>56</v>
      </c>
      <c r="D3958" s="82" t="s">
        <v>107</v>
      </c>
      <c r="E3958" s="82" t="s">
        <v>21</v>
      </c>
      <c r="F3958" s="81"/>
      <c r="G3958" s="82" t="s">
        <v>86</v>
      </c>
      <c r="H3958" s="90" t="n">
        <v>37469</v>
      </c>
      <c r="I3958" s="82" t="n">
        <v>0</v>
      </c>
      <c r="J3958" s="82" t="n">
        <v>0</v>
      </c>
      <c r="K3958" s="83" t="n">
        <f aca="false">IF(J3958=0,0,J3958/I3958)</f>
        <v>0</v>
      </c>
      <c r="L3958" s="83" t="n">
        <f aca="false">I3958/UOM</f>
        <v>0</v>
      </c>
      <c r="M3958" s="83" t="n">
        <f aca="false">J3958/UOM</f>
        <v>0</v>
      </c>
      <c r="N3958" s="84" t="str">
        <f aca="false">IF(F3958="P","PHY",IF(F3958="G","G",E3958))</f>
        <v>D</v>
      </c>
      <c r="O3958" s="84" t="str">
        <f aca="false">IF(ISNA(VLOOKUP(G3958,BadCanCurves,1,FALSE())),VLOOKUP(D3958,FOLIOS,6,FALSE()),"not used")</f>
        <v>not used</v>
      </c>
      <c r="P3958" s="84" t="n">
        <f aca="false">IF($N3958="P",VLOOKUP(H3958,PrcBuckets,2,FALSE()),0)</f>
        <v>0</v>
      </c>
      <c r="Q3958" s="84" t="n">
        <f aca="false">IF($N3958="D",VLOOKUP(H3958,BasisBuckets,2,FALSE()),0)</f>
        <v>10</v>
      </c>
      <c r="R3958" s="84" t="n">
        <f aca="false">IF($N3958="PHY",VLOOKUP(H3958,PGDBuckets,2,FALSE()),0)</f>
        <v>0</v>
      </c>
      <c r="S3958" s="84" t="n">
        <f aca="false">IF($N3958="G",VLOOKUP(H3958,PGDBuckets,2,FALSE()),0)</f>
        <v>0</v>
      </c>
      <c r="T3958" s="84" t="n">
        <f aca="false">SUM(P3958:S3958)</f>
        <v>10</v>
      </c>
      <c r="U3958" s="84" t="str">
        <f aca="false">IF(O3958="not used","-",O3958&amp;N3958&amp;T3958)</f>
        <v>-</v>
      </c>
      <c r="V3958" s="84" t="str">
        <f aca="false">IF(O3958="Not Used","-",VLOOKUP(D3958,FOLIOS,7,FALSE())&amp;H3958)</f>
        <v>-</v>
      </c>
      <c r="W3958" s="84" t="str">
        <f aca="false">IF(U3958="-","-",O3958&amp;E3958&amp;H3958)</f>
        <v>-</v>
      </c>
      <c r="X3958" s="85" t="str">
        <f aca="false">D3958&amp;G3958</f>
        <v>FT-CAND-ERMS-BASIF-NTHWST/CANBR</v>
      </c>
      <c r="AF3958" s="0" t="str">
        <f aca="false">D3958&amp;V3958</f>
        <v>FT-CAND-ERMS-BAS-</v>
      </c>
    </row>
    <row r="3959" customFormat="false" ht="12.75" hidden="false" customHeight="false" outlineLevel="0" collapsed="false">
      <c r="A3959" s="81" t="n">
        <v>36682</v>
      </c>
      <c r="B3959" s="82" t="s">
        <v>55</v>
      </c>
      <c r="C3959" s="82" t="s">
        <v>56</v>
      </c>
      <c r="D3959" s="82" t="s">
        <v>107</v>
      </c>
      <c r="E3959" s="82" t="s">
        <v>21</v>
      </c>
      <c r="F3959" s="81"/>
      <c r="G3959" s="82" t="s">
        <v>86</v>
      </c>
      <c r="H3959" s="90" t="n">
        <v>37500</v>
      </c>
      <c r="I3959" s="82" t="n">
        <v>0</v>
      </c>
      <c r="J3959" s="82" t="n">
        <v>0</v>
      </c>
      <c r="K3959" s="83" t="n">
        <f aca="false">IF(J3959=0,0,J3959/I3959)</f>
        <v>0</v>
      </c>
      <c r="L3959" s="83" t="n">
        <f aca="false">I3959/UOM</f>
        <v>0</v>
      </c>
      <c r="M3959" s="83" t="n">
        <f aca="false">J3959/UOM</f>
        <v>0</v>
      </c>
      <c r="N3959" s="84" t="str">
        <f aca="false">IF(F3959="P","PHY",IF(F3959="G","G",E3959))</f>
        <v>D</v>
      </c>
      <c r="O3959" s="84" t="str">
        <f aca="false">IF(ISNA(VLOOKUP(G3959,BadCanCurves,1,FALSE())),VLOOKUP(D3959,FOLIOS,6,FALSE()),"not used")</f>
        <v>not used</v>
      </c>
      <c r="P3959" s="84" t="n">
        <f aca="false">IF($N3959="P",VLOOKUP(H3959,PrcBuckets,2,FALSE()),0)</f>
        <v>0</v>
      </c>
      <c r="Q3959" s="84" t="n">
        <f aca="false">IF($N3959="D",VLOOKUP(H3959,BasisBuckets,2,FALSE()),0)</f>
        <v>10</v>
      </c>
      <c r="R3959" s="84" t="n">
        <f aca="false">IF($N3959="PHY",VLOOKUP(H3959,PGDBuckets,2,FALSE()),0)</f>
        <v>0</v>
      </c>
      <c r="S3959" s="84" t="n">
        <f aca="false">IF($N3959="G",VLOOKUP(H3959,PGDBuckets,2,FALSE()),0)</f>
        <v>0</v>
      </c>
      <c r="T3959" s="84" t="n">
        <f aca="false">SUM(P3959:S3959)</f>
        <v>10</v>
      </c>
      <c r="U3959" s="84" t="str">
        <f aca="false">IF(O3959="not used","-",O3959&amp;N3959&amp;T3959)</f>
        <v>-</v>
      </c>
      <c r="V3959" s="84" t="str">
        <f aca="false">IF(O3959="Not Used","-",VLOOKUP(D3959,FOLIOS,7,FALSE())&amp;H3959)</f>
        <v>-</v>
      </c>
      <c r="W3959" s="84" t="str">
        <f aca="false">IF(U3959="-","-",O3959&amp;E3959&amp;H3959)</f>
        <v>-</v>
      </c>
      <c r="X3959" s="85" t="str">
        <f aca="false">D3959&amp;G3959</f>
        <v>FT-CAND-ERMS-BASIF-NTHWST/CANBR</v>
      </c>
      <c r="AF3959" s="0" t="str">
        <f aca="false">D3959&amp;V3959</f>
        <v>FT-CAND-ERMS-BAS-</v>
      </c>
    </row>
    <row r="3960" customFormat="false" ht="12.75" hidden="false" customHeight="false" outlineLevel="0" collapsed="false">
      <c r="A3960" s="81" t="n">
        <v>36682</v>
      </c>
      <c r="B3960" s="82" t="s">
        <v>55</v>
      </c>
      <c r="C3960" s="82" t="s">
        <v>56</v>
      </c>
      <c r="D3960" s="82" t="s">
        <v>107</v>
      </c>
      <c r="E3960" s="82" t="s">
        <v>21</v>
      </c>
      <c r="F3960" s="81"/>
      <c r="G3960" s="82" t="s">
        <v>86</v>
      </c>
      <c r="H3960" s="90" t="n">
        <v>37530</v>
      </c>
      <c r="I3960" s="82" t="n">
        <v>0</v>
      </c>
      <c r="J3960" s="82" t="n">
        <v>0</v>
      </c>
      <c r="K3960" s="83" t="n">
        <f aca="false">IF(J3960=0,0,J3960/I3960)</f>
        <v>0</v>
      </c>
      <c r="L3960" s="83" t="n">
        <f aca="false">I3960/UOM</f>
        <v>0</v>
      </c>
      <c r="M3960" s="83" t="n">
        <f aca="false">J3960/UOM</f>
        <v>0</v>
      </c>
      <c r="N3960" s="84" t="str">
        <f aca="false">IF(F3960="P","PHY",IF(F3960="G","G",E3960))</f>
        <v>D</v>
      </c>
      <c r="O3960" s="84" t="str">
        <f aca="false">IF(ISNA(VLOOKUP(G3960,BadCanCurves,1,FALSE())),VLOOKUP(D3960,FOLIOS,6,FALSE()),"not used")</f>
        <v>not used</v>
      </c>
      <c r="P3960" s="84" t="n">
        <f aca="false">IF($N3960="P",VLOOKUP(H3960,PrcBuckets,2,FALSE()),0)</f>
        <v>0</v>
      </c>
      <c r="Q3960" s="84" t="n">
        <f aca="false">IF($N3960="D",VLOOKUP(H3960,BasisBuckets,2,FALSE()),0)</f>
        <v>10</v>
      </c>
      <c r="R3960" s="84" t="n">
        <f aca="false">IF($N3960="PHY",VLOOKUP(H3960,PGDBuckets,2,FALSE()),0)</f>
        <v>0</v>
      </c>
      <c r="S3960" s="84" t="n">
        <f aca="false">IF($N3960="G",VLOOKUP(H3960,PGDBuckets,2,FALSE()),0)</f>
        <v>0</v>
      </c>
      <c r="T3960" s="84" t="n">
        <f aca="false">SUM(P3960:S3960)</f>
        <v>10</v>
      </c>
      <c r="U3960" s="84" t="str">
        <f aca="false">IF(O3960="not used","-",O3960&amp;N3960&amp;T3960)</f>
        <v>-</v>
      </c>
      <c r="V3960" s="84" t="str">
        <f aca="false">IF(O3960="Not Used","-",VLOOKUP(D3960,FOLIOS,7,FALSE())&amp;H3960)</f>
        <v>-</v>
      </c>
      <c r="W3960" s="84" t="str">
        <f aca="false">IF(U3960="-","-",O3960&amp;E3960&amp;H3960)</f>
        <v>-</v>
      </c>
      <c r="X3960" s="85" t="str">
        <f aca="false">D3960&amp;G3960</f>
        <v>FT-CAND-ERMS-BASIF-NTHWST/CANBR</v>
      </c>
      <c r="AF3960" s="0" t="str">
        <f aca="false">D3960&amp;V3960</f>
        <v>FT-CAND-ERMS-BAS-</v>
      </c>
    </row>
    <row r="3961" customFormat="false" ht="12.75" hidden="false" customHeight="false" outlineLevel="0" collapsed="false">
      <c r="A3961" s="81" t="n">
        <v>36682</v>
      </c>
      <c r="B3961" s="82" t="s">
        <v>55</v>
      </c>
      <c r="C3961" s="82" t="s">
        <v>56</v>
      </c>
      <c r="D3961" s="82" t="s">
        <v>107</v>
      </c>
      <c r="E3961" s="82" t="s">
        <v>21</v>
      </c>
      <c r="F3961" s="81"/>
      <c r="G3961" s="82" t="s">
        <v>86</v>
      </c>
      <c r="H3961" s="90" t="n">
        <v>37561</v>
      </c>
      <c r="I3961" s="82" t="n">
        <v>0</v>
      </c>
      <c r="J3961" s="82" t="n">
        <v>0</v>
      </c>
      <c r="K3961" s="83" t="n">
        <f aca="false">IF(J3961=0,0,J3961/I3961)</f>
        <v>0</v>
      </c>
      <c r="L3961" s="83" t="n">
        <f aca="false">I3961/UOM</f>
        <v>0</v>
      </c>
      <c r="M3961" s="83" t="n">
        <f aca="false">J3961/UOM</f>
        <v>0</v>
      </c>
      <c r="N3961" s="84" t="str">
        <f aca="false">IF(F3961="P","PHY",IF(F3961="G","G",E3961))</f>
        <v>D</v>
      </c>
      <c r="O3961" s="84" t="str">
        <f aca="false">IF(ISNA(VLOOKUP(G3961,BadCanCurves,1,FALSE())),VLOOKUP(D3961,FOLIOS,6,FALSE()),"not used")</f>
        <v>not used</v>
      </c>
      <c r="P3961" s="84" t="n">
        <f aca="false">IF($N3961="P",VLOOKUP(H3961,PrcBuckets,2,FALSE()),0)</f>
        <v>0</v>
      </c>
      <c r="Q3961" s="84" t="n">
        <f aca="false">IF($N3961="D",VLOOKUP(H3961,BasisBuckets,2,FALSE()),0)</f>
        <v>10</v>
      </c>
      <c r="R3961" s="84" t="n">
        <f aca="false">IF($N3961="PHY",VLOOKUP(H3961,PGDBuckets,2,FALSE()),0)</f>
        <v>0</v>
      </c>
      <c r="S3961" s="84" t="n">
        <f aca="false">IF($N3961="G",VLOOKUP(H3961,PGDBuckets,2,FALSE()),0)</f>
        <v>0</v>
      </c>
      <c r="T3961" s="84" t="n">
        <f aca="false">SUM(P3961:S3961)</f>
        <v>10</v>
      </c>
      <c r="U3961" s="84" t="str">
        <f aca="false">IF(O3961="not used","-",O3961&amp;N3961&amp;T3961)</f>
        <v>-</v>
      </c>
      <c r="V3961" s="84" t="str">
        <f aca="false">IF(O3961="Not Used","-",VLOOKUP(D3961,FOLIOS,7,FALSE())&amp;H3961)</f>
        <v>-</v>
      </c>
      <c r="W3961" s="84" t="str">
        <f aca="false">IF(U3961="-","-",O3961&amp;E3961&amp;H3961)</f>
        <v>-</v>
      </c>
      <c r="X3961" s="85" t="str">
        <f aca="false">D3961&amp;G3961</f>
        <v>FT-CAND-ERMS-BASIF-NTHWST/CANBR</v>
      </c>
      <c r="AF3961" s="0" t="str">
        <f aca="false">D3961&amp;V3961</f>
        <v>FT-CAND-ERMS-BAS-</v>
      </c>
    </row>
    <row r="3962" customFormat="false" ht="12.75" hidden="false" customHeight="false" outlineLevel="0" collapsed="false">
      <c r="A3962" s="81" t="n">
        <v>36682</v>
      </c>
      <c r="B3962" s="82" t="s">
        <v>55</v>
      </c>
      <c r="C3962" s="82" t="s">
        <v>56</v>
      </c>
      <c r="D3962" s="82" t="s">
        <v>107</v>
      </c>
      <c r="E3962" s="82" t="s">
        <v>21</v>
      </c>
      <c r="F3962" s="81"/>
      <c r="G3962" s="82" t="s">
        <v>86</v>
      </c>
      <c r="H3962" s="90" t="n">
        <v>37591</v>
      </c>
      <c r="I3962" s="82" t="n">
        <v>0</v>
      </c>
      <c r="J3962" s="82" t="n">
        <v>0</v>
      </c>
      <c r="K3962" s="83" t="n">
        <f aca="false">IF(J3962=0,0,J3962/I3962)</f>
        <v>0</v>
      </c>
      <c r="L3962" s="83" t="n">
        <f aca="false">I3962/UOM</f>
        <v>0</v>
      </c>
      <c r="M3962" s="83" t="n">
        <f aca="false">J3962/UOM</f>
        <v>0</v>
      </c>
      <c r="N3962" s="84" t="str">
        <f aca="false">IF(F3962="P","PHY",IF(F3962="G","G",E3962))</f>
        <v>D</v>
      </c>
      <c r="O3962" s="84" t="str">
        <f aca="false">IF(ISNA(VLOOKUP(G3962,BadCanCurves,1,FALSE())),VLOOKUP(D3962,FOLIOS,6,FALSE()),"not used")</f>
        <v>not used</v>
      </c>
      <c r="P3962" s="84" t="n">
        <f aca="false">IF($N3962="P",VLOOKUP(H3962,PrcBuckets,2,FALSE()),0)</f>
        <v>0</v>
      </c>
      <c r="Q3962" s="84" t="n">
        <f aca="false">IF($N3962="D",VLOOKUP(H3962,BasisBuckets,2,FALSE()),0)</f>
        <v>10</v>
      </c>
      <c r="R3962" s="84" t="n">
        <f aca="false">IF($N3962="PHY",VLOOKUP(H3962,PGDBuckets,2,FALSE()),0)</f>
        <v>0</v>
      </c>
      <c r="S3962" s="84" t="n">
        <f aca="false">IF($N3962="G",VLOOKUP(H3962,PGDBuckets,2,FALSE()),0)</f>
        <v>0</v>
      </c>
      <c r="T3962" s="84" t="n">
        <f aca="false">SUM(P3962:S3962)</f>
        <v>10</v>
      </c>
      <c r="U3962" s="84" t="str">
        <f aca="false">IF(O3962="not used","-",O3962&amp;N3962&amp;T3962)</f>
        <v>-</v>
      </c>
      <c r="V3962" s="84" t="str">
        <f aca="false">IF(O3962="Not Used","-",VLOOKUP(D3962,FOLIOS,7,FALSE())&amp;H3962)</f>
        <v>-</v>
      </c>
      <c r="W3962" s="84" t="str">
        <f aca="false">IF(U3962="-","-",O3962&amp;E3962&amp;H3962)</f>
        <v>-</v>
      </c>
      <c r="X3962" s="85" t="str">
        <f aca="false">D3962&amp;G3962</f>
        <v>FT-CAND-ERMS-BASIF-NTHWST/CANBR</v>
      </c>
      <c r="AF3962" s="0" t="str">
        <f aca="false">D3962&amp;V3962</f>
        <v>FT-CAND-ERMS-BAS-</v>
      </c>
    </row>
    <row r="3963" customFormat="false" ht="12.75" hidden="false" customHeight="false" outlineLevel="0" collapsed="false">
      <c r="A3963" s="81" t="n">
        <v>36682</v>
      </c>
      <c r="B3963" s="82" t="s">
        <v>55</v>
      </c>
      <c r="C3963" s="82" t="s">
        <v>56</v>
      </c>
      <c r="D3963" s="82" t="s">
        <v>107</v>
      </c>
      <c r="E3963" s="82" t="s">
        <v>21</v>
      </c>
      <c r="F3963" s="81"/>
      <c r="G3963" s="82" t="s">
        <v>86</v>
      </c>
      <c r="H3963" s="90" t="n">
        <v>37622</v>
      </c>
      <c r="I3963" s="82" t="n">
        <v>0</v>
      </c>
      <c r="J3963" s="82" t="n">
        <v>0</v>
      </c>
      <c r="K3963" s="83" t="n">
        <f aca="false">IF(J3963=0,0,J3963/I3963)</f>
        <v>0</v>
      </c>
      <c r="L3963" s="83" t="n">
        <f aca="false">I3963/UOM</f>
        <v>0</v>
      </c>
      <c r="M3963" s="83" t="n">
        <f aca="false">J3963/UOM</f>
        <v>0</v>
      </c>
      <c r="N3963" s="84" t="str">
        <f aca="false">IF(F3963="P","PHY",IF(F3963="G","G",E3963))</f>
        <v>D</v>
      </c>
      <c r="O3963" s="84" t="str">
        <f aca="false">IF(ISNA(VLOOKUP(G3963,BadCanCurves,1,FALSE())),VLOOKUP(D3963,FOLIOS,6,FALSE()),"not used")</f>
        <v>not used</v>
      </c>
      <c r="P3963" s="84" t="n">
        <f aca="false">IF($N3963="P",VLOOKUP(H3963,PrcBuckets,2,FALSE()),0)</f>
        <v>0</v>
      </c>
      <c r="Q3963" s="84" t="n">
        <f aca="false">IF($N3963="D",VLOOKUP(H3963,BasisBuckets,2,FALSE()),0)</f>
        <v>11</v>
      </c>
      <c r="R3963" s="84" t="n">
        <f aca="false">IF($N3963="PHY",VLOOKUP(H3963,PGDBuckets,2,FALSE()),0)</f>
        <v>0</v>
      </c>
      <c r="S3963" s="84" t="n">
        <f aca="false">IF($N3963="G",VLOOKUP(H3963,PGDBuckets,2,FALSE()),0)</f>
        <v>0</v>
      </c>
      <c r="T3963" s="84" t="n">
        <f aca="false">SUM(P3963:S3963)</f>
        <v>11</v>
      </c>
      <c r="U3963" s="84" t="str">
        <f aca="false">IF(O3963="not used","-",O3963&amp;N3963&amp;T3963)</f>
        <v>-</v>
      </c>
      <c r="V3963" s="84" t="str">
        <f aca="false">IF(O3963="Not Used","-",VLOOKUP(D3963,FOLIOS,7,FALSE())&amp;H3963)</f>
        <v>-</v>
      </c>
      <c r="W3963" s="84" t="str">
        <f aca="false">IF(U3963="-","-",O3963&amp;E3963&amp;H3963)</f>
        <v>-</v>
      </c>
      <c r="X3963" s="85" t="str">
        <f aca="false">D3963&amp;G3963</f>
        <v>FT-CAND-ERMS-BASIF-NTHWST/CANBR</v>
      </c>
      <c r="AF3963" s="0" t="str">
        <f aca="false">D3963&amp;V3963</f>
        <v>FT-CAND-ERMS-BAS-</v>
      </c>
    </row>
    <row r="3964" customFormat="false" ht="12.75" hidden="false" customHeight="false" outlineLevel="0" collapsed="false">
      <c r="A3964" s="81" t="n">
        <v>36682</v>
      </c>
      <c r="B3964" s="82" t="s">
        <v>55</v>
      </c>
      <c r="C3964" s="82" t="s">
        <v>56</v>
      </c>
      <c r="D3964" s="82" t="s">
        <v>107</v>
      </c>
      <c r="E3964" s="82" t="s">
        <v>21</v>
      </c>
      <c r="F3964" s="81"/>
      <c r="G3964" s="82" t="s">
        <v>86</v>
      </c>
      <c r="H3964" s="90" t="n">
        <v>37653</v>
      </c>
      <c r="I3964" s="82" t="n">
        <v>0</v>
      </c>
      <c r="J3964" s="82" t="n">
        <v>0</v>
      </c>
      <c r="K3964" s="83" t="n">
        <f aca="false">IF(J3964=0,0,J3964/I3964)</f>
        <v>0</v>
      </c>
      <c r="L3964" s="83" t="n">
        <f aca="false">I3964/UOM</f>
        <v>0</v>
      </c>
      <c r="M3964" s="83" t="n">
        <f aca="false">J3964/UOM</f>
        <v>0</v>
      </c>
      <c r="N3964" s="84" t="str">
        <f aca="false">IF(F3964="P","PHY",IF(F3964="G","G",E3964))</f>
        <v>D</v>
      </c>
      <c r="O3964" s="84" t="str">
        <f aca="false">IF(ISNA(VLOOKUP(G3964,BadCanCurves,1,FALSE())),VLOOKUP(D3964,FOLIOS,6,FALSE()),"not used")</f>
        <v>not used</v>
      </c>
      <c r="P3964" s="84" t="n">
        <f aca="false">IF($N3964="P",VLOOKUP(H3964,PrcBuckets,2,FALSE()),0)</f>
        <v>0</v>
      </c>
      <c r="Q3964" s="84" t="n">
        <f aca="false">IF($N3964="D",VLOOKUP(H3964,BasisBuckets,2,FALSE()),0)</f>
        <v>11</v>
      </c>
      <c r="R3964" s="84" t="n">
        <f aca="false">IF($N3964="PHY",VLOOKUP(H3964,PGDBuckets,2,FALSE()),0)</f>
        <v>0</v>
      </c>
      <c r="S3964" s="84" t="n">
        <f aca="false">IF($N3964="G",VLOOKUP(H3964,PGDBuckets,2,FALSE()),0)</f>
        <v>0</v>
      </c>
      <c r="T3964" s="84" t="n">
        <f aca="false">SUM(P3964:S3964)</f>
        <v>11</v>
      </c>
      <c r="U3964" s="84" t="str">
        <f aca="false">IF(O3964="not used","-",O3964&amp;N3964&amp;T3964)</f>
        <v>-</v>
      </c>
      <c r="V3964" s="84" t="str">
        <f aca="false">IF(O3964="Not Used","-",VLOOKUP(D3964,FOLIOS,7,FALSE())&amp;H3964)</f>
        <v>-</v>
      </c>
      <c r="W3964" s="84" t="str">
        <f aca="false">IF(U3964="-","-",O3964&amp;E3964&amp;H3964)</f>
        <v>-</v>
      </c>
      <c r="X3964" s="85" t="str">
        <f aca="false">D3964&amp;G3964</f>
        <v>FT-CAND-ERMS-BASIF-NTHWST/CANBR</v>
      </c>
      <c r="AF3964" s="0" t="str">
        <f aca="false">D3964&amp;V3964</f>
        <v>FT-CAND-ERMS-BAS-</v>
      </c>
    </row>
    <row r="3965" customFormat="false" ht="12.75" hidden="false" customHeight="false" outlineLevel="0" collapsed="false">
      <c r="A3965" s="81" t="n">
        <v>36682</v>
      </c>
      <c r="B3965" s="82" t="s">
        <v>55</v>
      </c>
      <c r="C3965" s="82" t="s">
        <v>56</v>
      </c>
      <c r="D3965" s="82" t="s">
        <v>107</v>
      </c>
      <c r="E3965" s="82" t="s">
        <v>21</v>
      </c>
      <c r="F3965" s="81"/>
      <c r="G3965" s="82" t="s">
        <v>86</v>
      </c>
      <c r="H3965" s="90" t="n">
        <v>37681</v>
      </c>
      <c r="I3965" s="82" t="n">
        <v>0</v>
      </c>
      <c r="J3965" s="82" t="n">
        <v>0</v>
      </c>
      <c r="K3965" s="83" t="n">
        <f aca="false">IF(J3965=0,0,J3965/I3965)</f>
        <v>0</v>
      </c>
      <c r="L3965" s="83" t="n">
        <f aca="false">I3965/UOM</f>
        <v>0</v>
      </c>
      <c r="M3965" s="83" t="n">
        <f aca="false">J3965/UOM</f>
        <v>0</v>
      </c>
      <c r="N3965" s="84" t="str">
        <f aca="false">IF(F3965="P","PHY",IF(F3965="G","G",E3965))</f>
        <v>D</v>
      </c>
      <c r="O3965" s="84" t="str">
        <f aca="false">IF(ISNA(VLOOKUP(G3965,BadCanCurves,1,FALSE())),VLOOKUP(D3965,FOLIOS,6,FALSE()),"not used")</f>
        <v>not used</v>
      </c>
      <c r="P3965" s="84" t="n">
        <f aca="false">IF($N3965="P",VLOOKUP(H3965,PrcBuckets,2,FALSE()),0)</f>
        <v>0</v>
      </c>
      <c r="Q3965" s="84" t="n">
        <f aca="false">IF($N3965="D",VLOOKUP(H3965,BasisBuckets,2,FALSE()),0)</f>
        <v>11</v>
      </c>
      <c r="R3965" s="84" t="n">
        <f aca="false">IF($N3965="PHY",VLOOKUP(H3965,PGDBuckets,2,FALSE()),0)</f>
        <v>0</v>
      </c>
      <c r="S3965" s="84" t="n">
        <f aca="false">IF($N3965="G",VLOOKUP(H3965,PGDBuckets,2,FALSE()),0)</f>
        <v>0</v>
      </c>
      <c r="T3965" s="84" t="n">
        <f aca="false">SUM(P3965:S3965)</f>
        <v>11</v>
      </c>
      <c r="U3965" s="84" t="str">
        <f aca="false">IF(O3965="not used","-",O3965&amp;N3965&amp;T3965)</f>
        <v>-</v>
      </c>
      <c r="V3965" s="84" t="str">
        <f aca="false">IF(O3965="Not Used","-",VLOOKUP(D3965,FOLIOS,7,FALSE())&amp;H3965)</f>
        <v>-</v>
      </c>
      <c r="W3965" s="84" t="str">
        <f aca="false">IF(U3965="-","-",O3965&amp;E3965&amp;H3965)</f>
        <v>-</v>
      </c>
      <c r="X3965" s="85" t="str">
        <f aca="false">D3965&amp;G3965</f>
        <v>FT-CAND-ERMS-BASIF-NTHWST/CANBR</v>
      </c>
      <c r="AF3965" s="0" t="str">
        <f aca="false">D3965&amp;V3965</f>
        <v>FT-CAND-ERMS-BAS-</v>
      </c>
    </row>
    <row r="3966" customFormat="false" ht="12.75" hidden="false" customHeight="false" outlineLevel="0" collapsed="false">
      <c r="A3966" s="81" t="n">
        <v>36682</v>
      </c>
      <c r="B3966" s="82" t="s">
        <v>55</v>
      </c>
      <c r="C3966" s="82" t="s">
        <v>56</v>
      </c>
      <c r="D3966" s="82" t="s">
        <v>107</v>
      </c>
      <c r="E3966" s="82" t="s">
        <v>21</v>
      </c>
      <c r="F3966" s="81"/>
      <c r="G3966" s="82" t="s">
        <v>86</v>
      </c>
      <c r="H3966" s="90" t="n">
        <v>37712</v>
      </c>
      <c r="I3966" s="82" t="n">
        <v>0</v>
      </c>
      <c r="J3966" s="82" t="n">
        <v>0</v>
      </c>
      <c r="K3966" s="83" t="n">
        <f aca="false">IF(J3966=0,0,J3966/I3966)</f>
        <v>0</v>
      </c>
      <c r="L3966" s="83" t="n">
        <f aca="false">I3966/UOM</f>
        <v>0</v>
      </c>
      <c r="M3966" s="83" t="n">
        <f aca="false">J3966/UOM</f>
        <v>0</v>
      </c>
      <c r="N3966" s="84" t="str">
        <f aca="false">IF(F3966="P","PHY",IF(F3966="G","G",E3966))</f>
        <v>D</v>
      </c>
      <c r="O3966" s="84" t="str">
        <f aca="false">IF(ISNA(VLOOKUP(G3966,BadCanCurves,1,FALSE())),VLOOKUP(D3966,FOLIOS,6,FALSE()),"not used")</f>
        <v>not used</v>
      </c>
      <c r="P3966" s="84" t="n">
        <f aca="false">IF($N3966="P",VLOOKUP(H3966,PrcBuckets,2,FALSE()),0)</f>
        <v>0</v>
      </c>
      <c r="Q3966" s="84" t="n">
        <f aca="false">IF($N3966="D",VLOOKUP(H3966,BasisBuckets,2,FALSE()),0)</f>
        <v>11</v>
      </c>
      <c r="R3966" s="84" t="n">
        <f aca="false">IF($N3966="PHY",VLOOKUP(H3966,PGDBuckets,2,FALSE()),0)</f>
        <v>0</v>
      </c>
      <c r="S3966" s="84" t="n">
        <f aca="false">IF($N3966="G",VLOOKUP(H3966,PGDBuckets,2,FALSE()),0)</f>
        <v>0</v>
      </c>
      <c r="T3966" s="84" t="n">
        <f aca="false">SUM(P3966:S3966)</f>
        <v>11</v>
      </c>
      <c r="U3966" s="84" t="str">
        <f aca="false">IF(O3966="not used","-",O3966&amp;N3966&amp;T3966)</f>
        <v>-</v>
      </c>
      <c r="V3966" s="84" t="str">
        <f aca="false">IF(O3966="Not Used","-",VLOOKUP(D3966,FOLIOS,7,FALSE())&amp;H3966)</f>
        <v>-</v>
      </c>
      <c r="W3966" s="84" t="str">
        <f aca="false">IF(U3966="-","-",O3966&amp;E3966&amp;H3966)</f>
        <v>-</v>
      </c>
      <c r="X3966" s="85" t="str">
        <f aca="false">D3966&amp;G3966</f>
        <v>FT-CAND-ERMS-BASIF-NTHWST/CANBR</v>
      </c>
      <c r="AF3966" s="0" t="str">
        <f aca="false">D3966&amp;V3966</f>
        <v>FT-CAND-ERMS-BAS-</v>
      </c>
    </row>
    <row r="3967" customFormat="false" ht="12.75" hidden="false" customHeight="false" outlineLevel="0" collapsed="false">
      <c r="A3967" s="81" t="n">
        <v>36682</v>
      </c>
      <c r="B3967" s="82" t="s">
        <v>55</v>
      </c>
      <c r="C3967" s="82" t="s">
        <v>56</v>
      </c>
      <c r="D3967" s="82" t="s">
        <v>107</v>
      </c>
      <c r="E3967" s="82" t="s">
        <v>21</v>
      </c>
      <c r="F3967" s="81"/>
      <c r="G3967" s="82" t="s">
        <v>86</v>
      </c>
      <c r="H3967" s="90" t="n">
        <v>37742</v>
      </c>
      <c r="I3967" s="82" t="n">
        <v>0</v>
      </c>
      <c r="J3967" s="82" t="n">
        <v>0</v>
      </c>
      <c r="K3967" s="83" t="n">
        <f aca="false">IF(J3967=0,0,J3967/I3967)</f>
        <v>0</v>
      </c>
      <c r="L3967" s="83" t="n">
        <f aca="false">I3967/UOM</f>
        <v>0</v>
      </c>
      <c r="M3967" s="83" t="n">
        <f aca="false">J3967/UOM</f>
        <v>0</v>
      </c>
      <c r="N3967" s="84" t="str">
        <f aca="false">IF(F3967="P","PHY",IF(F3967="G","G",E3967))</f>
        <v>D</v>
      </c>
      <c r="O3967" s="84" t="str">
        <f aca="false">IF(ISNA(VLOOKUP(G3967,BadCanCurves,1,FALSE())),VLOOKUP(D3967,FOLIOS,6,FALSE()),"not used")</f>
        <v>not used</v>
      </c>
      <c r="P3967" s="84" t="n">
        <f aca="false">IF($N3967="P",VLOOKUP(H3967,PrcBuckets,2,FALSE()),0)</f>
        <v>0</v>
      </c>
      <c r="Q3967" s="84" t="n">
        <f aca="false">IF($N3967="D",VLOOKUP(H3967,BasisBuckets,2,FALSE()),0)</f>
        <v>11</v>
      </c>
      <c r="R3967" s="84" t="n">
        <f aca="false">IF($N3967="PHY",VLOOKUP(H3967,PGDBuckets,2,FALSE()),0)</f>
        <v>0</v>
      </c>
      <c r="S3967" s="84" t="n">
        <f aca="false">IF($N3967="G",VLOOKUP(H3967,PGDBuckets,2,FALSE()),0)</f>
        <v>0</v>
      </c>
      <c r="T3967" s="84" t="n">
        <f aca="false">SUM(P3967:S3967)</f>
        <v>11</v>
      </c>
      <c r="U3967" s="84" t="str">
        <f aca="false">IF(O3967="not used","-",O3967&amp;N3967&amp;T3967)</f>
        <v>-</v>
      </c>
      <c r="V3967" s="84" t="str">
        <f aca="false">IF(O3967="Not Used","-",VLOOKUP(D3967,FOLIOS,7,FALSE())&amp;H3967)</f>
        <v>-</v>
      </c>
      <c r="W3967" s="84" t="str">
        <f aca="false">IF(U3967="-","-",O3967&amp;E3967&amp;H3967)</f>
        <v>-</v>
      </c>
      <c r="X3967" s="85" t="str">
        <f aca="false">D3967&amp;G3967</f>
        <v>FT-CAND-ERMS-BASIF-NTHWST/CANBR</v>
      </c>
      <c r="AF3967" s="0" t="str">
        <f aca="false">D3967&amp;V3967</f>
        <v>FT-CAND-ERMS-BAS-</v>
      </c>
    </row>
    <row r="3968" customFormat="false" ht="12.75" hidden="false" customHeight="false" outlineLevel="0" collapsed="false">
      <c r="A3968" s="81" t="n">
        <v>36682</v>
      </c>
      <c r="B3968" s="82" t="s">
        <v>55</v>
      </c>
      <c r="C3968" s="82" t="s">
        <v>56</v>
      </c>
      <c r="D3968" s="82" t="s">
        <v>107</v>
      </c>
      <c r="E3968" s="82" t="s">
        <v>21</v>
      </c>
      <c r="F3968" s="81"/>
      <c r="G3968" s="82" t="s">
        <v>86</v>
      </c>
      <c r="H3968" s="90" t="n">
        <v>37773</v>
      </c>
      <c r="I3968" s="82" t="n">
        <v>0</v>
      </c>
      <c r="J3968" s="82" t="n">
        <v>0</v>
      </c>
      <c r="K3968" s="83" t="n">
        <f aca="false">IF(J3968=0,0,J3968/I3968)</f>
        <v>0</v>
      </c>
      <c r="L3968" s="83" t="n">
        <f aca="false">I3968/UOM</f>
        <v>0</v>
      </c>
      <c r="M3968" s="83" t="n">
        <f aca="false">J3968/UOM</f>
        <v>0</v>
      </c>
      <c r="N3968" s="84" t="str">
        <f aca="false">IF(F3968="P","PHY",IF(F3968="G","G",E3968))</f>
        <v>D</v>
      </c>
      <c r="O3968" s="84" t="str">
        <f aca="false">IF(ISNA(VLOOKUP(G3968,BadCanCurves,1,FALSE())),VLOOKUP(D3968,FOLIOS,6,FALSE()),"not used")</f>
        <v>not used</v>
      </c>
      <c r="P3968" s="84" t="n">
        <f aca="false">IF($N3968="P",VLOOKUP(H3968,PrcBuckets,2,FALSE()),0)</f>
        <v>0</v>
      </c>
      <c r="Q3968" s="84" t="n">
        <f aca="false">IF($N3968="D",VLOOKUP(H3968,BasisBuckets,2,FALSE()),0)</f>
        <v>11</v>
      </c>
      <c r="R3968" s="84" t="n">
        <f aca="false">IF($N3968="PHY",VLOOKUP(H3968,PGDBuckets,2,FALSE()),0)</f>
        <v>0</v>
      </c>
      <c r="S3968" s="84" t="n">
        <f aca="false">IF($N3968="G",VLOOKUP(H3968,PGDBuckets,2,FALSE()),0)</f>
        <v>0</v>
      </c>
      <c r="T3968" s="84" t="n">
        <f aca="false">SUM(P3968:S3968)</f>
        <v>11</v>
      </c>
      <c r="U3968" s="84" t="str">
        <f aca="false">IF(O3968="not used","-",O3968&amp;N3968&amp;T3968)</f>
        <v>-</v>
      </c>
      <c r="V3968" s="84" t="str">
        <f aca="false">IF(O3968="Not Used","-",VLOOKUP(D3968,FOLIOS,7,FALSE())&amp;H3968)</f>
        <v>-</v>
      </c>
      <c r="W3968" s="84" t="str">
        <f aca="false">IF(U3968="-","-",O3968&amp;E3968&amp;H3968)</f>
        <v>-</v>
      </c>
      <c r="X3968" s="85" t="str">
        <f aca="false">D3968&amp;G3968</f>
        <v>FT-CAND-ERMS-BASIF-NTHWST/CANBR</v>
      </c>
      <c r="AF3968" s="0" t="str">
        <f aca="false">D3968&amp;V3968</f>
        <v>FT-CAND-ERMS-BAS-</v>
      </c>
    </row>
    <row r="3969" customFormat="false" ht="12.75" hidden="false" customHeight="false" outlineLevel="0" collapsed="false">
      <c r="A3969" s="81" t="n">
        <v>36682</v>
      </c>
      <c r="B3969" s="82" t="s">
        <v>55</v>
      </c>
      <c r="C3969" s="82" t="s">
        <v>56</v>
      </c>
      <c r="D3969" s="82" t="s">
        <v>107</v>
      </c>
      <c r="E3969" s="82" t="s">
        <v>21</v>
      </c>
      <c r="F3969" s="81"/>
      <c r="G3969" s="82" t="s">
        <v>86</v>
      </c>
      <c r="H3969" s="90" t="n">
        <v>37803</v>
      </c>
      <c r="I3969" s="82" t="n">
        <v>0</v>
      </c>
      <c r="J3969" s="82" t="n">
        <v>0</v>
      </c>
      <c r="K3969" s="83" t="n">
        <f aca="false">IF(J3969=0,0,J3969/I3969)</f>
        <v>0</v>
      </c>
      <c r="L3969" s="83" t="n">
        <f aca="false">I3969/UOM</f>
        <v>0</v>
      </c>
      <c r="M3969" s="83" t="n">
        <f aca="false">J3969/UOM</f>
        <v>0</v>
      </c>
      <c r="N3969" s="84" t="str">
        <f aca="false">IF(F3969="P","PHY",IF(F3969="G","G",E3969))</f>
        <v>D</v>
      </c>
      <c r="O3969" s="84" t="str">
        <f aca="false">IF(ISNA(VLOOKUP(G3969,BadCanCurves,1,FALSE())),VLOOKUP(D3969,FOLIOS,6,FALSE()),"not used")</f>
        <v>not used</v>
      </c>
      <c r="P3969" s="84" t="n">
        <f aca="false">IF($N3969="P",VLOOKUP(H3969,PrcBuckets,2,FALSE()),0)</f>
        <v>0</v>
      </c>
      <c r="Q3969" s="84" t="n">
        <f aca="false">IF($N3969="D",VLOOKUP(H3969,BasisBuckets,2,FALSE()),0)</f>
        <v>11</v>
      </c>
      <c r="R3969" s="84" t="n">
        <f aca="false">IF($N3969="PHY",VLOOKUP(H3969,PGDBuckets,2,FALSE()),0)</f>
        <v>0</v>
      </c>
      <c r="S3969" s="84" t="n">
        <f aca="false">IF($N3969="G",VLOOKUP(H3969,PGDBuckets,2,FALSE()),0)</f>
        <v>0</v>
      </c>
      <c r="T3969" s="84" t="n">
        <f aca="false">SUM(P3969:S3969)</f>
        <v>11</v>
      </c>
      <c r="U3969" s="84" t="str">
        <f aca="false">IF(O3969="not used","-",O3969&amp;N3969&amp;T3969)</f>
        <v>-</v>
      </c>
      <c r="V3969" s="84" t="str">
        <f aca="false">IF(O3969="Not Used","-",VLOOKUP(D3969,FOLIOS,7,FALSE())&amp;H3969)</f>
        <v>-</v>
      </c>
      <c r="W3969" s="84" t="str">
        <f aca="false">IF(U3969="-","-",O3969&amp;E3969&amp;H3969)</f>
        <v>-</v>
      </c>
      <c r="X3969" s="85" t="str">
        <f aca="false">D3969&amp;G3969</f>
        <v>FT-CAND-ERMS-BASIF-NTHWST/CANBR</v>
      </c>
      <c r="AF3969" s="0" t="str">
        <f aca="false">D3969&amp;V3969</f>
        <v>FT-CAND-ERMS-BAS-</v>
      </c>
    </row>
    <row r="3970" customFormat="false" ht="12.75" hidden="false" customHeight="false" outlineLevel="0" collapsed="false">
      <c r="A3970" s="81" t="n">
        <v>36682</v>
      </c>
      <c r="B3970" s="82" t="s">
        <v>55</v>
      </c>
      <c r="C3970" s="82" t="s">
        <v>56</v>
      </c>
      <c r="D3970" s="82" t="s">
        <v>107</v>
      </c>
      <c r="E3970" s="82" t="s">
        <v>21</v>
      </c>
      <c r="F3970" s="81"/>
      <c r="G3970" s="82" t="s">
        <v>86</v>
      </c>
      <c r="H3970" s="90" t="n">
        <v>37834</v>
      </c>
      <c r="I3970" s="82" t="n">
        <v>0</v>
      </c>
      <c r="J3970" s="82" t="n">
        <v>0</v>
      </c>
      <c r="K3970" s="83" t="n">
        <f aca="false">IF(J3970=0,0,J3970/I3970)</f>
        <v>0</v>
      </c>
      <c r="L3970" s="83" t="n">
        <f aca="false">I3970/UOM</f>
        <v>0</v>
      </c>
      <c r="M3970" s="83" t="n">
        <f aca="false">J3970/UOM</f>
        <v>0</v>
      </c>
      <c r="N3970" s="84" t="str">
        <f aca="false">IF(F3970="P","PHY",IF(F3970="G","G",E3970))</f>
        <v>D</v>
      </c>
      <c r="O3970" s="84" t="str">
        <f aca="false">IF(ISNA(VLOOKUP(G3970,BadCanCurves,1,FALSE())),VLOOKUP(D3970,FOLIOS,6,FALSE()),"not used")</f>
        <v>not used</v>
      </c>
      <c r="P3970" s="84" t="n">
        <f aca="false">IF($N3970="P",VLOOKUP(H3970,PrcBuckets,2,FALSE()),0)</f>
        <v>0</v>
      </c>
      <c r="Q3970" s="84" t="n">
        <f aca="false">IF($N3970="D",VLOOKUP(H3970,BasisBuckets,2,FALSE()),0)</f>
        <v>11</v>
      </c>
      <c r="R3970" s="84" t="n">
        <f aca="false">IF($N3970="PHY",VLOOKUP(H3970,PGDBuckets,2,FALSE()),0)</f>
        <v>0</v>
      </c>
      <c r="S3970" s="84" t="n">
        <f aca="false">IF($N3970="G",VLOOKUP(H3970,PGDBuckets,2,FALSE()),0)</f>
        <v>0</v>
      </c>
      <c r="T3970" s="84" t="n">
        <f aca="false">SUM(P3970:S3970)</f>
        <v>11</v>
      </c>
      <c r="U3970" s="84" t="str">
        <f aca="false">IF(O3970="not used","-",O3970&amp;N3970&amp;T3970)</f>
        <v>-</v>
      </c>
      <c r="V3970" s="84" t="str">
        <f aca="false">IF(O3970="Not Used","-",VLOOKUP(D3970,FOLIOS,7,FALSE())&amp;H3970)</f>
        <v>-</v>
      </c>
      <c r="W3970" s="84" t="str">
        <f aca="false">IF(U3970="-","-",O3970&amp;E3970&amp;H3970)</f>
        <v>-</v>
      </c>
      <c r="X3970" s="85" t="str">
        <f aca="false">D3970&amp;G3970</f>
        <v>FT-CAND-ERMS-BASIF-NTHWST/CANBR</v>
      </c>
      <c r="AF3970" s="0" t="str">
        <f aca="false">D3970&amp;V3970</f>
        <v>FT-CAND-ERMS-BAS-</v>
      </c>
    </row>
    <row r="3971" customFormat="false" ht="12.75" hidden="false" customHeight="false" outlineLevel="0" collapsed="false">
      <c r="A3971" s="81" t="n">
        <v>36682</v>
      </c>
      <c r="B3971" s="82" t="s">
        <v>55</v>
      </c>
      <c r="C3971" s="82" t="s">
        <v>56</v>
      </c>
      <c r="D3971" s="82" t="s">
        <v>107</v>
      </c>
      <c r="E3971" s="82" t="s">
        <v>21</v>
      </c>
      <c r="F3971" s="81"/>
      <c r="G3971" s="82" t="s">
        <v>86</v>
      </c>
      <c r="H3971" s="90" t="n">
        <v>37865</v>
      </c>
      <c r="I3971" s="82" t="n">
        <v>0</v>
      </c>
      <c r="J3971" s="82" t="n">
        <v>0</v>
      </c>
      <c r="K3971" s="83" t="n">
        <f aca="false">IF(J3971=0,0,J3971/I3971)</f>
        <v>0</v>
      </c>
      <c r="L3971" s="83" t="n">
        <f aca="false">I3971/UOM</f>
        <v>0</v>
      </c>
      <c r="M3971" s="83" t="n">
        <f aca="false">J3971/UOM</f>
        <v>0</v>
      </c>
      <c r="N3971" s="84" t="str">
        <f aca="false">IF(F3971="P","PHY",IF(F3971="G","G",E3971))</f>
        <v>D</v>
      </c>
      <c r="O3971" s="84" t="str">
        <f aca="false">IF(ISNA(VLOOKUP(G3971,BadCanCurves,1,FALSE())),VLOOKUP(D3971,FOLIOS,6,FALSE()),"not used")</f>
        <v>not used</v>
      </c>
      <c r="P3971" s="84" t="n">
        <f aca="false">IF($N3971="P",VLOOKUP(H3971,PrcBuckets,2,FALSE()),0)</f>
        <v>0</v>
      </c>
      <c r="Q3971" s="84" t="n">
        <f aca="false">IF($N3971="D",VLOOKUP(H3971,BasisBuckets,2,FALSE()),0)</f>
        <v>11</v>
      </c>
      <c r="R3971" s="84" t="n">
        <f aca="false">IF($N3971="PHY",VLOOKUP(H3971,PGDBuckets,2,FALSE()),0)</f>
        <v>0</v>
      </c>
      <c r="S3971" s="84" t="n">
        <f aca="false">IF($N3971="G",VLOOKUP(H3971,PGDBuckets,2,FALSE()),0)</f>
        <v>0</v>
      </c>
      <c r="T3971" s="84" t="n">
        <f aca="false">SUM(P3971:S3971)</f>
        <v>11</v>
      </c>
      <c r="U3971" s="84" t="str">
        <f aca="false">IF(O3971="not used","-",O3971&amp;N3971&amp;T3971)</f>
        <v>-</v>
      </c>
      <c r="V3971" s="84" t="str">
        <f aca="false">IF(O3971="Not Used","-",VLOOKUP(D3971,FOLIOS,7,FALSE())&amp;H3971)</f>
        <v>-</v>
      </c>
      <c r="W3971" s="84" t="str">
        <f aca="false">IF(U3971="-","-",O3971&amp;E3971&amp;H3971)</f>
        <v>-</v>
      </c>
      <c r="X3971" s="85" t="str">
        <f aca="false">D3971&amp;G3971</f>
        <v>FT-CAND-ERMS-BASIF-NTHWST/CANBR</v>
      </c>
      <c r="AF3971" s="0" t="str">
        <f aca="false">D3971&amp;V3971</f>
        <v>FT-CAND-ERMS-BAS-</v>
      </c>
    </row>
    <row r="3972" customFormat="false" ht="12.75" hidden="false" customHeight="false" outlineLevel="0" collapsed="false">
      <c r="A3972" s="81" t="n">
        <v>36682</v>
      </c>
      <c r="B3972" s="82" t="s">
        <v>55</v>
      </c>
      <c r="C3972" s="82" t="s">
        <v>56</v>
      </c>
      <c r="D3972" s="82" t="s">
        <v>107</v>
      </c>
      <c r="E3972" s="82" t="s">
        <v>21</v>
      </c>
      <c r="F3972" s="81"/>
      <c r="G3972" s="82" t="s">
        <v>86</v>
      </c>
      <c r="H3972" s="90" t="n">
        <v>37895</v>
      </c>
      <c r="I3972" s="82" t="n">
        <v>0</v>
      </c>
      <c r="J3972" s="82" t="n">
        <v>0</v>
      </c>
      <c r="K3972" s="83" t="n">
        <f aca="false">IF(J3972=0,0,J3972/I3972)</f>
        <v>0</v>
      </c>
      <c r="L3972" s="83" t="n">
        <f aca="false">I3972/UOM</f>
        <v>0</v>
      </c>
      <c r="M3972" s="83" t="n">
        <f aca="false">J3972/UOM</f>
        <v>0</v>
      </c>
      <c r="N3972" s="84" t="str">
        <f aca="false">IF(F3972="P","PHY",IF(F3972="G","G",E3972))</f>
        <v>D</v>
      </c>
      <c r="O3972" s="84" t="str">
        <f aca="false">IF(ISNA(VLOOKUP(G3972,BadCanCurves,1,FALSE())),VLOOKUP(D3972,FOLIOS,6,FALSE()),"not used")</f>
        <v>not used</v>
      </c>
      <c r="P3972" s="84" t="n">
        <f aca="false">IF($N3972="P",VLOOKUP(H3972,PrcBuckets,2,FALSE()),0)</f>
        <v>0</v>
      </c>
      <c r="Q3972" s="84" t="n">
        <f aca="false">IF($N3972="D",VLOOKUP(H3972,BasisBuckets,2,FALSE()),0)</f>
        <v>11</v>
      </c>
      <c r="R3972" s="84" t="n">
        <f aca="false">IF($N3972="PHY",VLOOKUP(H3972,PGDBuckets,2,FALSE()),0)</f>
        <v>0</v>
      </c>
      <c r="S3972" s="84" t="n">
        <f aca="false">IF($N3972="G",VLOOKUP(H3972,PGDBuckets,2,FALSE()),0)</f>
        <v>0</v>
      </c>
      <c r="T3972" s="84" t="n">
        <f aca="false">SUM(P3972:S3972)</f>
        <v>11</v>
      </c>
      <c r="U3972" s="84" t="str">
        <f aca="false">IF(O3972="not used","-",O3972&amp;N3972&amp;T3972)</f>
        <v>-</v>
      </c>
      <c r="V3972" s="84" t="str">
        <f aca="false">IF(O3972="Not Used","-",VLOOKUP(D3972,FOLIOS,7,FALSE())&amp;H3972)</f>
        <v>-</v>
      </c>
      <c r="W3972" s="84" t="str">
        <f aca="false">IF(U3972="-","-",O3972&amp;E3972&amp;H3972)</f>
        <v>-</v>
      </c>
      <c r="X3972" s="85" t="str">
        <f aca="false">D3972&amp;G3972</f>
        <v>FT-CAND-ERMS-BASIF-NTHWST/CANBR</v>
      </c>
      <c r="AF3972" s="0" t="str">
        <f aca="false">D3972&amp;V3972</f>
        <v>FT-CAND-ERMS-BAS-</v>
      </c>
    </row>
    <row r="3973" customFormat="false" ht="12.75" hidden="false" customHeight="false" outlineLevel="0" collapsed="false">
      <c r="A3973" s="81" t="n">
        <v>36682</v>
      </c>
      <c r="B3973" s="82" t="s">
        <v>55</v>
      </c>
      <c r="C3973" s="82" t="s">
        <v>56</v>
      </c>
      <c r="D3973" s="82" t="s">
        <v>107</v>
      </c>
      <c r="E3973" s="82" t="s">
        <v>21</v>
      </c>
      <c r="F3973" s="81"/>
      <c r="G3973" s="82" t="s">
        <v>86</v>
      </c>
      <c r="H3973" s="90" t="n">
        <v>37926</v>
      </c>
      <c r="I3973" s="82" t="n">
        <v>0</v>
      </c>
      <c r="J3973" s="82" t="n">
        <v>0</v>
      </c>
      <c r="K3973" s="83" t="n">
        <f aca="false">IF(J3973=0,0,J3973/I3973)</f>
        <v>0</v>
      </c>
      <c r="L3973" s="83" t="n">
        <f aca="false">I3973/UOM</f>
        <v>0</v>
      </c>
      <c r="M3973" s="83" t="n">
        <f aca="false">J3973/UOM</f>
        <v>0</v>
      </c>
      <c r="N3973" s="84" t="str">
        <f aca="false">IF(F3973="P","PHY",IF(F3973="G","G",E3973))</f>
        <v>D</v>
      </c>
      <c r="O3973" s="84" t="str">
        <f aca="false">IF(ISNA(VLOOKUP(G3973,BadCanCurves,1,FALSE())),VLOOKUP(D3973,FOLIOS,6,FALSE()),"not used")</f>
        <v>not used</v>
      </c>
      <c r="P3973" s="84" t="n">
        <f aca="false">IF($N3973="P",VLOOKUP(H3973,PrcBuckets,2,FALSE()),0)</f>
        <v>0</v>
      </c>
      <c r="Q3973" s="84" t="n">
        <f aca="false">IF($N3973="D",VLOOKUP(H3973,BasisBuckets,2,FALSE()),0)</f>
        <v>11</v>
      </c>
      <c r="R3973" s="84" t="n">
        <f aca="false">IF($N3973="PHY",VLOOKUP(H3973,PGDBuckets,2,FALSE()),0)</f>
        <v>0</v>
      </c>
      <c r="S3973" s="84" t="n">
        <f aca="false">IF($N3973="G",VLOOKUP(H3973,PGDBuckets,2,FALSE()),0)</f>
        <v>0</v>
      </c>
      <c r="T3973" s="84" t="n">
        <f aca="false">SUM(P3973:S3973)</f>
        <v>11</v>
      </c>
      <c r="U3973" s="84" t="str">
        <f aca="false">IF(O3973="not used","-",O3973&amp;N3973&amp;T3973)</f>
        <v>-</v>
      </c>
      <c r="V3973" s="84" t="str">
        <f aca="false">IF(O3973="Not Used","-",VLOOKUP(D3973,FOLIOS,7,FALSE())&amp;H3973)</f>
        <v>-</v>
      </c>
      <c r="W3973" s="84" t="str">
        <f aca="false">IF(U3973="-","-",O3973&amp;E3973&amp;H3973)</f>
        <v>-</v>
      </c>
      <c r="X3973" s="85" t="str">
        <f aca="false">D3973&amp;G3973</f>
        <v>FT-CAND-ERMS-BASIF-NTHWST/CANBR</v>
      </c>
      <c r="AF3973" s="0" t="str">
        <f aca="false">D3973&amp;V3973</f>
        <v>FT-CAND-ERMS-BAS-</v>
      </c>
    </row>
    <row r="3974" customFormat="false" ht="12.75" hidden="false" customHeight="false" outlineLevel="0" collapsed="false">
      <c r="A3974" s="81" t="n">
        <v>36682</v>
      </c>
      <c r="B3974" s="82" t="s">
        <v>55</v>
      </c>
      <c r="C3974" s="82" t="s">
        <v>56</v>
      </c>
      <c r="D3974" s="82" t="s">
        <v>107</v>
      </c>
      <c r="E3974" s="82" t="s">
        <v>21</v>
      </c>
      <c r="F3974" s="81"/>
      <c r="G3974" s="82" t="s">
        <v>86</v>
      </c>
      <c r="H3974" s="90" t="n">
        <v>37956</v>
      </c>
      <c r="I3974" s="82" t="n">
        <v>0</v>
      </c>
      <c r="J3974" s="82" t="n">
        <v>0</v>
      </c>
      <c r="K3974" s="83" t="n">
        <f aca="false">IF(J3974=0,0,J3974/I3974)</f>
        <v>0</v>
      </c>
      <c r="L3974" s="83" t="n">
        <f aca="false">I3974/UOM</f>
        <v>0</v>
      </c>
      <c r="M3974" s="83" t="n">
        <f aca="false">J3974/UOM</f>
        <v>0</v>
      </c>
      <c r="N3974" s="84" t="str">
        <f aca="false">IF(F3974="P","PHY",IF(F3974="G","G",E3974))</f>
        <v>D</v>
      </c>
      <c r="O3974" s="84" t="str">
        <f aca="false">IF(ISNA(VLOOKUP(G3974,BadCanCurves,1,FALSE())),VLOOKUP(D3974,FOLIOS,6,FALSE()),"not used")</f>
        <v>not used</v>
      </c>
      <c r="P3974" s="84" t="n">
        <f aca="false">IF($N3974="P",VLOOKUP(H3974,PrcBuckets,2,FALSE()),0)</f>
        <v>0</v>
      </c>
      <c r="Q3974" s="84" t="n">
        <f aca="false">IF($N3974="D",VLOOKUP(H3974,BasisBuckets,2,FALSE()),0)</f>
        <v>11</v>
      </c>
      <c r="R3974" s="84" t="n">
        <f aca="false">IF($N3974="PHY",VLOOKUP(H3974,PGDBuckets,2,FALSE()),0)</f>
        <v>0</v>
      </c>
      <c r="S3974" s="84" t="n">
        <f aca="false">IF($N3974="G",VLOOKUP(H3974,PGDBuckets,2,FALSE()),0)</f>
        <v>0</v>
      </c>
      <c r="T3974" s="84" t="n">
        <f aca="false">SUM(P3974:S3974)</f>
        <v>11</v>
      </c>
      <c r="U3974" s="84" t="str">
        <f aca="false">IF(O3974="not used","-",O3974&amp;N3974&amp;T3974)</f>
        <v>-</v>
      </c>
      <c r="V3974" s="84" t="str">
        <f aca="false">IF(O3974="Not Used","-",VLOOKUP(D3974,FOLIOS,7,FALSE())&amp;H3974)</f>
        <v>-</v>
      </c>
      <c r="W3974" s="84" t="str">
        <f aca="false">IF(U3974="-","-",O3974&amp;E3974&amp;H3974)</f>
        <v>-</v>
      </c>
      <c r="X3974" s="85" t="str">
        <f aca="false">D3974&amp;G3974</f>
        <v>FT-CAND-ERMS-BASIF-NTHWST/CANBR</v>
      </c>
      <c r="AF3974" s="0" t="str">
        <f aca="false">D3974&amp;V3974</f>
        <v>FT-CAND-ERMS-BAS-</v>
      </c>
    </row>
    <row r="3975" customFormat="false" ht="12.75" hidden="false" customHeight="false" outlineLevel="0" collapsed="false">
      <c r="A3975" s="81" t="n">
        <v>36682</v>
      </c>
      <c r="B3975" s="82" t="s">
        <v>55</v>
      </c>
      <c r="C3975" s="82" t="s">
        <v>56</v>
      </c>
      <c r="D3975" s="82" t="s">
        <v>107</v>
      </c>
      <c r="E3975" s="82" t="s">
        <v>21</v>
      </c>
      <c r="F3975" s="81"/>
      <c r="G3975" s="82" t="s">
        <v>86</v>
      </c>
      <c r="H3975" s="90" t="n">
        <v>37987</v>
      </c>
      <c r="I3975" s="82" t="n">
        <v>0</v>
      </c>
      <c r="J3975" s="82" t="n">
        <v>0</v>
      </c>
      <c r="K3975" s="83" t="n">
        <f aca="false">IF(J3975=0,0,J3975/I3975)</f>
        <v>0</v>
      </c>
      <c r="L3975" s="83" t="n">
        <f aca="false">I3975/UOM</f>
        <v>0</v>
      </c>
      <c r="M3975" s="83" t="n">
        <f aca="false">J3975/UOM</f>
        <v>0</v>
      </c>
      <c r="N3975" s="84" t="str">
        <f aca="false">IF(F3975="P","PHY",IF(F3975="G","G",E3975))</f>
        <v>D</v>
      </c>
      <c r="O3975" s="84" t="str">
        <f aca="false">IF(ISNA(VLOOKUP(G3975,BadCanCurves,1,FALSE())),VLOOKUP(D3975,FOLIOS,6,FALSE()),"not used")</f>
        <v>not used</v>
      </c>
      <c r="P3975" s="84" t="n">
        <f aca="false">IF($N3975="P",VLOOKUP(H3975,PrcBuckets,2,FALSE()),0)</f>
        <v>0</v>
      </c>
      <c r="Q3975" s="84" t="n">
        <f aca="false">IF($N3975="D",VLOOKUP(H3975,BasisBuckets,2,FALSE()),0)</f>
        <v>12</v>
      </c>
      <c r="R3975" s="84" t="n">
        <f aca="false">IF($N3975="PHY",VLOOKUP(H3975,PGDBuckets,2,FALSE()),0)</f>
        <v>0</v>
      </c>
      <c r="S3975" s="84" t="n">
        <f aca="false">IF($N3975="G",VLOOKUP(H3975,PGDBuckets,2,FALSE()),0)</f>
        <v>0</v>
      </c>
      <c r="T3975" s="84" t="n">
        <f aca="false">SUM(P3975:S3975)</f>
        <v>12</v>
      </c>
      <c r="U3975" s="84" t="str">
        <f aca="false">IF(O3975="not used","-",O3975&amp;N3975&amp;T3975)</f>
        <v>-</v>
      </c>
      <c r="V3975" s="84" t="str">
        <f aca="false">IF(O3975="Not Used","-",VLOOKUP(D3975,FOLIOS,7,FALSE())&amp;H3975)</f>
        <v>-</v>
      </c>
      <c r="W3975" s="84" t="str">
        <f aca="false">IF(U3975="-","-",O3975&amp;E3975&amp;H3975)</f>
        <v>-</v>
      </c>
      <c r="X3975" s="85" t="str">
        <f aca="false">D3975&amp;G3975</f>
        <v>FT-CAND-ERMS-BASIF-NTHWST/CANBR</v>
      </c>
      <c r="AF3975" s="0" t="str">
        <f aca="false">D3975&amp;V3975</f>
        <v>FT-CAND-ERMS-BAS-</v>
      </c>
    </row>
    <row r="3976" customFormat="false" ht="12.75" hidden="false" customHeight="false" outlineLevel="0" collapsed="false">
      <c r="A3976" s="81" t="n">
        <v>36682</v>
      </c>
      <c r="B3976" s="82" t="s">
        <v>55</v>
      </c>
      <c r="C3976" s="82" t="s">
        <v>56</v>
      </c>
      <c r="D3976" s="82" t="s">
        <v>107</v>
      </c>
      <c r="E3976" s="82" t="s">
        <v>21</v>
      </c>
      <c r="F3976" s="81"/>
      <c r="G3976" s="82" t="s">
        <v>86</v>
      </c>
      <c r="H3976" s="90" t="n">
        <v>38018</v>
      </c>
      <c r="I3976" s="82" t="n">
        <v>0</v>
      </c>
      <c r="J3976" s="82" t="n">
        <v>0</v>
      </c>
      <c r="K3976" s="83" t="n">
        <f aca="false">IF(J3976=0,0,J3976/I3976)</f>
        <v>0</v>
      </c>
      <c r="L3976" s="83" t="n">
        <f aca="false">I3976/UOM</f>
        <v>0</v>
      </c>
      <c r="M3976" s="83" t="n">
        <f aca="false">J3976/UOM</f>
        <v>0</v>
      </c>
      <c r="N3976" s="84" t="str">
        <f aca="false">IF(F3976="P","PHY",IF(F3976="G","G",E3976))</f>
        <v>D</v>
      </c>
      <c r="O3976" s="84" t="str">
        <f aca="false">IF(ISNA(VLOOKUP(G3976,BadCanCurves,1,FALSE())),VLOOKUP(D3976,FOLIOS,6,FALSE()),"not used")</f>
        <v>not used</v>
      </c>
      <c r="P3976" s="84" t="n">
        <f aca="false">IF($N3976="P",VLOOKUP(H3976,PrcBuckets,2,FALSE()),0)</f>
        <v>0</v>
      </c>
      <c r="Q3976" s="84" t="n">
        <f aca="false">IF($N3976="D",VLOOKUP(H3976,BasisBuckets,2,FALSE()),0)</f>
        <v>12</v>
      </c>
      <c r="R3976" s="84" t="n">
        <f aca="false">IF($N3976="PHY",VLOOKUP(H3976,PGDBuckets,2,FALSE()),0)</f>
        <v>0</v>
      </c>
      <c r="S3976" s="84" t="n">
        <f aca="false">IF($N3976="G",VLOOKUP(H3976,PGDBuckets,2,FALSE()),0)</f>
        <v>0</v>
      </c>
      <c r="T3976" s="84" t="n">
        <f aca="false">SUM(P3976:S3976)</f>
        <v>12</v>
      </c>
      <c r="U3976" s="84" t="str">
        <f aca="false">IF(O3976="not used","-",O3976&amp;N3976&amp;T3976)</f>
        <v>-</v>
      </c>
      <c r="V3976" s="84" t="str">
        <f aca="false">IF(O3976="Not Used","-",VLOOKUP(D3976,FOLIOS,7,FALSE())&amp;H3976)</f>
        <v>-</v>
      </c>
      <c r="W3976" s="84" t="str">
        <f aca="false">IF(U3976="-","-",O3976&amp;E3976&amp;H3976)</f>
        <v>-</v>
      </c>
      <c r="X3976" s="85" t="str">
        <f aca="false">D3976&amp;G3976</f>
        <v>FT-CAND-ERMS-BASIF-NTHWST/CANBR</v>
      </c>
      <c r="AF3976" s="0" t="str">
        <f aca="false">D3976&amp;V3976</f>
        <v>FT-CAND-ERMS-BAS-</v>
      </c>
    </row>
    <row r="3977" customFormat="false" ht="12.75" hidden="false" customHeight="false" outlineLevel="0" collapsed="false">
      <c r="A3977" s="81" t="n">
        <v>36682</v>
      </c>
      <c r="B3977" s="82" t="s">
        <v>55</v>
      </c>
      <c r="C3977" s="82" t="s">
        <v>56</v>
      </c>
      <c r="D3977" s="82" t="s">
        <v>107</v>
      </c>
      <c r="E3977" s="82" t="s">
        <v>21</v>
      </c>
      <c r="F3977" s="81"/>
      <c r="G3977" s="82" t="s">
        <v>86</v>
      </c>
      <c r="H3977" s="90" t="n">
        <v>38047</v>
      </c>
      <c r="I3977" s="82" t="n">
        <v>0</v>
      </c>
      <c r="J3977" s="82" t="n">
        <v>0</v>
      </c>
      <c r="K3977" s="83" t="n">
        <f aca="false">IF(J3977=0,0,J3977/I3977)</f>
        <v>0</v>
      </c>
      <c r="L3977" s="83" t="n">
        <f aca="false">I3977/UOM</f>
        <v>0</v>
      </c>
      <c r="M3977" s="83" t="n">
        <f aca="false">J3977/UOM</f>
        <v>0</v>
      </c>
      <c r="N3977" s="84" t="str">
        <f aca="false">IF(F3977="P","PHY",IF(F3977="G","G",E3977))</f>
        <v>D</v>
      </c>
      <c r="O3977" s="84" t="str">
        <f aca="false">IF(ISNA(VLOOKUP(G3977,BadCanCurves,1,FALSE())),VLOOKUP(D3977,FOLIOS,6,FALSE()),"not used")</f>
        <v>not used</v>
      </c>
      <c r="P3977" s="84" t="n">
        <f aca="false">IF($N3977="P",VLOOKUP(H3977,PrcBuckets,2,FALSE()),0)</f>
        <v>0</v>
      </c>
      <c r="Q3977" s="84" t="n">
        <f aca="false">IF($N3977="D",VLOOKUP(H3977,BasisBuckets,2,FALSE()),0)</f>
        <v>12</v>
      </c>
      <c r="R3977" s="84" t="n">
        <f aca="false">IF($N3977="PHY",VLOOKUP(H3977,PGDBuckets,2,FALSE()),0)</f>
        <v>0</v>
      </c>
      <c r="S3977" s="84" t="n">
        <f aca="false">IF($N3977="G",VLOOKUP(H3977,PGDBuckets,2,FALSE()),0)</f>
        <v>0</v>
      </c>
      <c r="T3977" s="84" t="n">
        <f aca="false">SUM(P3977:S3977)</f>
        <v>12</v>
      </c>
      <c r="U3977" s="84" t="str">
        <f aca="false">IF(O3977="not used","-",O3977&amp;N3977&amp;T3977)</f>
        <v>-</v>
      </c>
      <c r="V3977" s="84" t="str">
        <f aca="false">IF(O3977="Not Used","-",VLOOKUP(D3977,FOLIOS,7,FALSE())&amp;H3977)</f>
        <v>-</v>
      </c>
      <c r="W3977" s="84" t="str">
        <f aca="false">IF(U3977="-","-",O3977&amp;E3977&amp;H3977)</f>
        <v>-</v>
      </c>
      <c r="X3977" s="85" t="str">
        <f aca="false">D3977&amp;G3977</f>
        <v>FT-CAND-ERMS-BASIF-NTHWST/CANBR</v>
      </c>
      <c r="AF3977" s="0" t="str">
        <f aca="false">D3977&amp;V3977</f>
        <v>FT-CAND-ERMS-BAS-</v>
      </c>
    </row>
    <row r="3978" customFormat="false" ht="12.75" hidden="false" customHeight="false" outlineLevel="0" collapsed="false">
      <c r="A3978" s="81" t="n">
        <v>36682</v>
      </c>
      <c r="B3978" s="82" t="s">
        <v>55</v>
      </c>
      <c r="C3978" s="82" t="s">
        <v>56</v>
      </c>
      <c r="D3978" s="82" t="s">
        <v>107</v>
      </c>
      <c r="E3978" s="82" t="s">
        <v>21</v>
      </c>
      <c r="F3978" s="81"/>
      <c r="G3978" s="82" t="s">
        <v>86</v>
      </c>
      <c r="H3978" s="90" t="n">
        <v>38078</v>
      </c>
      <c r="I3978" s="82" t="n">
        <v>0</v>
      </c>
      <c r="J3978" s="82" t="n">
        <v>0</v>
      </c>
      <c r="K3978" s="83" t="n">
        <f aca="false">IF(J3978=0,0,J3978/I3978)</f>
        <v>0</v>
      </c>
      <c r="L3978" s="83" t="n">
        <f aca="false">I3978/UOM</f>
        <v>0</v>
      </c>
      <c r="M3978" s="83" t="n">
        <f aca="false">J3978/UOM</f>
        <v>0</v>
      </c>
      <c r="N3978" s="84" t="str">
        <f aca="false">IF(F3978="P","PHY",IF(F3978="G","G",E3978))</f>
        <v>D</v>
      </c>
      <c r="O3978" s="84" t="str">
        <f aca="false">IF(ISNA(VLOOKUP(G3978,BadCanCurves,1,FALSE())),VLOOKUP(D3978,FOLIOS,6,FALSE()),"not used")</f>
        <v>not used</v>
      </c>
      <c r="P3978" s="84" t="n">
        <f aca="false">IF($N3978="P",VLOOKUP(H3978,PrcBuckets,2,FALSE()),0)</f>
        <v>0</v>
      </c>
      <c r="Q3978" s="84" t="n">
        <f aca="false">IF($N3978="D",VLOOKUP(H3978,BasisBuckets,2,FALSE()),0)</f>
        <v>12</v>
      </c>
      <c r="R3978" s="84" t="n">
        <f aca="false">IF($N3978="PHY",VLOOKUP(H3978,PGDBuckets,2,FALSE()),0)</f>
        <v>0</v>
      </c>
      <c r="S3978" s="84" t="n">
        <f aca="false">IF($N3978="G",VLOOKUP(H3978,PGDBuckets,2,FALSE()),0)</f>
        <v>0</v>
      </c>
      <c r="T3978" s="84" t="n">
        <f aca="false">SUM(P3978:S3978)</f>
        <v>12</v>
      </c>
      <c r="U3978" s="84" t="str">
        <f aca="false">IF(O3978="not used","-",O3978&amp;N3978&amp;T3978)</f>
        <v>-</v>
      </c>
      <c r="V3978" s="84" t="str">
        <f aca="false">IF(O3978="Not Used","-",VLOOKUP(D3978,FOLIOS,7,FALSE())&amp;H3978)</f>
        <v>-</v>
      </c>
      <c r="W3978" s="84" t="str">
        <f aca="false">IF(U3978="-","-",O3978&amp;E3978&amp;H3978)</f>
        <v>-</v>
      </c>
      <c r="X3978" s="85" t="str">
        <f aca="false">D3978&amp;G3978</f>
        <v>FT-CAND-ERMS-BASIF-NTHWST/CANBR</v>
      </c>
      <c r="AF3978" s="0" t="str">
        <f aca="false">D3978&amp;V3978</f>
        <v>FT-CAND-ERMS-BAS-</v>
      </c>
    </row>
    <row r="3979" customFormat="false" ht="12.75" hidden="false" customHeight="false" outlineLevel="0" collapsed="false">
      <c r="A3979" s="81" t="n">
        <v>36682</v>
      </c>
      <c r="B3979" s="82" t="s">
        <v>55</v>
      </c>
      <c r="C3979" s="82" t="s">
        <v>56</v>
      </c>
      <c r="D3979" s="82" t="s">
        <v>107</v>
      </c>
      <c r="E3979" s="82" t="s">
        <v>21</v>
      </c>
      <c r="F3979" s="81"/>
      <c r="G3979" s="82" t="s">
        <v>86</v>
      </c>
      <c r="H3979" s="90" t="n">
        <v>38108</v>
      </c>
      <c r="I3979" s="82" t="n">
        <v>0</v>
      </c>
      <c r="J3979" s="82" t="n">
        <v>0</v>
      </c>
      <c r="K3979" s="83" t="n">
        <f aca="false">IF(J3979=0,0,J3979/I3979)</f>
        <v>0</v>
      </c>
      <c r="L3979" s="83" t="n">
        <f aca="false">I3979/UOM</f>
        <v>0</v>
      </c>
      <c r="M3979" s="83" t="n">
        <f aca="false">J3979/UOM</f>
        <v>0</v>
      </c>
      <c r="N3979" s="84" t="str">
        <f aca="false">IF(F3979="P","PHY",IF(F3979="G","G",E3979))</f>
        <v>D</v>
      </c>
      <c r="O3979" s="84" t="str">
        <f aca="false">IF(ISNA(VLOOKUP(G3979,BadCanCurves,1,FALSE())),VLOOKUP(D3979,FOLIOS,6,FALSE()),"not used")</f>
        <v>not used</v>
      </c>
      <c r="P3979" s="84" t="n">
        <f aca="false">IF($N3979="P",VLOOKUP(H3979,PrcBuckets,2,FALSE()),0)</f>
        <v>0</v>
      </c>
      <c r="Q3979" s="84" t="n">
        <f aca="false">IF($N3979="D",VLOOKUP(H3979,BasisBuckets,2,FALSE()),0)</f>
        <v>12</v>
      </c>
      <c r="R3979" s="84" t="n">
        <f aca="false">IF($N3979="PHY",VLOOKUP(H3979,PGDBuckets,2,FALSE()),0)</f>
        <v>0</v>
      </c>
      <c r="S3979" s="84" t="n">
        <f aca="false">IF($N3979="G",VLOOKUP(H3979,PGDBuckets,2,FALSE()),0)</f>
        <v>0</v>
      </c>
      <c r="T3979" s="84" t="n">
        <f aca="false">SUM(P3979:S3979)</f>
        <v>12</v>
      </c>
      <c r="U3979" s="84" t="str">
        <f aca="false">IF(O3979="not used","-",O3979&amp;N3979&amp;T3979)</f>
        <v>-</v>
      </c>
      <c r="V3979" s="84" t="str">
        <f aca="false">IF(O3979="Not Used","-",VLOOKUP(D3979,FOLIOS,7,FALSE())&amp;H3979)</f>
        <v>-</v>
      </c>
      <c r="W3979" s="84" t="str">
        <f aca="false">IF(U3979="-","-",O3979&amp;E3979&amp;H3979)</f>
        <v>-</v>
      </c>
      <c r="X3979" s="85" t="str">
        <f aca="false">D3979&amp;G3979</f>
        <v>FT-CAND-ERMS-BASIF-NTHWST/CANBR</v>
      </c>
      <c r="AF3979" s="0" t="str">
        <f aca="false">D3979&amp;V3979</f>
        <v>FT-CAND-ERMS-BAS-</v>
      </c>
    </row>
    <row r="3980" customFormat="false" ht="12.75" hidden="false" customHeight="false" outlineLevel="0" collapsed="false">
      <c r="A3980" s="81" t="n">
        <v>36682</v>
      </c>
      <c r="B3980" s="82" t="s">
        <v>55</v>
      </c>
      <c r="C3980" s="82" t="s">
        <v>56</v>
      </c>
      <c r="D3980" s="82" t="s">
        <v>107</v>
      </c>
      <c r="E3980" s="82" t="s">
        <v>21</v>
      </c>
      <c r="F3980" s="81"/>
      <c r="G3980" s="82" t="s">
        <v>86</v>
      </c>
      <c r="H3980" s="90" t="n">
        <v>38139</v>
      </c>
      <c r="I3980" s="82" t="n">
        <v>0</v>
      </c>
      <c r="J3980" s="82" t="n">
        <v>0</v>
      </c>
      <c r="K3980" s="83" t="n">
        <f aca="false">IF(J3980=0,0,J3980/I3980)</f>
        <v>0</v>
      </c>
      <c r="L3980" s="83" t="n">
        <f aca="false">I3980/UOM</f>
        <v>0</v>
      </c>
      <c r="M3980" s="83" t="n">
        <f aca="false">J3980/UOM</f>
        <v>0</v>
      </c>
      <c r="N3980" s="84" t="str">
        <f aca="false">IF(F3980="P","PHY",IF(F3980="G","G",E3980))</f>
        <v>D</v>
      </c>
      <c r="O3980" s="84" t="str">
        <f aca="false">IF(ISNA(VLOOKUP(G3980,BadCanCurves,1,FALSE())),VLOOKUP(D3980,FOLIOS,6,FALSE()),"not used")</f>
        <v>not used</v>
      </c>
      <c r="P3980" s="84" t="n">
        <f aca="false">IF($N3980="P",VLOOKUP(H3980,PrcBuckets,2,FALSE()),0)</f>
        <v>0</v>
      </c>
      <c r="Q3980" s="84" t="n">
        <f aca="false">IF($N3980="D",VLOOKUP(H3980,BasisBuckets,2,FALSE()),0)</f>
        <v>12</v>
      </c>
      <c r="R3980" s="84" t="n">
        <f aca="false">IF($N3980="PHY",VLOOKUP(H3980,PGDBuckets,2,FALSE()),0)</f>
        <v>0</v>
      </c>
      <c r="S3980" s="84" t="n">
        <f aca="false">IF($N3980="G",VLOOKUP(H3980,PGDBuckets,2,FALSE()),0)</f>
        <v>0</v>
      </c>
      <c r="T3980" s="84" t="n">
        <f aca="false">SUM(P3980:S3980)</f>
        <v>12</v>
      </c>
      <c r="U3980" s="84" t="str">
        <f aca="false">IF(O3980="not used","-",O3980&amp;N3980&amp;T3980)</f>
        <v>-</v>
      </c>
      <c r="V3980" s="84" t="str">
        <f aca="false">IF(O3980="Not Used","-",VLOOKUP(D3980,FOLIOS,7,FALSE())&amp;H3980)</f>
        <v>-</v>
      </c>
      <c r="W3980" s="84" t="str">
        <f aca="false">IF(U3980="-","-",O3980&amp;E3980&amp;H3980)</f>
        <v>-</v>
      </c>
      <c r="X3980" s="85" t="str">
        <f aca="false">D3980&amp;G3980</f>
        <v>FT-CAND-ERMS-BASIF-NTHWST/CANBR</v>
      </c>
      <c r="AF3980" s="0" t="str">
        <f aca="false">D3980&amp;V3980</f>
        <v>FT-CAND-ERMS-BAS-</v>
      </c>
    </row>
    <row r="3981" customFormat="false" ht="12.75" hidden="false" customHeight="false" outlineLevel="0" collapsed="false">
      <c r="A3981" s="81" t="n">
        <v>36682</v>
      </c>
      <c r="B3981" s="82" t="s">
        <v>55</v>
      </c>
      <c r="C3981" s="82" t="s">
        <v>56</v>
      </c>
      <c r="D3981" s="82" t="s">
        <v>107</v>
      </c>
      <c r="E3981" s="82" t="s">
        <v>21</v>
      </c>
      <c r="F3981" s="81"/>
      <c r="G3981" s="82" t="s">
        <v>86</v>
      </c>
      <c r="H3981" s="90" t="n">
        <v>38169</v>
      </c>
      <c r="I3981" s="82" t="n">
        <v>0</v>
      </c>
      <c r="J3981" s="82" t="n">
        <v>0</v>
      </c>
      <c r="K3981" s="83" t="n">
        <f aca="false">IF(J3981=0,0,J3981/I3981)</f>
        <v>0</v>
      </c>
      <c r="L3981" s="83" t="n">
        <f aca="false">I3981/UOM</f>
        <v>0</v>
      </c>
      <c r="M3981" s="83" t="n">
        <f aca="false">J3981/UOM</f>
        <v>0</v>
      </c>
      <c r="N3981" s="84" t="str">
        <f aca="false">IF(F3981="P","PHY",IF(F3981="G","G",E3981))</f>
        <v>D</v>
      </c>
      <c r="O3981" s="84" t="str">
        <f aca="false">IF(ISNA(VLOOKUP(G3981,BadCanCurves,1,FALSE())),VLOOKUP(D3981,FOLIOS,6,FALSE()),"not used")</f>
        <v>not used</v>
      </c>
      <c r="P3981" s="84" t="n">
        <f aca="false">IF($N3981="P",VLOOKUP(H3981,PrcBuckets,2,FALSE()),0)</f>
        <v>0</v>
      </c>
      <c r="Q3981" s="84" t="n">
        <f aca="false">IF($N3981="D",VLOOKUP(H3981,BasisBuckets,2,FALSE()),0)</f>
        <v>12</v>
      </c>
      <c r="R3981" s="84" t="n">
        <f aca="false">IF($N3981="PHY",VLOOKUP(H3981,PGDBuckets,2,FALSE()),0)</f>
        <v>0</v>
      </c>
      <c r="S3981" s="84" t="n">
        <f aca="false">IF($N3981="G",VLOOKUP(H3981,PGDBuckets,2,FALSE()),0)</f>
        <v>0</v>
      </c>
      <c r="T3981" s="84" t="n">
        <f aca="false">SUM(P3981:S3981)</f>
        <v>12</v>
      </c>
      <c r="U3981" s="84" t="str">
        <f aca="false">IF(O3981="not used","-",O3981&amp;N3981&amp;T3981)</f>
        <v>-</v>
      </c>
      <c r="V3981" s="84" t="str">
        <f aca="false">IF(O3981="Not Used","-",VLOOKUP(D3981,FOLIOS,7,FALSE())&amp;H3981)</f>
        <v>-</v>
      </c>
      <c r="W3981" s="84" t="str">
        <f aca="false">IF(U3981="-","-",O3981&amp;E3981&amp;H3981)</f>
        <v>-</v>
      </c>
      <c r="X3981" s="85" t="str">
        <f aca="false">D3981&amp;G3981</f>
        <v>FT-CAND-ERMS-BASIF-NTHWST/CANBR</v>
      </c>
      <c r="AF3981" s="0" t="str">
        <f aca="false">D3981&amp;V3981</f>
        <v>FT-CAND-ERMS-BAS-</v>
      </c>
    </row>
    <row r="3982" customFormat="false" ht="12.75" hidden="false" customHeight="false" outlineLevel="0" collapsed="false">
      <c r="A3982" s="81" t="n">
        <v>36682</v>
      </c>
      <c r="B3982" s="82" t="s">
        <v>55</v>
      </c>
      <c r="C3982" s="82" t="s">
        <v>56</v>
      </c>
      <c r="D3982" s="82" t="s">
        <v>107</v>
      </c>
      <c r="E3982" s="82" t="s">
        <v>21</v>
      </c>
      <c r="F3982" s="81"/>
      <c r="G3982" s="82" t="s">
        <v>86</v>
      </c>
      <c r="H3982" s="90" t="n">
        <v>38200</v>
      </c>
      <c r="I3982" s="82" t="n">
        <v>0</v>
      </c>
      <c r="J3982" s="82" t="n">
        <v>0</v>
      </c>
      <c r="K3982" s="83" t="n">
        <f aca="false">IF(J3982=0,0,J3982/I3982)</f>
        <v>0</v>
      </c>
      <c r="L3982" s="83" t="n">
        <f aca="false">I3982/UOM</f>
        <v>0</v>
      </c>
      <c r="M3982" s="83" t="n">
        <f aca="false">J3982/UOM</f>
        <v>0</v>
      </c>
      <c r="N3982" s="84" t="str">
        <f aca="false">IF(F3982="P","PHY",IF(F3982="G","G",E3982))</f>
        <v>D</v>
      </c>
      <c r="O3982" s="84" t="str">
        <f aca="false">IF(ISNA(VLOOKUP(G3982,BadCanCurves,1,FALSE())),VLOOKUP(D3982,FOLIOS,6,FALSE()),"not used")</f>
        <v>not used</v>
      </c>
      <c r="P3982" s="84" t="n">
        <f aca="false">IF($N3982="P",VLOOKUP(H3982,PrcBuckets,2,FALSE()),0)</f>
        <v>0</v>
      </c>
      <c r="Q3982" s="84" t="n">
        <f aca="false">IF($N3982="D",VLOOKUP(H3982,BasisBuckets,2,FALSE()),0)</f>
        <v>12</v>
      </c>
      <c r="R3982" s="84" t="n">
        <f aca="false">IF($N3982="PHY",VLOOKUP(H3982,PGDBuckets,2,FALSE()),0)</f>
        <v>0</v>
      </c>
      <c r="S3982" s="84" t="n">
        <f aca="false">IF($N3982="G",VLOOKUP(H3982,PGDBuckets,2,FALSE()),0)</f>
        <v>0</v>
      </c>
      <c r="T3982" s="84" t="n">
        <f aca="false">SUM(P3982:S3982)</f>
        <v>12</v>
      </c>
      <c r="U3982" s="84" t="str">
        <f aca="false">IF(O3982="not used","-",O3982&amp;N3982&amp;T3982)</f>
        <v>-</v>
      </c>
      <c r="V3982" s="84" t="str">
        <f aca="false">IF(O3982="Not Used","-",VLOOKUP(D3982,FOLIOS,7,FALSE())&amp;H3982)</f>
        <v>-</v>
      </c>
      <c r="W3982" s="84" t="str">
        <f aca="false">IF(U3982="-","-",O3982&amp;E3982&amp;H3982)</f>
        <v>-</v>
      </c>
      <c r="X3982" s="85" t="str">
        <f aca="false">D3982&amp;G3982</f>
        <v>FT-CAND-ERMS-BASIF-NTHWST/CANBR</v>
      </c>
      <c r="AF3982" s="0" t="str">
        <f aca="false">D3982&amp;V3982</f>
        <v>FT-CAND-ERMS-BAS-</v>
      </c>
    </row>
    <row r="3983" customFormat="false" ht="12.75" hidden="false" customHeight="false" outlineLevel="0" collapsed="false">
      <c r="A3983" s="81" t="n">
        <v>36682</v>
      </c>
      <c r="B3983" s="82" t="s">
        <v>55</v>
      </c>
      <c r="C3983" s="82" t="s">
        <v>56</v>
      </c>
      <c r="D3983" s="82" t="s">
        <v>107</v>
      </c>
      <c r="E3983" s="82" t="s">
        <v>21</v>
      </c>
      <c r="F3983" s="81"/>
      <c r="G3983" s="82" t="s">
        <v>86</v>
      </c>
      <c r="H3983" s="90" t="n">
        <v>38231</v>
      </c>
      <c r="I3983" s="82" t="n">
        <v>0</v>
      </c>
      <c r="J3983" s="82" t="n">
        <v>0</v>
      </c>
      <c r="K3983" s="83" t="n">
        <f aca="false">IF(J3983=0,0,J3983/I3983)</f>
        <v>0</v>
      </c>
      <c r="L3983" s="83" t="n">
        <f aca="false">I3983/UOM</f>
        <v>0</v>
      </c>
      <c r="M3983" s="83" t="n">
        <f aca="false">J3983/UOM</f>
        <v>0</v>
      </c>
      <c r="N3983" s="84" t="str">
        <f aca="false">IF(F3983="P","PHY",IF(F3983="G","G",E3983))</f>
        <v>D</v>
      </c>
      <c r="O3983" s="84" t="str">
        <f aca="false">IF(ISNA(VLOOKUP(G3983,BadCanCurves,1,FALSE())),VLOOKUP(D3983,FOLIOS,6,FALSE()),"not used")</f>
        <v>not used</v>
      </c>
      <c r="P3983" s="84" t="n">
        <f aca="false">IF($N3983="P",VLOOKUP(H3983,PrcBuckets,2,FALSE()),0)</f>
        <v>0</v>
      </c>
      <c r="Q3983" s="84" t="n">
        <f aca="false">IF($N3983="D",VLOOKUP(H3983,BasisBuckets,2,FALSE()),0)</f>
        <v>12</v>
      </c>
      <c r="R3983" s="84" t="n">
        <f aca="false">IF($N3983="PHY",VLOOKUP(H3983,PGDBuckets,2,FALSE()),0)</f>
        <v>0</v>
      </c>
      <c r="S3983" s="84" t="n">
        <f aca="false">IF($N3983="G",VLOOKUP(H3983,PGDBuckets,2,FALSE()),0)</f>
        <v>0</v>
      </c>
      <c r="T3983" s="84" t="n">
        <f aca="false">SUM(P3983:S3983)</f>
        <v>12</v>
      </c>
      <c r="U3983" s="84" t="str">
        <f aca="false">IF(O3983="not used","-",O3983&amp;N3983&amp;T3983)</f>
        <v>-</v>
      </c>
      <c r="V3983" s="84" t="str">
        <f aca="false">IF(O3983="Not Used","-",VLOOKUP(D3983,FOLIOS,7,FALSE())&amp;H3983)</f>
        <v>-</v>
      </c>
      <c r="W3983" s="84" t="str">
        <f aca="false">IF(U3983="-","-",O3983&amp;E3983&amp;H3983)</f>
        <v>-</v>
      </c>
      <c r="X3983" s="85" t="str">
        <f aca="false">D3983&amp;G3983</f>
        <v>FT-CAND-ERMS-BASIF-NTHWST/CANBR</v>
      </c>
      <c r="AF3983" s="0" t="str">
        <f aca="false">D3983&amp;V3983</f>
        <v>FT-CAND-ERMS-BAS-</v>
      </c>
    </row>
    <row r="3984" customFormat="false" ht="12.75" hidden="false" customHeight="false" outlineLevel="0" collapsed="false">
      <c r="A3984" s="81" t="n">
        <v>36682</v>
      </c>
      <c r="B3984" s="82" t="s">
        <v>55</v>
      </c>
      <c r="C3984" s="82" t="s">
        <v>56</v>
      </c>
      <c r="D3984" s="82" t="s">
        <v>107</v>
      </c>
      <c r="E3984" s="82" t="s">
        <v>21</v>
      </c>
      <c r="F3984" s="81"/>
      <c r="G3984" s="82" t="s">
        <v>86</v>
      </c>
      <c r="H3984" s="90" t="n">
        <v>38261</v>
      </c>
      <c r="I3984" s="82" t="n">
        <v>0</v>
      </c>
      <c r="J3984" s="82" t="n">
        <v>0</v>
      </c>
      <c r="K3984" s="83" t="n">
        <f aca="false">IF(J3984=0,0,J3984/I3984)</f>
        <v>0</v>
      </c>
      <c r="L3984" s="83" t="n">
        <f aca="false">I3984/UOM</f>
        <v>0</v>
      </c>
      <c r="M3984" s="83" t="n">
        <f aca="false">J3984/UOM</f>
        <v>0</v>
      </c>
      <c r="N3984" s="84" t="str">
        <f aca="false">IF(F3984="P","PHY",IF(F3984="G","G",E3984))</f>
        <v>D</v>
      </c>
      <c r="O3984" s="84" t="str">
        <f aca="false">IF(ISNA(VLOOKUP(G3984,BadCanCurves,1,FALSE())),VLOOKUP(D3984,FOLIOS,6,FALSE()),"not used")</f>
        <v>not used</v>
      </c>
      <c r="P3984" s="84" t="n">
        <f aca="false">IF($N3984="P",VLOOKUP(H3984,PrcBuckets,2,FALSE()),0)</f>
        <v>0</v>
      </c>
      <c r="Q3984" s="84" t="n">
        <f aca="false">IF($N3984="D",VLOOKUP(H3984,BasisBuckets,2,FALSE()),0)</f>
        <v>12</v>
      </c>
      <c r="R3984" s="84" t="n">
        <f aca="false">IF($N3984="PHY",VLOOKUP(H3984,PGDBuckets,2,FALSE()),0)</f>
        <v>0</v>
      </c>
      <c r="S3984" s="84" t="n">
        <f aca="false">IF($N3984="G",VLOOKUP(H3984,PGDBuckets,2,FALSE()),0)</f>
        <v>0</v>
      </c>
      <c r="T3984" s="84" t="n">
        <f aca="false">SUM(P3984:S3984)</f>
        <v>12</v>
      </c>
      <c r="U3984" s="84" t="str">
        <f aca="false">IF(O3984="not used","-",O3984&amp;N3984&amp;T3984)</f>
        <v>-</v>
      </c>
      <c r="V3984" s="84" t="str">
        <f aca="false">IF(O3984="Not Used","-",VLOOKUP(D3984,FOLIOS,7,FALSE())&amp;H3984)</f>
        <v>-</v>
      </c>
      <c r="W3984" s="84" t="str">
        <f aca="false">IF(U3984="-","-",O3984&amp;E3984&amp;H3984)</f>
        <v>-</v>
      </c>
      <c r="X3984" s="85" t="str">
        <f aca="false">D3984&amp;G3984</f>
        <v>FT-CAND-ERMS-BASIF-NTHWST/CANBR</v>
      </c>
      <c r="AF3984" s="0" t="str">
        <f aca="false">D3984&amp;V3984</f>
        <v>FT-CAND-ERMS-BAS-</v>
      </c>
    </row>
    <row r="3985" customFormat="false" ht="12.75" hidden="false" customHeight="false" outlineLevel="0" collapsed="false">
      <c r="A3985" s="81" t="n">
        <v>36682</v>
      </c>
      <c r="B3985" s="82" t="s">
        <v>55</v>
      </c>
      <c r="C3985" s="82" t="s">
        <v>56</v>
      </c>
      <c r="D3985" s="82" t="s">
        <v>107</v>
      </c>
      <c r="E3985" s="82" t="s">
        <v>21</v>
      </c>
      <c r="F3985" s="81"/>
      <c r="G3985" s="82" t="s">
        <v>86</v>
      </c>
      <c r="H3985" s="90" t="n">
        <v>38292</v>
      </c>
      <c r="I3985" s="82" t="n">
        <v>0</v>
      </c>
      <c r="J3985" s="82" t="n">
        <v>0</v>
      </c>
      <c r="K3985" s="83" t="n">
        <f aca="false">IF(J3985=0,0,J3985/I3985)</f>
        <v>0</v>
      </c>
      <c r="L3985" s="83" t="n">
        <f aca="false">I3985/UOM</f>
        <v>0</v>
      </c>
      <c r="M3985" s="83" t="n">
        <f aca="false">J3985/UOM</f>
        <v>0</v>
      </c>
      <c r="N3985" s="84" t="str">
        <f aca="false">IF(F3985="P","PHY",IF(F3985="G","G",E3985))</f>
        <v>D</v>
      </c>
      <c r="O3985" s="84" t="str">
        <f aca="false">IF(ISNA(VLOOKUP(G3985,BadCanCurves,1,FALSE())),VLOOKUP(D3985,FOLIOS,6,FALSE()),"not used")</f>
        <v>not used</v>
      </c>
      <c r="P3985" s="84" t="n">
        <f aca="false">IF($N3985="P",VLOOKUP(H3985,PrcBuckets,2,FALSE()),0)</f>
        <v>0</v>
      </c>
      <c r="Q3985" s="84" t="n">
        <f aca="false">IF($N3985="D",VLOOKUP(H3985,BasisBuckets,2,FALSE()),0)</f>
        <v>12</v>
      </c>
      <c r="R3985" s="84" t="n">
        <f aca="false">IF($N3985="PHY",VLOOKUP(H3985,PGDBuckets,2,FALSE()),0)</f>
        <v>0</v>
      </c>
      <c r="S3985" s="84" t="n">
        <f aca="false">IF($N3985="G",VLOOKUP(H3985,PGDBuckets,2,FALSE()),0)</f>
        <v>0</v>
      </c>
      <c r="T3985" s="84" t="n">
        <f aca="false">SUM(P3985:S3985)</f>
        <v>12</v>
      </c>
      <c r="U3985" s="84" t="str">
        <f aca="false">IF(O3985="not used","-",O3985&amp;N3985&amp;T3985)</f>
        <v>-</v>
      </c>
      <c r="V3985" s="84" t="str">
        <f aca="false">IF(O3985="Not Used","-",VLOOKUP(D3985,FOLIOS,7,FALSE())&amp;H3985)</f>
        <v>-</v>
      </c>
      <c r="W3985" s="84" t="str">
        <f aca="false">IF(U3985="-","-",O3985&amp;E3985&amp;H3985)</f>
        <v>-</v>
      </c>
      <c r="X3985" s="85" t="str">
        <f aca="false">D3985&amp;G3985</f>
        <v>FT-CAND-ERMS-BASIF-NTHWST/CANBR</v>
      </c>
      <c r="AF3985" s="0" t="str">
        <f aca="false">D3985&amp;V3985</f>
        <v>FT-CAND-ERMS-BAS-</v>
      </c>
    </row>
    <row r="3986" customFormat="false" ht="12.75" hidden="false" customHeight="false" outlineLevel="0" collapsed="false">
      <c r="A3986" s="81" t="n">
        <v>36682</v>
      </c>
      <c r="B3986" s="82" t="s">
        <v>55</v>
      </c>
      <c r="C3986" s="82" t="s">
        <v>56</v>
      </c>
      <c r="D3986" s="82" t="s">
        <v>107</v>
      </c>
      <c r="E3986" s="82" t="s">
        <v>21</v>
      </c>
      <c r="F3986" s="81"/>
      <c r="G3986" s="82" t="s">
        <v>86</v>
      </c>
      <c r="H3986" s="90" t="n">
        <v>38322</v>
      </c>
      <c r="I3986" s="82" t="n">
        <v>0</v>
      </c>
      <c r="J3986" s="82" t="n">
        <v>0</v>
      </c>
      <c r="K3986" s="83" t="n">
        <f aca="false">IF(J3986=0,0,J3986/I3986)</f>
        <v>0</v>
      </c>
      <c r="L3986" s="83" t="n">
        <f aca="false">I3986/UOM</f>
        <v>0</v>
      </c>
      <c r="M3986" s="83" t="n">
        <f aca="false">J3986/UOM</f>
        <v>0</v>
      </c>
      <c r="N3986" s="84" t="str">
        <f aca="false">IF(F3986="P","PHY",IF(F3986="G","G",E3986))</f>
        <v>D</v>
      </c>
      <c r="O3986" s="84" t="str">
        <f aca="false">IF(ISNA(VLOOKUP(G3986,BadCanCurves,1,FALSE())),VLOOKUP(D3986,FOLIOS,6,FALSE()),"not used")</f>
        <v>not used</v>
      </c>
      <c r="P3986" s="84" t="n">
        <f aca="false">IF($N3986="P",VLOOKUP(H3986,PrcBuckets,2,FALSE()),0)</f>
        <v>0</v>
      </c>
      <c r="Q3986" s="84" t="n">
        <f aca="false">IF($N3986="D",VLOOKUP(H3986,BasisBuckets,2,FALSE()),0)</f>
        <v>12</v>
      </c>
      <c r="R3986" s="84" t="n">
        <f aca="false">IF($N3986="PHY",VLOOKUP(H3986,PGDBuckets,2,FALSE()),0)</f>
        <v>0</v>
      </c>
      <c r="S3986" s="84" t="n">
        <f aca="false">IF($N3986="G",VLOOKUP(H3986,PGDBuckets,2,FALSE()),0)</f>
        <v>0</v>
      </c>
      <c r="T3986" s="84" t="n">
        <f aca="false">SUM(P3986:S3986)</f>
        <v>12</v>
      </c>
      <c r="U3986" s="84" t="str">
        <f aca="false">IF(O3986="not used","-",O3986&amp;N3986&amp;T3986)</f>
        <v>-</v>
      </c>
      <c r="V3986" s="84" t="str">
        <f aca="false">IF(O3986="Not Used","-",VLOOKUP(D3986,FOLIOS,7,FALSE())&amp;H3986)</f>
        <v>-</v>
      </c>
      <c r="W3986" s="84" t="str">
        <f aca="false">IF(U3986="-","-",O3986&amp;E3986&amp;H3986)</f>
        <v>-</v>
      </c>
      <c r="X3986" s="85" t="str">
        <f aca="false">D3986&amp;G3986</f>
        <v>FT-CAND-ERMS-BASIF-NTHWST/CANBR</v>
      </c>
      <c r="AF3986" s="0" t="str">
        <f aca="false">D3986&amp;V3986</f>
        <v>FT-CAND-ERMS-BAS-</v>
      </c>
    </row>
    <row r="3987" customFormat="false" ht="12.75" hidden="false" customHeight="false" outlineLevel="0" collapsed="false">
      <c r="A3987" s="81" t="n">
        <v>36682</v>
      </c>
      <c r="B3987" s="82" t="s">
        <v>55</v>
      </c>
      <c r="C3987" s="82" t="s">
        <v>56</v>
      </c>
      <c r="D3987" s="82" t="s">
        <v>107</v>
      </c>
      <c r="E3987" s="82" t="s">
        <v>21</v>
      </c>
      <c r="F3987" s="81"/>
      <c r="G3987" s="82" t="s">
        <v>86</v>
      </c>
      <c r="H3987" s="90" t="n">
        <v>38353</v>
      </c>
      <c r="I3987" s="82" t="n">
        <v>0</v>
      </c>
      <c r="J3987" s="82" t="n">
        <v>0</v>
      </c>
      <c r="K3987" s="83" t="n">
        <f aca="false">IF(J3987=0,0,J3987/I3987)</f>
        <v>0</v>
      </c>
      <c r="L3987" s="83" t="n">
        <f aca="false">I3987/UOM</f>
        <v>0</v>
      </c>
      <c r="M3987" s="83" t="n">
        <f aca="false">J3987/UOM</f>
        <v>0</v>
      </c>
      <c r="N3987" s="84" t="str">
        <f aca="false">IF(F3987="P","PHY",IF(F3987="G","G",E3987))</f>
        <v>D</v>
      </c>
      <c r="O3987" s="84" t="str">
        <f aca="false">IF(ISNA(VLOOKUP(G3987,BadCanCurves,1,FALSE())),VLOOKUP(D3987,FOLIOS,6,FALSE()),"not used")</f>
        <v>not used</v>
      </c>
      <c r="P3987" s="84" t="n">
        <f aca="false">IF($N3987="P",VLOOKUP(H3987,PrcBuckets,2,FALSE()),0)</f>
        <v>0</v>
      </c>
      <c r="Q3987" s="84" t="n">
        <f aca="false">IF($N3987="D",VLOOKUP(H3987,BasisBuckets,2,FALSE()),0)</f>
        <v>13</v>
      </c>
      <c r="R3987" s="84" t="n">
        <f aca="false">IF($N3987="PHY",VLOOKUP(H3987,PGDBuckets,2,FALSE()),0)</f>
        <v>0</v>
      </c>
      <c r="S3987" s="84" t="n">
        <f aca="false">IF($N3987="G",VLOOKUP(H3987,PGDBuckets,2,FALSE()),0)</f>
        <v>0</v>
      </c>
      <c r="T3987" s="84" t="n">
        <f aca="false">SUM(P3987:S3987)</f>
        <v>13</v>
      </c>
      <c r="U3987" s="84" t="str">
        <f aca="false">IF(O3987="not used","-",O3987&amp;N3987&amp;T3987)</f>
        <v>-</v>
      </c>
      <c r="V3987" s="84" t="str">
        <f aca="false">IF(O3987="Not Used","-",VLOOKUP(D3987,FOLIOS,7,FALSE())&amp;H3987)</f>
        <v>-</v>
      </c>
      <c r="W3987" s="84" t="str">
        <f aca="false">IF(U3987="-","-",O3987&amp;E3987&amp;H3987)</f>
        <v>-</v>
      </c>
      <c r="X3987" s="85" t="str">
        <f aca="false">D3987&amp;G3987</f>
        <v>FT-CAND-ERMS-BASIF-NTHWST/CANBR</v>
      </c>
      <c r="AF3987" s="0" t="str">
        <f aca="false">D3987&amp;V3987</f>
        <v>FT-CAND-ERMS-BAS-</v>
      </c>
    </row>
    <row r="3988" customFormat="false" ht="12.75" hidden="false" customHeight="false" outlineLevel="0" collapsed="false">
      <c r="A3988" s="81" t="n">
        <v>36682</v>
      </c>
      <c r="B3988" s="82" t="s">
        <v>55</v>
      </c>
      <c r="C3988" s="82" t="s">
        <v>56</v>
      </c>
      <c r="D3988" s="82" t="s">
        <v>107</v>
      </c>
      <c r="E3988" s="82" t="s">
        <v>21</v>
      </c>
      <c r="F3988" s="81"/>
      <c r="G3988" s="82" t="s">
        <v>86</v>
      </c>
      <c r="H3988" s="90" t="n">
        <v>38384</v>
      </c>
      <c r="I3988" s="82" t="n">
        <v>0</v>
      </c>
      <c r="J3988" s="82" t="n">
        <v>0</v>
      </c>
      <c r="K3988" s="83" t="n">
        <f aca="false">IF(J3988=0,0,J3988/I3988)</f>
        <v>0</v>
      </c>
      <c r="L3988" s="83" t="n">
        <f aca="false">I3988/UOM</f>
        <v>0</v>
      </c>
      <c r="M3988" s="83" t="n">
        <f aca="false">J3988/UOM</f>
        <v>0</v>
      </c>
      <c r="N3988" s="84" t="str">
        <f aca="false">IF(F3988="P","PHY",IF(F3988="G","G",E3988))</f>
        <v>D</v>
      </c>
      <c r="O3988" s="84" t="str">
        <f aca="false">IF(ISNA(VLOOKUP(G3988,BadCanCurves,1,FALSE())),VLOOKUP(D3988,FOLIOS,6,FALSE()),"not used")</f>
        <v>not used</v>
      </c>
      <c r="P3988" s="84" t="n">
        <f aca="false">IF($N3988="P",VLOOKUP(H3988,PrcBuckets,2,FALSE()),0)</f>
        <v>0</v>
      </c>
      <c r="Q3988" s="84" t="n">
        <f aca="false">IF($N3988="D",VLOOKUP(H3988,BasisBuckets,2,FALSE()),0)</f>
        <v>13</v>
      </c>
      <c r="R3988" s="84" t="n">
        <f aca="false">IF($N3988="PHY",VLOOKUP(H3988,PGDBuckets,2,FALSE()),0)</f>
        <v>0</v>
      </c>
      <c r="S3988" s="84" t="n">
        <f aca="false">IF($N3988="G",VLOOKUP(H3988,PGDBuckets,2,FALSE()),0)</f>
        <v>0</v>
      </c>
      <c r="T3988" s="84" t="n">
        <f aca="false">SUM(P3988:S3988)</f>
        <v>13</v>
      </c>
      <c r="U3988" s="84" t="str">
        <f aca="false">IF(O3988="not used","-",O3988&amp;N3988&amp;T3988)</f>
        <v>-</v>
      </c>
      <c r="V3988" s="84" t="str">
        <f aca="false">IF(O3988="Not Used","-",VLOOKUP(D3988,FOLIOS,7,FALSE())&amp;H3988)</f>
        <v>-</v>
      </c>
      <c r="W3988" s="84" t="str">
        <f aca="false">IF(U3988="-","-",O3988&amp;E3988&amp;H3988)</f>
        <v>-</v>
      </c>
      <c r="X3988" s="85" t="str">
        <f aca="false">D3988&amp;G3988</f>
        <v>FT-CAND-ERMS-BASIF-NTHWST/CANBR</v>
      </c>
      <c r="AF3988" s="0" t="str">
        <f aca="false">D3988&amp;V3988</f>
        <v>FT-CAND-ERMS-BAS-</v>
      </c>
    </row>
    <row r="3989" customFormat="false" ht="12.75" hidden="false" customHeight="false" outlineLevel="0" collapsed="false">
      <c r="A3989" s="81" t="n">
        <v>36682</v>
      </c>
      <c r="B3989" s="82" t="s">
        <v>55</v>
      </c>
      <c r="C3989" s="82" t="s">
        <v>56</v>
      </c>
      <c r="D3989" s="82" t="s">
        <v>107</v>
      </c>
      <c r="E3989" s="82" t="s">
        <v>21</v>
      </c>
      <c r="F3989" s="81"/>
      <c r="G3989" s="82" t="s">
        <v>86</v>
      </c>
      <c r="H3989" s="90" t="n">
        <v>38412</v>
      </c>
      <c r="I3989" s="82" t="n">
        <v>0</v>
      </c>
      <c r="J3989" s="82" t="n">
        <v>0</v>
      </c>
      <c r="K3989" s="83" t="n">
        <f aca="false">IF(J3989=0,0,J3989/I3989)</f>
        <v>0</v>
      </c>
      <c r="L3989" s="83" t="n">
        <f aca="false">I3989/UOM</f>
        <v>0</v>
      </c>
      <c r="M3989" s="83" t="n">
        <f aca="false">J3989/UOM</f>
        <v>0</v>
      </c>
      <c r="N3989" s="84" t="str">
        <f aca="false">IF(F3989="P","PHY",IF(F3989="G","G",E3989))</f>
        <v>D</v>
      </c>
      <c r="O3989" s="84" t="str">
        <f aca="false">IF(ISNA(VLOOKUP(G3989,BadCanCurves,1,FALSE())),VLOOKUP(D3989,FOLIOS,6,FALSE()),"not used")</f>
        <v>not used</v>
      </c>
      <c r="P3989" s="84" t="n">
        <f aca="false">IF($N3989="P",VLOOKUP(H3989,PrcBuckets,2,FALSE()),0)</f>
        <v>0</v>
      </c>
      <c r="Q3989" s="84" t="n">
        <f aca="false">IF($N3989="D",VLOOKUP(H3989,BasisBuckets,2,FALSE()),0)</f>
        <v>13</v>
      </c>
      <c r="R3989" s="84" t="n">
        <f aca="false">IF($N3989="PHY",VLOOKUP(H3989,PGDBuckets,2,FALSE()),0)</f>
        <v>0</v>
      </c>
      <c r="S3989" s="84" t="n">
        <f aca="false">IF($N3989="G",VLOOKUP(H3989,PGDBuckets,2,FALSE()),0)</f>
        <v>0</v>
      </c>
      <c r="T3989" s="84" t="n">
        <f aca="false">SUM(P3989:S3989)</f>
        <v>13</v>
      </c>
      <c r="U3989" s="84" t="str">
        <f aca="false">IF(O3989="not used","-",O3989&amp;N3989&amp;T3989)</f>
        <v>-</v>
      </c>
      <c r="V3989" s="84" t="str">
        <f aca="false">IF(O3989="Not Used","-",VLOOKUP(D3989,FOLIOS,7,FALSE())&amp;H3989)</f>
        <v>-</v>
      </c>
      <c r="W3989" s="84" t="str">
        <f aca="false">IF(U3989="-","-",O3989&amp;E3989&amp;H3989)</f>
        <v>-</v>
      </c>
      <c r="X3989" s="85" t="str">
        <f aca="false">D3989&amp;G3989</f>
        <v>FT-CAND-ERMS-BASIF-NTHWST/CANBR</v>
      </c>
      <c r="AF3989" s="0" t="str">
        <f aca="false">D3989&amp;V3989</f>
        <v>FT-CAND-ERMS-BAS-</v>
      </c>
    </row>
    <row r="3990" customFormat="false" ht="12.75" hidden="false" customHeight="false" outlineLevel="0" collapsed="false">
      <c r="A3990" s="81" t="n">
        <v>36682</v>
      </c>
      <c r="B3990" s="82" t="s">
        <v>55</v>
      </c>
      <c r="C3990" s="82" t="s">
        <v>56</v>
      </c>
      <c r="D3990" s="82" t="s">
        <v>107</v>
      </c>
      <c r="E3990" s="82" t="s">
        <v>21</v>
      </c>
      <c r="F3990" s="81"/>
      <c r="G3990" s="82" t="s">
        <v>86</v>
      </c>
      <c r="H3990" s="90" t="n">
        <v>38534</v>
      </c>
      <c r="I3990" s="82" t="n">
        <v>0</v>
      </c>
      <c r="J3990" s="82" t="n">
        <v>0</v>
      </c>
      <c r="K3990" s="83" t="n">
        <f aca="false">IF(J3990=0,0,J3990/I3990)</f>
        <v>0</v>
      </c>
      <c r="L3990" s="83" t="n">
        <f aca="false">I3990/UOM</f>
        <v>0</v>
      </c>
      <c r="M3990" s="83" t="n">
        <f aca="false">J3990/UOM</f>
        <v>0</v>
      </c>
      <c r="N3990" s="84" t="str">
        <f aca="false">IF(F3990="P","PHY",IF(F3990="G","G",E3990))</f>
        <v>D</v>
      </c>
      <c r="O3990" s="84" t="str">
        <f aca="false">IF(ISNA(VLOOKUP(G3990,BadCanCurves,1,FALSE())),VLOOKUP(D3990,FOLIOS,6,FALSE()),"not used")</f>
        <v>not used</v>
      </c>
      <c r="P3990" s="84" t="n">
        <f aca="false">IF($N3990="P",VLOOKUP(H3990,PrcBuckets,2,FALSE()),0)</f>
        <v>0</v>
      </c>
      <c r="Q3990" s="84" t="n">
        <f aca="false">IF($N3990="D",VLOOKUP(H3990,BasisBuckets,2,FALSE()),0)</f>
        <v>13</v>
      </c>
      <c r="R3990" s="84" t="n">
        <f aca="false">IF($N3990="PHY",VLOOKUP(H3990,PGDBuckets,2,FALSE()),0)</f>
        <v>0</v>
      </c>
      <c r="S3990" s="84" t="n">
        <f aca="false">IF($N3990="G",VLOOKUP(H3990,PGDBuckets,2,FALSE()),0)</f>
        <v>0</v>
      </c>
      <c r="T3990" s="84" t="n">
        <f aca="false">SUM(P3990:S3990)</f>
        <v>13</v>
      </c>
      <c r="U3990" s="84" t="str">
        <f aca="false">IF(O3990="not used","-",O3990&amp;N3990&amp;T3990)</f>
        <v>-</v>
      </c>
      <c r="V3990" s="84" t="str">
        <f aca="false">IF(O3990="Not Used","-",VLOOKUP(D3990,FOLIOS,7,FALSE())&amp;H3990)</f>
        <v>-</v>
      </c>
      <c r="W3990" s="84" t="str">
        <f aca="false">IF(U3990="-","-",O3990&amp;E3990&amp;H3990)</f>
        <v>-</v>
      </c>
      <c r="X3990" s="85" t="str">
        <f aca="false">D3990&amp;G3990</f>
        <v>FT-CAND-ERMS-BASIF-NTHWST/CANBR</v>
      </c>
      <c r="AF3990" s="0" t="str">
        <f aca="false">D3990&amp;V3990</f>
        <v>FT-CAND-ERMS-BAS-</v>
      </c>
    </row>
    <row r="3991" customFormat="false" ht="12.75" hidden="false" customHeight="false" outlineLevel="0" collapsed="false">
      <c r="A3991" s="81" t="n">
        <v>36682</v>
      </c>
      <c r="B3991" s="82" t="s">
        <v>55</v>
      </c>
      <c r="C3991" s="82" t="s">
        <v>56</v>
      </c>
      <c r="D3991" s="82" t="s">
        <v>107</v>
      </c>
      <c r="E3991" s="82" t="s">
        <v>21</v>
      </c>
      <c r="F3991" s="81"/>
      <c r="G3991" s="82" t="s">
        <v>86</v>
      </c>
      <c r="H3991" s="90" t="n">
        <v>38565</v>
      </c>
      <c r="I3991" s="82" t="n">
        <v>0</v>
      </c>
      <c r="J3991" s="82" t="n">
        <v>0</v>
      </c>
      <c r="K3991" s="83" t="n">
        <f aca="false">IF(J3991=0,0,J3991/I3991)</f>
        <v>0</v>
      </c>
      <c r="L3991" s="83" t="n">
        <f aca="false">I3991/UOM</f>
        <v>0</v>
      </c>
      <c r="M3991" s="83" t="n">
        <f aca="false">J3991/UOM</f>
        <v>0</v>
      </c>
      <c r="N3991" s="84" t="str">
        <f aca="false">IF(F3991="P","PHY",IF(F3991="G","G",E3991))</f>
        <v>D</v>
      </c>
      <c r="O3991" s="84" t="str">
        <f aca="false">IF(ISNA(VLOOKUP(G3991,BadCanCurves,1,FALSE())),VLOOKUP(D3991,FOLIOS,6,FALSE()),"not used")</f>
        <v>not used</v>
      </c>
      <c r="P3991" s="84" t="n">
        <f aca="false">IF($N3991="P",VLOOKUP(H3991,PrcBuckets,2,FALSE()),0)</f>
        <v>0</v>
      </c>
      <c r="Q3991" s="84" t="n">
        <f aca="false">IF($N3991="D",VLOOKUP(H3991,BasisBuckets,2,FALSE()),0)</f>
        <v>13</v>
      </c>
      <c r="R3991" s="84" t="n">
        <f aca="false">IF($N3991="PHY",VLOOKUP(H3991,PGDBuckets,2,FALSE()),0)</f>
        <v>0</v>
      </c>
      <c r="S3991" s="84" t="n">
        <f aca="false">IF($N3991="G",VLOOKUP(H3991,PGDBuckets,2,FALSE()),0)</f>
        <v>0</v>
      </c>
      <c r="T3991" s="84" t="n">
        <f aca="false">SUM(P3991:S3991)</f>
        <v>13</v>
      </c>
      <c r="U3991" s="84" t="str">
        <f aca="false">IF(O3991="not used","-",O3991&amp;N3991&amp;T3991)</f>
        <v>-</v>
      </c>
      <c r="V3991" s="84" t="str">
        <f aca="false">IF(O3991="Not Used","-",VLOOKUP(D3991,FOLIOS,7,FALSE())&amp;H3991)</f>
        <v>-</v>
      </c>
      <c r="W3991" s="84" t="str">
        <f aca="false">IF(U3991="-","-",O3991&amp;E3991&amp;H3991)</f>
        <v>-</v>
      </c>
      <c r="X3991" s="85" t="str">
        <f aca="false">D3991&amp;G3991</f>
        <v>FT-CAND-ERMS-BASIF-NTHWST/CANBR</v>
      </c>
      <c r="AF3991" s="0" t="str">
        <f aca="false">D3991&amp;V3991</f>
        <v>FT-CAND-ERMS-BAS-</v>
      </c>
    </row>
    <row r="3992" customFormat="false" ht="12.75" hidden="false" customHeight="false" outlineLevel="0" collapsed="false">
      <c r="A3992" s="81" t="n">
        <v>36682</v>
      </c>
      <c r="B3992" s="82" t="s">
        <v>55</v>
      </c>
      <c r="C3992" s="82" t="s">
        <v>56</v>
      </c>
      <c r="D3992" s="82" t="s">
        <v>107</v>
      </c>
      <c r="E3992" s="82" t="s">
        <v>21</v>
      </c>
      <c r="F3992" s="81"/>
      <c r="G3992" s="82" t="s">
        <v>86</v>
      </c>
      <c r="H3992" s="90" t="n">
        <v>38596</v>
      </c>
      <c r="I3992" s="82" t="n">
        <v>0</v>
      </c>
      <c r="J3992" s="82" t="n">
        <v>0</v>
      </c>
      <c r="K3992" s="83" t="n">
        <f aca="false">IF(J3992=0,0,J3992/I3992)</f>
        <v>0</v>
      </c>
      <c r="L3992" s="83" t="n">
        <f aca="false">I3992/UOM</f>
        <v>0</v>
      </c>
      <c r="M3992" s="83" t="n">
        <f aca="false">J3992/UOM</f>
        <v>0</v>
      </c>
      <c r="N3992" s="84" t="str">
        <f aca="false">IF(F3992="P","PHY",IF(F3992="G","G",E3992))</f>
        <v>D</v>
      </c>
      <c r="O3992" s="84" t="str">
        <f aca="false">IF(ISNA(VLOOKUP(G3992,BadCanCurves,1,FALSE())),VLOOKUP(D3992,FOLIOS,6,FALSE()),"not used")</f>
        <v>not used</v>
      </c>
      <c r="P3992" s="84" t="n">
        <f aca="false">IF($N3992="P",VLOOKUP(H3992,PrcBuckets,2,FALSE()),0)</f>
        <v>0</v>
      </c>
      <c r="Q3992" s="84" t="n">
        <f aca="false">IF($N3992="D",VLOOKUP(H3992,BasisBuckets,2,FALSE()),0)</f>
        <v>13</v>
      </c>
      <c r="R3992" s="84" t="n">
        <f aca="false">IF($N3992="PHY",VLOOKUP(H3992,PGDBuckets,2,FALSE()),0)</f>
        <v>0</v>
      </c>
      <c r="S3992" s="84" t="n">
        <f aca="false">IF($N3992="G",VLOOKUP(H3992,PGDBuckets,2,FALSE()),0)</f>
        <v>0</v>
      </c>
      <c r="T3992" s="84" t="n">
        <f aca="false">SUM(P3992:S3992)</f>
        <v>13</v>
      </c>
      <c r="U3992" s="84" t="str">
        <f aca="false">IF(O3992="not used","-",O3992&amp;N3992&amp;T3992)</f>
        <v>-</v>
      </c>
      <c r="V3992" s="84" t="str">
        <f aca="false">IF(O3992="Not Used","-",VLOOKUP(D3992,FOLIOS,7,FALSE())&amp;H3992)</f>
        <v>-</v>
      </c>
      <c r="W3992" s="84" t="str">
        <f aca="false">IF(U3992="-","-",O3992&amp;E3992&amp;H3992)</f>
        <v>-</v>
      </c>
      <c r="X3992" s="85" t="str">
        <f aca="false">D3992&amp;G3992</f>
        <v>FT-CAND-ERMS-BASIF-NTHWST/CANBR</v>
      </c>
      <c r="AF3992" s="0" t="str">
        <f aca="false">D3992&amp;V3992</f>
        <v>FT-CAND-ERMS-BAS-</v>
      </c>
    </row>
    <row r="3993" customFormat="false" ht="12.75" hidden="false" customHeight="false" outlineLevel="0" collapsed="false">
      <c r="A3993" s="81" t="n">
        <v>36682</v>
      </c>
      <c r="B3993" s="82" t="s">
        <v>55</v>
      </c>
      <c r="C3993" s="82" t="s">
        <v>56</v>
      </c>
      <c r="D3993" s="82" t="s">
        <v>107</v>
      </c>
      <c r="E3993" s="82" t="s">
        <v>21</v>
      </c>
      <c r="F3993" s="81"/>
      <c r="G3993" s="82" t="s">
        <v>86</v>
      </c>
      <c r="H3993" s="90" t="n">
        <v>38626</v>
      </c>
      <c r="I3993" s="82" t="n">
        <v>0</v>
      </c>
      <c r="J3993" s="82" t="n">
        <v>0</v>
      </c>
      <c r="K3993" s="83" t="n">
        <f aca="false">IF(J3993=0,0,J3993/I3993)</f>
        <v>0</v>
      </c>
      <c r="L3993" s="83" t="n">
        <f aca="false">I3993/UOM</f>
        <v>0</v>
      </c>
      <c r="M3993" s="83" t="n">
        <f aca="false">J3993/UOM</f>
        <v>0</v>
      </c>
      <c r="N3993" s="84" t="str">
        <f aca="false">IF(F3993="P","PHY",IF(F3993="G","G",E3993))</f>
        <v>D</v>
      </c>
      <c r="O3993" s="84" t="str">
        <f aca="false">IF(ISNA(VLOOKUP(G3993,BadCanCurves,1,FALSE())),VLOOKUP(D3993,FOLIOS,6,FALSE()),"not used")</f>
        <v>not used</v>
      </c>
      <c r="P3993" s="84" t="n">
        <f aca="false">IF($N3993="P",VLOOKUP(H3993,PrcBuckets,2,FALSE()),0)</f>
        <v>0</v>
      </c>
      <c r="Q3993" s="84" t="n">
        <f aca="false">IF($N3993="D",VLOOKUP(H3993,BasisBuckets,2,FALSE()),0)</f>
        <v>13</v>
      </c>
      <c r="R3993" s="84" t="n">
        <f aca="false">IF($N3993="PHY",VLOOKUP(H3993,PGDBuckets,2,FALSE()),0)</f>
        <v>0</v>
      </c>
      <c r="S3993" s="84" t="n">
        <f aca="false">IF($N3993="G",VLOOKUP(H3993,PGDBuckets,2,FALSE()),0)</f>
        <v>0</v>
      </c>
      <c r="T3993" s="84" t="n">
        <f aca="false">SUM(P3993:S3993)</f>
        <v>13</v>
      </c>
      <c r="U3993" s="84" t="str">
        <f aca="false">IF(O3993="not used","-",O3993&amp;N3993&amp;T3993)</f>
        <v>-</v>
      </c>
      <c r="V3993" s="84" t="str">
        <f aca="false">IF(O3993="Not Used","-",VLOOKUP(D3993,FOLIOS,7,FALSE())&amp;H3993)</f>
        <v>-</v>
      </c>
      <c r="W3993" s="84" t="str">
        <f aca="false">IF(U3993="-","-",O3993&amp;E3993&amp;H3993)</f>
        <v>-</v>
      </c>
      <c r="X3993" s="85" t="str">
        <f aca="false">D3993&amp;G3993</f>
        <v>FT-CAND-ERMS-BASIF-NTHWST/CANBR</v>
      </c>
      <c r="AF3993" s="0" t="str">
        <f aca="false">D3993&amp;V3993</f>
        <v>FT-CAND-ERMS-BAS-</v>
      </c>
    </row>
    <row r="3994" customFormat="false" ht="12.75" hidden="false" customHeight="false" outlineLevel="0" collapsed="false">
      <c r="A3994" s="81" t="n">
        <v>36682</v>
      </c>
      <c r="B3994" s="82" t="s">
        <v>55</v>
      </c>
      <c r="C3994" s="82" t="s">
        <v>56</v>
      </c>
      <c r="D3994" s="82" t="s">
        <v>107</v>
      </c>
      <c r="E3994" s="82" t="s">
        <v>21</v>
      </c>
      <c r="F3994" s="81"/>
      <c r="G3994" s="82" t="s">
        <v>86</v>
      </c>
      <c r="H3994" s="90" t="n">
        <v>38657</v>
      </c>
      <c r="I3994" s="82" t="n">
        <v>0</v>
      </c>
      <c r="J3994" s="82" t="n">
        <v>0</v>
      </c>
      <c r="K3994" s="83" t="n">
        <f aca="false">IF(J3994=0,0,J3994/I3994)</f>
        <v>0</v>
      </c>
      <c r="L3994" s="83" t="n">
        <f aca="false">I3994/UOM</f>
        <v>0</v>
      </c>
      <c r="M3994" s="83" t="n">
        <f aca="false">J3994/UOM</f>
        <v>0</v>
      </c>
      <c r="N3994" s="84" t="str">
        <f aca="false">IF(F3994="P","PHY",IF(F3994="G","G",E3994))</f>
        <v>D</v>
      </c>
      <c r="O3994" s="84" t="str">
        <f aca="false">IF(ISNA(VLOOKUP(G3994,BadCanCurves,1,FALSE())),VLOOKUP(D3994,FOLIOS,6,FALSE()),"not used")</f>
        <v>not used</v>
      </c>
      <c r="P3994" s="84" t="n">
        <f aca="false">IF($N3994="P",VLOOKUP(H3994,PrcBuckets,2,FALSE()),0)</f>
        <v>0</v>
      </c>
      <c r="Q3994" s="84" t="n">
        <f aca="false">IF($N3994="D",VLOOKUP(H3994,BasisBuckets,2,FALSE()),0)</f>
        <v>13</v>
      </c>
      <c r="R3994" s="84" t="n">
        <f aca="false">IF($N3994="PHY",VLOOKUP(H3994,PGDBuckets,2,FALSE()),0)</f>
        <v>0</v>
      </c>
      <c r="S3994" s="84" t="n">
        <f aca="false">IF($N3994="G",VLOOKUP(H3994,PGDBuckets,2,FALSE()),0)</f>
        <v>0</v>
      </c>
      <c r="T3994" s="84" t="n">
        <f aca="false">SUM(P3994:S3994)</f>
        <v>13</v>
      </c>
      <c r="U3994" s="84" t="str">
        <f aca="false">IF(O3994="not used","-",O3994&amp;N3994&amp;T3994)</f>
        <v>-</v>
      </c>
      <c r="V3994" s="84" t="str">
        <f aca="false">IF(O3994="Not Used","-",VLOOKUP(D3994,FOLIOS,7,FALSE())&amp;H3994)</f>
        <v>-</v>
      </c>
      <c r="W3994" s="84" t="str">
        <f aca="false">IF(U3994="-","-",O3994&amp;E3994&amp;H3994)</f>
        <v>-</v>
      </c>
      <c r="X3994" s="85" t="str">
        <f aca="false">D3994&amp;G3994</f>
        <v>FT-CAND-ERMS-BASIF-NTHWST/CANBR</v>
      </c>
      <c r="AF3994" s="0" t="str">
        <f aca="false">D3994&amp;V3994</f>
        <v>FT-CAND-ERMS-BAS-</v>
      </c>
    </row>
    <row r="3995" customFormat="false" ht="12.75" hidden="false" customHeight="false" outlineLevel="0" collapsed="false">
      <c r="A3995" s="81" t="n">
        <v>36682</v>
      </c>
      <c r="B3995" s="82" t="s">
        <v>55</v>
      </c>
      <c r="C3995" s="82" t="s">
        <v>56</v>
      </c>
      <c r="D3995" s="82" t="s">
        <v>107</v>
      </c>
      <c r="E3995" s="82" t="s">
        <v>21</v>
      </c>
      <c r="F3995" s="81"/>
      <c r="G3995" s="82" t="s">
        <v>86</v>
      </c>
      <c r="H3995" s="90" t="n">
        <v>38687</v>
      </c>
      <c r="I3995" s="82" t="n">
        <v>0</v>
      </c>
      <c r="J3995" s="82" t="n">
        <v>0</v>
      </c>
      <c r="K3995" s="83" t="n">
        <f aca="false">IF(J3995=0,0,J3995/I3995)</f>
        <v>0</v>
      </c>
      <c r="L3995" s="83" t="n">
        <f aca="false">I3995/UOM</f>
        <v>0</v>
      </c>
      <c r="M3995" s="83" t="n">
        <f aca="false">J3995/UOM</f>
        <v>0</v>
      </c>
      <c r="N3995" s="84" t="str">
        <f aca="false">IF(F3995="P","PHY",IF(F3995="G","G",E3995))</f>
        <v>D</v>
      </c>
      <c r="O3995" s="84" t="str">
        <f aca="false">IF(ISNA(VLOOKUP(G3995,BadCanCurves,1,FALSE())),VLOOKUP(D3995,FOLIOS,6,FALSE()),"not used")</f>
        <v>not used</v>
      </c>
      <c r="P3995" s="84" t="n">
        <f aca="false">IF($N3995="P",VLOOKUP(H3995,PrcBuckets,2,FALSE()),0)</f>
        <v>0</v>
      </c>
      <c r="Q3995" s="84" t="n">
        <f aca="false">IF($N3995="D",VLOOKUP(H3995,BasisBuckets,2,FALSE()),0)</f>
        <v>13</v>
      </c>
      <c r="R3995" s="84" t="n">
        <f aca="false">IF($N3995="PHY",VLOOKUP(H3995,PGDBuckets,2,FALSE()),0)</f>
        <v>0</v>
      </c>
      <c r="S3995" s="84" t="n">
        <f aca="false">IF($N3995="G",VLOOKUP(H3995,PGDBuckets,2,FALSE()),0)</f>
        <v>0</v>
      </c>
      <c r="T3995" s="84" t="n">
        <f aca="false">SUM(P3995:S3995)</f>
        <v>13</v>
      </c>
      <c r="U3995" s="84" t="str">
        <f aca="false">IF(O3995="not used","-",O3995&amp;N3995&amp;T3995)</f>
        <v>-</v>
      </c>
      <c r="V3995" s="84" t="str">
        <f aca="false">IF(O3995="Not Used","-",VLOOKUP(D3995,FOLIOS,7,FALSE())&amp;H3995)</f>
        <v>-</v>
      </c>
      <c r="W3995" s="84" t="str">
        <f aca="false">IF(U3995="-","-",O3995&amp;E3995&amp;H3995)</f>
        <v>-</v>
      </c>
      <c r="X3995" s="85" t="str">
        <f aca="false">D3995&amp;G3995</f>
        <v>FT-CAND-ERMS-BASIF-NTHWST/CANBR</v>
      </c>
      <c r="AF3995" s="0" t="str">
        <f aca="false">D3995&amp;V3995</f>
        <v>FT-CAND-ERMS-BAS-</v>
      </c>
    </row>
    <row r="3996" customFormat="false" ht="12.75" hidden="false" customHeight="false" outlineLevel="0" collapsed="false">
      <c r="A3996" s="81" t="n">
        <v>36682</v>
      </c>
      <c r="B3996" s="82" t="s">
        <v>55</v>
      </c>
      <c r="C3996" s="82" t="s">
        <v>56</v>
      </c>
      <c r="D3996" s="82" t="s">
        <v>107</v>
      </c>
      <c r="E3996" s="82" t="s">
        <v>21</v>
      </c>
      <c r="F3996" s="81"/>
      <c r="G3996" s="82" t="s">
        <v>86</v>
      </c>
      <c r="H3996" s="90" t="n">
        <v>38718</v>
      </c>
      <c r="I3996" s="82" t="n">
        <v>0</v>
      </c>
      <c r="J3996" s="82" t="n">
        <v>0</v>
      </c>
      <c r="K3996" s="83" t="n">
        <f aca="false">IF(J3996=0,0,J3996/I3996)</f>
        <v>0</v>
      </c>
      <c r="L3996" s="83" t="n">
        <f aca="false">I3996/UOM</f>
        <v>0</v>
      </c>
      <c r="M3996" s="83" t="n">
        <f aca="false">J3996/UOM</f>
        <v>0</v>
      </c>
      <c r="N3996" s="84" t="str">
        <f aca="false">IF(F3996="P","PHY",IF(F3996="G","G",E3996))</f>
        <v>D</v>
      </c>
      <c r="O3996" s="84" t="str">
        <f aca="false">IF(ISNA(VLOOKUP(G3996,BadCanCurves,1,FALSE())),VLOOKUP(D3996,FOLIOS,6,FALSE()),"not used")</f>
        <v>not used</v>
      </c>
      <c r="P3996" s="84" t="n">
        <f aca="false">IF($N3996="P",VLOOKUP(H3996,PrcBuckets,2,FALSE()),0)</f>
        <v>0</v>
      </c>
      <c r="Q3996" s="84" t="n">
        <f aca="false">IF($N3996="D",VLOOKUP(H3996,BasisBuckets,2,FALSE()),0)</f>
        <v>13</v>
      </c>
      <c r="R3996" s="84" t="n">
        <f aca="false">IF($N3996="PHY",VLOOKUP(H3996,PGDBuckets,2,FALSE()),0)</f>
        <v>0</v>
      </c>
      <c r="S3996" s="84" t="n">
        <f aca="false">IF($N3996="G",VLOOKUP(H3996,PGDBuckets,2,FALSE()),0)</f>
        <v>0</v>
      </c>
      <c r="T3996" s="84" t="n">
        <f aca="false">SUM(P3996:S3996)</f>
        <v>13</v>
      </c>
      <c r="U3996" s="84" t="str">
        <f aca="false">IF(O3996="not used","-",O3996&amp;N3996&amp;T3996)</f>
        <v>-</v>
      </c>
      <c r="V3996" s="84" t="str">
        <f aca="false">IF(O3996="Not Used","-",VLOOKUP(D3996,FOLIOS,7,FALSE())&amp;H3996)</f>
        <v>-</v>
      </c>
      <c r="W3996" s="84" t="str">
        <f aca="false">IF(U3996="-","-",O3996&amp;E3996&amp;H3996)</f>
        <v>-</v>
      </c>
      <c r="X3996" s="85" t="str">
        <f aca="false">D3996&amp;G3996</f>
        <v>FT-CAND-ERMS-BASIF-NTHWST/CANBR</v>
      </c>
      <c r="AF3996" s="0" t="str">
        <f aca="false">D3996&amp;V3996</f>
        <v>FT-CAND-ERMS-BAS-</v>
      </c>
    </row>
    <row r="3997" customFormat="false" ht="12.75" hidden="false" customHeight="false" outlineLevel="0" collapsed="false">
      <c r="A3997" s="81" t="n">
        <v>36682</v>
      </c>
      <c r="B3997" s="82" t="s">
        <v>55</v>
      </c>
      <c r="C3997" s="82" t="s">
        <v>56</v>
      </c>
      <c r="D3997" s="82" t="s">
        <v>107</v>
      </c>
      <c r="E3997" s="82" t="s">
        <v>21</v>
      </c>
      <c r="F3997" s="81"/>
      <c r="G3997" s="82" t="s">
        <v>86</v>
      </c>
      <c r="H3997" s="90" t="n">
        <v>38749</v>
      </c>
      <c r="I3997" s="82" t="n">
        <v>0</v>
      </c>
      <c r="J3997" s="82" t="n">
        <v>0</v>
      </c>
      <c r="K3997" s="83" t="n">
        <f aca="false">IF(J3997=0,0,J3997/I3997)</f>
        <v>0</v>
      </c>
      <c r="L3997" s="83" t="n">
        <f aca="false">I3997/UOM</f>
        <v>0</v>
      </c>
      <c r="M3997" s="83" t="n">
        <f aca="false">J3997/UOM</f>
        <v>0</v>
      </c>
      <c r="N3997" s="84" t="str">
        <f aca="false">IF(F3997="P","PHY",IF(F3997="G","G",E3997))</f>
        <v>D</v>
      </c>
      <c r="O3997" s="84" t="str">
        <f aca="false">IF(ISNA(VLOOKUP(G3997,BadCanCurves,1,FALSE())),VLOOKUP(D3997,FOLIOS,6,FALSE()),"not used")</f>
        <v>not used</v>
      </c>
      <c r="P3997" s="84" t="n">
        <f aca="false">IF($N3997="P",VLOOKUP(H3997,PrcBuckets,2,FALSE()),0)</f>
        <v>0</v>
      </c>
      <c r="Q3997" s="84" t="n">
        <f aca="false">IF($N3997="D",VLOOKUP(H3997,BasisBuckets,2,FALSE()),0)</f>
        <v>13</v>
      </c>
      <c r="R3997" s="84" t="n">
        <f aca="false">IF($N3997="PHY",VLOOKUP(H3997,PGDBuckets,2,FALSE()),0)</f>
        <v>0</v>
      </c>
      <c r="S3997" s="84" t="n">
        <f aca="false">IF($N3997="G",VLOOKUP(H3997,PGDBuckets,2,FALSE()),0)</f>
        <v>0</v>
      </c>
      <c r="T3997" s="84" t="n">
        <f aca="false">SUM(P3997:S3997)</f>
        <v>13</v>
      </c>
      <c r="U3997" s="84" t="str">
        <f aca="false">IF(O3997="not used","-",O3997&amp;N3997&amp;T3997)</f>
        <v>-</v>
      </c>
      <c r="V3997" s="84" t="str">
        <f aca="false">IF(O3997="Not Used","-",VLOOKUP(D3997,FOLIOS,7,FALSE())&amp;H3997)</f>
        <v>-</v>
      </c>
      <c r="W3997" s="84" t="str">
        <f aca="false">IF(U3997="-","-",O3997&amp;E3997&amp;H3997)</f>
        <v>-</v>
      </c>
      <c r="X3997" s="85" t="str">
        <f aca="false">D3997&amp;G3997</f>
        <v>FT-CAND-ERMS-BASIF-NTHWST/CANBR</v>
      </c>
      <c r="AF3997" s="0" t="str">
        <f aca="false">D3997&amp;V3997</f>
        <v>FT-CAND-ERMS-BAS-</v>
      </c>
    </row>
    <row r="3998" customFormat="false" ht="12.75" hidden="false" customHeight="false" outlineLevel="0" collapsed="false">
      <c r="A3998" s="81" t="n">
        <v>36682</v>
      </c>
      <c r="B3998" s="82" t="s">
        <v>55</v>
      </c>
      <c r="C3998" s="82" t="s">
        <v>56</v>
      </c>
      <c r="D3998" s="82" t="s">
        <v>107</v>
      </c>
      <c r="E3998" s="82" t="s">
        <v>21</v>
      </c>
      <c r="F3998" s="81"/>
      <c r="G3998" s="82" t="s">
        <v>86</v>
      </c>
      <c r="H3998" s="90" t="n">
        <v>38777</v>
      </c>
      <c r="I3998" s="82" t="n">
        <v>0</v>
      </c>
      <c r="J3998" s="82" t="n">
        <v>0</v>
      </c>
      <c r="K3998" s="83" t="n">
        <f aca="false">IF(J3998=0,0,J3998/I3998)</f>
        <v>0</v>
      </c>
      <c r="L3998" s="83" t="n">
        <f aca="false">I3998/UOM</f>
        <v>0</v>
      </c>
      <c r="M3998" s="83" t="n">
        <f aca="false">J3998/UOM</f>
        <v>0</v>
      </c>
      <c r="N3998" s="84" t="str">
        <f aca="false">IF(F3998="P","PHY",IF(F3998="G","G",E3998))</f>
        <v>D</v>
      </c>
      <c r="O3998" s="84" t="str">
        <f aca="false">IF(ISNA(VLOOKUP(G3998,BadCanCurves,1,FALSE())),VLOOKUP(D3998,FOLIOS,6,FALSE()),"not used")</f>
        <v>not used</v>
      </c>
      <c r="P3998" s="84" t="n">
        <f aca="false">IF($N3998="P",VLOOKUP(H3998,PrcBuckets,2,FALSE()),0)</f>
        <v>0</v>
      </c>
      <c r="Q3998" s="84" t="n">
        <f aca="false">IF($N3998="D",VLOOKUP(H3998,BasisBuckets,2,FALSE()),0)</f>
        <v>13</v>
      </c>
      <c r="R3998" s="84" t="n">
        <f aca="false">IF($N3998="PHY",VLOOKUP(H3998,PGDBuckets,2,FALSE()),0)</f>
        <v>0</v>
      </c>
      <c r="S3998" s="84" t="n">
        <f aca="false">IF($N3998="G",VLOOKUP(H3998,PGDBuckets,2,FALSE()),0)</f>
        <v>0</v>
      </c>
      <c r="T3998" s="84" t="n">
        <f aca="false">SUM(P3998:S3998)</f>
        <v>13</v>
      </c>
      <c r="U3998" s="84" t="str">
        <f aca="false">IF(O3998="not used","-",O3998&amp;N3998&amp;T3998)</f>
        <v>-</v>
      </c>
      <c r="V3998" s="84" t="str">
        <f aca="false">IF(O3998="Not Used","-",VLOOKUP(D3998,FOLIOS,7,FALSE())&amp;H3998)</f>
        <v>-</v>
      </c>
      <c r="W3998" s="84" t="str">
        <f aca="false">IF(U3998="-","-",O3998&amp;E3998&amp;H3998)</f>
        <v>-</v>
      </c>
      <c r="X3998" s="85" t="str">
        <f aca="false">D3998&amp;G3998</f>
        <v>FT-CAND-ERMS-BASIF-NTHWST/CANBR</v>
      </c>
      <c r="AF3998" s="0" t="str">
        <f aca="false">D3998&amp;V3998</f>
        <v>FT-CAND-ERMS-BAS-</v>
      </c>
    </row>
    <row r="3999" customFormat="false" ht="12.75" hidden="false" customHeight="false" outlineLevel="0" collapsed="false">
      <c r="A3999" s="81" t="n">
        <v>36682</v>
      </c>
      <c r="B3999" s="82" t="s">
        <v>55</v>
      </c>
      <c r="C3999" s="82" t="s">
        <v>56</v>
      </c>
      <c r="D3999" s="82" t="s">
        <v>107</v>
      </c>
      <c r="E3999" s="82" t="s">
        <v>21</v>
      </c>
      <c r="F3999" s="81"/>
      <c r="G3999" s="82" t="s">
        <v>86</v>
      </c>
      <c r="H3999" s="90" t="n">
        <v>38899</v>
      </c>
      <c r="I3999" s="82" t="n">
        <v>0</v>
      </c>
      <c r="J3999" s="82" t="n">
        <v>0</v>
      </c>
      <c r="K3999" s="83" t="n">
        <f aca="false">IF(J3999=0,0,J3999/I3999)</f>
        <v>0</v>
      </c>
      <c r="L3999" s="83" t="n">
        <f aca="false">I3999/UOM</f>
        <v>0</v>
      </c>
      <c r="M3999" s="83" t="n">
        <f aca="false">J3999/UOM</f>
        <v>0</v>
      </c>
      <c r="N3999" s="84" t="str">
        <f aca="false">IF(F3999="P","PHY",IF(F3999="G","G",E3999))</f>
        <v>D</v>
      </c>
      <c r="O3999" s="84" t="str">
        <f aca="false">IF(ISNA(VLOOKUP(G3999,BadCanCurves,1,FALSE())),VLOOKUP(D3999,FOLIOS,6,FALSE()),"not used")</f>
        <v>not used</v>
      </c>
      <c r="P3999" s="84" t="n">
        <f aca="false">IF($N3999="P",VLOOKUP(H3999,PrcBuckets,2,FALSE()),0)</f>
        <v>0</v>
      </c>
      <c r="Q3999" s="84" t="n">
        <f aca="false">IF($N3999="D",VLOOKUP(H3999,BasisBuckets,2,FALSE()),0)</f>
        <v>13</v>
      </c>
      <c r="R3999" s="84" t="n">
        <f aca="false">IF($N3999="PHY",VLOOKUP(H3999,PGDBuckets,2,FALSE()),0)</f>
        <v>0</v>
      </c>
      <c r="S3999" s="84" t="n">
        <f aca="false">IF($N3999="G",VLOOKUP(H3999,PGDBuckets,2,FALSE()),0)</f>
        <v>0</v>
      </c>
      <c r="T3999" s="84" t="n">
        <f aca="false">SUM(P3999:S3999)</f>
        <v>13</v>
      </c>
      <c r="U3999" s="84" t="str">
        <f aca="false">IF(O3999="not used","-",O3999&amp;N3999&amp;T3999)</f>
        <v>-</v>
      </c>
      <c r="V3999" s="84" t="str">
        <f aca="false">IF(O3999="Not Used","-",VLOOKUP(D3999,FOLIOS,7,FALSE())&amp;H3999)</f>
        <v>-</v>
      </c>
      <c r="W3999" s="84" t="str">
        <f aca="false">IF(U3999="-","-",O3999&amp;E3999&amp;H3999)</f>
        <v>-</v>
      </c>
      <c r="X3999" s="85" t="str">
        <f aca="false">D3999&amp;G3999</f>
        <v>FT-CAND-ERMS-BASIF-NTHWST/CANBR</v>
      </c>
      <c r="AF3999" s="0" t="str">
        <f aca="false">D3999&amp;V3999</f>
        <v>FT-CAND-ERMS-BAS-</v>
      </c>
    </row>
    <row r="4000" customFormat="false" ht="12.75" hidden="false" customHeight="false" outlineLevel="0" collapsed="false">
      <c r="A4000" s="81" t="n">
        <v>36682</v>
      </c>
      <c r="B4000" s="82" t="s">
        <v>55</v>
      </c>
      <c r="C4000" s="82" t="s">
        <v>56</v>
      </c>
      <c r="D4000" s="82" t="s">
        <v>107</v>
      </c>
      <c r="E4000" s="82" t="s">
        <v>21</v>
      </c>
      <c r="F4000" s="81"/>
      <c r="G4000" s="82" t="s">
        <v>86</v>
      </c>
      <c r="H4000" s="90" t="n">
        <v>38930</v>
      </c>
      <c r="I4000" s="82" t="n">
        <v>0</v>
      </c>
      <c r="J4000" s="82" t="n">
        <v>0</v>
      </c>
      <c r="K4000" s="83" t="n">
        <f aca="false">IF(J4000=0,0,J4000/I4000)</f>
        <v>0</v>
      </c>
      <c r="L4000" s="83" t="n">
        <f aca="false">I4000/UOM</f>
        <v>0</v>
      </c>
      <c r="M4000" s="83" t="n">
        <f aca="false">J4000/UOM</f>
        <v>0</v>
      </c>
      <c r="N4000" s="84" t="str">
        <f aca="false">IF(F4000="P","PHY",IF(F4000="G","G",E4000))</f>
        <v>D</v>
      </c>
      <c r="O4000" s="84" t="str">
        <f aca="false">IF(ISNA(VLOOKUP(G4000,BadCanCurves,1,FALSE())),VLOOKUP(D4000,FOLIOS,6,FALSE()),"not used")</f>
        <v>not used</v>
      </c>
      <c r="P4000" s="84" t="n">
        <f aca="false">IF($N4000="P",VLOOKUP(H4000,PrcBuckets,2,FALSE()),0)</f>
        <v>0</v>
      </c>
      <c r="Q4000" s="84" t="n">
        <f aca="false">IF($N4000="D",VLOOKUP(H4000,BasisBuckets,2,FALSE()),0)</f>
        <v>13</v>
      </c>
      <c r="R4000" s="84" t="n">
        <f aca="false">IF($N4000="PHY",VLOOKUP(H4000,PGDBuckets,2,FALSE()),0)</f>
        <v>0</v>
      </c>
      <c r="S4000" s="84" t="n">
        <f aca="false">IF($N4000="G",VLOOKUP(H4000,PGDBuckets,2,FALSE()),0)</f>
        <v>0</v>
      </c>
      <c r="T4000" s="84" t="n">
        <f aca="false">SUM(P4000:S4000)</f>
        <v>13</v>
      </c>
      <c r="U4000" s="84" t="str">
        <f aca="false">IF(O4000="not used","-",O4000&amp;N4000&amp;T4000)</f>
        <v>-</v>
      </c>
      <c r="V4000" s="84" t="str">
        <f aca="false">IF(O4000="Not Used","-",VLOOKUP(D4000,FOLIOS,7,FALSE())&amp;H4000)</f>
        <v>-</v>
      </c>
      <c r="W4000" s="84" t="str">
        <f aca="false">IF(U4000="-","-",O4000&amp;E4000&amp;H4000)</f>
        <v>-</v>
      </c>
      <c r="X4000" s="85" t="str">
        <f aca="false">D4000&amp;G4000</f>
        <v>FT-CAND-ERMS-BASIF-NTHWST/CANBR</v>
      </c>
      <c r="AF4000" s="0" t="str">
        <f aca="false">D4000&amp;V4000</f>
        <v>FT-CAND-ERMS-BAS-</v>
      </c>
    </row>
    <row r="4001" customFormat="false" ht="12.75" hidden="false" customHeight="false" outlineLevel="0" collapsed="false">
      <c r="A4001" s="81" t="n">
        <v>36682</v>
      </c>
      <c r="B4001" s="82" t="s">
        <v>55</v>
      </c>
      <c r="C4001" s="82" t="s">
        <v>56</v>
      </c>
      <c r="D4001" s="82" t="s">
        <v>107</v>
      </c>
      <c r="E4001" s="82" t="s">
        <v>21</v>
      </c>
      <c r="F4001" s="81"/>
      <c r="G4001" s="82" t="s">
        <v>86</v>
      </c>
      <c r="H4001" s="90" t="n">
        <v>38961</v>
      </c>
      <c r="I4001" s="82" t="n">
        <v>0</v>
      </c>
      <c r="J4001" s="82" t="n">
        <v>0</v>
      </c>
      <c r="K4001" s="83" t="n">
        <f aca="false">IF(J4001=0,0,J4001/I4001)</f>
        <v>0</v>
      </c>
      <c r="L4001" s="83" t="n">
        <f aca="false">I4001/UOM</f>
        <v>0</v>
      </c>
      <c r="M4001" s="83" t="n">
        <f aca="false">J4001/UOM</f>
        <v>0</v>
      </c>
      <c r="N4001" s="84" t="str">
        <f aca="false">IF(F4001="P","PHY",IF(F4001="G","G",E4001))</f>
        <v>D</v>
      </c>
      <c r="O4001" s="84" t="str">
        <f aca="false">IF(ISNA(VLOOKUP(G4001,BadCanCurves,1,FALSE())),VLOOKUP(D4001,FOLIOS,6,FALSE()),"not used")</f>
        <v>not used</v>
      </c>
      <c r="P4001" s="84" t="n">
        <f aca="false">IF($N4001="P",VLOOKUP(H4001,PrcBuckets,2,FALSE()),0)</f>
        <v>0</v>
      </c>
      <c r="Q4001" s="84" t="n">
        <f aca="false">IF($N4001="D",VLOOKUP(H4001,BasisBuckets,2,FALSE()),0)</f>
        <v>13</v>
      </c>
      <c r="R4001" s="84" t="n">
        <f aca="false">IF($N4001="PHY",VLOOKUP(H4001,PGDBuckets,2,FALSE()),0)</f>
        <v>0</v>
      </c>
      <c r="S4001" s="84" t="n">
        <f aca="false">IF($N4001="G",VLOOKUP(H4001,PGDBuckets,2,FALSE()),0)</f>
        <v>0</v>
      </c>
      <c r="T4001" s="84" t="n">
        <f aca="false">SUM(P4001:S4001)</f>
        <v>13</v>
      </c>
      <c r="U4001" s="84" t="str">
        <f aca="false">IF(O4001="not used","-",O4001&amp;N4001&amp;T4001)</f>
        <v>-</v>
      </c>
      <c r="V4001" s="84" t="str">
        <f aca="false">IF(O4001="Not Used","-",VLOOKUP(D4001,FOLIOS,7,FALSE())&amp;H4001)</f>
        <v>-</v>
      </c>
      <c r="W4001" s="84" t="str">
        <f aca="false">IF(U4001="-","-",O4001&amp;E4001&amp;H4001)</f>
        <v>-</v>
      </c>
      <c r="X4001" s="85" t="str">
        <f aca="false">D4001&amp;G4001</f>
        <v>FT-CAND-ERMS-BASIF-NTHWST/CANBR</v>
      </c>
      <c r="AF4001" s="0" t="str">
        <f aca="false">D4001&amp;V4001</f>
        <v>FT-CAND-ERMS-BAS-</v>
      </c>
    </row>
    <row r="4002" customFormat="false" ht="12.75" hidden="false" customHeight="false" outlineLevel="0" collapsed="false">
      <c r="A4002" s="81" t="n">
        <v>36682</v>
      </c>
      <c r="B4002" s="82" t="s">
        <v>55</v>
      </c>
      <c r="C4002" s="82" t="s">
        <v>56</v>
      </c>
      <c r="D4002" s="82" t="s">
        <v>107</v>
      </c>
      <c r="E4002" s="82" t="s">
        <v>21</v>
      </c>
      <c r="F4002" s="81"/>
      <c r="G4002" s="82" t="s">
        <v>86</v>
      </c>
      <c r="H4002" s="90" t="n">
        <v>38991</v>
      </c>
      <c r="I4002" s="82" t="n">
        <v>0</v>
      </c>
      <c r="J4002" s="82" t="n">
        <v>0</v>
      </c>
      <c r="K4002" s="83" t="n">
        <f aca="false">IF(J4002=0,0,J4002/I4002)</f>
        <v>0</v>
      </c>
      <c r="L4002" s="83" t="n">
        <f aca="false">I4002/UOM</f>
        <v>0</v>
      </c>
      <c r="M4002" s="83" t="n">
        <f aca="false">J4002/UOM</f>
        <v>0</v>
      </c>
      <c r="N4002" s="84" t="str">
        <f aca="false">IF(F4002="P","PHY",IF(F4002="G","G",E4002))</f>
        <v>D</v>
      </c>
      <c r="O4002" s="84" t="str">
        <f aca="false">IF(ISNA(VLOOKUP(G4002,BadCanCurves,1,FALSE())),VLOOKUP(D4002,FOLIOS,6,FALSE()),"not used")</f>
        <v>not used</v>
      </c>
      <c r="P4002" s="84" t="n">
        <f aca="false">IF($N4002="P",VLOOKUP(H4002,PrcBuckets,2,FALSE()),0)</f>
        <v>0</v>
      </c>
      <c r="Q4002" s="84" t="n">
        <f aca="false">IF($N4002="D",VLOOKUP(H4002,BasisBuckets,2,FALSE()),0)</f>
        <v>13</v>
      </c>
      <c r="R4002" s="84" t="n">
        <f aca="false">IF($N4002="PHY",VLOOKUP(H4002,PGDBuckets,2,FALSE()),0)</f>
        <v>0</v>
      </c>
      <c r="S4002" s="84" t="n">
        <f aca="false">IF($N4002="G",VLOOKUP(H4002,PGDBuckets,2,FALSE()),0)</f>
        <v>0</v>
      </c>
      <c r="T4002" s="84" t="n">
        <f aca="false">SUM(P4002:S4002)</f>
        <v>13</v>
      </c>
      <c r="U4002" s="84" t="str">
        <f aca="false">IF(O4002="not used","-",O4002&amp;N4002&amp;T4002)</f>
        <v>-</v>
      </c>
      <c r="V4002" s="84" t="str">
        <f aca="false">IF(O4002="Not Used","-",VLOOKUP(D4002,FOLIOS,7,FALSE())&amp;H4002)</f>
        <v>-</v>
      </c>
      <c r="W4002" s="84" t="str">
        <f aca="false">IF(U4002="-","-",O4002&amp;E4002&amp;H4002)</f>
        <v>-</v>
      </c>
      <c r="X4002" s="85" t="str">
        <f aca="false">D4002&amp;G4002</f>
        <v>FT-CAND-ERMS-BASIF-NTHWST/CANBR</v>
      </c>
      <c r="AF4002" s="0" t="str">
        <f aca="false">D4002&amp;V4002</f>
        <v>FT-CAND-ERMS-BAS-</v>
      </c>
    </row>
    <row r="4003" customFormat="false" ht="12.75" hidden="false" customHeight="false" outlineLevel="0" collapsed="false">
      <c r="A4003" s="81" t="n">
        <v>36682</v>
      </c>
      <c r="B4003" s="82" t="s">
        <v>55</v>
      </c>
      <c r="C4003" s="82" t="s">
        <v>56</v>
      </c>
      <c r="D4003" s="82" t="s">
        <v>107</v>
      </c>
      <c r="E4003" s="82" t="s">
        <v>21</v>
      </c>
      <c r="F4003" s="81"/>
      <c r="G4003" s="82" t="s">
        <v>86</v>
      </c>
      <c r="H4003" s="90" t="n">
        <v>39022</v>
      </c>
      <c r="I4003" s="82" t="n">
        <v>0</v>
      </c>
      <c r="J4003" s="82" t="n">
        <v>0</v>
      </c>
      <c r="K4003" s="83" t="n">
        <f aca="false">IF(J4003=0,0,J4003/I4003)</f>
        <v>0</v>
      </c>
      <c r="L4003" s="83" t="n">
        <f aca="false">I4003/UOM</f>
        <v>0</v>
      </c>
      <c r="M4003" s="83" t="n">
        <f aca="false">J4003/UOM</f>
        <v>0</v>
      </c>
      <c r="N4003" s="84" t="str">
        <f aca="false">IF(F4003="P","PHY",IF(F4003="G","G",E4003))</f>
        <v>D</v>
      </c>
      <c r="O4003" s="84" t="str">
        <f aca="false">IF(ISNA(VLOOKUP(G4003,BadCanCurves,1,FALSE())),VLOOKUP(D4003,FOLIOS,6,FALSE()),"not used")</f>
        <v>not used</v>
      </c>
      <c r="P4003" s="84" t="n">
        <f aca="false">IF($N4003="P",VLOOKUP(H4003,PrcBuckets,2,FALSE()),0)</f>
        <v>0</v>
      </c>
      <c r="Q4003" s="84" t="n">
        <f aca="false">IF($N4003="D",VLOOKUP(H4003,BasisBuckets,2,FALSE()),0)</f>
        <v>13</v>
      </c>
      <c r="R4003" s="84" t="n">
        <f aca="false">IF($N4003="PHY",VLOOKUP(H4003,PGDBuckets,2,FALSE()),0)</f>
        <v>0</v>
      </c>
      <c r="S4003" s="84" t="n">
        <f aca="false">IF($N4003="G",VLOOKUP(H4003,PGDBuckets,2,FALSE()),0)</f>
        <v>0</v>
      </c>
      <c r="T4003" s="84" t="n">
        <f aca="false">SUM(P4003:S4003)</f>
        <v>13</v>
      </c>
      <c r="U4003" s="84" t="str">
        <f aca="false">IF(O4003="not used","-",O4003&amp;N4003&amp;T4003)</f>
        <v>-</v>
      </c>
      <c r="V4003" s="84" t="str">
        <f aca="false">IF(O4003="Not Used","-",VLOOKUP(D4003,FOLIOS,7,FALSE())&amp;H4003)</f>
        <v>-</v>
      </c>
      <c r="W4003" s="84" t="str">
        <f aca="false">IF(U4003="-","-",O4003&amp;E4003&amp;H4003)</f>
        <v>-</v>
      </c>
      <c r="X4003" s="85" t="str">
        <f aca="false">D4003&amp;G4003</f>
        <v>FT-CAND-ERMS-BASIF-NTHWST/CANBR</v>
      </c>
      <c r="AF4003" s="0" t="str">
        <f aca="false">D4003&amp;V4003</f>
        <v>FT-CAND-ERMS-BAS-</v>
      </c>
    </row>
    <row r="4004" customFormat="false" ht="12.75" hidden="false" customHeight="false" outlineLevel="0" collapsed="false">
      <c r="A4004" s="81" t="n">
        <v>36682</v>
      </c>
      <c r="B4004" s="82" t="s">
        <v>55</v>
      </c>
      <c r="C4004" s="82" t="s">
        <v>56</v>
      </c>
      <c r="D4004" s="82" t="s">
        <v>107</v>
      </c>
      <c r="E4004" s="82" t="s">
        <v>21</v>
      </c>
      <c r="F4004" s="81"/>
      <c r="G4004" s="82" t="s">
        <v>86</v>
      </c>
      <c r="H4004" s="90" t="n">
        <v>39052</v>
      </c>
      <c r="I4004" s="82" t="n">
        <v>0</v>
      </c>
      <c r="J4004" s="82" t="n">
        <v>0</v>
      </c>
      <c r="K4004" s="83" t="n">
        <f aca="false">IF(J4004=0,0,J4004/I4004)</f>
        <v>0</v>
      </c>
      <c r="L4004" s="83" t="n">
        <f aca="false">I4004/UOM</f>
        <v>0</v>
      </c>
      <c r="M4004" s="83" t="n">
        <f aca="false">J4004/UOM</f>
        <v>0</v>
      </c>
      <c r="N4004" s="84" t="str">
        <f aca="false">IF(F4004="P","PHY",IF(F4004="G","G",E4004))</f>
        <v>D</v>
      </c>
      <c r="O4004" s="84" t="str">
        <f aca="false">IF(ISNA(VLOOKUP(G4004,BadCanCurves,1,FALSE())),VLOOKUP(D4004,FOLIOS,6,FALSE()),"not used")</f>
        <v>not used</v>
      </c>
      <c r="P4004" s="84" t="n">
        <f aca="false">IF($N4004="P",VLOOKUP(H4004,PrcBuckets,2,FALSE()),0)</f>
        <v>0</v>
      </c>
      <c r="Q4004" s="84" t="n">
        <f aca="false">IF($N4004="D",VLOOKUP(H4004,BasisBuckets,2,FALSE()),0)</f>
        <v>13</v>
      </c>
      <c r="R4004" s="84" t="n">
        <f aca="false">IF($N4004="PHY",VLOOKUP(H4004,PGDBuckets,2,FALSE()),0)</f>
        <v>0</v>
      </c>
      <c r="S4004" s="84" t="n">
        <f aca="false">IF($N4004="G",VLOOKUP(H4004,PGDBuckets,2,FALSE()),0)</f>
        <v>0</v>
      </c>
      <c r="T4004" s="84" t="n">
        <f aca="false">SUM(P4004:S4004)</f>
        <v>13</v>
      </c>
      <c r="U4004" s="84" t="str">
        <f aca="false">IF(O4004="not used","-",O4004&amp;N4004&amp;T4004)</f>
        <v>-</v>
      </c>
      <c r="V4004" s="84" t="str">
        <f aca="false">IF(O4004="Not Used","-",VLOOKUP(D4004,FOLIOS,7,FALSE())&amp;H4004)</f>
        <v>-</v>
      </c>
      <c r="W4004" s="84" t="str">
        <f aca="false">IF(U4004="-","-",O4004&amp;E4004&amp;H4004)</f>
        <v>-</v>
      </c>
      <c r="X4004" s="85" t="str">
        <f aca="false">D4004&amp;G4004</f>
        <v>FT-CAND-ERMS-BASIF-NTHWST/CANBR</v>
      </c>
      <c r="AF4004" s="0" t="str">
        <f aca="false">D4004&amp;V4004</f>
        <v>FT-CAND-ERMS-BAS-</v>
      </c>
    </row>
    <row r="4005" customFormat="false" ht="12.75" hidden="false" customHeight="false" outlineLevel="0" collapsed="false">
      <c r="A4005" s="81" t="n">
        <v>36682</v>
      </c>
      <c r="B4005" s="82" t="s">
        <v>55</v>
      </c>
      <c r="C4005" s="82" t="s">
        <v>56</v>
      </c>
      <c r="D4005" s="82" t="s">
        <v>107</v>
      </c>
      <c r="E4005" s="82" t="s">
        <v>21</v>
      </c>
      <c r="F4005" s="81"/>
      <c r="G4005" s="82" t="s">
        <v>86</v>
      </c>
      <c r="H4005" s="90" t="n">
        <v>39083</v>
      </c>
      <c r="I4005" s="82" t="n">
        <v>0</v>
      </c>
      <c r="J4005" s="82" t="n">
        <v>0</v>
      </c>
      <c r="K4005" s="83" t="n">
        <f aca="false">IF(J4005=0,0,J4005/I4005)</f>
        <v>0</v>
      </c>
      <c r="L4005" s="83" t="n">
        <f aca="false">I4005/UOM</f>
        <v>0</v>
      </c>
      <c r="M4005" s="83" t="n">
        <f aca="false">J4005/UOM</f>
        <v>0</v>
      </c>
      <c r="N4005" s="84" t="str">
        <f aca="false">IF(F4005="P","PHY",IF(F4005="G","G",E4005))</f>
        <v>D</v>
      </c>
      <c r="O4005" s="84" t="str">
        <f aca="false">IF(ISNA(VLOOKUP(G4005,BadCanCurves,1,FALSE())),VLOOKUP(D4005,FOLIOS,6,FALSE()),"not used")</f>
        <v>not used</v>
      </c>
      <c r="P4005" s="84" t="n">
        <f aca="false">IF($N4005="P",VLOOKUP(H4005,PrcBuckets,2,FALSE()),0)</f>
        <v>0</v>
      </c>
      <c r="Q4005" s="84" t="n">
        <f aca="false">IF($N4005="D",VLOOKUP(H4005,BasisBuckets,2,FALSE()),0)</f>
        <v>13</v>
      </c>
      <c r="R4005" s="84" t="n">
        <f aca="false">IF($N4005="PHY",VLOOKUP(H4005,PGDBuckets,2,FALSE()),0)</f>
        <v>0</v>
      </c>
      <c r="S4005" s="84" t="n">
        <f aca="false">IF($N4005="G",VLOOKUP(H4005,PGDBuckets,2,FALSE()),0)</f>
        <v>0</v>
      </c>
      <c r="T4005" s="84" t="n">
        <f aca="false">SUM(P4005:S4005)</f>
        <v>13</v>
      </c>
      <c r="U4005" s="84" t="str">
        <f aca="false">IF(O4005="not used","-",O4005&amp;N4005&amp;T4005)</f>
        <v>-</v>
      </c>
      <c r="V4005" s="84" t="str">
        <f aca="false">IF(O4005="Not Used","-",VLOOKUP(D4005,FOLIOS,7,FALSE())&amp;H4005)</f>
        <v>-</v>
      </c>
      <c r="W4005" s="84" t="str">
        <f aca="false">IF(U4005="-","-",O4005&amp;E4005&amp;H4005)</f>
        <v>-</v>
      </c>
      <c r="X4005" s="85" t="str">
        <f aca="false">D4005&amp;G4005</f>
        <v>FT-CAND-ERMS-BASIF-NTHWST/CANBR</v>
      </c>
      <c r="AF4005" s="0" t="str">
        <f aca="false">D4005&amp;V4005</f>
        <v>FT-CAND-ERMS-BAS-</v>
      </c>
    </row>
    <row r="4006" customFormat="false" ht="12.75" hidden="false" customHeight="false" outlineLevel="0" collapsed="false">
      <c r="A4006" s="81" t="n">
        <v>36682</v>
      </c>
      <c r="B4006" s="82" t="s">
        <v>55</v>
      </c>
      <c r="C4006" s="82" t="s">
        <v>56</v>
      </c>
      <c r="D4006" s="82" t="s">
        <v>107</v>
      </c>
      <c r="E4006" s="82" t="s">
        <v>21</v>
      </c>
      <c r="F4006" s="81"/>
      <c r="G4006" s="82" t="s">
        <v>86</v>
      </c>
      <c r="H4006" s="90" t="n">
        <v>39114</v>
      </c>
      <c r="I4006" s="82" t="n">
        <v>0</v>
      </c>
      <c r="J4006" s="82" t="n">
        <v>0</v>
      </c>
      <c r="K4006" s="83" t="n">
        <f aca="false">IF(J4006=0,0,J4006/I4006)</f>
        <v>0</v>
      </c>
      <c r="L4006" s="83" t="n">
        <f aca="false">I4006/UOM</f>
        <v>0</v>
      </c>
      <c r="M4006" s="83" t="n">
        <f aca="false">J4006/UOM</f>
        <v>0</v>
      </c>
      <c r="N4006" s="84" t="str">
        <f aca="false">IF(F4006="P","PHY",IF(F4006="G","G",E4006))</f>
        <v>D</v>
      </c>
      <c r="O4006" s="84" t="str">
        <f aca="false">IF(ISNA(VLOOKUP(G4006,BadCanCurves,1,FALSE())),VLOOKUP(D4006,FOLIOS,6,FALSE()),"not used")</f>
        <v>not used</v>
      </c>
      <c r="P4006" s="84" t="n">
        <f aca="false">IF($N4006="P",VLOOKUP(H4006,PrcBuckets,2,FALSE()),0)</f>
        <v>0</v>
      </c>
      <c r="Q4006" s="84" t="n">
        <f aca="false">IF($N4006="D",VLOOKUP(H4006,BasisBuckets,2,FALSE()),0)</f>
        <v>13</v>
      </c>
      <c r="R4006" s="84" t="n">
        <f aca="false">IF($N4006="PHY",VLOOKUP(H4006,PGDBuckets,2,FALSE()),0)</f>
        <v>0</v>
      </c>
      <c r="S4006" s="84" t="n">
        <f aca="false">IF($N4006="G",VLOOKUP(H4006,PGDBuckets,2,FALSE()),0)</f>
        <v>0</v>
      </c>
      <c r="T4006" s="84" t="n">
        <f aca="false">SUM(P4006:S4006)</f>
        <v>13</v>
      </c>
      <c r="U4006" s="84" t="str">
        <f aca="false">IF(O4006="not used","-",O4006&amp;N4006&amp;T4006)</f>
        <v>-</v>
      </c>
      <c r="V4006" s="84" t="str">
        <f aca="false">IF(O4006="Not Used","-",VLOOKUP(D4006,FOLIOS,7,FALSE())&amp;H4006)</f>
        <v>-</v>
      </c>
      <c r="W4006" s="84" t="str">
        <f aca="false">IF(U4006="-","-",O4006&amp;E4006&amp;H4006)</f>
        <v>-</v>
      </c>
      <c r="X4006" s="85" t="str">
        <f aca="false">D4006&amp;G4006</f>
        <v>FT-CAND-ERMS-BASIF-NTHWST/CANBR</v>
      </c>
      <c r="AF4006" s="0" t="str">
        <f aca="false">D4006&amp;V4006</f>
        <v>FT-CAND-ERMS-BAS-</v>
      </c>
    </row>
    <row r="4007" customFormat="false" ht="12.75" hidden="false" customHeight="false" outlineLevel="0" collapsed="false">
      <c r="A4007" s="81" t="n">
        <v>36682</v>
      </c>
      <c r="B4007" s="82" t="s">
        <v>55</v>
      </c>
      <c r="C4007" s="82" t="s">
        <v>56</v>
      </c>
      <c r="D4007" s="82" t="s">
        <v>107</v>
      </c>
      <c r="E4007" s="82" t="s">
        <v>21</v>
      </c>
      <c r="F4007" s="81"/>
      <c r="G4007" s="82" t="s">
        <v>86</v>
      </c>
      <c r="H4007" s="90" t="n">
        <v>39142</v>
      </c>
      <c r="I4007" s="82" t="n">
        <v>0</v>
      </c>
      <c r="J4007" s="82" t="n">
        <v>0</v>
      </c>
      <c r="K4007" s="83" t="n">
        <f aca="false">IF(J4007=0,0,J4007/I4007)</f>
        <v>0</v>
      </c>
      <c r="L4007" s="83" t="n">
        <f aca="false">I4007/UOM</f>
        <v>0</v>
      </c>
      <c r="M4007" s="83" t="n">
        <f aca="false">J4007/UOM</f>
        <v>0</v>
      </c>
      <c r="N4007" s="84" t="str">
        <f aca="false">IF(F4007="P","PHY",IF(F4007="G","G",E4007))</f>
        <v>D</v>
      </c>
      <c r="O4007" s="84" t="str">
        <f aca="false">IF(ISNA(VLOOKUP(G4007,BadCanCurves,1,FALSE())),VLOOKUP(D4007,FOLIOS,6,FALSE()),"not used")</f>
        <v>not used</v>
      </c>
      <c r="P4007" s="84" t="n">
        <f aca="false">IF($N4007="P",VLOOKUP(H4007,PrcBuckets,2,FALSE()),0)</f>
        <v>0</v>
      </c>
      <c r="Q4007" s="84" t="n">
        <f aca="false">IF($N4007="D",VLOOKUP(H4007,BasisBuckets,2,FALSE()),0)</f>
        <v>13</v>
      </c>
      <c r="R4007" s="84" t="n">
        <f aca="false">IF($N4007="PHY",VLOOKUP(H4007,PGDBuckets,2,FALSE()),0)</f>
        <v>0</v>
      </c>
      <c r="S4007" s="84" t="n">
        <f aca="false">IF($N4007="G",VLOOKUP(H4007,PGDBuckets,2,FALSE()),0)</f>
        <v>0</v>
      </c>
      <c r="T4007" s="84" t="n">
        <f aca="false">SUM(P4007:S4007)</f>
        <v>13</v>
      </c>
      <c r="U4007" s="84" t="str">
        <f aca="false">IF(O4007="not used","-",O4007&amp;N4007&amp;T4007)</f>
        <v>-</v>
      </c>
      <c r="V4007" s="84" t="str">
        <f aca="false">IF(O4007="Not Used","-",VLOOKUP(D4007,FOLIOS,7,FALSE())&amp;H4007)</f>
        <v>-</v>
      </c>
      <c r="W4007" s="84" t="str">
        <f aca="false">IF(U4007="-","-",O4007&amp;E4007&amp;H4007)</f>
        <v>-</v>
      </c>
      <c r="X4007" s="85" t="str">
        <f aca="false">D4007&amp;G4007</f>
        <v>FT-CAND-ERMS-BASIF-NTHWST/CANBR</v>
      </c>
      <c r="AF4007" s="0" t="str">
        <f aca="false">D4007&amp;V4007</f>
        <v>FT-CAND-ERMS-BAS-</v>
      </c>
    </row>
    <row r="4008" customFormat="false" ht="12.75" hidden="false" customHeight="false" outlineLevel="0" collapsed="false">
      <c r="A4008" s="81" t="n">
        <v>36682</v>
      </c>
      <c r="B4008" s="82" t="s">
        <v>55</v>
      </c>
      <c r="C4008" s="82" t="s">
        <v>56</v>
      </c>
      <c r="D4008" s="82" t="s">
        <v>107</v>
      </c>
      <c r="E4008" s="82" t="s">
        <v>21</v>
      </c>
      <c r="F4008" s="81"/>
      <c r="G4008" s="82" t="s">
        <v>86</v>
      </c>
      <c r="H4008" s="90" t="n">
        <v>39264</v>
      </c>
      <c r="I4008" s="82" t="n">
        <v>0</v>
      </c>
      <c r="J4008" s="82" t="n">
        <v>0</v>
      </c>
      <c r="K4008" s="83" t="n">
        <f aca="false">IF(J4008=0,0,J4008/I4008)</f>
        <v>0</v>
      </c>
      <c r="L4008" s="83" t="n">
        <f aca="false">I4008/UOM</f>
        <v>0</v>
      </c>
      <c r="M4008" s="83" t="n">
        <f aca="false">J4008/UOM</f>
        <v>0</v>
      </c>
      <c r="N4008" s="84" t="str">
        <f aca="false">IF(F4008="P","PHY",IF(F4008="G","G",E4008))</f>
        <v>D</v>
      </c>
      <c r="O4008" s="84" t="str">
        <f aca="false">IF(ISNA(VLOOKUP(G4008,BadCanCurves,1,FALSE())),VLOOKUP(D4008,FOLIOS,6,FALSE()),"not used")</f>
        <v>not used</v>
      </c>
      <c r="P4008" s="84" t="n">
        <f aca="false">IF($N4008="P",VLOOKUP(H4008,PrcBuckets,2,FALSE()),0)</f>
        <v>0</v>
      </c>
      <c r="Q4008" s="84" t="n">
        <f aca="false">IF($N4008="D",VLOOKUP(H4008,BasisBuckets,2,FALSE()),0)</f>
        <v>13</v>
      </c>
      <c r="R4008" s="84" t="n">
        <f aca="false">IF($N4008="PHY",VLOOKUP(H4008,PGDBuckets,2,FALSE()),0)</f>
        <v>0</v>
      </c>
      <c r="S4008" s="84" t="n">
        <f aca="false">IF($N4008="G",VLOOKUP(H4008,PGDBuckets,2,FALSE()),0)</f>
        <v>0</v>
      </c>
      <c r="T4008" s="84" t="n">
        <f aca="false">SUM(P4008:S4008)</f>
        <v>13</v>
      </c>
      <c r="U4008" s="84" t="str">
        <f aca="false">IF(O4008="not used","-",O4008&amp;N4008&amp;T4008)</f>
        <v>-</v>
      </c>
      <c r="V4008" s="84" t="str">
        <f aca="false">IF(O4008="Not Used","-",VLOOKUP(D4008,FOLIOS,7,FALSE())&amp;H4008)</f>
        <v>-</v>
      </c>
      <c r="W4008" s="84" t="str">
        <f aca="false">IF(U4008="-","-",O4008&amp;E4008&amp;H4008)</f>
        <v>-</v>
      </c>
      <c r="X4008" s="85" t="str">
        <f aca="false">D4008&amp;G4008</f>
        <v>FT-CAND-ERMS-BASIF-NTHWST/CANBR</v>
      </c>
      <c r="AF4008" s="0" t="str">
        <f aca="false">D4008&amp;V4008</f>
        <v>FT-CAND-ERMS-BAS-</v>
      </c>
    </row>
    <row r="4009" customFormat="false" ht="12.75" hidden="false" customHeight="false" outlineLevel="0" collapsed="false">
      <c r="A4009" s="81" t="n">
        <v>36682</v>
      </c>
      <c r="B4009" s="82" t="s">
        <v>55</v>
      </c>
      <c r="C4009" s="82" t="s">
        <v>56</v>
      </c>
      <c r="D4009" s="82" t="s">
        <v>107</v>
      </c>
      <c r="E4009" s="82" t="s">
        <v>21</v>
      </c>
      <c r="F4009" s="81"/>
      <c r="G4009" s="82" t="s">
        <v>86</v>
      </c>
      <c r="H4009" s="90" t="n">
        <v>39295</v>
      </c>
      <c r="I4009" s="82" t="n">
        <v>0</v>
      </c>
      <c r="J4009" s="82" t="n">
        <v>0</v>
      </c>
      <c r="K4009" s="83" t="n">
        <f aca="false">IF(J4009=0,0,J4009/I4009)</f>
        <v>0</v>
      </c>
      <c r="L4009" s="83" t="n">
        <f aca="false">I4009/UOM</f>
        <v>0</v>
      </c>
      <c r="M4009" s="83" t="n">
        <f aca="false">J4009/UOM</f>
        <v>0</v>
      </c>
      <c r="N4009" s="84" t="str">
        <f aca="false">IF(F4009="P","PHY",IF(F4009="G","G",E4009))</f>
        <v>D</v>
      </c>
      <c r="O4009" s="84" t="str">
        <f aca="false">IF(ISNA(VLOOKUP(G4009,BadCanCurves,1,FALSE())),VLOOKUP(D4009,FOLIOS,6,FALSE()),"not used")</f>
        <v>not used</v>
      </c>
      <c r="P4009" s="84" t="n">
        <f aca="false">IF($N4009="P",VLOOKUP(H4009,PrcBuckets,2,FALSE()),0)</f>
        <v>0</v>
      </c>
      <c r="Q4009" s="84" t="n">
        <f aca="false">IF($N4009="D",VLOOKUP(H4009,BasisBuckets,2,FALSE()),0)</f>
        <v>13</v>
      </c>
      <c r="R4009" s="84" t="n">
        <f aca="false">IF($N4009="PHY",VLOOKUP(H4009,PGDBuckets,2,FALSE()),0)</f>
        <v>0</v>
      </c>
      <c r="S4009" s="84" t="n">
        <f aca="false">IF($N4009="G",VLOOKUP(H4009,PGDBuckets,2,FALSE()),0)</f>
        <v>0</v>
      </c>
      <c r="T4009" s="84" t="n">
        <f aca="false">SUM(P4009:S4009)</f>
        <v>13</v>
      </c>
      <c r="U4009" s="84" t="str">
        <f aca="false">IF(O4009="not used","-",O4009&amp;N4009&amp;T4009)</f>
        <v>-</v>
      </c>
      <c r="V4009" s="84" t="str">
        <f aca="false">IF(O4009="Not Used","-",VLOOKUP(D4009,FOLIOS,7,FALSE())&amp;H4009)</f>
        <v>-</v>
      </c>
      <c r="W4009" s="84" t="str">
        <f aca="false">IF(U4009="-","-",O4009&amp;E4009&amp;H4009)</f>
        <v>-</v>
      </c>
      <c r="X4009" s="85" t="str">
        <f aca="false">D4009&amp;G4009</f>
        <v>FT-CAND-ERMS-BASIF-NTHWST/CANBR</v>
      </c>
      <c r="AF4009" s="0" t="str">
        <f aca="false">D4009&amp;V4009</f>
        <v>FT-CAND-ERMS-BAS-</v>
      </c>
    </row>
    <row r="4010" customFormat="false" ht="12.75" hidden="false" customHeight="false" outlineLevel="0" collapsed="false">
      <c r="A4010" s="81" t="n">
        <v>36682</v>
      </c>
      <c r="B4010" s="82" t="s">
        <v>55</v>
      </c>
      <c r="C4010" s="82" t="s">
        <v>56</v>
      </c>
      <c r="D4010" s="82" t="s">
        <v>107</v>
      </c>
      <c r="E4010" s="82" t="s">
        <v>21</v>
      </c>
      <c r="F4010" s="81"/>
      <c r="G4010" s="82" t="s">
        <v>86</v>
      </c>
      <c r="H4010" s="90" t="n">
        <v>39326</v>
      </c>
      <c r="I4010" s="82" t="n">
        <v>0</v>
      </c>
      <c r="J4010" s="82" t="n">
        <v>0</v>
      </c>
      <c r="K4010" s="83" t="n">
        <f aca="false">IF(J4010=0,0,J4010/I4010)</f>
        <v>0</v>
      </c>
      <c r="L4010" s="83" t="n">
        <f aca="false">I4010/UOM</f>
        <v>0</v>
      </c>
      <c r="M4010" s="83" t="n">
        <f aca="false">J4010/UOM</f>
        <v>0</v>
      </c>
      <c r="N4010" s="84" t="str">
        <f aca="false">IF(F4010="P","PHY",IF(F4010="G","G",E4010))</f>
        <v>D</v>
      </c>
      <c r="O4010" s="84" t="str">
        <f aca="false">IF(ISNA(VLOOKUP(G4010,BadCanCurves,1,FALSE())),VLOOKUP(D4010,FOLIOS,6,FALSE()),"not used")</f>
        <v>not used</v>
      </c>
      <c r="P4010" s="84" t="n">
        <f aca="false">IF($N4010="P",VLOOKUP(H4010,PrcBuckets,2,FALSE()),0)</f>
        <v>0</v>
      </c>
      <c r="Q4010" s="84" t="n">
        <f aca="false">IF($N4010="D",VLOOKUP(H4010,BasisBuckets,2,FALSE()),0)</f>
        <v>13</v>
      </c>
      <c r="R4010" s="84" t="n">
        <f aca="false">IF($N4010="PHY",VLOOKUP(H4010,PGDBuckets,2,FALSE()),0)</f>
        <v>0</v>
      </c>
      <c r="S4010" s="84" t="n">
        <f aca="false">IF($N4010="G",VLOOKUP(H4010,PGDBuckets,2,FALSE()),0)</f>
        <v>0</v>
      </c>
      <c r="T4010" s="84" t="n">
        <f aca="false">SUM(P4010:S4010)</f>
        <v>13</v>
      </c>
      <c r="U4010" s="84" t="str">
        <f aca="false">IF(O4010="not used","-",O4010&amp;N4010&amp;T4010)</f>
        <v>-</v>
      </c>
      <c r="V4010" s="84" t="str">
        <f aca="false">IF(O4010="Not Used","-",VLOOKUP(D4010,FOLIOS,7,FALSE())&amp;H4010)</f>
        <v>-</v>
      </c>
      <c r="W4010" s="84" t="str">
        <f aca="false">IF(U4010="-","-",O4010&amp;E4010&amp;H4010)</f>
        <v>-</v>
      </c>
      <c r="X4010" s="85" t="str">
        <f aca="false">D4010&amp;G4010</f>
        <v>FT-CAND-ERMS-BASIF-NTHWST/CANBR</v>
      </c>
      <c r="AF4010" s="0" t="str">
        <f aca="false">D4010&amp;V4010</f>
        <v>FT-CAND-ERMS-BAS-</v>
      </c>
    </row>
    <row r="4011" customFormat="false" ht="12.75" hidden="false" customHeight="false" outlineLevel="0" collapsed="false">
      <c r="A4011" s="81" t="n">
        <v>36682</v>
      </c>
      <c r="B4011" s="82" t="s">
        <v>55</v>
      </c>
      <c r="C4011" s="82" t="s">
        <v>56</v>
      </c>
      <c r="D4011" s="82" t="s">
        <v>107</v>
      </c>
      <c r="E4011" s="82" t="s">
        <v>21</v>
      </c>
      <c r="F4011" s="81"/>
      <c r="G4011" s="82" t="s">
        <v>86</v>
      </c>
      <c r="H4011" s="90" t="n">
        <v>39356</v>
      </c>
      <c r="I4011" s="82" t="n">
        <v>0</v>
      </c>
      <c r="J4011" s="82" t="n">
        <v>0</v>
      </c>
      <c r="K4011" s="83" t="n">
        <f aca="false">IF(J4011=0,0,J4011/I4011)</f>
        <v>0</v>
      </c>
      <c r="L4011" s="83" t="n">
        <f aca="false">I4011/UOM</f>
        <v>0</v>
      </c>
      <c r="M4011" s="83" t="n">
        <f aca="false">J4011/UOM</f>
        <v>0</v>
      </c>
      <c r="N4011" s="84" t="str">
        <f aca="false">IF(F4011="P","PHY",IF(F4011="G","G",E4011))</f>
        <v>D</v>
      </c>
      <c r="O4011" s="84" t="str">
        <f aca="false">IF(ISNA(VLOOKUP(G4011,BadCanCurves,1,FALSE())),VLOOKUP(D4011,FOLIOS,6,FALSE()),"not used")</f>
        <v>not used</v>
      </c>
      <c r="P4011" s="84" t="n">
        <f aca="false">IF($N4011="P",VLOOKUP(H4011,PrcBuckets,2,FALSE()),0)</f>
        <v>0</v>
      </c>
      <c r="Q4011" s="84" t="n">
        <f aca="false">IF($N4011="D",VLOOKUP(H4011,BasisBuckets,2,FALSE()),0)</f>
        <v>13</v>
      </c>
      <c r="R4011" s="84" t="n">
        <f aca="false">IF($N4011="PHY",VLOOKUP(H4011,PGDBuckets,2,FALSE()),0)</f>
        <v>0</v>
      </c>
      <c r="S4011" s="84" t="n">
        <f aca="false">IF($N4011="G",VLOOKUP(H4011,PGDBuckets,2,FALSE()),0)</f>
        <v>0</v>
      </c>
      <c r="T4011" s="84" t="n">
        <f aca="false">SUM(P4011:S4011)</f>
        <v>13</v>
      </c>
      <c r="U4011" s="84" t="str">
        <f aca="false">IF(O4011="not used","-",O4011&amp;N4011&amp;T4011)</f>
        <v>-</v>
      </c>
      <c r="V4011" s="84" t="str">
        <f aca="false">IF(O4011="Not Used","-",VLOOKUP(D4011,FOLIOS,7,FALSE())&amp;H4011)</f>
        <v>-</v>
      </c>
      <c r="W4011" s="84" t="str">
        <f aca="false">IF(U4011="-","-",O4011&amp;E4011&amp;H4011)</f>
        <v>-</v>
      </c>
      <c r="X4011" s="85" t="str">
        <f aca="false">D4011&amp;G4011</f>
        <v>FT-CAND-ERMS-BASIF-NTHWST/CANBR</v>
      </c>
      <c r="AF4011" s="0" t="str">
        <f aca="false">D4011&amp;V4011</f>
        <v>FT-CAND-ERMS-BAS-</v>
      </c>
    </row>
    <row r="4012" customFormat="false" ht="12.75" hidden="false" customHeight="false" outlineLevel="0" collapsed="false">
      <c r="A4012" s="81" t="n">
        <v>36682</v>
      </c>
      <c r="B4012" s="82" t="s">
        <v>55</v>
      </c>
      <c r="C4012" s="82" t="s">
        <v>56</v>
      </c>
      <c r="D4012" s="82" t="s">
        <v>107</v>
      </c>
      <c r="E4012" s="82" t="s">
        <v>21</v>
      </c>
      <c r="F4012" s="81"/>
      <c r="G4012" s="82" t="s">
        <v>86</v>
      </c>
      <c r="H4012" s="90" t="n">
        <v>39387</v>
      </c>
      <c r="I4012" s="82" t="n">
        <v>0</v>
      </c>
      <c r="J4012" s="82" t="n">
        <v>0</v>
      </c>
      <c r="K4012" s="83" t="n">
        <f aca="false">IF(J4012=0,0,J4012/I4012)</f>
        <v>0</v>
      </c>
      <c r="L4012" s="83" t="n">
        <f aca="false">I4012/UOM</f>
        <v>0</v>
      </c>
      <c r="M4012" s="83" t="n">
        <f aca="false">J4012/UOM</f>
        <v>0</v>
      </c>
      <c r="N4012" s="84" t="str">
        <f aca="false">IF(F4012="P","PHY",IF(F4012="G","G",E4012))</f>
        <v>D</v>
      </c>
      <c r="O4012" s="84" t="str">
        <f aca="false">IF(ISNA(VLOOKUP(G4012,BadCanCurves,1,FALSE())),VLOOKUP(D4012,FOLIOS,6,FALSE()),"not used")</f>
        <v>not used</v>
      </c>
      <c r="P4012" s="84" t="n">
        <f aca="false">IF($N4012="P",VLOOKUP(H4012,PrcBuckets,2,FALSE()),0)</f>
        <v>0</v>
      </c>
      <c r="Q4012" s="84" t="n">
        <f aca="false">IF($N4012="D",VLOOKUP(H4012,BasisBuckets,2,FALSE()),0)</f>
        <v>13</v>
      </c>
      <c r="R4012" s="84" t="n">
        <f aca="false">IF($N4012="PHY",VLOOKUP(H4012,PGDBuckets,2,FALSE()),0)</f>
        <v>0</v>
      </c>
      <c r="S4012" s="84" t="n">
        <f aca="false">IF($N4012="G",VLOOKUP(H4012,PGDBuckets,2,FALSE()),0)</f>
        <v>0</v>
      </c>
      <c r="T4012" s="84" t="n">
        <f aca="false">SUM(P4012:S4012)</f>
        <v>13</v>
      </c>
      <c r="U4012" s="84" t="str">
        <f aca="false">IF(O4012="not used","-",O4012&amp;N4012&amp;T4012)</f>
        <v>-</v>
      </c>
      <c r="V4012" s="84" t="str">
        <f aca="false">IF(O4012="Not Used","-",VLOOKUP(D4012,FOLIOS,7,FALSE())&amp;H4012)</f>
        <v>-</v>
      </c>
      <c r="W4012" s="84" t="str">
        <f aca="false">IF(U4012="-","-",O4012&amp;E4012&amp;H4012)</f>
        <v>-</v>
      </c>
      <c r="X4012" s="85" t="str">
        <f aca="false">D4012&amp;G4012</f>
        <v>FT-CAND-ERMS-BASIF-NTHWST/CANBR</v>
      </c>
      <c r="AF4012" s="0" t="str">
        <f aca="false">D4012&amp;V4012</f>
        <v>FT-CAND-ERMS-BAS-</v>
      </c>
    </row>
    <row r="4013" customFormat="false" ht="12.75" hidden="false" customHeight="false" outlineLevel="0" collapsed="false">
      <c r="A4013" s="81" t="n">
        <v>36682</v>
      </c>
      <c r="B4013" s="82" t="s">
        <v>55</v>
      </c>
      <c r="C4013" s="82" t="s">
        <v>56</v>
      </c>
      <c r="D4013" s="82" t="s">
        <v>107</v>
      </c>
      <c r="E4013" s="82" t="s">
        <v>21</v>
      </c>
      <c r="F4013" s="81"/>
      <c r="G4013" s="82" t="s">
        <v>86</v>
      </c>
      <c r="H4013" s="90" t="n">
        <v>39417</v>
      </c>
      <c r="I4013" s="82" t="n">
        <v>0</v>
      </c>
      <c r="J4013" s="82" t="n">
        <v>0</v>
      </c>
      <c r="K4013" s="83" t="n">
        <f aca="false">IF(J4013=0,0,J4013/I4013)</f>
        <v>0</v>
      </c>
      <c r="L4013" s="83" t="n">
        <f aca="false">I4013/UOM</f>
        <v>0</v>
      </c>
      <c r="M4013" s="83" t="n">
        <f aca="false">J4013/UOM</f>
        <v>0</v>
      </c>
      <c r="N4013" s="84" t="str">
        <f aca="false">IF(F4013="P","PHY",IF(F4013="G","G",E4013))</f>
        <v>D</v>
      </c>
      <c r="O4013" s="84" t="str">
        <f aca="false">IF(ISNA(VLOOKUP(G4013,BadCanCurves,1,FALSE())),VLOOKUP(D4013,FOLIOS,6,FALSE()),"not used")</f>
        <v>not used</v>
      </c>
      <c r="P4013" s="84" t="n">
        <f aca="false">IF($N4013="P",VLOOKUP(H4013,PrcBuckets,2,FALSE()),0)</f>
        <v>0</v>
      </c>
      <c r="Q4013" s="84" t="n">
        <f aca="false">IF($N4013="D",VLOOKUP(H4013,BasisBuckets,2,FALSE()),0)</f>
        <v>13</v>
      </c>
      <c r="R4013" s="84" t="n">
        <f aca="false">IF($N4013="PHY",VLOOKUP(H4013,PGDBuckets,2,FALSE()),0)</f>
        <v>0</v>
      </c>
      <c r="S4013" s="84" t="n">
        <f aca="false">IF($N4013="G",VLOOKUP(H4013,PGDBuckets,2,FALSE()),0)</f>
        <v>0</v>
      </c>
      <c r="T4013" s="84" t="n">
        <f aca="false">SUM(P4013:S4013)</f>
        <v>13</v>
      </c>
      <c r="U4013" s="84" t="str">
        <f aca="false">IF(O4013="not used","-",O4013&amp;N4013&amp;T4013)</f>
        <v>-</v>
      </c>
      <c r="V4013" s="84" t="str">
        <f aca="false">IF(O4013="Not Used","-",VLOOKUP(D4013,FOLIOS,7,FALSE())&amp;H4013)</f>
        <v>-</v>
      </c>
      <c r="W4013" s="84" t="str">
        <f aca="false">IF(U4013="-","-",O4013&amp;E4013&amp;H4013)</f>
        <v>-</v>
      </c>
      <c r="X4013" s="85" t="str">
        <f aca="false">D4013&amp;G4013</f>
        <v>FT-CAND-ERMS-BASIF-NTHWST/CANBR</v>
      </c>
      <c r="AF4013" s="0" t="str">
        <f aca="false">D4013&amp;V4013</f>
        <v>FT-CAND-ERMS-BAS-</v>
      </c>
    </row>
    <row r="4014" customFormat="false" ht="12.75" hidden="false" customHeight="false" outlineLevel="0" collapsed="false">
      <c r="A4014" s="81" t="n">
        <v>36682</v>
      </c>
      <c r="B4014" s="82" t="s">
        <v>55</v>
      </c>
      <c r="C4014" s="82" t="s">
        <v>56</v>
      </c>
      <c r="D4014" s="82" t="s">
        <v>107</v>
      </c>
      <c r="E4014" s="82" t="s">
        <v>21</v>
      </c>
      <c r="F4014" s="81"/>
      <c r="G4014" s="82" t="s">
        <v>86</v>
      </c>
      <c r="H4014" s="90" t="n">
        <v>39448</v>
      </c>
      <c r="I4014" s="82" t="n">
        <v>0</v>
      </c>
      <c r="J4014" s="82" t="n">
        <v>0</v>
      </c>
      <c r="K4014" s="83" t="n">
        <f aca="false">IF(J4014=0,0,J4014/I4014)</f>
        <v>0</v>
      </c>
      <c r="L4014" s="83" t="n">
        <f aca="false">I4014/UOM</f>
        <v>0</v>
      </c>
      <c r="M4014" s="83" t="n">
        <f aca="false">J4014/UOM</f>
        <v>0</v>
      </c>
      <c r="N4014" s="84" t="str">
        <f aca="false">IF(F4014="P","PHY",IF(F4014="G","G",E4014))</f>
        <v>D</v>
      </c>
      <c r="O4014" s="84" t="str">
        <f aca="false">IF(ISNA(VLOOKUP(G4014,BadCanCurves,1,FALSE())),VLOOKUP(D4014,FOLIOS,6,FALSE()),"not used")</f>
        <v>not used</v>
      </c>
      <c r="P4014" s="84" t="n">
        <f aca="false">IF($N4014="P",VLOOKUP(H4014,PrcBuckets,2,FALSE()),0)</f>
        <v>0</v>
      </c>
      <c r="Q4014" s="84" t="n">
        <f aca="false">IF($N4014="D",VLOOKUP(H4014,BasisBuckets,2,FALSE()),0)</f>
        <v>13</v>
      </c>
      <c r="R4014" s="84" t="n">
        <f aca="false">IF($N4014="PHY",VLOOKUP(H4014,PGDBuckets,2,FALSE()),0)</f>
        <v>0</v>
      </c>
      <c r="S4014" s="84" t="n">
        <f aca="false">IF($N4014="G",VLOOKUP(H4014,PGDBuckets,2,FALSE()),0)</f>
        <v>0</v>
      </c>
      <c r="T4014" s="84" t="n">
        <f aca="false">SUM(P4014:S4014)</f>
        <v>13</v>
      </c>
      <c r="U4014" s="84" t="str">
        <f aca="false">IF(O4014="not used","-",O4014&amp;N4014&amp;T4014)</f>
        <v>-</v>
      </c>
      <c r="V4014" s="84" t="str">
        <f aca="false">IF(O4014="Not Used","-",VLOOKUP(D4014,FOLIOS,7,FALSE())&amp;H4014)</f>
        <v>-</v>
      </c>
      <c r="W4014" s="84" t="str">
        <f aca="false">IF(U4014="-","-",O4014&amp;E4014&amp;H4014)</f>
        <v>-</v>
      </c>
      <c r="X4014" s="85" t="str">
        <f aca="false">D4014&amp;G4014</f>
        <v>FT-CAND-ERMS-BASIF-NTHWST/CANBR</v>
      </c>
      <c r="AF4014" s="0" t="str">
        <f aca="false">D4014&amp;V4014</f>
        <v>FT-CAND-ERMS-BAS-</v>
      </c>
    </row>
    <row r="4015" customFormat="false" ht="12.75" hidden="false" customHeight="false" outlineLevel="0" collapsed="false">
      <c r="A4015" s="81" t="n">
        <v>36682</v>
      </c>
      <c r="B4015" s="82" t="s">
        <v>55</v>
      </c>
      <c r="C4015" s="82" t="s">
        <v>56</v>
      </c>
      <c r="D4015" s="82" t="s">
        <v>107</v>
      </c>
      <c r="E4015" s="82" t="s">
        <v>21</v>
      </c>
      <c r="F4015" s="81"/>
      <c r="G4015" s="82" t="s">
        <v>86</v>
      </c>
      <c r="H4015" s="90" t="n">
        <v>39479</v>
      </c>
      <c r="I4015" s="82" t="n">
        <v>0</v>
      </c>
      <c r="J4015" s="82" t="n">
        <v>0</v>
      </c>
      <c r="K4015" s="83" t="n">
        <f aca="false">IF(J4015=0,0,J4015/I4015)</f>
        <v>0</v>
      </c>
      <c r="L4015" s="83" t="n">
        <f aca="false">I4015/UOM</f>
        <v>0</v>
      </c>
      <c r="M4015" s="83" t="n">
        <f aca="false">J4015/UOM</f>
        <v>0</v>
      </c>
      <c r="N4015" s="84" t="str">
        <f aca="false">IF(F4015="P","PHY",IF(F4015="G","G",E4015))</f>
        <v>D</v>
      </c>
      <c r="O4015" s="84" t="str">
        <f aca="false">IF(ISNA(VLOOKUP(G4015,BadCanCurves,1,FALSE())),VLOOKUP(D4015,FOLIOS,6,FALSE()),"not used")</f>
        <v>not used</v>
      </c>
      <c r="P4015" s="84" t="n">
        <f aca="false">IF($N4015="P",VLOOKUP(H4015,PrcBuckets,2,FALSE()),0)</f>
        <v>0</v>
      </c>
      <c r="Q4015" s="84" t="n">
        <f aca="false">IF($N4015="D",VLOOKUP(H4015,BasisBuckets,2,FALSE()),0)</f>
        <v>13</v>
      </c>
      <c r="R4015" s="84" t="n">
        <f aca="false">IF($N4015="PHY",VLOOKUP(H4015,PGDBuckets,2,FALSE()),0)</f>
        <v>0</v>
      </c>
      <c r="S4015" s="84" t="n">
        <f aca="false">IF($N4015="G",VLOOKUP(H4015,PGDBuckets,2,FALSE()),0)</f>
        <v>0</v>
      </c>
      <c r="T4015" s="84" t="n">
        <f aca="false">SUM(P4015:S4015)</f>
        <v>13</v>
      </c>
      <c r="U4015" s="84" t="str">
        <f aca="false">IF(O4015="not used","-",O4015&amp;N4015&amp;T4015)</f>
        <v>-</v>
      </c>
      <c r="V4015" s="84" t="str">
        <f aca="false">IF(O4015="Not Used","-",VLOOKUP(D4015,FOLIOS,7,FALSE())&amp;H4015)</f>
        <v>-</v>
      </c>
      <c r="W4015" s="84" t="str">
        <f aca="false">IF(U4015="-","-",O4015&amp;E4015&amp;H4015)</f>
        <v>-</v>
      </c>
      <c r="X4015" s="85" t="str">
        <f aca="false">D4015&amp;G4015</f>
        <v>FT-CAND-ERMS-BASIF-NTHWST/CANBR</v>
      </c>
      <c r="AF4015" s="0" t="str">
        <f aca="false">D4015&amp;V4015</f>
        <v>FT-CAND-ERMS-BAS-</v>
      </c>
    </row>
    <row r="4016" customFormat="false" ht="12.75" hidden="false" customHeight="false" outlineLevel="0" collapsed="false">
      <c r="A4016" s="81" t="n">
        <v>36682</v>
      </c>
      <c r="B4016" s="82" t="s">
        <v>55</v>
      </c>
      <c r="C4016" s="82" t="s">
        <v>56</v>
      </c>
      <c r="D4016" s="82" t="s">
        <v>107</v>
      </c>
      <c r="E4016" s="82" t="s">
        <v>21</v>
      </c>
      <c r="F4016" s="81"/>
      <c r="G4016" s="82" t="s">
        <v>86</v>
      </c>
      <c r="H4016" s="90" t="n">
        <v>39508</v>
      </c>
      <c r="I4016" s="82" t="n">
        <v>0</v>
      </c>
      <c r="J4016" s="82" t="n">
        <v>0</v>
      </c>
      <c r="K4016" s="83" t="n">
        <f aca="false">IF(J4016=0,0,J4016/I4016)</f>
        <v>0</v>
      </c>
      <c r="L4016" s="83" t="n">
        <f aca="false">I4016/UOM</f>
        <v>0</v>
      </c>
      <c r="M4016" s="83" t="n">
        <f aca="false">J4016/UOM</f>
        <v>0</v>
      </c>
      <c r="N4016" s="84" t="str">
        <f aca="false">IF(F4016="P","PHY",IF(F4016="G","G",E4016))</f>
        <v>D</v>
      </c>
      <c r="O4016" s="84" t="str">
        <f aca="false">IF(ISNA(VLOOKUP(G4016,BadCanCurves,1,FALSE())),VLOOKUP(D4016,FOLIOS,6,FALSE()),"not used")</f>
        <v>not used</v>
      </c>
      <c r="P4016" s="84" t="n">
        <f aca="false">IF($N4016="P",VLOOKUP(H4016,PrcBuckets,2,FALSE()),0)</f>
        <v>0</v>
      </c>
      <c r="Q4016" s="84" t="n">
        <f aca="false">IF($N4016="D",VLOOKUP(H4016,BasisBuckets,2,FALSE()),0)</f>
        <v>13</v>
      </c>
      <c r="R4016" s="84" t="n">
        <f aca="false">IF($N4016="PHY",VLOOKUP(H4016,PGDBuckets,2,FALSE()),0)</f>
        <v>0</v>
      </c>
      <c r="S4016" s="84" t="n">
        <f aca="false">IF($N4016="G",VLOOKUP(H4016,PGDBuckets,2,FALSE()),0)</f>
        <v>0</v>
      </c>
      <c r="T4016" s="84" t="n">
        <f aca="false">SUM(P4016:S4016)</f>
        <v>13</v>
      </c>
      <c r="U4016" s="84" t="str">
        <f aca="false">IF(O4016="not used","-",O4016&amp;N4016&amp;T4016)</f>
        <v>-</v>
      </c>
      <c r="V4016" s="84" t="str">
        <f aca="false">IF(O4016="Not Used","-",VLOOKUP(D4016,FOLIOS,7,FALSE())&amp;H4016)</f>
        <v>-</v>
      </c>
      <c r="W4016" s="84" t="str">
        <f aca="false">IF(U4016="-","-",O4016&amp;E4016&amp;H4016)</f>
        <v>-</v>
      </c>
      <c r="X4016" s="85" t="str">
        <f aca="false">D4016&amp;G4016</f>
        <v>FT-CAND-ERMS-BASIF-NTHWST/CANBR</v>
      </c>
      <c r="AF4016" s="0" t="str">
        <f aca="false">D4016&amp;V4016</f>
        <v>FT-CAND-ERMS-BAS-</v>
      </c>
    </row>
    <row r="4017" customFormat="false" ht="12.75" hidden="false" customHeight="false" outlineLevel="0" collapsed="false">
      <c r="A4017" s="81" t="n">
        <v>36682</v>
      </c>
      <c r="B4017" s="82" t="s">
        <v>55</v>
      </c>
      <c r="C4017" s="82" t="s">
        <v>56</v>
      </c>
      <c r="D4017" s="82" t="s">
        <v>107</v>
      </c>
      <c r="E4017" s="82" t="s">
        <v>21</v>
      </c>
      <c r="F4017" s="81"/>
      <c r="G4017" s="82" t="s">
        <v>86</v>
      </c>
      <c r="H4017" s="90" t="n">
        <v>39630</v>
      </c>
      <c r="I4017" s="82" t="n">
        <v>0</v>
      </c>
      <c r="J4017" s="82" t="n">
        <v>0</v>
      </c>
      <c r="K4017" s="83" t="n">
        <f aca="false">IF(J4017=0,0,J4017/I4017)</f>
        <v>0</v>
      </c>
      <c r="L4017" s="83" t="n">
        <f aca="false">I4017/UOM</f>
        <v>0</v>
      </c>
      <c r="M4017" s="83" t="n">
        <f aca="false">J4017/UOM</f>
        <v>0</v>
      </c>
      <c r="N4017" s="84" t="str">
        <f aca="false">IF(F4017="P","PHY",IF(F4017="G","G",E4017))</f>
        <v>D</v>
      </c>
      <c r="O4017" s="84" t="str">
        <f aca="false">IF(ISNA(VLOOKUP(G4017,BadCanCurves,1,FALSE())),VLOOKUP(D4017,FOLIOS,6,FALSE()),"not used")</f>
        <v>not used</v>
      </c>
      <c r="P4017" s="84" t="n">
        <f aca="false">IF($N4017="P",VLOOKUP(H4017,PrcBuckets,2,FALSE()),0)</f>
        <v>0</v>
      </c>
      <c r="Q4017" s="84" t="n">
        <f aca="false">IF($N4017="D",VLOOKUP(H4017,BasisBuckets,2,FALSE()),0)</f>
        <v>13</v>
      </c>
      <c r="R4017" s="84" t="n">
        <f aca="false">IF($N4017="PHY",VLOOKUP(H4017,PGDBuckets,2,FALSE()),0)</f>
        <v>0</v>
      </c>
      <c r="S4017" s="84" t="n">
        <f aca="false">IF($N4017="G",VLOOKUP(H4017,PGDBuckets,2,FALSE()),0)</f>
        <v>0</v>
      </c>
      <c r="T4017" s="84" t="n">
        <f aca="false">SUM(P4017:S4017)</f>
        <v>13</v>
      </c>
      <c r="U4017" s="84" t="str">
        <f aca="false">IF(O4017="not used","-",O4017&amp;N4017&amp;T4017)</f>
        <v>-</v>
      </c>
      <c r="V4017" s="84" t="str">
        <f aca="false">IF(O4017="Not Used","-",VLOOKUP(D4017,FOLIOS,7,FALSE())&amp;H4017)</f>
        <v>-</v>
      </c>
      <c r="W4017" s="84" t="str">
        <f aca="false">IF(U4017="-","-",O4017&amp;E4017&amp;H4017)</f>
        <v>-</v>
      </c>
      <c r="X4017" s="85" t="str">
        <f aca="false">D4017&amp;G4017</f>
        <v>FT-CAND-ERMS-BASIF-NTHWST/CANBR</v>
      </c>
      <c r="AF4017" s="0" t="str">
        <f aca="false">D4017&amp;V4017</f>
        <v>FT-CAND-ERMS-BAS-</v>
      </c>
    </row>
    <row r="4018" customFormat="false" ht="12.75" hidden="false" customHeight="false" outlineLevel="0" collapsed="false">
      <c r="A4018" s="81" t="n">
        <v>36682</v>
      </c>
      <c r="B4018" s="82" t="s">
        <v>55</v>
      </c>
      <c r="C4018" s="82" t="s">
        <v>56</v>
      </c>
      <c r="D4018" s="82" t="s">
        <v>107</v>
      </c>
      <c r="E4018" s="82" t="s">
        <v>21</v>
      </c>
      <c r="F4018" s="81"/>
      <c r="G4018" s="82" t="s">
        <v>86</v>
      </c>
      <c r="H4018" s="90" t="n">
        <v>39661</v>
      </c>
      <c r="I4018" s="82" t="n">
        <v>0</v>
      </c>
      <c r="J4018" s="82" t="n">
        <v>0</v>
      </c>
      <c r="K4018" s="83" t="n">
        <f aca="false">IF(J4018=0,0,J4018/I4018)</f>
        <v>0</v>
      </c>
      <c r="L4018" s="83" t="n">
        <f aca="false">I4018/UOM</f>
        <v>0</v>
      </c>
      <c r="M4018" s="83" t="n">
        <f aca="false">J4018/UOM</f>
        <v>0</v>
      </c>
      <c r="N4018" s="84" t="str">
        <f aca="false">IF(F4018="P","PHY",IF(F4018="G","G",E4018))</f>
        <v>D</v>
      </c>
      <c r="O4018" s="84" t="str">
        <f aca="false">IF(ISNA(VLOOKUP(G4018,BadCanCurves,1,FALSE())),VLOOKUP(D4018,FOLIOS,6,FALSE()),"not used")</f>
        <v>not used</v>
      </c>
      <c r="P4018" s="84" t="n">
        <f aca="false">IF($N4018="P",VLOOKUP(H4018,PrcBuckets,2,FALSE()),0)</f>
        <v>0</v>
      </c>
      <c r="Q4018" s="84" t="n">
        <f aca="false">IF($N4018="D",VLOOKUP(H4018,BasisBuckets,2,FALSE()),0)</f>
        <v>13</v>
      </c>
      <c r="R4018" s="84" t="n">
        <f aca="false">IF($N4018="PHY",VLOOKUP(H4018,PGDBuckets,2,FALSE()),0)</f>
        <v>0</v>
      </c>
      <c r="S4018" s="84" t="n">
        <f aca="false">IF($N4018="G",VLOOKUP(H4018,PGDBuckets,2,FALSE()),0)</f>
        <v>0</v>
      </c>
      <c r="T4018" s="84" t="n">
        <f aca="false">SUM(P4018:S4018)</f>
        <v>13</v>
      </c>
      <c r="U4018" s="84" t="str">
        <f aca="false">IF(O4018="not used","-",O4018&amp;N4018&amp;T4018)</f>
        <v>-</v>
      </c>
      <c r="V4018" s="84" t="str">
        <f aca="false">IF(O4018="Not Used","-",VLOOKUP(D4018,FOLIOS,7,FALSE())&amp;H4018)</f>
        <v>-</v>
      </c>
      <c r="W4018" s="84" t="str">
        <f aca="false">IF(U4018="-","-",O4018&amp;E4018&amp;H4018)</f>
        <v>-</v>
      </c>
      <c r="X4018" s="85" t="str">
        <f aca="false">D4018&amp;G4018</f>
        <v>FT-CAND-ERMS-BASIF-NTHWST/CANBR</v>
      </c>
      <c r="AF4018" s="0" t="str">
        <f aca="false">D4018&amp;V4018</f>
        <v>FT-CAND-ERMS-BAS-</v>
      </c>
    </row>
    <row r="4019" customFormat="false" ht="12.75" hidden="false" customHeight="false" outlineLevel="0" collapsed="false">
      <c r="A4019" s="81" t="n">
        <v>36682</v>
      </c>
      <c r="B4019" s="82" t="s">
        <v>55</v>
      </c>
      <c r="C4019" s="82" t="s">
        <v>56</v>
      </c>
      <c r="D4019" s="82" t="s">
        <v>107</v>
      </c>
      <c r="E4019" s="82" t="s">
        <v>21</v>
      </c>
      <c r="F4019" s="81"/>
      <c r="G4019" s="82" t="s">
        <v>86</v>
      </c>
      <c r="H4019" s="90" t="n">
        <v>39692</v>
      </c>
      <c r="I4019" s="82" t="n">
        <v>0</v>
      </c>
      <c r="J4019" s="82" t="n">
        <v>0</v>
      </c>
      <c r="K4019" s="83" t="n">
        <f aca="false">IF(J4019=0,0,J4019/I4019)</f>
        <v>0</v>
      </c>
      <c r="L4019" s="83" t="n">
        <f aca="false">I4019/UOM</f>
        <v>0</v>
      </c>
      <c r="M4019" s="83" t="n">
        <f aca="false">J4019/UOM</f>
        <v>0</v>
      </c>
      <c r="N4019" s="84" t="str">
        <f aca="false">IF(F4019="P","PHY",IF(F4019="G","G",E4019))</f>
        <v>D</v>
      </c>
      <c r="O4019" s="84" t="str">
        <f aca="false">IF(ISNA(VLOOKUP(G4019,BadCanCurves,1,FALSE())),VLOOKUP(D4019,FOLIOS,6,FALSE()),"not used")</f>
        <v>not used</v>
      </c>
      <c r="P4019" s="84" t="n">
        <f aca="false">IF($N4019="P",VLOOKUP(H4019,PrcBuckets,2,FALSE()),0)</f>
        <v>0</v>
      </c>
      <c r="Q4019" s="84" t="n">
        <f aca="false">IF($N4019="D",VLOOKUP(H4019,BasisBuckets,2,FALSE()),0)</f>
        <v>13</v>
      </c>
      <c r="R4019" s="84" t="n">
        <f aca="false">IF($N4019="PHY",VLOOKUP(H4019,PGDBuckets,2,FALSE()),0)</f>
        <v>0</v>
      </c>
      <c r="S4019" s="84" t="n">
        <f aca="false">IF($N4019="G",VLOOKUP(H4019,PGDBuckets,2,FALSE()),0)</f>
        <v>0</v>
      </c>
      <c r="T4019" s="84" t="n">
        <f aca="false">SUM(P4019:S4019)</f>
        <v>13</v>
      </c>
      <c r="U4019" s="84" t="str">
        <f aca="false">IF(O4019="not used","-",O4019&amp;N4019&amp;T4019)</f>
        <v>-</v>
      </c>
      <c r="V4019" s="84" t="str">
        <f aca="false">IF(O4019="Not Used","-",VLOOKUP(D4019,FOLIOS,7,FALSE())&amp;H4019)</f>
        <v>-</v>
      </c>
      <c r="W4019" s="84" t="str">
        <f aca="false">IF(U4019="-","-",O4019&amp;E4019&amp;H4019)</f>
        <v>-</v>
      </c>
      <c r="X4019" s="85" t="str">
        <f aca="false">D4019&amp;G4019</f>
        <v>FT-CAND-ERMS-BASIF-NTHWST/CANBR</v>
      </c>
      <c r="AF4019" s="0" t="str">
        <f aca="false">D4019&amp;V4019</f>
        <v>FT-CAND-ERMS-BAS-</v>
      </c>
    </row>
    <row r="4020" customFormat="false" ht="12.75" hidden="false" customHeight="false" outlineLevel="0" collapsed="false">
      <c r="A4020" s="81" t="n">
        <v>36682</v>
      </c>
      <c r="B4020" s="82" t="s">
        <v>55</v>
      </c>
      <c r="C4020" s="82" t="s">
        <v>56</v>
      </c>
      <c r="D4020" s="82" t="s">
        <v>107</v>
      </c>
      <c r="E4020" s="82" t="s">
        <v>21</v>
      </c>
      <c r="F4020" s="81"/>
      <c r="G4020" s="82" t="s">
        <v>86</v>
      </c>
      <c r="H4020" s="90" t="n">
        <v>39722</v>
      </c>
      <c r="I4020" s="82" t="n">
        <v>0</v>
      </c>
      <c r="J4020" s="82" t="n">
        <v>0</v>
      </c>
      <c r="K4020" s="83" t="n">
        <f aca="false">IF(J4020=0,0,J4020/I4020)</f>
        <v>0</v>
      </c>
      <c r="L4020" s="83" t="n">
        <f aca="false">I4020/UOM</f>
        <v>0</v>
      </c>
      <c r="M4020" s="83" t="n">
        <f aca="false">J4020/UOM</f>
        <v>0</v>
      </c>
      <c r="N4020" s="84" t="str">
        <f aca="false">IF(F4020="P","PHY",IF(F4020="G","G",E4020))</f>
        <v>D</v>
      </c>
      <c r="O4020" s="84" t="str">
        <f aca="false">IF(ISNA(VLOOKUP(G4020,BadCanCurves,1,FALSE())),VLOOKUP(D4020,FOLIOS,6,FALSE()),"not used")</f>
        <v>not used</v>
      </c>
      <c r="P4020" s="84" t="n">
        <f aca="false">IF($N4020="P",VLOOKUP(H4020,PrcBuckets,2,FALSE()),0)</f>
        <v>0</v>
      </c>
      <c r="Q4020" s="84" t="n">
        <f aca="false">IF($N4020="D",VLOOKUP(H4020,BasisBuckets,2,FALSE()),0)</f>
        <v>13</v>
      </c>
      <c r="R4020" s="84" t="n">
        <f aca="false">IF($N4020="PHY",VLOOKUP(H4020,PGDBuckets,2,FALSE()),0)</f>
        <v>0</v>
      </c>
      <c r="S4020" s="84" t="n">
        <f aca="false">IF($N4020="G",VLOOKUP(H4020,PGDBuckets,2,FALSE()),0)</f>
        <v>0</v>
      </c>
      <c r="T4020" s="84" t="n">
        <f aca="false">SUM(P4020:S4020)</f>
        <v>13</v>
      </c>
      <c r="U4020" s="84" t="str">
        <f aca="false">IF(O4020="not used","-",O4020&amp;N4020&amp;T4020)</f>
        <v>-</v>
      </c>
      <c r="V4020" s="84" t="str">
        <f aca="false">IF(O4020="Not Used","-",VLOOKUP(D4020,FOLIOS,7,FALSE())&amp;H4020)</f>
        <v>-</v>
      </c>
      <c r="W4020" s="84" t="str">
        <f aca="false">IF(U4020="-","-",O4020&amp;E4020&amp;H4020)</f>
        <v>-</v>
      </c>
      <c r="X4020" s="85" t="str">
        <f aca="false">D4020&amp;G4020</f>
        <v>FT-CAND-ERMS-BASIF-NTHWST/CANBR</v>
      </c>
      <c r="AF4020" s="0" t="str">
        <f aca="false">D4020&amp;V4020</f>
        <v>FT-CAND-ERMS-BAS-</v>
      </c>
    </row>
    <row r="4021" customFormat="false" ht="12.75" hidden="false" customHeight="false" outlineLevel="0" collapsed="false">
      <c r="A4021" s="81" t="n">
        <v>36682</v>
      </c>
      <c r="B4021" s="82" t="s">
        <v>55</v>
      </c>
      <c r="C4021" s="82" t="s">
        <v>56</v>
      </c>
      <c r="D4021" s="82" t="s">
        <v>107</v>
      </c>
      <c r="E4021" s="82" t="s">
        <v>21</v>
      </c>
      <c r="F4021" s="81"/>
      <c r="G4021" s="82" t="s">
        <v>86</v>
      </c>
      <c r="H4021" s="90" t="n">
        <v>39753</v>
      </c>
      <c r="I4021" s="82" t="n">
        <v>0</v>
      </c>
      <c r="J4021" s="82" t="n">
        <v>0</v>
      </c>
      <c r="K4021" s="83" t="n">
        <f aca="false">IF(J4021=0,0,J4021/I4021)</f>
        <v>0</v>
      </c>
      <c r="L4021" s="83" t="n">
        <f aca="false">I4021/UOM</f>
        <v>0</v>
      </c>
      <c r="M4021" s="83" t="n">
        <f aca="false">J4021/UOM</f>
        <v>0</v>
      </c>
      <c r="N4021" s="84" t="str">
        <f aca="false">IF(F4021="P","PHY",IF(F4021="G","G",E4021))</f>
        <v>D</v>
      </c>
      <c r="O4021" s="84" t="str">
        <f aca="false">IF(ISNA(VLOOKUP(G4021,BadCanCurves,1,FALSE())),VLOOKUP(D4021,FOLIOS,6,FALSE()),"not used")</f>
        <v>not used</v>
      </c>
      <c r="P4021" s="84" t="n">
        <f aca="false">IF($N4021="P",VLOOKUP(H4021,PrcBuckets,2,FALSE()),0)</f>
        <v>0</v>
      </c>
      <c r="Q4021" s="84" t="n">
        <f aca="false">IF($N4021="D",VLOOKUP(H4021,BasisBuckets,2,FALSE()),0)</f>
        <v>13</v>
      </c>
      <c r="R4021" s="84" t="n">
        <f aca="false">IF($N4021="PHY",VLOOKUP(H4021,PGDBuckets,2,FALSE()),0)</f>
        <v>0</v>
      </c>
      <c r="S4021" s="84" t="n">
        <f aca="false">IF($N4021="G",VLOOKUP(H4021,PGDBuckets,2,FALSE()),0)</f>
        <v>0</v>
      </c>
      <c r="T4021" s="84" t="n">
        <f aca="false">SUM(P4021:S4021)</f>
        <v>13</v>
      </c>
      <c r="U4021" s="84" t="str">
        <f aca="false">IF(O4021="not used","-",O4021&amp;N4021&amp;T4021)</f>
        <v>-</v>
      </c>
      <c r="V4021" s="84" t="str">
        <f aca="false">IF(O4021="Not Used","-",VLOOKUP(D4021,FOLIOS,7,FALSE())&amp;H4021)</f>
        <v>-</v>
      </c>
      <c r="W4021" s="84" t="str">
        <f aca="false">IF(U4021="-","-",O4021&amp;E4021&amp;H4021)</f>
        <v>-</v>
      </c>
      <c r="X4021" s="85" t="str">
        <f aca="false">D4021&amp;G4021</f>
        <v>FT-CAND-ERMS-BASIF-NTHWST/CANBR</v>
      </c>
      <c r="AF4021" s="0" t="str">
        <f aca="false">D4021&amp;V4021</f>
        <v>FT-CAND-ERMS-BAS-</v>
      </c>
    </row>
    <row r="4022" customFormat="false" ht="12.75" hidden="false" customHeight="false" outlineLevel="0" collapsed="false">
      <c r="A4022" s="81" t="n">
        <v>36682</v>
      </c>
      <c r="B4022" s="82" t="s">
        <v>55</v>
      </c>
      <c r="C4022" s="82" t="s">
        <v>56</v>
      </c>
      <c r="D4022" s="82" t="s">
        <v>107</v>
      </c>
      <c r="E4022" s="82" t="s">
        <v>21</v>
      </c>
      <c r="F4022" s="81"/>
      <c r="G4022" s="82" t="s">
        <v>86</v>
      </c>
      <c r="H4022" s="90" t="n">
        <v>39783</v>
      </c>
      <c r="I4022" s="82" t="n">
        <v>0</v>
      </c>
      <c r="J4022" s="82" t="n">
        <v>0</v>
      </c>
      <c r="K4022" s="83" t="n">
        <f aca="false">IF(J4022=0,0,J4022/I4022)</f>
        <v>0</v>
      </c>
      <c r="L4022" s="83" t="n">
        <f aca="false">I4022/UOM</f>
        <v>0</v>
      </c>
      <c r="M4022" s="83" t="n">
        <f aca="false">J4022/UOM</f>
        <v>0</v>
      </c>
      <c r="N4022" s="84" t="str">
        <f aca="false">IF(F4022="P","PHY",IF(F4022="G","G",E4022))</f>
        <v>D</v>
      </c>
      <c r="O4022" s="84" t="str">
        <f aca="false">IF(ISNA(VLOOKUP(G4022,BadCanCurves,1,FALSE())),VLOOKUP(D4022,FOLIOS,6,FALSE()),"not used")</f>
        <v>not used</v>
      </c>
      <c r="P4022" s="84" t="n">
        <f aca="false">IF($N4022="P",VLOOKUP(H4022,PrcBuckets,2,FALSE()),0)</f>
        <v>0</v>
      </c>
      <c r="Q4022" s="84" t="n">
        <f aca="false">IF($N4022="D",VLOOKUP(H4022,BasisBuckets,2,FALSE()),0)</f>
        <v>13</v>
      </c>
      <c r="R4022" s="84" t="n">
        <f aca="false">IF($N4022="PHY",VLOOKUP(H4022,PGDBuckets,2,FALSE()),0)</f>
        <v>0</v>
      </c>
      <c r="S4022" s="84" t="n">
        <f aca="false">IF($N4022="G",VLOOKUP(H4022,PGDBuckets,2,FALSE()),0)</f>
        <v>0</v>
      </c>
      <c r="T4022" s="84" t="n">
        <f aca="false">SUM(P4022:S4022)</f>
        <v>13</v>
      </c>
      <c r="U4022" s="84" t="str">
        <f aca="false">IF(O4022="not used","-",O4022&amp;N4022&amp;T4022)</f>
        <v>-</v>
      </c>
      <c r="V4022" s="84" t="str">
        <f aca="false">IF(O4022="Not Used","-",VLOOKUP(D4022,FOLIOS,7,FALSE())&amp;H4022)</f>
        <v>-</v>
      </c>
      <c r="W4022" s="84" t="str">
        <f aca="false">IF(U4022="-","-",O4022&amp;E4022&amp;H4022)</f>
        <v>-</v>
      </c>
      <c r="X4022" s="85" t="str">
        <f aca="false">D4022&amp;G4022</f>
        <v>FT-CAND-ERMS-BASIF-NTHWST/CANBR</v>
      </c>
      <c r="AF4022" s="0" t="str">
        <f aca="false">D4022&amp;V4022</f>
        <v>FT-CAND-ERMS-BAS-</v>
      </c>
    </row>
    <row r="4023" customFormat="false" ht="12.75" hidden="false" customHeight="false" outlineLevel="0" collapsed="false">
      <c r="A4023" s="81" t="n">
        <v>36682</v>
      </c>
      <c r="B4023" s="82" t="s">
        <v>55</v>
      </c>
      <c r="C4023" s="82" t="s">
        <v>56</v>
      </c>
      <c r="D4023" s="82" t="s">
        <v>107</v>
      </c>
      <c r="E4023" s="82" t="s">
        <v>21</v>
      </c>
      <c r="F4023" s="81"/>
      <c r="G4023" s="82" t="s">
        <v>86</v>
      </c>
      <c r="H4023" s="90" t="n">
        <v>39814</v>
      </c>
      <c r="I4023" s="82" t="n">
        <v>0</v>
      </c>
      <c r="J4023" s="82" t="n">
        <v>0</v>
      </c>
      <c r="K4023" s="83" t="n">
        <f aca="false">IF(J4023=0,0,J4023/I4023)</f>
        <v>0</v>
      </c>
      <c r="L4023" s="83" t="n">
        <f aca="false">I4023/UOM</f>
        <v>0</v>
      </c>
      <c r="M4023" s="83" t="n">
        <f aca="false">J4023/UOM</f>
        <v>0</v>
      </c>
      <c r="N4023" s="84" t="str">
        <f aca="false">IF(F4023="P","PHY",IF(F4023="G","G",E4023))</f>
        <v>D</v>
      </c>
      <c r="O4023" s="84" t="str">
        <f aca="false">IF(ISNA(VLOOKUP(G4023,BadCanCurves,1,FALSE())),VLOOKUP(D4023,FOLIOS,6,FALSE()),"not used")</f>
        <v>not used</v>
      </c>
      <c r="P4023" s="84" t="n">
        <f aca="false">IF($N4023="P",VLOOKUP(H4023,PrcBuckets,2,FALSE()),0)</f>
        <v>0</v>
      </c>
      <c r="Q4023" s="84" t="n">
        <f aca="false">IF($N4023="D",VLOOKUP(H4023,BasisBuckets,2,FALSE()),0)</f>
        <v>13</v>
      </c>
      <c r="R4023" s="84" t="n">
        <f aca="false">IF($N4023="PHY",VLOOKUP(H4023,PGDBuckets,2,FALSE()),0)</f>
        <v>0</v>
      </c>
      <c r="S4023" s="84" t="n">
        <f aca="false">IF($N4023="G",VLOOKUP(H4023,PGDBuckets,2,FALSE()),0)</f>
        <v>0</v>
      </c>
      <c r="T4023" s="84" t="n">
        <f aca="false">SUM(P4023:S4023)</f>
        <v>13</v>
      </c>
      <c r="U4023" s="84" t="str">
        <f aca="false">IF(O4023="not used","-",O4023&amp;N4023&amp;T4023)</f>
        <v>-</v>
      </c>
      <c r="V4023" s="84" t="str">
        <f aca="false">IF(O4023="Not Used","-",VLOOKUP(D4023,FOLIOS,7,FALSE())&amp;H4023)</f>
        <v>-</v>
      </c>
      <c r="W4023" s="84" t="str">
        <f aca="false">IF(U4023="-","-",O4023&amp;E4023&amp;H4023)</f>
        <v>-</v>
      </c>
      <c r="X4023" s="85" t="str">
        <f aca="false">D4023&amp;G4023</f>
        <v>FT-CAND-ERMS-BASIF-NTHWST/CANBR</v>
      </c>
      <c r="AF4023" s="0" t="str">
        <f aca="false">D4023&amp;V4023</f>
        <v>FT-CAND-ERMS-BAS-</v>
      </c>
    </row>
    <row r="4024" customFormat="false" ht="12.75" hidden="false" customHeight="false" outlineLevel="0" collapsed="false">
      <c r="A4024" s="81" t="n">
        <v>36682</v>
      </c>
      <c r="B4024" s="82" t="s">
        <v>55</v>
      </c>
      <c r="C4024" s="82" t="s">
        <v>56</v>
      </c>
      <c r="D4024" s="82" t="s">
        <v>107</v>
      </c>
      <c r="E4024" s="82" t="s">
        <v>21</v>
      </c>
      <c r="F4024" s="81"/>
      <c r="G4024" s="82" t="s">
        <v>86</v>
      </c>
      <c r="H4024" s="90" t="n">
        <v>39845</v>
      </c>
      <c r="I4024" s="82" t="n">
        <v>0</v>
      </c>
      <c r="J4024" s="82" t="n">
        <v>0</v>
      </c>
      <c r="K4024" s="83" t="n">
        <f aca="false">IF(J4024=0,0,J4024/I4024)</f>
        <v>0</v>
      </c>
      <c r="L4024" s="83" t="n">
        <f aca="false">I4024/UOM</f>
        <v>0</v>
      </c>
      <c r="M4024" s="83" t="n">
        <f aca="false">J4024/UOM</f>
        <v>0</v>
      </c>
      <c r="N4024" s="84" t="str">
        <f aca="false">IF(F4024="P","PHY",IF(F4024="G","G",E4024))</f>
        <v>D</v>
      </c>
      <c r="O4024" s="84" t="str">
        <f aca="false">IF(ISNA(VLOOKUP(G4024,BadCanCurves,1,FALSE())),VLOOKUP(D4024,FOLIOS,6,FALSE()),"not used")</f>
        <v>not used</v>
      </c>
      <c r="P4024" s="84" t="n">
        <f aca="false">IF($N4024="P",VLOOKUP(H4024,PrcBuckets,2,FALSE()),0)</f>
        <v>0</v>
      </c>
      <c r="Q4024" s="84" t="n">
        <f aca="false">IF($N4024="D",VLOOKUP(H4024,BasisBuckets,2,FALSE()),0)</f>
        <v>13</v>
      </c>
      <c r="R4024" s="84" t="n">
        <f aca="false">IF($N4024="PHY",VLOOKUP(H4024,PGDBuckets,2,FALSE()),0)</f>
        <v>0</v>
      </c>
      <c r="S4024" s="84" t="n">
        <f aca="false">IF($N4024="G",VLOOKUP(H4024,PGDBuckets,2,FALSE()),0)</f>
        <v>0</v>
      </c>
      <c r="T4024" s="84" t="n">
        <f aca="false">SUM(P4024:S4024)</f>
        <v>13</v>
      </c>
      <c r="U4024" s="84" t="str">
        <f aca="false">IF(O4024="not used","-",O4024&amp;N4024&amp;T4024)</f>
        <v>-</v>
      </c>
      <c r="V4024" s="84" t="str">
        <f aca="false">IF(O4024="Not Used","-",VLOOKUP(D4024,FOLIOS,7,FALSE())&amp;H4024)</f>
        <v>-</v>
      </c>
      <c r="W4024" s="84" t="str">
        <f aca="false">IF(U4024="-","-",O4024&amp;E4024&amp;H4024)</f>
        <v>-</v>
      </c>
      <c r="X4024" s="85" t="str">
        <f aca="false">D4024&amp;G4024</f>
        <v>FT-CAND-ERMS-BASIF-NTHWST/CANBR</v>
      </c>
      <c r="AF4024" s="0" t="str">
        <f aca="false">D4024&amp;V4024</f>
        <v>FT-CAND-ERMS-BAS-</v>
      </c>
    </row>
    <row r="4025" customFormat="false" ht="12.75" hidden="false" customHeight="false" outlineLevel="0" collapsed="false">
      <c r="A4025" s="81" t="n">
        <v>36682</v>
      </c>
      <c r="B4025" s="82" t="s">
        <v>55</v>
      </c>
      <c r="C4025" s="82" t="s">
        <v>56</v>
      </c>
      <c r="D4025" s="82" t="s">
        <v>107</v>
      </c>
      <c r="E4025" s="82" t="s">
        <v>21</v>
      </c>
      <c r="F4025" s="81"/>
      <c r="G4025" s="82" t="s">
        <v>86</v>
      </c>
      <c r="H4025" s="90" t="n">
        <v>39873</v>
      </c>
      <c r="I4025" s="82" t="n">
        <v>0</v>
      </c>
      <c r="J4025" s="82" t="n">
        <v>0</v>
      </c>
      <c r="K4025" s="83" t="n">
        <f aca="false">IF(J4025=0,0,J4025/I4025)</f>
        <v>0</v>
      </c>
      <c r="L4025" s="83" t="n">
        <f aca="false">I4025/UOM</f>
        <v>0</v>
      </c>
      <c r="M4025" s="83" t="n">
        <f aca="false">J4025/UOM</f>
        <v>0</v>
      </c>
      <c r="N4025" s="84" t="str">
        <f aca="false">IF(F4025="P","PHY",IF(F4025="G","G",E4025))</f>
        <v>D</v>
      </c>
      <c r="O4025" s="84" t="str">
        <f aca="false">IF(ISNA(VLOOKUP(G4025,BadCanCurves,1,FALSE())),VLOOKUP(D4025,FOLIOS,6,FALSE()),"not used")</f>
        <v>not used</v>
      </c>
      <c r="P4025" s="84" t="n">
        <f aca="false">IF($N4025="P",VLOOKUP(H4025,PrcBuckets,2,FALSE()),0)</f>
        <v>0</v>
      </c>
      <c r="Q4025" s="84" t="n">
        <f aca="false">IF($N4025="D",VLOOKUP(H4025,BasisBuckets,2,FALSE()),0)</f>
        <v>13</v>
      </c>
      <c r="R4025" s="84" t="n">
        <f aca="false">IF($N4025="PHY",VLOOKUP(H4025,PGDBuckets,2,FALSE()),0)</f>
        <v>0</v>
      </c>
      <c r="S4025" s="84" t="n">
        <f aca="false">IF($N4025="G",VLOOKUP(H4025,PGDBuckets,2,FALSE()),0)</f>
        <v>0</v>
      </c>
      <c r="T4025" s="84" t="n">
        <f aca="false">SUM(P4025:S4025)</f>
        <v>13</v>
      </c>
      <c r="U4025" s="84" t="str">
        <f aca="false">IF(O4025="not used","-",O4025&amp;N4025&amp;T4025)</f>
        <v>-</v>
      </c>
      <c r="V4025" s="84" t="str">
        <f aca="false">IF(O4025="Not Used","-",VLOOKUP(D4025,FOLIOS,7,FALSE())&amp;H4025)</f>
        <v>-</v>
      </c>
      <c r="W4025" s="84" t="str">
        <f aca="false">IF(U4025="-","-",O4025&amp;E4025&amp;H4025)</f>
        <v>-</v>
      </c>
      <c r="X4025" s="85" t="str">
        <f aca="false">D4025&amp;G4025</f>
        <v>FT-CAND-ERMS-BASIF-NTHWST/CANBR</v>
      </c>
      <c r="AF4025" s="0" t="str">
        <f aca="false">D4025&amp;V4025</f>
        <v>FT-CAND-ERMS-BAS-</v>
      </c>
    </row>
    <row r="4026" customFormat="false" ht="12.75" hidden="false" customHeight="false" outlineLevel="0" collapsed="false">
      <c r="A4026" s="81" t="n">
        <v>36682</v>
      </c>
      <c r="B4026" s="82" t="s">
        <v>55</v>
      </c>
      <c r="C4026" s="82" t="s">
        <v>56</v>
      </c>
      <c r="D4026" s="82" t="s">
        <v>107</v>
      </c>
      <c r="E4026" s="82" t="s">
        <v>21</v>
      </c>
      <c r="F4026" s="81"/>
      <c r="G4026" s="82" t="s">
        <v>86</v>
      </c>
      <c r="H4026" s="90" t="n">
        <v>39995</v>
      </c>
      <c r="I4026" s="82" t="n">
        <v>0</v>
      </c>
      <c r="J4026" s="82" t="n">
        <v>0</v>
      </c>
      <c r="K4026" s="83" t="n">
        <f aca="false">IF(J4026=0,0,J4026/I4026)</f>
        <v>0</v>
      </c>
      <c r="L4026" s="83" t="n">
        <f aca="false">I4026/UOM</f>
        <v>0</v>
      </c>
      <c r="M4026" s="83" t="n">
        <f aca="false">J4026/UOM</f>
        <v>0</v>
      </c>
      <c r="N4026" s="84" t="str">
        <f aca="false">IF(F4026="P","PHY",IF(F4026="G","G",E4026))</f>
        <v>D</v>
      </c>
      <c r="O4026" s="84" t="str">
        <f aca="false">IF(ISNA(VLOOKUP(G4026,BadCanCurves,1,FALSE())),VLOOKUP(D4026,FOLIOS,6,FALSE()),"not used")</f>
        <v>not used</v>
      </c>
      <c r="P4026" s="84" t="n">
        <f aca="false">IF($N4026="P",VLOOKUP(H4026,PrcBuckets,2,FALSE()),0)</f>
        <v>0</v>
      </c>
      <c r="Q4026" s="84" t="n">
        <f aca="false">IF($N4026="D",VLOOKUP(H4026,BasisBuckets,2,FALSE()),0)</f>
        <v>13</v>
      </c>
      <c r="R4026" s="84" t="n">
        <f aca="false">IF($N4026="PHY",VLOOKUP(H4026,PGDBuckets,2,FALSE()),0)</f>
        <v>0</v>
      </c>
      <c r="S4026" s="84" t="n">
        <f aca="false">IF($N4026="G",VLOOKUP(H4026,PGDBuckets,2,FALSE()),0)</f>
        <v>0</v>
      </c>
      <c r="T4026" s="84" t="n">
        <f aca="false">SUM(P4026:S4026)</f>
        <v>13</v>
      </c>
      <c r="U4026" s="84" t="str">
        <f aca="false">IF(O4026="not used","-",O4026&amp;N4026&amp;T4026)</f>
        <v>-</v>
      </c>
      <c r="V4026" s="84" t="str">
        <f aca="false">IF(O4026="Not Used","-",VLOOKUP(D4026,FOLIOS,7,FALSE())&amp;H4026)</f>
        <v>-</v>
      </c>
      <c r="W4026" s="84" t="str">
        <f aca="false">IF(U4026="-","-",O4026&amp;E4026&amp;H4026)</f>
        <v>-</v>
      </c>
      <c r="X4026" s="85" t="str">
        <f aca="false">D4026&amp;G4026</f>
        <v>FT-CAND-ERMS-BASIF-NTHWST/CANBR</v>
      </c>
      <c r="AF4026" s="0" t="str">
        <f aca="false">D4026&amp;V4026</f>
        <v>FT-CAND-ERMS-BAS-</v>
      </c>
    </row>
    <row r="4027" customFormat="false" ht="12.75" hidden="false" customHeight="false" outlineLevel="0" collapsed="false">
      <c r="A4027" s="81" t="n">
        <v>36682</v>
      </c>
      <c r="B4027" s="82" t="s">
        <v>55</v>
      </c>
      <c r="C4027" s="82" t="s">
        <v>56</v>
      </c>
      <c r="D4027" s="82" t="s">
        <v>107</v>
      </c>
      <c r="E4027" s="82" t="s">
        <v>21</v>
      </c>
      <c r="F4027" s="81"/>
      <c r="G4027" s="82" t="s">
        <v>86</v>
      </c>
      <c r="H4027" s="90" t="n">
        <v>40026</v>
      </c>
      <c r="I4027" s="82" t="n">
        <v>0</v>
      </c>
      <c r="J4027" s="82" t="n">
        <v>0</v>
      </c>
      <c r="K4027" s="83" t="n">
        <f aca="false">IF(J4027=0,0,J4027/I4027)</f>
        <v>0</v>
      </c>
      <c r="L4027" s="83" t="n">
        <f aca="false">I4027/UOM</f>
        <v>0</v>
      </c>
      <c r="M4027" s="83" t="n">
        <f aca="false">J4027/UOM</f>
        <v>0</v>
      </c>
      <c r="N4027" s="84" t="str">
        <f aca="false">IF(F4027="P","PHY",IF(F4027="G","G",E4027))</f>
        <v>D</v>
      </c>
      <c r="O4027" s="84" t="str">
        <f aca="false">IF(ISNA(VLOOKUP(G4027,BadCanCurves,1,FALSE())),VLOOKUP(D4027,FOLIOS,6,FALSE()),"not used")</f>
        <v>not used</v>
      </c>
      <c r="P4027" s="84" t="n">
        <f aca="false">IF($N4027="P",VLOOKUP(H4027,PrcBuckets,2,FALSE()),0)</f>
        <v>0</v>
      </c>
      <c r="Q4027" s="84" t="n">
        <f aca="false">IF($N4027="D",VLOOKUP(H4027,BasisBuckets,2,FALSE()),0)</f>
        <v>13</v>
      </c>
      <c r="R4027" s="84" t="n">
        <f aca="false">IF($N4027="PHY",VLOOKUP(H4027,PGDBuckets,2,FALSE()),0)</f>
        <v>0</v>
      </c>
      <c r="S4027" s="84" t="n">
        <f aca="false">IF($N4027="G",VLOOKUP(H4027,PGDBuckets,2,FALSE()),0)</f>
        <v>0</v>
      </c>
      <c r="T4027" s="84" t="n">
        <f aca="false">SUM(P4027:S4027)</f>
        <v>13</v>
      </c>
      <c r="U4027" s="84" t="str">
        <f aca="false">IF(O4027="not used","-",O4027&amp;N4027&amp;T4027)</f>
        <v>-</v>
      </c>
      <c r="V4027" s="84" t="str">
        <f aca="false">IF(O4027="Not Used","-",VLOOKUP(D4027,FOLIOS,7,FALSE())&amp;H4027)</f>
        <v>-</v>
      </c>
      <c r="W4027" s="84" t="str">
        <f aca="false">IF(U4027="-","-",O4027&amp;E4027&amp;H4027)</f>
        <v>-</v>
      </c>
      <c r="X4027" s="85" t="str">
        <f aca="false">D4027&amp;G4027</f>
        <v>FT-CAND-ERMS-BASIF-NTHWST/CANBR</v>
      </c>
      <c r="AF4027" s="0" t="str">
        <f aca="false">D4027&amp;V4027</f>
        <v>FT-CAND-ERMS-BAS-</v>
      </c>
    </row>
    <row r="4028" customFormat="false" ht="12.75" hidden="false" customHeight="false" outlineLevel="0" collapsed="false">
      <c r="A4028" s="81" t="n">
        <v>36682</v>
      </c>
      <c r="B4028" s="82" t="s">
        <v>55</v>
      </c>
      <c r="C4028" s="82" t="s">
        <v>56</v>
      </c>
      <c r="D4028" s="82" t="s">
        <v>107</v>
      </c>
      <c r="E4028" s="82" t="s">
        <v>21</v>
      </c>
      <c r="F4028" s="81"/>
      <c r="G4028" s="82" t="s">
        <v>86</v>
      </c>
      <c r="H4028" s="90" t="n">
        <v>40057</v>
      </c>
      <c r="I4028" s="82" t="n">
        <v>0</v>
      </c>
      <c r="J4028" s="82" t="n">
        <v>0</v>
      </c>
      <c r="K4028" s="83" t="n">
        <f aca="false">IF(J4028=0,0,J4028/I4028)</f>
        <v>0</v>
      </c>
      <c r="L4028" s="83" t="n">
        <f aca="false">I4028/UOM</f>
        <v>0</v>
      </c>
      <c r="M4028" s="83" t="n">
        <f aca="false">J4028/UOM</f>
        <v>0</v>
      </c>
      <c r="N4028" s="84" t="str">
        <f aca="false">IF(F4028="P","PHY",IF(F4028="G","G",E4028))</f>
        <v>D</v>
      </c>
      <c r="O4028" s="84" t="str">
        <f aca="false">IF(ISNA(VLOOKUP(G4028,BadCanCurves,1,FALSE())),VLOOKUP(D4028,FOLIOS,6,FALSE()),"not used")</f>
        <v>not used</v>
      </c>
      <c r="P4028" s="84" t="n">
        <f aca="false">IF($N4028="P",VLOOKUP(H4028,PrcBuckets,2,FALSE()),0)</f>
        <v>0</v>
      </c>
      <c r="Q4028" s="84" t="n">
        <f aca="false">IF($N4028="D",VLOOKUP(H4028,BasisBuckets,2,FALSE()),0)</f>
        <v>13</v>
      </c>
      <c r="R4028" s="84" t="n">
        <f aca="false">IF($N4028="PHY",VLOOKUP(H4028,PGDBuckets,2,FALSE()),0)</f>
        <v>0</v>
      </c>
      <c r="S4028" s="84" t="n">
        <f aca="false">IF($N4028="G",VLOOKUP(H4028,PGDBuckets,2,FALSE()),0)</f>
        <v>0</v>
      </c>
      <c r="T4028" s="84" t="n">
        <f aca="false">SUM(P4028:S4028)</f>
        <v>13</v>
      </c>
      <c r="U4028" s="84" t="str">
        <f aca="false">IF(O4028="not used","-",O4028&amp;N4028&amp;T4028)</f>
        <v>-</v>
      </c>
      <c r="V4028" s="84" t="str">
        <f aca="false">IF(O4028="Not Used","-",VLOOKUP(D4028,FOLIOS,7,FALSE())&amp;H4028)</f>
        <v>-</v>
      </c>
      <c r="W4028" s="84" t="str">
        <f aca="false">IF(U4028="-","-",O4028&amp;E4028&amp;H4028)</f>
        <v>-</v>
      </c>
      <c r="X4028" s="85" t="str">
        <f aca="false">D4028&amp;G4028</f>
        <v>FT-CAND-ERMS-BASIF-NTHWST/CANBR</v>
      </c>
      <c r="AF4028" s="0" t="str">
        <f aca="false">D4028&amp;V4028</f>
        <v>FT-CAND-ERMS-BAS-</v>
      </c>
    </row>
    <row r="4029" customFormat="false" ht="12.75" hidden="false" customHeight="false" outlineLevel="0" collapsed="false">
      <c r="A4029" s="81" t="n">
        <v>36682</v>
      </c>
      <c r="B4029" s="82" t="s">
        <v>55</v>
      </c>
      <c r="C4029" s="82" t="s">
        <v>56</v>
      </c>
      <c r="D4029" s="82" t="s">
        <v>107</v>
      </c>
      <c r="E4029" s="82" t="s">
        <v>21</v>
      </c>
      <c r="F4029" s="81"/>
      <c r="G4029" s="82" t="s">
        <v>86</v>
      </c>
      <c r="H4029" s="90" t="n">
        <v>40087</v>
      </c>
      <c r="I4029" s="82" t="n">
        <v>0</v>
      </c>
      <c r="J4029" s="82" t="n">
        <v>0</v>
      </c>
      <c r="K4029" s="83" t="n">
        <f aca="false">IF(J4029=0,0,J4029/I4029)</f>
        <v>0</v>
      </c>
      <c r="L4029" s="83" t="n">
        <f aca="false">I4029/UOM</f>
        <v>0</v>
      </c>
      <c r="M4029" s="83" t="n">
        <f aca="false">J4029/UOM</f>
        <v>0</v>
      </c>
      <c r="N4029" s="84" t="str">
        <f aca="false">IF(F4029="P","PHY",IF(F4029="G","G",E4029))</f>
        <v>D</v>
      </c>
      <c r="O4029" s="84" t="str">
        <f aca="false">IF(ISNA(VLOOKUP(G4029,BadCanCurves,1,FALSE())),VLOOKUP(D4029,FOLIOS,6,FALSE()),"not used")</f>
        <v>not used</v>
      </c>
      <c r="P4029" s="84" t="n">
        <f aca="false">IF($N4029="P",VLOOKUP(H4029,PrcBuckets,2,FALSE()),0)</f>
        <v>0</v>
      </c>
      <c r="Q4029" s="84" t="n">
        <f aca="false">IF($N4029="D",VLOOKUP(H4029,BasisBuckets,2,FALSE()),0)</f>
        <v>13</v>
      </c>
      <c r="R4029" s="84" t="n">
        <f aca="false">IF($N4029="PHY",VLOOKUP(H4029,PGDBuckets,2,FALSE()),0)</f>
        <v>0</v>
      </c>
      <c r="S4029" s="84" t="n">
        <f aca="false">IF($N4029="G",VLOOKUP(H4029,PGDBuckets,2,FALSE()),0)</f>
        <v>0</v>
      </c>
      <c r="T4029" s="84" t="n">
        <f aca="false">SUM(P4029:S4029)</f>
        <v>13</v>
      </c>
      <c r="U4029" s="84" t="str">
        <f aca="false">IF(O4029="not used","-",O4029&amp;N4029&amp;T4029)</f>
        <v>-</v>
      </c>
      <c r="V4029" s="84" t="str">
        <f aca="false">IF(O4029="Not Used","-",VLOOKUP(D4029,FOLIOS,7,FALSE())&amp;H4029)</f>
        <v>-</v>
      </c>
      <c r="W4029" s="84" t="str">
        <f aca="false">IF(U4029="-","-",O4029&amp;E4029&amp;H4029)</f>
        <v>-</v>
      </c>
      <c r="X4029" s="85" t="str">
        <f aca="false">D4029&amp;G4029</f>
        <v>FT-CAND-ERMS-BASIF-NTHWST/CANBR</v>
      </c>
      <c r="AF4029" s="0" t="str">
        <f aca="false">D4029&amp;V4029</f>
        <v>FT-CAND-ERMS-BAS-</v>
      </c>
    </row>
    <row r="4030" customFormat="false" ht="12.75" hidden="false" customHeight="false" outlineLevel="0" collapsed="false">
      <c r="A4030" s="81" t="n">
        <v>36682</v>
      </c>
      <c r="B4030" s="82" t="s">
        <v>55</v>
      </c>
      <c r="C4030" s="82" t="s">
        <v>56</v>
      </c>
      <c r="D4030" s="82" t="s">
        <v>107</v>
      </c>
      <c r="E4030" s="82" t="s">
        <v>21</v>
      </c>
      <c r="F4030" s="81"/>
      <c r="G4030" s="82" t="s">
        <v>86</v>
      </c>
      <c r="H4030" s="90" t="n">
        <v>40118</v>
      </c>
      <c r="I4030" s="82" t="n">
        <v>0</v>
      </c>
      <c r="J4030" s="82" t="n">
        <v>0</v>
      </c>
      <c r="K4030" s="83" t="n">
        <f aca="false">IF(J4030=0,0,J4030/I4030)</f>
        <v>0</v>
      </c>
      <c r="L4030" s="83" t="n">
        <f aca="false">I4030/UOM</f>
        <v>0</v>
      </c>
      <c r="M4030" s="83" t="n">
        <f aca="false">J4030/UOM</f>
        <v>0</v>
      </c>
      <c r="N4030" s="84" t="str">
        <f aca="false">IF(F4030="P","PHY",IF(F4030="G","G",E4030))</f>
        <v>D</v>
      </c>
      <c r="O4030" s="84" t="str">
        <f aca="false">IF(ISNA(VLOOKUP(G4030,BadCanCurves,1,FALSE())),VLOOKUP(D4030,FOLIOS,6,FALSE()),"not used")</f>
        <v>not used</v>
      </c>
      <c r="P4030" s="84" t="n">
        <f aca="false">IF($N4030="P",VLOOKUP(H4030,PrcBuckets,2,FALSE()),0)</f>
        <v>0</v>
      </c>
      <c r="Q4030" s="84" t="n">
        <f aca="false">IF($N4030="D",VLOOKUP(H4030,BasisBuckets,2,FALSE()),0)</f>
        <v>13</v>
      </c>
      <c r="R4030" s="84" t="n">
        <f aca="false">IF($N4030="PHY",VLOOKUP(H4030,PGDBuckets,2,FALSE()),0)</f>
        <v>0</v>
      </c>
      <c r="S4030" s="84" t="n">
        <f aca="false">IF($N4030="G",VLOOKUP(H4030,PGDBuckets,2,FALSE()),0)</f>
        <v>0</v>
      </c>
      <c r="T4030" s="84" t="n">
        <f aca="false">SUM(P4030:S4030)</f>
        <v>13</v>
      </c>
      <c r="U4030" s="84" t="str">
        <f aca="false">IF(O4030="not used","-",O4030&amp;N4030&amp;T4030)</f>
        <v>-</v>
      </c>
      <c r="V4030" s="84" t="str">
        <f aca="false">IF(O4030="Not Used","-",VLOOKUP(D4030,FOLIOS,7,FALSE())&amp;H4030)</f>
        <v>-</v>
      </c>
      <c r="W4030" s="84" t="str">
        <f aca="false">IF(U4030="-","-",O4030&amp;E4030&amp;H4030)</f>
        <v>-</v>
      </c>
      <c r="X4030" s="85" t="str">
        <f aca="false">D4030&amp;G4030</f>
        <v>FT-CAND-ERMS-BASIF-NTHWST/CANBR</v>
      </c>
      <c r="AF4030" s="0" t="str">
        <f aca="false">D4030&amp;V4030</f>
        <v>FT-CAND-ERMS-BAS-</v>
      </c>
    </row>
    <row r="4031" customFormat="false" ht="12.75" hidden="false" customHeight="false" outlineLevel="0" collapsed="false">
      <c r="A4031" s="81" t="n">
        <v>36682</v>
      </c>
      <c r="B4031" s="82" t="s">
        <v>55</v>
      </c>
      <c r="C4031" s="82" t="s">
        <v>56</v>
      </c>
      <c r="D4031" s="82" t="s">
        <v>107</v>
      </c>
      <c r="E4031" s="82" t="s">
        <v>21</v>
      </c>
      <c r="F4031" s="81"/>
      <c r="G4031" s="82" t="s">
        <v>86</v>
      </c>
      <c r="H4031" s="90" t="n">
        <v>40148</v>
      </c>
      <c r="I4031" s="82" t="n">
        <v>0</v>
      </c>
      <c r="J4031" s="82" t="n">
        <v>0</v>
      </c>
      <c r="K4031" s="83" t="n">
        <f aca="false">IF(J4031=0,0,J4031/I4031)</f>
        <v>0</v>
      </c>
      <c r="L4031" s="83" t="n">
        <f aca="false">I4031/UOM</f>
        <v>0</v>
      </c>
      <c r="M4031" s="83" t="n">
        <f aca="false">J4031/UOM</f>
        <v>0</v>
      </c>
      <c r="N4031" s="84" t="str">
        <f aca="false">IF(F4031="P","PHY",IF(F4031="G","G",E4031))</f>
        <v>D</v>
      </c>
      <c r="O4031" s="84" t="str">
        <f aca="false">IF(ISNA(VLOOKUP(G4031,BadCanCurves,1,FALSE())),VLOOKUP(D4031,FOLIOS,6,FALSE()),"not used")</f>
        <v>not used</v>
      </c>
      <c r="P4031" s="84" t="n">
        <f aca="false">IF($N4031="P",VLOOKUP(H4031,PrcBuckets,2,FALSE()),0)</f>
        <v>0</v>
      </c>
      <c r="Q4031" s="84" t="n">
        <f aca="false">IF($N4031="D",VLOOKUP(H4031,BasisBuckets,2,FALSE()),0)</f>
        <v>13</v>
      </c>
      <c r="R4031" s="84" t="n">
        <f aca="false">IF($N4031="PHY",VLOOKUP(H4031,PGDBuckets,2,FALSE()),0)</f>
        <v>0</v>
      </c>
      <c r="S4031" s="84" t="n">
        <f aca="false">IF($N4031="G",VLOOKUP(H4031,PGDBuckets,2,FALSE()),0)</f>
        <v>0</v>
      </c>
      <c r="T4031" s="84" t="n">
        <f aca="false">SUM(P4031:S4031)</f>
        <v>13</v>
      </c>
      <c r="U4031" s="84" t="str">
        <f aca="false">IF(O4031="not used","-",O4031&amp;N4031&amp;T4031)</f>
        <v>-</v>
      </c>
      <c r="V4031" s="84" t="str">
        <f aca="false">IF(O4031="Not Used","-",VLOOKUP(D4031,FOLIOS,7,FALSE())&amp;H4031)</f>
        <v>-</v>
      </c>
      <c r="W4031" s="84" t="str">
        <f aca="false">IF(U4031="-","-",O4031&amp;E4031&amp;H4031)</f>
        <v>-</v>
      </c>
      <c r="X4031" s="85" t="str">
        <f aca="false">D4031&amp;G4031</f>
        <v>FT-CAND-ERMS-BASIF-NTHWST/CANBR</v>
      </c>
      <c r="AF4031" s="0" t="str">
        <f aca="false">D4031&amp;V4031</f>
        <v>FT-CAND-ERMS-BAS-</v>
      </c>
    </row>
    <row r="4032" customFormat="false" ht="12.75" hidden="false" customHeight="false" outlineLevel="0" collapsed="false">
      <c r="A4032" s="81" t="n">
        <v>36682</v>
      </c>
      <c r="B4032" s="82" t="s">
        <v>55</v>
      </c>
      <c r="C4032" s="82" t="s">
        <v>56</v>
      </c>
      <c r="D4032" s="82" t="s">
        <v>107</v>
      </c>
      <c r="E4032" s="82" t="s">
        <v>21</v>
      </c>
      <c r="F4032" s="81"/>
      <c r="G4032" s="82" t="s">
        <v>86</v>
      </c>
      <c r="H4032" s="90" t="n">
        <v>40179</v>
      </c>
      <c r="I4032" s="82" t="n">
        <v>0</v>
      </c>
      <c r="J4032" s="82" t="n">
        <v>0</v>
      </c>
      <c r="K4032" s="83" t="n">
        <f aca="false">IF(J4032=0,0,J4032/I4032)</f>
        <v>0</v>
      </c>
      <c r="L4032" s="83" t="n">
        <f aca="false">I4032/UOM</f>
        <v>0</v>
      </c>
      <c r="M4032" s="83" t="n">
        <f aca="false">J4032/UOM</f>
        <v>0</v>
      </c>
      <c r="N4032" s="84" t="str">
        <f aca="false">IF(F4032="P","PHY",IF(F4032="G","G",E4032))</f>
        <v>D</v>
      </c>
      <c r="O4032" s="84" t="str">
        <f aca="false">IF(ISNA(VLOOKUP(G4032,BadCanCurves,1,FALSE())),VLOOKUP(D4032,FOLIOS,6,FALSE()),"not used")</f>
        <v>not used</v>
      </c>
      <c r="P4032" s="84" t="n">
        <f aca="false">IF($N4032="P",VLOOKUP(H4032,PrcBuckets,2,FALSE()),0)</f>
        <v>0</v>
      </c>
      <c r="Q4032" s="84" t="n">
        <f aca="false">IF($N4032="D",VLOOKUP(H4032,BasisBuckets,2,FALSE()),0)</f>
        <v>13</v>
      </c>
      <c r="R4032" s="84" t="n">
        <f aca="false">IF($N4032="PHY",VLOOKUP(H4032,PGDBuckets,2,FALSE()),0)</f>
        <v>0</v>
      </c>
      <c r="S4032" s="84" t="n">
        <f aca="false">IF($N4032="G",VLOOKUP(H4032,PGDBuckets,2,FALSE()),0)</f>
        <v>0</v>
      </c>
      <c r="T4032" s="84" t="n">
        <f aca="false">SUM(P4032:S4032)</f>
        <v>13</v>
      </c>
      <c r="U4032" s="84" t="str">
        <f aca="false">IF(O4032="not used","-",O4032&amp;N4032&amp;T4032)</f>
        <v>-</v>
      </c>
      <c r="V4032" s="84" t="str">
        <f aca="false">IF(O4032="Not Used","-",VLOOKUP(D4032,FOLIOS,7,FALSE())&amp;H4032)</f>
        <v>-</v>
      </c>
      <c r="W4032" s="84" t="str">
        <f aca="false">IF(U4032="-","-",O4032&amp;E4032&amp;H4032)</f>
        <v>-</v>
      </c>
      <c r="X4032" s="85" t="str">
        <f aca="false">D4032&amp;G4032</f>
        <v>FT-CAND-ERMS-BASIF-NTHWST/CANBR</v>
      </c>
      <c r="AF4032" s="0" t="str">
        <f aca="false">D4032&amp;V4032</f>
        <v>FT-CAND-ERMS-BAS-</v>
      </c>
    </row>
    <row r="4033" customFormat="false" ht="12.75" hidden="false" customHeight="false" outlineLevel="0" collapsed="false">
      <c r="A4033" s="81" t="n">
        <v>36682</v>
      </c>
      <c r="B4033" s="82" t="s">
        <v>55</v>
      </c>
      <c r="C4033" s="82" t="s">
        <v>56</v>
      </c>
      <c r="D4033" s="82" t="s">
        <v>107</v>
      </c>
      <c r="E4033" s="82" t="s">
        <v>21</v>
      </c>
      <c r="F4033" s="81"/>
      <c r="G4033" s="82" t="s">
        <v>86</v>
      </c>
      <c r="H4033" s="90" t="n">
        <v>40210</v>
      </c>
      <c r="I4033" s="82" t="n">
        <v>0</v>
      </c>
      <c r="J4033" s="82" t="n">
        <v>0</v>
      </c>
      <c r="K4033" s="83" t="n">
        <f aca="false">IF(J4033=0,0,J4033/I4033)</f>
        <v>0</v>
      </c>
      <c r="L4033" s="83" t="n">
        <f aca="false">I4033/UOM</f>
        <v>0</v>
      </c>
      <c r="M4033" s="83" t="n">
        <f aca="false">J4033/UOM</f>
        <v>0</v>
      </c>
      <c r="N4033" s="84" t="str">
        <f aca="false">IF(F4033="P","PHY",IF(F4033="G","G",E4033))</f>
        <v>D</v>
      </c>
      <c r="O4033" s="84" t="str">
        <f aca="false">IF(ISNA(VLOOKUP(G4033,BadCanCurves,1,FALSE())),VLOOKUP(D4033,FOLIOS,6,FALSE()),"not used")</f>
        <v>not used</v>
      </c>
      <c r="P4033" s="84" t="n">
        <f aca="false">IF($N4033="P",VLOOKUP(H4033,PrcBuckets,2,FALSE()),0)</f>
        <v>0</v>
      </c>
      <c r="Q4033" s="84" t="n">
        <f aca="false">IF($N4033="D",VLOOKUP(H4033,BasisBuckets,2,FALSE()),0)</f>
        <v>13</v>
      </c>
      <c r="R4033" s="84" t="n">
        <f aca="false">IF($N4033="PHY",VLOOKUP(H4033,PGDBuckets,2,FALSE()),0)</f>
        <v>0</v>
      </c>
      <c r="S4033" s="84" t="n">
        <f aca="false">IF($N4033="G",VLOOKUP(H4033,PGDBuckets,2,FALSE()),0)</f>
        <v>0</v>
      </c>
      <c r="T4033" s="84" t="n">
        <f aca="false">SUM(P4033:S4033)</f>
        <v>13</v>
      </c>
      <c r="U4033" s="84" t="str">
        <f aca="false">IF(O4033="not used","-",O4033&amp;N4033&amp;T4033)</f>
        <v>-</v>
      </c>
      <c r="V4033" s="84" t="str">
        <f aca="false">IF(O4033="Not Used","-",VLOOKUP(D4033,FOLIOS,7,FALSE())&amp;H4033)</f>
        <v>-</v>
      </c>
      <c r="W4033" s="84" t="str">
        <f aca="false">IF(U4033="-","-",O4033&amp;E4033&amp;H4033)</f>
        <v>-</v>
      </c>
      <c r="X4033" s="85" t="str">
        <f aca="false">D4033&amp;G4033</f>
        <v>FT-CAND-ERMS-BASIF-NTHWST/CANBR</v>
      </c>
      <c r="AF4033" s="0" t="str">
        <f aca="false">D4033&amp;V4033</f>
        <v>FT-CAND-ERMS-BAS-</v>
      </c>
    </row>
    <row r="4034" customFormat="false" ht="12.75" hidden="false" customHeight="false" outlineLevel="0" collapsed="false">
      <c r="A4034" s="81" t="n">
        <v>36682</v>
      </c>
      <c r="B4034" s="82" t="s">
        <v>55</v>
      </c>
      <c r="C4034" s="82" t="s">
        <v>56</v>
      </c>
      <c r="D4034" s="82" t="s">
        <v>107</v>
      </c>
      <c r="E4034" s="82" t="s">
        <v>21</v>
      </c>
      <c r="F4034" s="81"/>
      <c r="G4034" s="82" t="s">
        <v>86</v>
      </c>
      <c r="H4034" s="90" t="n">
        <v>40238</v>
      </c>
      <c r="I4034" s="82" t="n">
        <v>0</v>
      </c>
      <c r="J4034" s="82" t="n">
        <v>0</v>
      </c>
      <c r="K4034" s="83" t="n">
        <f aca="false">IF(J4034=0,0,J4034/I4034)</f>
        <v>0</v>
      </c>
      <c r="L4034" s="83" t="n">
        <f aca="false">I4034/UOM</f>
        <v>0</v>
      </c>
      <c r="M4034" s="83" t="n">
        <f aca="false">J4034/UOM</f>
        <v>0</v>
      </c>
      <c r="N4034" s="84" t="str">
        <f aca="false">IF(F4034="P","PHY",IF(F4034="G","G",E4034))</f>
        <v>D</v>
      </c>
      <c r="O4034" s="84" t="str">
        <f aca="false">IF(ISNA(VLOOKUP(G4034,BadCanCurves,1,FALSE())),VLOOKUP(D4034,FOLIOS,6,FALSE()),"not used")</f>
        <v>not used</v>
      </c>
      <c r="P4034" s="84" t="n">
        <f aca="false">IF($N4034="P",VLOOKUP(H4034,PrcBuckets,2,FALSE()),0)</f>
        <v>0</v>
      </c>
      <c r="Q4034" s="84" t="n">
        <f aca="false">IF($N4034="D",VLOOKUP(H4034,BasisBuckets,2,FALSE()),0)</f>
        <v>13</v>
      </c>
      <c r="R4034" s="84" t="n">
        <f aca="false">IF($N4034="PHY",VLOOKUP(H4034,PGDBuckets,2,FALSE()),0)</f>
        <v>0</v>
      </c>
      <c r="S4034" s="84" t="n">
        <f aca="false">IF($N4034="G",VLOOKUP(H4034,PGDBuckets,2,FALSE()),0)</f>
        <v>0</v>
      </c>
      <c r="T4034" s="84" t="n">
        <f aca="false">SUM(P4034:S4034)</f>
        <v>13</v>
      </c>
      <c r="U4034" s="84" t="str">
        <f aca="false">IF(O4034="not used","-",O4034&amp;N4034&amp;T4034)</f>
        <v>-</v>
      </c>
      <c r="V4034" s="84" t="str">
        <f aca="false">IF(O4034="Not Used","-",VLOOKUP(D4034,FOLIOS,7,FALSE())&amp;H4034)</f>
        <v>-</v>
      </c>
      <c r="W4034" s="84" t="str">
        <f aca="false">IF(U4034="-","-",O4034&amp;E4034&amp;H4034)</f>
        <v>-</v>
      </c>
      <c r="X4034" s="85" t="str">
        <f aca="false">D4034&amp;G4034</f>
        <v>FT-CAND-ERMS-BASIF-NTHWST/CANBR</v>
      </c>
      <c r="AF4034" s="0" t="str">
        <f aca="false">D4034&amp;V4034</f>
        <v>FT-CAND-ERMS-BAS-</v>
      </c>
    </row>
    <row r="4035" customFormat="false" ht="12.75" hidden="false" customHeight="false" outlineLevel="0" collapsed="false">
      <c r="A4035" s="81" t="n">
        <v>36682</v>
      </c>
      <c r="B4035" s="82" t="s">
        <v>55</v>
      </c>
      <c r="C4035" s="82" t="s">
        <v>56</v>
      </c>
      <c r="D4035" s="82" t="s">
        <v>107</v>
      </c>
      <c r="E4035" s="82" t="s">
        <v>21</v>
      </c>
      <c r="F4035" s="81"/>
      <c r="G4035" s="82" t="s">
        <v>86</v>
      </c>
      <c r="H4035" s="90" t="n">
        <v>40360</v>
      </c>
      <c r="I4035" s="82" t="n">
        <v>0</v>
      </c>
      <c r="J4035" s="82" t="n">
        <v>0</v>
      </c>
      <c r="K4035" s="83" t="n">
        <f aca="false">IF(J4035=0,0,J4035/I4035)</f>
        <v>0</v>
      </c>
      <c r="L4035" s="83" t="n">
        <f aca="false">I4035/UOM</f>
        <v>0</v>
      </c>
      <c r="M4035" s="83" t="n">
        <f aca="false">J4035/UOM</f>
        <v>0</v>
      </c>
      <c r="N4035" s="84" t="str">
        <f aca="false">IF(F4035="P","PHY",IF(F4035="G","G",E4035))</f>
        <v>D</v>
      </c>
      <c r="O4035" s="84" t="str">
        <f aca="false">IF(ISNA(VLOOKUP(G4035,BadCanCurves,1,FALSE())),VLOOKUP(D4035,FOLIOS,6,FALSE()),"not used")</f>
        <v>not used</v>
      </c>
      <c r="P4035" s="84" t="n">
        <f aca="false">IF($N4035="P",VLOOKUP(H4035,PrcBuckets,2,FALSE()),0)</f>
        <v>0</v>
      </c>
      <c r="Q4035" s="84" t="n">
        <f aca="false">IF($N4035="D",VLOOKUP(H4035,BasisBuckets,2,FALSE()),0)</f>
        <v>13</v>
      </c>
      <c r="R4035" s="84" t="n">
        <f aca="false">IF($N4035="PHY",VLOOKUP(H4035,PGDBuckets,2,FALSE()),0)</f>
        <v>0</v>
      </c>
      <c r="S4035" s="84" t="n">
        <f aca="false">IF($N4035="G",VLOOKUP(H4035,PGDBuckets,2,FALSE()),0)</f>
        <v>0</v>
      </c>
      <c r="T4035" s="84" t="n">
        <f aca="false">SUM(P4035:S4035)</f>
        <v>13</v>
      </c>
      <c r="U4035" s="84" t="str">
        <f aca="false">IF(O4035="not used","-",O4035&amp;N4035&amp;T4035)</f>
        <v>-</v>
      </c>
      <c r="V4035" s="84" t="str">
        <f aca="false">IF(O4035="Not Used","-",VLOOKUP(D4035,FOLIOS,7,FALSE())&amp;H4035)</f>
        <v>-</v>
      </c>
      <c r="W4035" s="84" t="str">
        <f aca="false">IF(U4035="-","-",O4035&amp;E4035&amp;H4035)</f>
        <v>-</v>
      </c>
      <c r="X4035" s="85" t="str">
        <f aca="false">D4035&amp;G4035</f>
        <v>FT-CAND-ERMS-BASIF-NTHWST/CANBR</v>
      </c>
      <c r="AF4035" s="0" t="str">
        <f aca="false">D4035&amp;V4035</f>
        <v>FT-CAND-ERMS-BAS-</v>
      </c>
    </row>
    <row r="4036" customFormat="false" ht="12.75" hidden="false" customHeight="false" outlineLevel="0" collapsed="false">
      <c r="A4036" s="81" t="n">
        <v>36682</v>
      </c>
      <c r="B4036" s="82" t="s">
        <v>55</v>
      </c>
      <c r="C4036" s="82" t="s">
        <v>56</v>
      </c>
      <c r="D4036" s="82" t="s">
        <v>107</v>
      </c>
      <c r="E4036" s="82" t="s">
        <v>21</v>
      </c>
      <c r="F4036" s="81"/>
      <c r="G4036" s="82" t="s">
        <v>86</v>
      </c>
      <c r="H4036" s="90" t="n">
        <v>40391</v>
      </c>
      <c r="I4036" s="82" t="n">
        <v>0</v>
      </c>
      <c r="J4036" s="82" t="n">
        <v>0</v>
      </c>
      <c r="K4036" s="83" t="n">
        <f aca="false">IF(J4036=0,0,J4036/I4036)</f>
        <v>0</v>
      </c>
      <c r="L4036" s="83" t="n">
        <f aca="false">I4036/UOM</f>
        <v>0</v>
      </c>
      <c r="M4036" s="83" t="n">
        <f aca="false">J4036/UOM</f>
        <v>0</v>
      </c>
      <c r="N4036" s="84" t="str">
        <f aca="false">IF(F4036="P","PHY",IF(F4036="G","G",E4036))</f>
        <v>D</v>
      </c>
      <c r="O4036" s="84" t="str">
        <f aca="false">IF(ISNA(VLOOKUP(G4036,BadCanCurves,1,FALSE())),VLOOKUP(D4036,FOLIOS,6,FALSE()),"not used")</f>
        <v>not used</v>
      </c>
      <c r="P4036" s="84" t="n">
        <f aca="false">IF($N4036="P",VLOOKUP(H4036,PrcBuckets,2,FALSE()),0)</f>
        <v>0</v>
      </c>
      <c r="Q4036" s="84" t="n">
        <f aca="false">IF($N4036="D",VLOOKUP(H4036,BasisBuckets,2,FALSE()),0)</f>
        <v>13</v>
      </c>
      <c r="R4036" s="84" t="n">
        <f aca="false">IF($N4036="PHY",VLOOKUP(H4036,PGDBuckets,2,FALSE()),0)</f>
        <v>0</v>
      </c>
      <c r="S4036" s="84" t="n">
        <f aca="false">IF($N4036="G",VLOOKUP(H4036,PGDBuckets,2,FALSE()),0)</f>
        <v>0</v>
      </c>
      <c r="T4036" s="84" t="n">
        <f aca="false">SUM(P4036:S4036)</f>
        <v>13</v>
      </c>
      <c r="U4036" s="84" t="str">
        <f aca="false">IF(O4036="not used","-",O4036&amp;N4036&amp;T4036)</f>
        <v>-</v>
      </c>
      <c r="V4036" s="84" t="str">
        <f aca="false">IF(O4036="Not Used","-",VLOOKUP(D4036,FOLIOS,7,FALSE())&amp;H4036)</f>
        <v>-</v>
      </c>
      <c r="W4036" s="84" t="str">
        <f aca="false">IF(U4036="-","-",O4036&amp;E4036&amp;H4036)</f>
        <v>-</v>
      </c>
      <c r="X4036" s="85" t="str">
        <f aca="false">D4036&amp;G4036</f>
        <v>FT-CAND-ERMS-BASIF-NTHWST/CANBR</v>
      </c>
      <c r="AF4036" s="0" t="str">
        <f aca="false">D4036&amp;V4036</f>
        <v>FT-CAND-ERMS-BAS-</v>
      </c>
    </row>
    <row r="4037" customFormat="false" ht="12.75" hidden="false" customHeight="false" outlineLevel="0" collapsed="false">
      <c r="A4037" s="81" t="n">
        <v>36682</v>
      </c>
      <c r="B4037" s="82" t="s">
        <v>55</v>
      </c>
      <c r="C4037" s="82" t="s">
        <v>56</v>
      </c>
      <c r="D4037" s="82" t="s">
        <v>107</v>
      </c>
      <c r="E4037" s="82" t="s">
        <v>21</v>
      </c>
      <c r="F4037" s="81"/>
      <c r="G4037" s="82" t="s">
        <v>86</v>
      </c>
      <c r="H4037" s="90" t="n">
        <v>40422</v>
      </c>
      <c r="I4037" s="82" t="n">
        <v>0</v>
      </c>
      <c r="J4037" s="82" t="n">
        <v>0</v>
      </c>
      <c r="K4037" s="83" t="n">
        <f aca="false">IF(J4037=0,0,J4037/I4037)</f>
        <v>0</v>
      </c>
      <c r="L4037" s="83" t="n">
        <f aca="false">I4037/UOM</f>
        <v>0</v>
      </c>
      <c r="M4037" s="83" t="n">
        <f aca="false">J4037/UOM</f>
        <v>0</v>
      </c>
      <c r="N4037" s="84" t="str">
        <f aca="false">IF(F4037="P","PHY",IF(F4037="G","G",E4037))</f>
        <v>D</v>
      </c>
      <c r="O4037" s="84" t="str">
        <f aca="false">IF(ISNA(VLOOKUP(G4037,BadCanCurves,1,FALSE())),VLOOKUP(D4037,FOLIOS,6,FALSE()),"not used")</f>
        <v>not used</v>
      </c>
      <c r="P4037" s="84" t="n">
        <f aca="false">IF($N4037="P",VLOOKUP(H4037,PrcBuckets,2,FALSE()),0)</f>
        <v>0</v>
      </c>
      <c r="Q4037" s="84" t="n">
        <f aca="false">IF($N4037="D",VLOOKUP(H4037,BasisBuckets,2,FALSE()),0)</f>
        <v>13</v>
      </c>
      <c r="R4037" s="84" t="n">
        <f aca="false">IF($N4037="PHY",VLOOKUP(H4037,PGDBuckets,2,FALSE()),0)</f>
        <v>0</v>
      </c>
      <c r="S4037" s="84" t="n">
        <f aca="false">IF($N4037="G",VLOOKUP(H4037,PGDBuckets,2,FALSE()),0)</f>
        <v>0</v>
      </c>
      <c r="T4037" s="84" t="n">
        <f aca="false">SUM(P4037:S4037)</f>
        <v>13</v>
      </c>
      <c r="U4037" s="84" t="str">
        <f aca="false">IF(O4037="not used","-",O4037&amp;N4037&amp;T4037)</f>
        <v>-</v>
      </c>
      <c r="V4037" s="84" t="str">
        <f aca="false">IF(O4037="Not Used","-",VLOOKUP(D4037,FOLIOS,7,FALSE())&amp;H4037)</f>
        <v>-</v>
      </c>
      <c r="W4037" s="84" t="str">
        <f aca="false">IF(U4037="-","-",O4037&amp;E4037&amp;H4037)</f>
        <v>-</v>
      </c>
      <c r="X4037" s="85" t="str">
        <f aca="false">D4037&amp;G4037</f>
        <v>FT-CAND-ERMS-BASIF-NTHWST/CANBR</v>
      </c>
      <c r="AF4037" s="0" t="str">
        <f aca="false">D4037&amp;V4037</f>
        <v>FT-CAND-ERMS-BAS-</v>
      </c>
    </row>
    <row r="4038" customFormat="false" ht="12.75" hidden="false" customHeight="false" outlineLevel="0" collapsed="false">
      <c r="A4038" s="81" t="n">
        <v>36682</v>
      </c>
      <c r="B4038" s="82" t="s">
        <v>55</v>
      </c>
      <c r="C4038" s="82" t="s">
        <v>56</v>
      </c>
      <c r="D4038" s="82" t="s">
        <v>107</v>
      </c>
      <c r="E4038" s="82" t="s">
        <v>21</v>
      </c>
      <c r="F4038" s="81"/>
      <c r="G4038" s="82" t="s">
        <v>86</v>
      </c>
      <c r="H4038" s="90" t="n">
        <v>40452</v>
      </c>
      <c r="I4038" s="82" t="n">
        <v>0</v>
      </c>
      <c r="J4038" s="82" t="n">
        <v>0</v>
      </c>
      <c r="K4038" s="83" t="n">
        <f aca="false">IF(J4038=0,0,J4038/I4038)</f>
        <v>0</v>
      </c>
      <c r="L4038" s="83" t="n">
        <f aca="false">I4038/UOM</f>
        <v>0</v>
      </c>
      <c r="M4038" s="83" t="n">
        <f aca="false">J4038/UOM</f>
        <v>0</v>
      </c>
      <c r="N4038" s="84" t="str">
        <f aca="false">IF(F4038="P","PHY",IF(F4038="G","G",E4038))</f>
        <v>D</v>
      </c>
      <c r="O4038" s="84" t="str">
        <f aca="false">IF(ISNA(VLOOKUP(G4038,BadCanCurves,1,FALSE())),VLOOKUP(D4038,FOLIOS,6,FALSE()),"not used")</f>
        <v>not used</v>
      </c>
      <c r="P4038" s="84" t="n">
        <f aca="false">IF($N4038="P",VLOOKUP(H4038,PrcBuckets,2,FALSE()),0)</f>
        <v>0</v>
      </c>
      <c r="Q4038" s="84" t="n">
        <f aca="false">IF($N4038="D",VLOOKUP(H4038,BasisBuckets,2,FALSE()),0)</f>
        <v>13</v>
      </c>
      <c r="R4038" s="84" t="n">
        <f aca="false">IF($N4038="PHY",VLOOKUP(H4038,PGDBuckets,2,FALSE()),0)</f>
        <v>0</v>
      </c>
      <c r="S4038" s="84" t="n">
        <f aca="false">IF($N4038="G",VLOOKUP(H4038,PGDBuckets,2,FALSE()),0)</f>
        <v>0</v>
      </c>
      <c r="T4038" s="84" t="n">
        <f aca="false">SUM(P4038:S4038)</f>
        <v>13</v>
      </c>
      <c r="U4038" s="84" t="str">
        <f aca="false">IF(O4038="not used","-",O4038&amp;N4038&amp;T4038)</f>
        <v>-</v>
      </c>
      <c r="V4038" s="84" t="str">
        <f aca="false">IF(O4038="Not Used","-",VLOOKUP(D4038,FOLIOS,7,FALSE())&amp;H4038)</f>
        <v>-</v>
      </c>
      <c r="W4038" s="84" t="str">
        <f aca="false">IF(U4038="-","-",O4038&amp;E4038&amp;H4038)</f>
        <v>-</v>
      </c>
      <c r="X4038" s="85" t="str">
        <f aca="false">D4038&amp;G4038</f>
        <v>FT-CAND-ERMS-BASIF-NTHWST/CANBR</v>
      </c>
      <c r="AF4038" s="0" t="str">
        <f aca="false">D4038&amp;V4038</f>
        <v>FT-CAND-ERMS-BAS-</v>
      </c>
    </row>
    <row r="4039" customFormat="false" ht="12.75" hidden="false" customHeight="false" outlineLevel="0" collapsed="false">
      <c r="A4039" s="81" t="n">
        <v>36682</v>
      </c>
      <c r="B4039" s="82" t="s">
        <v>55</v>
      </c>
      <c r="C4039" s="82" t="s">
        <v>56</v>
      </c>
      <c r="D4039" s="82" t="s">
        <v>107</v>
      </c>
      <c r="E4039" s="82" t="s">
        <v>21</v>
      </c>
      <c r="F4039" s="81"/>
      <c r="G4039" s="82" t="s">
        <v>86</v>
      </c>
      <c r="H4039" s="90" t="n">
        <v>40483</v>
      </c>
      <c r="I4039" s="82" t="n">
        <v>0</v>
      </c>
      <c r="J4039" s="82" t="n">
        <v>0</v>
      </c>
      <c r="K4039" s="83" t="n">
        <f aca="false">IF(J4039=0,0,J4039/I4039)</f>
        <v>0</v>
      </c>
      <c r="L4039" s="83" t="n">
        <f aca="false">I4039/UOM</f>
        <v>0</v>
      </c>
      <c r="M4039" s="83" t="n">
        <f aca="false">J4039/UOM</f>
        <v>0</v>
      </c>
      <c r="N4039" s="84" t="str">
        <f aca="false">IF(F4039="P","PHY",IF(F4039="G","G",E4039))</f>
        <v>D</v>
      </c>
      <c r="O4039" s="84" t="str">
        <f aca="false">IF(ISNA(VLOOKUP(G4039,BadCanCurves,1,FALSE())),VLOOKUP(D4039,FOLIOS,6,FALSE()),"not used")</f>
        <v>not used</v>
      </c>
      <c r="P4039" s="84" t="n">
        <f aca="false">IF($N4039="P",VLOOKUP(H4039,PrcBuckets,2,FALSE()),0)</f>
        <v>0</v>
      </c>
      <c r="Q4039" s="84" t="n">
        <f aca="false">IF($N4039="D",VLOOKUP(H4039,BasisBuckets,2,FALSE()),0)</f>
        <v>13</v>
      </c>
      <c r="R4039" s="84" t="n">
        <f aca="false">IF($N4039="PHY",VLOOKUP(H4039,PGDBuckets,2,FALSE()),0)</f>
        <v>0</v>
      </c>
      <c r="S4039" s="84" t="n">
        <f aca="false">IF($N4039="G",VLOOKUP(H4039,PGDBuckets,2,FALSE()),0)</f>
        <v>0</v>
      </c>
      <c r="T4039" s="84" t="n">
        <f aca="false">SUM(P4039:S4039)</f>
        <v>13</v>
      </c>
      <c r="U4039" s="84" t="str">
        <f aca="false">IF(O4039="not used","-",O4039&amp;N4039&amp;T4039)</f>
        <v>-</v>
      </c>
      <c r="V4039" s="84" t="str">
        <f aca="false">IF(O4039="Not Used","-",VLOOKUP(D4039,FOLIOS,7,FALSE())&amp;H4039)</f>
        <v>-</v>
      </c>
      <c r="W4039" s="84" t="str">
        <f aca="false">IF(U4039="-","-",O4039&amp;E4039&amp;H4039)</f>
        <v>-</v>
      </c>
      <c r="X4039" s="85" t="str">
        <f aca="false">D4039&amp;G4039</f>
        <v>FT-CAND-ERMS-BASIF-NTHWST/CANBR</v>
      </c>
      <c r="AF4039" s="0" t="str">
        <f aca="false">D4039&amp;V4039</f>
        <v>FT-CAND-ERMS-BAS-</v>
      </c>
    </row>
    <row r="4040" customFormat="false" ht="12.75" hidden="false" customHeight="false" outlineLevel="0" collapsed="false">
      <c r="A4040" s="81" t="n">
        <v>36682</v>
      </c>
      <c r="B4040" s="82" t="s">
        <v>55</v>
      </c>
      <c r="C4040" s="82" t="s">
        <v>56</v>
      </c>
      <c r="D4040" s="82" t="s">
        <v>107</v>
      </c>
      <c r="E4040" s="82" t="s">
        <v>21</v>
      </c>
      <c r="F4040" s="81"/>
      <c r="G4040" s="82" t="s">
        <v>86</v>
      </c>
      <c r="H4040" s="90" t="n">
        <v>40513</v>
      </c>
      <c r="I4040" s="82" t="n">
        <v>0</v>
      </c>
      <c r="J4040" s="82" t="n">
        <v>0</v>
      </c>
      <c r="K4040" s="83" t="n">
        <f aca="false">IF(J4040=0,0,J4040/I4040)</f>
        <v>0</v>
      </c>
      <c r="L4040" s="83" t="n">
        <f aca="false">I4040/UOM</f>
        <v>0</v>
      </c>
      <c r="M4040" s="83" t="n">
        <f aca="false">J4040/UOM</f>
        <v>0</v>
      </c>
      <c r="N4040" s="84" t="str">
        <f aca="false">IF(F4040="P","PHY",IF(F4040="G","G",E4040))</f>
        <v>D</v>
      </c>
      <c r="O4040" s="84" t="str">
        <f aca="false">IF(ISNA(VLOOKUP(G4040,BadCanCurves,1,FALSE())),VLOOKUP(D4040,FOLIOS,6,FALSE()),"not used")</f>
        <v>not used</v>
      </c>
      <c r="P4040" s="84" t="n">
        <f aca="false">IF($N4040="P",VLOOKUP(H4040,PrcBuckets,2,FALSE()),0)</f>
        <v>0</v>
      </c>
      <c r="Q4040" s="84" t="n">
        <f aca="false">IF($N4040="D",VLOOKUP(H4040,BasisBuckets,2,FALSE()),0)</f>
        <v>13</v>
      </c>
      <c r="R4040" s="84" t="n">
        <f aca="false">IF($N4040="PHY",VLOOKUP(H4040,PGDBuckets,2,FALSE()),0)</f>
        <v>0</v>
      </c>
      <c r="S4040" s="84" t="n">
        <f aca="false">IF($N4040="G",VLOOKUP(H4040,PGDBuckets,2,FALSE()),0)</f>
        <v>0</v>
      </c>
      <c r="T4040" s="84" t="n">
        <f aca="false">SUM(P4040:S4040)</f>
        <v>13</v>
      </c>
      <c r="U4040" s="84" t="str">
        <f aca="false">IF(O4040="not used","-",O4040&amp;N4040&amp;T4040)</f>
        <v>-</v>
      </c>
      <c r="V4040" s="84" t="str">
        <f aca="false">IF(O4040="Not Used","-",VLOOKUP(D4040,FOLIOS,7,FALSE())&amp;H4040)</f>
        <v>-</v>
      </c>
      <c r="W4040" s="84" t="str">
        <f aca="false">IF(U4040="-","-",O4040&amp;E4040&amp;H4040)</f>
        <v>-</v>
      </c>
      <c r="X4040" s="85" t="str">
        <f aca="false">D4040&amp;G4040</f>
        <v>FT-CAND-ERMS-BASIF-NTHWST/CANBR</v>
      </c>
      <c r="AF4040" s="0" t="str">
        <f aca="false">D4040&amp;V4040</f>
        <v>FT-CAND-ERMS-BAS-</v>
      </c>
    </row>
    <row r="4041" customFormat="false" ht="12.75" hidden="false" customHeight="false" outlineLevel="0" collapsed="false">
      <c r="A4041" s="81" t="n">
        <v>36682</v>
      </c>
      <c r="B4041" s="82" t="s">
        <v>55</v>
      </c>
      <c r="C4041" s="82" t="s">
        <v>56</v>
      </c>
      <c r="D4041" s="82" t="s">
        <v>107</v>
      </c>
      <c r="E4041" s="82" t="s">
        <v>21</v>
      </c>
      <c r="F4041" s="81"/>
      <c r="G4041" s="82" t="s">
        <v>86</v>
      </c>
      <c r="H4041" s="90" t="n">
        <v>40544</v>
      </c>
      <c r="I4041" s="82" t="n">
        <v>0</v>
      </c>
      <c r="J4041" s="82" t="n">
        <v>0</v>
      </c>
      <c r="K4041" s="83" t="n">
        <f aca="false">IF(J4041=0,0,J4041/I4041)</f>
        <v>0</v>
      </c>
      <c r="L4041" s="83" t="n">
        <f aca="false">I4041/UOM</f>
        <v>0</v>
      </c>
      <c r="M4041" s="83" t="n">
        <f aca="false">J4041/UOM</f>
        <v>0</v>
      </c>
      <c r="N4041" s="84" t="str">
        <f aca="false">IF(F4041="P","PHY",IF(F4041="G","G",E4041))</f>
        <v>D</v>
      </c>
      <c r="O4041" s="84" t="str">
        <f aca="false">IF(ISNA(VLOOKUP(G4041,BadCanCurves,1,FALSE())),VLOOKUP(D4041,FOLIOS,6,FALSE()),"not used")</f>
        <v>not used</v>
      </c>
      <c r="P4041" s="84" t="n">
        <f aca="false">IF($N4041="P",VLOOKUP(H4041,PrcBuckets,2,FALSE()),0)</f>
        <v>0</v>
      </c>
      <c r="Q4041" s="84" t="n">
        <f aca="false">IF($N4041="D",VLOOKUP(H4041,BasisBuckets,2,FALSE()),0)</f>
        <v>14</v>
      </c>
      <c r="R4041" s="84" t="n">
        <f aca="false">IF($N4041="PHY",VLOOKUP(H4041,PGDBuckets,2,FALSE()),0)</f>
        <v>0</v>
      </c>
      <c r="S4041" s="84" t="n">
        <f aca="false">IF($N4041="G",VLOOKUP(H4041,PGDBuckets,2,FALSE()),0)</f>
        <v>0</v>
      </c>
      <c r="T4041" s="84" t="n">
        <f aca="false">SUM(P4041:S4041)</f>
        <v>14</v>
      </c>
      <c r="U4041" s="84" t="str">
        <f aca="false">IF(O4041="not used","-",O4041&amp;N4041&amp;T4041)</f>
        <v>-</v>
      </c>
      <c r="V4041" s="84" t="str">
        <f aca="false">IF(O4041="Not Used","-",VLOOKUP(D4041,FOLIOS,7,FALSE())&amp;H4041)</f>
        <v>-</v>
      </c>
      <c r="W4041" s="84" t="str">
        <f aca="false">IF(U4041="-","-",O4041&amp;E4041&amp;H4041)</f>
        <v>-</v>
      </c>
      <c r="X4041" s="85" t="str">
        <f aca="false">D4041&amp;G4041</f>
        <v>FT-CAND-ERMS-BASIF-NTHWST/CANBR</v>
      </c>
      <c r="AF4041" s="0" t="str">
        <f aca="false">D4041&amp;V4041</f>
        <v>FT-CAND-ERMS-BAS-</v>
      </c>
    </row>
    <row r="4042" customFormat="false" ht="12.75" hidden="false" customHeight="false" outlineLevel="0" collapsed="false">
      <c r="A4042" s="81" t="n">
        <v>36682</v>
      </c>
      <c r="B4042" s="82" t="s">
        <v>55</v>
      </c>
      <c r="C4042" s="82" t="s">
        <v>56</v>
      </c>
      <c r="D4042" s="82" t="s">
        <v>107</v>
      </c>
      <c r="E4042" s="82" t="s">
        <v>21</v>
      </c>
      <c r="F4042" s="81"/>
      <c r="G4042" s="82" t="s">
        <v>86</v>
      </c>
      <c r="H4042" s="90" t="n">
        <v>40575</v>
      </c>
      <c r="I4042" s="82" t="n">
        <v>0</v>
      </c>
      <c r="J4042" s="82" t="n">
        <v>0</v>
      </c>
      <c r="K4042" s="83" t="n">
        <f aca="false">IF(J4042=0,0,J4042/I4042)</f>
        <v>0</v>
      </c>
      <c r="L4042" s="83" t="n">
        <f aca="false">I4042/UOM</f>
        <v>0</v>
      </c>
      <c r="M4042" s="83" t="n">
        <f aca="false">J4042/UOM</f>
        <v>0</v>
      </c>
      <c r="N4042" s="84" t="str">
        <f aca="false">IF(F4042="P","PHY",IF(F4042="G","G",E4042))</f>
        <v>D</v>
      </c>
      <c r="O4042" s="84" t="str">
        <f aca="false">IF(ISNA(VLOOKUP(G4042,BadCanCurves,1,FALSE())),VLOOKUP(D4042,FOLIOS,6,FALSE()),"not used")</f>
        <v>not used</v>
      </c>
      <c r="P4042" s="84" t="n">
        <f aca="false">IF($N4042="P",VLOOKUP(H4042,PrcBuckets,2,FALSE()),0)</f>
        <v>0</v>
      </c>
      <c r="Q4042" s="84" t="n">
        <f aca="false">IF($N4042="D",VLOOKUP(H4042,BasisBuckets,2,FALSE()),0)</f>
        <v>14</v>
      </c>
      <c r="R4042" s="84" t="n">
        <f aca="false">IF($N4042="PHY",VLOOKUP(H4042,PGDBuckets,2,FALSE()),0)</f>
        <v>0</v>
      </c>
      <c r="S4042" s="84" t="n">
        <f aca="false">IF($N4042="G",VLOOKUP(H4042,PGDBuckets,2,FALSE()),0)</f>
        <v>0</v>
      </c>
      <c r="T4042" s="84" t="n">
        <f aca="false">SUM(P4042:S4042)</f>
        <v>14</v>
      </c>
      <c r="U4042" s="84" t="str">
        <f aca="false">IF(O4042="not used","-",O4042&amp;N4042&amp;T4042)</f>
        <v>-</v>
      </c>
      <c r="V4042" s="84" t="str">
        <f aca="false">IF(O4042="Not Used","-",VLOOKUP(D4042,FOLIOS,7,FALSE())&amp;H4042)</f>
        <v>-</v>
      </c>
      <c r="W4042" s="84" t="str">
        <f aca="false">IF(U4042="-","-",O4042&amp;E4042&amp;H4042)</f>
        <v>-</v>
      </c>
      <c r="X4042" s="85" t="str">
        <f aca="false">D4042&amp;G4042</f>
        <v>FT-CAND-ERMS-BASIF-NTHWST/CANBR</v>
      </c>
      <c r="AF4042" s="0" t="str">
        <f aca="false">D4042&amp;V4042</f>
        <v>FT-CAND-ERMS-BAS-</v>
      </c>
    </row>
    <row r="4043" customFormat="false" ht="12.75" hidden="false" customHeight="false" outlineLevel="0" collapsed="false">
      <c r="A4043" s="81" t="n">
        <v>36682</v>
      </c>
      <c r="B4043" s="82" t="s">
        <v>55</v>
      </c>
      <c r="C4043" s="82" t="s">
        <v>56</v>
      </c>
      <c r="D4043" s="82" t="s">
        <v>107</v>
      </c>
      <c r="E4043" s="82" t="s">
        <v>21</v>
      </c>
      <c r="F4043" s="81"/>
      <c r="G4043" s="82" t="s">
        <v>86</v>
      </c>
      <c r="H4043" s="90" t="n">
        <v>40603</v>
      </c>
      <c r="I4043" s="82" t="n">
        <v>0</v>
      </c>
      <c r="J4043" s="82" t="n">
        <v>0</v>
      </c>
      <c r="K4043" s="83" t="n">
        <f aca="false">IF(J4043=0,0,J4043/I4043)</f>
        <v>0</v>
      </c>
      <c r="L4043" s="83" t="n">
        <f aca="false">I4043/UOM</f>
        <v>0</v>
      </c>
      <c r="M4043" s="83" t="n">
        <f aca="false">J4043/UOM</f>
        <v>0</v>
      </c>
      <c r="N4043" s="84" t="str">
        <f aca="false">IF(F4043="P","PHY",IF(F4043="G","G",E4043))</f>
        <v>D</v>
      </c>
      <c r="O4043" s="84" t="str">
        <f aca="false">IF(ISNA(VLOOKUP(G4043,BadCanCurves,1,FALSE())),VLOOKUP(D4043,FOLIOS,6,FALSE()),"not used")</f>
        <v>not used</v>
      </c>
      <c r="P4043" s="84" t="n">
        <f aca="false">IF($N4043="P",VLOOKUP(H4043,PrcBuckets,2,FALSE()),0)</f>
        <v>0</v>
      </c>
      <c r="Q4043" s="84" t="n">
        <f aca="false">IF($N4043="D",VLOOKUP(H4043,BasisBuckets,2,FALSE()),0)</f>
        <v>14</v>
      </c>
      <c r="R4043" s="84" t="n">
        <f aca="false">IF($N4043="PHY",VLOOKUP(H4043,PGDBuckets,2,FALSE()),0)</f>
        <v>0</v>
      </c>
      <c r="S4043" s="84" t="n">
        <f aca="false">IF($N4043="G",VLOOKUP(H4043,PGDBuckets,2,FALSE()),0)</f>
        <v>0</v>
      </c>
      <c r="T4043" s="84" t="n">
        <f aca="false">SUM(P4043:S4043)</f>
        <v>14</v>
      </c>
      <c r="U4043" s="84" t="str">
        <f aca="false">IF(O4043="not used","-",O4043&amp;N4043&amp;T4043)</f>
        <v>-</v>
      </c>
      <c r="V4043" s="84" t="str">
        <f aca="false">IF(O4043="Not Used","-",VLOOKUP(D4043,FOLIOS,7,FALSE())&amp;H4043)</f>
        <v>-</v>
      </c>
      <c r="W4043" s="84" t="str">
        <f aca="false">IF(U4043="-","-",O4043&amp;E4043&amp;H4043)</f>
        <v>-</v>
      </c>
      <c r="X4043" s="85" t="str">
        <f aca="false">D4043&amp;G4043</f>
        <v>FT-CAND-ERMS-BASIF-NTHWST/CANBR</v>
      </c>
      <c r="AF4043" s="0" t="str">
        <f aca="false">D4043&amp;V4043</f>
        <v>FT-CAND-ERMS-BAS-</v>
      </c>
    </row>
    <row r="4044" customFormat="false" ht="12.75" hidden="false" customHeight="false" outlineLevel="0" collapsed="false">
      <c r="A4044" s="81" t="n">
        <v>36682</v>
      </c>
      <c r="B4044" s="82" t="s">
        <v>55</v>
      </c>
      <c r="C4044" s="82" t="s">
        <v>56</v>
      </c>
      <c r="D4044" s="82" t="s">
        <v>107</v>
      </c>
      <c r="E4044" s="82" t="s">
        <v>21</v>
      </c>
      <c r="F4044" s="81"/>
      <c r="G4044" s="82" t="s">
        <v>87</v>
      </c>
      <c r="H4044" s="90" t="n">
        <v>36708</v>
      </c>
      <c r="I4044" s="82" t="n">
        <v>0</v>
      </c>
      <c r="J4044" s="82" t="n">
        <v>0</v>
      </c>
      <c r="K4044" s="83" t="n">
        <f aca="false">IF(J4044=0,0,J4044/I4044)</f>
        <v>0</v>
      </c>
      <c r="L4044" s="83" t="n">
        <f aca="false">I4044/UOM</f>
        <v>0</v>
      </c>
      <c r="M4044" s="83" t="n">
        <f aca="false">J4044/UOM</f>
        <v>0</v>
      </c>
      <c r="N4044" s="84" t="str">
        <f aca="false">IF(F4044="P","PHY",IF(F4044="G","G",E4044))</f>
        <v>D</v>
      </c>
      <c r="O4044" s="84" t="str">
        <f aca="false">IF(ISNA(VLOOKUP(G4044,BadCanCurves,1,FALSE())),VLOOKUP(D4044,FOLIOS,6,FALSE()),"not used")</f>
        <v>not used</v>
      </c>
      <c r="P4044" s="84" t="n">
        <f aca="false">IF($N4044="P",VLOOKUP(H4044,PrcBuckets,2,FALSE()),0)</f>
        <v>0</v>
      </c>
      <c r="Q4044" s="84" t="n">
        <f aca="false">IF($N4044="D",VLOOKUP(H4044,BasisBuckets,2,FALSE()),0)</f>
        <v>4</v>
      </c>
      <c r="R4044" s="84" t="n">
        <f aca="false">IF($N4044="PHY",VLOOKUP(H4044,PGDBuckets,2,FALSE()),0)</f>
        <v>0</v>
      </c>
      <c r="S4044" s="84" t="n">
        <f aca="false">IF($N4044="G",VLOOKUP(H4044,PGDBuckets,2,FALSE()),0)</f>
        <v>0</v>
      </c>
      <c r="T4044" s="84" t="n">
        <f aca="false">SUM(P4044:S4044)</f>
        <v>4</v>
      </c>
      <c r="U4044" s="84" t="str">
        <f aca="false">IF(O4044="not used","-",O4044&amp;N4044&amp;T4044)</f>
        <v>-</v>
      </c>
      <c r="V4044" s="84" t="str">
        <f aca="false">IF(O4044="Not Used","-",VLOOKUP(D4044,FOLIOS,7,FALSE())&amp;H4044)</f>
        <v>-</v>
      </c>
      <c r="W4044" s="84" t="str">
        <f aca="false">IF(U4044="-","-",O4044&amp;E4044&amp;H4044)</f>
        <v>-</v>
      </c>
      <c r="X4044" s="85" t="str">
        <f aca="false">D4044&amp;G4044</f>
        <v>FT-CAND-ERMS-BASIF-NWPL_ROCKY_M</v>
      </c>
      <c r="AF4044" s="0" t="str">
        <f aca="false">D4044&amp;V4044</f>
        <v>FT-CAND-ERMS-BAS-</v>
      </c>
    </row>
    <row r="4045" customFormat="false" ht="12.75" hidden="false" customHeight="false" outlineLevel="0" collapsed="false">
      <c r="A4045" s="81" t="n">
        <v>36682</v>
      </c>
      <c r="B4045" s="82" t="s">
        <v>55</v>
      </c>
      <c r="C4045" s="82" t="s">
        <v>56</v>
      </c>
      <c r="D4045" s="82" t="s">
        <v>107</v>
      </c>
      <c r="E4045" s="82" t="s">
        <v>21</v>
      </c>
      <c r="F4045" s="81"/>
      <c r="G4045" s="82" t="s">
        <v>87</v>
      </c>
      <c r="H4045" s="90" t="n">
        <v>36739</v>
      </c>
      <c r="I4045" s="82" t="n">
        <v>0</v>
      </c>
      <c r="J4045" s="82" t="n">
        <v>0</v>
      </c>
      <c r="K4045" s="83" t="n">
        <f aca="false">IF(J4045=0,0,J4045/I4045)</f>
        <v>0</v>
      </c>
      <c r="L4045" s="83" t="n">
        <f aca="false">I4045/UOM</f>
        <v>0</v>
      </c>
      <c r="M4045" s="83" t="n">
        <f aca="false">J4045/UOM</f>
        <v>0</v>
      </c>
      <c r="N4045" s="84" t="str">
        <f aca="false">IF(F4045="P","PHY",IF(F4045="G","G",E4045))</f>
        <v>D</v>
      </c>
      <c r="O4045" s="84" t="str">
        <f aca="false">IF(ISNA(VLOOKUP(G4045,BadCanCurves,1,FALSE())),VLOOKUP(D4045,FOLIOS,6,FALSE()),"not used")</f>
        <v>not used</v>
      </c>
      <c r="P4045" s="84" t="n">
        <f aca="false">IF($N4045="P",VLOOKUP(H4045,PrcBuckets,2,FALSE()),0)</f>
        <v>0</v>
      </c>
      <c r="Q4045" s="84" t="n">
        <f aca="false">IF($N4045="D",VLOOKUP(H4045,BasisBuckets,2,FALSE()),0)</f>
        <v>5</v>
      </c>
      <c r="R4045" s="84" t="n">
        <f aca="false">IF($N4045="PHY",VLOOKUP(H4045,PGDBuckets,2,FALSE()),0)</f>
        <v>0</v>
      </c>
      <c r="S4045" s="84" t="n">
        <f aca="false">IF($N4045="G",VLOOKUP(H4045,PGDBuckets,2,FALSE()),0)</f>
        <v>0</v>
      </c>
      <c r="T4045" s="84" t="n">
        <f aca="false">SUM(P4045:S4045)</f>
        <v>5</v>
      </c>
      <c r="U4045" s="84" t="str">
        <f aca="false">IF(O4045="not used","-",O4045&amp;N4045&amp;T4045)</f>
        <v>-</v>
      </c>
      <c r="V4045" s="84" t="str">
        <f aca="false">IF(O4045="Not Used","-",VLOOKUP(D4045,FOLIOS,7,FALSE())&amp;H4045)</f>
        <v>-</v>
      </c>
      <c r="W4045" s="84" t="str">
        <f aca="false">IF(U4045="-","-",O4045&amp;E4045&amp;H4045)</f>
        <v>-</v>
      </c>
      <c r="X4045" s="85" t="str">
        <f aca="false">D4045&amp;G4045</f>
        <v>FT-CAND-ERMS-BASIF-NWPL_ROCKY_M</v>
      </c>
      <c r="AF4045" s="0" t="str">
        <f aca="false">D4045&amp;V4045</f>
        <v>FT-CAND-ERMS-BAS-</v>
      </c>
    </row>
    <row r="4046" customFormat="false" ht="12.75" hidden="false" customHeight="false" outlineLevel="0" collapsed="false">
      <c r="A4046" s="81" t="n">
        <v>36682</v>
      </c>
      <c r="B4046" s="82" t="s">
        <v>55</v>
      </c>
      <c r="C4046" s="82" t="s">
        <v>56</v>
      </c>
      <c r="D4046" s="82" t="s">
        <v>107</v>
      </c>
      <c r="E4046" s="82" t="s">
        <v>21</v>
      </c>
      <c r="F4046" s="81"/>
      <c r="G4046" s="82" t="s">
        <v>87</v>
      </c>
      <c r="H4046" s="90" t="n">
        <v>36770</v>
      </c>
      <c r="I4046" s="82" t="n">
        <v>0</v>
      </c>
      <c r="J4046" s="82" t="n">
        <v>0</v>
      </c>
      <c r="K4046" s="83" t="n">
        <f aca="false">IF(J4046=0,0,J4046/I4046)</f>
        <v>0</v>
      </c>
      <c r="L4046" s="83" t="n">
        <f aca="false">I4046/UOM</f>
        <v>0</v>
      </c>
      <c r="M4046" s="83" t="n">
        <f aca="false">J4046/UOM</f>
        <v>0</v>
      </c>
      <c r="N4046" s="84" t="str">
        <f aca="false">IF(F4046="P","PHY",IF(F4046="G","G",E4046))</f>
        <v>D</v>
      </c>
      <c r="O4046" s="84" t="str">
        <f aca="false">IF(ISNA(VLOOKUP(G4046,BadCanCurves,1,FALSE())),VLOOKUP(D4046,FOLIOS,6,FALSE()),"not used")</f>
        <v>not used</v>
      </c>
      <c r="P4046" s="84" t="n">
        <f aca="false">IF($N4046="P",VLOOKUP(H4046,PrcBuckets,2,FALSE()),0)</f>
        <v>0</v>
      </c>
      <c r="Q4046" s="84" t="n">
        <f aca="false">IF($N4046="D",VLOOKUP(H4046,BasisBuckets,2,FALSE()),0)</f>
        <v>6</v>
      </c>
      <c r="R4046" s="84" t="n">
        <f aca="false">IF($N4046="PHY",VLOOKUP(H4046,PGDBuckets,2,FALSE()),0)</f>
        <v>0</v>
      </c>
      <c r="S4046" s="84" t="n">
        <f aca="false">IF($N4046="G",VLOOKUP(H4046,PGDBuckets,2,FALSE()),0)</f>
        <v>0</v>
      </c>
      <c r="T4046" s="84" t="n">
        <f aca="false">SUM(P4046:S4046)</f>
        <v>6</v>
      </c>
      <c r="U4046" s="84" t="str">
        <f aca="false">IF(O4046="not used","-",O4046&amp;N4046&amp;T4046)</f>
        <v>-</v>
      </c>
      <c r="V4046" s="84" t="str">
        <f aca="false">IF(O4046="Not Used","-",VLOOKUP(D4046,FOLIOS,7,FALSE())&amp;H4046)</f>
        <v>-</v>
      </c>
      <c r="W4046" s="84" t="str">
        <f aca="false">IF(U4046="-","-",O4046&amp;E4046&amp;H4046)</f>
        <v>-</v>
      </c>
      <c r="X4046" s="85" t="str">
        <f aca="false">D4046&amp;G4046</f>
        <v>FT-CAND-ERMS-BASIF-NWPL_ROCKY_M</v>
      </c>
      <c r="AF4046" s="0" t="str">
        <f aca="false">D4046&amp;V4046</f>
        <v>FT-CAND-ERMS-BAS-</v>
      </c>
    </row>
    <row r="4047" customFormat="false" ht="12.75" hidden="false" customHeight="false" outlineLevel="0" collapsed="false">
      <c r="A4047" s="81" t="n">
        <v>36682</v>
      </c>
      <c r="B4047" s="82" t="s">
        <v>55</v>
      </c>
      <c r="C4047" s="82" t="s">
        <v>56</v>
      </c>
      <c r="D4047" s="82" t="s">
        <v>107</v>
      </c>
      <c r="E4047" s="82" t="s">
        <v>21</v>
      </c>
      <c r="F4047" s="81"/>
      <c r="G4047" s="82" t="s">
        <v>87</v>
      </c>
      <c r="H4047" s="90" t="n">
        <v>36800</v>
      </c>
      <c r="I4047" s="82" t="n">
        <v>0</v>
      </c>
      <c r="J4047" s="82" t="n">
        <v>0</v>
      </c>
      <c r="K4047" s="83" t="n">
        <f aca="false">IF(J4047=0,0,J4047/I4047)</f>
        <v>0</v>
      </c>
      <c r="L4047" s="83" t="n">
        <f aca="false">I4047/UOM</f>
        <v>0</v>
      </c>
      <c r="M4047" s="83" t="n">
        <f aca="false">J4047/UOM</f>
        <v>0</v>
      </c>
      <c r="N4047" s="84" t="str">
        <f aca="false">IF(F4047="P","PHY",IF(F4047="G","G",E4047))</f>
        <v>D</v>
      </c>
      <c r="O4047" s="84" t="str">
        <f aca="false">IF(ISNA(VLOOKUP(G4047,BadCanCurves,1,FALSE())),VLOOKUP(D4047,FOLIOS,6,FALSE()),"not used")</f>
        <v>not used</v>
      </c>
      <c r="P4047" s="84" t="n">
        <f aca="false">IF($N4047="P",VLOOKUP(H4047,PrcBuckets,2,FALSE()),0)</f>
        <v>0</v>
      </c>
      <c r="Q4047" s="84" t="n">
        <f aca="false">IF($N4047="D",VLOOKUP(H4047,BasisBuckets,2,FALSE()),0)</f>
        <v>7</v>
      </c>
      <c r="R4047" s="84" t="n">
        <f aca="false">IF($N4047="PHY",VLOOKUP(H4047,PGDBuckets,2,FALSE()),0)</f>
        <v>0</v>
      </c>
      <c r="S4047" s="84" t="n">
        <f aca="false">IF($N4047="G",VLOOKUP(H4047,PGDBuckets,2,FALSE()),0)</f>
        <v>0</v>
      </c>
      <c r="T4047" s="84" t="n">
        <f aca="false">SUM(P4047:S4047)</f>
        <v>7</v>
      </c>
      <c r="U4047" s="84" t="str">
        <f aca="false">IF(O4047="not used","-",O4047&amp;N4047&amp;T4047)</f>
        <v>-</v>
      </c>
      <c r="V4047" s="84" t="str">
        <f aca="false">IF(O4047="Not Used","-",VLOOKUP(D4047,FOLIOS,7,FALSE())&amp;H4047)</f>
        <v>-</v>
      </c>
      <c r="W4047" s="84" t="str">
        <f aca="false">IF(U4047="-","-",O4047&amp;E4047&amp;H4047)</f>
        <v>-</v>
      </c>
      <c r="X4047" s="85" t="str">
        <f aca="false">D4047&amp;G4047</f>
        <v>FT-CAND-ERMS-BASIF-NWPL_ROCKY_M</v>
      </c>
      <c r="AF4047" s="0" t="str">
        <f aca="false">D4047&amp;V4047</f>
        <v>FT-CAND-ERMS-BAS-</v>
      </c>
    </row>
    <row r="4048" customFormat="false" ht="12.75" hidden="false" customHeight="false" outlineLevel="0" collapsed="false">
      <c r="A4048" s="81" t="n">
        <v>36682</v>
      </c>
      <c r="B4048" s="82" t="s">
        <v>55</v>
      </c>
      <c r="C4048" s="82" t="s">
        <v>56</v>
      </c>
      <c r="D4048" s="82" t="s">
        <v>107</v>
      </c>
      <c r="E4048" s="82" t="s">
        <v>21</v>
      </c>
      <c r="F4048" s="81"/>
      <c r="G4048" s="82" t="s">
        <v>87</v>
      </c>
      <c r="H4048" s="90" t="n">
        <v>36831</v>
      </c>
      <c r="I4048" s="82" t="n">
        <v>0</v>
      </c>
      <c r="J4048" s="82" t="n">
        <v>0</v>
      </c>
      <c r="K4048" s="83" t="n">
        <f aca="false">IF(J4048=0,0,J4048/I4048)</f>
        <v>0</v>
      </c>
      <c r="L4048" s="83" t="n">
        <f aca="false">I4048/UOM</f>
        <v>0</v>
      </c>
      <c r="M4048" s="83" t="n">
        <f aca="false">J4048/UOM</f>
        <v>0</v>
      </c>
      <c r="N4048" s="84" t="str">
        <f aca="false">IF(F4048="P","PHY",IF(F4048="G","G",E4048))</f>
        <v>D</v>
      </c>
      <c r="O4048" s="84" t="str">
        <f aca="false">IF(ISNA(VLOOKUP(G4048,BadCanCurves,1,FALSE())),VLOOKUP(D4048,FOLIOS,6,FALSE()),"not used")</f>
        <v>not used</v>
      </c>
      <c r="P4048" s="84" t="n">
        <f aca="false">IF($N4048="P",VLOOKUP(H4048,PrcBuckets,2,FALSE()),0)</f>
        <v>0</v>
      </c>
      <c r="Q4048" s="84" t="n">
        <f aca="false">IF($N4048="D",VLOOKUP(H4048,BasisBuckets,2,FALSE()),0)</f>
        <v>8</v>
      </c>
      <c r="R4048" s="84" t="n">
        <f aca="false">IF($N4048="PHY",VLOOKUP(H4048,PGDBuckets,2,FALSE()),0)</f>
        <v>0</v>
      </c>
      <c r="S4048" s="84" t="n">
        <f aca="false">IF($N4048="G",VLOOKUP(H4048,PGDBuckets,2,FALSE()),0)</f>
        <v>0</v>
      </c>
      <c r="T4048" s="84" t="n">
        <f aca="false">SUM(P4048:S4048)</f>
        <v>8</v>
      </c>
      <c r="U4048" s="84" t="str">
        <f aca="false">IF(O4048="not used","-",O4048&amp;N4048&amp;T4048)</f>
        <v>-</v>
      </c>
      <c r="V4048" s="84" t="str">
        <f aca="false">IF(O4048="Not Used","-",VLOOKUP(D4048,FOLIOS,7,FALSE())&amp;H4048)</f>
        <v>-</v>
      </c>
      <c r="W4048" s="84" t="str">
        <f aca="false">IF(U4048="-","-",O4048&amp;E4048&amp;H4048)</f>
        <v>-</v>
      </c>
      <c r="X4048" s="85" t="str">
        <f aca="false">D4048&amp;G4048</f>
        <v>FT-CAND-ERMS-BASIF-NWPL_ROCKY_M</v>
      </c>
      <c r="AF4048" s="0" t="str">
        <f aca="false">D4048&amp;V4048</f>
        <v>FT-CAND-ERMS-BAS-</v>
      </c>
    </row>
    <row r="4049" customFormat="false" ht="12.75" hidden="false" customHeight="false" outlineLevel="0" collapsed="false">
      <c r="A4049" s="81" t="n">
        <v>36682</v>
      </c>
      <c r="B4049" s="82" t="s">
        <v>55</v>
      </c>
      <c r="C4049" s="82" t="s">
        <v>56</v>
      </c>
      <c r="D4049" s="82" t="s">
        <v>107</v>
      </c>
      <c r="E4049" s="82" t="s">
        <v>21</v>
      </c>
      <c r="F4049" s="81"/>
      <c r="G4049" s="82" t="s">
        <v>87</v>
      </c>
      <c r="H4049" s="90" t="n">
        <v>36861</v>
      </c>
      <c r="I4049" s="82" t="n">
        <v>0</v>
      </c>
      <c r="J4049" s="82" t="n">
        <v>0</v>
      </c>
      <c r="K4049" s="83" t="n">
        <f aca="false">IF(J4049=0,0,J4049/I4049)</f>
        <v>0</v>
      </c>
      <c r="L4049" s="83" t="n">
        <f aca="false">I4049/UOM</f>
        <v>0</v>
      </c>
      <c r="M4049" s="83" t="n">
        <f aca="false">J4049/UOM</f>
        <v>0</v>
      </c>
      <c r="N4049" s="84" t="str">
        <f aca="false">IF(F4049="P","PHY",IF(F4049="G","G",E4049))</f>
        <v>D</v>
      </c>
      <c r="O4049" s="84" t="str">
        <f aca="false">IF(ISNA(VLOOKUP(G4049,BadCanCurves,1,FALSE())),VLOOKUP(D4049,FOLIOS,6,FALSE()),"not used")</f>
        <v>not used</v>
      </c>
      <c r="P4049" s="84" t="n">
        <f aca="false">IF($N4049="P",VLOOKUP(H4049,PrcBuckets,2,FALSE()),0)</f>
        <v>0</v>
      </c>
      <c r="Q4049" s="84" t="n">
        <f aca="false">IF($N4049="D",VLOOKUP(H4049,BasisBuckets,2,FALSE()),0)</f>
        <v>8</v>
      </c>
      <c r="R4049" s="84" t="n">
        <f aca="false">IF($N4049="PHY",VLOOKUP(H4049,PGDBuckets,2,FALSE()),0)</f>
        <v>0</v>
      </c>
      <c r="S4049" s="84" t="n">
        <f aca="false">IF($N4049="G",VLOOKUP(H4049,PGDBuckets,2,FALSE()),0)</f>
        <v>0</v>
      </c>
      <c r="T4049" s="84" t="n">
        <f aca="false">SUM(P4049:S4049)</f>
        <v>8</v>
      </c>
      <c r="U4049" s="84" t="str">
        <f aca="false">IF(O4049="not used","-",O4049&amp;N4049&amp;T4049)</f>
        <v>-</v>
      </c>
      <c r="V4049" s="84" t="str">
        <f aca="false">IF(O4049="Not Used","-",VLOOKUP(D4049,FOLIOS,7,FALSE())&amp;H4049)</f>
        <v>-</v>
      </c>
      <c r="W4049" s="84" t="str">
        <f aca="false">IF(U4049="-","-",O4049&amp;E4049&amp;H4049)</f>
        <v>-</v>
      </c>
      <c r="X4049" s="85" t="str">
        <f aca="false">D4049&amp;G4049</f>
        <v>FT-CAND-ERMS-BASIF-NWPL_ROCKY_M</v>
      </c>
      <c r="AF4049" s="0" t="str">
        <f aca="false">D4049&amp;V4049</f>
        <v>FT-CAND-ERMS-BAS-</v>
      </c>
    </row>
    <row r="4050" customFormat="false" ht="12.75" hidden="false" customHeight="false" outlineLevel="0" collapsed="false">
      <c r="A4050" s="81" t="n">
        <v>36682</v>
      </c>
      <c r="B4050" s="82" t="s">
        <v>55</v>
      </c>
      <c r="C4050" s="82" t="s">
        <v>56</v>
      </c>
      <c r="D4050" s="82" t="s">
        <v>107</v>
      </c>
      <c r="E4050" s="82" t="s">
        <v>21</v>
      </c>
      <c r="F4050" s="81"/>
      <c r="G4050" s="82" t="s">
        <v>87</v>
      </c>
      <c r="H4050" s="90" t="n">
        <v>36892</v>
      </c>
      <c r="I4050" s="82" t="n">
        <v>0</v>
      </c>
      <c r="J4050" s="82" t="n">
        <v>0</v>
      </c>
      <c r="K4050" s="83" t="n">
        <f aca="false">IF(J4050=0,0,J4050/I4050)</f>
        <v>0</v>
      </c>
      <c r="L4050" s="83" t="n">
        <f aca="false">I4050/UOM</f>
        <v>0</v>
      </c>
      <c r="M4050" s="83" t="n">
        <f aca="false">J4050/UOM</f>
        <v>0</v>
      </c>
      <c r="N4050" s="84" t="str">
        <f aca="false">IF(F4050="P","PHY",IF(F4050="G","G",E4050))</f>
        <v>D</v>
      </c>
      <c r="O4050" s="84" t="str">
        <f aca="false">IF(ISNA(VLOOKUP(G4050,BadCanCurves,1,FALSE())),VLOOKUP(D4050,FOLIOS,6,FALSE()),"not used")</f>
        <v>not used</v>
      </c>
      <c r="P4050" s="84" t="n">
        <f aca="false">IF($N4050="P",VLOOKUP(H4050,PrcBuckets,2,FALSE()),0)</f>
        <v>0</v>
      </c>
      <c r="Q4050" s="84" t="n">
        <f aca="false">IF($N4050="D",VLOOKUP(H4050,BasisBuckets,2,FALSE()),0)</f>
        <v>9</v>
      </c>
      <c r="R4050" s="84" t="n">
        <f aca="false">IF($N4050="PHY",VLOOKUP(H4050,PGDBuckets,2,FALSE()),0)</f>
        <v>0</v>
      </c>
      <c r="S4050" s="84" t="n">
        <f aca="false">IF($N4050="G",VLOOKUP(H4050,PGDBuckets,2,FALSE()),0)</f>
        <v>0</v>
      </c>
      <c r="T4050" s="84" t="n">
        <f aca="false">SUM(P4050:S4050)</f>
        <v>9</v>
      </c>
      <c r="U4050" s="84" t="str">
        <f aca="false">IF(O4050="not used","-",O4050&amp;N4050&amp;T4050)</f>
        <v>-</v>
      </c>
      <c r="V4050" s="84" t="str">
        <f aca="false">IF(O4050="Not Used","-",VLOOKUP(D4050,FOLIOS,7,FALSE())&amp;H4050)</f>
        <v>-</v>
      </c>
      <c r="W4050" s="84" t="str">
        <f aca="false">IF(U4050="-","-",O4050&amp;E4050&amp;H4050)</f>
        <v>-</v>
      </c>
      <c r="X4050" s="85" t="str">
        <f aca="false">D4050&amp;G4050</f>
        <v>FT-CAND-ERMS-BASIF-NWPL_ROCKY_M</v>
      </c>
      <c r="AF4050" s="0" t="str">
        <f aca="false">D4050&amp;V4050</f>
        <v>FT-CAND-ERMS-BAS-</v>
      </c>
    </row>
    <row r="4051" customFormat="false" ht="12.75" hidden="false" customHeight="false" outlineLevel="0" collapsed="false">
      <c r="A4051" s="81" t="n">
        <v>36682</v>
      </c>
      <c r="B4051" s="82" t="s">
        <v>55</v>
      </c>
      <c r="C4051" s="82" t="s">
        <v>56</v>
      </c>
      <c r="D4051" s="82" t="s">
        <v>107</v>
      </c>
      <c r="E4051" s="82" t="s">
        <v>21</v>
      </c>
      <c r="F4051" s="81"/>
      <c r="G4051" s="82" t="s">
        <v>87</v>
      </c>
      <c r="H4051" s="90" t="n">
        <v>36923</v>
      </c>
      <c r="I4051" s="82" t="n">
        <v>0</v>
      </c>
      <c r="J4051" s="82" t="n">
        <v>0</v>
      </c>
      <c r="K4051" s="83" t="n">
        <f aca="false">IF(J4051=0,0,J4051/I4051)</f>
        <v>0</v>
      </c>
      <c r="L4051" s="83" t="n">
        <f aca="false">I4051/UOM</f>
        <v>0</v>
      </c>
      <c r="M4051" s="83" t="n">
        <f aca="false">J4051/UOM</f>
        <v>0</v>
      </c>
      <c r="N4051" s="84" t="str">
        <f aca="false">IF(F4051="P","PHY",IF(F4051="G","G",E4051))</f>
        <v>D</v>
      </c>
      <c r="O4051" s="84" t="str">
        <f aca="false">IF(ISNA(VLOOKUP(G4051,BadCanCurves,1,FALSE())),VLOOKUP(D4051,FOLIOS,6,FALSE()),"not used")</f>
        <v>not used</v>
      </c>
      <c r="P4051" s="84" t="n">
        <f aca="false">IF($N4051="P",VLOOKUP(H4051,PrcBuckets,2,FALSE()),0)</f>
        <v>0</v>
      </c>
      <c r="Q4051" s="84" t="n">
        <f aca="false">IF($N4051="D",VLOOKUP(H4051,BasisBuckets,2,FALSE()),0)</f>
        <v>9</v>
      </c>
      <c r="R4051" s="84" t="n">
        <f aca="false">IF($N4051="PHY",VLOOKUP(H4051,PGDBuckets,2,FALSE()),0)</f>
        <v>0</v>
      </c>
      <c r="S4051" s="84" t="n">
        <f aca="false">IF($N4051="G",VLOOKUP(H4051,PGDBuckets,2,FALSE()),0)</f>
        <v>0</v>
      </c>
      <c r="T4051" s="84" t="n">
        <f aca="false">SUM(P4051:S4051)</f>
        <v>9</v>
      </c>
      <c r="U4051" s="84" t="str">
        <f aca="false">IF(O4051="not used","-",O4051&amp;N4051&amp;T4051)</f>
        <v>-</v>
      </c>
      <c r="V4051" s="84" t="str">
        <f aca="false">IF(O4051="Not Used","-",VLOOKUP(D4051,FOLIOS,7,FALSE())&amp;H4051)</f>
        <v>-</v>
      </c>
      <c r="W4051" s="84" t="str">
        <f aca="false">IF(U4051="-","-",O4051&amp;E4051&amp;H4051)</f>
        <v>-</v>
      </c>
      <c r="X4051" s="85" t="str">
        <f aca="false">D4051&amp;G4051</f>
        <v>FT-CAND-ERMS-BASIF-NWPL_ROCKY_M</v>
      </c>
      <c r="AF4051" s="0" t="str">
        <f aca="false">D4051&amp;V4051</f>
        <v>FT-CAND-ERMS-BAS-</v>
      </c>
    </row>
    <row r="4052" customFormat="false" ht="12.75" hidden="false" customHeight="false" outlineLevel="0" collapsed="false">
      <c r="A4052" s="81" t="n">
        <v>36682</v>
      </c>
      <c r="B4052" s="82" t="s">
        <v>55</v>
      </c>
      <c r="C4052" s="82" t="s">
        <v>56</v>
      </c>
      <c r="D4052" s="82" t="s">
        <v>107</v>
      </c>
      <c r="E4052" s="82" t="s">
        <v>21</v>
      </c>
      <c r="F4052" s="81"/>
      <c r="G4052" s="82" t="s">
        <v>87</v>
      </c>
      <c r="H4052" s="90" t="n">
        <v>36951</v>
      </c>
      <c r="I4052" s="82" t="n">
        <v>0</v>
      </c>
      <c r="J4052" s="82" t="n">
        <v>0</v>
      </c>
      <c r="K4052" s="83" t="n">
        <f aca="false">IF(J4052=0,0,J4052/I4052)</f>
        <v>0</v>
      </c>
      <c r="L4052" s="83" t="n">
        <f aca="false">I4052/UOM</f>
        <v>0</v>
      </c>
      <c r="M4052" s="83" t="n">
        <f aca="false">J4052/UOM</f>
        <v>0</v>
      </c>
      <c r="N4052" s="84" t="str">
        <f aca="false">IF(F4052="P","PHY",IF(F4052="G","G",E4052))</f>
        <v>D</v>
      </c>
      <c r="O4052" s="84" t="str">
        <f aca="false">IF(ISNA(VLOOKUP(G4052,BadCanCurves,1,FALSE())),VLOOKUP(D4052,FOLIOS,6,FALSE()),"not used")</f>
        <v>not used</v>
      </c>
      <c r="P4052" s="84" t="n">
        <f aca="false">IF($N4052="P",VLOOKUP(H4052,PrcBuckets,2,FALSE()),0)</f>
        <v>0</v>
      </c>
      <c r="Q4052" s="84" t="n">
        <f aca="false">IF($N4052="D",VLOOKUP(H4052,BasisBuckets,2,FALSE()),0)</f>
        <v>9</v>
      </c>
      <c r="R4052" s="84" t="n">
        <f aca="false">IF($N4052="PHY",VLOOKUP(H4052,PGDBuckets,2,FALSE()),0)</f>
        <v>0</v>
      </c>
      <c r="S4052" s="84" t="n">
        <f aca="false">IF($N4052="G",VLOOKUP(H4052,PGDBuckets,2,FALSE()),0)</f>
        <v>0</v>
      </c>
      <c r="T4052" s="84" t="n">
        <f aca="false">SUM(P4052:S4052)</f>
        <v>9</v>
      </c>
      <c r="U4052" s="84" t="str">
        <f aca="false">IF(O4052="not used","-",O4052&amp;N4052&amp;T4052)</f>
        <v>-</v>
      </c>
      <c r="V4052" s="84" t="str">
        <f aca="false">IF(O4052="Not Used","-",VLOOKUP(D4052,FOLIOS,7,FALSE())&amp;H4052)</f>
        <v>-</v>
      </c>
      <c r="W4052" s="84" t="str">
        <f aca="false">IF(U4052="-","-",O4052&amp;E4052&amp;H4052)</f>
        <v>-</v>
      </c>
      <c r="X4052" s="85" t="str">
        <f aca="false">D4052&amp;G4052</f>
        <v>FT-CAND-ERMS-BASIF-NWPL_ROCKY_M</v>
      </c>
      <c r="AF4052" s="0" t="str">
        <f aca="false">D4052&amp;V4052</f>
        <v>FT-CAND-ERMS-BAS-</v>
      </c>
    </row>
    <row r="4053" customFormat="false" ht="12.75" hidden="false" customHeight="false" outlineLevel="0" collapsed="false">
      <c r="A4053" s="81" t="n">
        <v>36682</v>
      </c>
      <c r="B4053" s="82" t="s">
        <v>55</v>
      </c>
      <c r="C4053" s="82" t="s">
        <v>56</v>
      </c>
      <c r="D4053" s="82" t="s">
        <v>107</v>
      </c>
      <c r="E4053" s="82" t="s">
        <v>21</v>
      </c>
      <c r="F4053" s="81"/>
      <c r="G4053" s="82" t="s">
        <v>87</v>
      </c>
      <c r="H4053" s="90" t="n">
        <v>36982</v>
      </c>
      <c r="I4053" s="82" t="n">
        <v>0</v>
      </c>
      <c r="J4053" s="82" t="n">
        <v>0</v>
      </c>
      <c r="K4053" s="83" t="n">
        <f aca="false">IF(J4053=0,0,J4053/I4053)</f>
        <v>0</v>
      </c>
      <c r="L4053" s="83" t="n">
        <f aca="false">I4053/UOM</f>
        <v>0</v>
      </c>
      <c r="M4053" s="83" t="n">
        <f aca="false">J4053/UOM</f>
        <v>0</v>
      </c>
      <c r="N4053" s="84" t="str">
        <f aca="false">IF(F4053="P","PHY",IF(F4053="G","G",E4053))</f>
        <v>D</v>
      </c>
      <c r="O4053" s="84" t="str">
        <f aca="false">IF(ISNA(VLOOKUP(G4053,BadCanCurves,1,FALSE())),VLOOKUP(D4053,FOLIOS,6,FALSE()),"not used")</f>
        <v>not used</v>
      </c>
      <c r="P4053" s="84" t="n">
        <f aca="false">IF($N4053="P",VLOOKUP(H4053,PrcBuckets,2,FALSE()),0)</f>
        <v>0</v>
      </c>
      <c r="Q4053" s="84" t="n">
        <f aca="false">IF($N4053="D",VLOOKUP(H4053,BasisBuckets,2,FALSE()),0)</f>
        <v>9</v>
      </c>
      <c r="R4053" s="84" t="n">
        <f aca="false">IF($N4053="PHY",VLOOKUP(H4053,PGDBuckets,2,FALSE()),0)</f>
        <v>0</v>
      </c>
      <c r="S4053" s="84" t="n">
        <f aca="false">IF($N4053="G",VLOOKUP(H4053,PGDBuckets,2,FALSE()),0)</f>
        <v>0</v>
      </c>
      <c r="T4053" s="84" t="n">
        <f aca="false">SUM(P4053:S4053)</f>
        <v>9</v>
      </c>
      <c r="U4053" s="84" t="str">
        <f aca="false">IF(O4053="not used","-",O4053&amp;N4053&amp;T4053)</f>
        <v>-</v>
      </c>
      <c r="V4053" s="84" t="str">
        <f aca="false">IF(O4053="Not Used","-",VLOOKUP(D4053,FOLIOS,7,FALSE())&amp;H4053)</f>
        <v>-</v>
      </c>
      <c r="W4053" s="84" t="str">
        <f aca="false">IF(U4053="-","-",O4053&amp;E4053&amp;H4053)</f>
        <v>-</v>
      </c>
      <c r="X4053" s="85" t="str">
        <f aca="false">D4053&amp;G4053</f>
        <v>FT-CAND-ERMS-BASIF-NWPL_ROCKY_M</v>
      </c>
      <c r="AF4053" s="0" t="str">
        <f aca="false">D4053&amp;V4053</f>
        <v>FT-CAND-ERMS-BAS-</v>
      </c>
    </row>
    <row r="4054" customFormat="false" ht="12.75" hidden="false" customHeight="false" outlineLevel="0" collapsed="false">
      <c r="A4054" s="81" t="n">
        <v>36682</v>
      </c>
      <c r="B4054" s="82" t="s">
        <v>55</v>
      </c>
      <c r="C4054" s="82" t="s">
        <v>56</v>
      </c>
      <c r="D4054" s="82" t="s">
        <v>107</v>
      </c>
      <c r="E4054" s="82" t="s">
        <v>21</v>
      </c>
      <c r="F4054" s="81"/>
      <c r="G4054" s="82" t="s">
        <v>87</v>
      </c>
      <c r="H4054" s="90" t="n">
        <v>37012</v>
      </c>
      <c r="I4054" s="82" t="n">
        <v>0</v>
      </c>
      <c r="J4054" s="82" t="n">
        <v>0</v>
      </c>
      <c r="K4054" s="83" t="n">
        <f aca="false">IF(J4054=0,0,J4054/I4054)</f>
        <v>0</v>
      </c>
      <c r="L4054" s="83" t="n">
        <f aca="false">I4054/UOM</f>
        <v>0</v>
      </c>
      <c r="M4054" s="83" t="n">
        <f aca="false">J4054/UOM</f>
        <v>0</v>
      </c>
      <c r="N4054" s="84" t="str">
        <f aca="false">IF(F4054="P","PHY",IF(F4054="G","G",E4054))</f>
        <v>D</v>
      </c>
      <c r="O4054" s="84" t="str">
        <f aca="false">IF(ISNA(VLOOKUP(G4054,BadCanCurves,1,FALSE())),VLOOKUP(D4054,FOLIOS,6,FALSE()),"not used")</f>
        <v>not used</v>
      </c>
      <c r="P4054" s="84" t="n">
        <f aca="false">IF($N4054="P",VLOOKUP(H4054,PrcBuckets,2,FALSE()),0)</f>
        <v>0</v>
      </c>
      <c r="Q4054" s="84" t="n">
        <f aca="false">IF($N4054="D",VLOOKUP(H4054,BasisBuckets,2,FALSE()),0)</f>
        <v>9</v>
      </c>
      <c r="R4054" s="84" t="n">
        <f aca="false">IF($N4054="PHY",VLOOKUP(H4054,PGDBuckets,2,FALSE()),0)</f>
        <v>0</v>
      </c>
      <c r="S4054" s="84" t="n">
        <f aca="false">IF($N4054="G",VLOOKUP(H4054,PGDBuckets,2,FALSE()),0)</f>
        <v>0</v>
      </c>
      <c r="T4054" s="84" t="n">
        <f aca="false">SUM(P4054:S4054)</f>
        <v>9</v>
      </c>
      <c r="U4054" s="84" t="str">
        <f aca="false">IF(O4054="not used","-",O4054&amp;N4054&amp;T4054)</f>
        <v>-</v>
      </c>
      <c r="V4054" s="84" t="str">
        <f aca="false">IF(O4054="Not Used","-",VLOOKUP(D4054,FOLIOS,7,FALSE())&amp;H4054)</f>
        <v>-</v>
      </c>
      <c r="W4054" s="84" t="str">
        <f aca="false">IF(U4054="-","-",O4054&amp;E4054&amp;H4054)</f>
        <v>-</v>
      </c>
      <c r="X4054" s="85" t="str">
        <f aca="false">D4054&amp;G4054</f>
        <v>FT-CAND-ERMS-BASIF-NWPL_ROCKY_M</v>
      </c>
      <c r="AF4054" s="0" t="str">
        <f aca="false">D4054&amp;V4054</f>
        <v>FT-CAND-ERMS-BAS-</v>
      </c>
    </row>
    <row r="4055" customFormat="false" ht="12.75" hidden="false" customHeight="false" outlineLevel="0" collapsed="false">
      <c r="A4055" s="81" t="n">
        <v>36682</v>
      </c>
      <c r="B4055" s="82" t="s">
        <v>55</v>
      </c>
      <c r="C4055" s="82" t="s">
        <v>56</v>
      </c>
      <c r="D4055" s="82" t="s">
        <v>107</v>
      </c>
      <c r="E4055" s="82" t="s">
        <v>21</v>
      </c>
      <c r="F4055" s="81"/>
      <c r="G4055" s="82" t="s">
        <v>87</v>
      </c>
      <c r="H4055" s="90" t="n">
        <v>37043</v>
      </c>
      <c r="I4055" s="82" t="n">
        <v>0</v>
      </c>
      <c r="J4055" s="82" t="n">
        <v>0</v>
      </c>
      <c r="K4055" s="83" t="n">
        <f aca="false">IF(J4055=0,0,J4055/I4055)</f>
        <v>0</v>
      </c>
      <c r="L4055" s="83" t="n">
        <f aca="false">I4055/UOM</f>
        <v>0</v>
      </c>
      <c r="M4055" s="83" t="n">
        <f aca="false">J4055/UOM</f>
        <v>0</v>
      </c>
      <c r="N4055" s="84" t="str">
        <f aca="false">IF(F4055="P","PHY",IF(F4055="G","G",E4055))</f>
        <v>D</v>
      </c>
      <c r="O4055" s="84" t="str">
        <f aca="false">IF(ISNA(VLOOKUP(G4055,BadCanCurves,1,FALSE())),VLOOKUP(D4055,FOLIOS,6,FALSE()),"not used")</f>
        <v>not used</v>
      </c>
      <c r="P4055" s="84" t="n">
        <f aca="false">IF($N4055="P",VLOOKUP(H4055,PrcBuckets,2,FALSE()),0)</f>
        <v>0</v>
      </c>
      <c r="Q4055" s="84" t="n">
        <f aca="false">IF($N4055="D",VLOOKUP(H4055,BasisBuckets,2,FALSE()),0)</f>
        <v>9</v>
      </c>
      <c r="R4055" s="84" t="n">
        <f aca="false">IF($N4055="PHY",VLOOKUP(H4055,PGDBuckets,2,FALSE()),0)</f>
        <v>0</v>
      </c>
      <c r="S4055" s="84" t="n">
        <f aca="false">IF($N4055="G",VLOOKUP(H4055,PGDBuckets,2,FALSE()),0)</f>
        <v>0</v>
      </c>
      <c r="T4055" s="84" t="n">
        <f aca="false">SUM(P4055:S4055)</f>
        <v>9</v>
      </c>
      <c r="U4055" s="84" t="str">
        <f aca="false">IF(O4055="not used","-",O4055&amp;N4055&amp;T4055)</f>
        <v>-</v>
      </c>
      <c r="V4055" s="84" t="str">
        <f aca="false">IF(O4055="Not Used","-",VLOOKUP(D4055,FOLIOS,7,FALSE())&amp;H4055)</f>
        <v>-</v>
      </c>
      <c r="W4055" s="84" t="str">
        <f aca="false">IF(U4055="-","-",O4055&amp;E4055&amp;H4055)</f>
        <v>-</v>
      </c>
      <c r="X4055" s="85" t="str">
        <f aca="false">D4055&amp;G4055</f>
        <v>FT-CAND-ERMS-BASIF-NWPL_ROCKY_M</v>
      </c>
      <c r="AF4055" s="0" t="str">
        <f aca="false">D4055&amp;V4055</f>
        <v>FT-CAND-ERMS-BAS-</v>
      </c>
    </row>
    <row r="4056" customFormat="false" ht="12.75" hidden="false" customHeight="false" outlineLevel="0" collapsed="false">
      <c r="A4056" s="81" t="n">
        <v>36682</v>
      </c>
      <c r="B4056" s="82" t="s">
        <v>55</v>
      </c>
      <c r="C4056" s="82" t="s">
        <v>56</v>
      </c>
      <c r="D4056" s="82" t="s">
        <v>107</v>
      </c>
      <c r="E4056" s="82" t="s">
        <v>21</v>
      </c>
      <c r="F4056" s="81"/>
      <c r="G4056" s="82" t="s">
        <v>87</v>
      </c>
      <c r="H4056" s="90" t="n">
        <v>37073</v>
      </c>
      <c r="I4056" s="82" t="n">
        <v>0</v>
      </c>
      <c r="J4056" s="82" t="n">
        <v>0</v>
      </c>
      <c r="K4056" s="83" t="n">
        <f aca="false">IF(J4056=0,0,J4056/I4056)</f>
        <v>0</v>
      </c>
      <c r="L4056" s="83" t="n">
        <f aca="false">I4056/UOM</f>
        <v>0</v>
      </c>
      <c r="M4056" s="83" t="n">
        <f aca="false">J4056/UOM</f>
        <v>0</v>
      </c>
      <c r="N4056" s="84" t="str">
        <f aca="false">IF(F4056="P","PHY",IF(F4056="G","G",E4056))</f>
        <v>D</v>
      </c>
      <c r="O4056" s="84" t="str">
        <f aca="false">IF(ISNA(VLOOKUP(G4056,BadCanCurves,1,FALSE())),VLOOKUP(D4056,FOLIOS,6,FALSE()),"not used")</f>
        <v>not used</v>
      </c>
      <c r="P4056" s="84" t="n">
        <f aca="false">IF($N4056="P",VLOOKUP(H4056,PrcBuckets,2,FALSE()),0)</f>
        <v>0</v>
      </c>
      <c r="Q4056" s="84" t="n">
        <f aca="false">IF($N4056="D",VLOOKUP(H4056,BasisBuckets,2,FALSE()),0)</f>
        <v>9</v>
      </c>
      <c r="R4056" s="84" t="n">
        <f aca="false">IF($N4056="PHY",VLOOKUP(H4056,PGDBuckets,2,FALSE()),0)</f>
        <v>0</v>
      </c>
      <c r="S4056" s="84" t="n">
        <f aca="false">IF($N4056="G",VLOOKUP(H4056,PGDBuckets,2,FALSE()),0)</f>
        <v>0</v>
      </c>
      <c r="T4056" s="84" t="n">
        <f aca="false">SUM(P4056:S4056)</f>
        <v>9</v>
      </c>
      <c r="U4056" s="84" t="str">
        <f aca="false">IF(O4056="not used","-",O4056&amp;N4056&amp;T4056)</f>
        <v>-</v>
      </c>
      <c r="V4056" s="84" t="str">
        <f aca="false">IF(O4056="Not Used","-",VLOOKUP(D4056,FOLIOS,7,FALSE())&amp;H4056)</f>
        <v>-</v>
      </c>
      <c r="W4056" s="84" t="str">
        <f aca="false">IF(U4056="-","-",O4056&amp;E4056&amp;H4056)</f>
        <v>-</v>
      </c>
      <c r="X4056" s="85" t="str">
        <f aca="false">D4056&amp;G4056</f>
        <v>FT-CAND-ERMS-BASIF-NWPL_ROCKY_M</v>
      </c>
      <c r="AF4056" s="0" t="str">
        <f aca="false">D4056&amp;V4056</f>
        <v>FT-CAND-ERMS-BAS-</v>
      </c>
    </row>
    <row r="4057" customFormat="false" ht="12.75" hidden="false" customHeight="false" outlineLevel="0" collapsed="false">
      <c r="A4057" s="81" t="n">
        <v>36682</v>
      </c>
      <c r="B4057" s="82" t="s">
        <v>55</v>
      </c>
      <c r="C4057" s="82" t="s">
        <v>56</v>
      </c>
      <c r="D4057" s="82" t="s">
        <v>107</v>
      </c>
      <c r="E4057" s="82" t="s">
        <v>21</v>
      </c>
      <c r="F4057" s="81"/>
      <c r="G4057" s="82" t="s">
        <v>87</v>
      </c>
      <c r="H4057" s="90" t="n">
        <v>37104</v>
      </c>
      <c r="I4057" s="82" t="n">
        <v>0</v>
      </c>
      <c r="J4057" s="82" t="n">
        <v>0</v>
      </c>
      <c r="K4057" s="83" t="n">
        <f aca="false">IF(J4057=0,0,J4057/I4057)</f>
        <v>0</v>
      </c>
      <c r="L4057" s="83" t="n">
        <f aca="false">I4057/UOM</f>
        <v>0</v>
      </c>
      <c r="M4057" s="83" t="n">
        <f aca="false">J4057/UOM</f>
        <v>0</v>
      </c>
      <c r="N4057" s="84" t="str">
        <f aca="false">IF(F4057="P","PHY",IF(F4057="G","G",E4057))</f>
        <v>D</v>
      </c>
      <c r="O4057" s="84" t="str">
        <f aca="false">IF(ISNA(VLOOKUP(G4057,BadCanCurves,1,FALSE())),VLOOKUP(D4057,FOLIOS,6,FALSE()),"not used")</f>
        <v>not used</v>
      </c>
      <c r="P4057" s="84" t="n">
        <f aca="false">IF($N4057="P",VLOOKUP(H4057,PrcBuckets,2,FALSE()),0)</f>
        <v>0</v>
      </c>
      <c r="Q4057" s="84" t="n">
        <f aca="false">IF($N4057="D",VLOOKUP(H4057,BasisBuckets,2,FALSE()),0)</f>
        <v>9</v>
      </c>
      <c r="R4057" s="84" t="n">
        <f aca="false">IF($N4057="PHY",VLOOKUP(H4057,PGDBuckets,2,FALSE()),0)</f>
        <v>0</v>
      </c>
      <c r="S4057" s="84" t="n">
        <f aca="false">IF($N4057="G",VLOOKUP(H4057,PGDBuckets,2,FALSE()),0)</f>
        <v>0</v>
      </c>
      <c r="T4057" s="84" t="n">
        <f aca="false">SUM(P4057:S4057)</f>
        <v>9</v>
      </c>
      <c r="U4057" s="84" t="str">
        <f aca="false">IF(O4057="not used","-",O4057&amp;N4057&amp;T4057)</f>
        <v>-</v>
      </c>
      <c r="V4057" s="84" t="str">
        <f aca="false">IF(O4057="Not Used","-",VLOOKUP(D4057,FOLIOS,7,FALSE())&amp;H4057)</f>
        <v>-</v>
      </c>
      <c r="W4057" s="84" t="str">
        <f aca="false">IF(U4057="-","-",O4057&amp;E4057&amp;H4057)</f>
        <v>-</v>
      </c>
      <c r="X4057" s="85" t="str">
        <f aca="false">D4057&amp;G4057</f>
        <v>FT-CAND-ERMS-BASIF-NWPL_ROCKY_M</v>
      </c>
      <c r="AF4057" s="0" t="str">
        <f aca="false">D4057&amp;V4057</f>
        <v>FT-CAND-ERMS-BAS-</v>
      </c>
    </row>
    <row r="4058" customFormat="false" ht="12.75" hidden="false" customHeight="false" outlineLevel="0" collapsed="false">
      <c r="A4058" s="81" t="n">
        <v>36682</v>
      </c>
      <c r="B4058" s="82" t="s">
        <v>55</v>
      </c>
      <c r="C4058" s="82" t="s">
        <v>56</v>
      </c>
      <c r="D4058" s="82" t="s">
        <v>107</v>
      </c>
      <c r="E4058" s="82" t="s">
        <v>21</v>
      </c>
      <c r="F4058" s="81"/>
      <c r="G4058" s="82" t="s">
        <v>87</v>
      </c>
      <c r="H4058" s="90" t="n">
        <v>37135</v>
      </c>
      <c r="I4058" s="82" t="n">
        <v>0</v>
      </c>
      <c r="J4058" s="82" t="n">
        <v>0</v>
      </c>
      <c r="K4058" s="83" t="n">
        <f aca="false">IF(J4058=0,0,J4058/I4058)</f>
        <v>0</v>
      </c>
      <c r="L4058" s="83" t="n">
        <f aca="false">I4058/UOM</f>
        <v>0</v>
      </c>
      <c r="M4058" s="83" t="n">
        <f aca="false">J4058/UOM</f>
        <v>0</v>
      </c>
      <c r="N4058" s="84" t="str">
        <f aca="false">IF(F4058="P","PHY",IF(F4058="G","G",E4058))</f>
        <v>D</v>
      </c>
      <c r="O4058" s="84" t="str">
        <f aca="false">IF(ISNA(VLOOKUP(G4058,BadCanCurves,1,FALSE())),VLOOKUP(D4058,FOLIOS,6,FALSE()),"not used")</f>
        <v>not used</v>
      </c>
      <c r="P4058" s="84" t="n">
        <f aca="false">IF($N4058="P",VLOOKUP(H4058,PrcBuckets,2,FALSE()),0)</f>
        <v>0</v>
      </c>
      <c r="Q4058" s="84" t="n">
        <f aca="false">IF($N4058="D",VLOOKUP(H4058,BasisBuckets,2,FALSE()),0)</f>
        <v>9</v>
      </c>
      <c r="R4058" s="84" t="n">
        <f aca="false">IF($N4058="PHY",VLOOKUP(H4058,PGDBuckets,2,FALSE()),0)</f>
        <v>0</v>
      </c>
      <c r="S4058" s="84" t="n">
        <f aca="false">IF($N4058="G",VLOOKUP(H4058,PGDBuckets,2,FALSE()),0)</f>
        <v>0</v>
      </c>
      <c r="T4058" s="84" t="n">
        <f aca="false">SUM(P4058:S4058)</f>
        <v>9</v>
      </c>
      <c r="U4058" s="84" t="str">
        <f aca="false">IF(O4058="not used","-",O4058&amp;N4058&amp;T4058)</f>
        <v>-</v>
      </c>
      <c r="V4058" s="84" t="str">
        <f aca="false">IF(O4058="Not Used","-",VLOOKUP(D4058,FOLIOS,7,FALSE())&amp;H4058)</f>
        <v>-</v>
      </c>
      <c r="W4058" s="84" t="str">
        <f aca="false">IF(U4058="-","-",O4058&amp;E4058&amp;H4058)</f>
        <v>-</v>
      </c>
      <c r="X4058" s="85" t="str">
        <f aca="false">D4058&amp;G4058</f>
        <v>FT-CAND-ERMS-BASIF-NWPL_ROCKY_M</v>
      </c>
      <c r="AF4058" s="0" t="str">
        <f aca="false">D4058&amp;V4058</f>
        <v>FT-CAND-ERMS-BAS-</v>
      </c>
    </row>
    <row r="4059" customFormat="false" ht="12.75" hidden="false" customHeight="false" outlineLevel="0" collapsed="false">
      <c r="A4059" s="81" t="n">
        <v>36682</v>
      </c>
      <c r="B4059" s="82" t="s">
        <v>55</v>
      </c>
      <c r="C4059" s="82" t="s">
        <v>56</v>
      </c>
      <c r="D4059" s="82" t="s">
        <v>107</v>
      </c>
      <c r="E4059" s="82" t="s">
        <v>21</v>
      </c>
      <c r="F4059" s="81"/>
      <c r="G4059" s="82" t="s">
        <v>87</v>
      </c>
      <c r="H4059" s="90" t="n">
        <v>37165</v>
      </c>
      <c r="I4059" s="82" t="n">
        <v>0</v>
      </c>
      <c r="J4059" s="82" t="n">
        <v>0</v>
      </c>
      <c r="K4059" s="83" t="n">
        <f aca="false">IF(J4059=0,0,J4059/I4059)</f>
        <v>0</v>
      </c>
      <c r="L4059" s="83" t="n">
        <f aca="false">I4059/UOM</f>
        <v>0</v>
      </c>
      <c r="M4059" s="83" t="n">
        <f aca="false">J4059/UOM</f>
        <v>0</v>
      </c>
      <c r="N4059" s="84" t="str">
        <f aca="false">IF(F4059="P","PHY",IF(F4059="G","G",E4059))</f>
        <v>D</v>
      </c>
      <c r="O4059" s="84" t="str">
        <f aca="false">IF(ISNA(VLOOKUP(G4059,BadCanCurves,1,FALSE())),VLOOKUP(D4059,FOLIOS,6,FALSE()),"not used")</f>
        <v>not used</v>
      </c>
      <c r="P4059" s="84" t="n">
        <f aca="false">IF($N4059="P",VLOOKUP(H4059,PrcBuckets,2,FALSE()),0)</f>
        <v>0</v>
      </c>
      <c r="Q4059" s="84" t="n">
        <f aca="false">IF($N4059="D",VLOOKUP(H4059,BasisBuckets,2,FALSE()),0)</f>
        <v>9</v>
      </c>
      <c r="R4059" s="84" t="n">
        <f aca="false">IF($N4059="PHY",VLOOKUP(H4059,PGDBuckets,2,FALSE()),0)</f>
        <v>0</v>
      </c>
      <c r="S4059" s="84" t="n">
        <f aca="false">IF($N4059="G",VLOOKUP(H4059,PGDBuckets,2,FALSE()),0)</f>
        <v>0</v>
      </c>
      <c r="T4059" s="84" t="n">
        <f aca="false">SUM(P4059:S4059)</f>
        <v>9</v>
      </c>
      <c r="U4059" s="84" t="str">
        <f aca="false">IF(O4059="not used","-",O4059&amp;N4059&amp;T4059)</f>
        <v>-</v>
      </c>
      <c r="V4059" s="84" t="str">
        <f aca="false">IF(O4059="Not Used","-",VLOOKUP(D4059,FOLIOS,7,FALSE())&amp;H4059)</f>
        <v>-</v>
      </c>
      <c r="W4059" s="84" t="str">
        <f aca="false">IF(U4059="-","-",O4059&amp;E4059&amp;H4059)</f>
        <v>-</v>
      </c>
      <c r="X4059" s="85" t="str">
        <f aca="false">D4059&amp;G4059</f>
        <v>FT-CAND-ERMS-BASIF-NWPL_ROCKY_M</v>
      </c>
      <c r="AF4059" s="0" t="str">
        <f aca="false">D4059&amp;V4059</f>
        <v>FT-CAND-ERMS-BAS-</v>
      </c>
    </row>
    <row r="4060" customFormat="false" ht="12.75" hidden="false" customHeight="false" outlineLevel="0" collapsed="false">
      <c r="A4060" s="81" t="n">
        <v>36682</v>
      </c>
      <c r="B4060" s="82" t="s">
        <v>55</v>
      </c>
      <c r="C4060" s="82" t="s">
        <v>56</v>
      </c>
      <c r="D4060" s="82" t="s">
        <v>107</v>
      </c>
      <c r="E4060" s="82" t="s">
        <v>21</v>
      </c>
      <c r="F4060" s="81"/>
      <c r="G4060" s="82" t="s">
        <v>87</v>
      </c>
      <c r="H4060" s="90" t="n">
        <v>37196</v>
      </c>
      <c r="I4060" s="82" t="n">
        <v>0</v>
      </c>
      <c r="J4060" s="82" t="n">
        <v>0</v>
      </c>
      <c r="K4060" s="83" t="n">
        <f aca="false">IF(J4060=0,0,J4060/I4060)</f>
        <v>0</v>
      </c>
      <c r="L4060" s="83" t="n">
        <f aca="false">I4060/UOM</f>
        <v>0</v>
      </c>
      <c r="M4060" s="83" t="n">
        <f aca="false">J4060/UOM</f>
        <v>0</v>
      </c>
      <c r="N4060" s="84" t="str">
        <f aca="false">IF(F4060="P","PHY",IF(F4060="G","G",E4060))</f>
        <v>D</v>
      </c>
      <c r="O4060" s="84" t="str">
        <f aca="false">IF(ISNA(VLOOKUP(G4060,BadCanCurves,1,FALSE())),VLOOKUP(D4060,FOLIOS,6,FALSE()),"not used")</f>
        <v>not used</v>
      </c>
      <c r="P4060" s="84" t="n">
        <f aca="false">IF($N4060="P",VLOOKUP(H4060,PrcBuckets,2,FALSE()),0)</f>
        <v>0</v>
      </c>
      <c r="Q4060" s="84" t="n">
        <f aca="false">IF($N4060="D",VLOOKUP(H4060,BasisBuckets,2,FALSE()),0)</f>
        <v>9</v>
      </c>
      <c r="R4060" s="84" t="n">
        <f aca="false">IF($N4060="PHY",VLOOKUP(H4060,PGDBuckets,2,FALSE()),0)</f>
        <v>0</v>
      </c>
      <c r="S4060" s="84" t="n">
        <f aca="false">IF($N4060="G",VLOOKUP(H4060,PGDBuckets,2,FALSE()),0)</f>
        <v>0</v>
      </c>
      <c r="T4060" s="84" t="n">
        <f aca="false">SUM(P4060:S4060)</f>
        <v>9</v>
      </c>
      <c r="U4060" s="84" t="str">
        <f aca="false">IF(O4060="not used","-",O4060&amp;N4060&amp;T4060)</f>
        <v>-</v>
      </c>
      <c r="V4060" s="84" t="str">
        <f aca="false">IF(O4060="Not Used","-",VLOOKUP(D4060,FOLIOS,7,FALSE())&amp;H4060)</f>
        <v>-</v>
      </c>
      <c r="W4060" s="84" t="str">
        <f aca="false">IF(U4060="-","-",O4060&amp;E4060&amp;H4060)</f>
        <v>-</v>
      </c>
      <c r="X4060" s="85" t="str">
        <f aca="false">D4060&amp;G4060</f>
        <v>FT-CAND-ERMS-BASIF-NWPL_ROCKY_M</v>
      </c>
      <c r="AF4060" s="0" t="str">
        <f aca="false">D4060&amp;V4060</f>
        <v>FT-CAND-ERMS-BAS-</v>
      </c>
    </row>
    <row r="4061" customFormat="false" ht="12.75" hidden="false" customHeight="false" outlineLevel="0" collapsed="false">
      <c r="A4061" s="81" t="n">
        <v>36682</v>
      </c>
      <c r="B4061" s="82" t="s">
        <v>55</v>
      </c>
      <c r="C4061" s="82" t="s">
        <v>56</v>
      </c>
      <c r="D4061" s="82" t="s">
        <v>107</v>
      </c>
      <c r="E4061" s="82" t="s">
        <v>21</v>
      </c>
      <c r="F4061" s="81"/>
      <c r="G4061" s="82" t="s">
        <v>87</v>
      </c>
      <c r="H4061" s="90" t="n">
        <v>37226</v>
      </c>
      <c r="I4061" s="82" t="n">
        <v>0</v>
      </c>
      <c r="J4061" s="82" t="n">
        <v>0</v>
      </c>
      <c r="K4061" s="83" t="n">
        <f aca="false">IF(J4061=0,0,J4061/I4061)</f>
        <v>0</v>
      </c>
      <c r="L4061" s="83" t="n">
        <f aca="false">I4061/UOM</f>
        <v>0</v>
      </c>
      <c r="M4061" s="83" t="n">
        <f aca="false">J4061/UOM</f>
        <v>0</v>
      </c>
      <c r="N4061" s="84" t="str">
        <f aca="false">IF(F4061="P","PHY",IF(F4061="G","G",E4061))</f>
        <v>D</v>
      </c>
      <c r="O4061" s="84" t="str">
        <f aca="false">IF(ISNA(VLOOKUP(G4061,BadCanCurves,1,FALSE())),VLOOKUP(D4061,FOLIOS,6,FALSE()),"not used")</f>
        <v>not used</v>
      </c>
      <c r="P4061" s="84" t="n">
        <f aca="false">IF($N4061="P",VLOOKUP(H4061,PrcBuckets,2,FALSE()),0)</f>
        <v>0</v>
      </c>
      <c r="Q4061" s="84" t="n">
        <f aca="false">IF($N4061="D",VLOOKUP(H4061,BasisBuckets,2,FALSE()),0)</f>
        <v>9</v>
      </c>
      <c r="R4061" s="84" t="n">
        <f aca="false">IF($N4061="PHY",VLOOKUP(H4061,PGDBuckets,2,FALSE()),0)</f>
        <v>0</v>
      </c>
      <c r="S4061" s="84" t="n">
        <f aca="false">IF($N4061="G",VLOOKUP(H4061,PGDBuckets,2,FALSE()),0)</f>
        <v>0</v>
      </c>
      <c r="T4061" s="84" t="n">
        <f aca="false">SUM(P4061:S4061)</f>
        <v>9</v>
      </c>
      <c r="U4061" s="84" t="str">
        <f aca="false">IF(O4061="not used","-",O4061&amp;N4061&amp;T4061)</f>
        <v>-</v>
      </c>
      <c r="V4061" s="84" t="str">
        <f aca="false">IF(O4061="Not Used","-",VLOOKUP(D4061,FOLIOS,7,FALSE())&amp;H4061)</f>
        <v>-</v>
      </c>
      <c r="W4061" s="84" t="str">
        <f aca="false">IF(U4061="-","-",O4061&amp;E4061&amp;H4061)</f>
        <v>-</v>
      </c>
      <c r="X4061" s="85" t="str">
        <f aca="false">D4061&amp;G4061</f>
        <v>FT-CAND-ERMS-BASIF-NWPL_ROCKY_M</v>
      </c>
      <c r="AF4061" s="0" t="str">
        <f aca="false">D4061&amp;V4061</f>
        <v>FT-CAND-ERMS-BAS-</v>
      </c>
    </row>
    <row r="4062" customFormat="false" ht="12.75" hidden="false" customHeight="false" outlineLevel="0" collapsed="false">
      <c r="A4062" s="81" t="n">
        <v>36682</v>
      </c>
      <c r="B4062" s="82" t="s">
        <v>55</v>
      </c>
      <c r="C4062" s="82" t="s">
        <v>56</v>
      </c>
      <c r="D4062" s="82" t="s">
        <v>107</v>
      </c>
      <c r="E4062" s="82" t="s">
        <v>21</v>
      </c>
      <c r="F4062" s="81"/>
      <c r="G4062" s="82" t="s">
        <v>87</v>
      </c>
      <c r="H4062" s="90" t="n">
        <v>37257</v>
      </c>
      <c r="I4062" s="82" t="n">
        <v>0</v>
      </c>
      <c r="J4062" s="82" t="n">
        <v>0</v>
      </c>
      <c r="K4062" s="83" t="n">
        <f aca="false">IF(J4062=0,0,J4062/I4062)</f>
        <v>0</v>
      </c>
      <c r="L4062" s="83" t="n">
        <f aca="false">I4062/UOM</f>
        <v>0</v>
      </c>
      <c r="M4062" s="83" t="n">
        <f aca="false">J4062/UOM</f>
        <v>0</v>
      </c>
      <c r="N4062" s="84" t="str">
        <f aca="false">IF(F4062="P","PHY",IF(F4062="G","G",E4062))</f>
        <v>D</v>
      </c>
      <c r="O4062" s="84" t="str">
        <f aca="false">IF(ISNA(VLOOKUP(G4062,BadCanCurves,1,FALSE())),VLOOKUP(D4062,FOLIOS,6,FALSE()),"not used")</f>
        <v>not used</v>
      </c>
      <c r="P4062" s="84" t="n">
        <f aca="false">IF($N4062="P",VLOOKUP(H4062,PrcBuckets,2,FALSE()),0)</f>
        <v>0</v>
      </c>
      <c r="Q4062" s="84" t="n">
        <f aca="false">IF($N4062="D",VLOOKUP(H4062,BasisBuckets,2,FALSE()),0)</f>
        <v>10</v>
      </c>
      <c r="R4062" s="84" t="n">
        <f aca="false">IF($N4062="PHY",VLOOKUP(H4062,PGDBuckets,2,FALSE()),0)</f>
        <v>0</v>
      </c>
      <c r="S4062" s="84" t="n">
        <f aca="false">IF($N4062="G",VLOOKUP(H4062,PGDBuckets,2,FALSE()),0)</f>
        <v>0</v>
      </c>
      <c r="T4062" s="84" t="n">
        <f aca="false">SUM(P4062:S4062)</f>
        <v>10</v>
      </c>
      <c r="U4062" s="84" t="str">
        <f aca="false">IF(O4062="not used","-",O4062&amp;N4062&amp;T4062)</f>
        <v>-</v>
      </c>
      <c r="V4062" s="84" t="str">
        <f aca="false">IF(O4062="Not Used","-",VLOOKUP(D4062,FOLIOS,7,FALSE())&amp;H4062)</f>
        <v>-</v>
      </c>
      <c r="W4062" s="84" t="str">
        <f aca="false">IF(U4062="-","-",O4062&amp;E4062&amp;H4062)</f>
        <v>-</v>
      </c>
      <c r="X4062" s="85" t="str">
        <f aca="false">D4062&amp;G4062</f>
        <v>FT-CAND-ERMS-BASIF-NWPL_ROCKY_M</v>
      </c>
      <c r="AF4062" s="0" t="str">
        <f aca="false">D4062&amp;V4062</f>
        <v>FT-CAND-ERMS-BAS-</v>
      </c>
    </row>
    <row r="4063" customFormat="false" ht="12.75" hidden="false" customHeight="false" outlineLevel="0" collapsed="false">
      <c r="A4063" s="81" t="n">
        <v>36682</v>
      </c>
      <c r="B4063" s="82" t="s">
        <v>55</v>
      </c>
      <c r="C4063" s="82" t="s">
        <v>56</v>
      </c>
      <c r="D4063" s="82" t="s">
        <v>107</v>
      </c>
      <c r="E4063" s="82" t="s">
        <v>21</v>
      </c>
      <c r="F4063" s="81"/>
      <c r="G4063" s="82" t="s">
        <v>87</v>
      </c>
      <c r="H4063" s="90" t="n">
        <v>37288</v>
      </c>
      <c r="I4063" s="82" t="n">
        <v>0</v>
      </c>
      <c r="J4063" s="82" t="n">
        <v>0</v>
      </c>
      <c r="K4063" s="83" t="n">
        <f aca="false">IF(J4063=0,0,J4063/I4063)</f>
        <v>0</v>
      </c>
      <c r="L4063" s="83" t="n">
        <f aca="false">I4063/UOM</f>
        <v>0</v>
      </c>
      <c r="M4063" s="83" t="n">
        <f aca="false">J4063/UOM</f>
        <v>0</v>
      </c>
      <c r="N4063" s="84" t="str">
        <f aca="false">IF(F4063="P","PHY",IF(F4063="G","G",E4063))</f>
        <v>D</v>
      </c>
      <c r="O4063" s="84" t="str">
        <f aca="false">IF(ISNA(VLOOKUP(G4063,BadCanCurves,1,FALSE())),VLOOKUP(D4063,FOLIOS,6,FALSE()),"not used")</f>
        <v>not used</v>
      </c>
      <c r="P4063" s="84" t="n">
        <f aca="false">IF($N4063="P",VLOOKUP(H4063,PrcBuckets,2,FALSE()),0)</f>
        <v>0</v>
      </c>
      <c r="Q4063" s="84" t="n">
        <f aca="false">IF($N4063="D",VLOOKUP(H4063,BasisBuckets,2,FALSE()),0)</f>
        <v>10</v>
      </c>
      <c r="R4063" s="84" t="n">
        <f aca="false">IF($N4063="PHY",VLOOKUP(H4063,PGDBuckets,2,FALSE()),0)</f>
        <v>0</v>
      </c>
      <c r="S4063" s="84" t="n">
        <f aca="false">IF($N4063="G",VLOOKUP(H4063,PGDBuckets,2,FALSE()),0)</f>
        <v>0</v>
      </c>
      <c r="T4063" s="84" t="n">
        <f aca="false">SUM(P4063:S4063)</f>
        <v>10</v>
      </c>
      <c r="U4063" s="84" t="str">
        <f aca="false">IF(O4063="not used","-",O4063&amp;N4063&amp;T4063)</f>
        <v>-</v>
      </c>
      <c r="V4063" s="84" t="str">
        <f aca="false">IF(O4063="Not Used","-",VLOOKUP(D4063,FOLIOS,7,FALSE())&amp;H4063)</f>
        <v>-</v>
      </c>
      <c r="W4063" s="84" t="str">
        <f aca="false">IF(U4063="-","-",O4063&amp;E4063&amp;H4063)</f>
        <v>-</v>
      </c>
      <c r="X4063" s="85" t="str">
        <f aca="false">D4063&amp;G4063</f>
        <v>FT-CAND-ERMS-BASIF-NWPL_ROCKY_M</v>
      </c>
      <c r="AF4063" s="0" t="str">
        <f aca="false">D4063&amp;V4063</f>
        <v>FT-CAND-ERMS-BAS-</v>
      </c>
    </row>
    <row r="4064" customFormat="false" ht="12.75" hidden="false" customHeight="false" outlineLevel="0" collapsed="false">
      <c r="A4064" s="81" t="n">
        <v>36682</v>
      </c>
      <c r="B4064" s="82" t="s">
        <v>55</v>
      </c>
      <c r="C4064" s="82" t="s">
        <v>56</v>
      </c>
      <c r="D4064" s="82" t="s">
        <v>107</v>
      </c>
      <c r="E4064" s="82" t="s">
        <v>21</v>
      </c>
      <c r="F4064" s="81"/>
      <c r="G4064" s="82" t="s">
        <v>87</v>
      </c>
      <c r="H4064" s="90" t="n">
        <v>37316</v>
      </c>
      <c r="I4064" s="82" t="n">
        <v>0</v>
      </c>
      <c r="J4064" s="82" t="n">
        <v>0</v>
      </c>
      <c r="K4064" s="83" t="n">
        <f aca="false">IF(J4064=0,0,J4064/I4064)</f>
        <v>0</v>
      </c>
      <c r="L4064" s="83" t="n">
        <f aca="false">I4064/UOM</f>
        <v>0</v>
      </c>
      <c r="M4064" s="83" t="n">
        <f aca="false">J4064/UOM</f>
        <v>0</v>
      </c>
      <c r="N4064" s="84" t="str">
        <f aca="false">IF(F4064="P","PHY",IF(F4064="G","G",E4064))</f>
        <v>D</v>
      </c>
      <c r="O4064" s="84" t="str">
        <f aca="false">IF(ISNA(VLOOKUP(G4064,BadCanCurves,1,FALSE())),VLOOKUP(D4064,FOLIOS,6,FALSE()),"not used")</f>
        <v>not used</v>
      </c>
      <c r="P4064" s="84" t="n">
        <f aca="false">IF($N4064="P",VLOOKUP(H4064,PrcBuckets,2,FALSE()),0)</f>
        <v>0</v>
      </c>
      <c r="Q4064" s="84" t="n">
        <f aca="false">IF($N4064="D",VLOOKUP(H4064,BasisBuckets,2,FALSE()),0)</f>
        <v>10</v>
      </c>
      <c r="R4064" s="84" t="n">
        <f aca="false">IF($N4064="PHY",VLOOKUP(H4064,PGDBuckets,2,FALSE()),0)</f>
        <v>0</v>
      </c>
      <c r="S4064" s="84" t="n">
        <f aca="false">IF($N4064="G",VLOOKUP(H4064,PGDBuckets,2,FALSE()),0)</f>
        <v>0</v>
      </c>
      <c r="T4064" s="84" t="n">
        <f aca="false">SUM(P4064:S4064)</f>
        <v>10</v>
      </c>
      <c r="U4064" s="84" t="str">
        <f aca="false">IF(O4064="not used","-",O4064&amp;N4064&amp;T4064)</f>
        <v>-</v>
      </c>
      <c r="V4064" s="84" t="str">
        <f aca="false">IF(O4064="Not Used","-",VLOOKUP(D4064,FOLIOS,7,FALSE())&amp;H4064)</f>
        <v>-</v>
      </c>
      <c r="W4064" s="84" t="str">
        <f aca="false">IF(U4064="-","-",O4064&amp;E4064&amp;H4064)</f>
        <v>-</v>
      </c>
      <c r="X4064" s="85" t="str">
        <f aca="false">D4064&amp;G4064</f>
        <v>FT-CAND-ERMS-BASIF-NWPL_ROCKY_M</v>
      </c>
      <c r="AF4064" s="0" t="str">
        <f aca="false">D4064&amp;V4064</f>
        <v>FT-CAND-ERMS-BAS-</v>
      </c>
    </row>
    <row r="4065" customFormat="false" ht="12.75" hidden="false" customHeight="false" outlineLevel="0" collapsed="false">
      <c r="A4065" s="81" t="n">
        <v>36682</v>
      </c>
      <c r="B4065" s="82" t="s">
        <v>55</v>
      </c>
      <c r="C4065" s="82" t="s">
        <v>56</v>
      </c>
      <c r="D4065" s="82" t="s">
        <v>107</v>
      </c>
      <c r="E4065" s="82" t="s">
        <v>21</v>
      </c>
      <c r="F4065" s="81"/>
      <c r="G4065" s="82" t="s">
        <v>87</v>
      </c>
      <c r="H4065" s="90" t="n">
        <v>37347</v>
      </c>
      <c r="I4065" s="82" t="n">
        <v>0</v>
      </c>
      <c r="J4065" s="82" t="n">
        <v>0</v>
      </c>
      <c r="K4065" s="83" t="n">
        <f aca="false">IF(J4065=0,0,J4065/I4065)</f>
        <v>0</v>
      </c>
      <c r="L4065" s="83" t="n">
        <f aca="false">I4065/UOM</f>
        <v>0</v>
      </c>
      <c r="M4065" s="83" t="n">
        <f aca="false">J4065/UOM</f>
        <v>0</v>
      </c>
      <c r="N4065" s="84" t="str">
        <f aca="false">IF(F4065="P","PHY",IF(F4065="G","G",E4065))</f>
        <v>D</v>
      </c>
      <c r="O4065" s="84" t="str">
        <f aca="false">IF(ISNA(VLOOKUP(G4065,BadCanCurves,1,FALSE())),VLOOKUP(D4065,FOLIOS,6,FALSE()),"not used")</f>
        <v>not used</v>
      </c>
      <c r="P4065" s="84" t="n">
        <f aca="false">IF($N4065="P",VLOOKUP(H4065,PrcBuckets,2,FALSE()),0)</f>
        <v>0</v>
      </c>
      <c r="Q4065" s="84" t="n">
        <f aca="false">IF($N4065="D",VLOOKUP(H4065,BasisBuckets,2,FALSE()),0)</f>
        <v>10</v>
      </c>
      <c r="R4065" s="84" t="n">
        <f aca="false">IF($N4065="PHY",VLOOKUP(H4065,PGDBuckets,2,FALSE()),0)</f>
        <v>0</v>
      </c>
      <c r="S4065" s="84" t="n">
        <f aca="false">IF($N4065="G",VLOOKUP(H4065,PGDBuckets,2,FALSE()),0)</f>
        <v>0</v>
      </c>
      <c r="T4065" s="84" t="n">
        <f aca="false">SUM(P4065:S4065)</f>
        <v>10</v>
      </c>
      <c r="U4065" s="84" t="str">
        <f aca="false">IF(O4065="not used","-",O4065&amp;N4065&amp;T4065)</f>
        <v>-</v>
      </c>
      <c r="V4065" s="84" t="str">
        <f aca="false">IF(O4065="Not Used","-",VLOOKUP(D4065,FOLIOS,7,FALSE())&amp;H4065)</f>
        <v>-</v>
      </c>
      <c r="W4065" s="84" t="str">
        <f aca="false">IF(U4065="-","-",O4065&amp;E4065&amp;H4065)</f>
        <v>-</v>
      </c>
      <c r="X4065" s="85" t="str">
        <f aca="false">D4065&amp;G4065</f>
        <v>FT-CAND-ERMS-BASIF-NWPL_ROCKY_M</v>
      </c>
      <c r="AF4065" s="0" t="str">
        <f aca="false">D4065&amp;V4065</f>
        <v>FT-CAND-ERMS-BAS-</v>
      </c>
    </row>
    <row r="4066" customFormat="false" ht="12.75" hidden="false" customHeight="false" outlineLevel="0" collapsed="false">
      <c r="A4066" s="81" t="n">
        <v>36682</v>
      </c>
      <c r="B4066" s="82" t="s">
        <v>55</v>
      </c>
      <c r="C4066" s="82" t="s">
        <v>56</v>
      </c>
      <c r="D4066" s="82" t="s">
        <v>107</v>
      </c>
      <c r="E4066" s="82" t="s">
        <v>21</v>
      </c>
      <c r="F4066" s="81"/>
      <c r="G4066" s="82" t="s">
        <v>87</v>
      </c>
      <c r="H4066" s="90" t="n">
        <v>37377</v>
      </c>
      <c r="I4066" s="82" t="n">
        <v>0</v>
      </c>
      <c r="J4066" s="82" t="n">
        <v>0</v>
      </c>
      <c r="K4066" s="83" t="n">
        <f aca="false">IF(J4066=0,0,J4066/I4066)</f>
        <v>0</v>
      </c>
      <c r="L4066" s="83" t="n">
        <f aca="false">I4066/UOM</f>
        <v>0</v>
      </c>
      <c r="M4066" s="83" t="n">
        <f aca="false">J4066/UOM</f>
        <v>0</v>
      </c>
      <c r="N4066" s="84" t="str">
        <f aca="false">IF(F4066="P","PHY",IF(F4066="G","G",E4066))</f>
        <v>D</v>
      </c>
      <c r="O4066" s="84" t="str">
        <f aca="false">IF(ISNA(VLOOKUP(G4066,BadCanCurves,1,FALSE())),VLOOKUP(D4066,FOLIOS,6,FALSE()),"not used")</f>
        <v>not used</v>
      </c>
      <c r="P4066" s="84" t="n">
        <f aca="false">IF($N4066="P",VLOOKUP(H4066,PrcBuckets,2,FALSE()),0)</f>
        <v>0</v>
      </c>
      <c r="Q4066" s="84" t="n">
        <f aca="false">IF($N4066="D",VLOOKUP(H4066,BasisBuckets,2,FALSE()),0)</f>
        <v>10</v>
      </c>
      <c r="R4066" s="84" t="n">
        <f aca="false">IF($N4066="PHY",VLOOKUP(H4066,PGDBuckets,2,FALSE()),0)</f>
        <v>0</v>
      </c>
      <c r="S4066" s="84" t="n">
        <f aca="false">IF($N4066="G",VLOOKUP(H4066,PGDBuckets,2,FALSE()),0)</f>
        <v>0</v>
      </c>
      <c r="T4066" s="84" t="n">
        <f aca="false">SUM(P4066:S4066)</f>
        <v>10</v>
      </c>
      <c r="U4066" s="84" t="str">
        <f aca="false">IF(O4066="not used","-",O4066&amp;N4066&amp;T4066)</f>
        <v>-</v>
      </c>
      <c r="V4066" s="84" t="str">
        <f aca="false">IF(O4066="Not Used","-",VLOOKUP(D4066,FOLIOS,7,FALSE())&amp;H4066)</f>
        <v>-</v>
      </c>
      <c r="W4066" s="84" t="str">
        <f aca="false">IF(U4066="-","-",O4066&amp;E4066&amp;H4066)</f>
        <v>-</v>
      </c>
      <c r="X4066" s="85" t="str">
        <f aca="false">D4066&amp;G4066</f>
        <v>FT-CAND-ERMS-BASIF-NWPL_ROCKY_M</v>
      </c>
      <c r="AF4066" s="0" t="str">
        <f aca="false">D4066&amp;V4066</f>
        <v>FT-CAND-ERMS-BAS-</v>
      </c>
    </row>
    <row r="4067" customFormat="false" ht="12.75" hidden="false" customHeight="false" outlineLevel="0" collapsed="false">
      <c r="A4067" s="81" t="n">
        <v>36682</v>
      </c>
      <c r="B4067" s="82" t="s">
        <v>55</v>
      </c>
      <c r="C4067" s="82" t="s">
        <v>56</v>
      </c>
      <c r="D4067" s="82" t="s">
        <v>107</v>
      </c>
      <c r="E4067" s="82" t="s">
        <v>21</v>
      </c>
      <c r="F4067" s="81"/>
      <c r="G4067" s="82" t="s">
        <v>87</v>
      </c>
      <c r="H4067" s="90" t="n">
        <v>37408</v>
      </c>
      <c r="I4067" s="82" t="n">
        <v>0</v>
      </c>
      <c r="J4067" s="82" t="n">
        <v>0</v>
      </c>
      <c r="K4067" s="83" t="n">
        <f aca="false">IF(J4067=0,0,J4067/I4067)</f>
        <v>0</v>
      </c>
      <c r="L4067" s="83" t="n">
        <f aca="false">I4067/UOM</f>
        <v>0</v>
      </c>
      <c r="M4067" s="83" t="n">
        <f aca="false">J4067/UOM</f>
        <v>0</v>
      </c>
      <c r="N4067" s="84" t="str">
        <f aca="false">IF(F4067="P","PHY",IF(F4067="G","G",E4067))</f>
        <v>D</v>
      </c>
      <c r="O4067" s="84" t="str">
        <f aca="false">IF(ISNA(VLOOKUP(G4067,BadCanCurves,1,FALSE())),VLOOKUP(D4067,FOLIOS,6,FALSE()),"not used")</f>
        <v>not used</v>
      </c>
      <c r="P4067" s="84" t="n">
        <f aca="false">IF($N4067="P",VLOOKUP(H4067,PrcBuckets,2,FALSE()),0)</f>
        <v>0</v>
      </c>
      <c r="Q4067" s="84" t="n">
        <f aca="false">IF($N4067="D",VLOOKUP(H4067,BasisBuckets,2,FALSE()),0)</f>
        <v>10</v>
      </c>
      <c r="R4067" s="84" t="n">
        <f aca="false">IF($N4067="PHY",VLOOKUP(H4067,PGDBuckets,2,FALSE()),0)</f>
        <v>0</v>
      </c>
      <c r="S4067" s="84" t="n">
        <f aca="false">IF($N4067="G",VLOOKUP(H4067,PGDBuckets,2,FALSE()),0)</f>
        <v>0</v>
      </c>
      <c r="T4067" s="84" t="n">
        <f aca="false">SUM(P4067:S4067)</f>
        <v>10</v>
      </c>
      <c r="U4067" s="84" t="str">
        <f aca="false">IF(O4067="not used","-",O4067&amp;N4067&amp;T4067)</f>
        <v>-</v>
      </c>
      <c r="V4067" s="84" t="str">
        <f aca="false">IF(O4067="Not Used","-",VLOOKUP(D4067,FOLIOS,7,FALSE())&amp;H4067)</f>
        <v>-</v>
      </c>
      <c r="W4067" s="84" t="str">
        <f aca="false">IF(U4067="-","-",O4067&amp;E4067&amp;H4067)</f>
        <v>-</v>
      </c>
      <c r="X4067" s="85" t="str">
        <f aca="false">D4067&amp;G4067</f>
        <v>FT-CAND-ERMS-BASIF-NWPL_ROCKY_M</v>
      </c>
      <c r="AF4067" s="0" t="str">
        <f aca="false">D4067&amp;V4067</f>
        <v>FT-CAND-ERMS-BAS-</v>
      </c>
    </row>
    <row r="4068" customFormat="false" ht="12.75" hidden="false" customHeight="false" outlineLevel="0" collapsed="false">
      <c r="A4068" s="81" t="n">
        <v>36682</v>
      </c>
      <c r="B4068" s="82" t="s">
        <v>55</v>
      </c>
      <c r="C4068" s="82" t="s">
        <v>56</v>
      </c>
      <c r="D4068" s="82" t="s">
        <v>107</v>
      </c>
      <c r="E4068" s="82" t="s">
        <v>21</v>
      </c>
      <c r="F4068" s="81"/>
      <c r="G4068" s="82" t="s">
        <v>87</v>
      </c>
      <c r="H4068" s="90" t="n">
        <v>37438</v>
      </c>
      <c r="I4068" s="82" t="n">
        <v>0</v>
      </c>
      <c r="J4068" s="82" t="n">
        <v>0</v>
      </c>
      <c r="K4068" s="83" t="n">
        <f aca="false">IF(J4068=0,0,J4068/I4068)</f>
        <v>0</v>
      </c>
      <c r="L4068" s="83" t="n">
        <f aca="false">I4068/UOM</f>
        <v>0</v>
      </c>
      <c r="M4068" s="83" t="n">
        <f aca="false">J4068/UOM</f>
        <v>0</v>
      </c>
      <c r="N4068" s="84" t="str">
        <f aca="false">IF(F4068="P","PHY",IF(F4068="G","G",E4068))</f>
        <v>D</v>
      </c>
      <c r="O4068" s="84" t="str">
        <f aca="false">IF(ISNA(VLOOKUP(G4068,BadCanCurves,1,FALSE())),VLOOKUP(D4068,FOLIOS,6,FALSE()),"not used")</f>
        <v>not used</v>
      </c>
      <c r="P4068" s="84" t="n">
        <f aca="false">IF($N4068="P",VLOOKUP(H4068,PrcBuckets,2,FALSE()),0)</f>
        <v>0</v>
      </c>
      <c r="Q4068" s="84" t="n">
        <f aca="false">IF($N4068="D",VLOOKUP(H4068,BasisBuckets,2,FALSE()),0)</f>
        <v>10</v>
      </c>
      <c r="R4068" s="84" t="n">
        <f aca="false">IF($N4068="PHY",VLOOKUP(H4068,PGDBuckets,2,FALSE()),0)</f>
        <v>0</v>
      </c>
      <c r="S4068" s="84" t="n">
        <f aca="false">IF($N4068="G",VLOOKUP(H4068,PGDBuckets,2,FALSE()),0)</f>
        <v>0</v>
      </c>
      <c r="T4068" s="84" t="n">
        <f aca="false">SUM(P4068:S4068)</f>
        <v>10</v>
      </c>
      <c r="U4068" s="84" t="str">
        <f aca="false">IF(O4068="not used","-",O4068&amp;N4068&amp;T4068)</f>
        <v>-</v>
      </c>
      <c r="V4068" s="84" t="str">
        <f aca="false">IF(O4068="Not Used","-",VLOOKUP(D4068,FOLIOS,7,FALSE())&amp;H4068)</f>
        <v>-</v>
      </c>
      <c r="W4068" s="84" t="str">
        <f aca="false">IF(U4068="-","-",O4068&amp;E4068&amp;H4068)</f>
        <v>-</v>
      </c>
      <c r="X4068" s="85" t="str">
        <f aca="false">D4068&amp;G4068</f>
        <v>FT-CAND-ERMS-BASIF-NWPL_ROCKY_M</v>
      </c>
      <c r="AF4068" s="0" t="str">
        <f aca="false">D4068&amp;V4068</f>
        <v>FT-CAND-ERMS-BAS-</v>
      </c>
    </row>
    <row r="4069" customFormat="false" ht="12.75" hidden="false" customHeight="false" outlineLevel="0" collapsed="false">
      <c r="A4069" s="81" t="n">
        <v>36682</v>
      </c>
      <c r="B4069" s="82" t="s">
        <v>55</v>
      </c>
      <c r="C4069" s="82" t="s">
        <v>56</v>
      </c>
      <c r="D4069" s="82" t="s">
        <v>107</v>
      </c>
      <c r="E4069" s="82" t="s">
        <v>21</v>
      </c>
      <c r="F4069" s="81"/>
      <c r="G4069" s="82" t="s">
        <v>87</v>
      </c>
      <c r="H4069" s="90" t="n">
        <v>37469</v>
      </c>
      <c r="I4069" s="82" t="n">
        <v>0</v>
      </c>
      <c r="J4069" s="82" t="n">
        <v>0</v>
      </c>
      <c r="K4069" s="83" t="n">
        <f aca="false">IF(J4069=0,0,J4069/I4069)</f>
        <v>0</v>
      </c>
      <c r="L4069" s="83" t="n">
        <f aca="false">I4069/UOM</f>
        <v>0</v>
      </c>
      <c r="M4069" s="83" t="n">
        <f aca="false">J4069/UOM</f>
        <v>0</v>
      </c>
      <c r="N4069" s="84" t="str">
        <f aca="false">IF(F4069="P","PHY",IF(F4069="G","G",E4069))</f>
        <v>D</v>
      </c>
      <c r="O4069" s="84" t="str">
        <f aca="false">IF(ISNA(VLOOKUP(G4069,BadCanCurves,1,FALSE())),VLOOKUP(D4069,FOLIOS,6,FALSE()),"not used")</f>
        <v>not used</v>
      </c>
      <c r="P4069" s="84" t="n">
        <f aca="false">IF($N4069="P",VLOOKUP(H4069,PrcBuckets,2,FALSE()),0)</f>
        <v>0</v>
      </c>
      <c r="Q4069" s="84" t="n">
        <f aca="false">IF($N4069="D",VLOOKUP(H4069,BasisBuckets,2,FALSE()),0)</f>
        <v>10</v>
      </c>
      <c r="R4069" s="84" t="n">
        <f aca="false">IF($N4069="PHY",VLOOKUP(H4069,PGDBuckets,2,FALSE()),0)</f>
        <v>0</v>
      </c>
      <c r="S4069" s="84" t="n">
        <f aca="false">IF($N4069="G",VLOOKUP(H4069,PGDBuckets,2,FALSE()),0)</f>
        <v>0</v>
      </c>
      <c r="T4069" s="84" t="n">
        <f aca="false">SUM(P4069:S4069)</f>
        <v>10</v>
      </c>
      <c r="U4069" s="84" t="str">
        <f aca="false">IF(O4069="not used","-",O4069&amp;N4069&amp;T4069)</f>
        <v>-</v>
      </c>
      <c r="V4069" s="84" t="str">
        <f aca="false">IF(O4069="Not Used","-",VLOOKUP(D4069,FOLIOS,7,FALSE())&amp;H4069)</f>
        <v>-</v>
      </c>
      <c r="W4069" s="84" t="str">
        <f aca="false">IF(U4069="-","-",O4069&amp;E4069&amp;H4069)</f>
        <v>-</v>
      </c>
      <c r="X4069" s="85" t="str">
        <f aca="false">D4069&amp;G4069</f>
        <v>FT-CAND-ERMS-BASIF-NWPL_ROCKY_M</v>
      </c>
      <c r="AF4069" s="0" t="str">
        <f aca="false">D4069&amp;V4069</f>
        <v>FT-CAND-ERMS-BAS-</v>
      </c>
    </row>
    <row r="4070" customFormat="false" ht="12.75" hidden="false" customHeight="false" outlineLevel="0" collapsed="false">
      <c r="A4070" s="81" t="n">
        <v>36682</v>
      </c>
      <c r="B4070" s="82" t="s">
        <v>55</v>
      </c>
      <c r="C4070" s="82" t="s">
        <v>56</v>
      </c>
      <c r="D4070" s="82" t="s">
        <v>107</v>
      </c>
      <c r="E4070" s="82" t="s">
        <v>21</v>
      </c>
      <c r="F4070" s="81"/>
      <c r="G4070" s="82" t="s">
        <v>87</v>
      </c>
      <c r="H4070" s="90" t="n">
        <v>37500</v>
      </c>
      <c r="I4070" s="82" t="n">
        <v>0</v>
      </c>
      <c r="J4070" s="82" t="n">
        <v>0</v>
      </c>
      <c r="K4070" s="83" t="n">
        <f aca="false">IF(J4070=0,0,J4070/I4070)</f>
        <v>0</v>
      </c>
      <c r="L4070" s="83" t="n">
        <f aca="false">I4070/UOM</f>
        <v>0</v>
      </c>
      <c r="M4070" s="83" t="n">
        <f aca="false">J4070/UOM</f>
        <v>0</v>
      </c>
      <c r="N4070" s="84" t="str">
        <f aca="false">IF(F4070="P","PHY",IF(F4070="G","G",E4070))</f>
        <v>D</v>
      </c>
      <c r="O4070" s="84" t="str">
        <f aca="false">IF(ISNA(VLOOKUP(G4070,BadCanCurves,1,FALSE())),VLOOKUP(D4070,FOLIOS,6,FALSE()),"not used")</f>
        <v>not used</v>
      </c>
      <c r="P4070" s="84" t="n">
        <f aca="false">IF($N4070="P",VLOOKUP(H4070,PrcBuckets,2,FALSE()),0)</f>
        <v>0</v>
      </c>
      <c r="Q4070" s="84" t="n">
        <f aca="false">IF($N4070="D",VLOOKUP(H4070,BasisBuckets,2,FALSE()),0)</f>
        <v>10</v>
      </c>
      <c r="R4070" s="84" t="n">
        <f aca="false">IF($N4070="PHY",VLOOKUP(H4070,PGDBuckets,2,FALSE()),0)</f>
        <v>0</v>
      </c>
      <c r="S4070" s="84" t="n">
        <f aca="false">IF($N4070="G",VLOOKUP(H4070,PGDBuckets,2,FALSE()),0)</f>
        <v>0</v>
      </c>
      <c r="T4070" s="84" t="n">
        <f aca="false">SUM(P4070:S4070)</f>
        <v>10</v>
      </c>
      <c r="U4070" s="84" t="str">
        <f aca="false">IF(O4070="not used","-",O4070&amp;N4070&amp;T4070)</f>
        <v>-</v>
      </c>
      <c r="V4070" s="84" t="str">
        <f aca="false">IF(O4070="Not Used","-",VLOOKUP(D4070,FOLIOS,7,FALSE())&amp;H4070)</f>
        <v>-</v>
      </c>
      <c r="W4070" s="84" t="str">
        <f aca="false">IF(U4070="-","-",O4070&amp;E4070&amp;H4070)</f>
        <v>-</v>
      </c>
      <c r="X4070" s="85" t="str">
        <f aca="false">D4070&amp;G4070</f>
        <v>FT-CAND-ERMS-BASIF-NWPL_ROCKY_M</v>
      </c>
      <c r="AF4070" s="0" t="str">
        <f aca="false">D4070&amp;V4070</f>
        <v>FT-CAND-ERMS-BAS-</v>
      </c>
    </row>
    <row r="4071" customFormat="false" ht="12.75" hidden="false" customHeight="false" outlineLevel="0" collapsed="false">
      <c r="A4071" s="81" t="n">
        <v>36682</v>
      </c>
      <c r="B4071" s="82" t="s">
        <v>55</v>
      </c>
      <c r="C4071" s="82" t="s">
        <v>56</v>
      </c>
      <c r="D4071" s="82" t="s">
        <v>107</v>
      </c>
      <c r="E4071" s="82" t="s">
        <v>21</v>
      </c>
      <c r="F4071" s="81"/>
      <c r="G4071" s="82" t="s">
        <v>87</v>
      </c>
      <c r="H4071" s="90" t="n">
        <v>37530</v>
      </c>
      <c r="I4071" s="82" t="n">
        <v>0</v>
      </c>
      <c r="J4071" s="82" t="n">
        <v>0</v>
      </c>
      <c r="K4071" s="83" t="n">
        <f aca="false">IF(J4071=0,0,J4071/I4071)</f>
        <v>0</v>
      </c>
      <c r="L4071" s="83" t="n">
        <f aca="false">I4071/UOM</f>
        <v>0</v>
      </c>
      <c r="M4071" s="83" t="n">
        <f aca="false">J4071/UOM</f>
        <v>0</v>
      </c>
      <c r="N4071" s="84" t="str">
        <f aca="false">IF(F4071="P","PHY",IF(F4071="G","G",E4071))</f>
        <v>D</v>
      </c>
      <c r="O4071" s="84" t="str">
        <f aca="false">IF(ISNA(VLOOKUP(G4071,BadCanCurves,1,FALSE())),VLOOKUP(D4071,FOLIOS,6,FALSE()),"not used")</f>
        <v>not used</v>
      </c>
      <c r="P4071" s="84" t="n">
        <f aca="false">IF($N4071="P",VLOOKUP(H4071,PrcBuckets,2,FALSE()),0)</f>
        <v>0</v>
      </c>
      <c r="Q4071" s="84" t="n">
        <f aca="false">IF($N4071="D",VLOOKUP(H4071,BasisBuckets,2,FALSE()),0)</f>
        <v>10</v>
      </c>
      <c r="R4071" s="84" t="n">
        <f aca="false">IF($N4071="PHY",VLOOKUP(H4071,PGDBuckets,2,FALSE()),0)</f>
        <v>0</v>
      </c>
      <c r="S4071" s="84" t="n">
        <f aca="false">IF($N4071="G",VLOOKUP(H4071,PGDBuckets,2,FALSE()),0)</f>
        <v>0</v>
      </c>
      <c r="T4071" s="84" t="n">
        <f aca="false">SUM(P4071:S4071)</f>
        <v>10</v>
      </c>
      <c r="U4071" s="84" t="str">
        <f aca="false">IF(O4071="not used","-",O4071&amp;N4071&amp;T4071)</f>
        <v>-</v>
      </c>
      <c r="V4071" s="84" t="str">
        <f aca="false">IF(O4071="Not Used","-",VLOOKUP(D4071,FOLIOS,7,FALSE())&amp;H4071)</f>
        <v>-</v>
      </c>
      <c r="W4071" s="84" t="str">
        <f aca="false">IF(U4071="-","-",O4071&amp;E4071&amp;H4071)</f>
        <v>-</v>
      </c>
      <c r="X4071" s="85" t="str">
        <f aca="false">D4071&amp;G4071</f>
        <v>FT-CAND-ERMS-BASIF-NWPL_ROCKY_M</v>
      </c>
      <c r="AF4071" s="0" t="str">
        <f aca="false">D4071&amp;V4071</f>
        <v>FT-CAND-ERMS-BAS-</v>
      </c>
    </row>
    <row r="4072" customFormat="false" ht="12.75" hidden="false" customHeight="false" outlineLevel="0" collapsed="false">
      <c r="A4072" s="81" t="n">
        <v>36682</v>
      </c>
      <c r="B4072" s="82" t="s">
        <v>55</v>
      </c>
      <c r="C4072" s="82" t="s">
        <v>56</v>
      </c>
      <c r="D4072" s="82" t="s">
        <v>107</v>
      </c>
      <c r="E4072" s="82" t="s">
        <v>21</v>
      </c>
      <c r="F4072" s="81"/>
      <c r="G4072" s="82" t="s">
        <v>87</v>
      </c>
      <c r="H4072" s="90" t="n">
        <v>37561</v>
      </c>
      <c r="I4072" s="82" t="n">
        <v>0</v>
      </c>
      <c r="J4072" s="82" t="n">
        <v>0</v>
      </c>
      <c r="K4072" s="83" t="n">
        <f aca="false">IF(J4072=0,0,J4072/I4072)</f>
        <v>0</v>
      </c>
      <c r="L4072" s="83" t="n">
        <f aca="false">I4072/UOM</f>
        <v>0</v>
      </c>
      <c r="M4072" s="83" t="n">
        <f aca="false">J4072/UOM</f>
        <v>0</v>
      </c>
      <c r="N4072" s="84" t="str">
        <f aca="false">IF(F4072="P","PHY",IF(F4072="G","G",E4072))</f>
        <v>D</v>
      </c>
      <c r="O4072" s="84" t="str">
        <f aca="false">IF(ISNA(VLOOKUP(G4072,BadCanCurves,1,FALSE())),VLOOKUP(D4072,FOLIOS,6,FALSE()),"not used")</f>
        <v>not used</v>
      </c>
      <c r="P4072" s="84" t="n">
        <f aca="false">IF($N4072="P",VLOOKUP(H4072,PrcBuckets,2,FALSE()),0)</f>
        <v>0</v>
      </c>
      <c r="Q4072" s="84" t="n">
        <f aca="false">IF($N4072="D",VLOOKUP(H4072,BasisBuckets,2,FALSE()),0)</f>
        <v>10</v>
      </c>
      <c r="R4072" s="84" t="n">
        <f aca="false">IF($N4072="PHY",VLOOKUP(H4072,PGDBuckets,2,FALSE()),0)</f>
        <v>0</v>
      </c>
      <c r="S4072" s="84" t="n">
        <f aca="false">IF($N4072="G",VLOOKUP(H4072,PGDBuckets,2,FALSE()),0)</f>
        <v>0</v>
      </c>
      <c r="T4072" s="84" t="n">
        <f aca="false">SUM(P4072:S4072)</f>
        <v>10</v>
      </c>
      <c r="U4072" s="84" t="str">
        <f aca="false">IF(O4072="not used","-",O4072&amp;N4072&amp;T4072)</f>
        <v>-</v>
      </c>
      <c r="V4072" s="84" t="str">
        <f aca="false">IF(O4072="Not Used","-",VLOOKUP(D4072,FOLIOS,7,FALSE())&amp;H4072)</f>
        <v>-</v>
      </c>
      <c r="W4072" s="84" t="str">
        <f aca="false">IF(U4072="-","-",O4072&amp;E4072&amp;H4072)</f>
        <v>-</v>
      </c>
      <c r="X4072" s="85" t="str">
        <f aca="false">D4072&amp;G4072</f>
        <v>FT-CAND-ERMS-BASIF-NWPL_ROCKY_M</v>
      </c>
      <c r="AF4072" s="0" t="str">
        <f aca="false">D4072&amp;V4072</f>
        <v>FT-CAND-ERMS-BAS-</v>
      </c>
    </row>
    <row r="4073" customFormat="false" ht="12.75" hidden="false" customHeight="false" outlineLevel="0" collapsed="false">
      <c r="A4073" s="81" t="n">
        <v>36682</v>
      </c>
      <c r="B4073" s="82" t="s">
        <v>55</v>
      </c>
      <c r="C4073" s="82" t="s">
        <v>56</v>
      </c>
      <c r="D4073" s="82" t="s">
        <v>107</v>
      </c>
      <c r="E4073" s="82" t="s">
        <v>21</v>
      </c>
      <c r="F4073" s="81"/>
      <c r="G4073" s="82" t="s">
        <v>87</v>
      </c>
      <c r="H4073" s="90" t="n">
        <v>37591</v>
      </c>
      <c r="I4073" s="82" t="n">
        <v>0</v>
      </c>
      <c r="J4073" s="82" t="n">
        <v>0</v>
      </c>
      <c r="K4073" s="83" t="n">
        <f aca="false">IF(J4073=0,0,J4073/I4073)</f>
        <v>0</v>
      </c>
      <c r="L4073" s="83" t="n">
        <f aca="false">I4073/UOM</f>
        <v>0</v>
      </c>
      <c r="M4073" s="83" t="n">
        <f aca="false">J4073/UOM</f>
        <v>0</v>
      </c>
      <c r="N4073" s="84" t="str">
        <f aca="false">IF(F4073="P","PHY",IF(F4073="G","G",E4073))</f>
        <v>D</v>
      </c>
      <c r="O4073" s="84" t="str">
        <f aca="false">IF(ISNA(VLOOKUP(G4073,BadCanCurves,1,FALSE())),VLOOKUP(D4073,FOLIOS,6,FALSE()),"not used")</f>
        <v>not used</v>
      </c>
      <c r="P4073" s="84" t="n">
        <f aca="false">IF($N4073="P",VLOOKUP(H4073,PrcBuckets,2,FALSE()),0)</f>
        <v>0</v>
      </c>
      <c r="Q4073" s="84" t="n">
        <f aca="false">IF($N4073="D",VLOOKUP(H4073,BasisBuckets,2,FALSE()),0)</f>
        <v>10</v>
      </c>
      <c r="R4073" s="84" t="n">
        <f aca="false">IF($N4073="PHY",VLOOKUP(H4073,PGDBuckets,2,FALSE()),0)</f>
        <v>0</v>
      </c>
      <c r="S4073" s="84" t="n">
        <f aca="false">IF($N4073="G",VLOOKUP(H4073,PGDBuckets,2,FALSE()),0)</f>
        <v>0</v>
      </c>
      <c r="T4073" s="84" t="n">
        <f aca="false">SUM(P4073:S4073)</f>
        <v>10</v>
      </c>
      <c r="U4073" s="84" t="str">
        <f aca="false">IF(O4073="not used","-",O4073&amp;N4073&amp;T4073)</f>
        <v>-</v>
      </c>
      <c r="V4073" s="84" t="str">
        <f aca="false">IF(O4073="Not Used","-",VLOOKUP(D4073,FOLIOS,7,FALSE())&amp;H4073)</f>
        <v>-</v>
      </c>
      <c r="W4073" s="84" t="str">
        <f aca="false">IF(U4073="-","-",O4073&amp;E4073&amp;H4073)</f>
        <v>-</v>
      </c>
      <c r="X4073" s="85" t="str">
        <f aca="false">D4073&amp;G4073</f>
        <v>FT-CAND-ERMS-BASIF-NWPL_ROCKY_M</v>
      </c>
      <c r="AF4073" s="0" t="str">
        <f aca="false">D4073&amp;V4073</f>
        <v>FT-CAND-ERMS-BAS-</v>
      </c>
    </row>
    <row r="4074" customFormat="false" ht="12.75" hidden="false" customHeight="false" outlineLevel="0" collapsed="false">
      <c r="A4074" s="81" t="n">
        <v>36682</v>
      </c>
      <c r="B4074" s="82" t="s">
        <v>55</v>
      </c>
      <c r="C4074" s="82" t="s">
        <v>56</v>
      </c>
      <c r="D4074" s="82" t="s">
        <v>107</v>
      </c>
      <c r="E4074" s="82" t="s">
        <v>21</v>
      </c>
      <c r="F4074" s="81"/>
      <c r="G4074" s="82" t="s">
        <v>87</v>
      </c>
      <c r="H4074" s="90" t="n">
        <v>37622</v>
      </c>
      <c r="I4074" s="82" t="n">
        <v>0</v>
      </c>
      <c r="J4074" s="82" t="n">
        <v>0</v>
      </c>
      <c r="K4074" s="83" t="n">
        <f aca="false">IF(J4074=0,0,J4074/I4074)</f>
        <v>0</v>
      </c>
      <c r="L4074" s="83" t="n">
        <f aca="false">I4074/UOM</f>
        <v>0</v>
      </c>
      <c r="M4074" s="83" t="n">
        <f aca="false">J4074/UOM</f>
        <v>0</v>
      </c>
      <c r="N4074" s="84" t="str">
        <f aca="false">IF(F4074="P","PHY",IF(F4074="G","G",E4074))</f>
        <v>D</v>
      </c>
      <c r="O4074" s="84" t="str">
        <f aca="false">IF(ISNA(VLOOKUP(G4074,BadCanCurves,1,FALSE())),VLOOKUP(D4074,FOLIOS,6,FALSE()),"not used")</f>
        <v>not used</v>
      </c>
      <c r="P4074" s="84" t="n">
        <f aca="false">IF($N4074="P",VLOOKUP(H4074,PrcBuckets,2,FALSE()),0)</f>
        <v>0</v>
      </c>
      <c r="Q4074" s="84" t="n">
        <f aca="false">IF($N4074="D",VLOOKUP(H4074,BasisBuckets,2,FALSE()),0)</f>
        <v>11</v>
      </c>
      <c r="R4074" s="84" t="n">
        <f aca="false">IF($N4074="PHY",VLOOKUP(H4074,PGDBuckets,2,FALSE()),0)</f>
        <v>0</v>
      </c>
      <c r="S4074" s="84" t="n">
        <f aca="false">IF($N4074="G",VLOOKUP(H4074,PGDBuckets,2,FALSE()),0)</f>
        <v>0</v>
      </c>
      <c r="T4074" s="84" t="n">
        <f aca="false">SUM(P4074:S4074)</f>
        <v>11</v>
      </c>
      <c r="U4074" s="84" t="str">
        <f aca="false">IF(O4074="not used","-",O4074&amp;N4074&amp;T4074)</f>
        <v>-</v>
      </c>
      <c r="V4074" s="84" t="str">
        <f aca="false">IF(O4074="Not Used","-",VLOOKUP(D4074,FOLIOS,7,FALSE())&amp;H4074)</f>
        <v>-</v>
      </c>
      <c r="W4074" s="84" t="str">
        <f aca="false">IF(U4074="-","-",O4074&amp;E4074&amp;H4074)</f>
        <v>-</v>
      </c>
      <c r="X4074" s="85" t="str">
        <f aca="false">D4074&amp;G4074</f>
        <v>FT-CAND-ERMS-BASIF-NWPL_ROCKY_M</v>
      </c>
      <c r="AF4074" s="0" t="str">
        <f aca="false">D4074&amp;V4074</f>
        <v>FT-CAND-ERMS-BAS-</v>
      </c>
    </row>
    <row r="4075" customFormat="false" ht="12.75" hidden="false" customHeight="false" outlineLevel="0" collapsed="false">
      <c r="A4075" s="81" t="n">
        <v>36682</v>
      </c>
      <c r="B4075" s="82" t="s">
        <v>55</v>
      </c>
      <c r="C4075" s="82" t="s">
        <v>56</v>
      </c>
      <c r="D4075" s="82" t="s">
        <v>107</v>
      </c>
      <c r="E4075" s="82" t="s">
        <v>21</v>
      </c>
      <c r="F4075" s="81"/>
      <c r="G4075" s="82" t="s">
        <v>87</v>
      </c>
      <c r="H4075" s="90" t="n">
        <v>37653</v>
      </c>
      <c r="I4075" s="82" t="n">
        <v>0</v>
      </c>
      <c r="J4075" s="82" t="n">
        <v>0</v>
      </c>
      <c r="K4075" s="83" t="n">
        <f aca="false">IF(J4075=0,0,J4075/I4075)</f>
        <v>0</v>
      </c>
      <c r="L4075" s="83" t="n">
        <f aca="false">I4075/UOM</f>
        <v>0</v>
      </c>
      <c r="M4075" s="83" t="n">
        <f aca="false">J4075/UOM</f>
        <v>0</v>
      </c>
      <c r="N4075" s="84" t="str">
        <f aca="false">IF(F4075="P","PHY",IF(F4075="G","G",E4075))</f>
        <v>D</v>
      </c>
      <c r="O4075" s="84" t="str">
        <f aca="false">IF(ISNA(VLOOKUP(G4075,BadCanCurves,1,FALSE())),VLOOKUP(D4075,FOLIOS,6,FALSE()),"not used")</f>
        <v>not used</v>
      </c>
      <c r="P4075" s="84" t="n">
        <f aca="false">IF($N4075="P",VLOOKUP(H4075,PrcBuckets,2,FALSE()),0)</f>
        <v>0</v>
      </c>
      <c r="Q4075" s="84" t="n">
        <f aca="false">IF($N4075="D",VLOOKUP(H4075,BasisBuckets,2,FALSE()),0)</f>
        <v>11</v>
      </c>
      <c r="R4075" s="84" t="n">
        <f aca="false">IF($N4075="PHY",VLOOKUP(H4075,PGDBuckets,2,FALSE()),0)</f>
        <v>0</v>
      </c>
      <c r="S4075" s="84" t="n">
        <f aca="false">IF($N4075="G",VLOOKUP(H4075,PGDBuckets,2,FALSE()),0)</f>
        <v>0</v>
      </c>
      <c r="T4075" s="84" t="n">
        <f aca="false">SUM(P4075:S4075)</f>
        <v>11</v>
      </c>
      <c r="U4075" s="84" t="str">
        <f aca="false">IF(O4075="not used","-",O4075&amp;N4075&amp;T4075)</f>
        <v>-</v>
      </c>
      <c r="V4075" s="84" t="str">
        <f aca="false">IF(O4075="Not Used","-",VLOOKUP(D4075,FOLIOS,7,FALSE())&amp;H4075)</f>
        <v>-</v>
      </c>
      <c r="W4075" s="84" t="str">
        <f aca="false">IF(U4075="-","-",O4075&amp;E4075&amp;H4075)</f>
        <v>-</v>
      </c>
      <c r="X4075" s="85" t="str">
        <f aca="false">D4075&amp;G4075</f>
        <v>FT-CAND-ERMS-BASIF-NWPL_ROCKY_M</v>
      </c>
      <c r="AF4075" s="0" t="str">
        <f aca="false">D4075&amp;V4075</f>
        <v>FT-CAND-ERMS-BAS-</v>
      </c>
    </row>
    <row r="4076" customFormat="false" ht="12.75" hidden="false" customHeight="false" outlineLevel="0" collapsed="false">
      <c r="A4076" s="81" t="n">
        <v>36682</v>
      </c>
      <c r="B4076" s="82" t="s">
        <v>55</v>
      </c>
      <c r="C4076" s="82" t="s">
        <v>56</v>
      </c>
      <c r="D4076" s="82" t="s">
        <v>107</v>
      </c>
      <c r="E4076" s="82" t="s">
        <v>21</v>
      </c>
      <c r="F4076" s="81"/>
      <c r="G4076" s="82" t="s">
        <v>87</v>
      </c>
      <c r="H4076" s="90" t="n">
        <v>37681</v>
      </c>
      <c r="I4076" s="82" t="n">
        <v>0</v>
      </c>
      <c r="J4076" s="82" t="n">
        <v>0</v>
      </c>
      <c r="K4076" s="83" t="n">
        <f aca="false">IF(J4076=0,0,J4076/I4076)</f>
        <v>0</v>
      </c>
      <c r="L4076" s="83" t="n">
        <f aca="false">I4076/UOM</f>
        <v>0</v>
      </c>
      <c r="M4076" s="83" t="n">
        <f aca="false">J4076/UOM</f>
        <v>0</v>
      </c>
      <c r="N4076" s="84" t="str">
        <f aca="false">IF(F4076="P","PHY",IF(F4076="G","G",E4076))</f>
        <v>D</v>
      </c>
      <c r="O4076" s="84" t="str">
        <f aca="false">IF(ISNA(VLOOKUP(G4076,BadCanCurves,1,FALSE())),VLOOKUP(D4076,FOLIOS,6,FALSE()),"not used")</f>
        <v>not used</v>
      </c>
      <c r="P4076" s="84" t="n">
        <f aca="false">IF($N4076="P",VLOOKUP(H4076,PrcBuckets,2,FALSE()),0)</f>
        <v>0</v>
      </c>
      <c r="Q4076" s="84" t="n">
        <f aca="false">IF($N4076="D",VLOOKUP(H4076,BasisBuckets,2,FALSE()),0)</f>
        <v>11</v>
      </c>
      <c r="R4076" s="84" t="n">
        <f aca="false">IF($N4076="PHY",VLOOKUP(H4076,PGDBuckets,2,FALSE()),0)</f>
        <v>0</v>
      </c>
      <c r="S4076" s="84" t="n">
        <f aca="false">IF($N4076="G",VLOOKUP(H4076,PGDBuckets,2,FALSE()),0)</f>
        <v>0</v>
      </c>
      <c r="T4076" s="84" t="n">
        <f aca="false">SUM(P4076:S4076)</f>
        <v>11</v>
      </c>
      <c r="U4076" s="84" t="str">
        <f aca="false">IF(O4076="not used","-",O4076&amp;N4076&amp;T4076)</f>
        <v>-</v>
      </c>
      <c r="V4076" s="84" t="str">
        <f aca="false">IF(O4076="Not Used","-",VLOOKUP(D4076,FOLIOS,7,FALSE())&amp;H4076)</f>
        <v>-</v>
      </c>
      <c r="W4076" s="84" t="str">
        <f aca="false">IF(U4076="-","-",O4076&amp;E4076&amp;H4076)</f>
        <v>-</v>
      </c>
      <c r="X4076" s="85" t="str">
        <f aca="false">D4076&amp;G4076</f>
        <v>FT-CAND-ERMS-BASIF-NWPL_ROCKY_M</v>
      </c>
      <c r="AF4076" s="0" t="str">
        <f aca="false">D4076&amp;V4076</f>
        <v>FT-CAND-ERMS-BAS-</v>
      </c>
    </row>
    <row r="4077" customFormat="false" ht="12.75" hidden="false" customHeight="false" outlineLevel="0" collapsed="false">
      <c r="A4077" s="81" t="n">
        <v>36682</v>
      </c>
      <c r="B4077" s="82" t="s">
        <v>55</v>
      </c>
      <c r="C4077" s="82" t="s">
        <v>56</v>
      </c>
      <c r="D4077" s="82" t="s">
        <v>107</v>
      </c>
      <c r="E4077" s="82" t="s">
        <v>21</v>
      </c>
      <c r="F4077" s="81"/>
      <c r="G4077" s="82" t="s">
        <v>87</v>
      </c>
      <c r="H4077" s="90" t="n">
        <v>37712</v>
      </c>
      <c r="I4077" s="82" t="n">
        <v>0</v>
      </c>
      <c r="J4077" s="82" t="n">
        <v>0</v>
      </c>
      <c r="K4077" s="83" t="n">
        <f aca="false">IF(J4077=0,0,J4077/I4077)</f>
        <v>0</v>
      </c>
      <c r="L4077" s="83" t="n">
        <f aca="false">I4077/UOM</f>
        <v>0</v>
      </c>
      <c r="M4077" s="83" t="n">
        <f aca="false">J4077/UOM</f>
        <v>0</v>
      </c>
      <c r="N4077" s="84" t="str">
        <f aca="false">IF(F4077="P","PHY",IF(F4077="G","G",E4077))</f>
        <v>D</v>
      </c>
      <c r="O4077" s="84" t="str">
        <f aca="false">IF(ISNA(VLOOKUP(G4077,BadCanCurves,1,FALSE())),VLOOKUP(D4077,FOLIOS,6,FALSE()),"not used")</f>
        <v>not used</v>
      </c>
      <c r="P4077" s="84" t="n">
        <f aca="false">IF($N4077="P",VLOOKUP(H4077,PrcBuckets,2,FALSE()),0)</f>
        <v>0</v>
      </c>
      <c r="Q4077" s="84" t="n">
        <f aca="false">IF($N4077="D",VLOOKUP(H4077,BasisBuckets,2,FALSE()),0)</f>
        <v>11</v>
      </c>
      <c r="R4077" s="84" t="n">
        <f aca="false">IF($N4077="PHY",VLOOKUP(H4077,PGDBuckets,2,FALSE()),0)</f>
        <v>0</v>
      </c>
      <c r="S4077" s="84" t="n">
        <f aca="false">IF($N4077="G",VLOOKUP(H4077,PGDBuckets,2,FALSE()),0)</f>
        <v>0</v>
      </c>
      <c r="T4077" s="84" t="n">
        <f aca="false">SUM(P4077:S4077)</f>
        <v>11</v>
      </c>
      <c r="U4077" s="84" t="str">
        <f aca="false">IF(O4077="not used","-",O4077&amp;N4077&amp;T4077)</f>
        <v>-</v>
      </c>
      <c r="V4077" s="84" t="str">
        <f aca="false">IF(O4077="Not Used","-",VLOOKUP(D4077,FOLIOS,7,FALSE())&amp;H4077)</f>
        <v>-</v>
      </c>
      <c r="W4077" s="84" t="str">
        <f aca="false">IF(U4077="-","-",O4077&amp;E4077&amp;H4077)</f>
        <v>-</v>
      </c>
      <c r="X4077" s="85" t="str">
        <f aca="false">D4077&amp;G4077</f>
        <v>FT-CAND-ERMS-BASIF-NWPL_ROCKY_M</v>
      </c>
      <c r="AF4077" s="0" t="str">
        <f aca="false">D4077&amp;V4077</f>
        <v>FT-CAND-ERMS-BAS-</v>
      </c>
    </row>
    <row r="4078" customFormat="false" ht="12.75" hidden="false" customHeight="false" outlineLevel="0" collapsed="false">
      <c r="A4078" s="81" t="n">
        <v>36682</v>
      </c>
      <c r="B4078" s="82" t="s">
        <v>55</v>
      </c>
      <c r="C4078" s="82" t="s">
        <v>56</v>
      </c>
      <c r="D4078" s="82" t="s">
        <v>107</v>
      </c>
      <c r="E4078" s="82" t="s">
        <v>21</v>
      </c>
      <c r="F4078" s="81"/>
      <c r="G4078" s="82" t="s">
        <v>87</v>
      </c>
      <c r="H4078" s="90" t="n">
        <v>37742</v>
      </c>
      <c r="I4078" s="82" t="n">
        <v>0</v>
      </c>
      <c r="J4078" s="82" t="n">
        <v>0</v>
      </c>
      <c r="K4078" s="83" t="n">
        <f aca="false">IF(J4078=0,0,J4078/I4078)</f>
        <v>0</v>
      </c>
      <c r="L4078" s="83" t="n">
        <f aca="false">I4078/UOM</f>
        <v>0</v>
      </c>
      <c r="M4078" s="83" t="n">
        <f aca="false">J4078/UOM</f>
        <v>0</v>
      </c>
      <c r="N4078" s="84" t="str">
        <f aca="false">IF(F4078="P","PHY",IF(F4078="G","G",E4078))</f>
        <v>D</v>
      </c>
      <c r="O4078" s="84" t="str">
        <f aca="false">IF(ISNA(VLOOKUP(G4078,BadCanCurves,1,FALSE())),VLOOKUP(D4078,FOLIOS,6,FALSE()),"not used")</f>
        <v>not used</v>
      </c>
      <c r="P4078" s="84" t="n">
        <f aca="false">IF($N4078="P",VLOOKUP(H4078,PrcBuckets,2,FALSE()),0)</f>
        <v>0</v>
      </c>
      <c r="Q4078" s="84" t="n">
        <f aca="false">IF($N4078="D",VLOOKUP(H4078,BasisBuckets,2,FALSE()),0)</f>
        <v>11</v>
      </c>
      <c r="R4078" s="84" t="n">
        <f aca="false">IF($N4078="PHY",VLOOKUP(H4078,PGDBuckets,2,FALSE()),0)</f>
        <v>0</v>
      </c>
      <c r="S4078" s="84" t="n">
        <f aca="false">IF($N4078="G",VLOOKUP(H4078,PGDBuckets,2,FALSE()),0)</f>
        <v>0</v>
      </c>
      <c r="T4078" s="84" t="n">
        <f aca="false">SUM(P4078:S4078)</f>
        <v>11</v>
      </c>
      <c r="U4078" s="84" t="str">
        <f aca="false">IF(O4078="not used","-",O4078&amp;N4078&amp;T4078)</f>
        <v>-</v>
      </c>
      <c r="V4078" s="84" t="str">
        <f aca="false">IF(O4078="Not Used","-",VLOOKUP(D4078,FOLIOS,7,FALSE())&amp;H4078)</f>
        <v>-</v>
      </c>
      <c r="W4078" s="84" t="str">
        <f aca="false">IF(U4078="-","-",O4078&amp;E4078&amp;H4078)</f>
        <v>-</v>
      </c>
      <c r="X4078" s="85" t="str">
        <f aca="false">D4078&amp;G4078</f>
        <v>FT-CAND-ERMS-BASIF-NWPL_ROCKY_M</v>
      </c>
      <c r="AF4078" s="0" t="str">
        <f aca="false">D4078&amp;V4078</f>
        <v>FT-CAND-ERMS-BAS-</v>
      </c>
    </row>
    <row r="4079" customFormat="false" ht="12.75" hidden="false" customHeight="false" outlineLevel="0" collapsed="false">
      <c r="A4079" s="81" t="n">
        <v>36682</v>
      </c>
      <c r="B4079" s="82" t="s">
        <v>55</v>
      </c>
      <c r="C4079" s="82" t="s">
        <v>56</v>
      </c>
      <c r="D4079" s="82" t="s">
        <v>107</v>
      </c>
      <c r="E4079" s="82" t="s">
        <v>21</v>
      </c>
      <c r="F4079" s="81"/>
      <c r="G4079" s="82" t="s">
        <v>87</v>
      </c>
      <c r="H4079" s="90" t="n">
        <v>37773</v>
      </c>
      <c r="I4079" s="82" t="n">
        <v>0</v>
      </c>
      <c r="J4079" s="82" t="n">
        <v>0</v>
      </c>
      <c r="K4079" s="83" t="n">
        <f aca="false">IF(J4079=0,0,J4079/I4079)</f>
        <v>0</v>
      </c>
      <c r="L4079" s="83" t="n">
        <f aca="false">I4079/UOM</f>
        <v>0</v>
      </c>
      <c r="M4079" s="83" t="n">
        <f aca="false">J4079/UOM</f>
        <v>0</v>
      </c>
      <c r="N4079" s="84" t="str">
        <f aca="false">IF(F4079="P","PHY",IF(F4079="G","G",E4079))</f>
        <v>D</v>
      </c>
      <c r="O4079" s="84" t="str">
        <f aca="false">IF(ISNA(VLOOKUP(G4079,BadCanCurves,1,FALSE())),VLOOKUP(D4079,FOLIOS,6,FALSE()),"not used")</f>
        <v>not used</v>
      </c>
      <c r="P4079" s="84" t="n">
        <f aca="false">IF($N4079="P",VLOOKUP(H4079,PrcBuckets,2,FALSE()),0)</f>
        <v>0</v>
      </c>
      <c r="Q4079" s="84" t="n">
        <f aca="false">IF($N4079="D",VLOOKUP(H4079,BasisBuckets,2,FALSE()),0)</f>
        <v>11</v>
      </c>
      <c r="R4079" s="84" t="n">
        <f aca="false">IF($N4079="PHY",VLOOKUP(H4079,PGDBuckets,2,FALSE()),0)</f>
        <v>0</v>
      </c>
      <c r="S4079" s="84" t="n">
        <f aca="false">IF($N4079="G",VLOOKUP(H4079,PGDBuckets,2,FALSE()),0)</f>
        <v>0</v>
      </c>
      <c r="T4079" s="84" t="n">
        <f aca="false">SUM(P4079:S4079)</f>
        <v>11</v>
      </c>
      <c r="U4079" s="84" t="str">
        <f aca="false">IF(O4079="not used","-",O4079&amp;N4079&amp;T4079)</f>
        <v>-</v>
      </c>
      <c r="V4079" s="84" t="str">
        <f aca="false">IF(O4079="Not Used","-",VLOOKUP(D4079,FOLIOS,7,FALSE())&amp;H4079)</f>
        <v>-</v>
      </c>
      <c r="W4079" s="84" t="str">
        <f aca="false">IF(U4079="-","-",O4079&amp;E4079&amp;H4079)</f>
        <v>-</v>
      </c>
      <c r="X4079" s="85" t="str">
        <f aca="false">D4079&amp;G4079</f>
        <v>FT-CAND-ERMS-BASIF-NWPL_ROCKY_M</v>
      </c>
      <c r="AF4079" s="0" t="str">
        <f aca="false">D4079&amp;V4079</f>
        <v>FT-CAND-ERMS-BAS-</v>
      </c>
    </row>
    <row r="4080" customFormat="false" ht="12.75" hidden="false" customHeight="false" outlineLevel="0" collapsed="false">
      <c r="A4080" s="81" t="n">
        <v>36682</v>
      </c>
      <c r="B4080" s="82" t="s">
        <v>55</v>
      </c>
      <c r="C4080" s="82" t="s">
        <v>56</v>
      </c>
      <c r="D4080" s="82" t="s">
        <v>107</v>
      </c>
      <c r="E4080" s="82" t="s">
        <v>21</v>
      </c>
      <c r="F4080" s="81"/>
      <c r="G4080" s="82" t="s">
        <v>87</v>
      </c>
      <c r="H4080" s="90" t="n">
        <v>37803</v>
      </c>
      <c r="I4080" s="82" t="n">
        <v>0</v>
      </c>
      <c r="J4080" s="82" t="n">
        <v>0</v>
      </c>
      <c r="K4080" s="83" t="n">
        <f aca="false">IF(J4080=0,0,J4080/I4080)</f>
        <v>0</v>
      </c>
      <c r="L4080" s="83" t="n">
        <f aca="false">I4080/UOM</f>
        <v>0</v>
      </c>
      <c r="M4080" s="83" t="n">
        <f aca="false">J4080/UOM</f>
        <v>0</v>
      </c>
      <c r="N4080" s="84" t="str">
        <f aca="false">IF(F4080="P","PHY",IF(F4080="G","G",E4080))</f>
        <v>D</v>
      </c>
      <c r="O4080" s="84" t="str">
        <f aca="false">IF(ISNA(VLOOKUP(G4080,BadCanCurves,1,FALSE())),VLOOKUP(D4080,FOLIOS,6,FALSE()),"not used")</f>
        <v>not used</v>
      </c>
      <c r="P4080" s="84" t="n">
        <f aca="false">IF($N4080="P",VLOOKUP(H4080,PrcBuckets,2,FALSE()),0)</f>
        <v>0</v>
      </c>
      <c r="Q4080" s="84" t="n">
        <f aca="false">IF($N4080="D",VLOOKUP(H4080,BasisBuckets,2,FALSE()),0)</f>
        <v>11</v>
      </c>
      <c r="R4080" s="84" t="n">
        <f aca="false">IF($N4080="PHY",VLOOKUP(H4080,PGDBuckets,2,FALSE()),0)</f>
        <v>0</v>
      </c>
      <c r="S4080" s="84" t="n">
        <f aca="false">IF($N4080="G",VLOOKUP(H4080,PGDBuckets,2,FALSE()),0)</f>
        <v>0</v>
      </c>
      <c r="T4080" s="84" t="n">
        <f aca="false">SUM(P4080:S4080)</f>
        <v>11</v>
      </c>
      <c r="U4080" s="84" t="str">
        <f aca="false">IF(O4080="not used","-",O4080&amp;N4080&amp;T4080)</f>
        <v>-</v>
      </c>
      <c r="V4080" s="84" t="str">
        <f aca="false">IF(O4080="Not Used","-",VLOOKUP(D4080,FOLIOS,7,FALSE())&amp;H4080)</f>
        <v>-</v>
      </c>
      <c r="W4080" s="84" t="str">
        <f aca="false">IF(U4080="-","-",O4080&amp;E4080&amp;H4080)</f>
        <v>-</v>
      </c>
      <c r="X4080" s="85" t="str">
        <f aca="false">D4080&amp;G4080</f>
        <v>FT-CAND-ERMS-BASIF-NWPL_ROCKY_M</v>
      </c>
      <c r="AF4080" s="0" t="str">
        <f aca="false">D4080&amp;V4080</f>
        <v>FT-CAND-ERMS-BAS-</v>
      </c>
    </row>
    <row r="4081" customFormat="false" ht="12.75" hidden="false" customHeight="false" outlineLevel="0" collapsed="false">
      <c r="A4081" s="81" t="n">
        <v>36682</v>
      </c>
      <c r="B4081" s="82" t="s">
        <v>55</v>
      </c>
      <c r="C4081" s="82" t="s">
        <v>56</v>
      </c>
      <c r="D4081" s="82" t="s">
        <v>107</v>
      </c>
      <c r="E4081" s="82" t="s">
        <v>21</v>
      </c>
      <c r="F4081" s="81"/>
      <c r="G4081" s="82" t="s">
        <v>87</v>
      </c>
      <c r="H4081" s="90" t="n">
        <v>37834</v>
      </c>
      <c r="I4081" s="82" t="n">
        <v>0</v>
      </c>
      <c r="J4081" s="82" t="n">
        <v>0</v>
      </c>
      <c r="K4081" s="83" t="n">
        <f aca="false">IF(J4081=0,0,J4081/I4081)</f>
        <v>0</v>
      </c>
      <c r="L4081" s="83" t="n">
        <f aca="false">I4081/UOM</f>
        <v>0</v>
      </c>
      <c r="M4081" s="83" t="n">
        <f aca="false">J4081/UOM</f>
        <v>0</v>
      </c>
      <c r="N4081" s="84" t="str">
        <f aca="false">IF(F4081="P","PHY",IF(F4081="G","G",E4081))</f>
        <v>D</v>
      </c>
      <c r="O4081" s="84" t="str">
        <f aca="false">IF(ISNA(VLOOKUP(G4081,BadCanCurves,1,FALSE())),VLOOKUP(D4081,FOLIOS,6,FALSE()),"not used")</f>
        <v>not used</v>
      </c>
      <c r="P4081" s="84" t="n">
        <f aca="false">IF($N4081="P",VLOOKUP(H4081,PrcBuckets,2,FALSE()),0)</f>
        <v>0</v>
      </c>
      <c r="Q4081" s="84" t="n">
        <f aca="false">IF($N4081="D",VLOOKUP(H4081,BasisBuckets,2,FALSE()),0)</f>
        <v>11</v>
      </c>
      <c r="R4081" s="84" t="n">
        <f aca="false">IF($N4081="PHY",VLOOKUP(H4081,PGDBuckets,2,FALSE()),0)</f>
        <v>0</v>
      </c>
      <c r="S4081" s="84" t="n">
        <f aca="false">IF($N4081="G",VLOOKUP(H4081,PGDBuckets,2,FALSE()),0)</f>
        <v>0</v>
      </c>
      <c r="T4081" s="84" t="n">
        <f aca="false">SUM(P4081:S4081)</f>
        <v>11</v>
      </c>
      <c r="U4081" s="84" t="str">
        <f aca="false">IF(O4081="not used","-",O4081&amp;N4081&amp;T4081)</f>
        <v>-</v>
      </c>
      <c r="V4081" s="84" t="str">
        <f aca="false">IF(O4081="Not Used","-",VLOOKUP(D4081,FOLIOS,7,FALSE())&amp;H4081)</f>
        <v>-</v>
      </c>
      <c r="W4081" s="84" t="str">
        <f aca="false">IF(U4081="-","-",O4081&amp;E4081&amp;H4081)</f>
        <v>-</v>
      </c>
      <c r="X4081" s="85" t="str">
        <f aca="false">D4081&amp;G4081</f>
        <v>FT-CAND-ERMS-BASIF-NWPL_ROCKY_M</v>
      </c>
      <c r="AF4081" s="0" t="str">
        <f aca="false">D4081&amp;V4081</f>
        <v>FT-CAND-ERMS-BAS-</v>
      </c>
    </row>
    <row r="4082" customFormat="false" ht="12.75" hidden="false" customHeight="false" outlineLevel="0" collapsed="false">
      <c r="A4082" s="81" t="n">
        <v>36682</v>
      </c>
      <c r="B4082" s="82" t="s">
        <v>55</v>
      </c>
      <c r="C4082" s="82" t="s">
        <v>56</v>
      </c>
      <c r="D4082" s="82" t="s">
        <v>107</v>
      </c>
      <c r="E4082" s="82" t="s">
        <v>21</v>
      </c>
      <c r="F4082" s="81"/>
      <c r="G4082" s="82" t="s">
        <v>87</v>
      </c>
      <c r="H4082" s="90" t="n">
        <v>37865</v>
      </c>
      <c r="I4082" s="82" t="n">
        <v>0</v>
      </c>
      <c r="J4082" s="82" t="n">
        <v>0</v>
      </c>
      <c r="K4082" s="83" t="n">
        <f aca="false">IF(J4082=0,0,J4082/I4082)</f>
        <v>0</v>
      </c>
      <c r="L4082" s="83" t="n">
        <f aca="false">I4082/UOM</f>
        <v>0</v>
      </c>
      <c r="M4082" s="83" t="n">
        <f aca="false">J4082/UOM</f>
        <v>0</v>
      </c>
      <c r="N4082" s="84" t="str">
        <f aca="false">IF(F4082="P","PHY",IF(F4082="G","G",E4082))</f>
        <v>D</v>
      </c>
      <c r="O4082" s="84" t="str">
        <f aca="false">IF(ISNA(VLOOKUP(G4082,BadCanCurves,1,FALSE())),VLOOKUP(D4082,FOLIOS,6,FALSE()),"not used")</f>
        <v>not used</v>
      </c>
      <c r="P4082" s="84" t="n">
        <f aca="false">IF($N4082="P",VLOOKUP(H4082,PrcBuckets,2,FALSE()),0)</f>
        <v>0</v>
      </c>
      <c r="Q4082" s="84" t="n">
        <f aca="false">IF($N4082="D",VLOOKUP(H4082,BasisBuckets,2,FALSE()),0)</f>
        <v>11</v>
      </c>
      <c r="R4082" s="84" t="n">
        <f aca="false">IF($N4082="PHY",VLOOKUP(H4082,PGDBuckets,2,FALSE()),0)</f>
        <v>0</v>
      </c>
      <c r="S4082" s="84" t="n">
        <f aca="false">IF($N4082="G",VLOOKUP(H4082,PGDBuckets,2,FALSE()),0)</f>
        <v>0</v>
      </c>
      <c r="T4082" s="84" t="n">
        <f aca="false">SUM(P4082:S4082)</f>
        <v>11</v>
      </c>
      <c r="U4082" s="84" t="str">
        <f aca="false">IF(O4082="not used","-",O4082&amp;N4082&amp;T4082)</f>
        <v>-</v>
      </c>
      <c r="V4082" s="84" t="str">
        <f aca="false">IF(O4082="Not Used","-",VLOOKUP(D4082,FOLIOS,7,FALSE())&amp;H4082)</f>
        <v>-</v>
      </c>
      <c r="W4082" s="84" t="str">
        <f aca="false">IF(U4082="-","-",O4082&amp;E4082&amp;H4082)</f>
        <v>-</v>
      </c>
      <c r="X4082" s="85" t="str">
        <f aca="false">D4082&amp;G4082</f>
        <v>FT-CAND-ERMS-BASIF-NWPL_ROCKY_M</v>
      </c>
      <c r="AF4082" s="0" t="str">
        <f aca="false">D4082&amp;V4082</f>
        <v>FT-CAND-ERMS-BAS-</v>
      </c>
    </row>
    <row r="4083" customFormat="false" ht="12.75" hidden="false" customHeight="false" outlineLevel="0" collapsed="false">
      <c r="A4083" s="81" t="n">
        <v>36682</v>
      </c>
      <c r="B4083" s="82" t="s">
        <v>55</v>
      </c>
      <c r="C4083" s="82" t="s">
        <v>56</v>
      </c>
      <c r="D4083" s="82" t="s">
        <v>107</v>
      </c>
      <c r="E4083" s="82" t="s">
        <v>21</v>
      </c>
      <c r="F4083" s="81"/>
      <c r="G4083" s="82" t="s">
        <v>87</v>
      </c>
      <c r="H4083" s="90" t="n">
        <v>37895</v>
      </c>
      <c r="I4083" s="82" t="n">
        <v>0</v>
      </c>
      <c r="J4083" s="82" t="n">
        <v>0</v>
      </c>
      <c r="K4083" s="83" t="n">
        <f aca="false">IF(J4083=0,0,J4083/I4083)</f>
        <v>0</v>
      </c>
      <c r="L4083" s="83" t="n">
        <f aca="false">I4083/UOM</f>
        <v>0</v>
      </c>
      <c r="M4083" s="83" t="n">
        <f aca="false">J4083/UOM</f>
        <v>0</v>
      </c>
      <c r="N4083" s="84" t="str">
        <f aca="false">IF(F4083="P","PHY",IF(F4083="G","G",E4083))</f>
        <v>D</v>
      </c>
      <c r="O4083" s="84" t="str">
        <f aca="false">IF(ISNA(VLOOKUP(G4083,BadCanCurves,1,FALSE())),VLOOKUP(D4083,FOLIOS,6,FALSE()),"not used")</f>
        <v>not used</v>
      </c>
      <c r="P4083" s="84" t="n">
        <f aca="false">IF($N4083="P",VLOOKUP(H4083,PrcBuckets,2,FALSE()),0)</f>
        <v>0</v>
      </c>
      <c r="Q4083" s="84" t="n">
        <f aca="false">IF($N4083="D",VLOOKUP(H4083,BasisBuckets,2,FALSE()),0)</f>
        <v>11</v>
      </c>
      <c r="R4083" s="84" t="n">
        <f aca="false">IF($N4083="PHY",VLOOKUP(H4083,PGDBuckets,2,FALSE()),0)</f>
        <v>0</v>
      </c>
      <c r="S4083" s="84" t="n">
        <f aca="false">IF($N4083="G",VLOOKUP(H4083,PGDBuckets,2,FALSE()),0)</f>
        <v>0</v>
      </c>
      <c r="T4083" s="84" t="n">
        <f aca="false">SUM(P4083:S4083)</f>
        <v>11</v>
      </c>
      <c r="U4083" s="84" t="str">
        <f aca="false">IF(O4083="not used","-",O4083&amp;N4083&amp;T4083)</f>
        <v>-</v>
      </c>
      <c r="V4083" s="84" t="str">
        <f aca="false">IF(O4083="Not Used","-",VLOOKUP(D4083,FOLIOS,7,FALSE())&amp;H4083)</f>
        <v>-</v>
      </c>
      <c r="W4083" s="84" t="str">
        <f aca="false">IF(U4083="-","-",O4083&amp;E4083&amp;H4083)</f>
        <v>-</v>
      </c>
      <c r="X4083" s="85" t="str">
        <f aca="false">D4083&amp;G4083</f>
        <v>FT-CAND-ERMS-BASIF-NWPL_ROCKY_M</v>
      </c>
      <c r="AF4083" s="0" t="str">
        <f aca="false">D4083&amp;V4083</f>
        <v>FT-CAND-ERMS-BAS-</v>
      </c>
    </row>
    <row r="4084" customFormat="false" ht="12.75" hidden="false" customHeight="false" outlineLevel="0" collapsed="false">
      <c r="A4084" s="81" t="n">
        <v>36682</v>
      </c>
      <c r="B4084" s="82" t="s">
        <v>55</v>
      </c>
      <c r="C4084" s="82" t="s">
        <v>56</v>
      </c>
      <c r="D4084" s="82" t="s">
        <v>107</v>
      </c>
      <c r="E4084" s="82" t="s">
        <v>21</v>
      </c>
      <c r="F4084" s="81"/>
      <c r="G4084" s="82" t="s">
        <v>89</v>
      </c>
      <c r="H4084" s="90" t="n">
        <v>36708</v>
      </c>
      <c r="I4084" s="82" t="n">
        <v>0</v>
      </c>
      <c r="J4084" s="82" t="n">
        <v>0</v>
      </c>
      <c r="K4084" s="83" t="n">
        <f aca="false">IF(J4084=0,0,J4084/I4084)</f>
        <v>0</v>
      </c>
      <c r="L4084" s="83" t="n">
        <f aca="false">I4084/UOM</f>
        <v>0</v>
      </c>
      <c r="M4084" s="83" t="n">
        <f aca="false">J4084/UOM</f>
        <v>0</v>
      </c>
      <c r="N4084" s="84" t="str">
        <f aca="false">IF(F4084="P","PHY",IF(F4084="G","G",E4084))</f>
        <v>D</v>
      </c>
      <c r="O4084" s="84" t="str">
        <f aca="false">IF(ISNA(VLOOKUP(G4084,BadCanCurves,1,FALSE())),VLOOKUP(D4084,FOLIOS,6,FALSE()),"not used")</f>
        <v>not used</v>
      </c>
      <c r="P4084" s="84" t="n">
        <f aca="false">IF($N4084="P",VLOOKUP(H4084,PrcBuckets,2,FALSE()),0)</f>
        <v>0</v>
      </c>
      <c r="Q4084" s="84" t="n">
        <f aca="false">IF($N4084="D",VLOOKUP(H4084,BasisBuckets,2,FALSE()),0)</f>
        <v>4</v>
      </c>
      <c r="R4084" s="84" t="n">
        <f aca="false">IF($N4084="PHY",VLOOKUP(H4084,PGDBuckets,2,FALSE()),0)</f>
        <v>0</v>
      </c>
      <c r="S4084" s="84" t="n">
        <f aca="false">IF($N4084="G",VLOOKUP(H4084,PGDBuckets,2,FALSE()),0)</f>
        <v>0</v>
      </c>
      <c r="T4084" s="84" t="n">
        <f aca="false">SUM(P4084:S4084)</f>
        <v>4</v>
      </c>
      <c r="U4084" s="84" t="str">
        <f aca="false">IF(O4084="not used","-",O4084&amp;N4084&amp;T4084)</f>
        <v>-</v>
      </c>
      <c r="V4084" s="84" t="str">
        <f aca="false">IF(O4084="Not Used","-",VLOOKUP(D4084,FOLIOS,7,FALSE())&amp;H4084)</f>
        <v>-</v>
      </c>
      <c r="W4084" s="84" t="str">
        <f aca="false">IF(U4084="-","-",O4084&amp;E4084&amp;H4084)</f>
        <v>-</v>
      </c>
      <c r="X4084" s="85" t="str">
        <f aca="false">D4084&amp;G4084</f>
        <v>FT-CAND-ERMS-BASIF-TRANSCO/Z3</v>
      </c>
      <c r="AF4084" s="0" t="str">
        <f aca="false">D4084&amp;V4084</f>
        <v>FT-CAND-ERMS-BAS-</v>
      </c>
    </row>
    <row r="4085" customFormat="false" ht="12.75" hidden="false" customHeight="false" outlineLevel="0" collapsed="false">
      <c r="A4085" s="81" t="n">
        <v>36682</v>
      </c>
      <c r="B4085" s="82" t="s">
        <v>55</v>
      </c>
      <c r="C4085" s="82" t="s">
        <v>56</v>
      </c>
      <c r="D4085" s="82" t="s">
        <v>107</v>
      </c>
      <c r="E4085" s="82" t="s">
        <v>21</v>
      </c>
      <c r="F4085" s="81"/>
      <c r="G4085" s="82" t="s">
        <v>89</v>
      </c>
      <c r="H4085" s="90" t="n">
        <v>36739</v>
      </c>
      <c r="I4085" s="82" t="n">
        <v>0</v>
      </c>
      <c r="J4085" s="82" t="n">
        <v>0</v>
      </c>
      <c r="K4085" s="83" t="n">
        <f aca="false">IF(J4085=0,0,J4085/I4085)</f>
        <v>0</v>
      </c>
      <c r="L4085" s="83" t="n">
        <f aca="false">I4085/UOM</f>
        <v>0</v>
      </c>
      <c r="M4085" s="83" t="n">
        <f aca="false">J4085/UOM</f>
        <v>0</v>
      </c>
      <c r="N4085" s="84" t="str">
        <f aca="false">IF(F4085="P","PHY",IF(F4085="G","G",E4085))</f>
        <v>D</v>
      </c>
      <c r="O4085" s="84" t="str">
        <f aca="false">IF(ISNA(VLOOKUP(G4085,BadCanCurves,1,FALSE())),VLOOKUP(D4085,FOLIOS,6,FALSE()),"not used")</f>
        <v>not used</v>
      </c>
      <c r="P4085" s="84" t="n">
        <f aca="false">IF($N4085="P",VLOOKUP(H4085,PrcBuckets,2,FALSE()),0)</f>
        <v>0</v>
      </c>
      <c r="Q4085" s="84" t="n">
        <f aca="false">IF($N4085="D",VLOOKUP(H4085,BasisBuckets,2,FALSE()),0)</f>
        <v>5</v>
      </c>
      <c r="R4085" s="84" t="n">
        <f aca="false">IF($N4085="PHY",VLOOKUP(H4085,PGDBuckets,2,FALSE()),0)</f>
        <v>0</v>
      </c>
      <c r="S4085" s="84" t="n">
        <f aca="false">IF($N4085="G",VLOOKUP(H4085,PGDBuckets,2,FALSE()),0)</f>
        <v>0</v>
      </c>
      <c r="T4085" s="84" t="n">
        <f aca="false">SUM(P4085:S4085)</f>
        <v>5</v>
      </c>
      <c r="U4085" s="84" t="str">
        <f aca="false">IF(O4085="not used","-",O4085&amp;N4085&amp;T4085)</f>
        <v>-</v>
      </c>
      <c r="V4085" s="84" t="str">
        <f aca="false">IF(O4085="Not Used","-",VLOOKUP(D4085,FOLIOS,7,FALSE())&amp;H4085)</f>
        <v>-</v>
      </c>
      <c r="W4085" s="84" t="str">
        <f aca="false">IF(U4085="-","-",O4085&amp;E4085&amp;H4085)</f>
        <v>-</v>
      </c>
      <c r="X4085" s="85" t="str">
        <f aca="false">D4085&amp;G4085</f>
        <v>FT-CAND-ERMS-BASIF-TRANSCO/Z3</v>
      </c>
      <c r="AF4085" s="0" t="str">
        <f aca="false">D4085&amp;V4085</f>
        <v>FT-CAND-ERMS-BAS-</v>
      </c>
    </row>
    <row r="4086" customFormat="false" ht="12.75" hidden="false" customHeight="false" outlineLevel="0" collapsed="false">
      <c r="A4086" s="81" t="n">
        <v>36682</v>
      </c>
      <c r="B4086" s="82" t="s">
        <v>55</v>
      </c>
      <c r="C4086" s="82" t="s">
        <v>56</v>
      </c>
      <c r="D4086" s="82" t="s">
        <v>107</v>
      </c>
      <c r="E4086" s="82" t="s">
        <v>21</v>
      </c>
      <c r="F4086" s="81"/>
      <c r="G4086" s="82" t="s">
        <v>89</v>
      </c>
      <c r="H4086" s="90" t="n">
        <v>36770</v>
      </c>
      <c r="I4086" s="82" t="n">
        <v>0</v>
      </c>
      <c r="J4086" s="82" t="n">
        <v>0</v>
      </c>
      <c r="K4086" s="83" t="n">
        <f aca="false">IF(J4086=0,0,J4086/I4086)</f>
        <v>0</v>
      </c>
      <c r="L4086" s="83" t="n">
        <f aca="false">I4086/UOM</f>
        <v>0</v>
      </c>
      <c r="M4086" s="83" t="n">
        <f aca="false">J4086/UOM</f>
        <v>0</v>
      </c>
      <c r="N4086" s="84" t="str">
        <f aca="false">IF(F4086="P","PHY",IF(F4086="G","G",E4086))</f>
        <v>D</v>
      </c>
      <c r="O4086" s="84" t="str">
        <f aca="false">IF(ISNA(VLOOKUP(G4086,BadCanCurves,1,FALSE())),VLOOKUP(D4086,FOLIOS,6,FALSE()),"not used")</f>
        <v>not used</v>
      </c>
      <c r="P4086" s="84" t="n">
        <f aca="false">IF($N4086="P",VLOOKUP(H4086,PrcBuckets,2,FALSE()),0)</f>
        <v>0</v>
      </c>
      <c r="Q4086" s="84" t="n">
        <f aca="false">IF($N4086="D",VLOOKUP(H4086,BasisBuckets,2,FALSE()),0)</f>
        <v>6</v>
      </c>
      <c r="R4086" s="84" t="n">
        <f aca="false">IF($N4086="PHY",VLOOKUP(H4086,PGDBuckets,2,FALSE()),0)</f>
        <v>0</v>
      </c>
      <c r="S4086" s="84" t="n">
        <f aca="false">IF($N4086="G",VLOOKUP(H4086,PGDBuckets,2,FALSE()),0)</f>
        <v>0</v>
      </c>
      <c r="T4086" s="84" t="n">
        <f aca="false">SUM(P4086:S4086)</f>
        <v>6</v>
      </c>
      <c r="U4086" s="84" t="str">
        <f aca="false">IF(O4086="not used","-",O4086&amp;N4086&amp;T4086)</f>
        <v>-</v>
      </c>
      <c r="V4086" s="84" t="str">
        <f aca="false">IF(O4086="Not Used","-",VLOOKUP(D4086,FOLIOS,7,FALSE())&amp;H4086)</f>
        <v>-</v>
      </c>
      <c r="W4086" s="84" t="str">
        <f aca="false">IF(U4086="-","-",O4086&amp;E4086&amp;H4086)</f>
        <v>-</v>
      </c>
      <c r="X4086" s="85" t="str">
        <f aca="false">D4086&amp;G4086</f>
        <v>FT-CAND-ERMS-BASIF-TRANSCO/Z3</v>
      </c>
      <c r="AF4086" s="0" t="str">
        <f aca="false">D4086&amp;V4086</f>
        <v>FT-CAND-ERMS-BAS-</v>
      </c>
    </row>
    <row r="4087" customFormat="false" ht="12.75" hidden="false" customHeight="false" outlineLevel="0" collapsed="false">
      <c r="A4087" s="81" t="n">
        <v>36682</v>
      </c>
      <c r="B4087" s="82" t="s">
        <v>55</v>
      </c>
      <c r="C4087" s="82" t="s">
        <v>56</v>
      </c>
      <c r="D4087" s="82" t="s">
        <v>107</v>
      </c>
      <c r="E4087" s="82" t="s">
        <v>21</v>
      </c>
      <c r="F4087" s="81"/>
      <c r="G4087" s="82" t="s">
        <v>89</v>
      </c>
      <c r="H4087" s="90" t="n">
        <v>36800</v>
      </c>
      <c r="I4087" s="82" t="n">
        <v>0</v>
      </c>
      <c r="J4087" s="82" t="n">
        <v>0</v>
      </c>
      <c r="K4087" s="83" t="n">
        <f aca="false">IF(J4087=0,0,J4087/I4087)</f>
        <v>0</v>
      </c>
      <c r="L4087" s="83" t="n">
        <f aca="false">I4087/UOM</f>
        <v>0</v>
      </c>
      <c r="M4087" s="83" t="n">
        <f aca="false">J4087/UOM</f>
        <v>0</v>
      </c>
      <c r="N4087" s="84" t="str">
        <f aca="false">IF(F4087="P","PHY",IF(F4087="G","G",E4087))</f>
        <v>D</v>
      </c>
      <c r="O4087" s="84" t="str">
        <f aca="false">IF(ISNA(VLOOKUP(G4087,BadCanCurves,1,FALSE())),VLOOKUP(D4087,FOLIOS,6,FALSE()),"not used")</f>
        <v>not used</v>
      </c>
      <c r="P4087" s="84" t="n">
        <f aca="false">IF($N4087="P",VLOOKUP(H4087,PrcBuckets,2,FALSE()),0)</f>
        <v>0</v>
      </c>
      <c r="Q4087" s="84" t="n">
        <f aca="false">IF($N4087="D",VLOOKUP(H4087,BasisBuckets,2,FALSE()),0)</f>
        <v>7</v>
      </c>
      <c r="R4087" s="84" t="n">
        <f aca="false">IF($N4087="PHY",VLOOKUP(H4087,PGDBuckets,2,FALSE()),0)</f>
        <v>0</v>
      </c>
      <c r="S4087" s="84" t="n">
        <f aca="false">IF($N4087="G",VLOOKUP(H4087,PGDBuckets,2,FALSE()),0)</f>
        <v>0</v>
      </c>
      <c r="T4087" s="84" t="n">
        <f aca="false">SUM(P4087:S4087)</f>
        <v>7</v>
      </c>
      <c r="U4087" s="84" t="str">
        <f aca="false">IF(O4087="not used","-",O4087&amp;N4087&amp;T4087)</f>
        <v>-</v>
      </c>
      <c r="V4087" s="84" t="str">
        <f aca="false">IF(O4087="Not Used","-",VLOOKUP(D4087,FOLIOS,7,FALSE())&amp;H4087)</f>
        <v>-</v>
      </c>
      <c r="W4087" s="84" t="str">
        <f aca="false">IF(U4087="-","-",O4087&amp;E4087&amp;H4087)</f>
        <v>-</v>
      </c>
      <c r="X4087" s="85" t="str">
        <f aca="false">D4087&amp;G4087</f>
        <v>FT-CAND-ERMS-BASIF-TRANSCO/Z3</v>
      </c>
      <c r="AF4087" s="0" t="str">
        <f aca="false">D4087&amp;V4087</f>
        <v>FT-CAND-ERMS-BAS-</v>
      </c>
    </row>
    <row r="4088" customFormat="false" ht="12.75" hidden="false" customHeight="false" outlineLevel="0" collapsed="false">
      <c r="A4088" s="81" t="n">
        <v>36682</v>
      </c>
      <c r="B4088" s="82" t="s">
        <v>55</v>
      </c>
      <c r="C4088" s="82" t="s">
        <v>56</v>
      </c>
      <c r="D4088" s="82" t="s">
        <v>107</v>
      </c>
      <c r="E4088" s="82" t="s">
        <v>21</v>
      </c>
      <c r="F4088" s="81"/>
      <c r="G4088" s="82" t="s">
        <v>89</v>
      </c>
      <c r="H4088" s="90" t="n">
        <v>36831</v>
      </c>
      <c r="I4088" s="82" t="n">
        <v>0</v>
      </c>
      <c r="J4088" s="82" t="n">
        <v>0</v>
      </c>
      <c r="K4088" s="83" t="n">
        <f aca="false">IF(J4088=0,0,J4088/I4088)</f>
        <v>0</v>
      </c>
      <c r="L4088" s="83" t="n">
        <f aca="false">I4088/UOM</f>
        <v>0</v>
      </c>
      <c r="M4088" s="83" t="n">
        <f aca="false">J4088/UOM</f>
        <v>0</v>
      </c>
      <c r="N4088" s="84" t="str">
        <f aca="false">IF(F4088="P","PHY",IF(F4088="G","G",E4088))</f>
        <v>D</v>
      </c>
      <c r="O4088" s="84" t="str">
        <f aca="false">IF(ISNA(VLOOKUP(G4088,BadCanCurves,1,FALSE())),VLOOKUP(D4088,FOLIOS,6,FALSE()),"not used")</f>
        <v>not used</v>
      </c>
      <c r="P4088" s="84" t="n">
        <f aca="false">IF($N4088="P",VLOOKUP(H4088,PrcBuckets,2,FALSE()),0)</f>
        <v>0</v>
      </c>
      <c r="Q4088" s="84" t="n">
        <f aca="false">IF($N4088="D",VLOOKUP(H4088,BasisBuckets,2,FALSE()),0)</f>
        <v>8</v>
      </c>
      <c r="R4088" s="84" t="n">
        <f aca="false">IF($N4088="PHY",VLOOKUP(H4088,PGDBuckets,2,FALSE()),0)</f>
        <v>0</v>
      </c>
      <c r="S4088" s="84" t="n">
        <f aca="false">IF($N4088="G",VLOOKUP(H4088,PGDBuckets,2,FALSE()),0)</f>
        <v>0</v>
      </c>
      <c r="T4088" s="84" t="n">
        <f aca="false">SUM(P4088:S4088)</f>
        <v>8</v>
      </c>
      <c r="U4088" s="84" t="str">
        <f aca="false">IF(O4088="not used","-",O4088&amp;N4088&amp;T4088)</f>
        <v>-</v>
      </c>
      <c r="V4088" s="84" t="str">
        <f aca="false">IF(O4088="Not Used","-",VLOOKUP(D4088,FOLIOS,7,FALSE())&amp;H4088)</f>
        <v>-</v>
      </c>
      <c r="W4088" s="84" t="str">
        <f aca="false">IF(U4088="-","-",O4088&amp;E4088&amp;H4088)</f>
        <v>-</v>
      </c>
      <c r="X4088" s="85" t="str">
        <f aca="false">D4088&amp;G4088</f>
        <v>FT-CAND-ERMS-BASIF-TRANSCO/Z3</v>
      </c>
      <c r="AF4088" s="0" t="str">
        <f aca="false">D4088&amp;V4088</f>
        <v>FT-CAND-ERMS-BAS-</v>
      </c>
    </row>
    <row r="4089" customFormat="false" ht="12.75" hidden="false" customHeight="false" outlineLevel="0" collapsed="false">
      <c r="A4089" s="81" t="n">
        <v>36682</v>
      </c>
      <c r="B4089" s="82" t="s">
        <v>55</v>
      </c>
      <c r="C4089" s="82" t="s">
        <v>56</v>
      </c>
      <c r="D4089" s="82" t="s">
        <v>107</v>
      </c>
      <c r="E4089" s="82" t="s">
        <v>21</v>
      </c>
      <c r="F4089" s="81"/>
      <c r="G4089" s="82" t="s">
        <v>89</v>
      </c>
      <c r="H4089" s="90" t="n">
        <v>36861</v>
      </c>
      <c r="I4089" s="82" t="n">
        <v>0</v>
      </c>
      <c r="J4089" s="82" t="n">
        <v>0</v>
      </c>
      <c r="K4089" s="83" t="n">
        <f aca="false">IF(J4089=0,0,J4089/I4089)</f>
        <v>0</v>
      </c>
      <c r="L4089" s="83" t="n">
        <f aca="false">I4089/UOM</f>
        <v>0</v>
      </c>
      <c r="M4089" s="83" t="n">
        <f aca="false">J4089/UOM</f>
        <v>0</v>
      </c>
      <c r="N4089" s="84" t="str">
        <f aca="false">IF(F4089="P","PHY",IF(F4089="G","G",E4089))</f>
        <v>D</v>
      </c>
      <c r="O4089" s="84" t="str">
        <f aca="false">IF(ISNA(VLOOKUP(G4089,BadCanCurves,1,FALSE())),VLOOKUP(D4089,FOLIOS,6,FALSE()),"not used")</f>
        <v>not used</v>
      </c>
      <c r="P4089" s="84" t="n">
        <f aca="false">IF($N4089="P",VLOOKUP(H4089,PrcBuckets,2,FALSE()),0)</f>
        <v>0</v>
      </c>
      <c r="Q4089" s="84" t="n">
        <f aca="false">IF($N4089="D",VLOOKUP(H4089,BasisBuckets,2,FALSE()),0)</f>
        <v>8</v>
      </c>
      <c r="R4089" s="84" t="n">
        <f aca="false">IF($N4089="PHY",VLOOKUP(H4089,PGDBuckets,2,FALSE()),0)</f>
        <v>0</v>
      </c>
      <c r="S4089" s="84" t="n">
        <f aca="false">IF($N4089="G",VLOOKUP(H4089,PGDBuckets,2,FALSE()),0)</f>
        <v>0</v>
      </c>
      <c r="T4089" s="84" t="n">
        <f aca="false">SUM(P4089:S4089)</f>
        <v>8</v>
      </c>
      <c r="U4089" s="84" t="str">
        <f aca="false">IF(O4089="not used","-",O4089&amp;N4089&amp;T4089)</f>
        <v>-</v>
      </c>
      <c r="V4089" s="84" t="str">
        <f aca="false">IF(O4089="Not Used","-",VLOOKUP(D4089,FOLIOS,7,FALSE())&amp;H4089)</f>
        <v>-</v>
      </c>
      <c r="W4089" s="84" t="str">
        <f aca="false">IF(U4089="-","-",O4089&amp;E4089&amp;H4089)</f>
        <v>-</v>
      </c>
      <c r="X4089" s="85" t="str">
        <f aca="false">D4089&amp;G4089</f>
        <v>FT-CAND-ERMS-BASIF-TRANSCO/Z3</v>
      </c>
      <c r="AF4089" s="0" t="str">
        <f aca="false">D4089&amp;V4089</f>
        <v>FT-CAND-ERMS-BAS-</v>
      </c>
    </row>
    <row r="4090" customFormat="false" ht="12.75" hidden="false" customHeight="false" outlineLevel="0" collapsed="false">
      <c r="A4090" s="81" t="n">
        <v>36682</v>
      </c>
      <c r="B4090" s="82" t="s">
        <v>55</v>
      </c>
      <c r="C4090" s="82" t="s">
        <v>56</v>
      </c>
      <c r="D4090" s="82" t="s">
        <v>107</v>
      </c>
      <c r="E4090" s="82" t="s">
        <v>21</v>
      </c>
      <c r="F4090" s="81"/>
      <c r="G4090" s="82" t="s">
        <v>89</v>
      </c>
      <c r="H4090" s="90" t="n">
        <v>36892</v>
      </c>
      <c r="I4090" s="82" t="n">
        <v>0</v>
      </c>
      <c r="J4090" s="82" t="n">
        <v>0</v>
      </c>
      <c r="K4090" s="83" t="n">
        <f aca="false">IF(J4090=0,0,J4090/I4090)</f>
        <v>0</v>
      </c>
      <c r="L4090" s="83" t="n">
        <f aca="false">I4090/UOM</f>
        <v>0</v>
      </c>
      <c r="M4090" s="83" t="n">
        <f aca="false">J4090/UOM</f>
        <v>0</v>
      </c>
      <c r="N4090" s="84" t="str">
        <f aca="false">IF(F4090="P","PHY",IF(F4090="G","G",E4090))</f>
        <v>D</v>
      </c>
      <c r="O4090" s="84" t="str">
        <f aca="false">IF(ISNA(VLOOKUP(G4090,BadCanCurves,1,FALSE())),VLOOKUP(D4090,FOLIOS,6,FALSE()),"not used")</f>
        <v>not used</v>
      </c>
      <c r="P4090" s="84" t="n">
        <f aca="false">IF($N4090="P",VLOOKUP(H4090,PrcBuckets,2,FALSE()),0)</f>
        <v>0</v>
      </c>
      <c r="Q4090" s="84" t="n">
        <f aca="false">IF($N4090="D",VLOOKUP(H4090,BasisBuckets,2,FALSE()),0)</f>
        <v>9</v>
      </c>
      <c r="R4090" s="84" t="n">
        <f aca="false">IF($N4090="PHY",VLOOKUP(H4090,PGDBuckets,2,FALSE()),0)</f>
        <v>0</v>
      </c>
      <c r="S4090" s="84" t="n">
        <f aca="false">IF($N4090="G",VLOOKUP(H4090,PGDBuckets,2,FALSE()),0)</f>
        <v>0</v>
      </c>
      <c r="T4090" s="84" t="n">
        <f aca="false">SUM(P4090:S4090)</f>
        <v>9</v>
      </c>
      <c r="U4090" s="84" t="str">
        <f aca="false">IF(O4090="not used","-",O4090&amp;N4090&amp;T4090)</f>
        <v>-</v>
      </c>
      <c r="V4090" s="84" t="str">
        <f aca="false">IF(O4090="Not Used","-",VLOOKUP(D4090,FOLIOS,7,FALSE())&amp;H4090)</f>
        <v>-</v>
      </c>
      <c r="W4090" s="84" t="str">
        <f aca="false">IF(U4090="-","-",O4090&amp;E4090&amp;H4090)</f>
        <v>-</v>
      </c>
      <c r="X4090" s="85" t="str">
        <f aca="false">D4090&amp;G4090</f>
        <v>FT-CAND-ERMS-BASIF-TRANSCO/Z3</v>
      </c>
      <c r="AF4090" s="0" t="str">
        <f aca="false">D4090&amp;V4090</f>
        <v>FT-CAND-ERMS-BAS-</v>
      </c>
    </row>
    <row r="4091" customFormat="false" ht="12.75" hidden="false" customHeight="false" outlineLevel="0" collapsed="false">
      <c r="A4091" s="81" t="n">
        <v>36682</v>
      </c>
      <c r="B4091" s="82" t="s">
        <v>55</v>
      </c>
      <c r="C4091" s="82" t="s">
        <v>56</v>
      </c>
      <c r="D4091" s="82" t="s">
        <v>107</v>
      </c>
      <c r="E4091" s="82" t="s">
        <v>21</v>
      </c>
      <c r="F4091" s="81"/>
      <c r="G4091" s="82" t="s">
        <v>89</v>
      </c>
      <c r="H4091" s="90" t="n">
        <v>36923</v>
      </c>
      <c r="I4091" s="82" t="n">
        <v>0</v>
      </c>
      <c r="J4091" s="82" t="n">
        <v>0</v>
      </c>
      <c r="K4091" s="83" t="n">
        <f aca="false">IF(J4091=0,0,J4091/I4091)</f>
        <v>0</v>
      </c>
      <c r="L4091" s="83" t="n">
        <f aca="false">I4091/UOM</f>
        <v>0</v>
      </c>
      <c r="M4091" s="83" t="n">
        <f aca="false">J4091/UOM</f>
        <v>0</v>
      </c>
      <c r="N4091" s="84" t="str">
        <f aca="false">IF(F4091="P","PHY",IF(F4091="G","G",E4091))</f>
        <v>D</v>
      </c>
      <c r="O4091" s="84" t="str">
        <f aca="false">IF(ISNA(VLOOKUP(G4091,BadCanCurves,1,FALSE())),VLOOKUP(D4091,FOLIOS,6,FALSE()),"not used")</f>
        <v>not used</v>
      </c>
      <c r="P4091" s="84" t="n">
        <f aca="false">IF($N4091="P",VLOOKUP(H4091,PrcBuckets,2,FALSE()),0)</f>
        <v>0</v>
      </c>
      <c r="Q4091" s="84" t="n">
        <f aca="false">IF($N4091="D",VLOOKUP(H4091,BasisBuckets,2,FALSE()),0)</f>
        <v>9</v>
      </c>
      <c r="R4091" s="84" t="n">
        <f aca="false">IF($N4091="PHY",VLOOKUP(H4091,PGDBuckets,2,FALSE()),0)</f>
        <v>0</v>
      </c>
      <c r="S4091" s="84" t="n">
        <f aca="false">IF($N4091="G",VLOOKUP(H4091,PGDBuckets,2,FALSE()),0)</f>
        <v>0</v>
      </c>
      <c r="T4091" s="84" t="n">
        <f aca="false">SUM(P4091:S4091)</f>
        <v>9</v>
      </c>
      <c r="U4091" s="84" t="str">
        <f aca="false">IF(O4091="not used","-",O4091&amp;N4091&amp;T4091)</f>
        <v>-</v>
      </c>
      <c r="V4091" s="84" t="str">
        <f aca="false">IF(O4091="Not Used","-",VLOOKUP(D4091,FOLIOS,7,FALSE())&amp;H4091)</f>
        <v>-</v>
      </c>
      <c r="W4091" s="84" t="str">
        <f aca="false">IF(U4091="-","-",O4091&amp;E4091&amp;H4091)</f>
        <v>-</v>
      </c>
      <c r="X4091" s="85" t="str">
        <f aca="false">D4091&amp;G4091</f>
        <v>FT-CAND-ERMS-BASIF-TRANSCO/Z3</v>
      </c>
      <c r="AF4091" s="0" t="str">
        <f aca="false">D4091&amp;V4091</f>
        <v>FT-CAND-ERMS-BAS-</v>
      </c>
    </row>
    <row r="4092" customFormat="false" ht="12.75" hidden="false" customHeight="false" outlineLevel="0" collapsed="false">
      <c r="A4092" s="81" t="n">
        <v>36682</v>
      </c>
      <c r="B4092" s="82" t="s">
        <v>55</v>
      </c>
      <c r="C4092" s="82" t="s">
        <v>56</v>
      </c>
      <c r="D4092" s="82" t="s">
        <v>107</v>
      </c>
      <c r="E4092" s="82" t="s">
        <v>21</v>
      </c>
      <c r="F4092" s="81"/>
      <c r="G4092" s="82" t="s">
        <v>89</v>
      </c>
      <c r="H4092" s="90" t="n">
        <v>36951</v>
      </c>
      <c r="I4092" s="82" t="n">
        <v>0</v>
      </c>
      <c r="J4092" s="82" t="n">
        <v>0</v>
      </c>
      <c r="K4092" s="83" t="n">
        <f aca="false">IF(J4092=0,0,J4092/I4092)</f>
        <v>0</v>
      </c>
      <c r="L4092" s="83" t="n">
        <f aca="false">I4092/UOM</f>
        <v>0</v>
      </c>
      <c r="M4092" s="83" t="n">
        <f aca="false">J4092/UOM</f>
        <v>0</v>
      </c>
      <c r="N4092" s="84" t="str">
        <f aca="false">IF(F4092="P","PHY",IF(F4092="G","G",E4092))</f>
        <v>D</v>
      </c>
      <c r="O4092" s="84" t="str">
        <f aca="false">IF(ISNA(VLOOKUP(G4092,BadCanCurves,1,FALSE())),VLOOKUP(D4092,FOLIOS,6,FALSE()),"not used")</f>
        <v>not used</v>
      </c>
      <c r="P4092" s="84" t="n">
        <f aca="false">IF($N4092="P",VLOOKUP(H4092,PrcBuckets,2,FALSE()),0)</f>
        <v>0</v>
      </c>
      <c r="Q4092" s="84" t="n">
        <f aca="false">IF($N4092="D",VLOOKUP(H4092,BasisBuckets,2,FALSE()),0)</f>
        <v>9</v>
      </c>
      <c r="R4092" s="84" t="n">
        <f aca="false">IF($N4092="PHY",VLOOKUP(H4092,PGDBuckets,2,FALSE()),0)</f>
        <v>0</v>
      </c>
      <c r="S4092" s="84" t="n">
        <f aca="false">IF($N4092="G",VLOOKUP(H4092,PGDBuckets,2,FALSE()),0)</f>
        <v>0</v>
      </c>
      <c r="T4092" s="84" t="n">
        <f aca="false">SUM(P4092:S4092)</f>
        <v>9</v>
      </c>
      <c r="U4092" s="84" t="str">
        <f aca="false">IF(O4092="not used","-",O4092&amp;N4092&amp;T4092)</f>
        <v>-</v>
      </c>
      <c r="V4092" s="84" t="str">
        <f aca="false">IF(O4092="Not Used","-",VLOOKUP(D4092,FOLIOS,7,FALSE())&amp;H4092)</f>
        <v>-</v>
      </c>
      <c r="W4092" s="84" t="str">
        <f aca="false">IF(U4092="-","-",O4092&amp;E4092&amp;H4092)</f>
        <v>-</v>
      </c>
      <c r="X4092" s="85" t="str">
        <f aca="false">D4092&amp;G4092</f>
        <v>FT-CAND-ERMS-BASIF-TRANSCO/Z3</v>
      </c>
      <c r="AF4092" s="0" t="str">
        <f aca="false">D4092&amp;V4092</f>
        <v>FT-CAND-ERMS-BAS-</v>
      </c>
    </row>
    <row r="4093" customFormat="false" ht="12.75" hidden="false" customHeight="false" outlineLevel="0" collapsed="false">
      <c r="A4093" s="81" t="n">
        <v>36682</v>
      </c>
      <c r="B4093" s="82" t="s">
        <v>55</v>
      </c>
      <c r="C4093" s="82" t="s">
        <v>56</v>
      </c>
      <c r="D4093" s="82" t="s">
        <v>107</v>
      </c>
      <c r="E4093" s="82" t="s">
        <v>21</v>
      </c>
      <c r="F4093" s="81"/>
      <c r="G4093" s="82" t="s">
        <v>89</v>
      </c>
      <c r="H4093" s="90" t="n">
        <v>36982</v>
      </c>
      <c r="I4093" s="82" t="n">
        <v>0</v>
      </c>
      <c r="J4093" s="82" t="n">
        <v>0</v>
      </c>
      <c r="K4093" s="83" t="n">
        <f aca="false">IF(J4093=0,0,J4093/I4093)</f>
        <v>0</v>
      </c>
      <c r="L4093" s="83" t="n">
        <f aca="false">I4093/UOM</f>
        <v>0</v>
      </c>
      <c r="M4093" s="83" t="n">
        <f aca="false">J4093/UOM</f>
        <v>0</v>
      </c>
      <c r="N4093" s="84" t="str">
        <f aca="false">IF(F4093="P","PHY",IF(F4093="G","G",E4093))</f>
        <v>D</v>
      </c>
      <c r="O4093" s="84" t="str">
        <f aca="false">IF(ISNA(VLOOKUP(G4093,BadCanCurves,1,FALSE())),VLOOKUP(D4093,FOLIOS,6,FALSE()),"not used")</f>
        <v>not used</v>
      </c>
      <c r="P4093" s="84" t="n">
        <f aca="false">IF($N4093="P",VLOOKUP(H4093,PrcBuckets,2,FALSE()),0)</f>
        <v>0</v>
      </c>
      <c r="Q4093" s="84" t="n">
        <f aca="false">IF($N4093="D",VLOOKUP(H4093,BasisBuckets,2,FALSE()),0)</f>
        <v>9</v>
      </c>
      <c r="R4093" s="84" t="n">
        <f aca="false">IF($N4093="PHY",VLOOKUP(H4093,PGDBuckets,2,FALSE()),0)</f>
        <v>0</v>
      </c>
      <c r="S4093" s="84" t="n">
        <f aca="false">IF($N4093="G",VLOOKUP(H4093,PGDBuckets,2,FALSE()),0)</f>
        <v>0</v>
      </c>
      <c r="T4093" s="84" t="n">
        <f aca="false">SUM(P4093:S4093)</f>
        <v>9</v>
      </c>
      <c r="U4093" s="84" t="str">
        <f aca="false">IF(O4093="not used","-",O4093&amp;N4093&amp;T4093)</f>
        <v>-</v>
      </c>
      <c r="V4093" s="84" t="str">
        <f aca="false">IF(O4093="Not Used","-",VLOOKUP(D4093,FOLIOS,7,FALSE())&amp;H4093)</f>
        <v>-</v>
      </c>
      <c r="W4093" s="84" t="str">
        <f aca="false">IF(U4093="-","-",O4093&amp;E4093&amp;H4093)</f>
        <v>-</v>
      </c>
      <c r="X4093" s="85" t="str">
        <f aca="false">D4093&amp;G4093</f>
        <v>FT-CAND-ERMS-BASIF-TRANSCO/Z3</v>
      </c>
      <c r="AF4093" s="0" t="str">
        <f aca="false">D4093&amp;V4093</f>
        <v>FT-CAND-ERMS-BAS-</v>
      </c>
    </row>
    <row r="4094" customFormat="false" ht="12.75" hidden="false" customHeight="false" outlineLevel="0" collapsed="false">
      <c r="A4094" s="81" t="n">
        <v>36682</v>
      </c>
      <c r="B4094" s="82" t="s">
        <v>55</v>
      </c>
      <c r="C4094" s="82" t="s">
        <v>56</v>
      </c>
      <c r="D4094" s="82" t="s">
        <v>107</v>
      </c>
      <c r="E4094" s="82" t="s">
        <v>21</v>
      </c>
      <c r="F4094" s="81"/>
      <c r="G4094" s="82" t="s">
        <v>89</v>
      </c>
      <c r="H4094" s="90" t="n">
        <v>37012</v>
      </c>
      <c r="I4094" s="82" t="n">
        <v>0</v>
      </c>
      <c r="J4094" s="82" t="n">
        <v>0</v>
      </c>
      <c r="K4094" s="83" t="n">
        <f aca="false">IF(J4094=0,0,J4094/I4094)</f>
        <v>0</v>
      </c>
      <c r="L4094" s="83" t="n">
        <f aca="false">I4094/UOM</f>
        <v>0</v>
      </c>
      <c r="M4094" s="83" t="n">
        <f aca="false">J4094/UOM</f>
        <v>0</v>
      </c>
      <c r="N4094" s="84" t="str">
        <f aca="false">IF(F4094="P","PHY",IF(F4094="G","G",E4094))</f>
        <v>D</v>
      </c>
      <c r="O4094" s="84" t="str">
        <f aca="false">IF(ISNA(VLOOKUP(G4094,BadCanCurves,1,FALSE())),VLOOKUP(D4094,FOLIOS,6,FALSE()),"not used")</f>
        <v>not used</v>
      </c>
      <c r="P4094" s="84" t="n">
        <f aca="false">IF($N4094="P",VLOOKUP(H4094,PrcBuckets,2,FALSE()),0)</f>
        <v>0</v>
      </c>
      <c r="Q4094" s="84" t="n">
        <f aca="false">IF($N4094="D",VLOOKUP(H4094,BasisBuckets,2,FALSE()),0)</f>
        <v>9</v>
      </c>
      <c r="R4094" s="84" t="n">
        <f aca="false">IF($N4094="PHY",VLOOKUP(H4094,PGDBuckets,2,FALSE()),0)</f>
        <v>0</v>
      </c>
      <c r="S4094" s="84" t="n">
        <f aca="false">IF($N4094="G",VLOOKUP(H4094,PGDBuckets,2,FALSE()),0)</f>
        <v>0</v>
      </c>
      <c r="T4094" s="84" t="n">
        <f aca="false">SUM(P4094:S4094)</f>
        <v>9</v>
      </c>
      <c r="U4094" s="84" t="str">
        <f aca="false">IF(O4094="not used","-",O4094&amp;N4094&amp;T4094)</f>
        <v>-</v>
      </c>
      <c r="V4094" s="84" t="str">
        <f aca="false">IF(O4094="Not Used","-",VLOOKUP(D4094,FOLIOS,7,FALSE())&amp;H4094)</f>
        <v>-</v>
      </c>
      <c r="W4094" s="84" t="str">
        <f aca="false">IF(U4094="-","-",O4094&amp;E4094&amp;H4094)</f>
        <v>-</v>
      </c>
      <c r="X4094" s="85" t="str">
        <f aca="false">D4094&amp;G4094</f>
        <v>FT-CAND-ERMS-BASIF-TRANSCO/Z3</v>
      </c>
      <c r="AF4094" s="0" t="str">
        <f aca="false">D4094&amp;V4094</f>
        <v>FT-CAND-ERMS-BAS-</v>
      </c>
    </row>
    <row r="4095" customFormat="false" ht="12.75" hidden="false" customHeight="false" outlineLevel="0" collapsed="false">
      <c r="A4095" s="81" t="n">
        <v>36682</v>
      </c>
      <c r="B4095" s="82" t="s">
        <v>55</v>
      </c>
      <c r="C4095" s="82" t="s">
        <v>56</v>
      </c>
      <c r="D4095" s="82" t="s">
        <v>107</v>
      </c>
      <c r="E4095" s="82" t="s">
        <v>21</v>
      </c>
      <c r="F4095" s="81"/>
      <c r="G4095" s="82" t="s">
        <v>89</v>
      </c>
      <c r="H4095" s="90" t="n">
        <v>37043</v>
      </c>
      <c r="I4095" s="82" t="n">
        <v>0</v>
      </c>
      <c r="J4095" s="82" t="n">
        <v>0</v>
      </c>
      <c r="K4095" s="83" t="n">
        <f aca="false">IF(J4095=0,0,J4095/I4095)</f>
        <v>0</v>
      </c>
      <c r="L4095" s="83" t="n">
        <f aca="false">I4095/UOM</f>
        <v>0</v>
      </c>
      <c r="M4095" s="83" t="n">
        <f aca="false">J4095/UOM</f>
        <v>0</v>
      </c>
      <c r="N4095" s="84" t="str">
        <f aca="false">IF(F4095="P","PHY",IF(F4095="G","G",E4095))</f>
        <v>D</v>
      </c>
      <c r="O4095" s="84" t="str">
        <f aca="false">IF(ISNA(VLOOKUP(G4095,BadCanCurves,1,FALSE())),VLOOKUP(D4095,FOLIOS,6,FALSE()),"not used")</f>
        <v>not used</v>
      </c>
      <c r="P4095" s="84" t="n">
        <f aca="false">IF($N4095="P",VLOOKUP(H4095,PrcBuckets,2,FALSE()),0)</f>
        <v>0</v>
      </c>
      <c r="Q4095" s="84" t="n">
        <f aca="false">IF($N4095="D",VLOOKUP(H4095,BasisBuckets,2,FALSE()),0)</f>
        <v>9</v>
      </c>
      <c r="R4095" s="84" t="n">
        <f aca="false">IF($N4095="PHY",VLOOKUP(H4095,PGDBuckets,2,FALSE()),0)</f>
        <v>0</v>
      </c>
      <c r="S4095" s="84" t="n">
        <f aca="false">IF($N4095="G",VLOOKUP(H4095,PGDBuckets,2,FALSE()),0)</f>
        <v>0</v>
      </c>
      <c r="T4095" s="84" t="n">
        <f aca="false">SUM(P4095:S4095)</f>
        <v>9</v>
      </c>
      <c r="U4095" s="84" t="str">
        <f aca="false">IF(O4095="not used","-",O4095&amp;N4095&amp;T4095)</f>
        <v>-</v>
      </c>
      <c r="V4095" s="84" t="str">
        <f aca="false">IF(O4095="Not Used","-",VLOOKUP(D4095,FOLIOS,7,FALSE())&amp;H4095)</f>
        <v>-</v>
      </c>
      <c r="W4095" s="84" t="str">
        <f aca="false">IF(U4095="-","-",O4095&amp;E4095&amp;H4095)</f>
        <v>-</v>
      </c>
      <c r="X4095" s="85" t="str">
        <f aca="false">D4095&amp;G4095</f>
        <v>FT-CAND-ERMS-BASIF-TRANSCO/Z3</v>
      </c>
      <c r="AF4095" s="0" t="str">
        <f aca="false">D4095&amp;V4095</f>
        <v>FT-CAND-ERMS-BAS-</v>
      </c>
    </row>
    <row r="4096" customFormat="false" ht="12.75" hidden="false" customHeight="false" outlineLevel="0" collapsed="false">
      <c r="A4096" s="81" t="n">
        <v>36682</v>
      </c>
      <c r="B4096" s="82" t="s">
        <v>55</v>
      </c>
      <c r="C4096" s="82" t="s">
        <v>56</v>
      </c>
      <c r="D4096" s="82" t="s">
        <v>107</v>
      </c>
      <c r="E4096" s="82" t="s">
        <v>21</v>
      </c>
      <c r="F4096" s="81"/>
      <c r="G4096" s="82" t="s">
        <v>89</v>
      </c>
      <c r="H4096" s="90" t="n">
        <v>37073</v>
      </c>
      <c r="I4096" s="82" t="n">
        <v>0</v>
      </c>
      <c r="J4096" s="82" t="n">
        <v>0</v>
      </c>
      <c r="K4096" s="83" t="n">
        <f aca="false">IF(J4096=0,0,J4096/I4096)</f>
        <v>0</v>
      </c>
      <c r="L4096" s="83" t="n">
        <f aca="false">I4096/UOM</f>
        <v>0</v>
      </c>
      <c r="M4096" s="83" t="n">
        <f aca="false">J4096/UOM</f>
        <v>0</v>
      </c>
      <c r="N4096" s="84" t="str">
        <f aca="false">IF(F4096="P","PHY",IF(F4096="G","G",E4096))</f>
        <v>D</v>
      </c>
      <c r="O4096" s="84" t="str">
        <f aca="false">IF(ISNA(VLOOKUP(G4096,BadCanCurves,1,FALSE())),VLOOKUP(D4096,FOLIOS,6,FALSE()),"not used")</f>
        <v>not used</v>
      </c>
      <c r="P4096" s="84" t="n">
        <f aca="false">IF($N4096="P",VLOOKUP(H4096,PrcBuckets,2,FALSE()),0)</f>
        <v>0</v>
      </c>
      <c r="Q4096" s="84" t="n">
        <f aca="false">IF($N4096="D",VLOOKUP(H4096,BasisBuckets,2,FALSE()),0)</f>
        <v>9</v>
      </c>
      <c r="R4096" s="84" t="n">
        <f aca="false">IF($N4096="PHY",VLOOKUP(H4096,PGDBuckets,2,FALSE()),0)</f>
        <v>0</v>
      </c>
      <c r="S4096" s="84" t="n">
        <f aca="false">IF($N4096="G",VLOOKUP(H4096,PGDBuckets,2,FALSE()),0)</f>
        <v>0</v>
      </c>
      <c r="T4096" s="84" t="n">
        <f aca="false">SUM(P4096:S4096)</f>
        <v>9</v>
      </c>
      <c r="U4096" s="84" t="str">
        <f aca="false">IF(O4096="not used","-",O4096&amp;N4096&amp;T4096)</f>
        <v>-</v>
      </c>
      <c r="V4096" s="84" t="str">
        <f aca="false">IF(O4096="Not Used","-",VLOOKUP(D4096,FOLIOS,7,FALSE())&amp;H4096)</f>
        <v>-</v>
      </c>
      <c r="W4096" s="84" t="str">
        <f aca="false">IF(U4096="-","-",O4096&amp;E4096&amp;H4096)</f>
        <v>-</v>
      </c>
      <c r="X4096" s="85" t="str">
        <f aca="false">D4096&amp;G4096</f>
        <v>FT-CAND-ERMS-BASIF-TRANSCO/Z3</v>
      </c>
      <c r="AF4096" s="0" t="str">
        <f aca="false">D4096&amp;V4096</f>
        <v>FT-CAND-ERMS-BAS-</v>
      </c>
    </row>
    <row r="4097" customFormat="false" ht="12.75" hidden="false" customHeight="false" outlineLevel="0" collapsed="false">
      <c r="A4097" s="81" t="n">
        <v>36682</v>
      </c>
      <c r="B4097" s="82" t="s">
        <v>55</v>
      </c>
      <c r="C4097" s="82" t="s">
        <v>56</v>
      </c>
      <c r="D4097" s="82" t="s">
        <v>107</v>
      </c>
      <c r="E4097" s="82" t="s">
        <v>21</v>
      </c>
      <c r="F4097" s="81"/>
      <c r="G4097" s="82" t="s">
        <v>89</v>
      </c>
      <c r="H4097" s="90" t="n">
        <v>37104</v>
      </c>
      <c r="I4097" s="82" t="n">
        <v>0</v>
      </c>
      <c r="J4097" s="82" t="n">
        <v>0</v>
      </c>
      <c r="K4097" s="83" t="n">
        <f aca="false">IF(J4097=0,0,J4097/I4097)</f>
        <v>0</v>
      </c>
      <c r="L4097" s="83" t="n">
        <f aca="false">I4097/UOM</f>
        <v>0</v>
      </c>
      <c r="M4097" s="83" t="n">
        <f aca="false">J4097/UOM</f>
        <v>0</v>
      </c>
      <c r="N4097" s="84" t="str">
        <f aca="false">IF(F4097="P","PHY",IF(F4097="G","G",E4097))</f>
        <v>D</v>
      </c>
      <c r="O4097" s="84" t="str">
        <f aca="false">IF(ISNA(VLOOKUP(G4097,BadCanCurves,1,FALSE())),VLOOKUP(D4097,FOLIOS,6,FALSE()),"not used")</f>
        <v>not used</v>
      </c>
      <c r="P4097" s="84" t="n">
        <f aca="false">IF($N4097="P",VLOOKUP(H4097,PrcBuckets,2,FALSE()),0)</f>
        <v>0</v>
      </c>
      <c r="Q4097" s="84" t="n">
        <f aca="false">IF($N4097="D",VLOOKUP(H4097,BasisBuckets,2,FALSE()),0)</f>
        <v>9</v>
      </c>
      <c r="R4097" s="84" t="n">
        <f aca="false">IF($N4097="PHY",VLOOKUP(H4097,PGDBuckets,2,FALSE()),0)</f>
        <v>0</v>
      </c>
      <c r="S4097" s="84" t="n">
        <f aca="false">IF($N4097="G",VLOOKUP(H4097,PGDBuckets,2,FALSE()),0)</f>
        <v>0</v>
      </c>
      <c r="T4097" s="84" t="n">
        <f aca="false">SUM(P4097:S4097)</f>
        <v>9</v>
      </c>
      <c r="U4097" s="84" t="str">
        <f aca="false">IF(O4097="not used","-",O4097&amp;N4097&amp;T4097)</f>
        <v>-</v>
      </c>
      <c r="V4097" s="84" t="str">
        <f aca="false">IF(O4097="Not Used","-",VLOOKUP(D4097,FOLIOS,7,FALSE())&amp;H4097)</f>
        <v>-</v>
      </c>
      <c r="W4097" s="84" t="str">
        <f aca="false">IF(U4097="-","-",O4097&amp;E4097&amp;H4097)</f>
        <v>-</v>
      </c>
      <c r="X4097" s="85" t="str">
        <f aca="false">D4097&amp;G4097</f>
        <v>FT-CAND-ERMS-BASIF-TRANSCO/Z3</v>
      </c>
      <c r="AF4097" s="0" t="str">
        <f aca="false">D4097&amp;V4097</f>
        <v>FT-CAND-ERMS-BAS-</v>
      </c>
    </row>
    <row r="4098" customFormat="false" ht="12.75" hidden="false" customHeight="false" outlineLevel="0" collapsed="false">
      <c r="A4098" s="81" t="n">
        <v>36682</v>
      </c>
      <c r="B4098" s="82" t="s">
        <v>55</v>
      </c>
      <c r="C4098" s="82" t="s">
        <v>56</v>
      </c>
      <c r="D4098" s="82" t="s">
        <v>107</v>
      </c>
      <c r="E4098" s="82" t="s">
        <v>21</v>
      </c>
      <c r="F4098" s="81"/>
      <c r="G4098" s="82" t="s">
        <v>89</v>
      </c>
      <c r="H4098" s="90" t="n">
        <v>37135</v>
      </c>
      <c r="I4098" s="82" t="n">
        <v>0</v>
      </c>
      <c r="J4098" s="82" t="n">
        <v>0</v>
      </c>
      <c r="K4098" s="83" t="n">
        <f aca="false">IF(J4098=0,0,J4098/I4098)</f>
        <v>0</v>
      </c>
      <c r="L4098" s="83" t="n">
        <f aca="false">I4098/UOM</f>
        <v>0</v>
      </c>
      <c r="M4098" s="83" t="n">
        <f aca="false">J4098/UOM</f>
        <v>0</v>
      </c>
      <c r="N4098" s="84" t="str">
        <f aca="false">IF(F4098="P","PHY",IF(F4098="G","G",E4098))</f>
        <v>D</v>
      </c>
      <c r="O4098" s="84" t="str">
        <f aca="false">IF(ISNA(VLOOKUP(G4098,BadCanCurves,1,FALSE())),VLOOKUP(D4098,FOLIOS,6,FALSE()),"not used")</f>
        <v>not used</v>
      </c>
      <c r="P4098" s="84" t="n">
        <f aca="false">IF($N4098="P",VLOOKUP(H4098,PrcBuckets,2,FALSE()),0)</f>
        <v>0</v>
      </c>
      <c r="Q4098" s="84" t="n">
        <f aca="false">IF($N4098="D",VLOOKUP(H4098,BasisBuckets,2,FALSE()),0)</f>
        <v>9</v>
      </c>
      <c r="R4098" s="84" t="n">
        <f aca="false">IF($N4098="PHY",VLOOKUP(H4098,PGDBuckets,2,FALSE()),0)</f>
        <v>0</v>
      </c>
      <c r="S4098" s="84" t="n">
        <f aca="false">IF($N4098="G",VLOOKUP(H4098,PGDBuckets,2,FALSE()),0)</f>
        <v>0</v>
      </c>
      <c r="T4098" s="84" t="n">
        <f aca="false">SUM(P4098:S4098)</f>
        <v>9</v>
      </c>
      <c r="U4098" s="84" t="str">
        <f aca="false">IF(O4098="not used","-",O4098&amp;N4098&amp;T4098)</f>
        <v>-</v>
      </c>
      <c r="V4098" s="84" t="str">
        <f aca="false">IF(O4098="Not Used","-",VLOOKUP(D4098,FOLIOS,7,FALSE())&amp;H4098)</f>
        <v>-</v>
      </c>
      <c r="W4098" s="84" t="str">
        <f aca="false">IF(U4098="-","-",O4098&amp;E4098&amp;H4098)</f>
        <v>-</v>
      </c>
      <c r="X4098" s="85" t="str">
        <f aca="false">D4098&amp;G4098</f>
        <v>FT-CAND-ERMS-BASIF-TRANSCO/Z3</v>
      </c>
      <c r="AF4098" s="0" t="str">
        <f aca="false">D4098&amp;V4098</f>
        <v>FT-CAND-ERMS-BAS-</v>
      </c>
    </row>
    <row r="4099" customFormat="false" ht="12.75" hidden="false" customHeight="false" outlineLevel="0" collapsed="false">
      <c r="A4099" s="81" t="n">
        <v>36682</v>
      </c>
      <c r="B4099" s="82" t="s">
        <v>55</v>
      </c>
      <c r="C4099" s="82" t="s">
        <v>56</v>
      </c>
      <c r="D4099" s="82" t="s">
        <v>107</v>
      </c>
      <c r="E4099" s="82" t="s">
        <v>21</v>
      </c>
      <c r="F4099" s="81"/>
      <c r="G4099" s="82" t="s">
        <v>89</v>
      </c>
      <c r="H4099" s="90" t="n">
        <v>37165</v>
      </c>
      <c r="I4099" s="82" t="n">
        <v>0</v>
      </c>
      <c r="J4099" s="82" t="n">
        <v>0</v>
      </c>
      <c r="K4099" s="83" t="n">
        <f aca="false">IF(J4099=0,0,J4099/I4099)</f>
        <v>0</v>
      </c>
      <c r="L4099" s="83" t="n">
        <f aca="false">I4099/UOM</f>
        <v>0</v>
      </c>
      <c r="M4099" s="83" t="n">
        <f aca="false">J4099/UOM</f>
        <v>0</v>
      </c>
      <c r="N4099" s="84" t="str">
        <f aca="false">IF(F4099="P","PHY",IF(F4099="G","G",E4099))</f>
        <v>D</v>
      </c>
      <c r="O4099" s="84" t="str">
        <f aca="false">IF(ISNA(VLOOKUP(G4099,BadCanCurves,1,FALSE())),VLOOKUP(D4099,FOLIOS,6,FALSE()),"not used")</f>
        <v>not used</v>
      </c>
      <c r="P4099" s="84" t="n">
        <f aca="false">IF($N4099="P",VLOOKUP(H4099,PrcBuckets,2,FALSE()),0)</f>
        <v>0</v>
      </c>
      <c r="Q4099" s="84" t="n">
        <f aca="false">IF($N4099="D",VLOOKUP(H4099,BasisBuckets,2,FALSE()),0)</f>
        <v>9</v>
      </c>
      <c r="R4099" s="84" t="n">
        <f aca="false">IF($N4099="PHY",VLOOKUP(H4099,PGDBuckets,2,FALSE()),0)</f>
        <v>0</v>
      </c>
      <c r="S4099" s="84" t="n">
        <f aca="false">IF($N4099="G",VLOOKUP(H4099,PGDBuckets,2,FALSE()),0)</f>
        <v>0</v>
      </c>
      <c r="T4099" s="84" t="n">
        <f aca="false">SUM(P4099:S4099)</f>
        <v>9</v>
      </c>
      <c r="U4099" s="84" t="str">
        <f aca="false">IF(O4099="not used","-",O4099&amp;N4099&amp;T4099)</f>
        <v>-</v>
      </c>
      <c r="V4099" s="84" t="str">
        <f aca="false">IF(O4099="Not Used","-",VLOOKUP(D4099,FOLIOS,7,FALSE())&amp;H4099)</f>
        <v>-</v>
      </c>
      <c r="W4099" s="84" t="str">
        <f aca="false">IF(U4099="-","-",O4099&amp;E4099&amp;H4099)</f>
        <v>-</v>
      </c>
      <c r="X4099" s="85" t="str">
        <f aca="false">D4099&amp;G4099</f>
        <v>FT-CAND-ERMS-BASIF-TRANSCO/Z3</v>
      </c>
      <c r="AF4099" s="0" t="str">
        <f aca="false">D4099&amp;V4099</f>
        <v>FT-CAND-ERMS-BAS-</v>
      </c>
    </row>
    <row r="4100" customFormat="false" ht="12.75" hidden="false" customHeight="false" outlineLevel="0" collapsed="false">
      <c r="A4100" s="81" t="n">
        <v>36682</v>
      </c>
      <c r="B4100" s="82" t="s">
        <v>55</v>
      </c>
      <c r="C4100" s="82" t="s">
        <v>56</v>
      </c>
      <c r="D4100" s="82" t="s">
        <v>107</v>
      </c>
      <c r="E4100" s="82" t="s">
        <v>21</v>
      </c>
      <c r="F4100" s="81"/>
      <c r="G4100" s="82" t="s">
        <v>90</v>
      </c>
      <c r="H4100" s="90" t="n">
        <v>36708</v>
      </c>
      <c r="I4100" s="82" t="n">
        <v>0</v>
      </c>
      <c r="J4100" s="82" t="n">
        <v>0</v>
      </c>
      <c r="K4100" s="83" t="n">
        <f aca="false">IF(J4100=0,0,J4100/I4100)</f>
        <v>0</v>
      </c>
      <c r="L4100" s="83" t="n">
        <f aca="false">I4100/UOM</f>
        <v>0</v>
      </c>
      <c r="M4100" s="83" t="n">
        <f aca="false">J4100/UOM</f>
        <v>0</v>
      </c>
      <c r="N4100" s="84" t="str">
        <f aca="false">IF(F4100="P","PHY",IF(F4100="G","G",E4100))</f>
        <v>D</v>
      </c>
      <c r="O4100" s="84" t="str">
        <f aca="false">IF(ISNA(VLOOKUP(G4100,BadCanCurves,1,FALSE())),VLOOKUP(D4100,FOLIOS,6,FALSE()),"not used")</f>
        <v>not used</v>
      </c>
      <c r="P4100" s="84" t="n">
        <f aca="false">IF($N4100="P",VLOOKUP(H4100,PrcBuckets,2,FALSE()),0)</f>
        <v>0</v>
      </c>
      <c r="Q4100" s="84" t="n">
        <f aca="false">IF($N4100="D",VLOOKUP(H4100,BasisBuckets,2,FALSE()),0)</f>
        <v>4</v>
      </c>
      <c r="R4100" s="84" t="n">
        <f aca="false">IF($N4100="PHY",VLOOKUP(H4100,PGDBuckets,2,FALSE()),0)</f>
        <v>0</v>
      </c>
      <c r="S4100" s="84" t="n">
        <f aca="false">IF($N4100="G",VLOOKUP(H4100,PGDBuckets,2,FALSE()),0)</f>
        <v>0</v>
      </c>
      <c r="T4100" s="84" t="n">
        <f aca="false">SUM(P4100:S4100)</f>
        <v>4</v>
      </c>
      <c r="U4100" s="84" t="str">
        <f aca="false">IF(O4100="not used","-",O4100&amp;N4100&amp;T4100)</f>
        <v>-</v>
      </c>
      <c r="V4100" s="84" t="str">
        <f aca="false">IF(O4100="Not Used","-",VLOOKUP(D4100,FOLIOS,7,FALSE())&amp;H4100)</f>
        <v>-</v>
      </c>
      <c r="W4100" s="84" t="str">
        <f aca="false">IF(U4100="-","-",O4100&amp;E4100&amp;H4100)</f>
        <v>-</v>
      </c>
      <c r="X4100" s="85" t="str">
        <f aca="false">D4100&amp;G4100</f>
        <v>FT-CAND-ERMS-BASIF-TRANSCO/Z6</v>
      </c>
      <c r="AF4100" s="0" t="str">
        <f aca="false">D4100&amp;V4100</f>
        <v>FT-CAND-ERMS-BAS-</v>
      </c>
    </row>
    <row r="4101" customFormat="false" ht="12.75" hidden="false" customHeight="false" outlineLevel="0" collapsed="false">
      <c r="A4101" s="81" t="n">
        <v>36682</v>
      </c>
      <c r="B4101" s="82" t="s">
        <v>55</v>
      </c>
      <c r="C4101" s="82" t="s">
        <v>56</v>
      </c>
      <c r="D4101" s="82" t="s">
        <v>107</v>
      </c>
      <c r="E4101" s="82" t="s">
        <v>21</v>
      </c>
      <c r="F4101" s="81"/>
      <c r="G4101" s="82" t="s">
        <v>90</v>
      </c>
      <c r="H4101" s="90" t="n">
        <v>36739</v>
      </c>
      <c r="I4101" s="82" t="n">
        <v>0</v>
      </c>
      <c r="J4101" s="82" t="n">
        <v>0</v>
      </c>
      <c r="K4101" s="83" t="n">
        <f aca="false">IF(J4101=0,0,J4101/I4101)</f>
        <v>0</v>
      </c>
      <c r="L4101" s="83" t="n">
        <f aca="false">I4101/UOM</f>
        <v>0</v>
      </c>
      <c r="M4101" s="83" t="n">
        <f aca="false">J4101/UOM</f>
        <v>0</v>
      </c>
      <c r="N4101" s="84" t="str">
        <f aca="false">IF(F4101="P","PHY",IF(F4101="G","G",E4101))</f>
        <v>D</v>
      </c>
      <c r="O4101" s="84" t="str">
        <f aca="false">IF(ISNA(VLOOKUP(G4101,BadCanCurves,1,FALSE())),VLOOKUP(D4101,FOLIOS,6,FALSE()),"not used")</f>
        <v>not used</v>
      </c>
      <c r="P4101" s="84" t="n">
        <f aca="false">IF($N4101="P",VLOOKUP(H4101,PrcBuckets,2,FALSE()),0)</f>
        <v>0</v>
      </c>
      <c r="Q4101" s="84" t="n">
        <f aca="false">IF($N4101="D",VLOOKUP(H4101,BasisBuckets,2,FALSE()),0)</f>
        <v>5</v>
      </c>
      <c r="R4101" s="84" t="n">
        <f aca="false">IF($N4101="PHY",VLOOKUP(H4101,PGDBuckets,2,FALSE()),0)</f>
        <v>0</v>
      </c>
      <c r="S4101" s="84" t="n">
        <f aca="false">IF($N4101="G",VLOOKUP(H4101,PGDBuckets,2,FALSE()),0)</f>
        <v>0</v>
      </c>
      <c r="T4101" s="84" t="n">
        <f aca="false">SUM(P4101:S4101)</f>
        <v>5</v>
      </c>
      <c r="U4101" s="84" t="str">
        <f aca="false">IF(O4101="not used","-",O4101&amp;N4101&amp;T4101)</f>
        <v>-</v>
      </c>
      <c r="V4101" s="84" t="str">
        <f aca="false">IF(O4101="Not Used","-",VLOOKUP(D4101,FOLIOS,7,FALSE())&amp;H4101)</f>
        <v>-</v>
      </c>
      <c r="W4101" s="84" t="str">
        <f aca="false">IF(U4101="-","-",O4101&amp;E4101&amp;H4101)</f>
        <v>-</v>
      </c>
      <c r="X4101" s="85" t="str">
        <f aca="false">D4101&amp;G4101</f>
        <v>FT-CAND-ERMS-BASIF-TRANSCO/Z6</v>
      </c>
      <c r="AF4101" s="0" t="str">
        <f aca="false">D4101&amp;V4101</f>
        <v>FT-CAND-ERMS-BAS-</v>
      </c>
    </row>
    <row r="4102" customFormat="false" ht="12.75" hidden="false" customHeight="false" outlineLevel="0" collapsed="false">
      <c r="A4102" s="81" t="n">
        <v>36682</v>
      </c>
      <c r="B4102" s="82" t="s">
        <v>55</v>
      </c>
      <c r="C4102" s="82" t="s">
        <v>56</v>
      </c>
      <c r="D4102" s="82" t="s">
        <v>107</v>
      </c>
      <c r="E4102" s="82" t="s">
        <v>21</v>
      </c>
      <c r="F4102" s="81"/>
      <c r="G4102" s="82" t="s">
        <v>90</v>
      </c>
      <c r="H4102" s="90" t="n">
        <v>36770</v>
      </c>
      <c r="I4102" s="82" t="n">
        <v>0</v>
      </c>
      <c r="J4102" s="82" t="n">
        <v>0</v>
      </c>
      <c r="K4102" s="83" t="n">
        <f aca="false">IF(J4102=0,0,J4102/I4102)</f>
        <v>0</v>
      </c>
      <c r="L4102" s="83" t="n">
        <f aca="false">I4102/UOM</f>
        <v>0</v>
      </c>
      <c r="M4102" s="83" t="n">
        <f aca="false">J4102/UOM</f>
        <v>0</v>
      </c>
      <c r="N4102" s="84" t="str">
        <f aca="false">IF(F4102="P","PHY",IF(F4102="G","G",E4102))</f>
        <v>D</v>
      </c>
      <c r="O4102" s="84" t="str">
        <f aca="false">IF(ISNA(VLOOKUP(G4102,BadCanCurves,1,FALSE())),VLOOKUP(D4102,FOLIOS,6,FALSE()),"not used")</f>
        <v>not used</v>
      </c>
      <c r="P4102" s="84" t="n">
        <f aca="false">IF($N4102="P",VLOOKUP(H4102,PrcBuckets,2,FALSE()),0)</f>
        <v>0</v>
      </c>
      <c r="Q4102" s="84" t="n">
        <f aca="false">IF($N4102="D",VLOOKUP(H4102,BasisBuckets,2,FALSE()),0)</f>
        <v>6</v>
      </c>
      <c r="R4102" s="84" t="n">
        <f aca="false">IF($N4102="PHY",VLOOKUP(H4102,PGDBuckets,2,FALSE()),0)</f>
        <v>0</v>
      </c>
      <c r="S4102" s="84" t="n">
        <f aca="false">IF($N4102="G",VLOOKUP(H4102,PGDBuckets,2,FALSE()),0)</f>
        <v>0</v>
      </c>
      <c r="T4102" s="84" t="n">
        <f aca="false">SUM(P4102:S4102)</f>
        <v>6</v>
      </c>
      <c r="U4102" s="84" t="str">
        <f aca="false">IF(O4102="not used","-",O4102&amp;N4102&amp;T4102)</f>
        <v>-</v>
      </c>
      <c r="V4102" s="84" t="str">
        <f aca="false">IF(O4102="Not Used","-",VLOOKUP(D4102,FOLIOS,7,FALSE())&amp;H4102)</f>
        <v>-</v>
      </c>
      <c r="W4102" s="84" t="str">
        <f aca="false">IF(U4102="-","-",O4102&amp;E4102&amp;H4102)</f>
        <v>-</v>
      </c>
      <c r="X4102" s="85" t="str">
        <f aca="false">D4102&amp;G4102</f>
        <v>FT-CAND-ERMS-BASIF-TRANSCO/Z6</v>
      </c>
      <c r="AF4102" s="0" t="str">
        <f aca="false">D4102&amp;V4102</f>
        <v>FT-CAND-ERMS-BAS-</v>
      </c>
    </row>
    <row r="4103" customFormat="false" ht="12.75" hidden="false" customHeight="false" outlineLevel="0" collapsed="false">
      <c r="A4103" s="81" t="n">
        <v>36682</v>
      </c>
      <c r="B4103" s="82" t="s">
        <v>55</v>
      </c>
      <c r="C4103" s="82" t="s">
        <v>56</v>
      </c>
      <c r="D4103" s="82" t="s">
        <v>107</v>
      </c>
      <c r="E4103" s="82" t="s">
        <v>21</v>
      </c>
      <c r="F4103" s="81"/>
      <c r="G4103" s="82" t="s">
        <v>90</v>
      </c>
      <c r="H4103" s="90" t="n">
        <v>36800</v>
      </c>
      <c r="I4103" s="82" t="n">
        <v>0</v>
      </c>
      <c r="J4103" s="82" t="n">
        <v>0</v>
      </c>
      <c r="K4103" s="83" t="n">
        <f aca="false">IF(J4103=0,0,J4103/I4103)</f>
        <v>0</v>
      </c>
      <c r="L4103" s="83" t="n">
        <f aca="false">I4103/UOM</f>
        <v>0</v>
      </c>
      <c r="M4103" s="83" t="n">
        <f aca="false">J4103/UOM</f>
        <v>0</v>
      </c>
      <c r="N4103" s="84" t="str">
        <f aca="false">IF(F4103="P","PHY",IF(F4103="G","G",E4103))</f>
        <v>D</v>
      </c>
      <c r="O4103" s="84" t="str">
        <f aca="false">IF(ISNA(VLOOKUP(G4103,BadCanCurves,1,FALSE())),VLOOKUP(D4103,FOLIOS,6,FALSE()),"not used")</f>
        <v>not used</v>
      </c>
      <c r="P4103" s="84" t="n">
        <f aca="false">IF($N4103="P",VLOOKUP(H4103,PrcBuckets,2,FALSE()),0)</f>
        <v>0</v>
      </c>
      <c r="Q4103" s="84" t="n">
        <f aca="false">IF($N4103="D",VLOOKUP(H4103,BasisBuckets,2,FALSE()),0)</f>
        <v>7</v>
      </c>
      <c r="R4103" s="84" t="n">
        <f aca="false">IF($N4103="PHY",VLOOKUP(H4103,PGDBuckets,2,FALSE()),0)</f>
        <v>0</v>
      </c>
      <c r="S4103" s="84" t="n">
        <f aca="false">IF($N4103="G",VLOOKUP(H4103,PGDBuckets,2,FALSE()),0)</f>
        <v>0</v>
      </c>
      <c r="T4103" s="84" t="n">
        <f aca="false">SUM(P4103:S4103)</f>
        <v>7</v>
      </c>
      <c r="U4103" s="84" t="str">
        <f aca="false">IF(O4103="not used","-",O4103&amp;N4103&amp;T4103)</f>
        <v>-</v>
      </c>
      <c r="V4103" s="84" t="str">
        <f aca="false">IF(O4103="Not Used","-",VLOOKUP(D4103,FOLIOS,7,FALSE())&amp;H4103)</f>
        <v>-</v>
      </c>
      <c r="W4103" s="84" t="str">
        <f aca="false">IF(U4103="-","-",O4103&amp;E4103&amp;H4103)</f>
        <v>-</v>
      </c>
      <c r="X4103" s="85" t="str">
        <f aca="false">D4103&amp;G4103</f>
        <v>FT-CAND-ERMS-BASIF-TRANSCO/Z6</v>
      </c>
      <c r="AF4103" s="0" t="str">
        <f aca="false">D4103&amp;V4103</f>
        <v>FT-CAND-ERMS-BAS-</v>
      </c>
    </row>
    <row r="4104" customFormat="false" ht="12.75" hidden="false" customHeight="false" outlineLevel="0" collapsed="false">
      <c r="A4104" s="81" t="n">
        <v>36682</v>
      </c>
      <c r="B4104" s="82" t="s">
        <v>55</v>
      </c>
      <c r="C4104" s="82" t="s">
        <v>56</v>
      </c>
      <c r="D4104" s="82" t="s">
        <v>107</v>
      </c>
      <c r="E4104" s="82" t="s">
        <v>21</v>
      </c>
      <c r="F4104" s="81"/>
      <c r="G4104" s="82" t="s">
        <v>90</v>
      </c>
      <c r="H4104" s="90" t="n">
        <v>36831</v>
      </c>
      <c r="I4104" s="82" t="n">
        <v>0</v>
      </c>
      <c r="J4104" s="82" t="n">
        <v>0</v>
      </c>
      <c r="K4104" s="83" t="n">
        <f aca="false">IF(J4104=0,0,J4104/I4104)</f>
        <v>0</v>
      </c>
      <c r="L4104" s="83" t="n">
        <f aca="false">I4104/UOM</f>
        <v>0</v>
      </c>
      <c r="M4104" s="83" t="n">
        <f aca="false">J4104/UOM</f>
        <v>0</v>
      </c>
      <c r="N4104" s="84" t="str">
        <f aca="false">IF(F4104="P","PHY",IF(F4104="G","G",E4104))</f>
        <v>D</v>
      </c>
      <c r="O4104" s="84" t="str">
        <f aca="false">IF(ISNA(VLOOKUP(G4104,BadCanCurves,1,FALSE())),VLOOKUP(D4104,FOLIOS,6,FALSE()),"not used")</f>
        <v>not used</v>
      </c>
      <c r="P4104" s="84" t="n">
        <f aca="false">IF($N4104="P",VLOOKUP(H4104,PrcBuckets,2,FALSE()),0)</f>
        <v>0</v>
      </c>
      <c r="Q4104" s="84" t="n">
        <f aca="false">IF($N4104="D",VLOOKUP(H4104,BasisBuckets,2,FALSE()),0)</f>
        <v>8</v>
      </c>
      <c r="R4104" s="84" t="n">
        <f aca="false">IF($N4104="PHY",VLOOKUP(H4104,PGDBuckets,2,FALSE()),0)</f>
        <v>0</v>
      </c>
      <c r="S4104" s="84" t="n">
        <f aca="false">IF($N4104="G",VLOOKUP(H4104,PGDBuckets,2,FALSE()),0)</f>
        <v>0</v>
      </c>
      <c r="T4104" s="84" t="n">
        <f aca="false">SUM(P4104:S4104)</f>
        <v>8</v>
      </c>
      <c r="U4104" s="84" t="str">
        <f aca="false">IF(O4104="not used","-",O4104&amp;N4104&amp;T4104)</f>
        <v>-</v>
      </c>
      <c r="V4104" s="84" t="str">
        <f aca="false">IF(O4104="Not Used","-",VLOOKUP(D4104,FOLIOS,7,FALSE())&amp;H4104)</f>
        <v>-</v>
      </c>
      <c r="W4104" s="84" t="str">
        <f aca="false">IF(U4104="-","-",O4104&amp;E4104&amp;H4104)</f>
        <v>-</v>
      </c>
      <c r="X4104" s="85" t="str">
        <f aca="false">D4104&amp;G4104</f>
        <v>FT-CAND-ERMS-BASIF-TRANSCO/Z6</v>
      </c>
      <c r="AF4104" s="0" t="str">
        <f aca="false">D4104&amp;V4104</f>
        <v>FT-CAND-ERMS-BAS-</v>
      </c>
    </row>
    <row r="4105" customFormat="false" ht="12.75" hidden="false" customHeight="false" outlineLevel="0" collapsed="false">
      <c r="A4105" s="81" t="n">
        <v>36682</v>
      </c>
      <c r="B4105" s="82" t="s">
        <v>55</v>
      </c>
      <c r="C4105" s="82" t="s">
        <v>56</v>
      </c>
      <c r="D4105" s="82" t="s">
        <v>107</v>
      </c>
      <c r="E4105" s="82" t="s">
        <v>21</v>
      </c>
      <c r="F4105" s="81"/>
      <c r="G4105" s="82" t="s">
        <v>90</v>
      </c>
      <c r="H4105" s="90" t="n">
        <v>36861</v>
      </c>
      <c r="I4105" s="82" t="n">
        <v>0</v>
      </c>
      <c r="J4105" s="82" t="n">
        <v>0</v>
      </c>
      <c r="K4105" s="83" t="n">
        <f aca="false">IF(J4105=0,0,J4105/I4105)</f>
        <v>0</v>
      </c>
      <c r="L4105" s="83" t="n">
        <f aca="false">I4105/UOM</f>
        <v>0</v>
      </c>
      <c r="M4105" s="83" t="n">
        <f aca="false">J4105/UOM</f>
        <v>0</v>
      </c>
      <c r="N4105" s="84" t="str">
        <f aca="false">IF(F4105="P","PHY",IF(F4105="G","G",E4105))</f>
        <v>D</v>
      </c>
      <c r="O4105" s="84" t="str">
        <f aca="false">IF(ISNA(VLOOKUP(G4105,BadCanCurves,1,FALSE())),VLOOKUP(D4105,FOLIOS,6,FALSE()),"not used")</f>
        <v>not used</v>
      </c>
      <c r="P4105" s="84" t="n">
        <f aca="false">IF($N4105="P",VLOOKUP(H4105,PrcBuckets,2,FALSE()),0)</f>
        <v>0</v>
      </c>
      <c r="Q4105" s="84" t="n">
        <f aca="false">IF($N4105="D",VLOOKUP(H4105,BasisBuckets,2,FALSE()),0)</f>
        <v>8</v>
      </c>
      <c r="R4105" s="84" t="n">
        <f aca="false">IF($N4105="PHY",VLOOKUP(H4105,PGDBuckets,2,FALSE()),0)</f>
        <v>0</v>
      </c>
      <c r="S4105" s="84" t="n">
        <f aca="false">IF($N4105="G",VLOOKUP(H4105,PGDBuckets,2,FALSE()),0)</f>
        <v>0</v>
      </c>
      <c r="T4105" s="84" t="n">
        <f aca="false">SUM(P4105:S4105)</f>
        <v>8</v>
      </c>
      <c r="U4105" s="84" t="str">
        <f aca="false">IF(O4105="not used","-",O4105&amp;N4105&amp;T4105)</f>
        <v>-</v>
      </c>
      <c r="V4105" s="84" t="str">
        <f aca="false">IF(O4105="Not Used","-",VLOOKUP(D4105,FOLIOS,7,FALSE())&amp;H4105)</f>
        <v>-</v>
      </c>
      <c r="W4105" s="84" t="str">
        <f aca="false">IF(U4105="-","-",O4105&amp;E4105&amp;H4105)</f>
        <v>-</v>
      </c>
      <c r="X4105" s="85" t="str">
        <f aca="false">D4105&amp;G4105</f>
        <v>FT-CAND-ERMS-BASIF-TRANSCO/Z6</v>
      </c>
      <c r="AF4105" s="0" t="str">
        <f aca="false">D4105&amp;V4105</f>
        <v>FT-CAND-ERMS-BAS-</v>
      </c>
    </row>
    <row r="4106" customFormat="false" ht="12.75" hidden="false" customHeight="false" outlineLevel="0" collapsed="false">
      <c r="A4106" s="81" t="n">
        <v>36682</v>
      </c>
      <c r="B4106" s="82" t="s">
        <v>55</v>
      </c>
      <c r="C4106" s="82" t="s">
        <v>56</v>
      </c>
      <c r="D4106" s="82" t="s">
        <v>107</v>
      </c>
      <c r="E4106" s="82" t="s">
        <v>21</v>
      </c>
      <c r="F4106" s="81"/>
      <c r="G4106" s="82" t="s">
        <v>90</v>
      </c>
      <c r="H4106" s="90" t="n">
        <v>36892</v>
      </c>
      <c r="I4106" s="82" t="n">
        <v>0</v>
      </c>
      <c r="J4106" s="82" t="n">
        <v>0</v>
      </c>
      <c r="K4106" s="83" t="n">
        <f aca="false">IF(J4106=0,0,J4106/I4106)</f>
        <v>0</v>
      </c>
      <c r="L4106" s="83" t="n">
        <f aca="false">I4106/UOM</f>
        <v>0</v>
      </c>
      <c r="M4106" s="83" t="n">
        <f aca="false">J4106/UOM</f>
        <v>0</v>
      </c>
      <c r="N4106" s="84" t="str">
        <f aca="false">IF(F4106="P","PHY",IF(F4106="G","G",E4106))</f>
        <v>D</v>
      </c>
      <c r="O4106" s="84" t="str">
        <f aca="false">IF(ISNA(VLOOKUP(G4106,BadCanCurves,1,FALSE())),VLOOKUP(D4106,FOLIOS,6,FALSE()),"not used")</f>
        <v>not used</v>
      </c>
      <c r="P4106" s="84" t="n">
        <f aca="false">IF($N4106="P",VLOOKUP(H4106,PrcBuckets,2,FALSE()),0)</f>
        <v>0</v>
      </c>
      <c r="Q4106" s="84" t="n">
        <f aca="false">IF($N4106="D",VLOOKUP(H4106,BasisBuckets,2,FALSE()),0)</f>
        <v>9</v>
      </c>
      <c r="R4106" s="84" t="n">
        <f aca="false">IF($N4106="PHY",VLOOKUP(H4106,PGDBuckets,2,FALSE()),0)</f>
        <v>0</v>
      </c>
      <c r="S4106" s="84" t="n">
        <f aca="false">IF($N4106="G",VLOOKUP(H4106,PGDBuckets,2,FALSE()),0)</f>
        <v>0</v>
      </c>
      <c r="T4106" s="84" t="n">
        <f aca="false">SUM(P4106:S4106)</f>
        <v>9</v>
      </c>
      <c r="U4106" s="84" t="str">
        <f aca="false">IF(O4106="not used","-",O4106&amp;N4106&amp;T4106)</f>
        <v>-</v>
      </c>
      <c r="V4106" s="84" t="str">
        <f aca="false">IF(O4106="Not Used","-",VLOOKUP(D4106,FOLIOS,7,FALSE())&amp;H4106)</f>
        <v>-</v>
      </c>
      <c r="W4106" s="84" t="str">
        <f aca="false">IF(U4106="-","-",O4106&amp;E4106&amp;H4106)</f>
        <v>-</v>
      </c>
      <c r="X4106" s="85" t="str">
        <f aca="false">D4106&amp;G4106</f>
        <v>FT-CAND-ERMS-BASIF-TRANSCO/Z6</v>
      </c>
      <c r="AF4106" s="0" t="str">
        <f aca="false">D4106&amp;V4106</f>
        <v>FT-CAND-ERMS-BAS-</v>
      </c>
    </row>
    <row r="4107" customFormat="false" ht="12.75" hidden="false" customHeight="false" outlineLevel="0" collapsed="false">
      <c r="A4107" s="81" t="n">
        <v>36682</v>
      </c>
      <c r="B4107" s="82" t="s">
        <v>55</v>
      </c>
      <c r="C4107" s="82" t="s">
        <v>56</v>
      </c>
      <c r="D4107" s="82" t="s">
        <v>107</v>
      </c>
      <c r="E4107" s="82" t="s">
        <v>21</v>
      </c>
      <c r="F4107" s="81"/>
      <c r="G4107" s="82" t="s">
        <v>90</v>
      </c>
      <c r="H4107" s="90" t="n">
        <v>36923</v>
      </c>
      <c r="I4107" s="82" t="n">
        <v>0</v>
      </c>
      <c r="J4107" s="82" t="n">
        <v>0</v>
      </c>
      <c r="K4107" s="83" t="n">
        <f aca="false">IF(J4107=0,0,J4107/I4107)</f>
        <v>0</v>
      </c>
      <c r="L4107" s="83" t="n">
        <f aca="false">I4107/UOM</f>
        <v>0</v>
      </c>
      <c r="M4107" s="83" t="n">
        <f aca="false">J4107/UOM</f>
        <v>0</v>
      </c>
      <c r="N4107" s="84" t="str">
        <f aca="false">IF(F4107="P","PHY",IF(F4107="G","G",E4107))</f>
        <v>D</v>
      </c>
      <c r="O4107" s="84" t="str">
        <f aca="false">IF(ISNA(VLOOKUP(G4107,BadCanCurves,1,FALSE())),VLOOKUP(D4107,FOLIOS,6,FALSE()),"not used")</f>
        <v>not used</v>
      </c>
      <c r="P4107" s="84" t="n">
        <f aca="false">IF($N4107="P",VLOOKUP(H4107,PrcBuckets,2,FALSE()),0)</f>
        <v>0</v>
      </c>
      <c r="Q4107" s="84" t="n">
        <f aca="false">IF($N4107="D",VLOOKUP(H4107,BasisBuckets,2,FALSE()),0)</f>
        <v>9</v>
      </c>
      <c r="R4107" s="84" t="n">
        <f aca="false">IF($N4107="PHY",VLOOKUP(H4107,PGDBuckets,2,FALSE()),0)</f>
        <v>0</v>
      </c>
      <c r="S4107" s="84" t="n">
        <f aca="false">IF($N4107="G",VLOOKUP(H4107,PGDBuckets,2,FALSE()),0)</f>
        <v>0</v>
      </c>
      <c r="T4107" s="84" t="n">
        <f aca="false">SUM(P4107:S4107)</f>
        <v>9</v>
      </c>
      <c r="U4107" s="84" t="str">
        <f aca="false">IF(O4107="not used","-",O4107&amp;N4107&amp;T4107)</f>
        <v>-</v>
      </c>
      <c r="V4107" s="84" t="str">
        <f aca="false">IF(O4107="Not Used","-",VLOOKUP(D4107,FOLIOS,7,FALSE())&amp;H4107)</f>
        <v>-</v>
      </c>
      <c r="W4107" s="84" t="str">
        <f aca="false">IF(U4107="-","-",O4107&amp;E4107&amp;H4107)</f>
        <v>-</v>
      </c>
      <c r="X4107" s="85" t="str">
        <f aca="false">D4107&amp;G4107</f>
        <v>FT-CAND-ERMS-BASIF-TRANSCO/Z6</v>
      </c>
      <c r="AF4107" s="0" t="str">
        <f aca="false">D4107&amp;V4107</f>
        <v>FT-CAND-ERMS-BAS-</v>
      </c>
    </row>
    <row r="4108" customFormat="false" ht="12.75" hidden="false" customHeight="false" outlineLevel="0" collapsed="false">
      <c r="A4108" s="81" t="n">
        <v>36682</v>
      </c>
      <c r="B4108" s="82" t="s">
        <v>55</v>
      </c>
      <c r="C4108" s="82" t="s">
        <v>56</v>
      </c>
      <c r="D4108" s="82" t="s">
        <v>107</v>
      </c>
      <c r="E4108" s="82" t="s">
        <v>21</v>
      </c>
      <c r="F4108" s="81"/>
      <c r="G4108" s="82" t="s">
        <v>90</v>
      </c>
      <c r="H4108" s="90" t="n">
        <v>36951</v>
      </c>
      <c r="I4108" s="82" t="n">
        <v>0</v>
      </c>
      <c r="J4108" s="82" t="n">
        <v>0</v>
      </c>
      <c r="K4108" s="83" t="n">
        <f aca="false">IF(J4108=0,0,J4108/I4108)</f>
        <v>0</v>
      </c>
      <c r="L4108" s="83" t="n">
        <f aca="false">I4108/UOM</f>
        <v>0</v>
      </c>
      <c r="M4108" s="83" t="n">
        <f aca="false">J4108/UOM</f>
        <v>0</v>
      </c>
      <c r="N4108" s="84" t="str">
        <f aca="false">IF(F4108="P","PHY",IF(F4108="G","G",E4108))</f>
        <v>D</v>
      </c>
      <c r="O4108" s="84" t="str">
        <f aca="false">IF(ISNA(VLOOKUP(G4108,BadCanCurves,1,FALSE())),VLOOKUP(D4108,FOLIOS,6,FALSE()),"not used")</f>
        <v>not used</v>
      </c>
      <c r="P4108" s="84" t="n">
        <f aca="false">IF($N4108="P",VLOOKUP(H4108,PrcBuckets,2,FALSE()),0)</f>
        <v>0</v>
      </c>
      <c r="Q4108" s="84" t="n">
        <f aca="false">IF($N4108="D",VLOOKUP(H4108,BasisBuckets,2,FALSE()),0)</f>
        <v>9</v>
      </c>
      <c r="R4108" s="84" t="n">
        <f aca="false">IF($N4108="PHY",VLOOKUP(H4108,PGDBuckets,2,FALSE()),0)</f>
        <v>0</v>
      </c>
      <c r="S4108" s="84" t="n">
        <f aca="false">IF($N4108="G",VLOOKUP(H4108,PGDBuckets,2,FALSE()),0)</f>
        <v>0</v>
      </c>
      <c r="T4108" s="84" t="n">
        <f aca="false">SUM(P4108:S4108)</f>
        <v>9</v>
      </c>
      <c r="U4108" s="84" t="str">
        <f aca="false">IF(O4108="not used","-",O4108&amp;N4108&amp;T4108)</f>
        <v>-</v>
      </c>
      <c r="V4108" s="84" t="str">
        <f aca="false">IF(O4108="Not Used","-",VLOOKUP(D4108,FOLIOS,7,FALSE())&amp;H4108)</f>
        <v>-</v>
      </c>
      <c r="W4108" s="84" t="str">
        <f aca="false">IF(U4108="-","-",O4108&amp;E4108&amp;H4108)</f>
        <v>-</v>
      </c>
      <c r="X4108" s="85" t="str">
        <f aca="false">D4108&amp;G4108</f>
        <v>FT-CAND-ERMS-BASIF-TRANSCO/Z6</v>
      </c>
      <c r="AF4108" s="0" t="str">
        <f aca="false">D4108&amp;V4108</f>
        <v>FT-CAND-ERMS-BAS-</v>
      </c>
    </row>
    <row r="4109" customFormat="false" ht="12.75" hidden="false" customHeight="false" outlineLevel="0" collapsed="false">
      <c r="A4109" s="81" t="n">
        <v>36682</v>
      </c>
      <c r="B4109" s="82" t="s">
        <v>55</v>
      </c>
      <c r="C4109" s="82" t="s">
        <v>56</v>
      </c>
      <c r="D4109" s="82" t="s">
        <v>107</v>
      </c>
      <c r="E4109" s="82" t="s">
        <v>21</v>
      </c>
      <c r="F4109" s="81"/>
      <c r="G4109" s="82" t="s">
        <v>90</v>
      </c>
      <c r="H4109" s="90" t="n">
        <v>36982</v>
      </c>
      <c r="I4109" s="82" t="n">
        <v>0</v>
      </c>
      <c r="J4109" s="82" t="n">
        <v>0</v>
      </c>
      <c r="K4109" s="83" t="n">
        <f aca="false">IF(J4109=0,0,J4109/I4109)</f>
        <v>0</v>
      </c>
      <c r="L4109" s="83" t="n">
        <f aca="false">I4109/UOM</f>
        <v>0</v>
      </c>
      <c r="M4109" s="83" t="n">
        <f aca="false">J4109/UOM</f>
        <v>0</v>
      </c>
      <c r="N4109" s="84" t="str">
        <f aca="false">IF(F4109="P","PHY",IF(F4109="G","G",E4109))</f>
        <v>D</v>
      </c>
      <c r="O4109" s="84" t="str">
        <f aca="false">IF(ISNA(VLOOKUP(G4109,BadCanCurves,1,FALSE())),VLOOKUP(D4109,FOLIOS,6,FALSE()),"not used")</f>
        <v>not used</v>
      </c>
      <c r="P4109" s="84" t="n">
        <f aca="false">IF($N4109="P",VLOOKUP(H4109,PrcBuckets,2,FALSE()),0)</f>
        <v>0</v>
      </c>
      <c r="Q4109" s="84" t="n">
        <f aca="false">IF($N4109="D",VLOOKUP(H4109,BasisBuckets,2,FALSE()),0)</f>
        <v>9</v>
      </c>
      <c r="R4109" s="84" t="n">
        <f aca="false">IF($N4109="PHY",VLOOKUP(H4109,PGDBuckets,2,FALSE()),0)</f>
        <v>0</v>
      </c>
      <c r="S4109" s="84" t="n">
        <f aca="false">IF($N4109="G",VLOOKUP(H4109,PGDBuckets,2,FALSE()),0)</f>
        <v>0</v>
      </c>
      <c r="T4109" s="84" t="n">
        <f aca="false">SUM(P4109:S4109)</f>
        <v>9</v>
      </c>
      <c r="U4109" s="84" t="str">
        <f aca="false">IF(O4109="not used","-",O4109&amp;N4109&amp;T4109)</f>
        <v>-</v>
      </c>
      <c r="V4109" s="84" t="str">
        <f aca="false">IF(O4109="Not Used","-",VLOOKUP(D4109,FOLIOS,7,FALSE())&amp;H4109)</f>
        <v>-</v>
      </c>
      <c r="W4109" s="84" t="str">
        <f aca="false">IF(U4109="-","-",O4109&amp;E4109&amp;H4109)</f>
        <v>-</v>
      </c>
      <c r="X4109" s="85" t="str">
        <f aca="false">D4109&amp;G4109</f>
        <v>FT-CAND-ERMS-BASIF-TRANSCO/Z6</v>
      </c>
      <c r="AF4109" s="0" t="str">
        <f aca="false">D4109&amp;V4109</f>
        <v>FT-CAND-ERMS-BAS-</v>
      </c>
    </row>
    <row r="4110" customFormat="false" ht="12.75" hidden="false" customHeight="false" outlineLevel="0" collapsed="false">
      <c r="A4110" s="81" t="n">
        <v>36682</v>
      </c>
      <c r="B4110" s="82" t="s">
        <v>55</v>
      </c>
      <c r="C4110" s="82" t="s">
        <v>56</v>
      </c>
      <c r="D4110" s="82" t="s">
        <v>107</v>
      </c>
      <c r="E4110" s="82" t="s">
        <v>21</v>
      </c>
      <c r="F4110" s="81"/>
      <c r="G4110" s="82" t="s">
        <v>90</v>
      </c>
      <c r="H4110" s="90" t="n">
        <v>37012</v>
      </c>
      <c r="I4110" s="82" t="n">
        <v>0</v>
      </c>
      <c r="J4110" s="82" t="n">
        <v>0</v>
      </c>
      <c r="K4110" s="83" t="n">
        <f aca="false">IF(J4110=0,0,J4110/I4110)</f>
        <v>0</v>
      </c>
      <c r="L4110" s="83" t="n">
        <f aca="false">I4110/UOM</f>
        <v>0</v>
      </c>
      <c r="M4110" s="83" t="n">
        <f aca="false">J4110/UOM</f>
        <v>0</v>
      </c>
      <c r="N4110" s="84" t="str">
        <f aca="false">IF(F4110="P","PHY",IF(F4110="G","G",E4110))</f>
        <v>D</v>
      </c>
      <c r="O4110" s="84" t="str">
        <f aca="false">IF(ISNA(VLOOKUP(G4110,BadCanCurves,1,FALSE())),VLOOKUP(D4110,FOLIOS,6,FALSE()),"not used")</f>
        <v>not used</v>
      </c>
      <c r="P4110" s="84" t="n">
        <f aca="false">IF($N4110="P",VLOOKUP(H4110,PrcBuckets,2,FALSE()),0)</f>
        <v>0</v>
      </c>
      <c r="Q4110" s="84" t="n">
        <f aca="false">IF($N4110="D",VLOOKUP(H4110,BasisBuckets,2,FALSE()),0)</f>
        <v>9</v>
      </c>
      <c r="R4110" s="84" t="n">
        <f aca="false">IF($N4110="PHY",VLOOKUP(H4110,PGDBuckets,2,FALSE()),0)</f>
        <v>0</v>
      </c>
      <c r="S4110" s="84" t="n">
        <f aca="false">IF($N4110="G",VLOOKUP(H4110,PGDBuckets,2,FALSE()),0)</f>
        <v>0</v>
      </c>
      <c r="T4110" s="84" t="n">
        <f aca="false">SUM(P4110:S4110)</f>
        <v>9</v>
      </c>
      <c r="U4110" s="84" t="str">
        <f aca="false">IF(O4110="not used","-",O4110&amp;N4110&amp;T4110)</f>
        <v>-</v>
      </c>
      <c r="V4110" s="84" t="str">
        <f aca="false">IF(O4110="Not Used","-",VLOOKUP(D4110,FOLIOS,7,FALSE())&amp;H4110)</f>
        <v>-</v>
      </c>
      <c r="W4110" s="84" t="str">
        <f aca="false">IF(U4110="-","-",O4110&amp;E4110&amp;H4110)</f>
        <v>-</v>
      </c>
      <c r="X4110" s="85" t="str">
        <f aca="false">D4110&amp;G4110</f>
        <v>FT-CAND-ERMS-BASIF-TRANSCO/Z6</v>
      </c>
      <c r="AF4110" s="0" t="str">
        <f aca="false">D4110&amp;V4110</f>
        <v>FT-CAND-ERMS-BAS-</v>
      </c>
    </row>
    <row r="4111" customFormat="false" ht="12.75" hidden="false" customHeight="false" outlineLevel="0" collapsed="false">
      <c r="A4111" s="81" t="n">
        <v>36682</v>
      </c>
      <c r="B4111" s="82" t="s">
        <v>55</v>
      </c>
      <c r="C4111" s="82" t="s">
        <v>56</v>
      </c>
      <c r="D4111" s="82" t="s">
        <v>107</v>
      </c>
      <c r="E4111" s="82" t="s">
        <v>21</v>
      </c>
      <c r="F4111" s="81"/>
      <c r="G4111" s="82" t="s">
        <v>90</v>
      </c>
      <c r="H4111" s="90" t="n">
        <v>37043</v>
      </c>
      <c r="I4111" s="82" t="n">
        <v>0</v>
      </c>
      <c r="J4111" s="82" t="n">
        <v>0</v>
      </c>
      <c r="K4111" s="83" t="n">
        <f aca="false">IF(J4111=0,0,J4111/I4111)</f>
        <v>0</v>
      </c>
      <c r="L4111" s="83" t="n">
        <f aca="false">I4111/UOM</f>
        <v>0</v>
      </c>
      <c r="M4111" s="83" t="n">
        <f aca="false">J4111/UOM</f>
        <v>0</v>
      </c>
      <c r="N4111" s="84" t="str">
        <f aca="false">IF(F4111="P","PHY",IF(F4111="G","G",E4111))</f>
        <v>D</v>
      </c>
      <c r="O4111" s="84" t="str">
        <f aca="false">IF(ISNA(VLOOKUP(G4111,BadCanCurves,1,FALSE())),VLOOKUP(D4111,FOLIOS,6,FALSE()),"not used")</f>
        <v>not used</v>
      </c>
      <c r="P4111" s="84" t="n">
        <f aca="false">IF($N4111="P",VLOOKUP(H4111,PrcBuckets,2,FALSE()),0)</f>
        <v>0</v>
      </c>
      <c r="Q4111" s="84" t="n">
        <f aca="false">IF($N4111="D",VLOOKUP(H4111,BasisBuckets,2,FALSE()),0)</f>
        <v>9</v>
      </c>
      <c r="R4111" s="84" t="n">
        <f aca="false">IF($N4111="PHY",VLOOKUP(H4111,PGDBuckets,2,FALSE()),0)</f>
        <v>0</v>
      </c>
      <c r="S4111" s="84" t="n">
        <f aca="false">IF($N4111="G",VLOOKUP(H4111,PGDBuckets,2,FALSE()),0)</f>
        <v>0</v>
      </c>
      <c r="T4111" s="84" t="n">
        <f aca="false">SUM(P4111:S4111)</f>
        <v>9</v>
      </c>
      <c r="U4111" s="84" t="str">
        <f aca="false">IF(O4111="not used","-",O4111&amp;N4111&amp;T4111)</f>
        <v>-</v>
      </c>
      <c r="V4111" s="84" t="str">
        <f aca="false">IF(O4111="Not Used","-",VLOOKUP(D4111,FOLIOS,7,FALSE())&amp;H4111)</f>
        <v>-</v>
      </c>
      <c r="W4111" s="84" t="str">
        <f aca="false">IF(U4111="-","-",O4111&amp;E4111&amp;H4111)</f>
        <v>-</v>
      </c>
      <c r="X4111" s="85" t="str">
        <f aca="false">D4111&amp;G4111</f>
        <v>FT-CAND-ERMS-BASIF-TRANSCO/Z6</v>
      </c>
      <c r="AF4111" s="0" t="str">
        <f aca="false">D4111&amp;V4111</f>
        <v>FT-CAND-ERMS-BAS-</v>
      </c>
    </row>
    <row r="4112" customFormat="false" ht="12.75" hidden="false" customHeight="false" outlineLevel="0" collapsed="false">
      <c r="A4112" s="81" t="n">
        <v>36682</v>
      </c>
      <c r="B4112" s="82" t="s">
        <v>55</v>
      </c>
      <c r="C4112" s="82" t="s">
        <v>56</v>
      </c>
      <c r="D4112" s="82" t="s">
        <v>107</v>
      </c>
      <c r="E4112" s="82" t="s">
        <v>21</v>
      </c>
      <c r="F4112" s="81"/>
      <c r="G4112" s="82" t="s">
        <v>90</v>
      </c>
      <c r="H4112" s="90" t="n">
        <v>37073</v>
      </c>
      <c r="I4112" s="82" t="n">
        <v>0</v>
      </c>
      <c r="J4112" s="82" t="n">
        <v>0</v>
      </c>
      <c r="K4112" s="83" t="n">
        <f aca="false">IF(J4112=0,0,J4112/I4112)</f>
        <v>0</v>
      </c>
      <c r="L4112" s="83" t="n">
        <f aca="false">I4112/UOM</f>
        <v>0</v>
      </c>
      <c r="M4112" s="83" t="n">
        <f aca="false">J4112/UOM</f>
        <v>0</v>
      </c>
      <c r="N4112" s="84" t="str">
        <f aca="false">IF(F4112="P","PHY",IF(F4112="G","G",E4112))</f>
        <v>D</v>
      </c>
      <c r="O4112" s="84" t="str">
        <f aca="false">IF(ISNA(VLOOKUP(G4112,BadCanCurves,1,FALSE())),VLOOKUP(D4112,FOLIOS,6,FALSE()),"not used")</f>
        <v>not used</v>
      </c>
      <c r="P4112" s="84" t="n">
        <f aca="false">IF($N4112="P",VLOOKUP(H4112,PrcBuckets,2,FALSE()),0)</f>
        <v>0</v>
      </c>
      <c r="Q4112" s="84" t="n">
        <f aca="false">IF($N4112="D",VLOOKUP(H4112,BasisBuckets,2,FALSE()),0)</f>
        <v>9</v>
      </c>
      <c r="R4112" s="84" t="n">
        <f aca="false">IF($N4112="PHY",VLOOKUP(H4112,PGDBuckets,2,FALSE()),0)</f>
        <v>0</v>
      </c>
      <c r="S4112" s="84" t="n">
        <f aca="false">IF($N4112="G",VLOOKUP(H4112,PGDBuckets,2,FALSE()),0)</f>
        <v>0</v>
      </c>
      <c r="T4112" s="84" t="n">
        <f aca="false">SUM(P4112:S4112)</f>
        <v>9</v>
      </c>
      <c r="U4112" s="84" t="str">
        <f aca="false">IF(O4112="not used","-",O4112&amp;N4112&amp;T4112)</f>
        <v>-</v>
      </c>
      <c r="V4112" s="84" t="str">
        <f aca="false">IF(O4112="Not Used","-",VLOOKUP(D4112,FOLIOS,7,FALSE())&amp;H4112)</f>
        <v>-</v>
      </c>
      <c r="W4112" s="84" t="str">
        <f aca="false">IF(U4112="-","-",O4112&amp;E4112&amp;H4112)</f>
        <v>-</v>
      </c>
      <c r="X4112" s="85" t="str">
        <f aca="false">D4112&amp;G4112</f>
        <v>FT-CAND-ERMS-BASIF-TRANSCO/Z6</v>
      </c>
      <c r="AF4112" s="0" t="str">
        <f aca="false">D4112&amp;V4112</f>
        <v>FT-CAND-ERMS-BAS-</v>
      </c>
    </row>
    <row r="4113" customFormat="false" ht="12.75" hidden="false" customHeight="false" outlineLevel="0" collapsed="false">
      <c r="A4113" s="81" t="n">
        <v>36682</v>
      </c>
      <c r="B4113" s="82" t="s">
        <v>55</v>
      </c>
      <c r="C4113" s="82" t="s">
        <v>56</v>
      </c>
      <c r="D4113" s="82" t="s">
        <v>107</v>
      </c>
      <c r="E4113" s="82" t="s">
        <v>21</v>
      </c>
      <c r="F4113" s="81"/>
      <c r="G4113" s="82" t="s">
        <v>90</v>
      </c>
      <c r="H4113" s="90" t="n">
        <v>37104</v>
      </c>
      <c r="I4113" s="82" t="n">
        <v>0</v>
      </c>
      <c r="J4113" s="82" t="n">
        <v>0</v>
      </c>
      <c r="K4113" s="83" t="n">
        <f aca="false">IF(J4113=0,0,J4113/I4113)</f>
        <v>0</v>
      </c>
      <c r="L4113" s="83" t="n">
        <f aca="false">I4113/UOM</f>
        <v>0</v>
      </c>
      <c r="M4113" s="83" t="n">
        <f aca="false">J4113/UOM</f>
        <v>0</v>
      </c>
      <c r="N4113" s="84" t="str">
        <f aca="false">IF(F4113="P","PHY",IF(F4113="G","G",E4113))</f>
        <v>D</v>
      </c>
      <c r="O4113" s="84" t="str">
        <f aca="false">IF(ISNA(VLOOKUP(G4113,BadCanCurves,1,FALSE())),VLOOKUP(D4113,FOLIOS,6,FALSE()),"not used")</f>
        <v>not used</v>
      </c>
      <c r="P4113" s="84" t="n">
        <f aca="false">IF($N4113="P",VLOOKUP(H4113,PrcBuckets,2,FALSE()),0)</f>
        <v>0</v>
      </c>
      <c r="Q4113" s="84" t="n">
        <f aca="false">IF($N4113="D",VLOOKUP(H4113,BasisBuckets,2,FALSE()),0)</f>
        <v>9</v>
      </c>
      <c r="R4113" s="84" t="n">
        <f aca="false">IF($N4113="PHY",VLOOKUP(H4113,PGDBuckets,2,FALSE()),0)</f>
        <v>0</v>
      </c>
      <c r="S4113" s="84" t="n">
        <f aca="false">IF($N4113="G",VLOOKUP(H4113,PGDBuckets,2,FALSE()),0)</f>
        <v>0</v>
      </c>
      <c r="T4113" s="84" t="n">
        <f aca="false">SUM(P4113:S4113)</f>
        <v>9</v>
      </c>
      <c r="U4113" s="84" t="str">
        <f aca="false">IF(O4113="not used","-",O4113&amp;N4113&amp;T4113)</f>
        <v>-</v>
      </c>
      <c r="V4113" s="84" t="str">
        <f aca="false">IF(O4113="Not Used","-",VLOOKUP(D4113,FOLIOS,7,FALSE())&amp;H4113)</f>
        <v>-</v>
      </c>
      <c r="W4113" s="84" t="str">
        <f aca="false">IF(U4113="-","-",O4113&amp;E4113&amp;H4113)</f>
        <v>-</v>
      </c>
      <c r="X4113" s="85" t="str">
        <f aca="false">D4113&amp;G4113</f>
        <v>FT-CAND-ERMS-BASIF-TRANSCO/Z6</v>
      </c>
      <c r="AF4113" s="0" t="str">
        <f aca="false">D4113&amp;V4113</f>
        <v>FT-CAND-ERMS-BAS-</v>
      </c>
    </row>
    <row r="4114" customFormat="false" ht="12.75" hidden="false" customHeight="false" outlineLevel="0" collapsed="false">
      <c r="A4114" s="81" t="n">
        <v>36682</v>
      </c>
      <c r="B4114" s="82" t="s">
        <v>55</v>
      </c>
      <c r="C4114" s="82" t="s">
        <v>56</v>
      </c>
      <c r="D4114" s="82" t="s">
        <v>107</v>
      </c>
      <c r="E4114" s="82" t="s">
        <v>21</v>
      </c>
      <c r="F4114" s="81"/>
      <c r="G4114" s="82" t="s">
        <v>90</v>
      </c>
      <c r="H4114" s="90" t="n">
        <v>37135</v>
      </c>
      <c r="I4114" s="82" t="n">
        <v>0</v>
      </c>
      <c r="J4114" s="82" t="n">
        <v>0</v>
      </c>
      <c r="K4114" s="83" t="n">
        <f aca="false">IF(J4114=0,0,J4114/I4114)</f>
        <v>0</v>
      </c>
      <c r="L4114" s="83" t="n">
        <f aca="false">I4114/UOM</f>
        <v>0</v>
      </c>
      <c r="M4114" s="83" t="n">
        <f aca="false">J4114/UOM</f>
        <v>0</v>
      </c>
      <c r="N4114" s="84" t="str">
        <f aca="false">IF(F4114="P","PHY",IF(F4114="G","G",E4114))</f>
        <v>D</v>
      </c>
      <c r="O4114" s="84" t="str">
        <f aca="false">IF(ISNA(VLOOKUP(G4114,BadCanCurves,1,FALSE())),VLOOKUP(D4114,FOLIOS,6,FALSE()),"not used")</f>
        <v>not used</v>
      </c>
      <c r="P4114" s="84" t="n">
        <f aca="false">IF($N4114="P",VLOOKUP(H4114,PrcBuckets,2,FALSE()),0)</f>
        <v>0</v>
      </c>
      <c r="Q4114" s="84" t="n">
        <f aca="false">IF($N4114="D",VLOOKUP(H4114,BasisBuckets,2,FALSE()),0)</f>
        <v>9</v>
      </c>
      <c r="R4114" s="84" t="n">
        <f aca="false">IF($N4114="PHY",VLOOKUP(H4114,PGDBuckets,2,FALSE()),0)</f>
        <v>0</v>
      </c>
      <c r="S4114" s="84" t="n">
        <f aca="false">IF($N4114="G",VLOOKUP(H4114,PGDBuckets,2,FALSE()),0)</f>
        <v>0</v>
      </c>
      <c r="T4114" s="84" t="n">
        <f aca="false">SUM(P4114:S4114)</f>
        <v>9</v>
      </c>
      <c r="U4114" s="84" t="str">
        <f aca="false">IF(O4114="not used","-",O4114&amp;N4114&amp;T4114)</f>
        <v>-</v>
      </c>
      <c r="V4114" s="84" t="str">
        <f aca="false">IF(O4114="Not Used","-",VLOOKUP(D4114,FOLIOS,7,FALSE())&amp;H4114)</f>
        <v>-</v>
      </c>
      <c r="W4114" s="84" t="str">
        <f aca="false">IF(U4114="-","-",O4114&amp;E4114&amp;H4114)</f>
        <v>-</v>
      </c>
      <c r="X4114" s="85" t="str">
        <f aca="false">D4114&amp;G4114</f>
        <v>FT-CAND-ERMS-BASIF-TRANSCO/Z6</v>
      </c>
      <c r="AF4114" s="0" t="str">
        <f aca="false">D4114&amp;V4114</f>
        <v>FT-CAND-ERMS-BAS-</v>
      </c>
    </row>
    <row r="4115" customFormat="false" ht="12.75" hidden="false" customHeight="false" outlineLevel="0" collapsed="false">
      <c r="A4115" s="81" t="n">
        <v>36682</v>
      </c>
      <c r="B4115" s="82" t="s">
        <v>55</v>
      </c>
      <c r="C4115" s="82" t="s">
        <v>56</v>
      </c>
      <c r="D4115" s="82" t="s">
        <v>107</v>
      </c>
      <c r="E4115" s="82" t="s">
        <v>21</v>
      </c>
      <c r="F4115" s="81"/>
      <c r="G4115" s="82" t="s">
        <v>90</v>
      </c>
      <c r="H4115" s="90" t="n">
        <v>37165</v>
      </c>
      <c r="I4115" s="82" t="n">
        <v>0</v>
      </c>
      <c r="J4115" s="82" t="n">
        <v>0</v>
      </c>
      <c r="K4115" s="83" t="n">
        <f aca="false">IF(J4115=0,0,J4115/I4115)</f>
        <v>0</v>
      </c>
      <c r="L4115" s="83" t="n">
        <f aca="false">I4115/UOM</f>
        <v>0</v>
      </c>
      <c r="M4115" s="83" t="n">
        <f aca="false">J4115/UOM</f>
        <v>0</v>
      </c>
      <c r="N4115" s="84" t="str">
        <f aca="false">IF(F4115="P","PHY",IF(F4115="G","G",E4115))</f>
        <v>D</v>
      </c>
      <c r="O4115" s="84" t="str">
        <f aca="false">IF(ISNA(VLOOKUP(G4115,BadCanCurves,1,FALSE())),VLOOKUP(D4115,FOLIOS,6,FALSE()),"not used")</f>
        <v>not used</v>
      </c>
      <c r="P4115" s="84" t="n">
        <f aca="false">IF($N4115="P",VLOOKUP(H4115,PrcBuckets,2,FALSE()),0)</f>
        <v>0</v>
      </c>
      <c r="Q4115" s="84" t="n">
        <f aca="false">IF($N4115="D",VLOOKUP(H4115,BasisBuckets,2,FALSE()),0)</f>
        <v>9</v>
      </c>
      <c r="R4115" s="84" t="n">
        <f aca="false">IF($N4115="PHY",VLOOKUP(H4115,PGDBuckets,2,FALSE()),0)</f>
        <v>0</v>
      </c>
      <c r="S4115" s="84" t="n">
        <f aca="false">IF($N4115="G",VLOOKUP(H4115,PGDBuckets,2,FALSE()),0)</f>
        <v>0</v>
      </c>
      <c r="T4115" s="84" t="n">
        <f aca="false">SUM(P4115:S4115)</f>
        <v>9</v>
      </c>
      <c r="U4115" s="84" t="str">
        <f aca="false">IF(O4115="not used","-",O4115&amp;N4115&amp;T4115)</f>
        <v>-</v>
      </c>
      <c r="V4115" s="84" t="str">
        <f aca="false">IF(O4115="Not Used","-",VLOOKUP(D4115,FOLIOS,7,FALSE())&amp;H4115)</f>
        <v>-</v>
      </c>
      <c r="W4115" s="84" t="str">
        <f aca="false">IF(U4115="-","-",O4115&amp;E4115&amp;H4115)</f>
        <v>-</v>
      </c>
      <c r="X4115" s="85" t="str">
        <f aca="false">D4115&amp;G4115</f>
        <v>FT-CAND-ERMS-BASIF-TRANSCO/Z6</v>
      </c>
      <c r="AF4115" s="0" t="str">
        <f aca="false">D4115&amp;V4115</f>
        <v>FT-CAND-ERMS-BAS-</v>
      </c>
    </row>
    <row r="4116" customFormat="false" ht="12.75" hidden="false" customHeight="false" outlineLevel="0" collapsed="false">
      <c r="A4116" s="81" t="n">
        <v>36682</v>
      </c>
      <c r="B4116" s="82" t="s">
        <v>55</v>
      </c>
      <c r="C4116" s="82" t="s">
        <v>56</v>
      </c>
      <c r="D4116" s="82" t="s">
        <v>107</v>
      </c>
      <c r="E4116" s="82" t="s">
        <v>21</v>
      </c>
      <c r="F4116" s="81"/>
      <c r="G4116" s="82" t="s">
        <v>90</v>
      </c>
      <c r="H4116" s="90" t="n">
        <v>37196</v>
      </c>
      <c r="I4116" s="82" t="n">
        <v>0</v>
      </c>
      <c r="J4116" s="82" t="n">
        <v>0</v>
      </c>
      <c r="K4116" s="83" t="n">
        <f aca="false">IF(J4116=0,0,J4116/I4116)</f>
        <v>0</v>
      </c>
      <c r="L4116" s="83" t="n">
        <f aca="false">I4116/UOM</f>
        <v>0</v>
      </c>
      <c r="M4116" s="83" t="n">
        <f aca="false">J4116/UOM</f>
        <v>0</v>
      </c>
      <c r="N4116" s="84" t="str">
        <f aca="false">IF(F4116="P","PHY",IF(F4116="G","G",E4116))</f>
        <v>D</v>
      </c>
      <c r="O4116" s="84" t="str">
        <f aca="false">IF(ISNA(VLOOKUP(G4116,BadCanCurves,1,FALSE())),VLOOKUP(D4116,FOLIOS,6,FALSE()),"not used")</f>
        <v>not used</v>
      </c>
      <c r="P4116" s="84" t="n">
        <f aca="false">IF($N4116="P",VLOOKUP(H4116,PrcBuckets,2,FALSE()),0)</f>
        <v>0</v>
      </c>
      <c r="Q4116" s="84" t="n">
        <f aca="false">IF($N4116="D",VLOOKUP(H4116,BasisBuckets,2,FALSE()),0)</f>
        <v>9</v>
      </c>
      <c r="R4116" s="84" t="n">
        <f aca="false">IF($N4116="PHY",VLOOKUP(H4116,PGDBuckets,2,FALSE()),0)</f>
        <v>0</v>
      </c>
      <c r="S4116" s="84" t="n">
        <f aca="false">IF($N4116="G",VLOOKUP(H4116,PGDBuckets,2,FALSE()),0)</f>
        <v>0</v>
      </c>
      <c r="T4116" s="84" t="n">
        <f aca="false">SUM(P4116:S4116)</f>
        <v>9</v>
      </c>
      <c r="U4116" s="84" t="str">
        <f aca="false">IF(O4116="not used","-",O4116&amp;N4116&amp;T4116)</f>
        <v>-</v>
      </c>
      <c r="V4116" s="84" t="str">
        <f aca="false">IF(O4116="Not Used","-",VLOOKUP(D4116,FOLIOS,7,FALSE())&amp;H4116)</f>
        <v>-</v>
      </c>
      <c r="W4116" s="84" t="str">
        <f aca="false">IF(U4116="-","-",O4116&amp;E4116&amp;H4116)</f>
        <v>-</v>
      </c>
      <c r="X4116" s="85" t="str">
        <f aca="false">D4116&amp;G4116</f>
        <v>FT-CAND-ERMS-BASIF-TRANSCO/Z6</v>
      </c>
      <c r="AF4116" s="0" t="str">
        <f aca="false">D4116&amp;V4116</f>
        <v>FT-CAND-ERMS-BAS-</v>
      </c>
    </row>
    <row r="4117" customFormat="false" ht="12.75" hidden="false" customHeight="false" outlineLevel="0" collapsed="false">
      <c r="A4117" s="81" t="n">
        <v>36682</v>
      </c>
      <c r="B4117" s="82" t="s">
        <v>55</v>
      </c>
      <c r="C4117" s="82" t="s">
        <v>56</v>
      </c>
      <c r="D4117" s="82" t="s">
        <v>107</v>
      </c>
      <c r="E4117" s="82" t="s">
        <v>21</v>
      </c>
      <c r="F4117" s="81"/>
      <c r="G4117" s="82" t="s">
        <v>90</v>
      </c>
      <c r="H4117" s="90" t="n">
        <v>37226</v>
      </c>
      <c r="I4117" s="82" t="n">
        <v>0</v>
      </c>
      <c r="J4117" s="82" t="n">
        <v>0</v>
      </c>
      <c r="K4117" s="83" t="n">
        <f aca="false">IF(J4117=0,0,J4117/I4117)</f>
        <v>0</v>
      </c>
      <c r="L4117" s="83" t="n">
        <f aca="false">I4117/UOM</f>
        <v>0</v>
      </c>
      <c r="M4117" s="83" t="n">
        <f aca="false">J4117/UOM</f>
        <v>0</v>
      </c>
      <c r="N4117" s="84" t="str">
        <f aca="false">IF(F4117="P","PHY",IF(F4117="G","G",E4117))</f>
        <v>D</v>
      </c>
      <c r="O4117" s="84" t="str">
        <f aca="false">IF(ISNA(VLOOKUP(G4117,BadCanCurves,1,FALSE())),VLOOKUP(D4117,FOLIOS,6,FALSE()),"not used")</f>
        <v>not used</v>
      </c>
      <c r="P4117" s="84" t="n">
        <f aca="false">IF($N4117="P",VLOOKUP(H4117,PrcBuckets,2,FALSE()),0)</f>
        <v>0</v>
      </c>
      <c r="Q4117" s="84" t="n">
        <f aca="false">IF($N4117="D",VLOOKUP(H4117,BasisBuckets,2,FALSE()),0)</f>
        <v>9</v>
      </c>
      <c r="R4117" s="84" t="n">
        <f aca="false">IF($N4117="PHY",VLOOKUP(H4117,PGDBuckets,2,FALSE()),0)</f>
        <v>0</v>
      </c>
      <c r="S4117" s="84" t="n">
        <f aca="false">IF($N4117="G",VLOOKUP(H4117,PGDBuckets,2,FALSE()),0)</f>
        <v>0</v>
      </c>
      <c r="T4117" s="84" t="n">
        <f aca="false">SUM(P4117:S4117)</f>
        <v>9</v>
      </c>
      <c r="U4117" s="84" t="str">
        <f aca="false">IF(O4117="not used","-",O4117&amp;N4117&amp;T4117)</f>
        <v>-</v>
      </c>
      <c r="V4117" s="84" t="str">
        <f aca="false">IF(O4117="Not Used","-",VLOOKUP(D4117,FOLIOS,7,FALSE())&amp;H4117)</f>
        <v>-</v>
      </c>
      <c r="W4117" s="84" t="str">
        <f aca="false">IF(U4117="-","-",O4117&amp;E4117&amp;H4117)</f>
        <v>-</v>
      </c>
      <c r="X4117" s="85" t="str">
        <f aca="false">D4117&amp;G4117</f>
        <v>FT-CAND-ERMS-BASIF-TRANSCO/Z6</v>
      </c>
      <c r="AF4117" s="0" t="str">
        <f aca="false">D4117&amp;V4117</f>
        <v>FT-CAND-ERMS-BAS-</v>
      </c>
    </row>
    <row r="4118" customFormat="false" ht="12.75" hidden="false" customHeight="false" outlineLevel="0" collapsed="false">
      <c r="A4118" s="81" t="n">
        <v>36682</v>
      </c>
      <c r="B4118" s="82" t="s">
        <v>55</v>
      </c>
      <c r="C4118" s="82" t="s">
        <v>56</v>
      </c>
      <c r="D4118" s="82" t="s">
        <v>107</v>
      </c>
      <c r="E4118" s="82" t="s">
        <v>21</v>
      </c>
      <c r="F4118" s="81"/>
      <c r="G4118" s="82" t="s">
        <v>90</v>
      </c>
      <c r="H4118" s="90" t="n">
        <v>37257</v>
      </c>
      <c r="I4118" s="82" t="n">
        <v>0</v>
      </c>
      <c r="J4118" s="82" t="n">
        <v>0</v>
      </c>
      <c r="K4118" s="83" t="n">
        <f aca="false">IF(J4118=0,0,J4118/I4118)</f>
        <v>0</v>
      </c>
      <c r="L4118" s="83" t="n">
        <f aca="false">I4118/UOM</f>
        <v>0</v>
      </c>
      <c r="M4118" s="83" t="n">
        <f aca="false">J4118/UOM</f>
        <v>0</v>
      </c>
      <c r="N4118" s="84" t="str">
        <f aca="false">IF(F4118="P","PHY",IF(F4118="G","G",E4118))</f>
        <v>D</v>
      </c>
      <c r="O4118" s="84" t="str">
        <f aca="false">IF(ISNA(VLOOKUP(G4118,BadCanCurves,1,FALSE())),VLOOKUP(D4118,FOLIOS,6,FALSE()),"not used")</f>
        <v>not used</v>
      </c>
      <c r="P4118" s="84" t="n">
        <f aca="false">IF($N4118="P",VLOOKUP(H4118,PrcBuckets,2,FALSE()),0)</f>
        <v>0</v>
      </c>
      <c r="Q4118" s="84" t="n">
        <f aca="false">IF($N4118="D",VLOOKUP(H4118,BasisBuckets,2,FALSE()),0)</f>
        <v>10</v>
      </c>
      <c r="R4118" s="84" t="n">
        <f aca="false">IF($N4118="PHY",VLOOKUP(H4118,PGDBuckets,2,FALSE()),0)</f>
        <v>0</v>
      </c>
      <c r="S4118" s="84" t="n">
        <f aca="false">IF($N4118="G",VLOOKUP(H4118,PGDBuckets,2,FALSE()),0)</f>
        <v>0</v>
      </c>
      <c r="T4118" s="84" t="n">
        <f aca="false">SUM(P4118:S4118)</f>
        <v>10</v>
      </c>
      <c r="U4118" s="84" t="str">
        <f aca="false">IF(O4118="not used","-",O4118&amp;N4118&amp;T4118)</f>
        <v>-</v>
      </c>
      <c r="V4118" s="84" t="str">
        <f aca="false">IF(O4118="Not Used","-",VLOOKUP(D4118,FOLIOS,7,FALSE())&amp;H4118)</f>
        <v>-</v>
      </c>
      <c r="W4118" s="84" t="str">
        <f aca="false">IF(U4118="-","-",O4118&amp;E4118&amp;H4118)</f>
        <v>-</v>
      </c>
      <c r="X4118" s="85" t="str">
        <f aca="false">D4118&amp;G4118</f>
        <v>FT-CAND-ERMS-BASIF-TRANSCO/Z6</v>
      </c>
      <c r="AF4118" s="0" t="str">
        <f aca="false">D4118&amp;V4118</f>
        <v>FT-CAND-ERMS-BAS-</v>
      </c>
    </row>
    <row r="4119" customFormat="false" ht="12.75" hidden="false" customHeight="false" outlineLevel="0" collapsed="false">
      <c r="A4119" s="81" t="n">
        <v>36682</v>
      </c>
      <c r="B4119" s="82" t="s">
        <v>55</v>
      </c>
      <c r="C4119" s="82" t="s">
        <v>56</v>
      </c>
      <c r="D4119" s="82" t="s">
        <v>107</v>
      </c>
      <c r="E4119" s="82" t="s">
        <v>21</v>
      </c>
      <c r="F4119" s="81"/>
      <c r="G4119" s="82" t="s">
        <v>90</v>
      </c>
      <c r="H4119" s="90" t="n">
        <v>37288</v>
      </c>
      <c r="I4119" s="82" t="n">
        <v>0</v>
      </c>
      <c r="J4119" s="82" t="n">
        <v>0</v>
      </c>
      <c r="K4119" s="83" t="n">
        <f aca="false">IF(J4119=0,0,J4119/I4119)</f>
        <v>0</v>
      </c>
      <c r="L4119" s="83" t="n">
        <f aca="false">I4119/UOM</f>
        <v>0</v>
      </c>
      <c r="M4119" s="83" t="n">
        <f aca="false">J4119/UOM</f>
        <v>0</v>
      </c>
      <c r="N4119" s="84" t="str">
        <f aca="false">IF(F4119="P","PHY",IF(F4119="G","G",E4119))</f>
        <v>D</v>
      </c>
      <c r="O4119" s="84" t="str">
        <f aca="false">IF(ISNA(VLOOKUP(G4119,BadCanCurves,1,FALSE())),VLOOKUP(D4119,FOLIOS,6,FALSE()),"not used")</f>
        <v>not used</v>
      </c>
      <c r="P4119" s="84" t="n">
        <f aca="false">IF($N4119="P",VLOOKUP(H4119,PrcBuckets,2,FALSE()),0)</f>
        <v>0</v>
      </c>
      <c r="Q4119" s="84" t="n">
        <f aca="false">IF($N4119="D",VLOOKUP(H4119,BasisBuckets,2,FALSE()),0)</f>
        <v>10</v>
      </c>
      <c r="R4119" s="84" t="n">
        <f aca="false">IF($N4119="PHY",VLOOKUP(H4119,PGDBuckets,2,FALSE()),0)</f>
        <v>0</v>
      </c>
      <c r="S4119" s="84" t="n">
        <f aca="false">IF($N4119="G",VLOOKUP(H4119,PGDBuckets,2,FALSE()),0)</f>
        <v>0</v>
      </c>
      <c r="T4119" s="84" t="n">
        <f aca="false">SUM(P4119:S4119)</f>
        <v>10</v>
      </c>
      <c r="U4119" s="84" t="str">
        <f aca="false">IF(O4119="not used","-",O4119&amp;N4119&amp;T4119)</f>
        <v>-</v>
      </c>
      <c r="V4119" s="84" t="str">
        <f aca="false">IF(O4119="Not Used","-",VLOOKUP(D4119,FOLIOS,7,FALSE())&amp;H4119)</f>
        <v>-</v>
      </c>
      <c r="W4119" s="84" t="str">
        <f aca="false">IF(U4119="-","-",O4119&amp;E4119&amp;H4119)</f>
        <v>-</v>
      </c>
      <c r="X4119" s="85" t="str">
        <f aca="false">D4119&amp;G4119</f>
        <v>FT-CAND-ERMS-BASIF-TRANSCO/Z6</v>
      </c>
      <c r="AF4119" s="0" t="str">
        <f aca="false">D4119&amp;V4119</f>
        <v>FT-CAND-ERMS-BAS-</v>
      </c>
    </row>
    <row r="4120" customFormat="false" ht="12.75" hidden="false" customHeight="false" outlineLevel="0" collapsed="false">
      <c r="A4120" s="81" t="n">
        <v>36682</v>
      </c>
      <c r="B4120" s="82" t="s">
        <v>55</v>
      </c>
      <c r="C4120" s="82" t="s">
        <v>56</v>
      </c>
      <c r="D4120" s="82" t="s">
        <v>107</v>
      </c>
      <c r="E4120" s="82" t="s">
        <v>21</v>
      </c>
      <c r="F4120" s="81"/>
      <c r="G4120" s="82" t="s">
        <v>90</v>
      </c>
      <c r="H4120" s="90" t="n">
        <v>37316</v>
      </c>
      <c r="I4120" s="82" t="n">
        <v>0</v>
      </c>
      <c r="J4120" s="82" t="n">
        <v>0</v>
      </c>
      <c r="K4120" s="83" t="n">
        <f aca="false">IF(J4120=0,0,J4120/I4120)</f>
        <v>0</v>
      </c>
      <c r="L4120" s="83" t="n">
        <f aca="false">I4120/UOM</f>
        <v>0</v>
      </c>
      <c r="M4120" s="83" t="n">
        <f aca="false">J4120/UOM</f>
        <v>0</v>
      </c>
      <c r="N4120" s="84" t="str">
        <f aca="false">IF(F4120="P","PHY",IF(F4120="G","G",E4120))</f>
        <v>D</v>
      </c>
      <c r="O4120" s="84" t="str">
        <f aca="false">IF(ISNA(VLOOKUP(G4120,BadCanCurves,1,FALSE())),VLOOKUP(D4120,FOLIOS,6,FALSE()),"not used")</f>
        <v>not used</v>
      </c>
      <c r="P4120" s="84" t="n">
        <f aca="false">IF($N4120="P",VLOOKUP(H4120,PrcBuckets,2,FALSE()),0)</f>
        <v>0</v>
      </c>
      <c r="Q4120" s="84" t="n">
        <f aca="false">IF($N4120="D",VLOOKUP(H4120,BasisBuckets,2,FALSE()),0)</f>
        <v>10</v>
      </c>
      <c r="R4120" s="84" t="n">
        <f aca="false">IF($N4120="PHY",VLOOKUP(H4120,PGDBuckets,2,FALSE()),0)</f>
        <v>0</v>
      </c>
      <c r="S4120" s="84" t="n">
        <f aca="false">IF($N4120="G",VLOOKUP(H4120,PGDBuckets,2,FALSE()),0)</f>
        <v>0</v>
      </c>
      <c r="T4120" s="84" t="n">
        <f aca="false">SUM(P4120:S4120)</f>
        <v>10</v>
      </c>
      <c r="U4120" s="84" t="str">
        <f aca="false">IF(O4120="not used","-",O4120&amp;N4120&amp;T4120)</f>
        <v>-</v>
      </c>
      <c r="V4120" s="84" t="str">
        <f aca="false">IF(O4120="Not Used","-",VLOOKUP(D4120,FOLIOS,7,FALSE())&amp;H4120)</f>
        <v>-</v>
      </c>
      <c r="W4120" s="84" t="str">
        <f aca="false">IF(U4120="-","-",O4120&amp;E4120&amp;H4120)</f>
        <v>-</v>
      </c>
      <c r="X4120" s="85" t="str">
        <f aca="false">D4120&amp;G4120</f>
        <v>FT-CAND-ERMS-BASIF-TRANSCO/Z6</v>
      </c>
      <c r="AF4120" s="0" t="str">
        <f aca="false">D4120&amp;V4120</f>
        <v>FT-CAND-ERMS-BAS-</v>
      </c>
    </row>
    <row r="4121" customFormat="false" ht="12.75" hidden="false" customHeight="false" outlineLevel="0" collapsed="false">
      <c r="A4121" s="81" t="n">
        <v>36682</v>
      </c>
      <c r="B4121" s="82" t="s">
        <v>55</v>
      </c>
      <c r="C4121" s="82" t="s">
        <v>56</v>
      </c>
      <c r="D4121" s="82" t="s">
        <v>107</v>
      </c>
      <c r="E4121" s="82" t="s">
        <v>21</v>
      </c>
      <c r="F4121" s="81"/>
      <c r="G4121" s="82" t="s">
        <v>90</v>
      </c>
      <c r="H4121" s="90" t="n">
        <v>37347</v>
      </c>
      <c r="I4121" s="82" t="n">
        <v>0</v>
      </c>
      <c r="J4121" s="82" t="n">
        <v>0</v>
      </c>
      <c r="K4121" s="83" t="n">
        <f aca="false">IF(J4121=0,0,J4121/I4121)</f>
        <v>0</v>
      </c>
      <c r="L4121" s="83" t="n">
        <f aca="false">I4121/UOM</f>
        <v>0</v>
      </c>
      <c r="M4121" s="83" t="n">
        <f aca="false">J4121/UOM</f>
        <v>0</v>
      </c>
      <c r="N4121" s="84" t="str">
        <f aca="false">IF(F4121="P","PHY",IF(F4121="G","G",E4121))</f>
        <v>D</v>
      </c>
      <c r="O4121" s="84" t="str">
        <f aca="false">IF(ISNA(VLOOKUP(G4121,BadCanCurves,1,FALSE())),VLOOKUP(D4121,FOLIOS,6,FALSE()),"not used")</f>
        <v>not used</v>
      </c>
      <c r="P4121" s="84" t="n">
        <f aca="false">IF($N4121="P",VLOOKUP(H4121,PrcBuckets,2,FALSE()),0)</f>
        <v>0</v>
      </c>
      <c r="Q4121" s="84" t="n">
        <f aca="false">IF($N4121="D",VLOOKUP(H4121,BasisBuckets,2,FALSE()),0)</f>
        <v>10</v>
      </c>
      <c r="R4121" s="84" t="n">
        <f aca="false">IF($N4121="PHY",VLOOKUP(H4121,PGDBuckets,2,FALSE()),0)</f>
        <v>0</v>
      </c>
      <c r="S4121" s="84" t="n">
        <f aca="false">IF($N4121="G",VLOOKUP(H4121,PGDBuckets,2,FALSE()),0)</f>
        <v>0</v>
      </c>
      <c r="T4121" s="84" t="n">
        <f aca="false">SUM(P4121:S4121)</f>
        <v>10</v>
      </c>
      <c r="U4121" s="84" t="str">
        <f aca="false">IF(O4121="not used","-",O4121&amp;N4121&amp;T4121)</f>
        <v>-</v>
      </c>
      <c r="V4121" s="84" t="str">
        <f aca="false">IF(O4121="Not Used","-",VLOOKUP(D4121,FOLIOS,7,FALSE())&amp;H4121)</f>
        <v>-</v>
      </c>
      <c r="W4121" s="84" t="str">
        <f aca="false">IF(U4121="-","-",O4121&amp;E4121&amp;H4121)</f>
        <v>-</v>
      </c>
      <c r="X4121" s="85" t="str">
        <f aca="false">D4121&amp;G4121</f>
        <v>FT-CAND-ERMS-BASIF-TRANSCO/Z6</v>
      </c>
      <c r="AF4121" s="0" t="str">
        <f aca="false">D4121&amp;V4121</f>
        <v>FT-CAND-ERMS-BAS-</v>
      </c>
    </row>
    <row r="4122" customFormat="false" ht="12.75" hidden="false" customHeight="false" outlineLevel="0" collapsed="false">
      <c r="A4122" s="81" t="n">
        <v>36682</v>
      </c>
      <c r="B4122" s="82" t="s">
        <v>55</v>
      </c>
      <c r="C4122" s="82" t="s">
        <v>56</v>
      </c>
      <c r="D4122" s="82" t="s">
        <v>107</v>
      </c>
      <c r="E4122" s="82" t="s">
        <v>21</v>
      </c>
      <c r="F4122" s="81"/>
      <c r="G4122" s="82" t="s">
        <v>90</v>
      </c>
      <c r="H4122" s="90" t="n">
        <v>37377</v>
      </c>
      <c r="I4122" s="82" t="n">
        <v>0</v>
      </c>
      <c r="J4122" s="82" t="n">
        <v>0</v>
      </c>
      <c r="K4122" s="83" t="n">
        <f aca="false">IF(J4122=0,0,J4122/I4122)</f>
        <v>0</v>
      </c>
      <c r="L4122" s="83" t="n">
        <f aca="false">I4122/UOM</f>
        <v>0</v>
      </c>
      <c r="M4122" s="83" t="n">
        <f aca="false">J4122/UOM</f>
        <v>0</v>
      </c>
      <c r="N4122" s="84" t="str">
        <f aca="false">IF(F4122="P","PHY",IF(F4122="G","G",E4122))</f>
        <v>D</v>
      </c>
      <c r="O4122" s="84" t="str">
        <f aca="false">IF(ISNA(VLOOKUP(G4122,BadCanCurves,1,FALSE())),VLOOKUP(D4122,FOLIOS,6,FALSE()),"not used")</f>
        <v>not used</v>
      </c>
      <c r="P4122" s="84" t="n">
        <f aca="false">IF($N4122="P",VLOOKUP(H4122,PrcBuckets,2,FALSE()),0)</f>
        <v>0</v>
      </c>
      <c r="Q4122" s="84" t="n">
        <f aca="false">IF($N4122="D",VLOOKUP(H4122,BasisBuckets,2,FALSE()),0)</f>
        <v>10</v>
      </c>
      <c r="R4122" s="84" t="n">
        <f aca="false">IF($N4122="PHY",VLOOKUP(H4122,PGDBuckets,2,FALSE()),0)</f>
        <v>0</v>
      </c>
      <c r="S4122" s="84" t="n">
        <f aca="false">IF($N4122="G",VLOOKUP(H4122,PGDBuckets,2,FALSE()),0)</f>
        <v>0</v>
      </c>
      <c r="T4122" s="84" t="n">
        <f aca="false">SUM(P4122:S4122)</f>
        <v>10</v>
      </c>
      <c r="U4122" s="84" t="str">
        <f aca="false">IF(O4122="not used","-",O4122&amp;N4122&amp;T4122)</f>
        <v>-</v>
      </c>
      <c r="V4122" s="84" t="str">
        <f aca="false">IF(O4122="Not Used","-",VLOOKUP(D4122,FOLIOS,7,FALSE())&amp;H4122)</f>
        <v>-</v>
      </c>
      <c r="W4122" s="84" t="str">
        <f aca="false">IF(U4122="-","-",O4122&amp;E4122&amp;H4122)</f>
        <v>-</v>
      </c>
      <c r="X4122" s="85" t="str">
        <f aca="false">D4122&amp;G4122</f>
        <v>FT-CAND-ERMS-BASIF-TRANSCO/Z6</v>
      </c>
      <c r="AF4122" s="0" t="str">
        <f aca="false">D4122&amp;V4122</f>
        <v>FT-CAND-ERMS-BAS-</v>
      </c>
    </row>
    <row r="4123" customFormat="false" ht="12.75" hidden="false" customHeight="false" outlineLevel="0" collapsed="false">
      <c r="A4123" s="81" t="n">
        <v>36682</v>
      </c>
      <c r="B4123" s="82" t="s">
        <v>55</v>
      </c>
      <c r="C4123" s="82" t="s">
        <v>56</v>
      </c>
      <c r="D4123" s="82" t="s">
        <v>107</v>
      </c>
      <c r="E4123" s="82" t="s">
        <v>21</v>
      </c>
      <c r="F4123" s="81"/>
      <c r="G4123" s="82" t="s">
        <v>90</v>
      </c>
      <c r="H4123" s="90" t="n">
        <v>37408</v>
      </c>
      <c r="I4123" s="82" t="n">
        <v>0</v>
      </c>
      <c r="J4123" s="82" t="n">
        <v>0</v>
      </c>
      <c r="K4123" s="83" t="n">
        <f aca="false">IF(J4123=0,0,J4123/I4123)</f>
        <v>0</v>
      </c>
      <c r="L4123" s="83" t="n">
        <f aca="false">I4123/UOM</f>
        <v>0</v>
      </c>
      <c r="M4123" s="83" t="n">
        <f aca="false">J4123/UOM</f>
        <v>0</v>
      </c>
      <c r="N4123" s="84" t="str">
        <f aca="false">IF(F4123="P","PHY",IF(F4123="G","G",E4123))</f>
        <v>D</v>
      </c>
      <c r="O4123" s="84" t="str">
        <f aca="false">IF(ISNA(VLOOKUP(G4123,BadCanCurves,1,FALSE())),VLOOKUP(D4123,FOLIOS,6,FALSE()),"not used")</f>
        <v>not used</v>
      </c>
      <c r="P4123" s="84" t="n">
        <f aca="false">IF($N4123="P",VLOOKUP(H4123,PrcBuckets,2,FALSE()),0)</f>
        <v>0</v>
      </c>
      <c r="Q4123" s="84" t="n">
        <f aca="false">IF($N4123="D",VLOOKUP(H4123,BasisBuckets,2,FALSE()),0)</f>
        <v>10</v>
      </c>
      <c r="R4123" s="84" t="n">
        <f aca="false">IF($N4123="PHY",VLOOKUP(H4123,PGDBuckets,2,FALSE()),0)</f>
        <v>0</v>
      </c>
      <c r="S4123" s="84" t="n">
        <f aca="false">IF($N4123="G",VLOOKUP(H4123,PGDBuckets,2,FALSE()),0)</f>
        <v>0</v>
      </c>
      <c r="T4123" s="84" t="n">
        <f aca="false">SUM(P4123:S4123)</f>
        <v>10</v>
      </c>
      <c r="U4123" s="84" t="str">
        <f aca="false">IF(O4123="not used","-",O4123&amp;N4123&amp;T4123)</f>
        <v>-</v>
      </c>
      <c r="V4123" s="84" t="str">
        <f aca="false">IF(O4123="Not Used","-",VLOOKUP(D4123,FOLIOS,7,FALSE())&amp;H4123)</f>
        <v>-</v>
      </c>
      <c r="W4123" s="84" t="str">
        <f aca="false">IF(U4123="-","-",O4123&amp;E4123&amp;H4123)</f>
        <v>-</v>
      </c>
      <c r="X4123" s="85" t="str">
        <f aca="false">D4123&amp;G4123</f>
        <v>FT-CAND-ERMS-BASIF-TRANSCO/Z6</v>
      </c>
      <c r="AF4123" s="0" t="str">
        <f aca="false">D4123&amp;V4123</f>
        <v>FT-CAND-ERMS-BAS-</v>
      </c>
    </row>
    <row r="4124" customFormat="false" ht="12.75" hidden="false" customHeight="false" outlineLevel="0" collapsed="false">
      <c r="A4124" s="81" t="n">
        <v>36682</v>
      </c>
      <c r="B4124" s="82" t="s">
        <v>55</v>
      </c>
      <c r="C4124" s="82" t="s">
        <v>56</v>
      </c>
      <c r="D4124" s="82" t="s">
        <v>107</v>
      </c>
      <c r="E4124" s="82" t="s">
        <v>21</v>
      </c>
      <c r="F4124" s="81"/>
      <c r="G4124" s="82" t="s">
        <v>90</v>
      </c>
      <c r="H4124" s="90" t="n">
        <v>37438</v>
      </c>
      <c r="I4124" s="82" t="n">
        <v>0</v>
      </c>
      <c r="J4124" s="82" t="n">
        <v>0</v>
      </c>
      <c r="K4124" s="83" t="n">
        <f aca="false">IF(J4124=0,0,J4124/I4124)</f>
        <v>0</v>
      </c>
      <c r="L4124" s="83" t="n">
        <f aca="false">I4124/UOM</f>
        <v>0</v>
      </c>
      <c r="M4124" s="83" t="n">
        <f aca="false">J4124/UOM</f>
        <v>0</v>
      </c>
      <c r="N4124" s="84" t="str">
        <f aca="false">IF(F4124="P","PHY",IF(F4124="G","G",E4124))</f>
        <v>D</v>
      </c>
      <c r="O4124" s="84" t="str">
        <f aca="false">IF(ISNA(VLOOKUP(G4124,BadCanCurves,1,FALSE())),VLOOKUP(D4124,FOLIOS,6,FALSE()),"not used")</f>
        <v>not used</v>
      </c>
      <c r="P4124" s="84" t="n">
        <f aca="false">IF($N4124="P",VLOOKUP(H4124,PrcBuckets,2,FALSE()),0)</f>
        <v>0</v>
      </c>
      <c r="Q4124" s="84" t="n">
        <f aca="false">IF($N4124="D",VLOOKUP(H4124,BasisBuckets,2,FALSE()),0)</f>
        <v>10</v>
      </c>
      <c r="R4124" s="84" t="n">
        <f aca="false">IF($N4124="PHY",VLOOKUP(H4124,PGDBuckets,2,FALSE()),0)</f>
        <v>0</v>
      </c>
      <c r="S4124" s="84" t="n">
        <f aca="false">IF($N4124="G",VLOOKUP(H4124,PGDBuckets,2,FALSE()),0)</f>
        <v>0</v>
      </c>
      <c r="T4124" s="84" t="n">
        <f aca="false">SUM(P4124:S4124)</f>
        <v>10</v>
      </c>
      <c r="U4124" s="84" t="str">
        <f aca="false">IF(O4124="not used","-",O4124&amp;N4124&amp;T4124)</f>
        <v>-</v>
      </c>
      <c r="V4124" s="84" t="str">
        <f aca="false">IF(O4124="Not Used","-",VLOOKUP(D4124,FOLIOS,7,FALSE())&amp;H4124)</f>
        <v>-</v>
      </c>
      <c r="W4124" s="84" t="str">
        <f aca="false">IF(U4124="-","-",O4124&amp;E4124&amp;H4124)</f>
        <v>-</v>
      </c>
      <c r="X4124" s="85" t="str">
        <f aca="false">D4124&amp;G4124</f>
        <v>FT-CAND-ERMS-BASIF-TRANSCO/Z6</v>
      </c>
      <c r="AF4124" s="0" t="str">
        <f aca="false">D4124&amp;V4124</f>
        <v>FT-CAND-ERMS-BAS-</v>
      </c>
    </row>
    <row r="4125" customFormat="false" ht="12.75" hidden="false" customHeight="false" outlineLevel="0" collapsed="false">
      <c r="A4125" s="81" t="n">
        <v>36682</v>
      </c>
      <c r="B4125" s="82" t="s">
        <v>55</v>
      </c>
      <c r="C4125" s="82" t="s">
        <v>56</v>
      </c>
      <c r="D4125" s="82" t="s">
        <v>107</v>
      </c>
      <c r="E4125" s="82" t="s">
        <v>21</v>
      </c>
      <c r="F4125" s="81"/>
      <c r="G4125" s="82" t="s">
        <v>90</v>
      </c>
      <c r="H4125" s="90" t="n">
        <v>37469</v>
      </c>
      <c r="I4125" s="82" t="n">
        <v>0</v>
      </c>
      <c r="J4125" s="82" t="n">
        <v>0</v>
      </c>
      <c r="K4125" s="83" t="n">
        <f aca="false">IF(J4125=0,0,J4125/I4125)</f>
        <v>0</v>
      </c>
      <c r="L4125" s="83" t="n">
        <f aca="false">I4125/UOM</f>
        <v>0</v>
      </c>
      <c r="M4125" s="83" t="n">
        <f aca="false">J4125/UOM</f>
        <v>0</v>
      </c>
      <c r="N4125" s="84" t="str">
        <f aca="false">IF(F4125="P","PHY",IF(F4125="G","G",E4125))</f>
        <v>D</v>
      </c>
      <c r="O4125" s="84" t="str">
        <f aca="false">IF(ISNA(VLOOKUP(G4125,BadCanCurves,1,FALSE())),VLOOKUP(D4125,FOLIOS,6,FALSE()),"not used")</f>
        <v>not used</v>
      </c>
      <c r="P4125" s="84" t="n">
        <f aca="false">IF($N4125="P",VLOOKUP(H4125,PrcBuckets,2,FALSE()),0)</f>
        <v>0</v>
      </c>
      <c r="Q4125" s="84" t="n">
        <f aca="false">IF($N4125="D",VLOOKUP(H4125,BasisBuckets,2,FALSE()),0)</f>
        <v>10</v>
      </c>
      <c r="R4125" s="84" t="n">
        <f aca="false">IF($N4125="PHY",VLOOKUP(H4125,PGDBuckets,2,FALSE()),0)</f>
        <v>0</v>
      </c>
      <c r="S4125" s="84" t="n">
        <f aca="false">IF($N4125="G",VLOOKUP(H4125,PGDBuckets,2,FALSE()),0)</f>
        <v>0</v>
      </c>
      <c r="T4125" s="84" t="n">
        <f aca="false">SUM(P4125:S4125)</f>
        <v>10</v>
      </c>
      <c r="U4125" s="84" t="str">
        <f aca="false">IF(O4125="not used","-",O4125&amp;N4125&amp;T4125)</f>
        <v>-</v>
      </c>
      <c r="V4125" s="84" t="str">
        <f aca="false">IF(O4125="Not Used","-",VLOOKUP(D4125,FOLIOS,7,FALSE())&amp;H4125)</f>
        <v>-</v>
      </c>
      <c r="W4125" s="84" t="str">
        <f aca="false">IF(U4125="-","-",O4125&amp;E4125&amp;H4125)</f>
        <v>-</v>
      </c>
      <c r="X4125" s="85" t="str">
        <f aca="false">D4125&amp;G4125</f>
        <v>FT-CAND-ERMS-BASIF-TRANSCO/Z6</v>
      </c>
      <c r="AF4125" s="0" t="str">
        <f aca="false">D4125&amp;V4125</f>
        <v>FT-CAND-ERMS-BAS-</v>
      </c>
    </row>
    <row r="4126" customFormat="false" ht="12.75" hidden="false" customHeight="false" outlineLevel="0" collapsed="false">
      <c r="A4126" s="81" t="n">
        <v>36682</v>
      </c>
      <c r="B4126" s="82" t="s">
        <v>55</v>
      </c>
      <c r="C4126" s="82" t="s">
        <v>56</v>
      </c>
      <c r="D4126" s="82" t="s">
        <v>107</v>
      </c>
      <c r="E4126" s="82" t="s">
        <v>21</v>
      </c>
      <c r="F4126" s="81"/>
      <c r="G4126" s="82" t="s">
        <v>90</v>
      </c>
      <c r="H4126" s="90" t="n">
        <v>37500</v>
      </c>
      <c r="I4126" s="82" t="n">
        <v>0</v>
      </c>
      <c r="J4126" s="82" t="n">
        <v>0</v>
      </c>
      <c r="K4126" s="83" t="n">
        <f aca="false">IF(J4126=0,0,J4126/I4126)</f>
        <v>0</v>
      </c>
      <c r="L4126" s="83" t="n">
        <f aca="false">I4126/UOM</f>
        <v>0</v>
      </c>
      <c r="M4126" s="83" t="n">
        <f aca="false">J4126/UOM</f>
        <v>0</v>
      </c>
      <c r="N4126" s="84" t="str">
        <f aca="false">IF(F4126="P","PHY",IF(F4126="G","G",E4126))</f>
        <v>D</v>
      </c>
      <c r="O4126" s="84" t="str">
        <f aca="false">IF(ISNA(VLOOKUP(G4126,BadCanCurves,1,FALSE())),VLOOKUP(D4126,FOLIOS,6,FALSE()),"not used")</f>
        <v>not used</v>
      </c>
      <c r="P4126" s="84" t="n">
        <f aca="false">IF($N4126="P",VLOOKUP(H4126,PrcBuckets,2,FALSE()),0)</f>
        <v>0</v>
      </c>
      <c r="Q4126" s="84" t="n">
        <f aca="false">IF($N4126="D",VLOOKUP(H4126,BasisBuckets,2,FALSE()),0)</f>
        <v>10</v>
      </c>
      <c r="R4126" s="84" t="n">
        <f aca="false">IF($N4126="PHY",VLOOKUP(H4126,PGDBuckets,2,FALSE()),0)</f>
        <v>0</v>
      </c>
      <c r="S4126" s="84" t="n">
        <f aca="false">IF($N4126="G",VLOOKUP(H4126,PGDBuckets,2,FALSE()),0)</f>
        <v>0</v>
      </c>
      <c r="T4126" s="84" t="n">
        <f aca="false">SUM(P4126:S4126)</f>
        <v>10</v>
      </c>
      <c r="U4126" s="84" t="str">
        <f aca="false">IF(O4126="not used","-",O4126&amp;N4126&amp;T4126)</f>
        <v>-</v>
      </c>
      <c r="V4126" s="84" t="str">
        <f aca="false">IF(O4126="Not Used","-",VLOOKUP(D4126,FOLIOS,7,FALSE())&amp;H4126)</f>
        <v>-</v>
      </c>
      <c r="W4126" s="84" t="str">
        <f aca="false">IF(U4126="-","-",O4126&amp;E4126&amp;H4126)</f>
        <v>-</v>
      </c>
      <c r="X4126" s="85" t="str">
        <f aca="false">D4126&amp;G4126</f>
        <v>FT-CAND-ERMS-BASIF-TRANSCO/Z6</v>
      </c>
      <c r="AF4126" s="0" t="str">
        <f aca="false">D4126&amp;V4126</f>
        <v>FT-CAND-ERMS-BAS-</v>
      </c>
    </row>
    <row r="4127" customFormat="false" ht="12.75" hidden="false" customHeight="false" outlineLevel="0" collapsed="false">
      <c r="A4127" s="81" t="n">
        <v>36682</v>
      </c>
      <c r="B4127" s="82" t="s">
        <v>55</v>
      </c>
      <c r="C4127" s="82" t="s">
        <v>56</v>
      </c>
      <c r="D4127" s="82" t="s">
        <v>107</v>
      </c>
      <c r="E4127" s="82" t="s">
        <v>21</v>
      </c>
      <c r="F4127" s="81"/>
      <c r="G4127" s="82" t="s">
        <v>90</v>
      </c>
      <c r="H4127" s="90" t="n">
        <v>37530</v>
      </c>
      <c r="I4127" s="82" t="n">
        <v>0</v>
      </c>
      <c r="J4127" s="82" t="n">
        <v>0</v>
      </c>
      <c r="K4127" s="83" t="n">
        <f aca="false">IF(J4127=0,0,J4127/I4127)</f>
        <v>0</v>
      </c>
      <c r="L4127" s="83" t="n">
        <f aca="false">I4127/UOM</f>
        <v>0</v>
      </c>
      <c r="M4127" s="83" t="n">
        <f aca="false">J4127/UOM</f>
        <v>0</v>
      </c>
      <c r="N4127" s="84" t="str">
        <f aca="false">IF(F4127="P","PHY",IF(F4127="G","G",E4127))</f>
        <v>D</v>
      </c>
      <c r="O4127" s="84" t="str">
        <f aca="false">IF(ISNA(VLOOKUP(G4127,BadCanCurves,1,FALSE())),VLOOKUP(D4127,FOLIOS,6,FALSE()),"not used")</f>
        <v>not used</v>
      </c>
      <c r="P4127" s="84" t="n">
        <f aca="false">IF($N4127="P",VLOOKUP(H4127,PrcBuckets,2,FALSE()),0)</f>
        <v>0</v>
      </c>
      <c r="Q4127" s="84" t="n">
        <f aca="false">IF($N4127="D",VLOOKUP(H4127,BasisBuckets,2,FALSE()),0)</f>
        <v>10</v>
      </c>
      <c r="R4127" s="84" t="n">
        <f aca="false">IF($N4127="PHY",VLOOKUP(H4127,PGDBuckets,2,FALSE()),0)</f>
        <v>0</v>
      </c>
      <c r="S4127" s="84" t="n">
        <f aca="false">IF($N4127="G",VLOOKUP(H4127,PGDBuckets,2,FALSE()),0)</f>
        <v>0</v>
      </c>
      <c r="T4127" s="84" t="n">
        <f aca="false">SUM(P4127:S4127)</f>
        <v>10</v>
      </c>
      <c r="U4127" s="84" t="str">
        <f aca="false">IF(O4127="not used","-",O4127&amp;N4127&amp;T4127)</f>
        <v>-</v>
      </c>
      <c r="V4127" s="84" t="str">
        <f aca="false">IF(O4127="Not Used","-",VLOOKUP(D4127,FOLIOS,7,FALSE())&amp;H4127)</f>
        <v>-</v>
      </c>
      <c r="W4127" s="84" t="str">
        <f aca="false">IF(U4127="-","-",O4127&amp;E4127&amp;H4127)</f>
        <v>-</v>
      </c>
      <c r="X4127" s="85" t="str">
        <f aca="false">D4127&amp;G4127</f>
        <v>FT-CAND-ERMS-BASIF-TRANSCO/Z6</v>
      </c>
      <c r="AF4127" s="0" t="str">
        <f aca="false">D4127&amp;V4127</f>
        <v>FT-CAND-ERMS-BAS-</v>
      </c>
    </row>
    <row r="4128" customFormat="false" ht="12.75" hidden="false" customHeight="false" outlineLevel="0" collapsed="false">
      <c r="A4128" s="81" t="n">
        <v>36682</v>
      </c>
      <c r="B4128" s="82" t="s">
        <v>55</v>
      </c>
      <c r="C4128" s="82" t="s">
        <v>56</v>
      </c>
      <c r="D4128" s="82" t="s">
        <v>107</v>
      </c>
      <c r="E4128" s="82" t="s">
        <v>21</v>
      </c>
      <c r="F4128" s="81"/>
      <c r="G4128" s="82" t="s">
        <v>90</v>
      </c>
      <c r="H4128" s="90" t="n">
        <v>37561</v>
      </c>
      <c r="I4128" s="82" t="n">
        <v>0</v>
      </c>
      <c r="J4128" s="82" t="n">
        <v>0</v>
      </c>
      <c r="K4128" s="83" t="n">
        <f aca="false">IF(J4128=0,0,J4128/I4128)</f>
        <v>0</v>
      </c>
      <c r="L4128" s="83" t="n">
        <f aca="false">I4128/UOM</f>
        <v>0</v>
      </c>
      <c r="M4128" s="83" t="n">
        <f aca="false">J4128/UOM</f>
        <v>0</v>
      </c>
      <c r="N4128" s="84" t="str">
        <f aca="false">IF(F4128="P","PHY",IF(F4128="G","G",E4128))</f>
        <v>D</v>
      </c>
      <c r="O4128" s="84" t="str">
        <f aca="false">IF(ISNA(VLOOKUP(G4128,BadCanCurves,1,FALSE())),VLOOKUP(D4128,FOLIOS,6,FALSE()),"not used")</f>
        <v>not used</v>
      </c>
      <c r="P4128" s="84" t="n">
        <f aca="false">IF($N4128="P",VLOOKUP(H4128,PrcBuckets,2,FALSE()),0)</f>
        <v>0</v>
      </c>
      <c r="Q4128" s="84" t="n">
        <f aca="false">IF($N4128="D",VLOOKUP(H4128,BasisBuckets,2,FALSE()),0)</f>
        <v>10</v>
      </c>
      <c r="R4128" s="84" t="n">
        <f aca="false">IF($N4128="PHY",VLOOKUP(H4128,PGDBuckets,2,FALSE()),0)</f>
        <v>0</v>
      </c>
      <c r="S4128" s="84" t="n">
        <f aca="false">IF($N4128="G",VLOOKUP(H4128,PGDBuckets,2,FALSE()),0)</f>
        <v>0</v>
      </c>
      <c r="T4128" s="84" t="n">
        <f aca="false">SUM(P4128:S4128)</f>
        <v>10</v>
      </c>
      <c r="U4128" s="84" t="str">
        <f aca="false">IF(O4128="not used","-",O4128&amp;N4128&amp;T4128)</f>
        <v>-</v>
      </c>
      <c r="V4128" s="84" t="str">
        <f aca="false">IF(O4128="Not Used","-",VLOOKUP(D4128,FOLIOS,7,FALSE())&amp;H4128)</f>
        <v>-</v>
      </c>
      <c r="W4128" s="84" t="str">
        <f aca="false">IF(U4128="-","-",O4128&amp;E4128&amp;H4128)</f>
        <v>-</v>
      </c>
      <c r="X4128" s="85" t="str">
        <f aca="false">D4128&amp;G4128</f>
        <v>FT-CAND-ERMS-BASIF-TRANSCO/Z6</v>
      </c>
      <c r="AF4128" s="0" t="str">
        <f aca="false">D4128&amp;V4128</f>
        <v>FT-CAND-ERMS-BAS-</v>
      </c>
    </row>
    <row r="4129" customFormat="false" ht="12.75" hidden="false" customHeight="false" outlineLevel="0" collapsed="false">
      <c r="A4129" s="81" t="n">
        <v>36682</v>
      </c>
      <c r="B4129" s="82" t="s">
        <v>55</v>
      </c>
      <c r="C4129" s="82" t="s">
        <v>56</v>
      </c>
      <c r="D4129" s="82" t="s">
        <v>107</v>
      </c>
      <c r="E4129" s="82" t="s">
        <v>21</v>
      </c>
      <c r="F4129" s="81"/>
      <c r="G4129" s="82" t="s">
        <v>90</v>
      </c>
      <c r="H4129" s="90" t="n">
        <v>37591</v>
      </c>
      <c r="I4129" s="82" t="n">
        <v>0</v>
      </c>
      <c r="J4129" s="82" t="n">
        <v>0</v>
      </c>
      <c r="K4129" s="83" t="n">
        <f aca="false">IF(J4129=0,0,J4129/I4129)</f>
        <v>0</v>
      </c>
      <c r="L4129" s="83" t="n">
        <f aca="false">I4129/UOM</f>
        <v>0</v>
      </c>
      <c r="M4129" s="83" t="n">
        <f aca="false">J4129/UOM</f>
        <v>0</v>
      </c>
      <c r="N4129" s="84" t="str">
        <f aca="false">IF(F4129="P","PHY",IF(F4129="G","G",E4129))</f>
        <v>D</v>
      </c>
      <c r="O4129" s="84" t="str">
        <f aca="false">IF(ISNA(VLOOKUP(G4129,BadCanCurves,1,FALSE())),VLOOKUP(D4129,FOLIOS,6,FALSE()),"not used")</f>
        <v>not used</v>
      </c>
      <c r="P4129" s="84" t="n">
        <f aca="false">IF($N4129="P",VLOOKUP(H4129,PrcBuckets,2,FALSE()),0)</f>
        <v>0</v>
      </c>
      <c r="Q4129" s="84" t="n">
        <f aca="false">IF($N4129="D",VLOOKUP(H4129,BasisBuckets,2,FALSE()),0)</f>
        <v>10</v>
      </c>
      <c r="R4129" s="84" t="n">
        <f aca="false">IF($N4129="PHY",VLOOKUP(H4129,PGDBuckets,2,FALSE()),0)</f>
        <v>0</v>
      </c>
      <c r="S4129" s="84" t="n">
        <f aca="false">IF($N4129="G",VLOOKUP(H4129,PGDBuckets,2,FALSE()),0)</f>
        <v>0</v>
      </c>
      <c r="T4129" s="84" t="n">
        <f aca="false">SUM(P4129:S4129)</f>
        <v>10</v>
      </c>
      <c r="U4129" s="84" t="str">
        <f aca="false">IF(O4129="not used","-",O4129&amp;N4129&amp;T4129)</f>
        <v>-</v>
      </c>
      <c r="V4129" s="84" t="str">
        <f aca="false">IF(O4129="Not Used","-",VLOOKUP(D4129,FOLIOS,7,FALSE())&amp;H4129)</f>
        <v>-</v>
      </c>
      <c r="W4129" s="84" t="str">
        <f aca="false">IF(U4129="-","-",O4129&amp;E4129&amp;H4129)</f>
        <v>-</v>
      </c>
      <c r="X4129" s="85" t="str">
        <f aca="false">D4129&amp;G4129</f>
        <v>FT-CAND-ERMS-BASIF-TRANSCO/Z6</v>
      </c>
      <c r="AF4129" s="0" t="str">
        <f aca="false">D4129&amp;V4129</f>
        <v>FT-CAND-ERMS-BAS-</v>
      </c>
    </row>
    <row r="4130" customFormat="false" ht="12.75" hidden="false" customHeight="false" outlineLevel="0" collapsed="false">
      <c r="A4130" s="81" t="n">
        <v>36682</v>
      </c>
      <c r="B4130" s="82" t="s">
        <v>55</v>
      </c>
      <c r="C4130" s="82" t="s">
        <v>56</v>
      </c>
      <c r="D4130" s="82" t="s">
        <v>107</v>
      </c>
      <c r="E4130" s="82" t="s">
        <v>21</v>
      </c>
      <c r="F4130" s="81"/>
      <c r="G4130" s="82" t="s">
        <v>90</v>
      </c>
      <c r="H4130" s="90" t="n">
        <v>37622</v>
      </c>
      <c r="I4130" s="82" t="n">
        <v>0</v>
      </c>
      <c r="J4130" s="82" t="n">
        <v>0</v>
      </c>
      <c r="K4130" s="83" t="n">
        <f aca="false">IF(J4130=0,0,J4130/I4130)</f>
        <v>0</v>
      </c>
      <c r="L4130" s="83" t="n">
        <f aca="false">I4130/UOM</f>
        <v>0</v>
      </c>
      <c r="M4130" s="83" t="n">
        <f aca="false">J4130/UOM</f>
        <v>0</v>
      </c>
      <c r="N4130" s="84" t="str">
        <f aca="false">IF(F4130="P","PHY",IF(F4130="G","G",E4130))</f>
        <v>D</v>
      </c>
      <c r="O4130" s="84" t="str">
        <f aca="false">IF(ISNA(VLOOKUP(G4130,BadCanCurves,1,FALSE())),VLOOKUP(D4130,FOLIOS,6,FALSE()),"not used")</f>
        <v>not used</v>
      </c>
      <c r="P4130" s="84" t="n">
        <f aca="false">IF($N4130="P",VLOOKUP(H4130,PrcBuckets,2,FALSE()),0)</f>
        <v>0</v>
      </c>
      <c r="Q4130" s="84" t="n">
        <f aca="false">IF($N4130="D",VLOOKUP(H4130,BasisBuckets,2,FALSE()),0)</f>
        <v>11</v>
      </c>
      <c r="R4130" s="84" t="n">
        <f aca="false">IF($N4130="PHY",VLOOKUP(H4130,PGDBuckets,2,FALSE()),0)</f>
        <v>0</v>
      </c>
      <c r="S4130" s="84" t="n">
        <f aca="false">IF($N4130="G",VLOOKUP(H4130,PGDBuckets,2,FALSE()),0)</f>
        <v>0</v>
      </c>
      <c r="T4130" s="84" t="n">
        <f aca="false">SUM(P4130:S4130)</f>
        <v>11</v>
      </c>
      <c r="U4130" s="84" t="str">
        <f aca="false">IF(O4130="not used","-",O4130&amp;N4130&amp;T4130)</f>
        <v>-</v>
      </c>
      <c r="V4130" s="84" t="str">
        <f aca="false">IF(O4130="Not Used","-",VLOOKUP(D4130,FOLIOS,7,FALSE())&amp;H4130)</f>
        <v>-</v>
      </c>
      <c r="W4130" s="84" t="str">
        <f aca="false">IF(U4130="-","-",O4130&amp;E4130&amp;H4130)</f>
        <v>-</v>
      </c>
      <c r="X4130" s="85" t="str">
        <f aca="false">D4130&amp;G4130</f>
        <v>FT-CAND-ERMS-BASIF-TRANSCO/Z6</v>
      </c>
      <c r="AF4130" s="0" t="str">
        <f aca="false">D4130&amp;V4130</f>
        <v>FT-CAND-ERMS-BAS-</v>
      </c>
    </row>
    <row r="4131" customFormat="false" ht="12.75" hidden="false" customHeight="false" outlineLevel="0" collapsed="false">
      <c r="A4131" s="81" t="n">
        <v>36682</v>
      </c>
      <c r="B4131" s="82" t="s">
        <v>55</v>
      </c>
      <c r="C4131" s="82" t="s">
        <v>56</v>
      </c>
      <c r="D4131" s="82" t="s">
        <v>107</v>
      </c>
      <c r="E4131" s="82" t="s">
        <v>21</v>
      </c>
      <c r="F4131" s="81"/>
      <c r="G4131" s="82" t="s">
        <v>90</v>
      </c>
      <c r="H4131" s="90" t="n">
        <v>37653</v>
      </c>
      <c r="I4131" s="82" t="n">
        <v>0</v>
      </c>
      <c r="J4131" s="82" t="n">
        <v>0</v>
      </c>
      <c r="K4131" s="83" t="n">
        <f aca="false">IF(J4131=0,0,J4131/I4131)</f>
        <v>0</v>
      </c>
      <c r="L4131" s="83" t="n">
        <f aca="false">I4131/UOM</f>
        <v>0</v>
      </c>
      <c r="M4131" s="83" t="n">
        <f aca="false">J4131/UOM</f>
        <v>0</v>
      </c>
      <c r="N4131" s="84" t="str">
        <f aca="false">IF(F4131="P","PHY",IF(F4131="G","G",E4131))</f>
        <v>D</v>
      </c>
      <c r="O4131" s="84" t="str">
        <f aca="false">IF(ISNA(VLOOKUP(G4131,BadCanCurves,1,FALSE())),VLOOKUP(D4131,FOLIOS,6,FALSE()),"not used")</f>
        <v>not used</v>
      </c>
      <c r="P4131" s="84" t="n">
        <f aca="false">IF($N4131="P",VLOOKUP(H4131,PrcBuckets,2,FALSE()),0)</f>
        <v>0</v>
      </c>
      <c r="Q4131" s="84" t="n">
        <f aca="false">IF($N4131="D",VLOOKUP(H4131,BasisBuckets,2,FALSE()),0)</f>
        <v>11</v>
      </c>
      <c r="R4131" s="84" t="n">
        <f aca="false">IF($N4131="PHY",VLOOKUP(H4131,PGDBuckets,2,FALSE()),0)</f>
        <v>0</v>
      </c>
      <c r="S4131" s="84" t="n">
        <f aca="false">IF($N4131="G",VLOOKUP(H4131,PGDBuckets,2,FALSE()),0)</f>
        <v>0</v>
      </c>
      <c r="T4131" s="84" t="n">
        <f aca="false">SUM(P4131:S4131)</f>
        <v>11</v>
      </c>
      <c r="U4131" s="84" t="str">
        <f aca="false">IF(O4131="not used","-",O4131&amp;N4131&amp;T4131)</f>
        <v>-</v>
      </c>
      <c r="V4131" s="84" t="str">
        <f aca="false">IF(O4131="Not Used","-",VLOOKUP(D4131,FOLIOS,7,FALSE())&amp;H4131)</f>
        <v>-</v>
      </c>
      <c r="W4131" s="84" t="str">
        <f aca="false">IF(U4131="-","-",O4131&amp;E4131&amp;H4131)</f>
        <v>-</v>
      </c>
      <c r="X4131" s="85" t="str">
        <f aca="false">D4131&amp;G4131</f>
        <v>FT-CAND-ERMS-BASIF-TRANSCO/Z6</v>
      </c>
      <c r="AF4131" s="0" t="str">
        <f aca="false">D4131&amp;V4131</f>
        <v>FT-CAND-ERMS-BAS-</v>
      </c>
    </row>
    <row r="4132" customFormat="false" ht="12.75" hidden="false" customHeight="false" outlineLevel="0" collapsed="false">
      <c r="A4132" s="81" t="n">
        <v>36682</v>
      </c>
      <c r="B4132" s="82" t="s">
        <v>55</v>
      </c>
      <c r="C4132" s="82" t="s">
        <v>56</v>
      </c>
      <c r="D4132" s="82" t="s">
        <v>107</v>
      </c>
      <c r="E4132" s="82" t="s">
        <v>21</v>
      </c>
      <c r="F4132" s="81"/>
      <c r="G4132" s="82" t="s">
        <v>90</v>
      </c>
      <c r="H4132" s="90" t="n">
        <v>37681</v>
      </c>
      <c r="I4132" s="82" t="n">
        <v>0</v>
      </c>
      <c r="J4132" s="82" t="n">
        <v>0</v>
      </c>
      <c r="K4132" s="83" t="n">
        <f aca="false">IF(J4132=0,0,J4132/I4132)</f>
        <v>0</v>
      </c>
      <c r="L4132" s="83" t="n">
        <f aca="false">I4132/UOM</f>
        <v>0</v>
      </c>
      <c r="M4132" s="83" t="n">
        <f aca="false">J4132/UOM</f>
        <v>0</v>
      </c>
      <c r="N4132" s="84" t="str">
        <f aca="false">IF(F4132="P","PHY",IF(F4132="G","G",E4132))</f>
        <v>D</v>
      </c>
      <c r="O4132" s="84" t="str">
        <f aca="false">IF(ISNA(VLOOKUP(G4132,BadCanCurves,1,FALSE())),VLOOKUP(D4132,FOLIOS,6,FALSE()),"not used")</f>
        <v>not used</v>
      </c>
      <c r="P4132" s="84" t="n">
        <f aca="false">IF($N4132="P",VLOOKUP(H4132,PrcBuckets,2,FALSE()),0)</f>
        <v>0</v>
      </c>
      <c r="Q4132" s="84" t="n">
        <f aca="false">IF($N4132="D",VLOOKUP(H4132,BasisBuckets,2,FALSE()),0)</f>
        <v>11</v>
      </c>
      <c r="R4132" s="84" t="n">
        <f aca="false">IF($N4132="PHY",VLOOKUP(H4132,PGDBuckets,2,FALSE()),0)</f>
        <v>0</v>
      </c>
      <c r="S4132" s="84" t="n">
        <f aca="false">IF($N4132="G",VLOOKUP(H4132,PGDBuckets,2,FALSE()),0)</f>
        <v>0</v>
      </c>
      <c r="T4132" s="84" t="n">
        <f aca="false">SUM(P4132:S4132)</f>
        <v>11</v>
      </c>
      <c r="U4132" s="84" t="str">
        <f aca="false">IF(O4132="not used","-",O4132&amp;N4132&amp;T4132)</f>
        <v>-</v>
      </c>
      <c r="V4132" s="84" t="str">
        <f aca="false">IF(O4132="Not Used","-",VLOOKUP(D4132,FOLIOS,7,FALSE())&amp;H4132)</f>
        <v>-</v>
      </c>
      <c r="W4132" s="84" t="str">
        <f aca="false">IF(U4132="-","-",O4132&amp;E4132&amp;H4132)</f>
        <v>-</v>
      </c>
      <c r="X4132" s="85" t="str">
        <f aca="false">D4132&amp;G4132</f>
        <v>FT-CAND-ERMS-BASIF-TRANSCO/Z6</v>
      </c>
      <c r="AF4132" s="0" t="str">
        <f aca="false">D4132&amp;V4132</f>
        <v>FT-CAND-ERMS-BAS-</v>
      </c>
    </row>
    <row r="4133" customFormat="false" ht="12.75" hidden="false" customHeight="false" outlineLevel="0" collapsed="false">
      <c r="A4133" s="81" t="n">
        <v>36682</v>
      </c>
      <c r="B4133" s="82" t="s">
        <v>55</v>
      </c>
      <c r="C4133" s="82" t="s">
        <v>56</v>
      </c>
      <c r="D4133" s="82" t="s">
        <v>107</v>
      </c>
      <c r="E4133" s="82" t="s">
        <v>21</v>
      </c>
      <c r="F4133" s="81"/>
      <c r="G4133" s="82" t="s">
        <v>90</v>
      </c>
      <c r="H4133" s="90" t="n">
        <v>37712</v>
      </c>
      <c r="I4133" s="82" t="n">
        <v>0</v>
      </c>
      <c r="J4133" s="82" t="n">
        <v>0</v>
      </c>
      <c r="K4133" s="83" t="n">
        <f aca="false">IF(J4133=0,0,J4133/I4133)</f>
        <v>0</v>
      </c>
      <c r="L4133" s="83" t="n">
        <f aca="false">I4133/UOM</f>
        <v>0</v>
      </c>
      <c r="M4133" s="83" t="n">
        <f aca="false">J4133/UOM</f>
        <v>0</v>
      </c>
      <c r="N4133" s="84" t="str">
        <f aca="false">IF(F4133="P","PHY",IF(F4133="G","G",E4133))</f>
        <v>D</v>
      </c>
      <c r="O4133" s="84" t="str">
        <f aca="false">IF(ISNA(VLOOKUP(G4133,BadCanCurves,1,FALSE())),VLOOKUP(D4133,FOLIOS,6,FALSE()),"not used")</f>
        <v>not used</v>
      </c>
      <c r="P4133" s="84" t="n">
        <f aca="false">IF($N4133="P",VLOOKUP(H4133,PrcBuckets,2,FALSE()),0)</f>
        <v>0</v>
      </c>
      <c r="Q4133" s="84" t="n">
        <f aca="false">IF($N4133="D",VLOOKUP(H4133,BasisBuckets,2,FALSE()),0)</f>
        <v>11</v>
      </c>
      <c r="R4133" s="84" t="n">
        <f aca="false">IF($N4133="PHY",VLOOKUP(H4133,PGDBuckets,2,FALSE()),0)</f>
        <v>0</v>
      </c>
      <c r="S4133" s="84" t="n">
        <f aca="false">IF($N4133="G",VLOOKUP(H4133,PGDBuckets,2,FALSE()),0)</f>
        <v>0</v>
      </c>
      <c r="T4133" s="84" t="n">
        <f aca="false">SUM(P4133:S4133)</f>
        <v>11</v>
      </c>
      <c r="U4133" s="84" t="str">
        <f aca="false">IF(O4133="not used","-",O4133&amp;N4133&amp;T4133)</f>
        <v>-</v>
      </c>
      <c r="V4133" s="84" t="str">
        <f aca="false">IF(O4133="Not Used","-",VLOOKUP(D4133,FOLIOS,7,FALSE())&amp;H4133)</f>
        <v>-</v>
      </c>
      <c r="W4133" s="84" t="str">
        <f aca="false">IF(U4133="-","-",O4133&amp;E4133&amp;H4133)</f>
        <v>-</v>
      </c>
      <c r="X4133" s="85" t="str">
        <f aca="false">D4133&amp;G4133</f>
        <v>FT-CAND-ERMS-BASIF-TRANSCO/Z6</v>
      </c>
      <c r="AF4133" s="0" t="str">
        <f aca="false">D4133&amp;V4133</f>
        <v>FT-CAND-ERMS-BAS-</v>
      </c>
    </row>
    <row r="4134" customFormat="false" ht="12.75" hidden="false" customHeight="false" outlineLevel="0" collapsed="false">
      <c r="A4134" s="81" t="n">
        <v>36682</v>
      </c>
      <c r="B4134" s="82" t="s">
        <v>55</v>
      </c>
      <c r="C4134" s="82" t="s">
        <v>56</v>
      </c>
      <c r="D4134" s="82" t="s">
        <v>107</v>
      </c>
      <c r="E4134" s="82" t="s">
        <v>21</v>
      </c>
      <c r="F4134" s="81"/>
      <c r="G4134" s="82" t="s">
        <v>90</v>
      </c>
      <c r="H4134" s="90" t="n">
        <v>37742</v>
      </c>
      <c r="I4134" s="82" t="n">
        <v>0</v>
      </c>
      <c r="J4134" s="82" t="n">
        <v>0</v>
      </c>
      <c r="K4134" s="83" t="n">
        <f aca="false">IF(J4134=0,0,J4134/I4134)</f>
        <v>0</v>
      </c>
      <c r="L4134" s="83" t="n">
        <f aca="false">I4134/UOM</f>
        <v>0</v>
      </c>
      <c r="M4134" s="83" t="n">
        <f aca="false">J4134/UOM</f>
        <v>0</v>
      </c>
      <c r="N4134" s="84" t="str">
        <f aca="false">IF(F4134="P","PHY",IF(F4134="G","G",E4134))</f>
        <v>D</v>
      </c>
      <c r="O4134" s="84" t="str">
        <f aca="false">IF(ISNA(VLOOKUP(G4134,BadCanCurves,1,FALSE())),VLOOKUP(D4134,FOLIOS,6,FALSE()),"not used")</f>
        <v>not used</v>
      </c>
      <c r="P4134" s="84" t="n">
        <f aca="false">IF($N4134="P",VLOOKUP(H4134,PrcBuckets,2,FALSE()),0)</f>
        <v>0</v>
      </c>
      <c r="Q4134" s="84" t="n">
        <f aca="false">IF($N4134="D",VLOOKUP(H4134,BasisBuckets,2,FALSE()),0)</f>
        <v>11</v>
      </c>
      <c r="R4134" s="84" t="n">
        <f aca="false">IF($N4134="PHY",VLOOKUP(H4134,PGDBuckets,2,FALSE()),0)</f>
        <v>0</v>
      </c>
      <c r="S4134" s="84" t="n">
        <f aca="false">IF($N4134="G",VLOOKUP(H4134,PGDBuckets,2,FALSE()),0)</f>
        <v>0</v>
      </c>
      <c r="T4134" s="84" t="n">
        <f aca="false">SUM(P4134:S4134)</f>
        <v>11</v>
      </c>
      <c r="U4134" s="84" t="str">
        <f aca="false">IF(O4134="not used","-",O4134&amp;N4134&amp;T4134)</f>
        <v>-</v>
      </c>
      <c r="V4134" s="84" t="str">
        <f aca="false">IF(O4134="Not Used","-",VLOOKUP(D4134,FOLIOS,7,FALSE())&amp;H4134)</f>
        <v>-</v>
      </c>
      <c r="W4134" s="84" t="str">
        <f aca="false">IF(U4134="-","-",O4134&amp;E4134&amp;H4134)</f>
        <v>-</v>
      </c>
      <c r="X4134" s="85" t="str">
        <f aca="false">D4134&amp;G4134</f>
        <v>FT-CAND-ERMS-BASIF-TRANSCO/Z6</v>
      </c>
      <c r="AF4134" s="0" t="str">
        <f aca="false">D4134&amp;V4134</f>
        <v>FT-CAND-ERMS-BAS-</v>
      </c>
    </row>
    <row r="4135" customFormat="false" ht="12.75" hidden="false" customHeight="false" outlineLevel="0" collapsed="false">
      <c r="A4135" s="81" t="n">
        <v>36682</v>
      </c>
      <c r="B4135" s="82" t="s">
        <v>55</v>
      </c>
      <c r="C4135" s="82" t="s">
        <v>56</v>
      </c>
      <c r="D4135" s="82" t="s">
        <v>107</v>
      </c>
      <c r="E4135" s="82" t="s">
        <v>21</v>
      </c>
      <c r="F4135" s="81"/>
      <c r="G4135" s="82" t="s">
        <v>90</v>
      </c>
      <c r="H4135" s="90" t="n">
        <v>37773</v>
      </c>
      <c r="I4135" s="82" t="n">
        <v>0</v>
      </c>
      <c r="J4135" s="82" t="n">
        <v>0</v>
      </c>
      <c r="K4135" s="83" t="n">
        <f aca="false">IF(J4135=0,0,J4135/I4135)</f>
        <v>0</v>
      </c>
      <c r="L4135" s="83" t="n">
        <f aca="false">I4135/UOM</f>
        <v>0</v>
      </c>
      <c r="M4135" s="83" t="n">
        <f aca="false">J4135/UOM</f>
        <v>0</v>
      </c>
      <c r="N4135" s="84" t="str">
        <f aca="false">IF(F4135="P","PHY",IF(F4135="G","G",E4135))</f>
        <v>D</v>
      </c>
      <c r="O4135" s="84" t="str">
        <f aca="false">IF(ISNA(VLOOKUP(G4135,BadCanCurves,1,FALSE())),VLOOKUP(D4135,FOLIOS,6,FALSE()),"not used")</f>
        <v>not used</v>
      </c>
      <c r="P4135" s="84" t="n">
        <f aca="false">IF($N4135="P",VLOOKUP(H4135,PrcBuckets,2,FALSE()),0)</f>
        <v>0</v>
      </c>
      <c r="Q4135" s="84" t="n">
        <f aca="false">IF($N4135="D",VLOOKUP(H4135,BasisBuckets,2,FALSE()),0)</f>
        <v>11</v>
      </c>
      <c r="R4135" s="84" t="n">
        <f aca="false">IF($N4135="PHY",VLOOKUP(H4135,PGDBuckets,2,FALSE()),0)</f>
        <v>0</v>
      </c>
      <c r="S4135" s="84" t="n">
        <f aca="false">IF($N4135="G",VLOOKUP(H4135,PGDBuckets,2,FALSE()),0)</f>
        <v>0</v>
      </c>
      <c r="T4135" s="84" t="n">
        <f aca="false">SUM(P4135:S4135)</f>
        <v>11</v>
      </c>
      <c r="U4135" s="84" t="str">
        <f aca="false">IF(O4135="not used","-",O4135&amp;N4135&amp;T4135)</f>
        <v>-</v>
      </c>
      <c r="V4135" s="84" t="str">
        <f aca="false">IF(O4135="Not Used","-",VLOOKUP(D4135,FOLIOS,7,FALSE())&amp;H4135)</f>
        <v>-</v>
      </c>
      <c r="W4135" s="84" t="str">
        <f aca="false">IF(U4135="-","-",O4135&amp;E4135&amp;H4135)</f>
        <v>-</v>
      </c>
      <c r="X4135" s="85" t="str">
        <f aca="false">D4135&amp;G4135</f>
        <v>FT-CAND-ERMS-BASIF-TRANSCO/Z6</v>
      </c>
      <c r="AF4135" s="0" t="str">
        <f aca="false">D4135&amp;V4135</f>
        <v>FT-CAND-ERMS-BAS-</v>
      </c>
    </row>
    <row r="4136" customFormat="false" ht="12.75" hidden="false" customHeight="false" outlineLevel="0" collapsed="false">
      <c r="A4136" s="81" t="n">
        <v>36682</v>
      </c>
      <c r="B4136" s="82" t="s">
        <v>55</v>
      </c>
      <c r="C4136" s="82" t="s">
        <v>56</v>
      </c>
      <c r="D4136" s="82" t="s">
        <v>107</v>
      </c>
      <c r="E4136" s="82" t="s">
        <v>21</v>
      </c>
      <c r="F4136" s="81"/>
      <c r="G4136" s="82" t="s">
        <v>90</v>
      </c>
      <c r="H4136" s="90" t="n">
        <v>37803</v>
      </c>
      <c r="I4136" s="82" t="n">
        <v>0</v>
      </c>
      <c r="J4136" s="82" t="n">
        <v>0</v>
      </c>
      <c r="K4136" s="83" t="n">
        <f aca="false">IF(J4136=0,0,J4136/I4136)</f>
        <v>0</v>
      </c>
      <c r="L4136" s="83" t="n">
        <f aca="false">I4136/UOM</f>
        <v>0</v>
      </c>
      <c r="M4136" s="83" t="n">
        <f aca="false">J4136/UOM</f>
        <v>0</v>
      </c>
      <c r="N4136" s="84" t="str">
        <f aca="false">IF(F4136="P","PHY",IF(F4136="G","G",E4136))</f>
        <v>D</v>
      </c>
      <c r="O4136" s="84" t="str">
        <f aca="false">IF(ISNA(VLOOKUP(G4136,BadCanCurves,1,FALSE())),VLOOKUP(D4136,FOLIOS,6,FALSE()),"not used")</f>
        <v>not used</v>
      </c>
      <c r="P4136" s="84" t="n">
        <f aca="false">IF($N4136="P",VLOOKUP(H4136,PrcBuckets,2,FALSE()),0)</f>
        <v>0</v>
      </c>
      <c r="Q4136" s="84" t="n">
        <f aca="false">IF($N4136="D",VLOOKUP(H4136,BasisBuckets,2,FALSE()),0)</f>
        <v>11</v>
      </c>
      <c r="R4136" s="84" t="n">
        <f aca="false">IF($N4136="PHY",VLOOKUP(H4136,PGDBuckets,2,FALSE()),0)</f>
        <v>0</v>
      </c>
      <c r="S4136" s="84" t="n">
        <f aca="false">IF($N4136="G",VLOOKUP(H4136,PGDBuckets,2,FALSE()),0)</f>
        <v>0</v>
      </c>
      <c r="T4136" s="84" t="n">
        <f aca="false">SUM(P4136:S4136)</f>
        <v>11</v>
      </c>
      <c r="U4136" s="84" t="str">
        <f aca="false">IF(O4136="not used","-",O4136&amp;N4136&amp;T4136)</f>
        <v>-</v>
      </c>
      <c r="V4136" s="84" t="str">
        <f aca="false">IF(O4136="Not Used","-",VLOOKUP(D4136,FOLIOS,7,FALSE())&amp;H4136)</f>
        <v>-</v>
      </c>
      <c r="W4136" s="84" t="str">
        <f aca="false">IF(U4136="-","-",O4136&amp;E4136&amp;H4136)</f>
        <v>-</v>
      </c>
      <c r="X4136" s="85" t="str">
        <f aca="false">D4136&amp;G4136</f>
        <v>FT-CAND-ERMS-BASIF-TRANSCO/Z6</v>
      </c>
      <c r="AF4136" s="0" t="str">
        <f aca="false">D4136&amp;V4136</f>
        <v>FT-CAND-ERMS-BAS-</v>
      </c>
    </row>
    <row r="4137" customFormat="false" ht="12.75" hidden="false" customHeight="false" outlineLevel="0" collapsed="false">
      <c r="A4137" s="81" t="n">
        <v>36682</v>
      </c>
      <c r="B4137" s="82" t="s">
        <v>55</v>
      </c>
      <c r="C4137" s="82" t="s">
        <v>56</v>
      </c>
      <c r="D4137" s="82" t="s">
        <v>107</v>
      </c>
      <c r="E4137" s="82" t="s">
        <v>21</v>
      </c>
      <c r="F4137" s="81"/>
      <c r="G4137" s="82" t="s">
        <v>90</v>
      </c>
      <c r="H4137" s="90" t="n">
        <v>37834</v>
      </c>
      <c r="I4137" s="82" t="n">
        <v>0</v>
      </c>
      <c r="J4137" s="82" t="n">
        <v>0</v>
      </c>
      <c r="K4137" s="83" t="n">
        <f aca="false">IF(J4137=0,0,J4137/I4137)</f>
        <v>0</v>
      </c>
      <c r="L4137" s="83" t="n">
        <f aca="false">I4137/UOM</f>
        <v>0</v>
      </c>
      <c r="M4137" s="83" t="n">
        <f aca="false">J4137/UOM</f>
        <v>0</v>
      </c>
      <c r="N4137" s="84" t="str">
        <f aca="false">IF(F4137="P","PHY",IF(F4137="G","G",E4137))</f>
        <v>D</v>
      </c>
      <c r="O4137" s="84" t="str">
        <f aca="false">IF(ISNA(VLOOKUP(G4137,BadCanCurves,1,FALSE())),VLOOKUP(D4137,FOLIOS,6,FALSE()),"not used")</f>
        <v>not used</v>
      </c>
      <c r="P4137" s="84" t="n">
        <f aca="false">IF($N4137="P",VLOOKUP(H4137,PrcBuckets,2,FALSE()),0)</f>
        <v>0</v>
      </c>
      <c r="Q4137" s="84" t="n">
        <f aca="false">IF($N4137="D",VLOOKUP(H4137,BasisBuckets,2,FALSE()),0)</f>
        <v>11</v>
      </c>
      <c r="R4137" s="84" t="n">
        <f aca="false">IF($N4137="PHY",VLOOKUP(H4137,PGDBuckets,2,FALSE()),0)</f>
        <v>0</v>
      </c>
      <c r="S4137" s="84" t="n">
        <f aca="false">IF($N4137="G",VLOOKUP(H4137,PGDBuckets,2,FALSE()),0)</f>
        <v>0</v>
      </c>
      <c r="T4137" s="84" t="n">
        <f aca="false">SUM(P4137:S4137)</f>
        <v>11</v>
      </c>
      <c r="U4137" s="84" t="str">
        <f aca="false">IF(O4137="not used","-",O4137&amp;N4137&amp;T4137)</f>
        <v>-</v>
      </c>
      <c r="V4137" s="84" t="str">
        <f aca="false">IF(O4137="Not Used","-",VLOOKUP(D4137,FOLIOS,7,FALSE())&amp;H4137)</f>
        <v>-</v>
      </c>
      <c r="W4137" s="84" t="str">
        <f aca="false">IF(U4137="-","-",O4137&amp;E4137&amp;H4137)</f>
        <v>-</v>
      </c>
      <c r="X4137" s="85" t="str">
        <f aca="false">D4137&amp;G4137</f>
        <v>FT-CAND-ERMS-BASIF-TRANSCO/Z6</v>
      </c>
      <c r="AF4137" s="0" t="str">
        <f aca="false">D4137&amp;V4137</f>
        <v>FT-CAND-ERMS-BAS-</v>
      </c>
    </row>
    <row r="4138" customFormat="false" ht="12.75" hidden="false" customHeight="false" outlineLevel="0" collapsed="false">
      <c r="A4138" s="81" t="n">
        <v>36682</v>
      </c>
      <c r="B4138" s="82" t="s">
        <v>55</v>
      </c>
      <c r="C4138" s="82" t="s">
        <v>56</v>
      </c>
      <c r="D4138" s="82" t="s">
        <v>107</v>
      </c>
      <c r="E4138" s="82" t="s">
        <v>21</v>
      </c>
      <c r="F4138" s="81"/>
      <c r="G4138" s="82" t="s">
        <v>90</v>
      </c>
      <c r="H4138" s="90" t="n">
        <v>37865</v>
      </c>
      <c r="I4138" s="82" t="n">
        <v>0</v>
      </c>
      <c r="J4138" s="82" t="n">
        <v>0</v>
      </c>
      <c r="K4138" s="83" t="n">
        <f aca="false">IF(J4138=0,0,J4138/I4138)</f>
        <v>0</v>
      </c>
      <c r="L4138" s="83" t="n">
        <f aca="false">I4138/UOM</f>
        <v>0</v>
      </c>
      <c r="M4138" s="83" t="n">
        <f aca="false">J4138/UOM</f>
        <v>0</v>
      </c>
      <c r="N4138" s="84" t="str">
        <f aca="false">IF(F4138="P","PHY",IF(F4138="G","G",E4138))</f>
        <v>D</v>
      </c>
      <c r="O4138" s="84" t="str">
        <f aca="false">IF(ISNA(VLOOKUP(G4138,BadCanCurves,1,FALSE())),VLOOKUP(D4138,FOLIOS,6,FALSE()),"not used")</f>
        <v>not used</v>
      </c>
      <c r="P4138" s="84" t="n">
        <f aca="false">IF($N4138="P",VLOOKUP(H4138,PrcBuckets,2,FALSE()),0)</f>
        <v>0</v>
      </c>
      <c r="Q4138" s="84" t="n">
        <f aca="false">IF($N4138="D",VLOOKUP(H4138,BasisBuckets,2,FALSE()),0)</f>
        <v>11</v>
      </c>
      <c r="R4138" s="84" t="n">
        <f aca="false">IF($N4138="PHY",VLOOKUP(H4138,PGDBuckets,2,FALSE()),0)</f>
        <v>0</v>
      </c>
      <c r="S4138" s="84" t="n">
        <f aca="false">IF($N4138="G",VLOOKUP(H4138,PGDBuckets,2,FALSE()),0)</f>
        <v>0</v>
      </c>
      <c r="T4138" s="84" t="n">
        <f aca="false">SUM(P4138:S4138)</f>
        <v>11</v>
      </c>
      <c r="U4138" s="84" t="str">
        <f aca="false">IF(O4138="not used","-",O4138&amp;N4138&amp;T4138)</f>
        <v>-</v>
      </c>
      <c r="V4138" s="84" t="str">
        <f aca="false">IF(O4138="Not Used","-",VLOOKUP(D4138,FOLIOS,7,FALSE())&amp;H4138)</f>
        <v>-</v>
      </c>
      <c r="W4138" s="84" t="str">
        <f aca="false">IF(U4138="-","-",O4138&amp;E4138&amp;H4138)</f>
        <v>-</v>
      </c>
      <c r="X4138" s="85" t="str">
        <f aca="false">D4138&amp;G4138</f>
        <v>FT-CAND-ERMS-BASIF-TRANSCO/Z6</v>
      </c>
      <c r="AF4138" s="0" t="str">
        <f aca="false">D4138&amp;V4138</f>
        <v>FT-CAND-ERMS-BAS-</v>
      </c>
    </row>
    <row r="4139" customFormat="false" ht="12.75" hidden="false" customHeight="false" outlineLevel="0" collapsed="false">
      <c r="A4139" s="81" t="n">
        <v>36682</v>
      </c>
      <c r="B4139" s="82" t="s">
        <v>55</v>
      </c>
      <c r="C4139" s="82" t="s">
        <v>56</v>
      </c>
      <c r="D4139" s="82" t="s">
        <v>107</v>
      </c>
      <c r="E4139" s="82" t="s">
        <v>21</v>
      </c>
      <c r="F4139" s="81"/>
      <c r="G4139" s="82" t="s">
        <v>90</v>
      </c>
      <c r="H4139" s="90" t="n">
        <v>37895</v>
      </c>
      <c r="I4139" s="82" t="n">
        <v>0</v>
      </c>
      <c r="J4139" s="82" t="n">
        <v>0</v>
      </c>
      <c r="K4139" s="83" t="n">
        <f aca="false">IF(J4139=0,0,J4139/I4139)</f>
        <v>0</v>
      </c>
      <c r="L4139" s="83" t="n">
        <f aca="false">I4139/UOM</f>
        <v>0</v>
      </c>
      <c r="M4139" s="83" t="n">
        <f aca="false">J4139/UOM</f>
        <v>0</v>
      </c>
      <c r="N4139" s="84" t="str">
        <f aca="false">IF(F4139="P","PHY",IF(F4139="G","G",E4139))</f>
        <v>D</v>
      </c>
      <c r="O4139" s="84" t="str">
        <f aca="false">IF(ISNA(VLOOKUP(G4139,BadCanCurves,1,FALSE())),VLOOKUP(D4139,FOLIOS,6,FALSE()),"not used")</f>
        <v>not used</v>
      </c>
      <c r="P4139" s="84" t="n">
        <f aca="false">IF($N4139="P",VLOOKUP(H4139,PrcBuckets,2,FALSE()),0)</f>
        <v>0</v>
      </c>
      <c r="Q4139" s="84" t="n">
        <f aca="false">IF($N4139="D",VLOOKUP(H4139,BasisBuckets,2,FALSE()),0)</f>
        <v>11</v>
      </c>
      <c r="R4139" s="84" t="n">
        <f aca="false">IF($N4139="PHY",VLOOKUP(H4139,PGDBuckets,2,FALSE()),0)</f>
        <v>0</v>
      </c>
      <c r="S4139" s="84" t="n">
        <f aca="false">IF($N4139="G",VLOOKUP(H4139,PGDBuckets,2,FALSE()),0)</f>
        <v>0</v>
      </c>
      <c r="T4139" s="84" t="n">
        <f aca="false">SUM(P4139:S4139)</f>
        <v>11</v>
      </c>
      <c r="U4139" s="84" t="str">
        <f aca="false">IF(O4139="not used","-",O4139&amp;N4139&amp;T4139)</f>
        <v>-</v>
      </c>
      <c r="V4139" s="84" t="str">
        <f aca="false">IF(O4139="Not Used","-",VLOOKUP(D4139,FOLIOS,7,FALSE())&amp;H4139)</f>
        <v>-</v>
      </c>
      <c r="W4139" s="84" t="str">
        <f aca="false">IF(U4139="-","-",O4139&amp;E4139&amp;H4139)</f>
        <v>-</v>
      </c>
      <c r="X4139" s="85" t="str">
        <f aca="false">D4139&amp;G4139</f>
        <v>FT-CAND-ERMS-BASIF-TRANSCO/Z6</v>
      </c>
      <c r="AF4139" s="0" t="str">
        <f aca="false">D4139&amp;V4139</f>
        <v>FT-CAND-ERMS-BAS-</v>
      </c>
    </row>
    <row r="4140" customFormat="false" ht="12.75" hidden="false" customHeight="false" outlineLevel="0" collapsed="false">
      <c r="A4140" s="81" t="n">
        <v>36682</v>
      </c>
      <c r="B4140" s="82" t="s">
        <v>55</v>
      </c>
      <c r="C4140" s="82" t="s">
        <v>56</v>
      </c>
      <c r="D4140" s="82" t="s">
        <v>107</v>
      </c>
      <c r="E4140" s="82" t="s">
        <v>21</v>
      </c>
      <c r="F4140" s="81"/>
      <c r="G4140" s="82" t="s">
        <v>90</v>
      </c>
      <c r="H4140" s="90" t="n">
        <v>37926</v>
      </c>
      <c r="I4140" s="82" t="n">
        <v>0</v>
      </c>
      <c r="J4140" s="82" t="n">
        <v>0</v>
      </c>
      <c r="K4140" s="83" t="n">
        <f aca="false">IF(J4140=0,0,J4140/I4140)</f>
        <v>0</v>
      </c>
      <c r="L4140" s="83" t="n">
        <f aca="false">I4140/UOM</f>
        <v>0</v>
      </c>
      <c r="M4140" s="83" t="n">
        <f aca="false">J4140/UOM</f>
        <v>0</v>
      </c>
      <c r="N4140" s="84" t="str">
        <f aca="false">IF(F4140="P","PHY",IF(F4140="G","G",E4140))</f>
        <v>D</v>
      </c>
      <c r="O4140" s="84" t="str">
        <f aca="false">IF(ISNA(VLOOKUP(G4140,BadCanCurves,1,FALSE())),VLOOKUP(D4140,FOLIOS,6,FALSE()),"not used")</f>
        <v>not used</v>
      </c>
      <c r="P4140" s="84" t="n">
        <f aca="false">IF($N4140="P",VLOOKUP(H4140,PrcBuckets,2,FALSE()),0)</f>
        <v>0</v>
      </c>
      <c r="Q4140" s="84" t="n">
        <f aca="false">IF($N4140="D",VLOOKUP(H4140,BasisBuckets,2,FALSE()),0)</f>
        <v>11</v>
      </c>
      <c r="R4140" s="84" t="n">
        <f aca="false">IF($N4140="PHY",VLOOKUP(H4140,PGDBuckets,2,FALSE()),0)</f>
        <v>0</v>
      </c>
      <c r="S4140" s="84" t="n">
        <f aca="false">IF($N4140="G",VLOOKUP(H4140,PGDBuckets,2,FALSE()),0)</f>
        <v>0</v>
      </c>
      <c r="T4140" s="84" t="n">
        <f aca="false">SUM(P4140:S4140)</f>
        <v>11</v>
      </c>
      <c r="U4140" s="84" t="str">
        <f aca="false">IF(O4140="not used","-",O4140&amp;N4140&amp;T4140)</f>
        <v>-</v>
      </c>
      <c r="V4140" s="84" t="str">
        <f aca="false">IF(O4140="Not Used","-",VLOOKUP(D4140,FOLIOS,7,FALSE())&amp;H4140)</f>
        <v>-</v>
      </c>
      <c r="W4140" s="84" t="str">
        <f aca="false">IF(U4140="-","-",O4140&amp;E4140&amp;H4140)</f>
        <v>-</v>
      </c>
      <c r="X4140" s="85" t="str">
        <f aca="false">D4140&amp;G4140</f>
        <v>FT-CAND-ERMS-BASIF-TRANSCO/Z6</v>
      </c>
      <c r="AF4140" s="0" t="str">
        <f aca="false">D4140&amp;V4140</f>
        <v>FT-CAND-ERMS-BAS-</v>
      </c>
    </row>
    <row r="4141" customFormat="false" ht="12.75" hidden="false" customHeight="false" outlineLevel="0" collapsed="false">
      <c r="A4141" s="81" t="n">
        <v>36682</v>
      </c>
      <c r="B4141" s="82" t="s">
        <v>55</v>
      </c>
      <c r="C4141" s="82" t="s">
        <v>56</v>
      </c>
      <c r="D4141" s="82" t="s">
        <v>107</v>
      </c>
      <c r="E4141" s="82" t="s">
        <v>21</v>
      </c>
      <c r="F4141" s="81"/>
      <c r="G4141" s="82" t="s">
        <v>90</v>
      </c>
      <c r="H4141" s="90" t="n">
        <v>37956</v>
      </c>
      <c r="I4141" s="82" t="n">
        <v>0</v>
      </c>
      <c r="J4141" s="82" t="n">
        <v>0</v>
      </c>
      <c r="K4141" s="83" t="n">
        <f aca="false">IF(J4141=0,0,J4141/I4141)</f>
        <v>0</v>
      </c>
      <c r="L4141" s="83" t="n">
        <f aca="false">I4141/UOM</f>
        <v>0</v>
      </c>
      <c r="M4141" s="83" t="n">
        <f aca="false">J4141/UOM</f>
        <v>0</v>
      </c>
      <c r="N4141" s="84" t="str">
        <f aca="false">IF(F4141="P","PHY",IF(F4141="G","G",E4141))</f>
        <v>D</v>
      </c>
      <c r="O4141" s="84" t="str">
        <f aca="false">IF(ISNA(VLOOKUP(G4141,BadCanCurves,1,FALSE())),VLOOKUP(D4141,FOLIOS,6,FALSE()),"not used")</f>
        <v>not used</v>
      </c>
      <c r="P4141" s="84" t="n">
        <f aca="false">IF($N4141="P",VLOOKUP(H4141,PrcBuckets,2,FALSE()),0)</f>
        <v>0</v>
      </c>
      <c r="Q4141" s="84" t="n">
        <f aca="false">IF($N4141="D",VLOOKUP(H4141,BasisBuckets,2,FALSE()),0)</f>
        <v>11</v>
      </c>
      <c r="R4141" s="84" t="n">
        <f aca="false">IF($N4141="PHY",VLOOKUP(H4141,PGDBuckets,2,FALSE()),0)</f>
        <v>0</v>
      </c>
      <c r="S4141" s="84" t="n">
        <f aca="false">IF($N4141="G",VLOOKUP(H4141,PGDBuckets,2,FALSE()),0)</f>
        <v>0</v>
      </c>
      <c r="T4141" s="84" t="n">
        <f aca="false">SUM(P4141:S4141)</f>
        <v>11</v>
      </c>
      <c r="U4141" s="84" t="str">
        <f aca="false">IF(O4141="not used","-",O4141&amp;N4141&amp;T4141)</f>
        <v>-</v>
      </c>
      <c r="V4141" s="84" t="str">
        <f aca="false">IF(O4141="Not Used","-",VLOOKUP(D4141,FOLIOS,7,FALSE())&amp;H4141)</f>
        <v>-</v>
      </c>
      <c r="W4141" s="84" t="str">
        <f aca="false">IF(U4141="-","-",O4141&amp;E4141&amp;H4141)</f>
        <v>-</v>
      </c>
      <c r="X4141" s="85" t="str">
        <f aca="false">D4141&amp;G4141</f>
        <v>FT-CAND-ERMS-BASIF-TRANSCO/Z6</v>
      </c>
      <c r="AF4141" s="0" t="str">
        <f aca="false">D4141&amp;V4141</f>
        <v>FT-CAND-ERMS-BAS-</v>
      </c>
    </row>
    <row r="4142" customFormat="false" ht="12.75" hidden="false" customHeight="false" outlineLevel="0" collapsed="false">
      <c r="A4142" s="81" t="n">
        <v>36682</v>
      </c>
      <c r="B4142" s="82" t="s">
        <v>55</v>
      </c>
      <c r="C4142" s="82" t="s">
        <v>56</v>
      </c>
      <c r="D4142" s="82" t="s">
        <v>107</v>
      </c>
      <c r="E4142" s="82" t="s">
        <v>21</v>
      </c>
      <c r="F4142" s="81"/>
      <c r="G4142" s="82" t="s">
        <v>90</v>
      </c>
      <c r="H4142" s="90" t="n">
        <v>37987</v>
      </c>
      <c r="I4142" s="82" t="n">
        <v>0</v>
      </c>
      <c r="J4142" s="82" t="n">
        <v>0</v>
      </c>
      <c r="K4142" s="83" t="n">
        <f aca="false">IF(J4142=0,0,J4142/I4142)</f>
        <v>0</v>
      </c>
      <c r="L4142" s="83" t="n">
        <f aca="false">I4142/UOM</f>
        <v>0</v>
      </c>
      <c r="M4142" s="83" t="n">
        <f aca="false">J4142/UOM</f>
        <v>0</v>
      </c>
      <c r="N4142" s="84" t="str">
        <f aca="false">IF(F4142="P","PHY",IF(F4142="G","G",E4142))</f>
        <v>D</v>
      </c>
      <c r="O4142" s="84" t="str">
        <f aca="false">IF(ISNA(VLOOKUP(G4142,BadCanCurves,1,FALSE())),VLOOKUP(D4142,FOLIOS,6,FALSE()),"not used")</f>
        <v>not used</v>
      </c>
      <c r="P4142" s="84" t="n">
        <f aca="false">IF($N4142="P",VLOOKUP(H4142,PrcBuckets,2,FALSE()),0)</f>
        <v>0</v>
      </c>
      <c r="Q4142" s="84" t="n">
        <f aca="false">IF($N4142="D",VLOOKUP(H4142,BasisBuckets,2,FALSE()),0)</f>
        <v>12</v>
      </c>
      <c r="R4142" s="84" t="n">
        <f aca="false">IF($N4142="PHY",VLOOKUP(H4142,PGDBuckets,2,FALSE()),0)</f>
        <v>0</v>
      </c>
      <c r="S4142" s="84" t="n">
        <f aca="false">IF($N4142="G",VLOOKUP(H4142,PGDBuckets,2,FALSE()),0)</f>
        <v>0</v>
      </c>
      <c r="T4142" s="84" t="n">
        <f aca="false">SUM(P4142:S4142)</f>
        <v>12</v>
      </c>
      <c r="U4142" s="84" t="str">
        <f aca="false">IF(O4142="not used","-",O4142&amp;N4142&amp;T4142)</f>
        <v>-</v>
      </c>
      <c r="V4142" s="84" t="str">
        <f aca="false">IF(O4142="Not Used","-",VLOOKUP(D4142,FOLIOS,7,FALSE())&amp;H4142)</f>
        <v>-</v>
      </c>
      <c r="W4142" s="84" t="str">
        <f aca="false">IF(U4142="-","-",O4142&amp;E4142&amp;H4142)</f>
        <v>-</v>
      </c>
      <c r="X4142" s="85" t="str">
        <f aca="false">D4142&amp;G4142</f>
        <v>FT-CAND-ERMS-BASIF-TRANSCO/Z6</v>
      </c>
      <c r="AF4142" s="0" t="str">
        <f aca="false">D4142&amp;V4142</f>
        <v>FT-CAND-ERMS-BAS-</v>
      </c>
    </row>
    <row r="4143" customFormat="false" ht="12.75" hidden="false" customHeight="false" outlineLevel="0" collapsed="false">
      <c r="A4143" s="81" t="n">
        <v>36682</v>
      </c>
      <c r="B4143" s="82" t="s">
        <v>55</v>
      </c>
      <c r="C4143" s="82" t="s">
        <v>56</v>
      </c>
      <c r="D4143" s="82" t="s">
        <v>107</v>
      </c>
      <c r="E4143" s="82" t="s">
        <v>21</v>
      </c>
      <c r="F4143" s="81"/>
      <c r="G4143" s="82" t="s">
        <v>90</v>
      </c>
      <c r="H4143" s="90" t="n">
        <v>38018</v>
      </c>
      <c r="I4143" s="82" t="n">
        <v>0</v>
      </c>
      <c r="J4143" s="82" t="n">
        <v>0</v>
      </c>
      <c r="K4143" s="83" t="n">
        <f aca="false">IF(J4143=0,0,J4143/I4143)</f>
        <v>0</v>
      </c>
      <c r="L4143" s="83" t="n">
        <f aca="false">I4143/UOM</f>
        <v>0</v>
      </c>
      <c r="M4143" s="83" t="n">
        <f aca="false">J4143/UOM</f>
        <v>0</v>
      </c>
      <c r="N4143" s="84" t="str">
        <f aca="false">IF(F4143="P","PHY",IF(F4143="G","G",E4143))</f>
        <v>D</v>
      </c>
      <c r="O4143" s="84" t="str">
        <f aca="false">IF(ISNA(VLOOKUP(G4143,BadCanCurves,1,FALSE())),VLOOKUP(D4143,FOLIOS,6,FALSE()),"not used")</f>
        <v>not used</v>
      </c>
      <c r="P4143" s="84" t="n">
        <f aca="false">IF($N4143="P",VLOOKUP(H4143,PrcBuckets,2,FALSE()),0)</f>
        <v>0</v>
      </c>
      <c r="Q4143" s="84" t="n">
        <f aca="false">IF($N4143="D",VLOOKUP(H4143,BasisBuckets,2,FALSE()),0)</f>
        <v>12</v>
      </c>
      <c r="R4143" s="84" t="n">
        <f aca="false">IF($N4143="PHY",VLOOKUP(H4143,PGDBuckets,2,FALSE()),0)</f>
        <v>0</v>
      </c>
      <c r="S4143" s="84" t="n">
        <f aca="false">IF($N4143="G",VLOOKUP(H4143,PGDBuckets,2,FALSE()),0)</f>
        <v>0</v>
      </c>
      <c r="T4143" s="84" t="n">
        <f aca="false">SUM(P4143:S4143)</f>
        <v>12</v>
      </c>
      <c r="U4143" s="84" t="str">
        <f aca="false">IF(O4143="not used","-",O4143&amp;N4143&amp;T4143)</f>
        <v>-</v>
      </c>
      <c r="V4143" s="84" t="str">
        <f aca="false">IF(O4143="Not Used","-",VLOOKUP(D4143,FOLIOS,7,FALSE())&amp;H4143)</f>
        <v>-</v>
      </c>
      <c r="W4143" s="84" t="str">
        <f aca="false">IF(U4143="-","-",O4143&amp;E4143&amp;H4143)</f>
        <v>-</v>
      </c>
      <c r="X4143" s="85" t="str">
        <f aca="false">D4143&amp;G4143</f>
        <v>FT-CAND-ERMS-BASIF-TRANSCO/Z6</v>
      </c>
      <c r="AF4143" s="0" t="str">
        <f aca="false">D4143&amp;V4143</f>
        <v>FT-CAND-ERMS-BAS-</v>
      </c>
    </row>
    <row r="4144" customFormat="false" ht="12.75" hidden="false" customHeight="false" outlineLevel="0" collapsed="false">
      <c r="A4144" s="81" t="n">
        <v>36682</v>
      </c>
      <c r="B4144" s="82" t="s">
        <v>55</v>
      </c>
      <c r="C4144" s="82" t="s">
        <v>56</v>
      </c>
      <c r="D4144" s="82" t="s">
        <v>107</v>
      </c>
      <c r="E4144" s="82" t="s">
        <v>21</v>
      </c>
      <c r="F4144" s="81"/>
      <c r="G4144" s="82" t="s">
        <v>90</v>
      </c>
      <c r="H4144" s="90" t="n">
        <v>38047</v>
      </c>
      <c r="I4144" s="82" t="n">
        <v>0</v>
      </c>
      <c r="J4144" s="82" t="n">
        <v>0</v>
      </c>
      <c r="K4144" s="83" t="n">
        <f aca="false">IF(J4144=0,0,J4144/I4144)</f>
        <v>0</v>
      </c>
      <c r="L4144" s="83" t="n">
        <f aca="false">I4144/UOM</f>
        <v>0</v>
      </c>
      <c r="M4144" s="83" t="n">
        <f aca="false">J4144/UOM</f>
        <v>0</v>
      </c>
      <c r="N4144" s="84" t="str">
        <f aca="false">IF(F4144="P","PHY",IF(F4144="G","G",E4144))</f>
        <v>D</v>
      </c>
      <c r="O4144" s="84" t="str">
        <f aca="false">IF(ISNA(VLOOKUP(G4144,BadCanCurves,1,FALSE())),VLOOKUP(D4144,FOLIOS,6,FALSE()),"not used")</f>
        <v>not used</v>
      </c>
      <c r="P4144" s="84" t="n">
        <f aca="false">IF($N4144="P",VLOOKUP(H4144,PrcBuckets,2,FALSE()),0)</f>
        <v>0</v>
      </c>
      <c r="Q4144" s="84" t="n">
        <f aca="false">IF($N4144="D",VLOOKUP(H4144,BasisBuckets,2,FALSE()),0)</f>
        <v>12</v>
      </c>
      <c r="R4144" s="84" t="n">
        <f aca="false">IF($N4144="PHY",VLOOKUP(H4144,PGDBuckets,2,FALSE()),0)</f>
        <v>0</v>
      </c>
      <c r="S4144" s="84" t="n">
        <f aca="false">IF($N4144="G",VLOOKUP(H4144,PGDBuckets,2,FALSE()),0)</f>
        <v>0</v>
      </c>
      <c r="T4144" s="84" t="n">
        <f aca="false">SUM(P4144:S4144)</f>
        <v>12</v>
      </c>
      <c r="U4144" s="84" t="str">
        <f aca="false">IF(O4144="not used","-",O4144&amp;N4144&amp;T4144)</f>
        <v>-</v>
      </c>
      <c r="V4144" s="84" t="str">
        <f aca="false">IF(O4144="Not Used","-",VLOOKUP(D4144,FOLIOS,7,FALSE())&amp;H4144)</f>
        <v>-</v>
      </c>
      <c r="W4144" s="84" t="str">
        <f aca="false">IF(U4144="-","-",O4144&amp;E4144&amp;H4144)</f>
        <v>-</v>
      </c>
      <c r="X4144" s="85" t="str">
        <f aca="false">D4144&amp;G4144</f>
        <v>FT-CAND-ERMS-BASIF-TRANSCO/Z6</v>
      </c>
      <c r="AF4144" s="0" t="str">
        <f aca="false">D4144&amp;V4144</f>
        <v>FT-CAND-ERMS-BAS-</v>
      </c>
    </row>
    <row r="4145" customFormat="false" ht="12.75" hidden="false" customHeight="false" outlineLevel="0" collapsed="false">
      <c r="A4145" s="81" t="n">
        <v>36682</v>
      </c>
      <c r="B4145" s="82" t="s">
        <v>55</v>
      </c>
      <c r="C4145" s="82" t="s">
        <v>56</v>
      </c>
      <c r="D4145" s="82" t="s">
        <v>107</v>
      </c>
      <c r="E4145" s="82" t="s">
        <v>21</v>
      </c>
      <c r="F4145" s="81"/>
      <c r="G4145" s="82" t="s">
        <v>90</v>
      </c>
      <c r="H4145" s="90" t="n">
        <v>38078</v>
      </c>
      <c r="I4145" s="82" t="n">
        <v>0</v>
      </c>
      <c r="J4145" s="82" t="n">
        <v>0</v>
      </c>
      <c r="K4145" s="83" t="n">
        <f aca="false">IF(J4145=0,0,J4145/I4145)</f>
        <v>0</v>
      </c>
      <c r="L4145" s="83" t="n">
        <f aca="false">I4145/UOM</f>
        <v>0</v>
      </c>
      <c r="M4145" s="83" t="n">
        <f aca="false">J4145/UOM</f>
        <v>0</v>
      </c>
      <c r="N4145" s="84" t="str">
        <f aca="false">IF(F4145="P","PHY",IF(F4145="G","G",E4145))</f>
        <v>D</v>
      </c>
      <c r="O4145" s="84" t="str">
        <f aca="false">IF(ISNA(VLOOKUP(G4145,BadCanCurves,1,FALSE())),VLOOKUP(D4145,FOLIOS,6,FALSE()),"not used")</f>
        <v>not used</v>
      </c>
      <c r="P4145" s="84" t="n">
        <f aca="false">IF($N4145="P",VLOOKUP(H4145,PrcBuckets,2,FALSE()),0)</f>
        <v>0</v>
      </c>
      <c r="Q4145" s="84" t="n">
        <f aca="false">IF($N4145="D",VLOOKUP(H4145,BasisBuckets,2,FALSE()),0)</f>
        <v>12</v>
      </c>
      <c r="R4145" s="84" t="n">
        <f aca="false">IF($N4145="PHY",VLOOKUP(H4145,PGDBuckets,2,FALSE()),0)</f>
        <v>0</v>
      </c>
      <c r="S4145" s="84" t="n">
        <f aca="false">IF($N4145="G",VLOOKUP(H4145,PGDBuckets,2,FALSE()),0)</f>
        <v>0</v>
      </c>
      <c r="T4145" s="84" t="n">
        <f aca="false">SUM(P4145:S4145)</f>
        <v>12</v>
      </c>
      <c r="U4145" s="84" t="str">
        <f aca="false">IF(O4145="not used","-",O4145&amp;N4145&amp;T4145)</f>
        <v>-</v>
      </c>
      <c r="V4145" s="84" t="str">
        <f aca="false">IF(O4145="Not Used","-",VLOOKUP(D4145,FOLIOS,7,FALSE())&amp;H4145)</f>
        <v>-</v>
      </c>
      <c r="W4145" s="84" t="str">
        <f aca="false">IF(U4145="-","-",O4145&amp;E4145&amp;H4145)</f>
        <v>-</v>
      </c>
      <c r="X4145" s="85" t="str">
        <f aca="false">D4145&amp;G4145</f>
        <v>FT-CAND-ERMS-BASIF-TRANSCO/Z6</v>
      </c>
      <c r="AF4145" s="0" t="str">
        <f aca="false">D4145&amp;V4145</f>
        <v>FT-CAND-ERMS-BAS-</v>
      </c>
    </row>
    <row r="4146" customFormat="false" ht="12.75" hidden="false" customHeight="false" outlineLevel="0" collapsed="false">
      <c r="A4146" s="81" t="n">
        <v>36682</v>
      </c>
      <c r="B4146" s="82" t="s">
        <v>55</v>
      </c>
      <c r="C4146" s="82" t="s">
        <v>56</v>
      </c>
      <c r="D4146" s="82" t="s">
        <v>107</v>
      </c>
      <c r="E4146" s="82" t="s">
        <v>21</v>
      </c>
      <c r="F4146" s="81"/>
      <c r="G4146" s="82" t="s">
        <v>90</v>
      </c>
      <c r="H4146" s="90" t="n">
        <v>38108</v>
      </c>
      <c r="I4146" s="82" t="n">
        <v>0</v>
      </c>
      <c r="J4146" s="82" t="n">
        <v>0</v>
      </c>
      <c r="K4146" s="83" t="n">
        <f aca="false">IF(J4146=0,0,J4146/I4146)</f>
        <v>0</v>
      </c>
      <c r="L4146" s="83" t="n">
        <f aca="false">I4146/UOM</f>
        <v>0</v>
      </c>
      <c r="M4146" s="83" t="n">
        <f aca="false">J4146/UOM</f>
        <v>0</v>
      </c>
      <c r="N4146" s="84" t="str">
        <f aca="false">IF(F4146="P","PHY",IF(F4146="G","G",E4146))</f>
        <v>D</v>
      </c>
      <c r="O4146" s="84" t="str">
        <f aca="false">IF(ISNA(VLOOKUP(G4146,BadCanCurves,1,FALSE())),VLOOKUP(D4146,FOLIOS,6,FALSE()),"not used")</f>
        <v>not used</v>
      </c>
      <c r="P4146" s="84" t="n">
        <f aca="false">IF($N4146="P",VLOOKUP(H4146,PrcBuckets,2,FALSE()),0)</f>
        <v>0</v>
      </c>
      <c r="Q4146" s="84" t="n">
        <f aca="false">IF($N4146="D",VLOOKUP(H4146,BasisBuckets,2,FALSE()),0)</f>
        <v>12</v>
      </c>
      <c r="R4146" s="84" t="n">
        <f aca="false">IF($N4146="PHY",VLOOKUP(H4146,PGDBuckets,2,FALSE()),0)</f>
        <v>0</v>
      </c>
      <c r="S4146" s="84" t="n">
        <f aca="false">IF($N4146="G",VLOOKUP(H4146,PGDBuckets,2,FALSE()),0)</f>
        <v>0</v>
      </c>
      <c r="T4146" s="84" t="n">
        <f aca="false">SUM(P4146:S4146)</f>
        <v>12</v>
      </c>
      <c r="U4146" s="84" t="str">
        <f aca="false">IF(O4146="not used","-",O4146&amp;N4146&amp;T4146)</f>
        <v>-</v>
      </c>
      <c r="V4146" s="84" t="str">
        <f aca="false">IF(O4146="Not Used","-",VLOOKUP(D4146,FOLIOS,7,FALSE())&amp;H4146)</f>
        <v>-</v>
      </c>
      <c r="W4146" s="84" t="str">
        <f aca="false">IF(U4146="-","-",O4146&amp;E4146&amp;H4146)</f>
        <v>-</v>
      </c>
      <c r="X4146" s="85" t="str">
        <f aca="false">D4146&amp;G4146</f>
        <v>FT-CAND-ERMS-BASIF-TRANSCO/Z6</v>
      </c>
      <c r="AF4146" s="0" t="str">
        <f aca="false">D4146&amp;V4146</f>
        <v>FT-CAND-ERMS-BAS-</v>
      </c>
    </row>
    <row r="4147" customFormat="false" ht="12.75" hidden="false" customHeight="false" outlineLevel="0" collapsed="false">
      <c r="A4147" s="81" t="n">
        <v>36682</v>
      </c>
      <c r="B4147" s="82" t="s">
        <v>55</v>
      </c>
      <c r="C4147" s="82" t="s">
        <v>56</v>
      </c>
      <c r="D4147" s="82" t="s">
        <v>107</v>
      </c>
      <c r="E4147" s="82" t="s">
        <v>21</v>
      </c>
      <c r="F4147" s="81"/>
      <c r="G4147" s="82" t="s">
        <v>90</v>
      </c>
      <c r="H4147" s="90" t="n">
        <v>38139</v>
      </c>
      <c r="I4147" s="82" t="n">
        <v>0</v>
      </c>
      <c r="J4147" s="82" t="n">
        <v>0</v>
      </c>
      <c r="K4147" s="83" t="n">
        <f aca="false">IF(J4147=0,0,J4147/I4147)</f>
        <v>0</v>
      </c>
      <c r="L4147" s="83" t="n">
        <f aca="false">I4147/UOM</f>
        <v>0</v>
      </c>
      <c r="M4147" s="83" t="n">
        <f aca="false">J4147/UOM</f>
        <v>0</v>
      </c>
      <c r="N4147" s="84" t="str">
        <f aca="false">IF(F4147="P","PHY",IF(F4147="G","G",E4147))</f>
        <v>D</v>
      </c>
      <c r="O4147" s="84" t="str">
        <f aca="false">IF(ISNA(VLOOKUP(G4147,BadCanCurves,1,FALSE())),VLOOKUP(D4147,FOLIOS,6,FALSE()),"not used")</f>
        <v>not used</v>
      </c>
      <c r="P4147" s="84" t="n">
        <f aca="false">IF($N4147="P",VLOOKUP(H4147,PrcBuckets,2,FALSE()),0)</f>
        <v>0</v>
      </c>
      <c r="Q4147" s="84" t="n">
        <f aca="false">IF($N4147="D",VLOOKUP(H4147,BasisBuckets,2,FALSE()),0)</f>
        <v>12</v>
      </c>
      <c r="R4147" s="84" t="n">
        <f aca="false">IF($N4147="PHY",VLOOKUP(H4147,PGDBuckets,2,FALSE()),0)</f>
        <v>0</v>
      </c>
      <c r="S4147" s="84" t="n">
        <f aca="false">IF($N4147="G",VLOOKUP(H4147,PGDBuckets,2,FALSE()),0)</f>
        <v>0</v>
      </c>
      <c r="T4147" s="84" t="n">
        <f aca="false">SUM(P4147:S4147)</f>
        <v>12</v>
      </c>
      <c r="U4147" s="84" t="str">
        <f aca="false">IF(O4147="not used","-",O4147&amp;N4147&amp;T4147)</f>
        <v>-</v>
      </c>
      <c r="V4147" s="84" t="str">
        <f aca="false">IF(O4147="Not Used","-",VLOOKUP(D4147,FOLIOS,7,FALSE())&amp;H4147)</f>
        <v>-</v>
      </c>
      <c r="W4147" s="84" t="str">
        <f aca="false">IF(U4147="-","-",O4147&amp;E4147&amp;H4147)</f>
        <v>-</v>
      </c>
      <c r="X4147" s="85" t="str">
        <f aca="false">D4147&amp;G4147</f>
        <v>FT-CAND-ERMS-BASIF-TRANSCO/Z6</v>
      </c>
      <c r="AF4147" s="0" t="str">
        <f aca="false">D4147&amp;V4147</f>
        <v>FT-CAND-ERMS-BAS-</v>
      </c>
    </row>
    <row r="4148" customFormat="false" ht="12.75" hidden="false" customHeight="false" outlineLevel="0" collapsed="false">
      <c r="A4148" s="81" t="n">
        <v>36682</v>
      </c>
      <c r="B4148" s="82" t="s">
        <v>55</v>
      </c>
      <c r="C4148" s="82" t="s">
        <v>56</v>
      </c>
      <c r="D4148" s="82" t="s">
        <v>107</v>
      </c>
      <c r="E4148" s="82" t="s">
        <v>21</v>
      </c>
      <c r="F4148" s="81"/>
      <c r="G4148" s="82" t="s">
        <v>90</v>
      </c>
      <c r="H4148" s="90" t="n">
        <v>38169</v>
      </c>
      <c r="I4148" s="82" t="n">
        <v>0</v>
      </c>
      <c r="J4148" s="82" t="n">
        <v>0</v>
      </c>
      <c r="K4148" s="83" t="n">
        <f aca="false">IF(J4148=0,0,J4148/I4148)</f>
        <v>0</v>
      </c>
      <c r="L4148" s="83" t="n">
        <f aca="false">I4148/UOM</f>
        <v>0</v>
      </c>
      <c r="M4148" s="83" t="n">
        <f aca="false">J4148/UOM</f>
        <v>0</v>
      </c>
      <c r="N4148" s="84" t="str">
        <f aca="false">IF(F4148="P","PHY",IF(F4148="G","G",E4148))</f>
        <v>D</v>
      </c>
      <c r="O4148" s="84" t="str">
        <f aca="false">IF(ISNA(VLOOKUP(G4148,BadCanCurves,1,FALSE())),VLOOKUP(D4148,FOLIOS,6,FALSE()),"not used")</f>
        <v>not used</v>
      </c>
      <c r="P4148" s="84" t="n">
        <f aca="false">IF($N4148="P",VLOOKUP(H4148,PrcBuckets,2,FALSE()),0)</f>
        <v>0</v>
      </c>
      <c r="Q4148" s="84" t="n">
        <f aca="false">IF($N4148="D",VLOOKUP(H4148,BasisBuckets,2,FALSE()),0)</f>
        <v>12</v>
      </c>
      <c r="R4148" s="84" t="n">
        <f aca="false">IF($N4148="PHY",VLOOKUP(H4148,PGDBuckets,2,FALSE()),0)</f>
        <v>0</v>
      </c>
      <c r="S4148" s="84" t="n">
        <f aca="false">IF($N4148="G",VLOOKUP(H4148,PGDBuckets,2,FALSE()),0)</f>
        <v>0</v>
      </c>
      <c r="T4148" s="84" t="n">
        <f aca="false">SUM(P4148:S4148)</f>
        <v>12</v>
      </c>
      <c r="U4148" s="84" t="str">
        <f aca="false">IF(O4148="not used","-",O4148&amp;N4148&amp;T4148)</f>
        <v>-</v>
      </c>
      <c r="V4148" s="84" t="str">
        <f aca="false">IF(O4148="Not Used","-",VLOOKUP(D4148,FOLIOS,7,FALSE())&amp;H4148)</f>
        <v>-</v>
      </c>
      <c r="W4148" s="84" t="str">
        <f aca="false">IF(U4148="-","-",O4148&amp;E4148&amp;H4148)</f>
        <v>-</v>
      </c>
      <c r="X4148" s="85" t="str">
        <f aca="false">D4148&amp;G4148</f>
        <v>FT-CAND-ERMS-BASIF-TRANSCO/Z6</v>
      </c>
      <c r="AF4148" s="0" t="str">
        <f aca="false">D4148&amp;V4148</f>
        <v>FT-CAND-ERMS-BAS-</v>
      </c>
    </row>
    <row r="4149" customFormat="false" ht="12.75" hidden="false" customHeight="false" outlineLevel="0" collapsed="false">
      <c r="A4149" s="81" t="n">
        <v>36682</v>
      </c>
      <c r="B4149" s="82" t="s">
        <v>55</v>
      </c>
      <c r="C4149" s="82" t="s">
        <v>56</v>
      </c>
      <c r="D4149" s="82" t="s">
        <v>107</v>
      </c>
      <c r="E4149" s="82" t="s">
        <v>21</v>
      </c>
      <c r="F4149" s="81"/>
      <c r="G4149" s="82" t="s">
        <v>90</v>
      </c>
      <c r="H4149" s="90" t="n">
        <v>38200</v>
      </c>
      <c r="I4149" s="82" t="n">
        <v>0</v>
      </c>
      <c r="J4149" s="82" t="n">
        <v>0</v>
      </c>
      <c r="K4149" s="83" t="n">
        <f aca="false">IF(J4149=0,0,J4149/I4149)</f>
        <v>0</v>
      </c>
      <c r="L4149" s="83" t="n">
        <f aca="false">I4149/UOM</f>
        <v>0</v>
      </c>
      <c r="M4149" s="83" t="n">
        <f aca="false">J4149/UOM</f>
        <v>0</v>
      </c>
      <c r="N4149" s="84" t="str">
        <f aca="false">IF(F4149="P","PHY",IF(F4149="G","G",E4149))</f>
        <v>D</v>
      </c>
      <c r="O4149" s="84" t="str">
        <f aca="false">IF(ISNA(VLOOKUP(G4149,BadCanCurves,1,FALSE())),VLOOKUP(D4149,FOLIOS,6,FALSE()),"not used")</f>
        <v>not used</v>
      </c>
      <c r="P4149" s="84" t="n">
        <f aca="false">IF($N4149="P",VLOOKUP(H4149,PrcBuckets,2,FALSE()),0)</f>
        <v>0</v>
      </c>
      <c r="Q4149" s="84" t="n">
        <f aca="false">IF($N4149="D",VLOOKUP(H4149,BasisBuckets,2,FALSE()),0)</f>
        <v>12</v>
      </c>
      <c r="R4149" s="84" t="n">
        <f aca="false">IF($N4149="PHY",VLOOKUP(H4149,PGDBuckets,2,FALSE()),0)</f>
        <v>0</v>
      </c>
      <c r="S4149" s="84" t="n">
        <f aca="false">IF($N4149="G",VLOOKUP(H4149,PGDBuckets,2,FALSE()),0)</f>
        <v>0</v>
      </c>
      <c r="T4149" s="84" t="n">
        <f aca="false">SUM(P4149:S4149)</f>
        <v>12</v>
      </c>
      <c r="U4149" s="84" t="str">
        <f aca="false">IF(O4149="not used","-",O4149&amp;N4149&amp;T4149)</f>
        <v>-</v>
      </c>
      <c r="V4149" s="84" t="str">
        <f aca="false">IF(O4149="Not Used","-",VLOOKUP(D4149,FOLIOS,7,FALSE())&amp;H4149)</f>
        <v>-</v>
      </c>
      <c r="W4149" s="84" t="str">
        <f aca="false">IF(U4149="-","-",O4149&amp;E4149&amp;H4149)</f>
        <v>-</v>
      </c>
      <c r="X4149" s="85" t="str">
        <f aca="false">D4149&amp;G4149</f>
        <v>FT-CAND-ERMS-BASIF-TRANSCO/Z6</v>
      </c>
      <c r="AF4149" s="0" t="str">
        <f aca="false">D4149&amp;V4149</f>
        <v>FT-CAND-ERMS-BAS-</v>
      </c>
    </row>
    <row r="4150" customFormat="false" ht="12.75" hidden="false" customHeight="false" outlineLevel="0" collapsed="false">
      <c r="A4150" s="81" t="n">
        <v>36682</v>
      </c>
      <c r="B4150" s="82" t="s">
        <v>55</v>
      </c>
      <c r="C4150" s="82" t="s">
        <v>56</v>
      </c>
      <c r="D4150" s="82" t="s">
        <v>107</v>
      </c>
      <c r="E4150" s="82" t="s">
        <v>21</v>
      </c>
      <c r="F4150" s="81"/>
      <c r="G4150" s="82" t="s">
        <v>90</v>
      </c>
      <c r="H4150" s="90" t="n">
        <v>38231</v>
      </c>
      <c r="I4150" s="82" t="n">
        <v>0</v>
      </c>
      <c r="J4150" s="82" t="n">
        <v>0</v>
      </c>
      <c r="K4150" s="83" t="n">
        <f aca="false">IF(J4150=0,0,J4150/I4150)</f>
        <v>0</v>
      </c>
      <c r="L4150" s="83" t="n">
        <f aca="false">I4150/UOM</f>
        <v>0</v>
      </c>
      <c r="M4150" s="83" t="n">
        <f aca="false">J4150/UOM</f>
        <v>0</v>
      </c>
      <c r="N4150" s="84" t="str">
        <f aca="false">IF(F4150="P","PHY",IF(F4150="G","G",E4150))</f>
        <v>D</v>
      </c>
      <c r="O4150" s="84" t="str">
        <f aca="false">IF(ISNA(VLOOKUP(G4150,BadCanCurves,1,FALSE())),VLOOKUP(D4150,FOLIOS,6,FALSE()),"not used")</f>
        <v>not used</v>
      </c>
      <c r="P4150" s="84" t="n">
        <f aca="false">IF($N4150="P",VLOOKUP(H4150,PrcBuckets,2,FALSE()),0)</f>
        <v>0</v>
      </c>
      <c r="Q4150" s="84" t="n">
        <f aca="false">IF($N4150="D",VLOOKUP(H4150,BasisBuckets,2,FALSE()),0)</f>
        <v>12</v>
      </c>
      <c r="R4150" s="84" t="n">
        <f aca="false">IF($N4150="PHY",VLOOKUP(H4150,PGDBuckets,2,FALSE()),0)</f>
        <v>0</v>
      </c>
      <c r="S4150" s="84" t="n">
        <f aca="false">IF($N4150="G",VLOOKUP(H4150,PGDBuckets,2,FALSE()),0)</f>
        <v>0</v>
      </c>
      <c r="T4150" s="84" t="n">
        <f aca="false">SUM(P4150:S4150)</f>
        <v>12</v>
      </c>
      <c r="U4150" s="84" t="str">
        <f aca="false">IF(O4150="not used","-",O4150&amp;N4150&amp;T4150)</f>
        <v>-</v>
      </c>
      <c r="V4150" s="84" t="str">
        <f aca="false">IF(O4150="Not Used","-",VLOOKUP(D4150,FOLIOS,7,FALSE())&amp;H4150)</f>
        <v>-</v>
      </c>
      <c r="W4150" s="84" t="str">
        <f aca="false">IF(U4150="-","-",O4150&amp;E4150&amp;H4150)</f>
        <v>-</v>
      </c>
      <c r="X4150" s="85" t="str">
        <f aca="false">D4150&amp;G4150</f>
        <v>FT-CAND-ERMS-BASIF-TRANSCO/Z6</v>
      </c>
      <c r="AF4150" s="0" t="str">
        <f aca="false">D4150&amp;V4150</f>
        <v>FT-CAND-ERMS-BAS-</v>
      </c>
    </row>
    <row r="4151" customFormat="false" ht="12.75" hidden="false" customHeight="false" outlineLevel="0" collapsed="false">
      <c r="A4151" s="81" t="n">
        <v>36682</v>
      </c>
      <c r="B4151" s="82" t="s">
        <v>55</v>
      </c>
      <c r="C4151" s="82" t="s">
        <v>56</v>
      </c>
      <c r="D4151" s="82" t="s">
        <v>107</v>
      </c>
      <c r="E4151" s="82" t="s">
        <v>21</v>
      </c>
      <c r="F4151" s="81"/>
      <c r="G4151" s="82" t="s">
        <v>90</v>
      </c>
      <c r="H4151" s="90" t="n">
        <v>38261</v>
      </c>
      <c r="I4151" s="82" t="n">
        <v>0</v>
      </c>
      <c r="J4151" s="82" t="n">
        <v>0</v>
      </c>
      <c r="K4151" s="83" t="n">
        <f aca="false">IF(J4151=0,0,J4151/I4151)</f>
        <v>0</v>
      </c>
      <c r="L4151" s="83" t="n">
        <f aca="false">I4151/UOM</f>
        <v>0</v>
      </c>
      <c r="M4151" s="83" t="n">
        <f aca="false">J4151/UOM</f>
        <v>0</v>
      </c>
      <c r="N4151" s="84" t="str">
        <f aca="false">IF(F4151="P","PHY",IF(F4151="G","G",E4151))</f>
        <v>D</v>
      </c>
      <c r="O4151" s="84" t="str">
        <f aca="false">IF(ISNA(VLOOKUP(G4151,BadCanCurves,1,FALSE())),VLOOKUP(D4151,FOLIOS,6,FALSE()),"not used")</f>
        <v>not used</v>
      </c>
      <c r="P4151" s="84" t="n">
        <f aca="false">IF($N4151="P",VLOOKUP(H4151,PrcBuckets,2,FALSE()),0)</f>
        <v>0</v>
      </c>
      <c r="Q4151" s="84" t="n">
        <f aca="false">IF($N4151="D",VLOOKUP(H4151,BasisBuckets,2,FALSE()),0)</f>
        <v>12</v>
      </c>
      <c r="R4151" s="84" t="n">
        <f aca="false">IF($N4151="PHY",VLOOKUP(H4151,PGDBuckets,2,FALSE()),0)</f>
        <v>0</v>
      </c>
      <c r="S4151" s="84" t="n">
        <f aca="false">IF($N4151="G",VLOOKUP(H4151,PGDBuckets,2,FALSE()),0)</f>
        <v>0</v>
      </c>
      <c r="T4151" s="84" t="n">
        <f aca="false">SUM(P4151:S4151)</f>
        <v>12</v>
      </c>
      <c r="U4151" s="84" t="str">
        <f aca="false">IF(O4151="not used","-",O4151&amp;N4151&amp;T4151)</f>
        <v>-</v>
      </c>
      <c r="V4151" s="84" t="str">
        <f aca="false">IF(O4151="Not Used","-",VLOOKUP(D4151,FOLIOS,7,FALSE())&amp;H4151)</f>
        <v>-</v>
      </c>
      <c r="W4151" s="84" t="str">
        <f aca="false">IF(U4151="-","-",O4151&amp;E4151&amp;H4151)</f>
        <v>-</v>
      </c>
      <c r="X4151" s="85" t="str">
        <f aca="false">D4151&amp;G4151</f>
        <v>FT-CAND-ERMS-BASIF-TRANSCO/Z6</v>
      </c>
      <c r="AF4151" s="0" t="str">
        <f aca="false">D4151&amp;V4151</f>
        <v>FT-CAND-ERMS-BAS-</v>
      </c>
    </row>
    <row r="4152" customFormat="false" ht="12.75" hidden="false" customHeight="false" outlineLevel="0" collapsed="false">
      <c r="A4152" s="81" t="n">
        <v>36682</v>
      </c>
      <c r="B4152" s="82" t="s">
        <v>55</v>
      </c>
      <c r="C4152" s="82" t="s">
        <v>56</v>
      </c>
      <c r="D4152" s="82" t="s">
        <v>107</v>
      </c>
      <c r="E4152" s="82" t="s">
        <v>21</v>
      </c>
      <c r="F4152" s="81"/>
      <c r="G4152" s="82" t="s">
        <v>91</v>
      </c>
      <c r="H4152" s="90" t="n">
        <v>36708</v>
      </c>
      <c r="I4152" s="82" t="n">
        <v>0</v>
      </c>
      <c r="J4152" s="82" t="n">
        <v>0</v>
      </c>
      <c r="K4152" s="83" t="n">
        <f aca="false">IF(J4152=0,0,J4152/I4152)</f>
        <v>0</v>
      </c>
      <c r="L4152" s="83" t="n">
        <f aca="false">I4152/UOM</f>
        <v>0</v>
      </c>
      <c r="M4152" s="83" t="n">
        <f aca="false">J4152/UOM</f>
        <v>0</v>
      </c>
      <c r="N4152" s="84" t="str">
        <f aca="false">IF(F4152="P","PHY",IF(F4152="G","G",E4152))</f>
        <v>D</v>
      </c>
      <c r="O4152" s="84" t="str">
        <f aca="false">IF(ISNA(VLOOKUP(G4152,BadCanCurves,1,FALSE())),VLOOKUP(D4152,FOLIOS,6,FALSE()),"not used")</f>
        <v>not used</v>
      </c>
      <c r="P4152" s="84" t="n">
        <f aca="false">IF($N4152="P",VLOOKUP(H4152,PrcBuckets,2,FALSE()),0)</f>
        <v>0</v>
      </c>
      <c r="Q4152" s="84" t="n">
        <f aca="false">IF($N4152="D",VLOOKUP(H4152,BasisBuckets,2,FALSE()),0)</f>
        <v>4</v>
      </c>
      <c r="R4152" s="84" t="n">
        <f aca="false">IF($N4152="PHY",VLOOKUP(H4152,PGDBuckets,2,FALSE()),0)</f>
        <v>0</v>
      </c>
      <c r="S4152" s="84" t="n">
        <f aca="false">IF($N4152="G",VLOOKUP(H4152,PGDBuckets,2,FALSE()),0)</f>
        <v>0</v>
      </c>
      <c r="T4152" s="84" t="n">
        <f aca="false">SUM(P4152:S4152)</f>
        <v>4</v>
      </c>
      <c r="U4152" s="84" t="str">
        <f aca="false">IF(O4152="not used","-",O4152&amp;N4152&amp;T4152)</f>
        <v>-</v>
      </c>
      <c r="V4152" s="84" t="str">
        <f aca="false">IF(O4152="Not Used","-",VLOOKUP(D4152,FOLIOS,7,FALSE())&amp;H4152)</f>
        <v>-</v>
      </c>
      <c r="W4152" s="84" t="str">
        <f aca="false">IF(U4152="-","-",O4152&amp;E4152&amp;H4152)</f>
        <v>-</v>
      </c>
      <c r="X4152" s="85" t="str">
        <f aca="false">D4152&amp;G4152</f>
        <v>FT-CAND-ERMS-BASMICH_CG-GD</v>
      </c>
      <c r="AF4152" s="0" t="str">
        <f aca="false">D4152&amp;V4152</f>
        <v>FT-CAND-ERMS-BAS-</v>
      </c>
    </row>
    <row r="4153" customFormat="false" ht="12.75" hidden="false" customHeight="false" outlineLevel="0" collapsed="false">
      <c r="A4153" s="81" t="n">
        <v>36682</v>
      </c>
      <c r="B4153" s="82" t="s">
        <v>55</v>
      </c>
      <c r="C4153" s="82" t="s">
        <v>56</v>
      </c>
      <c r="D4153" s="82" t="s">
        <v>107</v>
      </c>
      <c r="E4153" s="82" t="s">
        <v>21</v>
      </c>
      <c r="F4153" s="81"/>
      <c r="G4153" s="82" t="s">
        <v>91</v>
      </c>
      <c r="H4153" s="90" t="n">
        <v>36739</v>
      </c>
      <c r="I4153" s="82" t="n">
        <v>0</v>
      </c>
      <c r="J4153" s="82" t="n">
        <v>0</v>
      </c>
      <c r="K4153" s="83" t="n">
        <f aca="false">IF(J4153=0,0,J4153/I4153)</f>
        <v>0</v>
      </c>
      <c r="L4153" s="83" t="n">
        <f aca="false">I4153/UOM</f>
        <v>0</v>
      </c>
      <c r="M4153" s="83" t="n">
        <f aca="false">J4153/UOM</f>
        <v>0</v>
      </c>
      <c r="N4153" s="84" t="str">
        <f aca="false">IF(F4153="P","PHY",IF(F4153="G","G",E4153))</f>
        <v>D</v>
      </c>
      <c r="O4153" s="84" t="str">
        <f aca="false">IF(ISNA(VLOOKUP(G4153,BadCanCurves,1,FALSE())),VLOOKUP(D4153,FOLIOS,6,FALSE()),"not used")</f>
        <v>not used</v>
      </c>
      <c r="P4153" s="84" t="n">
        <f aca="false">IF($N4153="P",VLOOKUP(H4153,PrcBuckets,2,FALSE()),0)</f>
        <v>0</v>
      </c>
      <c r="Q4153" s="84" t="n">
        <f aca="false">IF($N4153="D",VLOOKUP(H4153,BasisBuckets,2,FALSE()),0)</f>
        <v>5</v>
      </c>
      <c r="R4153" s="84" t="n">
        <f aca="false">IF($N4153="PHY",VLOOKUP(H4153,PGDBuckets,2,FALSE()),0)</f>
        <v>0</v>
      </c>
      <c r="S4153" s="84" t="n">
        <f aca="false">IF($N4153="G",VLOOKUP(H4153,PGDBuckets,2,FALSE()),0)</f>
        <v>0</v>
      </c>
      <c r="T4153" s="84" t="n">
        <f aca="false">SUM(P4153:S4153)</f>
        <v>5</v>
      </c>
      <c r="U4153" s="84" t="str">
        <f aca="false">IF(O4153="not used","-",O4153&amp;N4153&amp;T4153)</f>
        <v>-</v>
      </c>
      <c r="V4153" s="84" t="str">
        <f aca="false">IF(O4153="Not Used","-",VLOOKUP(D4153,FOLIOS,7,FALSE())&amp;H4153)</f>
        <v>-</v>
      </c>
      <c r="W4153" s="84" t="str">
        <f aca="false">IF(U4153="-","-",O4153&amp;E4153&amp;H4153)</f>
        <v>-</v>
      </c>
      <c r="X4153" s="85" t="str">
        <f aca="false">D4153&amp;G4153</f>
        <v>FT-CAND-ERMS-BASMICH_CG-GD</v>
      </c>
      <c r="AF4153" s="0" t="str">
        <f aca="false">D4153&amp;V4153</f>
        <v>FT-CAND-ERMS-BAS-</v>
      </c>
    </row>
    <row r="4154" customFormat="false" ht="12.75" hidden="false" customHeight="false" outlineLevel="0" collapsed="false">
      <c r="A4154" s="81" t="n">
        <v>36682</v>
      </c>
      <c r="B4154" s="82" t="s">
        <v>55</v>
      </c>
      <c r="C4154" s="82" t="s">
        <v>56</v>
      </c>
      <c r="D4154" s="82" t="s">
        <v>107</v>
      </c>
      <c r="E4154" s="82" t="s">
        <v>21</v>
      </c>
      <c r="F4154" s="81"/>
      <c r="G4154" s="82" t="s">
        <v>91</v>
      </c>
      <c r="H4154" s="90" t="n">
        <v>36770</v>
      </c>
      <c r="I4154" s="82" t="n">
        <v>0</v>
      </c>
      <c r="J4154" s="82" t="n">
        <v>0</v>
      </c>
      <c r="K4154" s="83" t="n">
        <f aca="false">IF(J4154=0,0,J4154/I4154)</f>
        <v>0</v>
      </c>
      <c r="L4154" s="83" t="n">
        <f aca="false">I4154/UOM</f>
        <v>0</v>
      </c>
      <c r="M4154" s="83" t="n">
        <f aca="false">J4154/UOM</f>
        <v>0</v>
      </c>
      <c r="N4154" s="84" t="str">
        <f aca="false">IF(F4154="P","PHY",IF(F4154="G","G",E4154))</f>
        <v>D</v>
      </c>
      <c r="O4154" s="84" t="str">
        <f aca="false">IF(ISNA(VLOOKUP(G4154,BadCanCurves,1,FALSE())),VLOOKUP(D4154,FOLIOS,6,FALSE()),"not used")</f>
        <v>not used</v>
      </c>
      <c r="P4154" s="84" t="n">
        <f aca="false">IF($N4154="P",VLOOKUP(H4154,PrcBuckets,2,FALSE()),0)</f>
        <v>0</v>
      </c>
      <c r="Q4154" s="84" t="n">
        <f aca="false">IF($N4154="D",VLOOKUP(H4154,BasisBuckets,2,FALSE()),0)</f>
        <v>6</v>
      </c>
      <c r="R4154" s="84" t="n">
        <f aca="false">IF($N4154="PHY",VLOOKUP(H4154,PGDBuckets,2,FALSE()),0)</f>
        <v>0</v>
      </c>
      <c r="S4154" s="84" t="n">
        <f aca="false">IF($N4154="G",VLOOKUP(H4154,PGDBuckets,2,FALSE()),0)</f>
        <v>0</v>
      </c>
      <c r="T4154" s="84" t="n">
        <f aca="false">SUM(P4154:S4154)</f>
        <v>6</v>
      </c>
      <c r="U4154" s="84" t="str">
        <f aca="false">IF(O4154="not used","-",O4154&amp;N4154&amp;T4154)</f>
        <v>-</v>
      </c>
      <c r="V4154" s="84" t="str">
        <f aca="false">IF(O4154="Not Used","-",VLOOKUP(D4154,FOLIOS,7,FALSE())&amp;H4154)</f>
        <v>-</v>
      </c>
      <c r="W4154" s="84" t="str">
        <f aca="false">IF(U4154="-","-",O4154&amp;E4154&amp;H4154)</f>
        <v>-</v>
      </c>
      <c r="X4154" s="85" t="str">
        <f aca="false">D4154&amp;G4154</f>
        <v>FT-CAND-ERMS-BASMICH_CG-GD</v>
      </c>
      <c r="AF4154" s="0" t="str">
        <f aca="false">D4154&amp;V4154</f>
        <v>FT-CAND-ERMS-BAS-</v>
      </c>
    </row>
    <row r="4155" customFormat="false" ht="12.75" hidden="false" customHeight="false" outlineLevel="0" collapsed="false">
      <c r="A4155" s="81" t="n">
        <v>36682</v>
      </c>
      <c r="B4155" s="82" t="s">
        <v>55</v>
      </c>
      <c r="C4155" s="82" t="s">
        <v>56</v>
      </c>
      <c r="D4155" s="82" t="s">
        <v>107</v>
      </c>
      <c r="E4155" s="82" t="s">
        <v>21</v>
      </c>
      <c r="F4155" s="81"/>
      <c r="G4155" s="82" t="s">
        <v>91</v>
      </c>
      <c r="H4155" s="90" t="n">
        <v>36800</v>
      </c>
      <c r="I4155" s="82" t="n">
        <v>0</v>
      </c>
      <c r="J4155" s="82" t="n">
        <v>0</v>
      </c>
      <c r="K4155" s="83" t="n">
        <f aca="false">IF(J4155=0,0,J4155/I4155)</f>
        <v>0</v>
      </c>
      <c r="L4155" s="83" t="n">
        <f aca="false">I4155/UOM</f>
        <v>0</v>
      </c>
      <c r="M4155" s="83" t="n">
        <f aca="false">J4155/UOM</f>
        <v>0</v>
      </c>
      <c r="N4155" s="84" t="str">
        <f aca="false">IF(F4155="P","PHY",IF(F4155="G","G",E4155))</f>
        <v>D</v>
      </c>
      <c r="O4155" s="84" t="str">
        <f aca="false">IF(ISNA(VLOOKUP(G4155,BadCanCurves,1,FALSE())),VLOOKUP(D4155,FOLIOS,6,FALSE()),"not used")</f>
        <v>not used</v>
      </c>
      <c r="P4155" s="84" t="n">
        <f aca="false">IF($N4155="P",VLOOKUP(H4155,PrcBuckets,2,FALSE()),0)</f>
        <v>0</v>
      </c>
      <c r="Q4155" s="84" t="n">
        <f aca="false">IF($N4155="D",VLOOKUP(H4155,BasisBuckets,2,FALSE()),0)</f>
        <v>7</v>
      </c>
      <c r="R4155" s="84" t="n">
        <f aca="false">IF($N4155="PHY",VLOOKUP(H4155,PGDBuckets,2,FALSE()),0)</f>
        <v>0</v>
      </c>
      <c r="S4155" s="84" t="n">
        <f aca="false">IF($N4155="G",VLOOKUP(H4155,PGDBuckets,2,FALSE()),0)</f>
        <v>0</v>
      </c>
      <c r="T4155" s="84" t="n">
        <f aca="false">SUM(P4155:S4155)</f>
        <v>7</v>
      </c>
      <c r="U4155" s="84" t="str">
        <f aca="false">IF(O4155="not used","-",O4155&amp;N4155&amp;T4155)</f>
        <v>-</v>
      </c>
      <c r="V4155" s="84" t="str">
        <f aca="false">IF(O4155="Not Used","-",VLOOKUP(D4155,FOLIOS,7,FALSE())&amp;H4155)</f>
        <v>-</v>
      </c>
      <c r="W4155" s="84" t="str">
        <f aca="false">IF(U4155="-","-",O4155&amp;E4155&amp;H4155)</f>
        <v>-</v>
      </c>
      <c r="X4155" s="85" t="str">
        <f aca="false">D4155&amp;G4155</f>
        <v>FT-CAND-ERMS-BASMICH_CG-GD</v>
      </c>
      <c r="AF4155" s="0" t="str">
        <f aca="false">D4155&amp;V4155</f>
        <v>FT-CAND-ERMS-BAS-</v>
      </c>
    </row>
    <row r="4156" customFormat="false" ht="12.75" hidden="false" customHeight="false" outlineLevel="0" collapsed="false">
      <c r="A4156" s="81" t="n">
        <v>36682</v>
      </c>
      <c r="B4156" s="82" t="s">
        <v>55</v>
      </c>
      <c r="C4156" s="82" t="s">
        <v>56</v>
      </c>
      <c r="D4156" s="82" t="s">
        <v>107</v>
      </c>
      <c r="E4156" s="82" t="s">
        <v>21</v>
      </c>
      <c r="F4156" s="81"/>
      <c r="G4156" s="82" t="s">
        <v>91</v>
      </c>
      <c r="H4156" s="90" t="n">
        <v>36831</v>
      </c>
      <c r="I4156" s="82" t="n">
        <v>0</v>
      </c>
      <c r="J4156" s="82" t="n">
        <v>0</v>
      </c>
      <c r="K4156" s="83" t="n">
        <f aca="false">IF(J4156=0,0,J4156/I4156)</f>
        <v>0</v>
      </c>
      <c r="L4156" s="83" t="n">
        <f aca="false">I4156/UOM</f>
        <v>0</v>
      </c>
      <c r="M4156" s="83" t="n">
        <f aca="false">J4156/UOM</f>
        <v>0</v>
      </c>
      <c r="N4156" s="84" t="str">
        <f aca="false">IF(F4156="P","PHY",IF(F4156="G","G",E4156))</f>
        <v>D</v>
      </c>
      <c r="O4156" s="84" t="str">
        <f aca="false">IF(ISNA(VLOOKUP(G4156,BadCanCurves,1,FALSE())),VLOOKUP(D4156,FOLIOS,6,FALSE()),"not used")</f>
        <v>not used</v>
      </c>
      <c r="P4156" s="84" t="n">
        <f aca="false">IF($N4156="P",VLOOKUP(H4156,PrcBuckets,2,FALSE()),0)</f>
        <v>0</v>
      </c>
      <c r="Q4156" s="84" t="n">
        <f aca="false">IF($N4156="D",VLOOKUP(H4156,BasisBuckets,2,FALSE()),0)</f>
        <v>8</v>
      </c>
      <c r="R4156" s="84" t="n">
        <f aca="false">IF($N4156="PHY",VLOOKUP(H4156,PGDBuckets,2,FALSE()),0)</f>
        <v>0</v>
      </c>
      <c r="S4156" s="84" t="n">
        <f aca="false">IF($N4156="G",VLOOKUP(H4156,PGDBuckets,2,FALSE()),0)</f>
        <v>0</v>
      </c>
      <c r="T4156" s="84" t="n">
        <f aca="false">SUM(P4156:S4156)</f>
        <v>8</v>
      </c>
      <c r="U4156" s="84" t="str">
        <f aca="false">IF(O4156="not used","-",O4156&amp;N4156&amp;T4156)</f>
        <v>-</v>
      </c>
      <c r="V4156" s="84" t="str">
        <f aca="false">IF(O4156="Not Used","-",VLOOKUP(D4156,FOLIOS,7,FALSE())&amp;H4156)</f>
        <v>-</v>
      </c>
      <c r="W4156" s="84" t="str">
        <f aca="false">IF(U4156="-","-",O4156&amp;E4156&amp;H4156)</f>
        <v>-</v>
      </c>
      <c r="X4156" s="85" t="str">
        <f aca="false">D4156&amp;G4156</f>
        <v>FT-CAND-ERMS-BASMICH_CG-GD</v>
      </c>
      <c r="AF4156" s="0" t="str">
        <f aca="false">D4156&amp;V4156</f>
        <v>FT-CAND-ERMS-BAS-</v>
      </c>
    </row>
    <row r="4157" customFormat="false" ht="12.75" hidden="false" customHeight="false" outlineLevel="0" collapsed="false">
      <c r="A4157" s="81" t="n">
        <v>36682</v>
      </c>
      <c r="B4157" s="82" t="s">
        <v>55</v>
      </c>
      <c r="C4157" s="82" t="s">
        <v>56</v>
      </c>
      <c r="D4157" s="82" t="s">
        <v>107</v>
      </c>
      <c r="E4157" s="82" t="s">
        <v>21</v>
      </c>
      <c r="F4157" s="81"/>
      <c r="G4157" s="82" t="s">
        <v>91</v>
      </c>
      <c r="H4157" s="90" t="n">
        <v>36861</v>
      </c>
      <c r="I4157" s="82" t="n">
        <v>0</v>
      </c>
      <c r="J4157" s="82" t="n">
        <v>0</v>
      </c>
      <c r="K4157" s="83" t="n">
        <f aca="false">IF(J4157=0,0,J4157/I4157)</f>
        <v>0</v>
      </c>
      <c r="L4157" s="83" t="n">
        <f aca="false">I4157/UOM</f>
        <v>0</v>
      </c>
      <c r="M4157" s="83" t="n">
        <f aca="false">J4157/UOM</f>
        <v>0</v>
      </c>
      <c r="N4157" s="84" t="str">
        <f aca="false">IF(F4157="P","PHY",IF(F4157="G","G",E4157))</f>
        <v>D</v>
      </c>
      <c r="O4157" s="84" t="str">
        <f aca="false">IF(ISNA(VLOOKUP(G4157,BadCanCurves,1,FALSE())),VLOOKUP(D4157,FOLIOS,6,FALSE()),"not used")</f>
        <v>not used</v>
      </c>
      <c r="P4157" s="84" t="n">
        <f aca="false">IF($N4157="P",VLOOKUP(H4157,PrcBuckets,2,FALSE()),0)</f>
        <v>0</v>
      </c>
      <c r="Q4157" s="84" t="n">
        <f aca="false">IF($N4157="D",VLOOKUP(H4157,BasisBuckets,2,FALSE()),0)</f>
        <v>8</v>
      </c>
      <c r="R4157" s="84" t="n">
        <f aca="false">IF($N4157="PHY",VLOOKUP(H4157,PGDBuckets,2,FALSE()),0)</f>
        <v>0</v>
      </c>
      <c r="S4157" s="84" t="n">
        <f aca="false">IF($N4157="G",VLOOKUP(H4157,PGDBuckets,2,FALSE()),0)</f>
        <v>0</v>
      </c>
      <c r="T4157" s="84" t="n">
        <f aca="false">SUM(P4157:S4157)</f>
        <v>8</v>
      </c>
      <c r="U4157" s="84" t="str">
        <f aca="false">IF(O4157="not used","-",O4157&amp;N4157&amp;T4157)</f>
        <v>-</v>
      </c>
      <c r="V4157" s="84" t="str">
        <f aca="false">IF(O4157="Not Used","-",VLOOKUP(D4157,FOLIOS,7,FALSE())&amp;H4157)</f>
        <v>-</v>
      </c>
      <c r="W4157" s="84" t="str">
        <f aca="false">IF(U4157="-","-",O4157&amp;E4157&amp;H4157)</f>
        <v>-</v>
      </c>
      <c r="X4157" s="85" t="str">
        <f aca="false">D4157&amp;G4157</f>
        <v>FT-CAND-ERMS-BASMICH_CG-GD</v>
      </c>
      <c r="AF4157" s="0" t="str">
        <f aca="false">D4157&amp;V4157</f>
        <v>FT-CAND-ERMS-BAS-</v>
      </c>
    </row>
    <row r="4158" customFormat="false" ht="12.75" hidden="false" customHeight="false" outlineLevel="0" collapsed="false">
      <c r="A4158" s="81" t="n">
        <v>36682</v>
      </c>
      <c r="B4158" s="82" t="s">
        <v>55</v>
      </c>
      <c r="C4158" s="82" t="s">
        <v>56</v>
      </c>
      <c r="D4158" s="82" t="s">
        <v>107</v>
      </c>
      <c r="E4158" s="82" t="s">
        <v>21</v>
      </c>
      <c r="F4158" s="81"/>
      <c r="G4158" s="82" t="s">
        <v>91</v>
      </c>
      <c r="H4158" s="90" t="n">
        <v>36892</v>
      </c>
      <c r="I4158" s="82" t="n">
        <v>0</v>
      </c>
      <c r="J4158" s="82" t="n">
        <v>0</v>
      </c>
      <c r="K4158" s="83" t="n">
        <f aca="false">IF(J4158=0,0,J4158/I4158)</f>
        <v>0</v>
      </c>
      <c r="L4158" s="83" t="n">
        <f aca="false">I4158/UOM</f>
        <v>0</v>
      </c>
      <c r="M4158" s="83" t="n">
        <f aca="false">J4158/UOM</f>
        <v>0</v>
      </c>
      <c r="N4158" s="84" t="str">
        <f aca="false">IF(F4158="P","PHY",IF(F4158="G","G",E4158))</f>
        <v>D</v>
      </c>
      <c r="O4158" s="84" t="str">
        <f aca="false">IF(ISNA(VLOOKUP(G4158,BadCanCurves,1,FALSE())),VLOOKUP(D4158,FOLIOS,6,FALSE()),"not used")</f>
        <v>not used</v>
      </c>
      <c r="P4158" s="84" t="n">
        <f aca="false">IF($N4158="P",VLOOKUP(H4158,PrcBuckets,2,FALSE()),0)</f>
        <v>0</v>
      </c>
      <c r="Q4158" s="84" t="n">
        <f aca="false">IF($N4158="D",VLOOKUP(H4158,BasisBuckets,2,FALSE()),0)</f>
        <v>9</v>
      </c>
      <c r="R4158" s="84" t="n">
        <f aca="false">IF($N4158="PHY",VLOOKUP(H4158,PGDBuckets,2,FALSE()),0)</f>
        <v>0</v>
      </c>
      <c r="S4158" s="84" t="n">
        <f aca="false">IF($N4158="G",VLOOKUP(H4158,PGDBuckets,2,FALSE()),0)</f>
        <v>0</v>
      </c>
      <c r="T4158" s="84" t="n">
        <f aca="false">SUM(P4158:S4158)</f>
        <v>9</v>
      </c>
      <c r="U4158" s="84" t="str">
        <f aca="false">IF(O4158="not used","-",O4158&amp;N4158&amp;T4158)</f>
        <v>-</v>
      </c>
      <c r="V4158" s="84" t="str">
        <f aca="false">IF(O4158="Not Used","-",VLOOKUP(D4158,FOLIOS,7,FALSE())&amp;H4158)</f>
        <v>-</v>
      </c>
      <c r="W4158" s="84" t="str">
        <f aca="false">IF(U4158="-","-",O4158&amp;E4158&amp;H4158)</f>
        <v>-</v>
      </c>
      <c r="X4158" s="85" t="str">
        <f aca="false">D4158&amp;G4158</f>
        <v>FT-CAND-ERMS-BASMICH_CG-GD</v>
      </c>
      <c r="AF4158" s="0" t="str">
        <f aca="false">D4158&amp;V4158</f>
        <v>FT-CAND-ERMS-BAS-</v>
      </c>
    </row>
    <row r="4159" customFormat="false" ht="12.75" hidden="false" customHeight="false" outlineLevel="0" collapsed="false">
      <c r="A4159" s="81" t="n">
        <v>36682</v>
      </c>
      <c r="B4159" s="82" t="s">
        <v>55</v>
      </c>
      <c r="C4159" s="82" t="s">
        <v>56</v>
      </c>
      <c r="D4159" s="82" t="s">
        <v>107</v>
      </c>
      <c r="E4159" s="82" t="s">
        <v>21</v>
      </c>
      <c r="F4159" s="81"/>
      <c r="G4159" s="82" t="s">
        <v>91</v>
      </c>
      <c r="H4159" s="90" t="n">
        <v>36923</v>
      </c>
      <c r="I4159" s="82" t="n">
        <v>0</v>
      </c>
      <c r="J4159" s="82" t="n">
        <v>0</v>
      </c>
      <c r="K4159" s="83" t="n">
        <f aca="false">IF(J4159=0,0,J4159/I4159)</f>
        <v>0</v>
      </c>
      <c r="L4159" s="83" t="n">
        <f aca="false">I4159/UOM</f>
        <v>0</v>
      </c>
      <c r="M4159" s="83" t="n">
        <f aca="false">J4159/UOM</f>
        <v>0</v>
      </c>
      <c r="N4159" s="84" t="str">
        <f aca="false">IF(F4159="P","PHY",IF(F4159="G","G",E4159))</f>
        <v>D</v>
      </c>
      <c r="O4159" s="84" t="str">
        <f aca="false">IF(ISNA(VLOOKUP(G4159,BadCanCurves,1,FALSE())),VLOOKUP(D4159,FOLIOS,6,FALSE()),"not used")</f>
        <v>not used</v>
      </c>
      <c r="P4159" s="84" t="n">
        <f aca="false">IF($N4159="P",VLOOKUP(H4159,PrcBuckets,2,FALSE()),0)</f>
        <v>0</v>
      </c>
      <c r="Q4159" s="84" t="n">
        <f aca="false">IF($N4159="D",VLOOKUP(H4159,BasisBuckets,2,FALSE()),0)</f>
        <v>9</v>
      </c>
      <c r="R4159" s="84" t="n">
        <f aca="false">IF($N4159="PHY",VLOOKUP(H4159,PGDBuckets,2,FALSE()),0)</f>
        <v>0</v>
      </c>
      <c r="S4159" s="84" t="n">
        <f aca="false">IF($N4159="G",VLOOKUP(H4159,PGDBuckets,2,FALSE()),0)</f>
        <v>0</v>
      </c>
      <c r="T4159" s="84" t="n">
        <f aca="false">SUM(P4159:S4159)</f>
        <v>9</v>
      </c>
      <c r="U4159" s="84" t="str">
        <f aca="false">IF(O4159="not used","-",O4159&amp;N4159&amp;T4159)</f>
        <v>-</v>
      </c>
      <c r="V4159" s="84" t="str">
        <f aca="false">IF(O4159="Not Used","-",VLOOKUP(D4159,FOLIOS,7,FALSE())&amp;H4159)</f>
        <v>-</v>
      </c>
      <c r="W4159" s="84" t="str">
        <f aca="false">IF(U4159="-","-",O4159&amp;E4159&amp;H4159)</f>
        <v>-</v>
      </c>
      <c r="X4159" s="85" t="str">
        <f aca="false">D4159&amp;G4159</f>
        <v>FT-CAND-ERMS-BASMICH_CG-GD</v>
      </c>
      <c r="AF4159" s="0" t="str">
        <f aca="false">D4159&amp;V4159</f>
        <v>FT-CAND-ERMS-BAS-</v>
      </c>
    </row>
    <row r="4160" customFormat="false" ht="12.75" hidden="false" customHeight="false" outlineLevel="0" collapsed="false">
      <c r="A4160" s="81" t="n">
        <v>36682</v>
      </c>
      <c r="B4160" s="82" t="s">
        <v>55</v>
      </c>
      <c r="C4160" s="82" t="s">
        <v>56</v>
      </c>
      <c r="D4160" s="82" t="s">
        <v>107</v>
      </c>
      <c r="E4160" s="82" t="s">
        <v>21</v>
      </c>
      <c r="F4160" s="81"/>
      <c r="G4160" s="82" t="s">
        <v>91</v>
      </c>
      <c r="H4160" s="90" t="n">
        <v>36951</v>
      </c>
      <c r="I4160" s="82" t="n">
        <v>0</v>
      </c>
      <c r="J4160" s="82" t="n">
        <v>0</v>
      </c>
      <c r="K4160" s="83" t="n">
        <f aca="false">IF(J4160=0,0,J4160/I4160)</f>
        <v>0</v>
      </c>
      <c r="L4160" s="83" t="n">
        <f aca="false">I4160/UOM</f>
        <v>0</v>
      </c>
      <c r="M4160" s="83" t="n">
        <f aca="false">J4160/UOM</f>
        <v>0</v>
      </c>
      <c r="N4160" s="84" t="str">
        <f aca="false">IF(F4160="P","PHY",IF(F4160="G","G",E4160))</f>
        <v>D</v>
      </c>
      <c r="O4160" s="84" t="str">
        <f aca="false">IF(ISNA(VLOOKUP(G4160,BadCanCurves,1,FALSE())),VLOOKUP(D4160,FOLIOS,6,FALSE()),"not used")</f>
        <v>not used</v>
      </c>
      <c r="P4160" s="84" t="n">
        <f aca="false">IF($N4160="P",VLOOKUP(H4160,PrcBuckets,2,FALSE()),0)</f>
        <v>0</v>
      </c>
      <c r="Q4160" s="84" t="n">
        <f aca="false">IF($N4160="D",VLOOKUP(H4160,BasisBuckets,2,FALSE()),0)</f>
        <v>9</v>
      </c>
      <c r="R4160" s="84" t="n">
        <f aca="false">IF($N4160="PHY",VLOOKUP(H4160,PGDBuckets,2,FALSE()),0)</f>
        <v>0</v>
      </c>
      <c r="S4160" s="84" t="n">
        <f aca="false">IF($N4160="G",VLOOKUP(H4160,PGDBuckets,2,FALSE()),0)</f>
        <v>0</v>
      </c>
      <c r="T4160" s="84" t="n">
        <f aca="false">SUM(P4160:S4160)</f>
        <v>9</v>
      </c>
      <c r="U4160" s="84" t="str">
        <f aca="false">IF(O4160="not used","-",O4160&amp;N4160&amp;T4160)</f>
        <v>-</v>
      </c>
      <c r="V4160" s="84" t="str">
        <f aca="false">IF(O4160="Not Used","-",VLOOKUP(D4160,FOLIOS,7,FALSE())&amp;H4160)</f>
        <v>-</v>
      </c>
      <c r="W4160" s="84" t="str">
        <f aca="false">IF(U4160="-","-",O4160&amp;E4160&amp;H4160)</f>
        <v>-</v>
      </c>
      <c r="X4160" s="85" t="str">
        <f aca="false">D4160&amp;G4160</f>
        <v>FT-CAND-ERMS-BASMICH_CG-GD</v>
      </c>
      <c r="AF4160" s="0" t="str">
        <f aca="false">D4160&amp;V4160</f>
        <v>FT-CAND-ERMS-BAS-</v>
      </c>
    </row>
    <row r="4161" customFormat="false" ht="12.75" hidden="false" customHeight="false" outlineLevel="0" collapsed="false">
      <c r="A4161" s="81" t="n">
        <v>36682</v>
      </c>
      <c r="B4161" s="82" t="s">
        <v>55</v>
      </c>
      <c r="C4161" s="82" t="s">
        <v>56</v>
      </c>
      <c r="D4161" s="82" t="s">
        <v>107</v>
      </c>
      <c r="E4161" s="82" t="s">
        <v>21</v>
      </c>
      <c r="F4161" s="81"/>
      <c r="G4161" s="82" t="s">
        <v>91</v>
      </c>
      <c r="H4161" s="90" t="n">
        <v>36982</v>
      </c>
      <c r="I4161" s="82" t="n">
        <v>0</v>
      </c>
      <c r="J4161" s="82" t="n">
        <v>0</v>
      </c>
      <c r="K4161" s="83" t="n">
        <f aca="false">IF(J4161=0,0,J4161/I4161)</f>
        <v>0</v>
      </c>
      <c r="L4161" s="83" t="n">
        <f aca="false">I4161/UOM</f>
        <v>0</v>
      </c>
      <c r="M4161" s="83" t="n">
        <f aca="false">J4161/UOM</f>
        <v>0</v>
      </c>
      <c r="N4161" s="84" t="str">
        <f aca="false">IF(F4161="P","PHY",IF(F4161="G","G",E4161))</f>
        <v>D</v>
      </c>
      <c r="O4161" s="84" t="str">
        <f aca="false">IF(ISNA(VLOOKUP(G4161,BadCanCurves,1,FALSE())),VLOOKUP(D4161,FOLIOS,6,FALSE()),"not used")</f>
        <v>not used</v>
      </c>
      <c r="P4161" s="84" t="n">
        <f aca="false">IF($N4161="P",VLOOKUP(H4161,PrcBuckets,2,FALSE()),0)</f>
        <v>0</v>
      </c>
      <c r="Q4161" s="84" t="n">
        <f aca="false">IF($N4161="D",VLOOKUP(H4161,BasisBuckets,2,FALSE()),0)</f>
        <v>9</v>
      </c>
      <c r="R4161" s="84" t="n">
        <f aca="false">IF($N4161="PHY",VLOOKUP(H4161,PGDBuckets,2,FALSE()),0)</f>
        <v>0</v>
      </c>
      <c r="S4161" s="84" t="n">
        <f aca="false">IF($N4161="G",VLOOKUP(H4161,PGDBuckets,2,FALSE()),0)</f>
        <v>0</v>
      </c>
      <c r="T4161" s="84" t="n">
        <f aca="false">SUM(P4161:S4161)</f>
        <v>9</v>
      </c>
      <c r="U4161" s="84" t="str">
        <f aca="false">IF(O4161="not used","-",O4161&amp;N4161&amp;T4161)</f>
        <v>-</v>
      </c>
      <c r="V4161" s="84" t="str">
        <f aca="false">IF(O4161="Not Used","-",VLOOKUP(D4161,FOLIOS,7,FALSE())&amp;H4161)</f>
        <v>-</v>
      </c>
      <c r="W4161" s="84" t="str">
        <f aca="false">IF(U4161="-","-",O4161&amp;E4161&amp;H4161)</f>
        <v>-</v>
      </c>
      <c r="X4161" s="85" t="str">
        <f aca="false">D4161&amp;G4161</f>
        <v>FT-CAND-ERMS-BASMICH_CG-GD</v>
      </c>
      <c r="AF4161" s="0" t="str">
        <f aca="false">D4161&amp;V4161</f>
        <v>FT-CAND-ERMS-BAS-</v>
      </c>
    </row>
    <row r="4162" customFormat="false" ht="12.75" hidden="false" customHeight="false" outlineLevel="0" collapsed="false">
      <c r="A4162" s="81" t="n">
        <v>36682</v>
      </c>
      <c r="B4162" s="82" t="s">
        <v>55</v>
      </c>
      <c r="C4162" s="82" t="s">
        <v>56</v>
      </c>
      <c r="D4162" s="82" t="s">
        <v>107</v>
      </c>
      <c r="E4162" s="82" t="s">
        <v>21</v>
      </c>
      <c r="F4162" s="81"/>
      <c r="G4162" s="82" t="s">
        <v>91</v>
      </c>
      <c r="H4162" s="90" t="n">
        <v>37012</v>
      </c>
      <c r="I4162" s="82" t="n">
        <v>0</v>
      </c>
      <c r="J4162" s="82" t="n">
        <v>0</v>
      </c>
      <c r="K4162" s="83" t="n">
        <f aca="false">IF(J4162=0,0,J4162/I4162)</f>
        <v>0</v>
      </c>
      <c r="L4162" s="83" t="n">
        <f aca="false">I4162/UOM</f>
        <v>0</v>
      </c>
      <c r="M4162" s="83" t="n">
        <f aca="false">J4162/UOM</f>
        <v>0</v>
      </c>
      <c r="N4162" s="84" t="str">
        <f aca="false">IF(F4162="P","PHY",IF(F4162="G","G",E4162))</f>
        <v>D</v>
      </c>
      <c r="O4162" s="84" t="str">
        <f aca="false">IF(ISNA(VLOOKUP(G4162,BadCanCurves,1,FALSE())),VLOOKUP(D4162,FOLIOS,6,FALSE()),"not used")</f>
        <v>not used</v>
      </c>
      <c r="P4162" s="84" t="n">
        <f aca="false">IF($N4162="P",VLOOKUP(H4162,PrcBuckets,2,FALSE()),0)</f>
        <v>0</v>
      </c>
      <c r="Q4162" s="84" t="n">
        <f aca="false">IF($N4162="D",VLOOKUP(H4162,BasisBuckets,2,FALSE()),0)</f>
        <v>9</v>
      </c>
      <c r="R4162" s="84" t="n">
        <f aca="false">IF($N4162="PHY",VLOOKUP(H4162,PGDBuckets,2,FALSE()),0)</f>
        <v>0</v>
      </c>
      <c r="S4162" s="84" t="n">
        <f aca="false">IF($N4162="G",VLOOKUP(H4162,PGDBuckets,2,FALSE()),0)</f>
        <v>0</v>
      </c>
      <c r="T4162" s="84" t="n">
        <f aca="false">SUM(P4162:S4162)</f>
        <v>9</v>
      </c>
      <c r="U4162" s="84" t="str">
        <f aca="false">IF(O4162="not used","-",O4162&amp;N4162&amp;T4162)</f>
        <v>-</v>
      </c>
      <c r="V4162" s="84" t="str">
        <f aca="false">IF(O4162="Not Used","-",VLOOKUP(D4162,FOLIOS,7,FALSE())&amp;H4162)</f>
        <v>-</v>
      </c>
      <c r="W4162" s="84" t="str">
        <f aca="false">IF(U4162="-","-",O4162&amp;E4162&amp;H4162)</f>
        <v>-</v>
      </c>
      <c r="X4162" s="85" t="str">
        <f aca="false">D4162&amp;G4162</f>
        <v>FT-CAND-ERMS-BASMICH_CG-GD</v>
      </c>
      <c r="AF4162" s="0" t="str">
        <f aca="false">D4162&amp;V4162</f>
        <v>FT-CAND-ERMS-BAS-</v>
      </c>
    </row>
    <row r="4163" customFormat="false" ht="12.75" hidden="false" customHeight="false" outlineLevel="0" collapsed="false">
      <c r="A4163" s="81" t="n">
        <v>36682</v>
      </c>
      <c r="B4163" s="82" t="s">
        <v>55</v>
      </c>
      <c r="C4163" s="82" t="s">
        <v>56</v>
      </c>
      <c r="D4163" s="82" t="s">
        <v>107</v>
      </c>
      <c r="E4163" s="82" t="s">
        <v>21</v>
      </c>
      <c r="F4163" s="81"/>
      <c r="G4163" s="82" t="s">
        <v>91</v>
      </c>
      <c r="H4163" s="90" t="n">
        <v>37043</v>
      </c>
      <c r="I4163" s="82" t="n">
        <v>0</v>
      </c>
      <c r="J4163" s="82" t="n">
        <v>0</v>
      </c>
      <c r="K4163" s="83" t="n">
        <f aca="false">IF(J4163=0,0,J4163/I4163)</f>
        <v>0</v>
      </c>
      <c r="L4163" s="83" t="n">
        <f aca="false">I4163/UOM</f>
        <v>0</v>
      </c>
      <c r="M4163" s="83" t="n">
        <f aca="false">J4163/UOM</f>
        <v>0</v>
      </c>
      <c r="N4163" s="84" t="str">
        <f aca="false">IF(F4163="P","PHY",IF(F4163="G","G",E4163))</f>
        <v>D</v>
      </c>
      <c r="O4163" s="84" t="str">
        <f aca="false">IF(ISNA(VLOOKUP(G4163,BadCanCurves,1,FALSE())),VLOOKUP(D4163,FOLIOS,6,FALSE()),"not used")</f>
        <v>not used</v>
      </c>
      <c r="P4163" s="84" t="n">
        <f aca="false">IF($N4163="P",VLOOKUP(H4163,PrcBuckets,2,FALSE()),0)</f>
        <v>0</v>
      </c>
      <c r="Q4163" s="84" t="n">
        <f aca="false">IF($N4163="D",VLOOKUP(H4163,BasisBuckets,2,FALSE()),0)</f>
        <v>9</v>
      </c>
      <c r="R4163" s="84" t="n">
        <f aca="false">IF($N4163="PHY",VLOOKUP(H4163,PGDBuckets,2,FALSE()),0)</f>
        <v>0</v>
      </c>
      <c r="S4163" s="84" t="n">
        <f aca="false">IF($N4163="G",VLOOKUP(H4163,PGDBuckets,2,FALSE()),0)</f>
        <v>0</v>
      </c>
      <c r="T4163" s="84" t="n">
        <f aca="false">SUM(P4163:S4163)</f>
        <v>9</v>
      </c>
      <c r="U4163" s="84" t="str">
        <f aca="false">IF(O4163="not used","-",O4163&amp;N4163&amp;T4163)</f>
        <v>-</v>
      </c>
      <c r="V4163" s="84" t="str">
        <f aca="false">IF(O4163="Not Used","-",VLOOKUP(D4163,FOLIOS,7,FALSE())&amp;H4163)</f>
        <v>-</v>
      </c>
      <c r="W4163" s="84" t="str">
        <f aca="false">IF(U4163="-","-",O4163&amp;E4163&amp;H4163)</f>
        <v>-</v>
      </c>
      <c r="X4163" s="85" t="str">
        <f aca="false">D4163&amp;G4163</f>
        <v>FT-CAND-ERMS-BASMICH_CG-GD</v>
      </c>
      <c r="AF4163" s="0" t="str">
        <f aca="false">D4163&amp;V4163</f>
        <v>FT-CAND-ERMS-BAS-</v>
      </c>
    </row>
    <row r="4164" customFormat="false" ht="12.75" hidden="false" customHeight="false" outlineLevel="0" collapsed="false">
      <c r="A4164" s="81" t="n">
        <v>36682</v>
      </c>
      <c r="B4164" s="82" t="s">
        <v>55</v>
      </c>
      <c r="C4164" s="82" t="s">
        <v>56</v>
      </c>
      <c r="D4164" s="82" t="s">
        <v>107</v>
      </c>
      <c r="E4164" s="82" t="s">
        <v>21</v>
      </c>
      <c r="F4164" s="81"/>
      <c r="G4164" s="82" t="s">
        <v>91</v>
      </c>
      <c r="H4164" s="90" t="n">
        <v>37073</v>
      </c>
      <c r="I4164" s="82" t="n">
        <v>0</v>
      </c>
      <c r="J4164" s="82" t="n">
        <v>0</v>
      </c>
      <c r="K4164" s="83" t="n">
        <f aca="false">IF(J4164=0,0,J4164/I4164)</f>
        <v>0</v>
      </c>
      <c r="L4164" s="83" t="n">
        <f aca="false">I4164/UOM</f>
        <v>0</v>
      </c>
      <c r="M4164" s="83" t="n">
        <f aca="false">J4164/UOM</f>
        <v>0</v>
      </c>
      <c r="N4164" s="84" t="str">
        <f aca="false">IF(F4164="P","PHY",IF(F4164="G","G",E4164))</f>
        <v>D</v>
      </c>
      <c r="O4164" s="84" t="str">
        <f aca="false">IF(ISNA(VLOOKUP(G4164,BadCanCurves,1,FALSE())),VLOOKUP(D4164,FOLIOS,6,FALSE()),"not used")</f>
        <v>not used</v>
      </c>
      <c r="P4164" s="84" t="n">
        <f aca="false">IF($N4164="P",VLOOKUP(H4164,PrcBuckets,2,FALSE()),0)</f>
        <v>0</v>
      </c>
      <c r="Q4164" s="84" t="n">
        <f aca="false">IF($N4164="D",VLOOKUP(H4164,BasisBuckets,2,FALSE()),0)</f>
        <v>9</v>
      </c>
      <c r="R4164" s="84" t="n">
        <f aca="false">IF($N4164="PHY",VLOOKUP(H4164,PGDBuckets,2,FALSE()),0)</f>
        <v>0</v>
      </c>
      <c r="S4164" s="84" t="n">
        <f aca="false">IF($N4164="G",VLOOKUP(H4164,PGDBuckets,2,FALSE()),0)</f>
        <v>0</v>
      </c>
      <c r="T4164" s="84" t="n">
        <f aca="false">SUM(P4164:S4164)</f>
        <v>9</v>
      </c>
      <c r="U4164" s="84" t="str">
        <f aca="false">IF(O4164="not used","-",O4164&amp;N4164&amp;T4164)</f>
        <v>-</v>
      </c>
      <c r="V4164" s="84" t="str">
        <f aca="false">IF(O4164="Not Used","-",VLOOKUP(D4164,FOLIOS,7,FALSE())&amp;H4164)</f>
        <v>-</v>
      </c>
      <c r="W4164" s="84" t="str">
        <f aca="false">IF(U4164="-","-",O4164&amp;E4164&amp;H4164)</f>
        <v>-</v>
      </c>
      <c r="X4164" s="85" t="str">
        <f aca="false">D4164&amp;G4164</f>
        <v>FT-CAND-ERMS-BASMICH_CG-GD</v>
      </c>
      <c r="AF4164" s="0" t="str">
        <f aca="false">D4164&amp;V4164</f>
        <v>FT-CAND-ERMS-BAS-</v>
      </c>
    </row>
    <row r="4165" customFormat="false" ht="12.75" hidden="false" customHeight="false" outlineLevel="0" collapsed="false">
      <c r="A4165" s="81" t="n">
        <v>36682</v>
      </c>
      <c r="B4165" s="82" t="s">
        <v>55</v>
      </c>
      <c r="C4165" s="82" t="s">
        <v>56</v>
      </c>
      <c r="D4165" s="82" t="s">
        <v>107</v>
      </c>
      <c r="E4165" s="82" t="s">
        <v>21</v>
      </c>
      <c r="F4165" s="81"/>
      <c r="G4165" s="82" t="s">
        <v>91</v>
      </c>
      <c r="H4165" s="90" t="n">
        <v>37104</v>
      </c>
      <c r="I4165" s="82" t="n">
        <v>0</v>
      </c>
      <c r="J4165" s="82" t="n">
        <v>0</v>
      </c>
      <c r="K4165" s="83" t="n">
        <f aca="false">IF(J4165=0,0,J4165/I4165)</f>
        <v>0</v>
      </c>
      <c r="L4165" s="83" t="n">
        <f aca="false">I4165/UOM</f>
        <v>0</v>
      </c>
      <c r="M4165" s="83" t="n">
        <f aca="false">J4165/UOM</f>
        <v>0</v>
      </c>
      <c r="N4165" s="84" t="str">
        <f aca="false">IF(F4165="P","PHY",IF(F4165="G","G",E4165))</f>
        <v>D</v>
      </c>
      <c r="O4165" s="84" t="str">
        <f aca="false">IF(ISNA(VLOOKUP(G4165,BadCanCurves,1,FALSE())),VLOOKUP(D4165,FOLIOS,6,FALSE()),"not used")</f>
        <v>not used</v>
      </c>
      <c r="P4165" s="84" t="n">
        <f aca="false">IF($N4165="P",VLOOKUP(H4165,PrcBuckets,2,FALSE()),0)</f>
        <v>0</v>
      </c>
      <c r="Q4165" s="84" t="n">
        <f aca="false">IF($N4165="D",VLOOKUP(H4165,BasisBuckets,2,FALSE()),0)</f>
        <v>9</v>
      </c>
      <c r="R4165" s="84" t="n">
        <f aca="false">IF($N4165="PHY",VLOOKUP(H4165,PGDBuckets,2,FALSE()),0)</f>
        <v>0</v>
      </c>
      <c r="S4165" s="84" t="n">
        <f aca="false">IF($N4165="G",VLOOKUP(H4165,PGDBuckets,2,FALSE()),0)</f>
        <v>0</v>
      </c>
      <c r="T4165" s="84" t="n">
        <f aca="false">SUM(P4165:S4165)</f>
        <v>9</v>
      </c>
      <c r="U4165" s="84" t="str">
        <f aca="false">IF(O4165="not used","-",O4165&amp;N4165&amp;T4165)</f>
        <v>-</v>
      </c>
      <c r="V4165" s="84" t="str">
        <f aca="false">IF(O4165="Not Used","-",VLOOKUP(D4165,FOLIOS,7,FALSE())&amp;H4165)</f>
        <v>-</v>
      </c>
      <c r="W4165" s="84" t="str">
        <f aca="false">IF(U4165="-","-",O4165&amp;E4165&amp;H4165)</f>
        <v>-</v>
      </c>
      <c r="X4165" s="85" t="str">
        <f aca="false">D4165&amp;G4165</f>
        <v>FT-CAND-ERMS-BASMICH_CG-GD</v>
      </c>
      <c r="AF4165" s="0" t="str">
        <f aca="false">D4165&amp;V4165</f>
        <v>FT-CAND-ERMS-BAS-</v>
      </c>
    </row>
    <row r="4166" customFormat="false" ht="12.75" hidden="false" customHeight="false" outlineLevel="0" collapsed="false">
      <c r="A4166" s="81" t="n">
        <v>36682</v>
      </c>
      <c r="B4166" s="82" t="s">
        <v>55</v>
      </c>
      <c r="C4166" s="82" t="s">
        <v>56</v>
      </c>
      <c r="D4166" s="82" t="s">
        <v>107</v>
      </c>
      <c r="E4166" s="82" t="s">
        <v>21</v>
      </c>
      <c r="F4166" s="81"/>
      <c r="G4166" s="82" t="s">
        <v>91</v>
      </c>
      <c r="H4166" s="90" t="n">
        <v>37135</v>
      </c>
      <c r="I4166" s="82" t="n">
        <v>0</v>
      </c>
      <c r="J4166" s="82" t="n">
        <v>0</v>
      </c>
      <c r="K4166" s="83" t="n">
        <f aca="false">IF(J4166=0,0,J4166/I4166)</f>
        <v>0</v>
      </c>
      <c r="L4166" s="83" t="n">
        <f aca="false">I4166/UOM</f>
        <v>0</v>
      </c>
      <c r="M4166" s="83" t="n">
        <f aca="false">J4166/UOM</f>
        <v>0</v>
      </c>
      <c r="N4166" s="84" t="str">
        <f aca="false">IF(F4166="P","PHY",IF(F4166="G","G",E4166))</f>
        <v>D</v>
      </c>
      <c r="O4166" s="84" t="str">
        <f aca="false">IF(ISNA(VLOOKUP(G4166,BadCanCurves,1,FALSE())),VLOOKUP(D4166,FOLIOS,6,FALSE()),"not used")</f>
        <v>not used</v>
      </c>
      <c r="P4166" s="84" t="n">
        <f aca="false">IF($N4166="P",VLOOKUP(H4166,PrcBuckets,2,FALSE()),0)</f>
        <v>0</v>
      </c>
      <c r="Q4166" s="84" t="n">
        <f aca="false">IF($N4166="D",VLOOKUP(H4166,BasisBuckets,2,FALSE()),0)</f>
        <v>9</v>
      </c>
      <c r="R4166" s="84" t="n">
        <f aca="false">IF($N4166="PHY",VLOOKUP(H4166,PGDBuckets,2,FALSE()),0)</f>
        <v>0</v>
      </c>
      <c r="S4166" s="84" t="n">
        <f aca="false">IF($N4166="G",VLOOKUP(H4166,PGDBuckets,2,FALSE()),0)</f>
        <v>0</v>
      </c>
      <c r="T4166" s="84" t="n">
        <f aca="false">SUM(P4166:S4166)</f>
        <v>9</v>
      </c>
      <c r="U4166" s="84" t="str">
        <f aca="false">IF(O4166="not used","-",O4166&amp;N4166&amp;T4166)</f>
        <v>-</v>
      </c>
      <c r="V4166" s="84" t="str">
        <f aca="false">IF(O4166="Not Used","-",VLOOKUP(D4166,FOLIOS,7,FALSE())&amp;H4166)</f>
        <v>-</v>
      </c>
      <c r="W4166" s="84" t="str">
        <f aca="false">IF(U4166="-","-",O4166&amp;E4166&amp;H4166)</f>
        <v>-</v>
      </c>
      <c r="X4166" s="85" t="str">
        <f aca="false">D4166&amp;G4166</f>
        <v>FT-CAND-ERMS-BASMICH_CG-GD</v>
      </c>
      <c r="AF4166" s="0" t="str">
        <f aca="false">D4166&amp;V4166</f>
        <v>FT-CAND-ERMS-BAS-</v>
      </c>
    </row>
    <row r="4167" customFormat="false" ht="12.75" hidden="false" customHeight="false" outlineLevel="0" collapsed="false">
      <c r="A4167" s="81" t="n">
        <v>36682</v>
      </c>
      <c r="B4167" s="82" t="s">
        <v>55</v>
      </c>
      <c r="C4167" s="82" t="s">
        <v>56</v>
      </c>
      <c r="D4167" s="82" t="s">
        <v>107</v>
      </c>
      <c r="E4167" s="82" t="s">
        <v>21</v>
      </c>
      <c r="F4167" s="81"/>
      <c r="G4167" s="82" t="s">
        <v>91</v>
      </c>
      <c r="H4167" s="90" t="n">
        <v>37165</v>
      </c>
      <c r="I4167" s="82" t="n">
        <v>0</v>
      </c>
      <c r="J4167" s="82" t="n">
        <v>0</v>
      </c>
      <c r="K4167" s="83" t="n">
        <f aca="false">IF(J4167=0,0,J4167/I4167)</f>
        <v>0</v>
      </c>
      <c r="L4167" s="83" t="n">
        <f aca="false">I4167/UOM</f>
        <v>0</v>
      </c>
      <c r="M4167" s="83" t="n">
        <f aca="false">J4167/UOM</f>
        <v>0</v>
      </c>
      <c r="N4167" s="84" t="str">
        <f aca="false">IF(F4167="P","PHY",IF(F4167="G","G",E4167))</f>
        <v>D</v>
      </c>
      <c r="O4167" s="84" t="str">
        <f aca="false">IF(ISNA(VLOOKUP(G4167,BadCanCurves,1,FALSE())),VLOOKUP(D4167,FOLIOS,6,FALSE()),"not used")</f>
        <v>not used</v>
      </c>
      <c r="P4167" s="84" t="n">
        <f aca="false">IF($N4167="P",VLOOKUP(H4167,PrcBuckets,2,FALSE()),0)</f>
        <v>0</v>
      </c>
      <c r="Q4167" s="84" t="n">
        <f aca="false">IF($N4167="D",VLOOKUP(H4167,BasisBuckets,2,FALSE()),0)</f>
        <v>9</v>
      </c>
      <c r="R4167" s="84" t="n">
        <f aca="false">IF($N4167="PHY",VLOOKUP(H4167,PGDBuckets,2,FALSE()),0)</f>
        <v>0</v>
      </c>
      <c r="S4167" s="84" t="n">
        <f aca="false">IF($N4167="G",VLOOKUP(H4167,PGDBuckets,2,FALSE()),0)</f>
        <v>0</v>
      </c>
      <c r="T4167" s="84" t="n">
        <f aca="false">SUM(P4167:S4167)</f>
        <v>9</v>
      </c>
      <c r="U4167" s="84" t="str">
        <f aca="false">IF(O4167="not used","-",O4167&amp;N4167&amp;T4167)</f>
        <v>-</v>
      </c>
      <c r="V4167" s="84" t="str">
        <f aca="false">IF(O4167="Not Used","-",VLOOKUP(D4167,FOLIOS,7,FALSE())&amp;H4167)</f>
        <v>-</v>
      </c>
      <c r="W4167" s="84" t="str">
        <f aca="false">IF(U4167="-","-",O4167&amp;E4167&amp;H4167)</f>
        <v>-</v>
      </c>
      <c r="X4167" s="85" t="str">
        <f aca="false">D4167&amp;G4167</f>
        <v>FT-CAND-ERMS-BASMICH_CG-GD</v>
      </c>
      <c r="AF4167" s="0" t="str">
        <f aca="false">D4167&amp;V4167</f>
        <v>FT-CAND-ERMS-BAS-</v>
      </c>
    </row>
    <row r="4168" customFormat="false" ht="12.75" hidden="false" customHeight="false" outlineLevel="0" collapsed="false">
      <c r="A4168" s="81" t="n">
        <v>36682</v>
      </c>
      <c r="B4168" s="82" t="s">
        <v>55</v>
      </c>
      <c r="C4168" s="82" t="s">
        <v>56</v>
      </c>
      <c r="D4168" s="82" t="s">
        <v>107</v>
      </c>
      <c r="E4168" s="82" t="s">
        <v>21</v>
      </c>
      <c r="F4168" s="81"/>
      <c r="G4168" s="82" t="s">
        <v>92</v>
      </c>
      <c r="H4168" s="90" t="n">
        <v>36708</v>
      </c>
      <c r="I4168" s="82" t="n">
        <v>0</v>
      </c>
      <c r="J4168" s="82" t="n">
        <v>0</v>
      </c>
      <c r="K4168" s="83" t="n">
        <f aca="false">IF(J4168=0,0,J4168/I4168)</f>
        <v>0</v>
      </c>
      <c r="L4168" s="83" t="n">
        <f aca="false">I4168/UOM</f>
        <v>0</v>
      </c>
      <c r="M4168" s="83" t="n">
        <f aca="false">J4168/UOM</f>
        <v>0</v>
      </c>
      <c r="N4168" s="84" t="str">
        <f aca="false">IF(F4168="P","PHY",IF(F4168="G","G",E4168))</f>
        <v>D</v>
      </c>
      <c r="O4168" s="84" t="str">
        <f aca="false">IF(ISNA(VLOOKUP(G4168,BadCanCurves,1,FALSE())),VLOOKUP(D4168,FOLIOS,6,FALSE()),"not used")</f>
        <v>not used</v>
      </c>
      <c r="P4168" s="84" t="n">
        <f aca="false">IF($N4168="P",VLOOKUP(H4168,PrcBuckets,2,FALSE()),0)</f>
        <v>0</v>
      </c>
      <c r="Q4168" s="84" t="n">
        <f aca="false">IF($N4168="D",VLOOKUP(H4168,BasisBuckets,2,FALSE()),0)</f>
        <v>4</v>
      </c>
      <c r="R4168" s="84" t="n">
        <f aca="false">IF($N4168="PHY",VLOOKUP(H4168,PGDBuckets,2,FALSE()),0)</f>
        <v>0</v>
      </c>
      <c r="S4168" s="84" t="n">
        <f aca="false">IF($N4168="G",VLOOKUP(H4168,PGDBuckets,2,FALSE()),0)</f>
        <v>0</v>
      </c>
      <c r="T4168" s="84" t="n">
        <f aca="false">SUM(P4168:S4168)</f>
        <v>4</v>
      </c>
      <c r="U4168" s="84" t="str">
        <f aca="false">IF(O4168="not used","-",O4168&amp;N4168&amp;T4168)</f>
        <v>-</v>
      </c>
      <c r="V4168" s="84" t="str">
        <f aca="false">IF(O4168="Not Used","-",VLOOKUP(D4168,FOLIOS,7,FALSE())&amp;H4168)</f>
        <v>-</v>
      </c>
      <c r="W4168" s="84" t="str">
        <f aca="false">IF(U4168="-","-",O4168&amp;E4168&amp;H4168)</f>
        <v>-</v>
      </c>
      <c r="X4168" s="85" t="str">
        <f aca="false">D4168&amp;G4168</f>
        <v>FT-CAND-ERMS-BASNGI-MALIN</v>
      </c>
      <c r="AF4168" s="0" t="str">
        <f aca="false">D4168&amp;V4168</f>
        <v>FT-CAND-ERMS-BAS-</v>
      </c>
    </row>
    <row r="4169" customFormat="false" ht="12.75" hidden="false" customHeight="false" outlineLevel="0" collapsed="false">
      <c r="A4169" s="81" t="n">
        <v>36682</v>
      </c>
      <c r="B4169" s="82" t="s">
        <v>55</v>
      </c>
      <c r="C4169" s="82" t="s">
        <v>56</v>
      </c>
      <c r="D4169" s="82" t="s">
        <v>107</v>
      </c>
      <c r="E4169" s="82" t="s">
        <v>21</v>
      </c>
      <c r="F4169" s="81"/>
      <c r="G4169" s="82" t="s">
        <v>92</v>
      </c>
      <c r="H4169" s="90" t="n">
        <v>36739</v>
      </c>
      <c r="I4169" s="82" t="n">
        <v>0</v>
      </c>
      <c r="J4169" s="82" t="n">
        <v>0</v>
      </c>
      <c r="K4169" s="83" t="n">
        <f aca="false">IF(J4169=0,0,J4169/I4169)</f>
        <v>0</v>
      </c>
      <c r="L4169" s="83" t="n">
        <f aca="false">I4169/UOM</f>
        <v>0</v>
      </c>
      <c r="M4169" s="83" t="n">
        <f aca="false">J4169/UOM</f>
        <v>0</v>
      </c>
      <c r="N4169" s="84" t="str">
        <f aca="false">IF(F4169="P","PHY",IF(F4169="G","G",E4169))</f>
        <v>D</v>
      </c>
      <c r="O4169" s="84" t="str">
        <f aca="false">IF(ISNA(VLOOKUP(G4169,BadCanCurves,1,FALSE())),VLOOKUP(D4169,FOLIOS,6,FALSE()),"not used")</f>
        <v>not used</v>
      </c>
      <c r="P4169" s="84" t="n">
        <f aca="false">IF($N4169="P",VLOOKUP(H4169,PrcBuckets,2,FALSE()),0)</f>
        <v>0</v>
      </c>
      <c r="Q4169" s="84" t="n">
        <f aca="false">IF($N4169="D",VLOOKUP(H4169,BasisBuckets,2,FALSE()),0)</f>
        <v>5</v>
      </c>
      <c r="R4169" s="84" t="n">
        <f aca="false">IF($N4169="PHY",VLOOKUP(H4169,PGDBuckets,2,FALSE()),0)</f>
        <v>0</v>
      </c>
      <c r="S4169" s="84" t="n">
        <f aca="false">IF($N4169="G",VLOOKUP(H4169,PGDBuckets,2,FALSE()),0)</f>
        <v>0</v>
      </c>
      <c r="T4169" s="84" t="n">
        <f aca="false">SUM(P4169:S4169)</f>
        <v>5</v>
      </c>
      <c r="U4169" s="84" t="str">
        <f aca="false">IF(O4169="not used","-",O4169&amp;N4169&amp;T4169)</f>
        <v>-</v>
      </c>
      <c r="V4169" s="84" t="str">
        <f aca="false">IF(O4169="Not Used","-",VLOOKUP(D4169,FOLIOS,7,FALSE())&amp;H4169)</f>
        <v>-</v>
      </c>
      <c r="W4169" s="84" t="str">
        <f aca="false">IF(U4169="-","-",O4169&amp;E4169&amp;H4169)</f>
        <v>-</v>
      </c>
      <c r="X4169" s="85" t="str">
        <f aca="false">D4169&amp;G4169</f>
        <v>FT-CAND-ERMS-BASNGI-MALIN</v>
      </c>
      <c r="AF4169" s="0" t="str">
        <f aca="false">D4169&amp;V4169</f>
        <v>FT-CAND-ERMS-BAS-</v>
      </c>
    </row>
    <row r="4170" customFormat="false" ht="12.75" hidden="false" customHeight="false" outlineLevel="0" collapsed="false">
      <c r="A4170" s="81" t="n">
        <v>36682</v>
      </c>
      <c r="B4170" s="82" t="s">
        <v>55</v>
      </c>
      <c r="C4170" s="82" t="s">
        <v>56</v>
      </c>
      <c r="D4170" s="82" t="s">
        <v>107</v>
      </c>
      <c r="E4170" s="82" t="s">
        <v>21</v>
      </c>
      <c r="F4170" s="81"/>
      <c r="G4170" s="82" t="s">
        <v>92</v>
      </c>
      <c r="H4170" s="90" t="n">
        <v>36770</v>
      </c>
      <c r="I4170" s="82" t="n">
        <v>0</v>
      </c>
      <c r="J4170" s="82" t="n">
        <v>0</v>
      </c>
      <c r="K4170" s="83" t="n">
        <f aca="false">IF(J4170=0,0,J4170/I4170)</f>
        <v>0</v>
      </c>
      <c r="L4170" s="83" t="n">
        <f aca="false">I4170/UOM</f>
        <v>0</v>
      </c>
      <c r="M4170" s="83" t="n">
        <f aca="false">J4170/UOM</f>
        <v>0</v>
      </c>
      <c r="N4170" s="84" t="str">
        <f aca="false">IF(F4170="P","PHY",IF(F4170="G","G",E4170))</f>
        <v>D</v>
      </c>
      <c r="O4170" s="84" t="str">
        <f aca="false">IF(ISNA(VLOOKUP(G4170,BadCanCurves,1,FALSE())),VLOOKUP(D4170,FOLIOS,6,FALSE()),"not used")</f>
        <v>not used</v>
      </c>
      <c r="P4170" s="84" t="n">
        <f aca="false">IF($N4170="P",VLOOKUP(H4170,PrcBuckets,2,FALSE()),0)</f>
        <v>0</v>
      </c>
      <c r="Q4170" s="84" t="n">
        <f aca="false">IF($N4170="D",VLOOKUP(H4170,BasisBuckets,2,FALSE()),0)</f>
        <v>6</v>
      </c>
      <c r="R4170" s="84" t="n">
        <f aca="false">IF($N4170="PHY",VLOOKUP(H4170,PGDBuckets,2,FALSE()),0)</f>
        <v>0</v>
      </c>
      <c r="S4170" s="84" t="n">
        <f aca="false">IF($N4170="G",VLOOKUP(H4170,PGDBuckets,2,FALSE()),0)</f>
        <v>0</v>
      </c>
      <c r="T4170" s="84" t="n">
        <f aca="false">SUM(P4170:S4170)</f>
        <v>6</v>
      </c>
      <c r="U4170" s="84" t="str">
        <f aca="false">IF(O4170="not used","-",O4170&amp;N4170&amp;T4170)</f>
        <v>-</v>
      </c>
      <c r="V4170" s="84" t="str">
        <f aca="false">IF(O4170="Not Used","-",VLOOKUP(D4170,FOLIOS,7,FALSE())&amp;H4170)</f>
        <v>-</v>
      </c>
      <c r="W4170" s="84" t="str">
        <f aca="false">IF(U4170="-","-",O4170&amp;E4170&amp;H4170)</f>
        <v>-</v>
      </c>
      <c r="X4170" s="85" t="str">
        <f aca="false">D4170&amp;G4170</f>
        <v>FT-CAND-ERMS-BASNGI-MALIN</v>
      </c>
      <c r="AF4170" s="0" t="str">
        <f aca="false">D4170&amp;V4170</f>
        <v>FT-CAND-ERMS-BAS-</v>
      </c>
    </row>
    <row r="4171" customFormat="false" ht="12.75" hidden="false" customHeight="false" outlineLevel="0" collapsed="false">
      <c r="A4171" s="81" t="n">
        <v>36682</v>
      </c>
      <c r="B4171" s="82" t="s">
        <v>55</v>
      </c>
      <c r="C4171" s="82" t="s">
        <v>56</v>
      </c>
      <c r="D4171" s="82" t="s">
        <v>107</v>
      </c>
      <c r="E4171" s="82" t="s">
        <v>21</v>
      </c>
      <c r="F4171" s="81"/>
      <c r="G4171" s="82" t="s">
        <v>92</v>
      </c>
      <c r="H4171" s="90" t="n">
        <v>36800</v>
      </c>
      <c r="I4171" s="82" t="n">
        <v>0</v>
      </c>
      <c r="J4171" s="82" t="n">
        <v>0</v>
      </c>
      <c r="K4171" s="83" t="n">
        <f aca="false">IF(J4171=0,0,J4171/I4171)</f>
        <v>0</v>
      </c>
      <c r="L4171" s="83" t="n">
        <f aca="false">I4171/UOM</f>
        <v>0</v>
      </c>
      <c r="M4171" s="83" t="n">
        <f aca="false">J4171/UOM</f>
        <v>0</v>
      </c>
      <c r="N4171" s="84" t="str">
        <f aca="false">IF(F4171="P","PHY",IF(F4171="G","G",E4171))</f>
        <v>D</v>
      </c>
      <c r="O4171" s="84" t="str">
        <f aca="false">IF(ISNA(VLOOKUP(G4171,BadCanCurves,1,FALSE())),VLOOKUP(D4171,FOLIOS,6,FALSE()),"not used")</f>
        <v>not used</v>
      </c>
      <c r="P4171" s="84" t="n">
        <f aca="false">IF($N4171="P",VLOOKUP(H4171,PrcBuckets,2,FALSE()),0)</f>
        <v>0</v>
      </c>
      <c r="Q4171" s="84" t="n">
        <f aca="false">IF($N4171="D",VLOOKUP(H4171,BasisBuckets,2,FALSE()),0)</f>
        <v>7</v>
      </c>
      <c r="R4171" s="84" t="n">
        <f aca="false">IF($N4171="PHY",VLOOKUP(H4171,PGDBuckets,2,FALSE()),0)</f>
        <v>0</v>
      </c>
      <c r="S4171" s="84" t="n">
        <f aca="false">IF($N4171="G",VLOOKUP(H4171,PGDBuckets,2,FALSE()),0)</f>
        <v>0</v>
      </c>
      <c r="T4171" s="84" t="n">
        <f aca="false">SUM(P4171:S4171)</f>
        <v>7</v>
      </c>
      <c r="U4171" s="84" t="str">
        <f aca="false">IF(O4171="not used","-",O4171&amp;N4171&amp;T4171)</f>
        <v>-</v>
      </c>
      <c r="V4171" s="84" t="str">
        <f aca="false">IF(O4171="Not Used","-",VLOOKUP(D4171,FOLIOS,7,FALSE())&amp;H4171)</f>
        <v>-</v>
      </c>
      <c r="W4171" s="84" t="str">
        <f aca="false">IF(U4171="-","-",O4171&amp;E4171&amp;H4171)</f>
        <v>-</v>
      </c>
      <c r="X4171" s="85" t="str">
        <f aca="false">D4171&amp;G4171</f>
        <v>FT-CAND-ERMS-BASNGI-MALIN</v>
      </c>
      <c r="AF4171" s="0" t="str">
        <f aca="false">D4171&amp;V4171</f>
        <v>FT-CAND-ERMS-BAS-</v>
      </c>
    </row>
    <row r="4172" customFormat="false" ht="12.75" hidden="false" customHeight="false" outlineLevel="0" collapsed="false">
      <c r="A4172" s="81" t="n">
        <v>36682</v>
      </c>
      <c r="B4172" s="82" t="s">
        <v>55</v>
      </c>
      <c r="C4172" s="82" t="s">
        <v>56</v>
      </c>
      <c r="D4172" s="82" t="s">
        <v>107</v>
      </c>
      <c r="E4172" s="82" t="s">
        <v>21</v>
      </c>
      <c r="F4172" s="81"/>
      <c r="G4172" s="82" t="s">
        <v>92</v>
      </c>
      <c r="H4172" s="90" t="n">
        <v>36831</v>
      </c>
      <c r="I4172" s="82" t="n">
        <v>0</v>
      </c>
      <c r="J4172" s="82" t="n">
        <v>0</v>
      </c>
      <c r="K4172" s="83" t="n">
        <f aca="false">IF(J4172=0,0,J4172/I4172)</f>
        <v>0</v>
      </c>
      <c r="L4172" s="83" t="n">
        <f aca="false">I4172/UOM</f>
        <v>0</v>
      </c>
      <c r="M4172" s="83" t="n">
        <f aca="false">J4172/UOM</f>
        <v>0</v>
      </c>
      <c r="N4172" s="84" t="str">
        <f aca="false">IF(F4172="P","PHY",IF(F4172="G","G",E4172))</f>
        <v>D</v>
      </c>
      <c r="O4172" s="84" t="str">
        <f aca="false">IF(ISNA(VLOOKUP(G4172,BadCanCurves,1,FALSE())),VLOOKUP(D4172,FOLIOS,6,FALSE()),"not used")</f>
        <v>not used</v>
      </c>
      <c r="P4172" s="84" t="n">
        <f aca="false">IF($N4172="P",VLOOKUP(H4172,PrcBuckets,2,FALSE()),0)</f>
        <v>0</v>
      </c>
      <c r="Q4172" s="84" t="n">
        <f aca="false">IF($N4172="D",VLOOKUP(H4172,BasisBuckets,2,FALSE()),0)</f>
        <v>8</v>
      </c>
      <c r="R4172" s="84" t="n">
        <f aca="false">IF($N4172="PHY",VLOOKUP(H4172,PGDBuckets,2,FALSE()),0)</f>
        <v>0</v>
      </c>
      <c r="S4172" s="84" t="n">
        <f aca="false">IF($N4172="G",VLOOKUP(H4172,PGDBuckets,2,FALSE()),0)</f>
        <v>0</v>
      </c>
      <c r="T4172" s="84" t="n">
        <f aca="false">SUM(P4172:S4172)</f>
        <v>8</v>
      </c>
      <c r="U4172" s="84" t="str">
        <f aca="false">IF(O4172="not used","-",O4172&amp;N4172&amp;T4172)</f>
        <v>-</v>
      </c>
      <c r="V4172" s="84" t="str">
        <f aca="false">IF(O4172="Not Used","-",VLOOKUP(D4172,FOLIOS,7,FALSE())&amp;H4172)</f>
        <v>-</v>
      </c>
      <c r="W4172" s="84" t="str">
        <f aca="false">IF(U4172="-","-",O4172&amp;E4172&amp;H4172)</f>
        <v>-</v>
      </c>
      <c r="X4172" s="85" t="str">
        <f aca="false">D4172&amp;G4172</f>
        <v>FT-CAND-ERMS-BASNGI-MALIN</v>
      </c>
      <c r="AF4172" s="0" t="str">
        <f aca="false">D4172&amp;V4172</f>
        <v>FT-CAND-ERMS-BAS-</v>
      </c>
    </row>
    <row r="4173" customFormat="false" ht="12.75" hidden="false" customHeight="false" outlineLevel="0" collapsed="false">
      <c r="A4173" s="81" t="n">
        <v>36682</v>
      </c>
      <c r="B4173" s="82" t="s">
        <v>55</v>
      </c>
      <c r="C4173" s="82" t="s">
        <v>56</v>
      </c>
      <c r="D4173" s="82" t="s">
        <v>107</v>
      </c>
      <c r="E4173" s="82" t="s">
        <v>21</v>
      </c>
      <c r="F4173" s="81"/>
      <c r="G4173" s="82" t="s">
        <v>92</v>
      </c>
      <c r="H4173" s="90" t="n">
        <v>36861</v>
      </c>
      <c r="I4173" s="82" t="n">
        <v>0</v>
      </c>
      <c r="J4173" s="82" t="n">
        <v>0</v>
      </c>
      <c r="K4173" s="83" t="n">
        <f aca="false">IF(J4173=0,0,J4173/I4173)</f>
        <v>0</v>
      </c>
      <c r="L4173" s="83" t="n">
        <f aca="false">I4173/UOM</f>
        <v>0</v>
      </c>
      <c r="M4173" s="83" t="n">
        <f aca="false">J4173/UOM</f>
        <v>0</v>
      </c>
      <c r="N4173" s="84" t="str">
        <f aca="false">IF(F4173="P","PHY",IF(F4173="G","G",E4173))</f>
        <v>D</v>
      </c>
      <c r="O4173" s="84" t="str">
        <f aca="false">IF(ISNA(VLOOKUP(G4173,BadCanCurves,1,FALSE())),VLOOKUP(D4173,FOLIOS,6,FALSE()),"not used")</f>
        <v>not used</v>
      </c>
      <c r="P4173" s="84" t="n">
        <f aca="false">IF($N4173="P",VLOOKUP(H4173,PrcBuckets,2,FALSE()),0)</f>
        <v>0</v>
      </c>
      <c r="Q4173" s="84" t="n">
        <f aca="false">IF($N4173="D",VLOOKUP(H4173,BasisBuckets,2,FALSE()),0)</f>
        <v>8</v>
      </c>
      <c r="R4173" s="84" t="n">
        <f aca="false">IF($N4173="PHY",VLOOKUP(H4173,PGDBuckets,2,FALSE()),0)</f>
        <v>0</v>
      </c>
      <c r="S4173" s="84" t="n">
        <f aca="false">IF($N4173="G",VLOOKUP(H4173,PGDBuckets,2,FALSE()),0)</f>
        <v>0</v>
      </c>
      <c r="T4173" s="84" t="n">
        <f aca="false">SUM(P4173:S4173)</f>
        <v>8</v>
      </c>
      <c r="U4173" s="84" t="str">
        <f aca="false">IF(O4173="not used","-",O4173&amp;N4173&amp;T4173)</f>
        <v>-</v>
      </c>
      <c r="V4173" s="84" t="str">
        <f aca="false">IF(O4173="Not Used","-",VLOOKUP(D4173,FOLIOS,7,FALSE())&amp;H4173)</f>
        <v>-</v>
      </c>
      <c r="W4173" s="84" t="str">
        <f aca="false">IF(U4173="-","-",O4173&amp;E4173&amp;H4173)</f>
        <v>-</v>
      </c>
      <c r="X4173" s="85" t="str">
        <f aca="false">D4173&amp;G4173</f>
        <v>FT-CAND-ERMS-BASNGI-MALIN</v>
      </c>
      <c r="AF4173" s="0" t="str">
        <f aca="false">D4173&amp;V4173</f>
        <v>FT-CAND-ERMS-BAS-</v>
      </c>
    </row>
    <row r="4174" customFormat="false" ht="12.75" hidden="false" customHeight="false" outlineLevel="0" collapsed="false">
      <c r="A4174" s="81" t="n">
        <v>36682</v>
      </c>
      <c r="B4174" s="82" t="s">
        <v>55</v>
      </c>
      <c r="C4174" s="82" t="s">
        <v>56</v>
      </c>
      <c r="D4174" s="82" t="s">
        <v>107</v>
      </c>
      <c r="E4174" s="82" t="s">
        <v>21</v>
      </c>
      <c r="F4174" s="81"/>
      <c r="G4174" s="82" t="s">
        <v>92</v>
      </c>
      <c r="H4174" s="90" t="n">
        <v>36892</v>
      </c>
      <c r="I4174" s="82" t="n">
        <v>0</v>
      </c>
      <c r="J4174" s="82" t="n">
        <v>0</v>
      </c>
      <c r="K4174" s="83" t="n">
        <f aca="false">IF(J4174=0,0,J4174/I4174)</f>
        <v>0</v>
      </c>
      <c r="L4174" s="83" t="n">
        <f aca="false">I4174/UOM</f>
        <v>0</v>
      </c>
      <c r="M4174" s="83" t="n">
        <f aca="false">J4174/UOM</f>
        <v>0</v>
      </c>
      <c r="N4174" s="84" t="str">
        <f aca="false">IF(F4174="P","PHY",IF(F4174="G","G",E4174))</f>
        <v>D</v>
      </c>
      <c r="O4174" s="84" t="str">
        <f aca="false">IF(ISNA(VLOOKUP(G4174,BadCanCurves,1,FALSE())),VLOOKUP(D4174,FOLIOS,6,FALSE()),"not used")</f>
        <v>not used</v>
      </c>
      <c r="P4174" s="84" t="n">
        <f aca="false">IF($N4174="P",VLOOKUP(H4174,PrcBuckets,2,FALSE()),0)</f>
        <v>0</v>
      </c>
      <c r="Q4174" s="84" t="n">
        <f aca="false">IF($N4174="D",VLOOKUP(H4174,BasisBuckets,2,FALSE()),0)</f>
        <v>9</v>
      </c>
      <c r="R4174" s="84" t="n">
        <f aca="false">IF($N4174="PHY",VLOOKUP(H4174,PGDBuckets,2,FALSE()),0)</f>
        <v>0</v>
      </c>
      <c r="S4174" s="84" t="n">
        <f aca="false">IF($N4174="G",VLOOKUP(H4174,PGDBuckets,2,FALSE()),0)</f>
        <v>0</v>
      </c>
      <c r="T4174" s="84" t="n">
        <f aca="false">SUM(P4174:S4174)</f>
        <v>9</v>
      </c>
      <c r="U4174" s="84" t="str">
        <f aca="false">IF(O4174="not used","-",O4174&amp;N4174&amp;T4174)</f>
        <v>-</v>
      </c>
      <c r="V4174" s="84" t="str">
        <f aca="false">IF(O4174="Not Used","-",VLOOKUP(D4174,FOLIOS,7,FALSE())&amp;H4174)</f>
        <v>-</v>
      </c>
      <c r="W4174" s="84" t="str">
        <f aca="false">IF(U4174="-","-",O4174&amp;E4174&amp;H4174)</f>
        <v>-</v>
      </c>
      <c r="X4174" s="85" t="str">
        <f aca="false">D4174&amp;G4174</f>
        <v>FT-CAND-ERMS-BASNGI-MALIN</v>
      </c>
      <c r="AF4174" s="0" t="str">
        <f aca="false">D4174&amp;V4174</f>
        <v>FT-CAND-ERMS-BAS-</v>
      </c>
    </row>
    <row r="4175" customFormat="false" ht="12.75" hidden="false" customHeight="false" outlineLevel="0" collapsed="false">
      <c r="A4175" s="81" t="n">
        <v>36682</v>
      </c>
      <c r="B4175" s="82" t="s">
        <v>55</v>
      </c>
      <c r="C4175" s="82" t="s">
        <v>56</v>
      </c>
      <c r="D4175" s="82" t="s">
        <v>107</v>
      </c>
      <c r="E4175" s="82" t="s">
        <v>21</v>
      </c>
      <c r="F4175" s="81"/>
      <c r="G4175" s="82" t="s">
        <v>92</v>
      </c>
      <c r="H4175" s="90" t="n">
        <v>36923</v>
      </c>
      <c r="I4175" s="82" t="n">
        <v>0</v>
      </c>
      <c r="J4175" s="82" t="n">
        <v>0</v>
      </c>
      <c r="K4175" s="83" t="n">
        <f aca="false">IF(J4175=0,0,J4175/I4175)</f>
        <v>0</v>
      </c>
      <c r="L4175" s="83" t="n">
        <f aca="false">I4175/UOM</f>
        <v>0</v>
      </c>
      <c r="M4175" s="83" t="n">
        <f aca="false">J4175/UOM</f>
        <v>0</v>
      </c>
      <c r="N4175" s="84" t="str">
        <f aca="false">IF(F4175="P","PHY",IF(F4175="G","G",E4175))</f>
        <v>D</v>
      </c>
      <c r="O4175" s="84" t="str">
        <f aca="false">IF(ISNA(VLOOKUP(G4175,BadCanCurves,1,FALSE())),VLOOKUP(D4175,FOLIOS,6,FALSE()),"not used")</f>
        <v>not used</v>
      </c>
      <c r="P4175" s="84" t="n">
        <f aca="false">IF($N4175="P",VLOOKUP(H4175,PrcBuckets,2,FALSE()),0)</f>
        <v>0</v>
      </c>
      <c r="Q4175" s="84" t="n">
        <f aca="false">IF($N4175="D",VLOOKUP(H4175,BasisBuckets,2,FALSE()),0)</f>
        <v>9</v>
      </c>
      <c r="R4175" s="84" t="n">
        <f aca="false">IF($N4175="PHY",VLOOKUP(H4175,PGDBuckets,2,FALSE()),0)</f>
        <v>0</v>
      </c>
      <c r="S4175" s="84" t="n">
        <f aca="false">IF($N4175="G",VLOOKUP(H4175,PGDBuckets,2,FALSE()),0)</f>
        <v>0</v>
      </c>
      <c r="T4175" s="84" t="n">
        <f aca="false">SUM(P4175:S4175)</f>
        <v>9</v>
      </c>
      <c r="U4175" s="84" t="str">
        <f aca="false">IF(O4175="not used","-",O4175&amp;N4175&amp;T4175)</f>
        <v>-</v>
      </c>
      <c r="V4175" s="84" t="str">
        <f aca="false">IF(O4175="Not Used","-",VLOOKUP(D4175,FOLIOS,7,FALSE())&amp;H4175)</f>
        <v>-</v>
      </c>
      <c r="W4175" s="84" t="str">
        <f aca="false">IF(U4175="-","-",O4175&amp;E4175&amp;H4175)</f>
        <v>-</v>
      </c>
      <c r="X4175" s="85" t="str">
        <f aca="false">D4175&amp;G4175</f>
        <v>FT-CAND-ERMS-BASNGI-MALIN</v>
      </c>
      <c r="AF4175" s="0" t="str">
        <f aca="false">D4175&amp;V4175</f>
        <v>FT-CAND-ERMS-BAS-</v>
      </c>
    </row>
    <row r="4176" customFormat="false" ht="12.75" hidden="false" customHeight="false" outlineLevel="0" collapsed="false">
      <c r="A4176" s="81" t="n">
        <v>36682</v>
      </c>
      <c r="B4176" s="82" t="s">
        <v>55</v>
      </c>
      <c r="C4176" s="82" t="s">
        <v>56</v>
      </c>
      <c r="D4176" s="82" t="s">
        <v>107</v>
      </c>
      <c r="E4176" s="82" t="s">
        <v>21</v>
      </c>
      <c r="F4176" s="81"/>
      <c r="G4176" s="82" t="s">
        <v>92</v>
      </c>
      <c r="H4176" s="90" t="n">
        <v>36951</v>
      </c>
      <c r="I4176" s="82" t="n">
        <v>0</v>
      </c>
      <c r="J4176" s="82" t="n">
        <v>0</v>
      </c>
      <c r="K4176" s="83" t="n">
        <f aca="false">IF(J4176=0,0,J4176/I4176)</f>
        <v>0</v>
      </c>
      <c r="L4176" s="83" t="n">
        <f aca="false">I4176/UOM</f>
        <v>0</v>
      </c>
      <c r="M4176" s="83" t="n">
        <f aca="false">J4176/UOM</f>
        <v>0</v>
      </c>
      <c r="N4176" s="84" t="str">
        <f aca="false">IF(F4176="P","PHY",IF(F4176="G","G",E4176))</f>
        <v>D</v>
      </c>
      <c r="O4176" s="84" t="str">
        <f aca="false">IF(ISNA(VLOOKUP(G4176,BadCanCurves,1,FALSE())),VLOOKUP(D4176,FOLIOS,6,FALSE()),"not used")</f>
        <v>not used</v>
      </c>
      <c r="P4176" s="84" t="n">
        <f aca="false">IF($N4176="P",VLOOKUP(H4176,PrcBuckets,2,FALSE()),0)</f>
        <v>0</v>
      </c>
      <c r="Q4176" s="84" t="n">
        <f aca="false">IF($N4176="D",VLOOKUP(H4176,BasisBuckets,2,FALSE()),0)</f>
        <v>9</v>
      </c>
      <c r="R4176" s="84" t="n">
        <f aca="false">IF($N4176="PHY",VLOOKUP(H4176,PGDBuckets,2,FALSE()),0)</f>
        <v>0</v>
      </c>
      <c r="S4176" s="84" t="n">
        <f aca="false">IF($N4176="G",VLOOKUP(H4176,PGDBuckets,2,FALSE()),0)</f>
        <v>0</v>
      </c>
      <c r="T4176" s="84" t="n">
        <f aca="false">SUM(P4176:S4176)</f>
        <v>9</v>
      </c>
      <c r="U4176" s="84" t="str">
        <f aca="false">IF(O4176="not used","-",O4176&amp;N4176&amp;T4176)</f>
        <v>-</v>
      </c>
      <c r="V4176" s="84" t="str">
        <f aca="false">IF(O4176="Not Used","-",VLOOKUP(D4176,FOLIOS,7,FALSE())&amp;H4176)</f>
        <v>-</v>
      </c>
      <c r="W4176" s="84" t="str">
        <f aca="false">IF(U4176="-","-",O4176&amp;E4176&amp;H4176)</f>
        <v>-</v>
      </c>
      <c r="X4176" s="85" t="str">
        <f aca="false">D4176&amp;G4176</f>
        <v>FT-CAND-ERMS-BASNGI-MALIN</v>
      </c>
      <c r="AF4176" s="0" t="str">
        <f aca="false">D4176&amp;V4176</f>
        <v>FT-CAND-ERMS-BAS-</v>
      </c>
    </row>
    <row r="4177" customFormat="false" ht="12.75" hidden="false" customHeight="false" outlineLevel="0" collapsed="false">
      <c r="A4177" s="81" t="n">
        <v>36682</v>
      </c>
      <c r="B4177" s="82" t="s">
        <v>55</v>
      </c>
      <c r="C4177" s="82" t="s">
        <v>56</v>
      </c>
      <c r="D4177" s="82" t="s">
        <v>107</v>
      </c>
      <c r="E4177" s="82" t="s">
        <v>21</v>
      </c>
      <c r="F4177" s="81"/>
      <c r="G4177" s="82" t="s">
        <v>92</v>
      </c>
      <c r="H4177" s="90" t="n">
        <v>36982</v>
      </c>
      <c r="I4177" s="82" t="n">
        <v>0</v>
      </c>
      <c r="J4177" s="82" t="n">
        <v>0</v>
      </c>
      <c r="K4177" s="83" t="n">
        <f aca="false">IF(J4177=0,0,J4177/I4177)</f>
        <v>0</v>
      </c>
      <c r="L4177" s="83" t="n">
        <f aca="false">I4177/UOM</f>
        <v>0</v>
      </c>
      <c r="M4177" s="83" t="n">
        <f aca="false">J4177/UOM</f>
        <v>0</v>
      </c>
      <c r="N4177" s="84" t="str">
        <f aca="false">IF(F4177="P","PHY",IF(F4177="G","G",E4177))</f>
        <v>D</v>
      </c>
      <c r="O4177" s="84" t="str">
        <f aca="false">IF(ISNA(VLOOKUP(G4177,BadCanCurves,1,FALSE())),VLOOKUP(D4177,FOLIOS,6,FALSE()),"not used")</f>
        <v>not used</v>
      </c>
      <c r="P4177" s="84" t="n">
        <f aca="false">IF($N4177="P",VLOOKUP(H4177,PrcBuckets,2,FALSE()),0)</f>
        <v>0</v>
      </c>
      <c r="Q4177" s="84" t="n">
        <f aca="false">IF($N4177="D",VLOOKUP(H4177,BasisBuckets,2,FALSE()),0)</f>
        <v>9</v>
      </c>
      <c r="R4177" s="84" t="n">
        <f aca="false">IF($N4177="PHY",VLOOKUP(H4177,PGDBuckets,2,FALSE()),0)</f>
        <v>0</v>
      </c>
      <c r="S4177" s="84" t="n">
        <f aca="false">IF($N4177="G",VLOOKUP(H4177,PGDBuckets,2,FALSE()),0)</f>
        <v>0</v>
      </c>
      <c r="T4177" s="84" t="n">
        <f aca="false">SUM(P4177:S4177)</f>
        <v>9</v>
      </c>
      <c r="U4177" s="84" t="str">
        <f aca="false">IF(O4177="not used","-",O4177&amp;N4177&amp;T4177)</f>
        <v>-</v>
      </c>
      <c r="V4177" s="84" t="str">
        <f aca="false">IF(O4177="Not Used","-",VLOOKUP(D4177,FOLIOS,7,FALSE())&amp;H4177)</f>
        <v>-</v>
      </c>
      <c r="W4177" s="84" t="str">
        <f aca="false">IF(U4177="-","-",O4177&amp;E4177&amp;H4177)</f>
        <v>-</v>
      </c>
      <c r="X4177" s="85" t="str">
        <f aca="false">D4177&amp;G4177</f>
        <v>FT-CAND-ERMS-BASNGI-MALIN</v>
      </c>
      <c r="AF4177" s="0" t="str">
        <f aca="false">D4177&amp;V4177</f>
        <v>FT-CAND-ERMS-BAS-</v>
      </c>
    </row>
    <row r="4178" customFormat="false" ht="12.75" hidden="false" customHeight="false" outlineLevel="0" collapsed="false">
      <c r="A4178" s="81" t="n">
        <v>36682</v>
      </c>
      <c r="B4178" s="82" t="s">
        <v>55</v>
      </c>
      <c r="C4178" s="82" t="s">
        <v>56</v>
      </c>
      <c r="D4178" s="82" t="s">
        <v>107</v>
      </c>
      <c r="E4178" s="82" t="s">
        <v>21</v>
      </c>
      <c r="F4178" s="81"/>
      <c r="G4178" s="82" t="s">
        <v>92</v>
      </c>
      <c r="H4178" s="90" t="n">
        <v>37012</v>
      </c>
      <c r="I4178" s="82" t="n">
        <v>0</v>
      </c>
      <c r="J4178" s="82" t="n">
        <v>0</v>
      </c>
      <c r="K4178" s="83" t="n">
        <f aca="false">IF(J4178=0,0,J4178/I4178)</f>
        <v>0</v>
      </c>
      <c r="L4178" s="83" t="n">
        <f aca="false">I4178/UOM</f>
        <v>0</v>
      </c>
      <c r="M4178" s="83" t="n">
        <f aca="false">J4178/UOM</f>
        <v>0</v>
      </c>
      <c r="N4178" s="84" t="str">
        <f aca="false">IF(F4178="P","PHY",IF(F4178="G","G",E4178))</f>
        <v>D</v>
      </c>
      <c r="O4178" s="84" t="str">
        <f aca="false">IF(ISNA(VLOOKUP(G4178,BadCanCurves,1,FALSE())),VLOOKUP(D4178,FOLIOS,6,FALSE()),"not used")</f>
        <v>not used</v>
      </c>
      <c r="P4178" s="84" t="n">
        <f aca="false">IF($N4178="P",VLOOKUP(H4178,PrcBuckets,2,FALSE()),0)</f>
        <v>0</v>
      </c>
      <c r="Q4178" s="84" t="n">
        <f aca="false">IF($N4178="D",VLOOKUP(H4178,BasisBuckets,2,FALSE()),0)</f>
        <v>9</v>
      </c>
      <c r="R4178" s="84" t="n">
        <f aca="false">IF($N4178="PHY",VLOOKUP(H4178,PGDBuckets,2,FALSE()),0)</f>
        <v>0</v>
      </c>
      <c r="S4178" s="84" t="n">
        <f aca="false">IF($N4178="G",VLOOKUP(H4178,PGDBuckets,2,FALSE()),0)</f>
        <v>0</v>
      </c>
      <c r="T4178" s="84" t="n">
        <f aca="false">SUM(P4178:S4178)</f>
        <v>9</v>
      </c>
      <c r="U4178" s="84" t="str">
        <f aca="false">IF(O4178="not used","-",O4178&amp;N4178&amp;T4178)</f>
        <v>-</v>
      </c>
      <c r="V4178" s="84" t="str">
        <f aca="false">IF(O4178="Not Used","-",VLOOKUP(D4178,FOLIOS,7,FALSE())&amp;H4178)</f>
        <v>-</v>
      </c>
      <c r="W4178" s="84" t="str">
        <f aca="false">IF(U4178="-","-",O4178&amp;E4178&amp;H4178)</f>
        <v>-</v>
      </c>
      <c r="X4178" s="85" t="str">
        <f aca="false">D4178&amp;G4178</f>
        <v>FT-CAND-ERMS-BASNGI-MALIN</v>
      </c>
      <c r="AF4178" s="0" t="str">
        <f aca="false">D4178&amp;V4178</f>
        <v>FT-CAND-ERMS-BAS-</v>
      </c>
    </row>
    <row r="4179" customFormat="false" ht="12.75" hidden="false" customHeight="false" outlineLevel="0" collapsed="false">
      <c r="A4179" s="81" t="n">
        <v>36682</v>
      </c>
      <c r="B4179" s="82" t="s">
        <v>55</v>
      </c>
      <c r="C4179" s="82" t="s">
        <v>56</v>
      </c>
      <c r="D4179" s="82" t="s">
        <v>107</v>
      </c>
      <c r="E4179" s="82" t="s">
        <v>21</v>
      </c>
      <c r="F4179" s="81"/>
      <c r="G4179" s="82" t="s">
        <v>92</v>
      </c>
      <c r="H4179" s="90" t="n">
        <v>37043</v>
      </c>
      <c r="I4179" s="82" t="n">
        <v>0</v>
      </c>
      <c r="J4179" s="82" t="n">
        <v>0</v>
      </c>
      <c r="K4179" s="83" t="n">
        <f aca="false">IF(J4179=0,0,J4179/I4179)</f>
        <v>0</v>
      </c>
      <c r="L4179" s="83" t="n">
        <f aca="false">I4179/UOM</f>
        <v>0</v>
      </c>
      <c r="M4179" s="83" t="n">
        <f aca="false">J4179/UOM</f>
        <v>0</v>
      </c>
      <c r="N4179" s="84" t="str">
        <f aca="false">IF(F4179="P","PHY",IF(F4179="G","G",E4179))</f>
        <v>D</v>
      </c>
      <c r="O4179" s="84" t="str">
        <f aca="false">IF(ISNA(VLOOKUP(G4179,BadCanCurves,1,FALSE())),VLOOKUP(D4179,FOLIOS,6,FALSE()),"not used")</f>
        <v>not used</v>
      </c>
      <c r="P4179" s="84" t="n">
        <f aca="false">IF($N4179="P",VLOOKUP(H4179,PrcBuckets,2,FALSE()),0)</f>
        <v>0</v>
      </c>
      <c r="Q4179" s="84" t="n">
        <f aca="false">IF($N4179="D",VLOOKUP(H4179,BasisBuckets,2,FALSE()),0)</f>
        <v>9</v>
      </c>
      <c r="R4179" s="84" t="n">
        <f aca="false">IF($N4179="PHY",VLOOKUP(H4179,PGDBuckets,2,FALSE()),0)</f>
        <v>0</v>
      </c>
      <c r="S4179" s="84" t="n">
        <f aca="false">IF($N4179="G",VLOOKUP(H4179,PGDBuckets,2,FALSE()),0)</f>
        <v>0</v>
      </c>
      <c r="T4179" s="84" t="n">
        <f aca="false">SUM(P4179:S4179)</f>
        <v>9</v>
      </c>
      <c r="U4179" s="84" t="str">
        <f aca="false">IF(O4179="not used","-",O4179&amp;N4179&amp;T4179)</f>
        <v>-</v>
      </c>
      <c r="V4179" s="84" t="str">
        <f aca="false">IF(O4179="Not Used","-",VLOOKUP(D4179,FOLIOS,7,FALSE())&amp;H4179)</f>
        <v>-</v>
      </c>
      <c r="W4179" s="84" t="str">
        <f aca="false">IF(U4179="-","-",O4179&amp;E4179&amp;H4179)</f>
        <v>-</v>
      </c>
      <c r="X4179" s="85" t="str">
        <f aca="false">D4179&amp;G4179</f>
        <v>FT-CAND-ERMS-BASNGI-MALIN</v>
      </c>
      <c r="AF4179" s="0" t="str">
        <f aca="false">D4179&amp;V4179</f>
        <v>FT-CAND-ERMS-BAS-</v>
      </c>
    </row>
    <row r="4180" customFormat="false" ht="12.75" hidden="false" customHeight="false" outlineLevel="0" collapsed="false">
      <c r="A4180" s="81" t="n">
        <v>36682</v>
      </c>
      <c r="B4180" s="82" t="s">
        <v>55</v>
      </c>
      <c r="C4180" s="82" t="s">
        <v>56</v>
      </c>
      <c r="D4180" s="82" t="s">
        <v>107</v>
      </c>
      <c r="E4180" s="82" t="s">
        <v>21</v>
      </c>
      <c r="F4180" s="81"/>
      <c r="G4180" s="82" t="s">
        <v>92</v>
      </c>
      <c r="H4180" s="90" t="n">
        <v>37073</v>
      </c>
      <c r="I4180" s="82" t="n">
        <v>0</v>
      </c>
      <c r="J4180" s="82" t="n">
        <v>0</v>
      </c>
      <c r="K4180" s="83" t="n">
        <f aca="false">IF(J4180=0,0,J4180/I4180)</f>
        <v>0</v>
      </c>
      <c r="L4180" s="83" t="n">
        <f aca="false">I4180/UOM</f>
        <v>0</v>
      </c>
      <c r="M4180" s="83" t="n">
        <f aca="false">J4180/UOM</f>
        <v>0</v>
      </c>
      <c r="N4180" s="84" t="str">
        <f aca="false">IF(F4180="P","PHY",IF(F4180="G","G",E4180))</f>
        <v>D</v>
      </c>
      <c r="O4180" s="84" t="str">
        <f aca="false">IF(ISNA(VLOOKUP(G4180,BadCanCurves,1,FALSE())),VLOOKUP(D4180,FOLIOS,6,FALSE()),"not used")</f>
        <v>not used</v>
      </c>
      <c r="P4180" s="84" t="n">
        <f aca="false">IF($N4180="P",VLOOKUP(H4180,PrcBuckets,2,FALSE()),0)</f>
        <v>0</v>
      </c>
      <c r="Q4180" s="84" t="n">
        <f aca="false">IF($N4180="D",VLOOKUP(H4180,BasisBuckets,2,FALSE()),0)</f>
        <v>9</v>
      </c>
      <c r="R4180" s="84" t="n">
        <f aca="false">IF($N4180="PHY",VLOOKUP(H4180,PGDBuckets,2,FALSE()),0)</f>
        <v>0</v>
      </c>
      <c r="S4180" s="84" t="n">
        <f aca="false">IF($N4180="G",VLOOKUP(H4180,PGDBuckets,2,FALSE()),0)</f>
        <v>0</v>
      </c>
      <c r="T4180" s="84" t="n">
        <f aca="false">SUM(P4180:S4180)</f>
        <v>9</v>
      </c>
      <c r="U4180" s="84" t="str">
        <f aca="false">IF(O4180="not used","-",O4180&amp;N4180&amp;T4180)</f>
        <v>-</v>
      </c>
      <c r="V4180" s="84" t="str">
        <f aca="false">IF(O4180="Not Used","-",VLOOKUP(D4180,FOLIOS,7,FALSE())&amp;H4180)</f>
        <v>-</v>
      </c>
      <c r="W4180" s="84" t="str">
        <f aca="false">IF(U4180="-","-",O4180&amp;E4180&amp;H4180)</f>
        <v>-</v>
      </c>
      <c r="X4180" s="85" t="str">
        <f aca="false">D4180&amp;G4180</f>
        <v>FT-CAND-ERMS-BASNGI-MALIN</v>
      </c>
      <c r="AF4180" s="0" t="str">
        <f aca="false">D4180&amp;V4180</f>
        <v>FT-CAND-ERMS-BAS-</v>
      </c>
    </row>
    <row r="4181" customFormat="false" ht="12.75" hidden="false" customHeight="false" outlineLevel="0" collapsed="false">
      <c r="A4181" s="81" t="n">
        <v>36682</v>
      </c>
      <c r="B4181" s="82" t="s">
        <v>55</v>
      </c>
      <c r="C4181" s="82" t="s">
        <v>56</v>
      </c>
      <c r="D4181" s="82" t="s">
        <v>107</v>
      </c>
      <c r="E4181" s="82" t="s">
        <v>21</v>
      </c>
      <c r="F4181" s="81"/>
      <c r="G4181" s="82" t="s">
        <v>92</v>
      </c>
      <c r="H4181" s="90" t="n">
        <v>37104</v>
      </c>
      <c r="I4181" s="82" t="n">
        <v>0</v>
      </c>
      <c r="J4181" s="82" t="n">
        <v>0</v>
      </c>
      <c r="K4181" s="83" t="n">
        <f aca="false">IF(J4181=0,0,J4181/I4181)</f>
        <v>0</v>
      </c>
      <c r="L4181" s="83" t="n">
        <f aca="false">I4181/UOM</f>
        <v>0</v>
      </c>
      <c r="M4181" s="83" t="n">
        <f aca="false">J4181/UOM</f>
        <v>0</v>
      </c>
      <c r="N4181" s="84" t="str">
        <f aca="false">IF(F4181="P","PHY",IF(F4181="G","G",E4181))</f>
        <v>D</v>
      </c>
      <c r="O4181" s="84" t="str">
        <f aca="false">IF(ISNA(VLOOKUP(G4181,BadCanCurves,1,FALSE())),VLOOKUP(D4181,FOLIOS,6,FALSE()),"not used")</f>
        <v>not used</v>
      </c>
      <c r="P4181" s="84" t="n">
        <f aca="false">IF($N4181="P",VLOOKUP(H4181,PrcBuckets,2,FALSE()),0)</f>
        <v>0</v>
      </c>
      <c r="Q4181" s="84" t="n">
        <f aca="false">IF($N4181="D",VLOOKUP(H4181,BasisBuckets,2,FALSE()),0)</f>
        <v>9</v>
      </c>
      <c r="R4181" s="84" t="n">
        <f aca="false">IF($N4181="PHY",VLOOKUP(H4181,PGDBuckets,2,FALSE()),0)</f>
        <v>0</v>
      </c>
      <c r="S4181" s="84" t="n">
        <f aca="false">IF($N4181="G",VLOOKUP(H4181,PGDBuckets,2,FALSE()),0)</f>
        <v>0</v>
      </c>
      <c r="T4181" s="84" t="n">
        <f aca="false">SUM(P4181:S4181)</f>
        <v>9</v>
      </c>
      <c r="U4181" s="84" t="str">
        <f aca="false">IF(O4181="not used","-",O4181&amp;N4181&amp;T4181)</f>
        <v>-</v>
      </c>
      <c r="V4181" s="84" t="str">
        <f aca="false">IF(O4181="Not Used","-",VLOOKUP(D4181,FOLIOS,7,FALSE())&amp;H4181)</f>
        <v>-</v>
      </c>
      <c r="W4181" s="84" t="str">
        <f aca="false">IF(U4181="-","-",O4181&amp;E4181&amp;H4181)</f>
        <v>-</v>
      </c>
      <c r="X4181" s="85" t="str">
        <f aca="false">D4181&amp;G4181</f>
        <v>FT-CAND-ERMS-BASNGI-MALIN</v>
      </c>
      <c r="AF4181" s="0" t="str">
        <f aca="false">D4181&amp;V4181</f>
        <v>FT-CAND-ERMS-BAS-</v>
      </c>
    </row>
    <row r="4182" customFormat="false" ht="12.75" hidden="false" customHeight="false" outlineLevel="0" collapsed="false">
      <c r="A4182" s="81" t="n">
        <v>36682</v>
      </c>
      <c r="B4182" s="82" t="s">
        <v>55</v>
      </c>
      <c r="C4182" s="82" t="s">
        <v>56</v>
      </c>
      <c r="D4182" s="82" t="s">
        <v>107</v>
      </c>
      <c r="E4182" s="82" t="s">
        <v>21</v>
      </c>
      <c r="F4182" s="81"/>
      <c r="G4182" s="82" t="s">
        <v>92</v>
      </c>
      <c r="H4182" s="90" t="n">
        <v>37135</v>
      </c>
      <c r="I4182" s="82" t="n">
        <v>0</v>
      </c>
      <c r="J4182" s="82" t="n">
        <v>0</v>
      </c>
      <c r="K4182" s="83" t="n">
        <f aca="false">IF(J4182=0,0,J4182/I4182)</f>
        <v>0</v>
      </c>
      <c r="L4182" s="83" t="n">
        <f aca="false">I4182/UOM</f>
        <v>0</v>
      </c>
      <c r="M4182" s="83" t="n">
        <f aca="false">J4182/UOM</f>
        <v>0</v>
      </c>
      <c r="N4182" s="84" t="str">
        <f aca="false">IF(F4182="P","PHY",IF(F4182="G","G",E4182))</f>
        <v>D</v>
      </c>
      <c r="O4182" s="84" t="str">
        <f aca="false">IF(ISNA(VLOOKUP(G4182,BadCanCurves,1,FALSE())),VLOOKUP(D4182,FOLIOS,6,FALSE()),"not used")</f>
        <v>not used</v>
      </c>
      <c r="P4182" s="84" t="n">
        <f aca="false">IF($N4182="P",VLOOKUP(H4182,PrcBuckets,2,FALSE()),0)</f>
        <v>0</v>
      </c>
      <c r="Q4182" s="84" t="n">
        <f aca="false">IF($N4182="D",VLOOKUP(H4182,BasisBuckets,2,FALSE()),0)</f>
        <v>9</v>
      </c>
      <c r="R4182" s="84" t="n">
        <f aca="false">IF($N4182="PHY",VLOOKUP(H4182,PGDBuckets,2,FALSE()),0)</f>
        <v>0</v>
      </c>
      <c r="S4182" s="84" t="n">
        <f aca="false">IF($N4182="G",VLOOKUP(H4182,PGDBuckets,2,FALSE()),0)</f>
        <v>0</v>
      </c>
      <c r="T4182" s="84" t="n">
        <f aca="false">SUM(P4182:S4182)</f>
        <v>9</v>
      </c>
      <c r="U4182" s="84" t="str">
        <f aca="false">IF(O4182="not used","-",O4182&amp;N4182&amp;T4182)</f>
        <v>-</v>
      </c>
      <c r="V4182" s="84" t="str">
        <f aca="false">IF(O4182="Not Used","-",VLOOKUP(D4182,FOLIOS,7,FALSE())&amp;H4182)</f>
        <v>-</v>
      </c>
      <c r="W4182" s="84" t="str">
        <f aca="false">IF(U4182="-","-",O4182&amp;E4182&amp;H4182)</f>
        <v>-</v>
      </c>
      <c r="X4182" s="85" t="str">
        <f aca="false">D4182&amp;G4182</f>
        <v>FT-CAND-ERMS-BASNGI-MALIN</v>
      </c>
      <c r="AF4182" s="0" t="str">
        <f aca="false">D4182&amp;V4182</f>
        <v>FT-CAND-ERMS-BAS-</v>
      </c>
    </row>
    <row r="4183" customFormat="false" ht="12.75" hidden="false" customHeight="false" outlineLevel="0" collapsed="false">
      <c r="A4183" s="81" t="n">
        <v>36682</v>
      </c>
      <c r="B4183" s="82" t="s">
        <v>55</v>
      </c>
      <c r="C4183" s="82" t="s">
        <v>56</v>
      </c>
      <c r="D4183" s="82" t="s">
        <v>107</v>
      </c>
      <c r="E4183" s="82" t="s">
        <v>21</v>
      </c>
      <c r="F4183" s="81"/>
      <c r="G4183" s="82" t="s">
        <v>92</v>
      </c>
      <c r="H4183" s="90" t="n">
        <v>37165</v>
      </c>
      <c r="I4183" s="82" t="n">
        <v>0</v>
      </c>
      <c r="J4183" s="82" t="n">
        <v>0</v>
      </c>
      <c r="K4183" s="83" t="n">
        <f aca="false">IF(J4183=0,0,J4183/I4183)</f>
        <v>0</v>
      </c>
      <c r="L4183" s="83" t="n">
        <f aca="false">I4183/UOM</f>
        <v>0</v>
      </c>
      <c r="M4183" s="83" t="n">
        <f aca="false">J4183/UOM</f>
        <v>0</v>
      </c>
      <c r="N4183" s="84" t="str">
        <f aca="false">IF(F4183="P","PHY",IF(F4183="G","G",E4183))</f>
        <v>D</v>
      </c>
      <c r="O4183" s="84" t="str">
        <f aca="false">IF(ISNA(VLOOKUP(G4183,BadCanCurves,1,FALSE())),VLOOKUP(D4183,FOLIOS,6,FALSE()),"not used")</f>
        <v>not used</v>
      </c>
      <c r="P4183" s="84" t="n">
        <f aca="false">IF($N4183="P",VLOOKUP(H4183,PrcBuckets,2,FALSE()),0)</f>
        <v>0</v>
      </c>
      <c r="Q4183" s="84" t="n">
        <f aca="false">IF($N4183="D",VLOOKUP(H4183,BasisBuckets,2,FALSE()),0)</f>
        <v>9</v>
      </c>
      <c r="R4183" s="84" t="n">
        <f aca="false">IF($N4183="PHY",VLOOKUP(H4183,PGDBuckets,2,FALSE()),0)</f>
        <v>0</v>
      </c>
      <c r="S4183" s="84" t="n">
        <f aca="false">IF($N4183="G",VLOOKUP(H4183,PGDBuckets,2,FALSE()),0)</f>
        <v>0</v>
      </c>
      <c r="T4183" s="84" t="n">
        <f aca="false">SUM(P4183:S4183)</f>
        <v>9</v>
      </c>
      <c r="U4183" s="84" t="str">
        <f aca="false">IF(O4183="not used","-",O4183&amp;N4183&amp;T4183)</f>
        <v>-</v>
      </c>
      <c r="V4183" s="84" t="str">
        <f aca="false">IF(O4183="Not Used","-",VLOOKUP(D4183,FOLIOS,7,FALSE())&amp;H4183)</f>
        <v>-</v>
      </c>
      <c r="W4183" s="84" t="str">
        <f aca="false">IF(U4183="-","-",O4183&amp;E4183&amp;H4183)</f>
        <v>-</v>
      </c>
      <c r="X4183" s="85" t="str">
        <f aca="false">D4183&amp;G4183</f>
        <v>FT-CAND-ERMS-BASNGI-MALIN</v>
      </c>
      <c r="AF4183" s="0" t="str">
        <f aca="false">D4183&amp;V4183</f>
        <v>FT-CAND-ERMS-BAS-</v>
      </c>
    </row>
    <row r="4184" customFormat="false" ht="12.75" hidden="false" customHeight="false" outlineLevel="0" collapsed="false">
      <c r="A4184" s="81" t="n">
        <v>36682</v>
      </c>
      <c r="B4184" s="82" t="s">
        <v>55</v>
      </c>
      <c r="C4184" s="82" t="s">
        <v>56</v>
      </c>
      <c r="D4184" s="82" t="s">
        <v>107</v>
      </c>
      <c r="E4184" s="82" t="s">
        <v>21</v>
      </c>
      <c r="F4184" s="81"/>
      <c r="G4184" s="82" t="s">
        <v>92</v>
      </c>
      <c r="H4184" s="90" t="n">
        <v>37196</v>
      </c>
      <c r="I4184" s="82" t="n">
        <v>0</v>
      </c>
      <c r="J4184" s="82" t="n">
        <v>0</v>
      </c>
      <c r="K4184" s="83" t="n">
        <f aca="false">IF(J4184=0,0,J4184/I4184)</f>
        <v>0</v>
      </c>
      <c r="L4184" s="83" t="n">
        <f aca="false">I4184/UOM</f>
        <v>0</v>
      </c>
      <c r="M4184" s="83" t="n">
        <f aca="false">J4184/UOM</f>
        <v>0</v>
      </c>
      <c r="N4184" s="84" t="str">
        <f aca="false">IF(F4184="P","PHY",IF(F4184="G","G",E4184))</f>
        <v>D</v>
      </c>
      <c r="O4184" s="84" t="str">
        <f aca="false">IF(ISNA(VLOOKUP(G4184,BadCanCurves,1,FALSE())),VLOOKUP(D4184,FOLIOS,6,FALSE()),"not used")</f>
        <v>not used</v>
      </c>
      <c r="P4184" s="84" t="n">
        <f aca="false">IF($N4184="P",VLOOKUP(H4184,PrcBuckets,2,FALSE()),0)</f>
        <v>0</v>
      </c>
      <c r="Q4184" s="84" t="n">
        <f aca="false">IF($N4184="D",VLOOKUP(H4184,BasisBuckets,2,FALSE()),0)</f>
        <v>9</v>
      </c>
      <c r="R4184" s="84" t="n">
        <f aca="false">IF($N4184="PHY",VLOOKUP(H4184,PGDBuckets,2,FALSE()),0)</f>
        <v>0</v>
      </c>
      <c r="S4184" s="84" t="n">
        <f aca="false">IF($N4184="G",VLOOKUP(H4184,PGDBuckets,2,FALSE()),0)</f>
        <v>0</v>
      </c>
      <c r="T4184" s="84" t="n">
        <f aca="false">SUM(P4184:S4184)</f>
        <v>9</v>
      </c>
      <c r="U4184" s="84" t="str">
        <f aca="false">IF(O4184="not used","-",O4184&amp;N4184&amp;T4184)</f>
        <v>-</v>
      </c>
      <c r="V4184" s="84" t="str">
        <f aca="false">IF(O4184="Not Used","-",VLOOKUP(D4184,FOLIOS,7,FALSE())&amp;H4184)</f>
        <v>-</v>
      </c>
      <c r="W4184" s="84" t="str">
        <f aca="false">IF(U4184="-","-",O4184&amp;E4184&amp;H4184)</f>
        <v>-</v>
      </c>
      <c r="X4184" s="85" t="str">
        <f aca="false">D4184&amp;G4184</f>
        <v>FT-CAND-ERMS-BASNGI-MALIN</v>
      </c>
      <c r="AF4184" s="0" t="str">
        <f aca="false">D4184&amp;V4184</f>
        <v>FT-CAND-ERMS-BAS-</v>
      </c>
    </row>
    <row r="4185" customFormat="false" ht="12.75" hidden="false" customHeight="false" outlineLevel="0" collapsed="false">
      <c r="A4185" s="81" t="n">
        <v>36682</v>
      </c>
      <c r="B4185" s="82" t="s">
        <v>55</v>
      </c>
      <c r="C4185" s="82" t="s">
        <v>56</v>
      </c>
      <c r="D4185" s="82" t="s">
        <v>107</v>
      </c>
      <c r="E4185" s="82" t="s">
        <v>21</v>
      </c>
      <c r="F4185" s="81"/>
      <c r="G4185" s="82" t="s">
        <v>92</v>
      </c>
      <c r="H4185" s="90" t="n">
        <v>37226</v>
      </c>
      <c r="I4185" s="82" t="n">
        <v>0</v>
      </c>
      <c r="J4185" s="82" t="n">
        <v>0</v>
      </c>
      <c r="K4185" s="83" t="n">
        <f aca="false">IF(J4185=0,0,J4185/I4185)</f>
        <v>0</v>
      </c>
      <c r="L4185" s="83" t="n">
        <f aca="false">I4185/UOM</f>
        <v>0</v>
      </c>
      <c r="M4185" s="83" t="n">
        <f aca="false">J4185/UOM</f>
        <v>0</v>
      </c>
      <c r="N4185" s="84" t="str">
        <f aca="false">IF(F4185="P","PHY",IF(F4185="G","G",E4185))</f>
        <v>D</v>
      </c>
      <c r="O4185" s="84" t="str">
        <f aca="false">IF(ISNA(VLOOKUP(G4185,BadCanCurves,1,FALSE())),VLOOKUP(D4185,FOLIOS,6,FALSE()),"not used")</f>
        <v>not used</v>
      </c>
      <c r="P4185" s="84" t="n">
        <f aca="false">IF($N4185="P",VLOOKUP(H4185,PrcBuckets,2,FALSE()),0)</f>
        <v>0</v>
      </c>
      <c r="Q4185" s="84" t="n">
        <f aca="false">IF($N4185="D",VLOOKUP(H4185,BasisBuckets,2,FALSE()),0)</f>
        <v>9</v>
      </c>
      <c r="R4185" s="84" t="n">
        <f aca="false">IF($N4185="PHY",VLOOKUP(H4185,PGDBuckets,2,FALSE()),0)</f>
        <v>0</v>
      </c>
      <c r="S4185" s="84" t="n">
        <f aca="false">IF($N4185="G",VLOOKUP(H4185,PGDBuckets,2,FALSE()),0)</f>
        <v>0</v>
      </c>
      <c r="T4185" s="84" t="n">
        <f aca="false">SUM(P4185:S4185)</f>
        <v>9</v>
      </c>
      <c r="U4185" s="84" t="str">
        <f aca="false">IF(O4185="not used","-",O4185&amp;N4185&amp;T4185)</f>
        <v>-</v>
      </c>
      <c r="V4185" s="84" t="str">
        <f aca="false">IF(O4185="Not Used","-",VLOOKUP(D4185,FOLIOS,7,FALSE())&amp;H4185)</f>
        <v>-</v>
      </c>
      <c r="W4185" s="84" t="str">
        <f aca="false">IF(U4185="-","-",O4185&amp;E4185&amp;H4185)</f>
        <v>-</v>
      </c>
      <c r="X4185" s="85" t="str">
        <f aca="false">D4185&amp;G4185</f>
        <v>FT-CAND-ERMS-BASNGI-MALIN</v>
      </c>
      <c r="AF4185" s="0" t="str">
        <f aca="false">D4185&amp;V4185</f>
        <v>FT-CAND-ERMS-BAS-</v>
      </c>
    </row>
    <row r="4186" customFormat="false" ht="12.75" hidden="false" customHeight="false" outlineLevel="0" collapsed="false">
      <c r="A4186" s="81" t="n">
        <v>36682</v>
      </c>
      <c r="B4186" s="82" t="s">
        <v>55</v>
      </c>
      <c r="C4186" s="82" t="s">
        <v>56</v>
      </c>
      <c r="D4186" s="82" t="s">
        <v>107</v>
      </c>
      <c r="E4186" s="82" t="s">
        <v>21</v>
      </c>
      <c r="F4186" s="81"/>
      <c r="G4186" s="82" t="s">
        <v>92</v>
      </c>
      <c r="H4186" s="90" t="n">
        <v>37257</v>
      </c>
      <c r="I4186" s="82" t="n">
        <v>0</v>
      </c>
      <c r="J4186" s="82" t="n">
        <v>0</v>
      </c>
      <c r="K4186" s="83" t="n">
        <f aca="false">IF(J4186=0,0,J4186/I4186)</f>
        <v>0</v>
      </c>
      <c r="L4186" s="83" t="n">
        <f aca="false">I4186/UOM</f>
        <v>0</v>
      </c>
      <c r="M4186" s="83" t="n">
        <f aca="false">J4186/UOM</f>
        <v>0</v>
      </c>
      <c r="N4186" s="84" t="str">
        <f aca="false">IF(F4186="P","PHY",IF(F4186="G","G",E4186))</f>
        <v>D</v>
      </c>
      <c r="O4186" s="84" t="str">
        <f aca="false">IF(ISNA(VLOOKUP(G4186,BadCanCurves,1,FALSE())),VLOOKUP(D4186,FOLIOS,6,FALSE()),"not used")</f>
        <v>not used</v>
      </c>
      <c r="P4186" s="84" t="n">
        <f aca="false">IF($N4186="P",VLOOKUP(H4186,PrcBuckets,2,FALSE()),0)</f>
        <v>0</v>
      </c>
      <c r="Q4186" s="84" t="n">
        <f aca="false">IF($N4186="D",VLOOKUP(H4186,BasisBuckets,2,FALSE()),0)</f>
        <v>10</v>
      </c>
      <c r="R4186" s="84" t="n">
        <f aca="false">IF($N4186="PHY",VLOOKUP(H4186,PGDBuckets,2,FALSE()),0)</f>
        <v>0</v>
      </c>
      <c r="S4186" s="84" t="n">
        <f aca="false">IF($N4186="G",VLOOKUP(H4186,PGDBuckets,2,FALSE()),0)</f>
        <v>0</v>
      </c>
      <c r="T4186" s="84" t="n">
        <f aca="false">SUM(P4186:S4186)</f>
        <v>10</v>
      </c>
      <c r="U4186" s="84" t="str">
        <f aca="false">IF(O4186="not used","-",O4186&amp;N4186&amp;T4186)</f>
        <v>-</v>
      </c>
      <c r="V4186" s="84" t="str">
        <f aca="false">IF(O4186="Not Used","-",VLOOKUP(D4186,FOLIOS,7,FALSE())&amp;H4186)</f>
        <v>-</v>
      </c>
      <c r="W4186" s="84" t="str">
        <f aca="false">IF(U4186="-","-",O4186&amp;E4186&amp;H4186)</f>
        <v>-</v>
      </c>
      <c r="X4186" s="85" t="str">
        <f aca="false">D4186&amp;G4186</f>
        <v>FT-CAND-ERMS-BASNGI-MALIN</v>
      </c>
      <c r="AF4186" s="0" t="str">
        <f aca="false">D4186&amp;V4186</f>
        <v>FT-CAND-ERMS-BAS-</v>
      </c>
    </row>
    <row r="4187" customFormat="false" ht="12.75" hidden="false" customHeight="false" outlineLevel="0" collapsed="false">
      <c r="A4187" s="81" t="n">
        <v>36682</v>
      </c>
      <c r="B4187" s="82" t="s">
        <v>55</v>
      </c>
      <c r="C4187" s="82" t="s">
        <v>56</v>
      </c>
      <c r="D4187" s="82" t="s">
        <v>107</v>
      </c>
      <c r="E4187" s="82" t="s">
        <v>21</v>
      </c>
      <c r="F4187" s="81"/>
      <c r="G4187" s="82" t="s">
        <v>92</v>
      </c>
      <c r="H4187" s="90" t="n">
        <v>37288</v>
      </c>
      <c r="I4187" s="82" t="n">
        <v>0</v>
      </c>
      <c r="J4187" s="82" t="n">
        <v>0</v>
      </c>
      <c r="K4187" s="83" t="n">
        <f aca="false">IF(J4187=0,0,J4187/I4187)</f>
        <v>0</v>
      </c>
      <c r="L4187" s="83" t="n">
        <f aca="false">I4187/UOM</f>
        <v>0</v>
      </c>
      <c r="M4187" s="83" t="n">
        <f aca="false">J4187/UOM</f>
        <v>0</v>
      </c>
      <c r="N4187" s="84" t="str">
        <f aca="false">IF(F4187="P","PHY",IF(F4187="G","G",E4187))</f>
        <v>D</v>
      </c>
      <c r="O4187" s="84" t="str">
        <f aca="false">IF(ISNA(VLOOKUP(G4187,BadCanCurves,1,FALSE())),VLOOKUP(D4187,FOLIOS,6,FALSE()),"not used")</f>
        <v>not used</v>
      </c>
      <c r="P4187" s="84" t="n">
        <f aca="false">IF($N4187="P",VLOOKUP(H4187,PrcBuckets,2,FALSE()),0)</f>
        <v>0</v>
      </c>
      <c r="Q4187" s="84" t="n">
        <f aca="false">IF($N4187="D",VLOOKUP(H4187,BasisBuckets,2,FALSE()),0)</f>
        <v>10</v>
      </c>
      <c r="R4187" s="84" t="n">
        <f aca="false">IF($N4187="PHY",VLOOKUP(H4187,PGDBuckets,2,FALSE()),0)</f>
        <v>0</v>
      </c>
      <c r="S4187" s="84" t="n">
        <f aca="false">IF($N4187="G",VLOOKUP(H4187,PGDBuckets,2,FALSE()),0)</f>
        <v>0</v>
      </c>
      <c r="T4187" s="84" t="n">
        <f aca="false">SUM(P4187:S4187)</f>
        <v>10</v>
      </c>
      <c r="U4187" s="84" t="str">
        <f aca="false">IF(O4187="not used","-",O4187&amp;N4187&amp;T4187)</f>
        <v>-</v>
      </c>
      <c r="V4187" s="84" t="str">
        <f aca="false">IF(O4187="Not Used","-",VLOOKUP(D4187,FOLIOS,7,FALSE())&amp;H4187)</f>
        <v>-</v>
      </c>
      <c r="W4187" s="84" t="str">
        <f aca="false">IF(U4187="-","-",O4187&amp;E4187&amp;H4187)</f>
        <v>-</v>
      </c>
      <c r="X4187" s="85" t="str">
        <f aca="false">D4187&amp;G4187</f>
        <v>FT-CAND-ERMS-BASNGI-MALIN</v>
      </c>
      <c r="AF4187" s="0" t="str">
        <f aca="false">D4187&amp;V4187</f>
        <v>FT-CAND-ERMS-BAS-</v>
      </c>
    </row>
    <row r="4188" customFormat="false" ht="12.75" hidden="false" customHeight="false" outlineLevel="0" collapsed="false">
      <c r="A4188" s="81" t="n">
        <v>36682</v>
      </c>
      <c r="B4188" s="82" t="s">
        <v>55</v>
      </c>
      <c r="C4188" s="82" t="s">
        <v>56</v>
      </c>
      <c r="D4188" s="82" t="s">
        <v>107</v>
      </c>
      <c r="E4188" s="82" t="s">
        <v>21</v>
      </c>
      <c r="F4188" s="81"/>
      <c r="G4188" s="82" t="s">
        <v>92</v>
      </c>
      <c r="H4188" s="90" t="n">
        <v>37316</v>
      </c>
      <c r="I4188" s="82" t="n">
        <v>0</v>
      </c>
      <c r="J4188" s="82" t="n">
        <v>0</v>
      </c>
      <c r="K4188" s="83" t="n">
        <f aca="false">IF(J4188=0,0,J4188/I4188)</f>
        <v>0</v>
      </c>
      <c r="L4188" s="83" t="n">
        <f aca="false">I4188/UOM</f>
        <v>0</v>
      </c>
      <c r="M4188" s="83" t="n">
        <f aca="false">J4188/UOM</f>
        <v>0</v>
      </c>
      <c r="N4188" s="84" t="str">
        <f aca="false">IF(F4188="P","PHY",IF(F4188="G","G",E4188))</f>
        <v>D</v>
      </c>
      <c r="O4188" s="84" t="str">
        <f aca="false">IF(ISNA(VLOOKUP(G4188,BadCanCurves,1,FALSE())),VLOOKUP(D4188,FOLIOS,6,FALSE()),"not used")</f>
        <v>not used</v>
      </c>
      <c r="P4188" s="84" t="n">
        <f aca="false">IF($N4188="P",VLOOKUP(H4188,PrcBuckets,2,FALSE()),0)</f>
        <v>0</v>
      </c>
      <c r="Q4188" s="84" t="n">
        <f aca="false">IF($N4188="D",VLOOKUP(H4188,BasisBuckets,2,FALSE()),0)</f>
        <v>10</v>
      </c>
      <c r="R4188" s="84" t="n">
        <f aca="false">IF($N4188="PHY",VLOOKUP(H4188,PGDBuckets,2,FALSE()),0)</f>
        <v>0</v>
      </c>
      <c r="S4188" s="84" t="n">
        <f aca="false">IF($N4188="G",VLOOKUP(H4188,PGDBuckets,2,FALSE()),0)</f>
        <v>0</v>
      </c>
      <c r="T4188" s="84" t="n">
        <f aca="false">SUM(P4188:S4188)</f>
        <v>10</v>
      </c>
      <c r="U4188" s="84" t="str">
        <f aca="false">IF(O4188="not used","-",O4188&amp;N4188&amp;T4188)</f>
        <v>-</v>
      </c>
      <c r="V4188" s="84" t="str">
        <f aca="false">IF(O4188="Not Used","-",VLOOKUP(D4188,FOLIOS,7,FALSE())&amp;H4188)</f>
        <v>-</v>
      </c>
      <c r="W4188" s="84" t="str">
        <f aca="false">IF(U4188="-","-",O4188&amp;E4188&amp;H4188)</f>
        <v>-</v>
      </c>
      <c r="X4188" s="85" t="str">
        <f aca="false">D4188&amp;G4188</f>
        <v>FT-CAND-ERMS-BASNGI-MALIN</v>
      </c>
      <c r="AF4188" s="0" t="str">
        <f aca="false">D4188&amp;V4188</f>
        <v>FT-CAND-ERMS-BAS-</v>
      </c>
    </row>
    <row r="4189" customFormat="false" ht="12.75" hidden="false" customHeight="false" outlineLevel="0" collapsed="false">
      <c r="A4189" s="81" t="n">
        <v>36682</v>
      </c>
      <c r="B4189" s="82" t="s">
        <v>55</v>
      </c>
      <c r="C4189" s="82" t="s">
        <v>56</v>
      </c>
      <c r="D4189" s="82" t="s">
        <v>107</v>
      </c>
      <c r="E4189" s="82" t="s">
        <v>21</v>
      </c>
      <c r="F4189" s="81"/>
      <c r="G4189" s="82" t="s">
        <v>92</v>
      </c>
      <c r="H4189" s="90" t="n">
        <v>37347</v>
      </c>
      <c r="I4189" s="82" t="n">
        <v>0</v>
      </c>
      <c r="J4189" s="82" t="n">
        <v>0</v>
      </c>
      <c r="K4189" s="83" t="n">
        <f aca="false">IF(J4189=0,0,J4189/I4189)</f>
        <v>0</v>
      </c>
      <c r="L4189" s="83" t="n">
        <f aca="false">I4189/UOM</f>
        <v>0</v>
      </c>
      <c r="M4189" s="83" t="n">
        <f aca="false">J4189/UOM</f>
        <v>0</v>
      </c>
      <c r="N4189" s="84" t="str">
        <f aca="false">IF(F4189="P","PHY",IF(F4189="G","G",E4189))</f>
        <v>D</v>
      </c>
      <c r="O4189" s="84" t="str">
        <f aca="false">IF(ISNA(VLOOKUP(G4189,BadCanCurves,1,FALSE())),VLOOKUP(D4189,FOLIOS,6,FALSE()),"not used")</f>
        <v>not used</v>
      </c>
      <c r="P4189" s="84" t="n">
        <f aca="false">IF($N4189="P",VLOOKUP(H4189,PrcBuckets,2,FALSE()),0)</f>
        <v>0</v>
      </c>
      <c r="Q4189" s="84" t="n">
        <f aca="false">IF($N4189="D",VLOOKUP(H4189,BasisBuckets,2,FALSE()),0)</f>
        <v>10</v>
      </c>
      <c r="R4189" s="84" t="n">
        <f aca="false">IF($N4189="PHY",VLOOKUP(H4189,PGDBuckets,2,FALSE()),0)</f>
        <v>0</v>
      </c>
      <c r="S4189" s="84" t="n">
        <f aca="false">IF($N4189="G",VLOOKUP(H4189,PGDBuckets,2,FALSE()),0)</f>
        <v>0</v>
      </c>
      <c r="T4189" s="84" t="n">
        <f aca="false">SUM(P4189:S4189)</f>
        <v>10</v>
      </c>
      <c r="U4189" s="84" t="str">
        <f aca="false">IF(O4189="not used","-",O4189&amp;N4189&amp;T4189)</f>
        <v>-</v>
      </c>
      <c r="V4189" s="84" t="str">
        <f aca="false">IF(O4189="Not Used","-",VLOOKUP(D4189,FOLIOS,7,FALSE())&amp;H4189)</f>
        <v>-</v>
      </c>
      <c r="W4189" s="84" t="str">
        <f aca="false">IF(U4189="-","-",O4189&amp;E4189&amp;H4189)</f>
        <v>-</v>
      </c>
      <c r="X4189" s="85" t="str">
        <f aca="false">D4189&amp;G4189</f>
        <v>FT-CAND-ERMS-BASNGI-MALIN</v>
      </c>
      <c r="AF4189" s="0" t="str">
        <f aca="false">D4189&amp;V4189</f>
        <v>FT-CAND-ERMS-BAS-</v>
      </c>
    </row>
    <row r="4190" customFormat="false" ht="12.75" hidden="false" customHeight="false" outlineLevel="0" collapsed="false">
      <c r="A4190" s="81" t="n">
        <v>36682</v>
      </c>
      <c r="B4190" s="82" t="s">
        <v>55</v>
      </c>
      <c r="C4190" s="82" t="s">
        <v>56</v>
      </c>
      <c r="D4190" s="82" t="s">
        <v>107</v>
      </c>
      <c r="E4190" s="82" t="s">
        <v>21</v>
      </c>
      <c r="F4190" s="81"/>
      <c r="G4190" s="82" t="s">
        <v>92</v>
      </c>
      <c r="H4190" s="90" t="n">
        <v>37377</v>
      </c>
      <c r="I4190" s="82" t="n">
        <v>0</v>
      </c>
      <c r="J4190" s="82" t="n">
        <v>0</v>
      </c>
      <c r="K4190" s="83" t="n">
        <f aca="false">IF(J4190=0,0,J4190/I4190)</f>
        <v>0</v>
      </c>
      <c r="L4190" s="83" t="n">
        <f aca="false">I4190/UOM</f>
        <v>0</v>
      </c>
      <c r="M4190" s="83" t="n">
        <f aca="false">J4190/UOM</f>
        <v>0</v>
      </c>
      <c r="N4190" s="84" t="str">
        <f aca="false">IF(F4190="P","PHY",IF(F4190="G","G",E4190))</f>
        <v>D</v>
      </c>
      <c r="O4190" s="84" t="str">
        <f aca="false">IF(ISNA(VLOOKUP(G4190,BadCanCurves,1,FALSE())),VLOOKUP(D4190,FOLIOS,6,FALSE()),"not used")</f>
        <v>not used</v>
      </c>
      <c r="P4190" s="84" t="n">
        <f aca="false">IF($N4190="P",VLOOKUP(H4190,PrcBuckets,2,FALSE()),0)</f>
        <v>0</v>
      </c>
      <c r="Q4190" s="84" t="n">
        <f aca="false">IF($N4190="D",VLOOKUP(H4190,BasisBuckets,2,FALSE()),0)</f>
        <v>10</v>
      </c>
      <c r="R4190" s="84" t="n">
        <f aca="false">IF($N4190="PHY",VLOOKUP(H4190,PGDBuckets,2,FALSE()),0)</f>
        <v>0</v>
      </c>
      <c r="S4190" s="84" t="n">
        <f aca="false">IF($N4190="G",VLOOKUP(H4190,PGDBuckets,2,FALSE()),0)</f>
        <v>0</v>
      </c>
      <c r="T4190" s="84" t="n">
        <f aca="false">SUM(P4190:S4190)</f>
        <v>10</v>
      </c>
      <c r="U4190" s="84" t="str">
        <f aca="false">IF(O4190="not used","-",O4190&amp;N4190&amp;T4190)</f>
        <v>-</v>
      </c>
      <c r="V4190" s="84" t="str">
        <f aca="false">IF(O4190="Not Used","-",VLOOKUP(D4190,FOLIOS,7,FALSE())&amp;H4190)</f>
        <v>-</v>
      </c>
      <c r="W4190" s="84" t="str">
        <f aca="false">IF(U4190="-","-",O4190&amp;E4190&amp;H4190)</f>
        <v>-</v>
      </c>
      <c r="X4190" s="85" t="str">
        <f aca="false">D4190&amp;G4190</f>
        <v>FT-CAND-ERMS-BASNGI-MALIN</v>
      </c>
      <c r="AF4190" s="0" t="str">
        <f aca="false">D4190&amp;V4190</f>
        <v>FT-CAND-ERMS-BAS-</v>
      </c>
    </row>
    <row r="4191" customFormat="false" ht="12.75" hidden="false" customHeight="false" outlineLevel="0" collapsed="false">
      <c r="A4191" s="81" t="n">
        <v>36682</v>
      </c>
      <c r="B4191" s="82" t="s">
        <v>55</v>
      </c>
      <c r="C4191" s="82" t="s">
        <v>56</v>
      </c>
      <c r="D4191" s="82" t="s">
        <v>107</v>
      </c>
      <c r="E4191" s="82" t="s">
        <v>21</v>
      </c>
      <c r="F4191" s="81"/>
      <c r="G4191" s="82" t="s">
        <v>92</v>
      </c>
      <c r="H4191" s="90" t="n">
        <v>37408</v>
      </c>
      <c r="I4191" s="82" t="n">
        <v>0</v>
      </c>
      <c r="J4191" s="82" t="n">
        <v>0</v>
      </c>
      <c r="K4191" s="83" t="n">
        <f aca="false">IF(J4191=0,0,J4191/I4191)</f>
        <v>0</v>
      </c>
      <c r="L4191" s="83" t="n">
        <f aca="false">I4191/UOM</f>
        <v>0</v>
      </c>
      <c r="M4191" s="83" t="n">
        <f aca="false">J4191/UOM</f>
        <v>0</v>
      </c>
      <c r="N4191" s="84" t="str">
        <f aca="false">IF(F4191="P","PHY",IF(F4191="G","G",E4191))</f>
        <v>D</v>
      </c>
      <c r="O4191" s="84" t="str">
        <f aca="false">IF(ISNA(VLOOKUP(G4191,BadCanCurves,1,FALSE())),VLOOKUP(D4191,FOLIOS,6,FALSE()),"not used")</f>
        <v>not used</v>
      </c>
      <c r="P4191" s="84" t="n">
        <f aca="false">IF($N4191="P",VLOOKUP(H4191,PrcBuckets,2,FALSE()),0)</f>
        <v>0</v>
      </c>
      <c r="Q4191" s="84" t="n">
        <f aca="false">IF($N4191="D",VLOOKUP(H4191,BasisBuckets,2,FALSE()),0)</f>
        <v>10</v>
      </c>
      <c r="R4191" s="84" t="n">
        <f aca="false">IF($N4191="PHY",VLOOKUP(H4191,PGDBuckets,2,FALSE()),0)</f>
        <v>0</v>
      </c>
      <c r="S4191" s="84" t="n">
        <f aca="false">IF($N4191="G",VLOOKUP(H4191,PGDBuckets,2,FALSE()),0)</f>
        <v>0</v>
      </c>
      <c r="T4191" s="84" t="n">
        <f aca="false">SUM(P4191:S4191)</f>
        <v>10</v>
      </c>
      <c r="U4191" s="84" t="str">
        <f aca="false">IF(O4191="not used","-",O4191&amp;N4191&amp;T4191)</f>
        <v>-</v>
      </c>
      <c r="V4191" s="84" t="str">
        <f aca="false">IF(O4191="Not Used","-",VLOOKUP(D4191,FOLIOS,7,FALSE())&amp;H4191)</f>
        <v>-</v>
      </c>
      <c r="W4191" s="84" t="str">
        <f aca="false">IF(U4191="-","-",O4191&amp;E4191&amp;H4191)</f>
        <v>-</v>
      </c>
      <c r="X4191" s="85" t="str">
        <f aca="false">D4191&amp;G4191</f>
        <v>FT-CAND-ERMS-BASNGI-MALIN</v>
      </c>
      <c r="AF4191" s="0" t="str">
        <f aca="false">D4191&amp;V4191</f>
        <v>FT-CAND-ERMS-BAS-</v>
      </c>
    </row>
    <row r="4192" customFormat="false" ht="12.75" hidden="false" customHeight="false" outlineLevel="0" collapsed="false">
      <c r="A4192" s="81" t="n">
        <v>36682</v>
      </c>
      <c r="B4192" s="82" t="s">
        <v>55</v>
      </c>
      <c r="C4192" s="82" t="s">
        <v>56</v>
      </c>
      <c r="D4192" s="82" t="s">
        <v>107</v>
      </c>
      <c r="E4192" s="82" t="s">
        <v>21</v>
      </c>
      <c r="F4192" s="81"/>
      <c r="G4192" s="82" t="s">
        <v>92</v>
      </c>
      <c r="H4192" s="90" t="n">
        <v>37438</v>
      </c>
      <c r="I4192" s="82" t="n">
        <v>0</v>
      </c>
      <c r="J4192" s="82" t="n">
        <v>0</v>
      </c>
      <c r="K4192" s="83" t="n">
        <f aca="false">IF(J4192=0,0,J4192/I4192)</f>
        <v>0</v>
      </c>
      <c r="L4192" s="83" t="n">
        <f aca="false">I4192/UOM</f>
        <v>0</v>
      </c>
      <c r="M4192" s="83" t="n">
        <f aca="false">J4192/UOM</f>
        <v>0</v>
      </c>
      <c r="N4192" s="84" t="str">
        <f aca="false">IF(F4192="P","PHY",IF(F4192="G","G",E4192))</f>
        <v>D</v>
      </c>
      <c r="O4192" s="84" t="str">
        <f aca="false">IF(ISNA(VLOOKUP(G4192,BadCanCurves,1,FALSE())),VLOOKUP(D4192,FOLIOS,6,FALSE()),"not used")</f>
        <v>not used</v>
      </c>
      <c r="P4192" s="84" t="n">
        <f aca="false">IF($N4192="P",VLOOKUP(H4192,PrcBuckets,2,FALSE()),0)</f>
        <v>0</v>
      </c>
      <c r="Q4192" s="84" t="n">
        <f aca="false">IF($N4192="D",VLOOKUP(H4192,BasisBuckets,2,FALSE()),0)</f>
        <v>10</v>
      </c>
      <c r="R4192" s="84" t="n">
        <f aca="false">IF($N4192="PHY",VLOOKUP(H4192,PGDBuckets,2,FALSE()),0)</f>
        <v>0</v>
      </c>
      <c r="S4192" s="84" t="n">
        <f aca="false">IF($N4192="G",VLOOKUP(H4192,PGDBuckets,2,FALSE()),0)</f>
        <v>0</v>
      </c>
      <c r="T4192" s="84" t="n">
        <f aca="false">SUM(P4192:S4192)</f>
        <v>10</v>
      </c>
      <c r="U4192" s="84" t="str">
        <f aca="false">IF(O4192="not used","-",O4192&amp;N4192&amp;T4192)</f>
        <v>-</v>
      </c>
      <c r="V4192" s="84" t="str">
        <f aca="false">IF(O4192="Not Used","-",VLOOKUP(D4192,FOLIOS,7,FALSE())&amp;H4192)</f>
        <v>-</v>
      </c>
      <c r="W4192" s="84" t="str">
        <f aca="false">IF(U4192="-","-",O4192&amp;E4192&amp;H4192)</f>
        <v>-</v>
      </c>
      <c r="X4192" s="85" t="str">
        <f aca="false">D4192&amp;G4192</f>
        <v>FT-CAND-ERMS-BASNGI-MALIN</v>
      </c>
      <c r="AF4192" s="0" t="str">
        <f aca="false">D4192&amp;V4192</f>
        <v>FT-CAND-ERMS-BAS-</v>
      </c>
    </row>
    <row r="4193" customFormat="false" ht="12.75" hidden="false" customHeight="false" outlineLevel="0" collapsed="false">
      <c r="A4193" s="81" t="n">
        <v>36682</v>
      </c>
      <c r="B4193" s="82" t="s">
        <v>55</v>
      </c>
      <c r="C4193" s="82" t="s">
        <v>56</v>
      </c>
      <c r="D4193" s="82" t="s">
        <v>107</v>
      </c>
      <c r="E4193" s="82" t="s">
        <v>21</v>
      </c>
      <c r="F4193" s="81"/>
      <c r="G4193" s="82" t="s">
        <v>92</v>
      </c>
      <c r="H4193" s="90" t="n">
        <v>37469</v>
      </c>
      <c r="I4193" s="82" t="n">
        <v>0</v>
      </c>
      <c r="J4193" s="82" t="n">
        <v>0</v>
      </c>
      <c r="K4193" s="83" t="n">
        <f aca="false">IF(J4193=0,0,J4193/I4193)</f>
        <v>0</v>
      </c>
      <c r="L4193" s="83" t="n">
        <f aca="false">I4193/UOM</f>
        <v>0</v>
      </c>
      <c r="M4193" s="83" t="n">
        <f aca="false">J4193/UOM</f>
        <v>0</v>
      </c>
      <c r="N4193" s="84" t="str">
        <f aca="false">IF(F4193="P","PHY",IF(F4193="G","G",E4193))</f>
        <v>D</v>
      </c>
      <c r="O4193" s="84" t="str">
        <f aca="false">IF(ISNA(VLOOKUP(G4193,BadCanCurves,1,FALSE())),VLOOKUP(D4193,FOLIOS,6,FALSE()),"not used")</f>
        <v>not used</v>
      </c>
      <c r="P4193" s="84" t="n">
        <f aca="false">IF($N4193="P",VLOOKUP(H4193,PrcBuckets,2,FALSE()),0)</f>
        <v>0</v>
      </c>
      <c r="Q4193" s="84" t="n">
        <f aca="false">IF($N4193="D",VLOOKUP(H4193,BasisBuckets,2,FALSE()),0)</f>
        <v>10</v>
      </c>
      <c r="R4193" s="84" t="n">
        <f aca="false">IF($N4193="PHY",VLOOKUP(H4193,PGDBuckets,2,FALSE()),0)</f>
        <v>0</v>
      </c>
      <c r="S4193" s="84" t="n">
        <f aca="false">IF($N4193="G",VLOOKUP(H4193,PGDBuckets,2,FALSE()),0)</f>
        <v>0</v>
      </c>
      <c r="T4193" s="84" t="n">
        <f aca="false">SUM(P4193:S4193)</f>
        <v>10</v>
      </c>
      <c r="U4193" s="84" t="str">
        <f aca="false">IF(O4193="not used","-",O4193&amp;N4193&amp;T4193)</f>
        <v>-</v>
      </c>
      <c r="V4193" s="84" t="str">
        <f aca="false">IF(O4193="Not Used","-",VLOOKUP(D4193,FOLIOS,7,FALSE())&amp;H4193)</f>
        <v>-</v>
      </c>
      <c r="W4193" s="84" t="str">
        <f aca="false">IF(U4193="-","-",O4193&amp;E4193&amp;H4193)</f>
        <v>-</v>
      </c>
      <c r="X4193" s="85" t="str">
        <f aca="false">D4193&amp;G4193</f>
        <v>FT-CAND-ERMS-BASNGI-MALIN</v>
      </c>
      <c r="AF4193" s="0" t="str">
        <f aca="false">D4193&amp;V4193</f>
        <v>FT-CAND-ERMS-BAS-</v>
      </c>
    </row>
    <row r="4194" customFormat="false" ht="12.75" hidden="false" customHeight="false" outlineLevel="0" collapsed="false">
      <c r="A4194" s="81" t="n">
        <v>36682</v>
      </c>
      <c r="B4194" s="82" t="s">
        <v>55</v>
      </c>
      <c r="C4194" s="82" t="s">
        <v>56</v>
      </c>
      <c r="D4194" s="82" t="s">
        <v>107</v>
      </c>
      <c r="E4194" s="82" t="s">
        <v>21</v>
      </c>
      <c r="F4194" s="81"/>
      <c r="G4194" s="82" t="s">
        <v>92</v>
      </c>
      <c r="H4194" s="90" t="n">
        <v>37500</v>
      </c>
      <c r="I4194" s="82" t="n">
        <v>0</v>
      </c>
      <c r="J4194" s="82" t="n">
        <v>0</v>
      </c>
      <c r="K4194" s="83" t="n">
        <f aca="false">IF(J4194=0,0,J4194/I4194)</f>
        <v>0</v>
      </c>
      <c r="L4194" s="83" t="n">
        <f aca="false">I4194/UOM</f>
        <v>0</v>
      </c>
      <c r="M4194" s="83" t="n">
        <f aca="false">J4194/UOM</f>
        <v>0</v>
      </c>
      <c r="N4194" s="84" t="str">
        <f aca="false">IF(F4194="P","PHY",IF(F4194="G","G",E4194))</f>
        <v>D</v>
      </c>
      <c r="O4194" s="84" t="str">
        <f aca="false">IF(ISNA(VLOOKUP(G4194,BadCanCurves,1,FALSE())),VLOOKUP(D4194,FOLIOS,6,FALSE()),"not used")</f>
        <v>not used</v>
      </c>
      <c r="P4194" s="84" t="n">
        <f aca="false">IF($N4194="P",VLOOKUP(H4194,PrcBuckets,2,FALSE()),0)</f>
        <v>0</v>
      </c>
      <c r="Q4194" s="84" t="n">
        <f aca="false">IF($N4194="D",VLOOKUP(H4194,BasisBuckets,2,FALSE()),0)</f>
        <v>10</v>
      </c>
      <c r="R4194" s="84" t="n">
        <f aca="false">IF($N4194="PHY",VLOOKUP(H4194,PGDBuckets,2,FALSE()),0)</f>
        <v>0</v>
      </c>
      <c r="S4194" s="84" t="n">
        <f aca="false">IF($N4194="G",VLOOKUP(H4194,PGDBuckets,2,FALSE()),0)</f>
        <v>0</v>
      </c>
      <c r="T4194" s="84" t="n">
        <f aca="false">SUM(P4194:S4194)</f>
        <v>10</v>
      </c>
      <c r="U4194" s="84" t="str">
        <f aca="false">IF(O4194="not used","-",O4194&amp;N4194&amp;T4194)</f>
        <v>-</v>
      </c>
      <c r="V4194" s="84" t="str">
        <f aca="false">IF(O4194="Not Used","-",VLOOKUP(D4194,FOLIOS,7,FALSE())&amp;H4194)</f>
        <v>-</v>
      </c>
      <c r="W4194" s="84" t="str">
        <f aca="false">IF(U4194="-","-",O4194&amp;E4194&amp;H4194)</f>
        <v>-</v>
      </c>
      <c r="X4194" s="85" t="str">
        <f aca="false">D4194&amp;G4194</f>
        <v>FT-CAND-ERMS-BASNGI-MALIN</v>
      </c>
      <c r="AF4194" s="0" t="str">
        <f aca="false">D4194&amp;V4194</f>
        <v>FT-CAND-ERMS-BAS-</v>
      </c>
    </row>
    <row r="4195" customFormat="false" ht="12.75" hidden="false" customHeight="false" outlineLevel="0" collapsed="false">
      <c r="A4195" s="81" t="n">
        <v>36682</v>
      </c>
      <c r="B4195" s="82" t="s">
        <v>55</v>
      </c>
      <c r="C4195" s="82" t="s">
        <v>56</v>
      </c>
      <c r="D4195" s="82" t="s">
        <v>107</v>
      </c>
      <c r="E4195" s="82" t="s">
        <v>21</v>
      </c>
      <c r="F4195" s="81"/>
      <c r="G4195" s="82" t="s">
        <v>92</v>
      </c>
      <c r="H4195" s="90" t="n">
        <v>37530</v>
      </c>
      <c r="I4195" s="82" t="n">
        <v>0</v>
      </c>
      <c r="J4195" s="82" t="n">
        <v>0</v>
      </c>
      <c r="K4195" s="83" t="n">
        <f aca="false">IF(J4195=0,0,J4195/I4195)</f>
        <v>0</v>
      </c>
      <c r="L4195" s="83" t="n">
        <f aca="false">I4195/UOM</f>
        <v>0</v>
      </c>
      <c r="M4195" s="83" t="n">
        <f aca="false">J4195/UOM</f>
        <v>0</v>
      </c>
      <c r="N4195" s="84" t="str">
        <f aca="false">IF(F4195="P","PHY",IF(F4195="G","G",E4195))</f>
        <v>D</v>
      </c>
      <c r="O4195" s="84" t="str">
        <f aca="false">IF(ISNA(VLOOKUP(G4195,BadCanCurves,1,FALSE())),VLOOKUP(D4195,FOLIOS,6,FALSE()),"not used")</f>
        <v>not used</v>
      </c>
      <c r="P4195" s="84" t="n">
        <f aca="false">IF($N4195="P",VLOOKUP(H4195,PrcBuckets,2,FALSE()),0)</f>
        <v>0</v>
      </c>
      <c r="Q4195" s="84" t="n">
        <f aca="false">IF($N4195="D",VLOOKUP(H4195,BasisBuckets,2,FALSE()),0)</f>
        <v>10</v>
      </c>
      <c r="R4195" s="84" t="n">
        <f aca="false">IF($N4195="PHY",VLOOKUP(H4195,PGDBuckets,2,FALSE()),0)</f>
        <v>0</v>
      </c>
      <c r="S4195" s="84" t="n">
        <f aca="false">IF($N4195="G",VLOOKUP(H4195,PGDBuckets,2,FALSE()),0)</f>
        <v>0</v>
      </c>
      <c r="T4195" s="84" t="n">
        <f aca="false">SUM(P4195:S4195)</f>
        <v>10</v>
      </c>
      <c r="U4195" s="84" t="str">
        <f aca="false">IF(O4195="not used","-",O4195&amp;N4195&amp;T4195)</f>
        <v>-</v>
      </c>
      <c r="V4195" s="84" t="str">
        <f aca="false">IF(O4195="Not Used","-",VLOOKUP(D4195,FOLIOS,7,FALSE())&amp;H4195)</f>
        <v>-</v>
      </c>
      <c r="W4195" s="84" t="str">
        <f aca="false">IF(U4195="-","-",O4195&amp;E4195&amp;H4195)</f>
        <v>-</v>
      </c>
      <c r="X4195" s="85" t="str">
        <f aca="false">D4195&amp;G4195</f>
        <v>FT-CAND-ERMS-BASNGI-MALIN</v>
      </c>
      <c r="AF4195" s="0" t="str">
        <f aca="false">D4195&amp;V4195</f>
        <v>FT-CAND-ERMS-BAS-</v>
      </c>
    </row>
    <row r="4196" customFormat="false" ht="12.75" hidden="false" customHeight="false" outlineLevel="0" collapsed="false">
      <c r="A4196" s="81" t="n">
        <v>36682</v>
      </c>
      <c r="B4196" s="82" t="s">
        <v>55</v>
      </c>
      <c r="C4196" s="82" t="s">
        <v>56</v>
      </c>
      <c r="D4196" s="82" t="s">
        <v>107</v>
      </c>
      <c r="E4196" s="82" t="s">
        <v>21</v>
      </c>
      <c r="F4196" s="81"/>
      <c r="G4196" s="82" t="s">
        <v>92</v>
      </c>
      <c r="H4196" s="90" t="n">
        <v>37561</v>
      </c>
      <c r="I4196" s="82" t="n">
        <v>0</v>
      </c>
      <c r="J4196" s="82" t="n">
        <v>0</v>
      </c>
      <c r="K4196" s="83" t="n">
        <f aca="false">IF(J4196=0,0,J4196/I4196)</f>
        <v>0</v>
      </c>
      <c r="L4196" s="83" t="n">
        <f aca="false">I4196/UOM</f>
        <v>0</v>
      </c>
      <c r="M4196" s="83" t="n">
        <f aca="false">J4196/UOM</f>
        <v>0</v>
      </c>
      <c r="N4196" s="84" t="str">
        <f aca="false">IF(F4196="P","PHY",IF(F4196="G","G",E4196))</f>
        <v>D</v>
      </c>
      <c r="O4196" s="84" t="str">
        <f aca="false">IF(ISNA(VLOOKUP(G4196,BadCanCurves,1,FALSE())),VLOOKUP(D4196,FOLIOS,6,FALSE()),"not used")</f>
        <v>not used</v>
      </c>
      <c r="P4196" s="84" t="n">
        <f aca="false">IF($N4196="P",VLOOKUP(H4196,PrcBuckets,2,FALSE()),0)</f>
        <v>0</v>
      </c>
      <c r="Q4196" s="84" t="n">
        <f aca="false">IF($N4196="D",VLOOKUP(H4196,BasisBuckets,2,FALSE()),0)</f>
        <v>10</v>
      </c>
      <c r="R4196" s="84" t="n">
        <f aca="false">IF($N4196="PHY",VLOOKUP(H4196,PGDBuckets,2,FALSE()),0)</f>
        <v>0</v>
      </c>
      <c r="S4196" s="84" t="n">
        <f aca="false">IF($N4196="G",VLOOKUP(H4196,PGDBuckets,2,FALSE()),0)</f>
        <v>0</v>
      </c>
      <c r="T4196" s="84" t="n">
        <f aca="false">SUM(P4196:S4196)</f>
        <v>10</v>
      </c>
      <c r="U4196" s="84" t="str">
        <f aca="false">IF(O4196="not used","-",O4196&amp;N4196&amp;T4196)</f>
        <v>-</v>
      </c>
      <c r="V4196" s="84" t="str">
        <f aca="false">IF(O4196="Not Used","-",VLOOKUP(D4196,FOLIOS,7,FALSE())&amp;H4196)</f>
        <v>-</v>
      </c>
      <c r="W4196" s="84" t="str">
        <f aca="false">IF(U4196="-","-",O4196&amp;E4196&amp;H4196)</f>
        <v>-</v>
      </c>
      <c r="X4196" s="85" t="str">
        <f aca="false">D4196&amp;G4196</f>
        <v>FT-CAND-ERMS-BASNGI-MALIN</v>
      </c>
      <c r="AF4196" s="0" t="str">
        <f aca="false">D4196&amp;V4196</f>
        <v>FT-CAND-ERMS-BAS-</v>
      </c>
    </row>
    <row r="4197" customFormat="false" ht="12.75" hidden="false" customHeight="false" outlineLevel="0" collapsed="false">
      <c r="A4197" s="81" t="n">
        <v>36682</v>
      </c>
      <c r="B4197" s="82" t="s">
        <v>55</v>
      </c>
      <c r="C4197" s="82" t="s">
        <v>56</v>
      </c>
      <c r="D4197" s="82" t="s">
        <v>107</v>
      </c>
      <c r="E4197" s="82" t="s">
        <v>21</v>
      </c>
      <c r="F4197" s="81"/>
      <c r="G4197" s="82" t="s">
        <v>92</v>
      </c>
      <c r="H4197" s="90" t="n">
        <v>37591</v>
      </c>
      <c r="I4197" s="82" t="n">
        <v>0</v>
      </c>
      <c r="J4197" s="82" t="n">
        <v>0</v>
      </c>
      <c r="K4197" s="83" t="n">
        <f aca="false">IF(J4197=0,0,J4197/I4197)</f>
        <v>0</v>
      </c>
      <c r="L4197" s="83" t="n">
        <f aca="false">I4197/UOM</f>
        <v>0</v>
      </c>
      <c r="M4197" s="83" t="n">
        <f aca="false">J4197/UOM</f>
        <v>0</v>
      </c>
      <c r="N4197" s="84" t="str">
        <f aca="false">IF(F4197="P","PHY",IF(F4197="G","G",E4197))</f>
        <v>D</v>
      </c>
      <c r="O4197" s="84" t="str">
        <f aca="false">IF(ISNA(VLOOKUP(G4197,BadCanCurves,1,FALSE())),VLOOKUP(D4197,FOLIOS,6,FALSE()),"not used")</f>
        <v>not used</v>
      </c>
      <c r="P4197" s="84" t="n">
        <f aca="false">IF($N4197="P",VLOOKUP(H4197,PrcBuckets,2,FALSE()),0)</f>
        <v>0</v>
      </c>
      <c r="Q4197" s="84" t="n">
        <f aca="false">IF($N4197="D",VLOOKUP(H4197,BasisBuckets,2,FALSE()),0)</f>
        <v>10</v>
      </c>
      <c r="R4197" s="84" t="n">
        <f aca="false">IF($N4197="PHY",VLOOKUP(H4197,PGDBuckets,2,FALSE()),0)</f>
        <v>0</v>
      </c>
      <c r="S4197" s="84" t="n">
        <f aca="false">IF($N4197="G",VLOOKUP(H4197,PGDBuckets,2,FALSE()),0)</f>
        <v>0</v>
      </c>
      <c r="T4197" s="84" t="n">
        <f aca="false">SUM(P4197:S4197)</f>
        <v>10</v>
      </c>
      <c r="U4197" s="84" t="str">
        <f aca="false">IF(O4197="not used","-",O4197&amp;N4197&amp;T4197)</f>
        <v>-</v>
      </c>
      <c r="V4197" s="84" t="str">
        <f aca="false">IF(O4197="Not Used","-",VLOOKUP(D4197,FOLIOS,7,FALSE())&amp;H4197)</f>
        <v>-</v>
      </c>
      <c r="W4197" s="84" t="str">
        <f aca="false">IF(U4197="-","-",O4197&amp;E4197&amp;H4197)</f>
        <v>-</v>
      </c>
      <c r="X4197" s="85" t="str">
        <f aca="false">D4197&amp;G4197</f>
        <v>FT-CAND-ERMS-BASNGI-MALIN</v>
      </c>
      <c r="AF4197" s="0" t="str">
        <f aca="false">D4197&amp;V4197</f>
        <v>FT-CAND-ERMS-BAS-</v>
      </c>
    </row>
    <row r="4198" customFormat="false" ht="12.75" hidden="false" customHeight="false" outlineLevel="0" collapsed="false">
      <c r="A4198" s="81" t="n">
        <v>36682</v>
      </c>
      <c r="B4198" s="82" t="s">
        <v>55</v>
      </c>
      <c r="C4198" s="82" t="s">
        <v>56</v>
      </c>
      <c r="D4198" s="82" t="s">
        <v>107</v>
      </c>
      <c r="E4198" s="82" t="s">
        <v>21</v>
      </c>
      <c r="F4198" s="81"/>
      <c r="G4198" s="82" t="s">
        <v>92</v>
      </c>
      <c r="H4198" s="90" t="n">
        <v>37622</v>
      </c>
      <c r="I4198" s="82" t="n">
        <v>0</v>
      </c>
      <c r="J4198" s="82" t="n">
        <v>0</v>
      </c>
      <c r="K4198" s="83" t="n">
        <f aca="false">IF(J4198=0,0,J4198/I4198)</f>
        <v>0</v>
      </c>
      <c r="L4198" s="83" t="n">
        <f aca="false">I4198/UOM</f>
        <v>0</v>
      </c>
      <c r="M4198" s="83" t="n">
        <f aca="false">J4198/UOM</f>
        <v>0</v>
      </c>
      <c r="N4198" s="84" t="str">
        <f aca="false">IF(F4198="P","PHY",IF(F4198="G","G",E4198))</f>
        <v>D</v>
      </c>
      <c r="O4198" s="84" t="str">
        <f aca="false">IF(ISNA(VLOOKUP(G4198,BadCanCurves,1,FALSE())),VLOOKUP(D4198,FOLIOS,6,FALSE()),"not used")</f>
        <v>not used</v>
      </c>
      <c r="P4198" s="84" t="n">
        <f aca="false">IF($N4198="P",VLOOKUP(H4198,PrcBuckets,2,FALSE()),0)</f>
        <v>0</v>
      </c>
      <c r="Q4198" s="84" t="n">
        <f aca="false">IF($N4198="D",VLOOKUP(H4198,BasisBuckets,2,FALSE()),0)</f>
        <v>11</v>
      </c>
      <c r="R4198" s="84" t="n">
        <f aca="false">IF($N4198="PHY",VLOOKUP(H4198,PGDBuckets,2,FALSE()),0)</f>
        <v>0</v>
      </c>
      <c r="S4198" s="84" t="n">
        <f aca="false">IF($N4198="G",VLOOKUP(H4198,PGDBuckets,2,FALSE()),0)</f>
        <v>0</v>
      </c>
      <c r="T4198" s="84" t="n">
        <f aca="false">SUM(P4198:S4198)</f>
        <v>11</v>
      </c>
      <c r="U4198" s="84" t="str">
        <f aca="false">IF(O4198="not used","-",O4198&amp;N4198&amp;T4198)</f>
        <v>-</v>
      </c>
      <c r="V4198" s="84" t="str">
        <f aca="false">IF(O4198="Not Used","-",VLOOKUP(D4198,FOLIOS,7,FALSE())&amp;H4198)</f>
        <v>-</v>
      </c>
      <c r="W4198" s="84" t="str">
        <f aca="false">IF(U4198="-","-",O4198&amp;E4198&amp;H4198)</f>
        <v>-</v>
      </c>
      <c r="X4198" s="85" t="str">
        <f aca="false">D4198&amp;G4198</f>
        <v>FT-CAND-ERMS-BASNGI-MALIN</v>
      </c>
      <c r="AF4198" s="0" t="str">
        <f aca="false">D4198&amp;V4198</f>
        <v>FT-CAND-ERMS-BAS-</v>
      </c>
    </row>
    <row r="4199" customFormat="false" ht="12.75" hidden="false" customHeight="false" outlineLevel="0" collapsed="false">
      <c r="A4199" s="81" t="n">
        <v>36682</v>
      </c>
      <c r="B4199" s="82" t="s">
        <v>55</v>
      </c>
      <c r="C4199" s="82" t="s">
        <v>56</v>
      </c>
      <c r="D4199" s="82" t="s">
        <v>107</v>
      </c>
      <c r="E4199" s="82" t="s">
        <v>21</v>
      </c>
      <c r="F4199" s="81"/>
      <c r="G4199" s="82" t="s">
        <v>92</v>
      </c>
      <c r="H4199" s="90" t="n">
        <v>37653</v>
      </c>
      <c r="I4199" s="82" t="n">
        <v>0</v>
      </c>
      <c r="J4199" s="82" t="n">
        <v>0</v>
      </c>
      <c r="K4199" s="83" t="n">
        <f aca="false">IF(J4199=0,0,J4199/I4199)</f>
        <v>0</v>
      </c>
      <c r="L4199" s="83" t="n">
        <f aca="false">I4199/UOM</f>
        <v>0</v>
      </c>
      <c r="M4199" s="83" t="n">
        <f aca="false">J4199/UOM</f>
        <v>0</v>
      </c>
      <c r="N4199" s="84" t="str">
        <f aca="false">IF(F4199="P","PHY",IF(F4199="G","G",E4199))</f>
        <v>D</v>
      </c>
      <c r="O4199" s="84" t="str">
        <f aca="false">IF(ISNA(VLOOKUP(G4199,BadCanCurves,1,FALSE())),VLOOKUP(D4199,FOLIOS,6,FALSE()),"not used")</f>
        <v>not used</v>
      </c>
      <c r="P4199" s="84" t="n">
        <f aca="false">IF($N4199="P",VLOOKUP(H4199,PrcBuckets,2,FALSE()),0)</f>
        <v>0</v>
      </c>
      <c r="Q4199" s="84" t="n">
        <f aca="false">IF($N4199="D",VLOOKUP(H4199,BasisBuckets,2,FALSE()),0)</f>
        <v>11</v>
      </c>
      <c r="R4199" s="84" t="n">
        <f aca="false">IF($N4199="PHY",VLOOKUP(H4199,PGDBuckets,2,FALSE()),0)</f>
        <v>0</v>
      </c>
      <c r="S4199" s="84" t="n">
        <f aca="false">IF($N4199="G",VLOOKUP(H4199,PGDBuckets,2,FALSE()),0)</f>
        <v>0</v>
      </c>
      <c r="T4199" s="84" t="n">
        <f aca="false">SUM(P4199:S4199)</f>
        <v>11</v>
      </c>
      <c r="U4199" s="84" t="str">
        <f aca="false">IF(O4199="not used","-",O4199&amp;N4199&amp;T4199)</f>
        <v>-</v>
      </c>
      <c r="V4199" s="84" t="str">
        <f aca="false">IF(O4199="Not Used","-",VLOOKUP(D4199,FOLIOS,7,FALSE())&amp;H4199)</f>
        <v>-</v>
      </c>
      <c r="W4199" s="84" t="str">
        <f aca="false">IF(U4199="-","-",O4199&amp;E4199&amp;H4199)</f>
        <v>-</v>
      </c>
      <c r="X4199" s="85" t="str">
        <f aca="false">D4199&amp;G4199</f>
        <v>FT-CAND-ERMS-BASNGI-MALIN</v>
      </c>
      <c r="AF4199" s="0" t="str">
        <f aca="false">D4199&amp;V4199</f>
        <v>FT-CAND-ERMS-BAS-</v>
      </c>
    </row>
    <row r="4200" customFormat="false" ht="12.75" hidden="false" customHeight="false" outlineLevel="0" collapsed="false">
      <c r="A4200" s="81" t="n">
        <v>36682</v>
      </c>
      <c r="B4200" s="82" t="s">
        <v>55</v>
      </c>
      <c r="C4200" s="82" t="s">
        <v>56</v>
      </c>
      <c r="D4200" s="82" t="s">
        <v>107</v>
      </c>
      <c r="E4200" s="82" t="s">
        <v>21</v>
      </c>
      <c r="F4200" s="81"/>
      <c r="G4200" s="82" t="s">
        <v>92</v>
      </c>
      <c r="H4200" s="90" t="n">
        <v>37681</v>
      </c>
      <c r="I4200" s="82" t="n">
        <v>0</v>
      </c>
      <c r="J4200" s="82" t="n">
        <v>0</v>
      </c>
      <c r="K4200" s="83" t="n">
        <f aca="false">IF(J4200=0,0,J4200/I4200)</f>
        <v>0</v>
      </c>
      <c r="L4200" s="83" t="n">
        <f aca="false">I4200/UOM</f>
        <v>0</v>
      </c>
      <c r="M4200" s="83" t="n">
        <f aca="false">J4200/UOM</f>
        <v>0</v>
      </c>
      <c r="N4200" s="84" t="str">
        <f aca="false">IF(F4200="P","PHY",IF(F4200="G","G",E4200))</f>
        <v>D</v>
      </c>
      <c r="O4200" s="84" t="str">
        <f aca="false">IF(ISNA(VLOOKUP(G4200,BadCanCurves,1,FALSE())),VLOOKUP(D4200,FOLIOS,6,FALSE()),"not used")</f>
        <v>not used</v>
      </c>
      <c r="P4200" s="84" t="n">
        <f aca="false">IF($N4200="P",VLOOKUP(H4200,PrcBuckets,2,FALSE()),0)</f>
        <v>0</v>
      </c>
      <c r="Q4200" s="84" t="n">
        <f aca="false">IF($N4200="D",VLOOKUP(H4200,BasisBuckets,2,FALSE()),0)</f>
        <v>11</v>
      </c>
      <c r="R4200" s="84" t="n">
        <f aca="false">IF($N4200="PHY",VLOOKUP(H4200,PGDBuckets,2,FALSE()),0)</f>
        <v>0</v>
      </c>
      <c r="S4200" s="84" t="n">
        <f aca="false">IF($N4200="G",VLOOKUP(H4200,PGDBuckets,2,FALSE()),0)</f>
        <v>0</v>
      </c>
      <c r="T4200" s="84" t="n">
        <f aca="false">SUM(P4200:S4200)</f>
        <v>11</v>
      </c>
      <c r="U4200" s="84" t="str">
        <f aca="false">IF(O4200="not used","-",O4200&amp;N4200&amp;T4200)</f>
        <v>-</v>
      </c>
      <c r="V4200" s="84" t="str">
        <f aca="false">IF(O4200="Not Used","-",VLOOKUP(D4200,FOLIOS,7,FALSE())&amp;H4200)</f>
        <v>-</v>
      </c>
      <c r="W4200" s="84" t="str">
        <f aca="false">IF(U4200="-","-",O4200&amp;E4200&amp;H4200)</f>
        <v>-</v>
      </c>
      <c r="X4200" s="85" t="str">
        <f aca="false">D4200&amp;G4200</f>
        <v>FT-CAND-ERMS-BASNGI-MALIN</v>
      </c>
      <c r="AF4200" s="0" t="str">
        <f aca="false">D4200&amp;V4200</f>
        <v>FT-CAND-ERMS-BAS-</v>
      </c>
    </row>
    <row r="4201" customFormat="false" ht="12.75" hidden="false" customHeight="false" outlineLevel="0" collapsed="false">
      <c r="A4201" s="81" t="n">
        <v>36682</v>
      </c>
      <c r="B4201" s="82" t="s">
        <v>55</v>
      </c>
      <c r="C4201" s="82" t="s">
        <v>56</v>
      </c>
      <c r="D4201" s="82" t="s">
        <v>107</v>
      </c>
      <c r="E4201" s="82" t="s">
        <v>21</v>
      </c>
      <c r="F4201" s="81"/>
      <c r="G4201" s="82" t="s">
        <v>92</v>
      </c>
      <c r="H4201" s="90" t="n">
        <v>37712</v>
      </c>
      <c r="I4201" s="82" t="n">
        <v>0</v>
      </c>
      <c r="J4201" s="82" t="n">
        <v>0</v>
      </c>
      <c r="K4201" s="83" t="n">
        <f aca="false">IF(J4201=0,0,J4201/I4201)</f>
        <v>0</v>
      </c>
      <c r="L4201" s="83" t="n">
        <f aca="false">I4201/UOM</f>
        <v>0</v>
      </c>
      <c r="M4201" s="83" t="n">
        <f aca="false">J4201/UOM</f>
        <v>0</v>
      </c>
      <c r="N4201" s="84" t="str">
        <f aca="false">IF(F4201="P","PHY",IF(F4201="G","G",E4201))</f>
        <v>D</v>
      </c>
      <c r="O4201" s="84" t="str">
        <f aca="false">IF(ISNA(VLOOKUP(G4201,BadCanCurves,1,FALSE())),VLOOKUP(D4201,FOLIOS,6,FALSE()),"not used")</f>
        <v>not used</v>
      </c>
      <c r="P4201" s="84" t="n">
        <f aca="false">IF($N4201="P",VLOOKUP(H4201,PrcBuckets,2,FALSE()),0)</f>
        <v>0</v>
      </c>
      <c r="Q4201" s="84" t="n">
        <f aca="false">IF($N4201="D",VLOOKUP(H4201,BasisBuckets,2,FALSE()),0)</f>
        <v>11</v>
      </c>
      <c r="R4201" s="84" t="n">
        <f aca="false">IF($N4201="PHY",VLOOKUP(H4201,PGDBuckets,2,FALSE()),0)</f>
        <v>0</v>
      </c>
      <c r="S4201" s="84" t="n">
        <f aca="false">IF($N4201="G",VLOOKUP(H4201,PGDBuckets,2,FALSE()),0)</f>
        <v>0</v>
      </c>
      <c r="T4201" s="84" t="n">
        <f aca="false">SUM(P4201:S4201)</f>
        <v>11</v>
      </c>
      <c r="U4201" s="84" t="str">
        <f aca="false">IF(O4201="not used","-",O4201&amp;N4201&amp;T4201)</f>
        <v>-</v>
      </c>
      <c r="V4201" s="84" t="str">
        <f aca="false">IF(O4201="Not Used","-",VLOOKUP(D4201,FOLIOS,7,FALSE())&amp;H4201)</f>
        <v>-</v>
      </c>
      <c r="W4201" s="84" t="str">
        <f aca="false">IF(U4201="-","-",O4201&amp;E4201&amp;H4201)</f>
        <v>-</v>
      </c>
      <c r="X4201" s="85" t="str">
        <f aca="false">D4201&amp;G4201</f>
        <v>FT-CAND-ERMS-BASNGI-MALIN</v>
      </c>
      <c r="AF4201" s="0" t="str">
        <f aca="false">D4201&amp;V4201</f>
        <v>FT-CAND-ERMS-BAS-</v>
      </c>
    </row>
    <row r="4202" customFormat="false" ht="12.75" hidden="false" customHeight="false" outlineLevel="0" collapsed="false">
      <c r="A4202" s="81" t="n">
        <v>36682</v>
      </c>
      <c r="B4202" s="82" t="s">
        <v>55</v>
      </c>
      <c r="C4202" s="82" t="s">
        <v>56</v>
      </c>
      <c r="D4202" s="82" t="s">
        <v>107</v>
      </c>
      <c r="E4202" s="82" t="s">
        <v>21</v>
      </c>
      <c r="F4202" s="81"/>
      <c r="G4202" s="82" t="s">
        <v>92</v>
      </c>
      <c r="H4202" s="90" t="n">
        <v>37742</v>
      </c>
      <c r="I4202" s="82" t="n">
        <v>0</v>
      </c>
      <c r="J4202" s="82" t="n">
        <v>0</v>
      </c>
      <c r="K4202" s="83" t="n">
        <f aca="false">IF(J4202=0,0,J4202/I4202)</f>
        <v>0</v>
      </c>
      <c r="L4202" s="83" t="n">
        <f aca="false">I4202/UOM</f>
        <v>0</v>
      </c>
      <c r="M4202" s="83" t="n">
        <f aca="false">J4202/UOM</f>
        <v>0</v>
      </c>
      <c r="N4202" s="84" t="str">
        <f aca="false">IF(F4202="P","PHY",IF(F4202="G","G",E4202))</f>
        <v>D</v>
      </c>
      <c r="O4202" s="84" t="str">
        <f aca="false">IF(ISNA(VLOOKUP(G4202,BadCanCurves,1,FALSE())),VLOOKUP(D4202,FOLIOS,6,FALSE()),"not used")</f>
        <v>not used</v>
      </c>
      <c r="P4202" s="84" t="n">
        <f aca="false">IF($N4202="P",VLOOKUP(H4202,PrcBuckets,2,FALSE()),0)</f>
        <v>0</v>
      </c>
      <c r="Q4202" s="84" t="n">
        <f aca="false">IF($N4202="D",VLOOKUP(H4202,BasisBuckets,2,FALSE()),0)</f>
        <v>11</v>
      </c>
      <c r="R4202" s="84" t="n">
        <f aca="false">IF($N4202="PHY",VLOOKUP(H4202,PGDBuckets,2,FALSE()),0)</f>
        <v>0</v>
      </c>
      <c r="S4202" s="84" t="n">
        <f aca="false">IF($N4202="G",VLOOKUP(H4202,PGDBuckets,2,FALSE()),0)</f>
        <v>0</v>
      </c>
      <c r="T4202" s="84" t="n">
        <f aca="false">SUM(P4202:S4202)</f>
        <v>11</v>
      </c>
      <c r="U4202" s="84" t="str">
        <f aca="false">IF(O4202="not used","-",O4202&amp;N4202&amp;T4202)</f>
        <v>-</v>
      </c>
      <c r="V4202" s="84" t="str">
        <f aca="false">IF(O4202="Not Used","-",VLOOKUP(D4202,FOLIOS,7,FALSE())&amp;H4202)</f>
        <v>-</v>
      </c>
      <c r="W4202" s="84" t="str">
        <f aca="false">IF(U4202="-","-",O4202&amp;E4202&amp;H4202)</f>
        <v>-</v>
      </c>
      <c r="X4202" s="85" t="str">
        <f aca="false">D4202&amp;G4202</f>
        <v>FT-CAND-ERMS-BASNGI-MALIN</v>
      </c>
      <c r="AF4202" s="0" t="str">
        <f aca="false">D4202&amp;V4202</f>
        <v>FT-CAND-ERMS-BAS-</v>
      </c>
    </row>
    <row r="4203" customFormat="false" ht="12.75" hidden="false" customHeight="false" outlineLevel="0" collapsed="false">
      <c r="A4203" s="81" t="n">
        <v>36682</v>
      </c>
      <c r="B4203" s="82" t="s">
        <v>55</v>
      </c>
      <c r="C4203" s="82" t="s">
        <v>56</v>
      </c>
      <c r="D4203" s="82" t="s">
        <v>107</v>
      </c>
      <c r="E4203" s="82" t="s">
        <v>21</v>
      </c>
      <c r="F4203" s="81"/>
      <c r="G4203" s="82" t="s">
        <v>92</v>
      </c>
      <c r="H4203" s="90" t="n">
        <v>37773</v>
      </c>
      <c r="I4203" s="82" t="n">
        <v>0</v>
      </c>
      <c r="J4203" s="82" t="n">
        <v>0</v>
      </c>
      <c r="K4203" s="83" t="n">
        <f aca="false">IF(J4203=0,0,J4203/I4203)</f>
        <v>0</v>
      </c>
      <c r="L4203" s="83" t="n">
        <f aca="false">I4203/UOM</f>
        <v>0</v>
      </c>
      <c r="M4203" s="83" t="n">
        <f aca="false">J4203/UOM</f>
        <v>0</v>
      </c>
      <c r="N4203" s="84" t="str">
        <f aca="false">IF(F4203="P","PHY",IF(F4203="G","G",E4203))</f>
        <v>D</v>
      </c>
      <c r="O4203" s="84" t="str">
        <f aca="false">IF(ISNA(VLOOKUP(G4203,BadCanCurves,1,FALSE())),VLOOKUP(D4203,FOLIOS,6,FALSE()),"not used")</f>
        <v>not used</v>
      </c>
      <c r="P4203" s="84" t="n">
        <f aca="false">IF($N4203="P",VLOOKUP(H4203,PrcBuckets,2,FALSE()),0)</f>
        <v>0</v>
      </c>
      <c r="Q4203" s="84" t="n">
        <f aca="false">IF($N4203="D",VLOOKUP(H4203,BasisBuckets,2,FALSE()),0)</f>
        <v>11</v>
      </c>
      <c r="R4203" s="84" t="n">
        <f aca="false">IF($N4203="PHY",VLOOKUP(H4203,PGDBuckets,2,FALSE()),0)</f>
        <v>0</v>
      </c>
      <c r="S4203" s="84" t="n">
        <f aca="false">IF($N4203="G",VLOOKUP(H4203,PGDBuckets,2,FALSE()),0)</f>
        <v>0</v>
      </c>
      <c r="T4203" s="84" t="n">
        <f aca="false">SUM(P4203:S4203)</f>
        <v>11</v>
      </c>
      <c r="U4203" s="84" t="str">
        <f aca="false">IF(O4203="not used","-",O4203&amp;N4203&amp;T4203)</f>
        <v>-</v>
      </c>
      <c r="V4203" s="84" t="str">
        <f aca="false">IF(O4203="Not Used","-",VLOOKUP(D4203,FOLIOS,7,FALSE())&amp;H4203)</f>
        <v>-</v>
      </c>
      <c r="W4203" s="84" t="str">
        <f aca="false">IF(U4203="-","-",O4203&amp;E4203&amp;H4203)</f>
        <v>-</v>
      </c>
      <c r="X4203" s="85" t="str">
        <f aca="false">D4203&amp;G4203</f>
        <v>FT-CAND-ERMS-BASNGI-MALIN</v>
      </c>
      <c r="AF4203" s="0" t="str">
        <f aca="false">D4203&amp;V4203</f>
        <v>FT-CAND-ERMS-BAS-</v>
      </c>
    </row>
    <row r="4204" customFormat="false" ht="12.75" hidden="false" customHeight="false" outlineLevel="0" collapsed="false">
      <c r="A4204" s="81" t="n">
        <v>36682</v>
      </c>
      <c r="B4204" s="82" t="s">
        <v>55</v>
      </c>
      <c r="C4204" s="82" t="s">
        <v>56</v>
      </c>
      <c r="D4204" s="82" t="s">
        <v>107</v>
      </c>
      <c r="E4204" s="82" t="s">
        <v>21</v>
      </c>
      <c r="F4204" s="81"/>
      <c r="G4204" s="82" t="s">
        <v>92</v>
      </c>
      <c r="H4204" s="90" t="n">
        <v>37803</v>
      </c>
      <c r="I4204" s="82" t="n">
        <v>0</v>
      </c>
      <c r="J4204" s="82" t="n">
        <v>0</v>
      </c>
      <c r="K4204" s="83" t="n">
        <f aca="false">IF(J4204=0,0,J4204/I4204)</f>
        <v>0</v>
      </c>
      <c r="L4204" s="83" t="n">
        <f aca="false">I4204/UOM</f>
        <v>0</v>
      </c>
      <c r="M4204" s="83" t="n">
        <f aca="false">J4204/UOM</f>
        <v>0</v>
      </c>
      <c r="N4204" s="84" t="str">
        <f aca="false">IF(F4204="P","PHY",IF(F4204="G","G",E4204))</f>
        <v>D</v>
      </c>
      <c r="O4204" s="84" t="str">
        <f aca="false">IF(ISNA(VLOOKUP(G4204,BadCanCurves,1,FALSE())),VLOOKUP(D4204,FOLIOS,6,FALSE()),"not used")</f>
        <v>not used</v>
      </c>
      <c r="P4204" s="84" t="n">
        <f aca="false">IF($N4204="P",VLOOKUP(H4204,PrcBuckets,2,FALSE()),0)</f>
        <v>0</v>
      </c>
      <c r="Q4204" s="84" t="n">
        <f aca="false">IF($N4204="D",VLOOKUP(H4204,BasisBuckets,2,FALSE()),0)</f>
        <v>11</v>
      </c>
      <c r="R4204" s="84" t="n">
        <f aca="false">IF($N4204="PHY",VLOOKUP(H4204,PGDBuckets,2,FALSE()),0)</f>
        <v>0</v>
      </c>
      <c r="S4204" s="84" t="n">
        <f aca="false">IF($N4204="G",VLOOKUP(H4204,PGDBuckets,2,FALSE()),0)</f>
        <v>0</v>
      </c>
      <c r="T4204" s="84" t="n">
        <f aca="false">SUM(P4204:S4204)</f>
        <v>11</v>
      </c>
      <c r="U4204" s="84" t="str">
        <f aca="false">IF(O4204="not used","-",O4204&amp;N4204&amp;T4204)</f>
        <v>-</v>
      </c>
      <c r="V4204" s="84" t="str">
        <f aca="false">IF(O4204="Not Used","-",VLOOKUP(D4204,FOLIOS,7,FALSE())&amp;H4204)</f>
        <v>-</v>
      </c>
      <c r="W4204" s="84" t="str">
        <f aca="false">IF(U4204="-","-",O4204&amp;E4204&amp;H4204)</f>
        <v>-</v>
      </c>
      <c r="X4204" s="85" t="str">
        <f aca="false">D4204&amp;G4204</f>
        <v>FT-CAND-ERMS-BASNGI-MALIN</v>
      </c>
      <c r="AF4204" s="0" t="str">
        <f aca="false">D4204&amp;V4204</f>
        <v>FT-CAND-ERMS-BAS-</v>
      </c>
    </row>
    <row r="4205" customFormat="false" ht="12.75" hidden="false" customHeight="false" outlineLevel="0" collapsed="false">
      <c r="A4205" s="81" t="n">
        <v>36682</v>
      </c>
      <c r="B4205" s="82" t="s">
        <v>55</v>
      </c>
      <c r="C4205" s="82" t="s">
        <v>56</v>
      </c>
      <c r="D4205" s="82" t="s">
        <v>107</v>
      </c>
      <c r="E4205" s="82" t="s">
        <v>21</v>
      </c>
      <c r="F4205" s="81"/>
      <c r="G4205" s="82" t="s">
        <v>92</v>
      </c>
      <c r="H4205" s="90" t="n">
        <v>37834</v>
      </c>
      <c r="I4205" s="82" t="n">
        <v>0</v>
      </c>
      <c r="J4205" s="82" t="n">
        <v>0</v>
      </c>
      <c r="K4205" s="83" t="n">
        <f aca="false">IF(J4205=0,0,J4205/I4205)</f>
        <v>0</v>
      </c>
      <c r="L4205" s="83" t="n">
        <f aca="false">I4205/UOM</f>
        <v>0</v>
      </c>
      <c r="M4205" s="83" t="n">
        <f aca="false">J4205/UOM</f>
        <v>0</v>
      </c>
      <c r="N4205" s="84" t="str">
        <f aca="false">IF(F4205="P","PHY",IF(F4205="G","G",E4205))</f>
        <v>D</v>
      </c>
      <c r="O4205" s="84" t="str">
        <f aca="false">IF(ISNA(VLOOKUP(G4205,BadCanCurves,1,FALSE())),VLOOKUP(D4205,FOLIOS,6,FALSE()),"not used")</f>
        <v>not used</v>
      </c>
      <c r="P4205" s="84" t="n">
        <f aca="false">IF($N4205="P",VLOOKUP(H4205,PrcBuckets,2,FALSE()),0)</f>
        <v>0</v>
      </c>
      <c r="Q4205" s="84" t="n">
        <f aca="false">IF($N4205="D",VLOOKUP(H4205,BasisBuckets,2,FALSE()),0)</f>
        <v>11</v>
      </c>
      <c r="R4205" s="84" t="n">
        <f aca="false">IF($N4205="PHY",VLOOKUP(H4205,PGDBuckets,2,FALSE()),0)</f>
        <v>0</v>
      </c>
      <c r="S4205" s="84" t="n">
        <f aca="false">IF($N4205="G",VLOOKUP(H4205,PGDBuckets,2,FALSE()),0)</f>
        <v>0</v>
      </c>
      <c r="T4205" s="84" t="n">
        <f aca="false">SUM(P4205:S4205)</f>
        <v>11</v>
      </c>
      <c r="U4205" s="84" t="str">
        <f aca="false">IF(O4205="not used","-",O4205&amp;N4205&amp;T4205)</f>
        <v>-</v>
      </c>
      <c r="V4205" s="84" t="str">
        <f aca="false">IF(O4205="Not Used","-",VLOOKUP(D4205,FOLIOS,7,FALSE())&amp;H4205)</f>
        <v>-</v>
      </c>
      <c r="W4205" s="84" t="str">
        <f aca="false">IF(U4205="-","-",O4205&amp;E4205&amp;H4205)</f>
        <v>-</v>
      </c>
      <c r="X4205" s="85" t="str">
        <f aca="false">D4205&amp;G4205</f>
        <v>FT-CAND-ERMS-BASNGI-MALIN</v>
      </c>
      <c r="AF4205" s="0" t="str">
        <f aca="false">D4205&amp;V4205</f>
        <v>FT-CAND-ERMS-BAS-</v>
      </c>
    </row>
    <row r="4206" customFormat="false" ht="12.75" hidden="false" customHeight="false" outlineLevel="0" collapsed="false">
      <c r="A4206" s="81" t="n">
        <v>36682</v>
      </c>
      <c r="B4206" s="82" t="s">
        <v>55</v>
      </c>
      <c r="C4206" s="82" t="s">
        <v>56</v>
      </c>
      <c r="D4206" s="82" t="s">
        <v>107</v>
      </c>
      <c r="E4206" s="82" t="s">
        <v>21</v>
      </c>
      <c r="F4206" s="81"/>
      <c r="G4206" s="82" t="s">
        <v>92</v>
      </c>
      <c r="H4206" s="90" t="n">
        <v>37865</v>
      </c>
      <c r="I4206" s="82" t="n">
        <v>0</v>
      </c>
      <c r="J4206" s="82" t="n">
        <v>0</v>
      </c>
      <c r="K4206" s="83" t="n">
        <f aca="false">IF(J4206=0,0,J4206/I4206)</f>
        <v>0</v>
      </c>
      <c r="L4206" s="83" t="n">
        <f aca="false">I4206/UOM</f>
        <v>0</v>
      </c>
      <c r="M4206" s="83" t="n">
        <f aca="false">J4206/UOM</f>
        <v>0</v>
      </c>
      <c r="N4206" s="84" t="str">
        <f aca="false">IF(F4206="P","PHY",IF(F4206="G","G",E4206))</f>
        <v>D</v>
      </c>
      <c r="O4206" s="84" t="str">
        <f aca="false">IF(ISNA(VLOOKUP(G4206,BadCanCurves,1,FALSE())),VLOOKUP(D4206,FOLIOS,6,FALSE()),"not used")</f>
        <v>not used</v>
      </c>
      <c r="P4206" s="84" t="n">
        <f aca="false">IF($N4206="P",VLOOKUP(H4206,PrcBuckets,2,FALSE()),0)</f>
        <v>0</v>
      </c>
      <c r="Q4206" s="84" t="n">
        <f aca="false">IF($N4206="D",VLOOKUP(H4206,BasisBuckets,2,FALSE()),0)</f>
        <v>11</v>
      </c>
      <c r="R4206" s="84" t="n">
        <f aca="false">IF($N4206="PHY",VLOOKUP(H4206,PGDBuckets,2,FALSE()),0)</f>
        <v>0</v>
      </c>
      <c r="S4206" s="84" t="n">
        <f aca="false">IF($N4206="G",VLOOKUP(H4206,PGDBuckets,2,FALSE()),0)</f>
        <v>0</v>
      </c>
      <c r="T4206" s="84" t="n">
        <f aca="false">SUM(P4206:S4206)</f>
        <v>11</v>
      </c>
      <c r="U4206" s="84" t="str">
        <f aca="false">IF(O4206="not used","-",O4206&amp;N4206&amp;T4206)</f>
        <v>-</v>
      </c>
      <c r="V4206" s="84" t="str">
        <f aca="false">IF(O4206="Not Used","-",VLOOKUP(D4206,FOLIOS,7,FALSE())&amp;H4206)</f>
        <v>-</v>
      </c>
      <c r="W4206" s="84" t="str">
        <f aca="false">IF(U4206="-","-",O4206&amp;E4206&amp;H4206)</f>
        <v>-</v>
      </c>
      <c r="X4206" s="85" t="str">
        <f aca="false">D4206&amp;G4206</f>
        <v>FT-CAND-ERMS-BASNGI-MALIN</v>
      </c>
      <c r="AF4206" s="0" t="str">
        <f aca="false">D4206&amp;V4206</f>
        <v>FT-CAND-ERMS-BAS-</v>
      </c>
    </row>
    <row r="4207" customFormat="false" ht="12.75" hidden="false" customHeight="false" outlineLevel="0" collapsed="false">
      <c r="A4207" s="81" t="n">
        <v>36682</v>
      </c>
      <c r="B4207" s="82" t="s">
        <v>55</v>
      </c>
      <c r="C4207" s="82" t="s">
        <v>56</v>
      </c>
      <c r="D4207" s="82" t="s">
        <v>107</v>
      </c>
      <c r="E4207" s="82" t="s">
        <v>21</v>
      </c>
      <c r="F4207" s="81"/>
      <c r="G4207" s="82" t="s">
        <v>92</v>
      </c>
      <c r="H4207" s="90" t="n">
        <v>37895</v>
      </c>
      <c r="I4207" s="82" t="n">
        <v>0</v>
      </c>
      <c r="J4207" s="82" t="n">
        <v>0</v>
      </c>
      <c r="K4207" s="83" t="n">
        <f aca="false">IF(J4207=0,0,J4207/I4207)</f>
        <v>0</v>
      </c>
      <c r="L4207" s="83" t="n">
        <f aca="false">I4207/UOM</f>
        <v>0</v>
      </c>
      <c r="M4207" s="83" t="n">
        <f aca="false">J4207/UOM</f>
        <v>0</v>
      </c>
      <c r="N4207" s="84" t="str">
        <f aca="false">IF(F4207="P","PHY",IF(F4207="G","G",E4207))</f>
        <v>D</v>
      </c>
      <c r="O4207" s="84" t="str">
        <f aca="false">IF(ISNA(VLOOKUP(G4207,BadCanCurves,1,FALSE())),VLOOKUP(D4207,FOLIOS,6,FALSE()),"not used")</f>
        <v>not used</v>
      </c>
      <c r="P4207" s="84" t="n">
        <f aca="false">IF($N4207="P",VLOOKUP(H4207,PrcBuckets,2,FALSE()),0)</f>
        <v>0</v>
      </c>
      <c r="Q4207" s="84" t="n">
        <f aca="false">IF($N4207="D",VLOOKUP(H4207,BasisBuckets,2,FALSE()),0)</f>
        <v>11</v>
      </c>
      <c r="R4207" s="84" t="n">
        <f aca="false">IF($N4207="PHY",VLOOKUP(H4207,PGDBuckets,2,FALSE()),0)</f>
        <v>0</v>
      </c>
      <c r="S4207" s="84" t="n">
        <f aca="false">IF($N4207="G",VLOOKUP(H4207,PGDBuckets,2,FALSE()),0)</f>
        <v>0</v>
      </c>
      <c r="T4207" s="84" t="n">
        <f aca="false">SUM(P4207:S4207)</f>
        <v>11</v>
      </c>
      <c r="U4207" s="84" t="str">
        <f aca="false">IF(O4207="not used","-",O4207&amp;N4207&amp;T4207)</f>
        <v>-</v>
      </c>
      <c r="V4207" s="84" t="str">
        <f aca="false">IF(O4207="Not Used","-",VLOOKUP(D4207,FOLIOS,7,FALSE())&amp;H4207)</f>
        <v>-</v>
      </c>
      <c r="W4207" s="84" t="str">
        <f aca="false">IF(U4207="-","-",O4207&amp;E4207&amp;H4207)</f>
        <v>-</v>
      </c>
      <c r="X4207" s="85" t="str">
        <f aca="false">D4207&amp;G4207</f>
        <v>FT-CAND-ERMS-BASNGI-MALIN</v>
      </c>
      <c r="AF4207" s="0" t="str">
        <f aca="false">D4207&amp;V4207</f>
        <v>FT-CAND-ERMS-BAS-</v>
      </c>
    </row>
    <row r="4208" customFormat="false" ht="12.75" hidden="false" customHeight="false" outlineLevel="0" collapsed="false">
      <c r="A4208" s="81" t="n">
        <v>36682</v>
      </c>
      <c r="B4208" s="82" t="s">
        <v>55</v>
      </c>
      <c r="C4208" s="82" t="s">
        <v>56</v>
      </c>
      <c r="D4208" s="82" t="s">
        <v>107</v>
      </c>
      <c r="E4208" s="82" t="s">
        <v>21</v>
      </c>
      <c r="F4208" s="81"/>
      <c r="G4208" s="82" t="s">
        <v>93</v>
      </c>
      <c r="H4208" s="90" t="n">
        <v>36831</v>
      </c>
      <c r="I4208" s="82" t="n">
        <v>0</v>
      </c>
      <c r="J4208" s="82" t="n">
        <v>0</v>
      </c>
      <c r="K4208" s="83" t="n">
        <f aca="false">IF(J4208=0,0,J4208/I4208)</f>
        <v>0</v>
      </c>
      <c r="L4208" s="83" t="n">
        <f aca="false">I4208/UOM</f>
        <v>0</v>
      </c>
      <c r="M4208" s="83" t="n">
        <f aca="false">J4208/UOM</f>
        <v>0</v>
      </c>
      <c r="N4208" s="84" t="str">
        <f aca="false">IF(F4208="P","PHY",IF(F4208="G","G",E4208))</f>
        <v>D</v>
      </c>
      <c r="O4208" s="84" t="str">
        <f aca="false">IF(ISNA(VLOOKUP(G4208,BadCanCurves,1,FALSE())),VLOOKUP(D4208,FOLIOS,6,FALSE()),"not used")</f>
        <v>not used</v>
      </c>
      <c r="P4208" s="84" t="n">
        <f aca="false">IF($N4208="P",VLOOKUP(H4208,PrcBuckets,2,FALSE()),0)</f>
        <v>0</v>
      </c>
      <c r="Q4208" s="84" t="n">
        <f aca="false">IF($N4208="D",VLOOKUP(H4208,BasisBuckets,2,FALSE()),0)</f>
        <v>8</v>
      </c>
      <c r="R4208" s="84" t="n">
        <f aca="false">IF($N4208="PHY",VLOOKUP(H4208,PGDBuckets,2,FALSE()),0)</f>
        <v>0</v>
      </c>
      <c r="S4208" s="84" t="n">
        <f aca="false">IF($N4208="G",VLOOKUP(H4208,PGDBuckets,2,FALSE()),0)</f>
        <v>0</v>
      </c>
      <c r="T4208" s="84" t="n">
        <f aca="false">SUM(P4208:S4208)</f>
        <v>8</v>
      </c>
      <c r="U4208" s="84" t="str">
        <f aca="false">IF(O4208="not used","-",O4208&amp;N4208&amp;T4208)</f>
        <v>-</v>
      </c>
      <c r="V4208" s="84" t="str">
        <f aca="false">IF(O4208="Not Used","-",VLOOKUP(D4208,FOLIOS,7,FALSE())&amp;H4208)</f>
        <v>-</v>
      </c>
      <c r="W4208" s="84" t="str">
        <f aca="false">IF(U4208="-","-",O4208&amp;E4208&amp;H4208)</f>
        <v>-</v>
      </c>
      <c r="X4208" s="85" t="str">
        <f aca="false">D4208&amp;G4208</f>
        <v>FT-CAND-ERMS-BASNGI-SOCAL</v>
      </c>
      <c r="AF4208" s="0" t="str">
        <f aca="false">D4208&amp;V4208</f>
        <v>FT-CAND-ERMS-BAS-</v>
      </c>
    </row>
    <row r="4209" customFormat="false" ht="12.75" hidden="false" customHeight="false" outlineLevel="0" collapsed="false">
      <c r="A4209" s="81" t="n">
        <v>36682</v>
      </c>
      <c r="B4209" s="82" t="s">
        <v>55</v>
      </c>
      <c r="C4209" s="82" t="s">
        <v>56</v>
      </c>
      <c r="D4209" s="82" t="s">
        <v>107</v>
      </c>
      <c r="E4209" s="82" t="s">
        <v>21</v>
      </c>
      <c r="F4209" s="81"/>
      <c r="G4209" s="82" t="s">
        <v>93</v>
      </c>
      <c r="H4209" s="90" t="n">
        <v>36861</v>
      </c>
      <c r="I4209" s="82" t="n">
        <v>0</v>
      </c>
      <c r="J4209" s="82" t="n">
        <v>0</v>
      </c>
      <c r="K4209" s="83" t="n">
        <f aca="false">IF(J4209=0,0,J4209/I4209)</f>
        <v>0</v>
      </c>
      <c r="L4209" s="83" t="n">
        <f aca="false">I4209/UOM</f>
        <v>0</v>
      </c>
      <c r="M4209" s="83" t="n">
        <f aca="false">J4209/UOM</f>
        <v>0</v>
      </c>
      <c r="N4209" s="84" t="str">
        <f aca="false">IF(F4209="P","PHY",IF(F4209="G","G",E4209))</f>
        <v>D</v>
      </c>
      <c r="O4209" s="84" t="str">
        <f aca="false">IF(ISNA(VLOOKUP(G4209,BadCanCurves,1,FALSE())),VLOOKUP(D4209,FOLIOS,6,FALSE()),"not used")</f>
        <v>not used</v>
      </c>
      <c r="P4209" s="84" t="n">
        <f aca="false">IF($N4209="P",VLOOKUP(H4209,PrcBuckets,2,FALSE()),0)</f>
        <v>0</v>
      </c>
      <c r="Q4209" s="84" t="n">
        <f aca="false">IF($N4209="D",VLOOKUP(H4209,BasisBuckets,2,FALSE()),0)</f>
        <v>8</v>
      </c>
      <c r="R4209" s="84" t="n">
        <f aca="false">IF($N4209="PHY",VLOOKUP(H4209,PGDBuckets,2,FALSE()),0)</f>
        <v>0</v>
      </c>
      <c r="S4209" s="84" t="n">
        <f aca="false">IF($N4209="G",VLOOKUP(H4209,PGDBuckets,2,FALSE()),0)</f>
        <v>0</v>
      </c>
      <c r="T4209" s="84" t="n">
        <f aca="false">SUM(P4209:S4209)</f>
        <v>8</v>
      </c>
      <c r="U4209" s="84" t="str">
        <f aca="false">IF(O4209="not used","-",O4209&amp;N4209&amp;T4209)</f>
        <v>-</v>
      </c>
      <c r="V4209" s="84" t="str">
        <f aca="false">IF(O4209="Not Used","-",VLOOKUP(D4209,FOLIOS,7,FALSE())&amp;H4209)</f>
        <v>-</v>
      </c>
      <c r="W4209" s="84" t="str">
        <f aca="false">IF(U4209="-","-",O4209&amp;E4209&amp;H4209)</f>
        <v>-</v>
      </c>
      <c r="X4209" s="85" t="str">
        <f aca="false">D4209&amp;G4209</f>
        <v>FT-CAND-ERMS-BASNGI-SOCAL</v>
      </c>
      <c r="AF4209" s="0" t="str">
        <f aca="false">D4209&amp;V4209</f>
        <v>FT-CAND-ERMS-BAS-</v>
      </c>
    </row>
    <row r="4210" customFormat="false" ht="12.75" hidden="false" customHeight="false" outlineLevel="0" collapsed="false">
      <c r="A4210" s="81" t="n">
        <v>36682</v>
      </c>
      <c r="B4210" s="82" t="s">
        <v>55</v>
      </c>
      <c r="C4210" s="82" t="s">
        <v>56</v>
      </c>
      <c r="D4210" s="82" t="s">
        <v>107</v>
      </c>
      <c r="E4210" s="82" t="s">
        <v>21</v>
      </c>
      <c r="F4210" s="81"/>
      <c r="G4210" s="82" t="s">
        <v>93</v>
      </c>
      <c r="H4210" s="90" t="n">
        <v>36892</v>
      </c>
      <c r="I4210" s="82" t="n">
        <v>0</v>
      </c>
      <c r="J4210" s="82" t="n">
        <v>0</v>
      </c>
      <c r="K4210" s="83" t="n">
        <f aca="false">IF(J4210=0,0,J4210/I4210)</f>
        <v>0</v>
      </c>
      <c r="L4210" s="83" t="n">
        <f aca="false">I4210/UOM</f>
        <v>0</v>
      </c>
      <c r="M4210" s="83" t="n">
        <f aca="false">J4210/UOM</f>
        <v>0</v>
      </c>
      <c r="N4210" s="84" t="str">
        <f aca="false">IF(F4210="P","PHY",IF(F4210="G","G",E4210))</f>
        <v>D</v>
      </c>
      <c r="O4210" s="84" t="str">
        <f aca="false">IF(ISNA(VLOOKUP(G4210,BadCanCurves,1,FALSE())),VLOOKUP(D4210,FOLIOS,6,FALSE()),"not used")</f>
        <v>not used</v>
      </c>
      <c r="P4210" s="84" t="n">
        <f aca="false">IF($N4210="P",VLOOKUP(H4210,PrcBuckets,2,FALSE()),0)</f>
        <v>0</v>
      </c>
      <c r="Q4210" s="84" t="n">
        <f aca="false">IF($N4210="D",VLOOKUP(H4210,BasisBuckets,2,FALSE()),0)</f>
        <v>9</v>
      </c>
      <c r="R4210" s="84" t="n">
        <f aca="false">IF($N4210="PHY",VLOOKUP(H4210,PGDBuckets,2,FALSE()),0)</f>
        <v>0</v>
      </c>
      <c r="S4210" s="84" t="n">
        <f aca="false">IF($N4210="G",VLOOKUP(H4210,PGDBuckets,2,FALSE()),0)</f>
        <v>0</v>
      </c>
      <c r="T4210" s="84" t="n">
        <f aca="false">SUM(P4210:S4210)</f>
        <v>9</v>
      </c>
      <c r="U4210" s="84" t="str">
        <f aca="false">IF(O4210="not used","-",O4210&amp;N4210&amp;T4210)</f>
        <v>-</v>
      </c>
      <c r="V4210" s="84" t="str">
        <f aca="false">IF(O4210="Not Used","-",VLOOKUP(D4210,FOLIOS,7,FALSE())&amp;H4210)</f>
        <v>-</v>
      </c>
      <c r="W4210" s="84" t="str">
        <f aca="false">IF(U4210="-","-",O4210&amp;E4210&amp;H4210)</f>
        <v>-</v>
      </c>
      <c r="X4210" s="85" t="str">
        <f aca="false">D4210&amp;G4210</f>
        <v>FT-CAND-ERMS-BASNGI-SOCAL</v>
      </c>
      <c r="AF4210" s="0" t="str">
        <f aca="false">D4210&amp;V4210</f>
        <v>FT-CAND-ERMS-BAS-</v>
      </c>
    </row>
    <row r="4211" customFormat="false" ht="12.75" hidden="false" customHeight="false" outlineLevel="0" collapsed="false">
      <c r="A4211" s="81" t="n">
        <v>36682</v>
      </c>
      <c r="B4211" s="82" t="s">
        <v>55</v>
      </c>
      <c r="C4211" s="82" t="s">
        <v>56</v>
      </c>
      <c r="D4211" s="82" t="s">
        <v>107</v>
      </c>
      <c r="E4211" s="82" t="s">
        <v>21</v>
      </c>
      <c r="F4211" s="81"/>
      <c r="G4211" s="82" t="s">
        <v>93</v>
      </c>
      <c r="H4211" s="90" t="n">
        <v>36923</v>
      </c>
      <c r="I4211" s="82" t="n">
        <v>0</v>
      </c>
      <c r="J4211" s="82" t="n">
        <v>0</v>
      </c>
      <c r="K4211" s="83" t="n">
        <f aca="false">IF(J4211=0,0,J4211/I4211)</f>
        <v>0</v>
      </c>
      <c r="L4211" s="83" t="n">
        <f aca="false">I4211/UOM</f>
        <v>0</v>
      </c>
      <c r="M4211" s="83" t="n">
        <f aca="false">J4211/UOM</f>
        <v>0</v>
      </c>
      <c r="N4211" s="84" t="str">
        <f aca="false">IF(F4211="P","PHY",IF(F4211="G","G",E4211))</f>
        <v>D</v>
      </c>
      <c r="O4211" s="84" t="str">
        <f aca="false">IF(ISNA(VLOOKUP(G4211,BadCanCurves,1,FALSE())),VLOOKUP(D4211,FOLIOS,6,FALSE()),"not used")</f>
        <v>not used</v>
      </c>
      <c r="P4211" s="84" t="n">
        <f aca="false">IF($N4211="P",VLOOKUP(H4211,PrcBuckets,2,FALSE()),0)</f>
        <v>0</v>
      </c>
      <c r="Q4211" s="84" t="n">
        <f aca="false">IF($N4211="D",VLOOKUP(H4211,BasisBuckets,2,FALSE()),0)</f>
        <v>9</v>
      </c>
      <c r="R4211" s="84" t="n">
        <f aca="false">IF($N4211="PHY",VLOOKUP(H4211,PGDBuckets,2,FALSE()),0)</f>
        <v>0</v>
      </c>
      <c r="S4211" s="84" t="n">
        <f aca="false">IF($N4211="G",VLOOKUP(H4211,PGDBuckets,2,FALSE()),0)</f>
        <v>0</v>
      </c>
      <c r="T4211" s="84" t="n">
        <f aca="false">SUM(P4211:S4211)</f>
        <v>9</v>
      </c>
      <c r="U4211" s="84" t="str">
        <f aca="false">IF(O4211="not used","-",O4211&amp;N4211&amp;T4211)</f>
        <v>-</v>
      </c>
      <c r="V4211" s="84" t="str">
        <f aca="false">IF(O4211="Not Used","-",VLOOKUP(D4211,FOLIOS,7,FALSE())&amp;H4211)</f>
        <v>-</v>
      </c>
      <c r="W4211" s="84" t="str">
        <f aca="false">IF(U4211="-","-",O4211&amp;E4211&amp;H4211)</f>
        <v>-</v>
      </c>
      <c r="X4211" s="85" t="str">
        <f aca="false">D4211&amp;G4211</f>
        <v>FT-CAND-ERMS-BASNGI-SOCAL</v>
      </c>
      <c r="AF4211" s="0" t="str">
        <f aca="false">D4211&amp;V4211</f>
        <v>FT-CAND-ERMS-BAS-</v>
      </c>
    </row>
    <row r="4212" customFormat="false" ht="12.75" hidden="false" customHeight="false" outlineLevel="0" collapsed="false">
      <c r="A4212" s="81" t="n">
        <v>36682</v>
      </c>
      <c r="B4212" s="82" t="s">
        <v>55</v>
      </c>
      <c r="C4212" s="82" t="s">
        <v>56</v>
      </c>
      <c r="D4212" s="82" t="s">
        <v>107</v>
      </c>
      <c r="E4212" s="82" t="s">
        <v>21</v>
      </c>
      <c r="F4212" s="81"/>
      <c r="G4212" s="82" t="s">
        <v>93</v>
      </c>
      <c r="H4212" s="90" t="n">
        <v>36951</v>
      </c>
      <c r="I4212" s="82" t="n">
        <v>0</v>
      </c>
      <c r="J4212" s="82" t="n">
        <v>0</v>
      </c>
      <c r="K4212" s="83" t="n">
        <f aca="false">IF(J4212=0,0,J4212/I4212)</f>
        <v>0</v>
      </c>
      <c r="L4212" s="83" t="n">
        <f aca="false">I4212/UOM</f>
        <v>0</v>
      </c>
      <c r="M4212" s="83" t="n">
        <f aca="false">J4212/UOM</f>
        <v>0</v>
      </c>
      <c r="N4212" s="84" t="str">
        <f aca="false">IF(F4212="P","PHY",IF(F4212="G","G",E4212))</f>
        <v>D</v>
      </c>
      <c r="O4212" s="84" t="str">
        <f aca="false">IF(ISNA(VLOOKUP(G4212,BadCanCurves,1,FALSE())),VLOOKUP(D4212,FOLIOS,6,FALSE()),"not used")</f>
        <v>not used</v>
      </c>
      <c r="P4212" s="84" t="n">
        <f aca="false">IF($N4212="P",VLOOKUP(H4212,PrcBuckets,2,FALSE()),0)</f>
        <v>0</v>
      </c>
      <c r="Q4212" s="84" t="n">
        <f aca="false">IF($N4212="D",VLOOKUP(H4212,BasisBuckets,2,FALSE()),0)</f>
        <v>9</v>
      </c>
      <c r="R4212" s="84" t="n">
        <f aca="false">IF($N4212="PHY",VLOOKUP(H4212,PGDBuckets,2,FALSE()),0)</f>
        <v>0</v>
      </c>
      <c r="S4212" s="84" t="n">
        <f aca="false">IF($N4212="G",VLOOKUP(H4212,PGDBuckets,2,FALSE()),0)</f>
        <v>0</v>
      </c>
      <c r="T4212" s="84" t="n">
        <f aca="false">SUM(P4212:S4212)</f>
        <v>9</v>
      </c>
      <c r="U4212" s="84" t="str">
        <f aca="false">IF(O4212="not used","-",O4212&amp;N4212&amp;T4212)</f>
        <v>-</v>
      </c>
      <c r="V4212" s="84" t="str">
        <f aca="false">IF(O4212="Not Used","-",VLOOKUP(D4212,FOLIOS,7,FALSE())&amp;H4212)</f>
        <v>-</v>
      </c>
      <c r="W4212" s="84" t="str">
        <f aca="false">IF(U4212="-","-",O4212&amp;E4212&amp;H4212)</f>
        <v>-</v>
      </c>
      <c r="X4212" s="85" t="str">
        <f aca="false">D4212&amp;G4212</f>
        <v>FT-CAND-ERMS-BASNGI-SOCAL</v>
      </c>
      <c r="AF4212" s="0" t="str">
        <f aca="false">D4212&amp;V4212</f>
        <v>FT-CAND-ERMS-BAS-</v>
      </c>
    </row>
    <row r="4213" customFormat="false" ht="12.75" hidden="false" customHeight="false" outlineLevel="0" collapsed="false">
      <c r="A4213" s="81" t="n">
        <v>36682</v>
      </c>
      <c r="B4213" s="82" t="s">
        <v>55</v>
      </c>
      <c r="C4213" s="82" t="s">
        <v>56</v>
      </c>
      <c r="D4213" s="82" t="s">
        <v>107</v>
      </c>
      <c r="E4213" s="82" t="s">
        <v>21</v>
      </c>
      <c r="F4213" s="81"/>
      <c r="G4213" s="82" t="s">
        <v>94</v>
      </c>
      <c r="H4213" s="90" t="n">
        <v>36708</v>
      </c>
      <c r="I4213" s="82" t="n">
        <v>0</v>
      </c>
      <c r="J4213" s="82" t="n">
        <v>0</v>
      </c>
      <c r="K4213" s="83" t="n">
        <f aca="false">IF(J4213=0,0,J4213/I4213)</f>
        <v>0</v>
      </c>
      <c r="L4213" s="83" t="n">
        <f aca="false">I4213/UOM</f>
        <v>0</v>
      </c>
      <c r="M4213" s="83" t="n">
        <f aca="false">J4213/UOM</f>
        <v>0</v>
      </c>
      <c r="N4213" s="84" t="str">
        <f aca="false">IF(F4213="P","PHY",IF(F4213="G","G",E4213))</f>
        <v>D</v>
      </c>
      <c r="O4213" s="84" t="str">
        <f aca="false">IF(ISNA(VLOOKUP(G4213,BadCanCurves,1,FALSE())),VLOOKUP(D4213,FOLIOS,6,FALSE()),"not used")</f>
        <v>not used</v>
      </c>
      <c r="P4213" s="84" t="n">
        <f aca="false">IF($N4213="P",VLOOKUP(H4213,PrcBuckets,2,FALSE()),0)</f>
        <v>0</v>
      </c>
      <c r="Q4213" s="84" t="n">
        <f aca="false">IF($N4213="D",VLOOKUP(H4213,BasisBuckets,2,FALSE()),0)</f>
        <v>4</v>
      </c>
      <c r="R4213" s="84" t="n">
        <f aca="false">IF($N4213="PHY",VLOOKUP(H4213,PGDBuckets,2,FALSE()),0)</f>
        <v>0</v>
      </c>
      <c r="S4213" s="84" t="n">
        <f aca="false">IF($N4213="G",VLOOKUP(H4213,PGDBuckets,2,FALSE()),0)</f>
        <v>0</v>
      </c>
      <c r="T4213" s="84" t="n">
        <f aca="false">SUM(P4213:S4213)</f>
        <v>4</v>
      </c>
      <c r="U4213" s="84" t="str">
        <f aca="false">IF(O4213="not used","-",O4213&amp;N4213&amp;T4213)</f>
        <v>-</v>
      </c>
      <c r="V4213" s="84" t="str">
        <f aca="false">IF(O4213="Not Used","-",VLOOKUP(D4213,FOLIOS,7,FALSE())&amp;H4213)</f>
        <v>-</v>
      </c>
      <c r="W4213" s="84" t="str">
        <f aca="false">IF(U4213="-","-",O4213&amp;E4213&amp;H4213)</f>
        <v>-</v>
      </c>
      <c r="X4213" s="85" t="str">
        <f aca="false">D4213&amp;G4213</f>
        <v>FT-CAND-ERMS-BASNGI/CHI. GATE</v>
      </c>
      <c r="AF4213" s="0" t="str">
        <f aca="false">D4213&amp;V4213</f>
        <v>FT-CAND-ERMS-BAS-</v>
      </c>
    </row>
    <row r="4214" customFormat="false" ht="12.75" hidden="false" customHeight="false" outlineLevel="0" collapsed="false">
      <c r="A4214" s="81" t="n">
        <v>36682</v>
      </c>
      <c r="B4214" s="82" t="s">
        <v>55</v>
      </c>
      <c r="C4214" s="82" t="s">
        <v>56</v>
      </c>
      <c r="D4214" s="82" t="s">
        <v>107</v>
      </c>
      <c r="E4214" s="82" t="s">
        <v>21</v>
      </c>
      <c r="F4214" s="81"/>
      <c r="G4214" s="82" t="s">
        <v>94</v>
      </c>
      <c r="H4214" s="90" t="n">
        <v>36739</v>
      </c>
      <c r="I4214" s="82" t="n">
        <v>0</v>
      </c>
      <c r="J4214" s="82" t="n">
        <v>0</v>
      </c>
      <c r="K4214" s="83" t="n">
        <f aca="false">IF(J4214=0,0,J4214/I4214)</f>
        <v>0</v>
      </c>
      <c r="L4214" s="83" t="n">
        <f aca="false">I4214/UOM</f>
        <v>0</v>
      </c>
      <c r="M4214" s="83" t="n">
        <f aca="false">J4214/UOM</f>
        <v>0</v>
      </c>
      <c r="N4214" s="84" t="str">
        <f aca="false">IF(F4214="P","PHY",IF(F4214="G","G",E4214))</f>
        <v>D</v>
      </c>
      <c r="O4214" s="84" t="str">
        <f aca="false">IF(ISNA(VLOOKUP(G4214,BadCanCurves,1,FALSE())),VLOOKUP(D4214,FOLIOS,6,FALSE()),"not used")</f>
        <v>not used</v>
      </c>
      <c r="P4214" s="84" t="n">
        <f aca="false">IF($N4214="P",VLOOKUP(H4214,PrcBuckets,2,FALSE()),0)</f>
        <v>0</v>
      </c>
      <c r="Q4214" s="84" t="n">
        <f aca="false">IF($N4214="D",VLOOKUP(H4214,BasisBuckets,2,FALSE()),0)</f>
        <v>5</v>
      </c>
      <c r="R4214" s="84" t="n">
        <f aca="false">IF($N4214="PHY",VLOOKUP(H4214,PGDBuckets,2,FALSE()),0)</f>
        <v>0</v>
      </c>
      <c r="S4214" s="84" t="n">
        <f aca="false">IF($N4214="G",VLOOKUP(H4214,PGDBuckets,2,FALSE()),0)</f>
        <v>0</v>
      </c>
      <c r="T4214" s="84" t="n">
        <f aca="false">SUM(P4214:S4214)</f>
        <v>5</v>
      </c>
      <c r="U4214" s="84" t="str">
        <f aca="false">IF(O4214="not used","-",O4214&amp;N4214&amp;T4214)</f>
        <v>-</v>
      </c>
      <c r="V4214" s="84" t="str">
        <f aca="false">IF(O4214="Not Used","-",VLOOKUP(D4214,FOLIOS,7,FALSE())&amp;H4214)</f>
        <v>-</v>
      </c>
      <c r="W4214" s="84" t="str">
        <f aca="false">IF(U4214="-","-",O4214&amp;E4214&amp;H4214)</f>
        <v>-</v>
      </c>
      <c r="X4214" s="85" t="str">
        <f aca="false">D4214&amp;G4214</f>
        <v>FT-CAND-ERMS-BASNGI/CHI. GATE</v>
      </c>
      <c r="AF4214" s="0" t="str">
        <f aca="false">D4214&amp;V4214</f>
        <v>FT-CAND-ERMS-BAS-</v>
      </c>
    </row>
    <row r="4215" customFormat="false" ht="12.75" hidden="false" customHeight="false" outlineLevel="0" collapsed="false">
      <c r="A4215" s="81" t="n">
        <v>36682</v>
      </c>
      <c r="B4215" s="82" t="s">
        <v>55</v>
      </c>
      <c r="C4215" s="82" t="s">
        <v>56</v>
      </c>
      <c r="D4215" s="82" t="s">
        <v>107</v>
      </c>
      <c r="E4215" s="82" t="s">
        <v>21</v>
      </c>
      <c r="F4215" s="81"/>
      <c r="G4215" s="82" t="s">
        <v>94</v>
      </c>
      <c r="H4215" s="90" t="n">
        <v>36770</v>
      </c>
      <c r="I4215" s="82" t="n">
        <v>0</v>
      </c>
      <c r="J4215" s="82" t="n">
        <v>0</v>
      </c>
      <c r="K4215" s="83" t="n">
        <f aca="false">IF(J4215=0,0,J4215/I4215)</f>
        <v>0</v>
      </c>
      <c r="L4215" s="83" t="n">
        <f aca="false">I4215/UOM</f>
        <v>0</v>
      </c>
      <c r="M4215" s="83" t="n">
        <f aca="false">J4215/UOM</f>
        <v>0</v>
      </c>
      <c r="N4215" s="84" t="str">
        <f aca="false">IF(F4215="P","PHY",IF(F4215="G","G",E4215))</f>
        <v>D</v>
      </c>
      <c r="O4215" s="84" t="str">
        <f aca="false">IF(ISNA(VLOOKUP(G4215,BadCanCurves,1,FALSE())),VLOOKUP(D4215,FOLIOS,6,FALSE()),"not used")</f>
        <v>not used</v>
      </c>
      <c r="P4215" s="84" t="n">
        <f aca="false">IF($N4215="P",VLOOKUP(H4215,PrcBuckets,2,FALSE()),0)</f>
        <v>0</v>
      </c>
      <c r="Q4215" s="84" t="n">
        <f aca="false">IF($N4215="D",VLOOKUP(H4215,BasisBuckets,2,FALSE()),0)</f>
        <v>6</v>
      </c>
      <c r="R4215" s="84" t="n">
        <f aca="false">IF($N4215="PHY",VLOOKUP(H4215,PGDBuckets,2,FALSE()),0)</f>
        <v>0</v>
      </c>
      <c r="S4215" s="84" t="n">
        <f aca="false">IF($N4215="G",VLOOKUP(H4215,PGDBuckets,2,FALSE()),0)</f>
        <v>0</v>
      </c>
      <c r="T4215" s="84" t="n">
        <f aca="false">SUM(P4215:S4215)</f>
        <v>6</v>
      </c>
      <c r="U4215" s="84" t="str">
        <f aca="false">IF(O4215="not used","-",O4215&amp;N4215&amp;T4215)</f>
        <v>-</v>
      </c>
      <c r="V4215" s="84" t="str">
        <f aca="false">IF(O4215="Not Used","-",VLOOKUP(D4215,FOLIOS,7,FALSE())&amp;H4215)</f>
        <v>-</v>
      </c>
      <c r="W4215" s="84" t="str">
        <f aca="false">IF(U4215="-","-",O4215&amp;E4215&amp;H4215)</f>
        <v>-</v>
      </c>
      <c r="X4215" s="85" t="str">
        <f aca="false">D4215&amp;G4215</f>
        <v>FT-CAND-ERMS-BASNGI/CHI. GATE</v>
      </c>
      <c r="AF4215" s="0" t="str">
        <f aca="false">D4215&amp;V4215</f>
        <v>FT-CAND-ERMS-BAS-</v>
      </c>
    </row>
    <row r="4216" customFormat="false" ht="12.75" hidden="false" customHeight="false" outlineLevel="0" collapsed="false">
      <c r="A4216" s="81" t="n">
        <v>36682</v>
      </c>
      <c r="B4216" s="82" t="s">
        <v>55</v>
      </c>
      <c r="C4216" s="82" t="s">
        <v>56</v>
      </c>
      <c r="D4216" s="82" t="s">
        <v>107</v>
      </c>
      <c r="E4216" s="82" t="s">
        <v>21</v>
      </c>
      <c r="F4216" s="81"/>
      <c r="G4216" s="82" t="s">
        <v>94</v>
      </c>
      <c r="H4216" s="90" t="n">
        <v>36800</v>
      </c>
      <c r="I4216" s="82" t="n">
        <v>0</v>
      </c>
      <c r="J4216" s="82" t="n">
        <v>0</v>
      </c>
      <c r="K4216" s="83" t="n">
        <f aca="false">IF(J4216=0,0,J4216/I4216)</f>
        <v>0</v>
      </c>
      <c r="L4216" s="83" t="n">
        <f aca="false">I4216/UOM</f>
        <v>0</v>
      </c>
      <c r="M4216" s="83" t="n">
        <f aca="false">J4216/UOM</f>
        <v>0</v>
      </c>
      <c r="N4216" s="84" t="str">
        <f aca="false">IF(F4216="P","PHY",IF(F4216="G","G",E4216))</f>
        <v>D</v>
      </c>
      <c r="O4216" s="84" t="str">
        <f aca="false">IF(ISNA(VLOOKUP(G4216,BadCanCurves,1,FALSE())),VLOOKUP(D4216,FOLIOS,6,FALSE()),"not used")</f>
        <v>not used</v>
      </c>
      <c r="P4216" s="84" t="n">
        <f aca="false">IF($N4216="P",VLOOKUP(H4216,PrcBuckets,2,FALSE()),0)</f>
        <v>0</v>
      </c>
      <c r="Q4216" s="84" t="n">
        <f aca="false">IF($N4216="D",VLOOKUP(H4216,BasisBuckets,2,FALSE()),0)</f>
        <v>7</v>
      </c>
      <c r="R4216" s="84" t="n">
        <f aca="false">IF($N4216="PHY",VLOOKUP(H4216,PGDBuckets,2,FALSE()),0)</f>
        <v>0</v>
      </c>
      <c r="S4216" s="84" t="n">
        <f aca="false">IF($N4216="G",VLOOKUP(H4216,PGDBuckets,2,FALSE()),0)</f>
        <v>0</v>
      </c>
      <c r="T4216" s="84" t="n">
        <f aca="false">SUM(P4216:S4216)</f>
        <v>7</v>
      </c>
      <c r="U4216" s="84" t="str">
        <f aca="false">IF(O4216="not used","-",O4216&amp;N4216&amp;T4216)</f>
        <v>-</v>
      </c>
      <c r="V4216" s="84" t="str">
        <f aca="false">IF(O4216="Not Used","-",VLOOKUP(D4216,FOLIOS,7,FALSE())&amp;H4216)</f>
        <v>-</v>
      </c>
      <c r="W4216" s="84" t="str">
        <f aca="false">IF(U4216="-","-",O4216&amp;E4216&amp;H4216)</f>
        <v>-</v>
      </c>
      <c r="X4216" s="85" t="str">
        <f aca="false">D4216&amp;G4216</f>
        <v>FT-CAND-ERMS-BASNGI/CHI. GATE</v>
      </c>
      <c r="AF4216" s="0" t="str">
        <f aca="false">D4216&amp;V4216</f>
        <v>FT-CAND-ERMS-BAS-</v>
      </c>
    </row>
    <row r="4217" customFormat="false" ht="12.75" hidden="false" customHeight="false" outlineLevel="0" collapsed="false">
      <c r="A4217" s="81" t="n">
        <v>36682</v>
      </c>
      <c r="B4217" s="82" t="s">
        <v>55</v>
      </c>
      <c r="C4217" s="82" t="s">
        <v>56</v>
      </c>
      <c r="D4217" s="82" t="s">
        <v>108</v>
      </c>
      <c r="E4217" s="82" t="s">
        <v>24</v>
      </c>
      <c r="F4217" s="81"/>
      <c r="G4217" s="82" t="s">
        <v>97</v>
      </c>
      <c r="H4217" s="90" t="n">
        <v>36678</v>
      </c>
      <c r="I4217" s="82" t="n">
        <v>0</v>
      </c>
      <c r="J4217" s="82" t="n">
        <v>0</v>
      </c>
      <c r="K4217" s="83" t="n">
        <f aca="false">IF(J4217=0,0,J4217/I4217)</f>
        <v>0</v>
      </c>
      <c r="L4217" s="83" t="n">
        <f aca="false">I4217/UOM</f>
        <v>0</v>
      </c>
      <c r="M4217" s="83" t="n">
        <f aca="false">J4217/UOM</f>
        <v>0</v>
      </c>
      <c r="N4217" s="84" t="str">
        <f aca="false">IF(F4217="P","PHY",IF(F4217="G","G",E4217))</f>
        <v>P</v>
      </c>
      <c r="O4217" s="84" t="str">
        <f aca="false">IF(ISNA(VLOOKUP(G4217,BadCanCurves,1,FALSE())),VLOOKUP(D4217,FOLIOS,6,FALSE()),"not used")</f>
        <v>not used</v>
      </c>
      <c r="P4217" s="84" t="n">
        <f aca="false">IF($N4217="P",VLOOKUP(H4217,PrcBuckets,2,FALSE()),0)</f>
        <v>3</v>
      </c>
      <c r="Q4217" s="84" t="n">
        <f aca="false">IF($N4217="D",VLOOKUP(H4217,BasisBuckets,2,FALSE()),0)</f>
        <v>0</v>
      </c>
      <c r="R4217" s="84" t="n">
        <f aca="false">IF($N4217="PHY",VLOOKUP(H4217,PGDBuckets,2,FALSE()),0)</f>
        <v>0</v>
      </c>
      <c r="S4217" s="84" t="n">
        <f aca="false">IF($N4217="G",VLOOKUP(H4217,PGDBuckets,2,FALSE()),0)</f>
        <v>0</v>
      </c>
      <c r="T4217" s="84" t="n">
        <f aca="false">SUM(P4217:S4217)</f>
        <v>3</v>
      </c>
      <c r="U4217" s="84" t="str">
        <f aca="false">IF(O4217="not used","-",O4217&amp;N4217&amp;T4217)</f>
        <v>-</v>
      </c>
      <c r="V4217" s="84" t="str">
        <f aca="false">IF(O4217="Not Used","-",VLOOKUP(D4217,FOLIOS,7,FALSE())&amp;H4217)</f>
        <v>-</v>
      </c>
      <c r="W4217" s="84" t="str">
        <f aca="false">IF(U4217="-","-",O4217&amp;E4217&amp;H4217)</f>
        <v>-</v>
      </c>
      <c r="X4217" s="85" t="str">
        <f aca="false">D4217&amp;G4217</f>
        <v>FT-CAND-ERMS-PRCIF-NTHWST/CANB</v>
      </c>
      <c r="AF4217" s="0" t="str">
        <f aca="false">D4217&amp;V4217</f>
        <v>FT-CAND-ERMS-PRC-</v>
      </c>
    </row>
    <row r="4218" customFormat="false" ht="12.75" hidden="false" customHeight="false" outlineLevel="0" collapsed="false">
      <c r="A4218" s="81" t="n">
        <v>36682</v>
      </c>
      <c r="B4218" s="82" t="s">
        <v>55</v>
      </c>
      <c r="C4218" s="82" t="s">
        <v>56</v>
      </c>
      <c r="D4218" s="82" t="s">
        <v>108</v>
      </c>
      <c r="E4218" s="82" t="s">
        <v>24</v>
      </c>
      <c r="F4218" s="81"/>
      <c r="G4218" s="82" t="s">
        <v>97</v>
      </c>
      <c r="H4218" s="90" t="n">
        <v>36708</v>
      </c>
      <c r="I4218" s="82" t="n">
        <v>0</v>
      </c>
      <c r="J4218" s="82" t="n">
        <v>0</v>
      </c>
      <c r="K4218" s="83" t="n">
        <f aca="false">IF(J4218=0,0,J4218/I4218)</f>
        <v>0</v>
      </c>
      <c r="L4218" s="83" t="n">
        <f aca="false">I4218/UOM</f>
        <v>0</v>
      </c>
      <c r="M4218" s="83" t="n">
        <f aca="false">J4218/UOM</f>
        <v>0</v>
      </c>
      <c r="N4218" s="84" t="str">
        <f aca="false">IF(F4218="P","PHY",IF(F4218="G","G",E4218))</f>
        <v>P</v>
      </c>
      <c r="O4218" s="84" t="str">
        <f aca="false">IF(ISNA(VLOOKUP(G4218,BadCanCurves,1,FALSE())),VLOOKUP(D4218,FOLIOS,6,FALSE()),"not used")</f>
        <v>not used</v>
      </c>
      <c r="P4218" s="84" t="n">
        <f aca="false">IF($N4218="P",VLOOKUP(H4218,PrcBuckets,2,FALSE()),0)</f>
        <v>4</v>
      </c>
      <c r="Q4218" s="84" t="n">
        <f aca="false">IF($N4218="D",VLOOKUP(H4218,BasisBuckets,2,FALSE()),0)</f>
        <v>0</v>
      </c>
      <c r="R4218" s="84" t="n">
        <f aca="false">IF($N4218="PHY",VLOOKUP(H4218,PGDBuckets,2,FALSE()),0)</f>
        <v>0</v>
      </c>
      <c r="S4218" s="84" t="n">
        <f aca="false">IF($N4218="G",VLOOKUP(H4218,PGDBuckets,2,FALSE()),0)</f>
        <v>0</v>
      </c>
      <c r="T4218" s="84" t="n">
        <f aca="false">SUM(P4218:S4218)</f>
        <v>4</v>
      </c>
      <c r="U4218" s="84" t="str">
        <f aca="false">IF(O4218="not used","-",O4218&amp;N4218&amp;T4218)</f>
        <v>-</v>
      </c>
      <c r="V4218" s="84" t="str">
        <f aca="false">IF(O4218="Not Used","-",VLOOKUP(D4218,FOLIOS,7,FALSE())&amp;H4218)</f>
        <v>-</v>
      </c>
      <c r="W4218" s="84" t="str">
        <f aca="false">IF(U4218="-","-",O4218&amp;E4218&amp;H4218)</f>
        <v>-</v>
      </c>
      <c r="X4218" s="85" t="str">
        <f aca="false">D4218&amp;G4218</f>
        <v>FT-CAND-ERMS-PRCIF-NTHWST/CANB</v>
      </c>
      <c r="AF4218" s="0" t="str">
        <f aca="false">D4218&amp;V4218</f>
        <v>FT-CAND-ERMS-PRC-</v>
      </c>
    </row>
    <row r="4219" customFormat="false" ht="12.75" hidden="false" customHeight="false" outlineLevel="0" collapsed="false">
      <c r="A4219" s="81" t="n">
        <v>36682</v>
      </c>
      <c r="B4219" s="82" t="s">
        <v>55</v>
      </c>
      <c r="C4219" s="82" t="s">
        <v>56</v>
      </c>
      <c r="D4219" s="82" t="s">
        <v>108</v>
      </c>
      <c r="E4219" s="82" t="s">
        <v>24</v>
      </c>
      <c r="F4219" s="81"/>
      <c r="G4219" s="82" t="s">
        <v>97</v>
      </c>
      <c r="H4219" s="90" t="n">
        <v>36739</v>
      </c>
      <c r="I4219" s="82" t="n">
        <v>0</v>
      </c>
      <c r="J4219" s="82" t="n">
        <v>0</v>
      </c>
      <c r="K4219" s="83" t="n">
        <f aca="false">IF(J4219=0,0,J4219/I4219)</f>
        <v>0</v>
      </c>
      <c r="L4219" s="83" t="n">
        <f aca="false">I4219/UOM</f>
        <v>0</v>
      </c>
      <c r="M4219" s="83" t="n">
        <f aca="false">J4219/UOM</f>
        <v>0</v>
      </c>
      <c r="N4219" s="84" t="str">
        <f aca="false">IF(F4219="P","PHY",IF(F4219="G","G",E4219))</f>
        <v>P</v>
      </c>
      <c r="O4219" s="84" t="str">
        <f aca="false">IF(ISNA(VLOOKUP(G4219,BadCanCurves,1,FALSE())),VLOOKUP(D4219,FOLIOS,6,FALSE()),"not used")</f>
        <v>not used</v>
      </c>
      <c r="P4219" s="84" t="n">
        <f aca="false">IF($N4219="P",VLOOKUP(H4219,PrcBuckets,2,FALSE()),0)</f>
        <v>5</v>
      </c>
      <c r="Q4219" s="84" t="n">
        <f aca="false">IF($N4219="D",VLOOKUP(H4219,BasisBuckets,2,FALSE()),0)</f>
        <v>0</v>
      </c>
      <c r="R4219" s="84" t="n">
        <f aca="false">IF($N4219="PHY",VLOOKUP(H4219,PGDBuckets,2,FALSE()),0)</f>
        <v>0</v>
      </c>
      <c r="S4219" s="84" t="n">
        <f aca="false">IF($N4219="G",VLOOKUP(H4219,PGDBuckets,2,FALSE()),0)</f>
        <v>0</v>
      </c>
      <c r="T4219" s="84" t="n">
        <f aca="false">SUM(P4219:S4219)</f>
        <v>5</v>
      </c>
      <c r="U4219" s="84" t="str">
        <f aca="false">IF(O4219="not used","-",O4219&amp;N4219&amp;T4219)</f>
        <v>-</v>
      </c>
      <c r="V4219" s="84" t="str">
        <f aca="false">IF(O4219="Not Used","-",VLOOKUP(D4219,FOLIOS,7,FALSE())&amp;H4219)</f>
        <v>-</v>
      </c>
      <c r="W4219" s="84" t="str">
        <f aca="false">IF(U4219="-","-",O4219&amp;E4219&amp;H4219)</f>
        <v>-</v>
      </c>
      <c r="X4219" s="85" t="str">
        <f aca="false">D4219&amp;G4219</f>
        <v>FT-CAND-ERMS-PRCIF-NTHWST/CANB</v>
      </c>
      <c r="AF4219" s="0" t="str">
        <f aca="false">D4219&amp;V4219</f>
        <v>FT-CAND-ERMS-PRC-</v>
      </c>
    </row>
    <row r="4220" customFormat="false" ht="12.75" hidden="false" customHeight="false" outlineLevel="0" collapsed="false">
      <c r="A4220" s="81" t="n">
        <v>36682</v>
      </c>
      <c r="B4220" s="82" t="s">
        <v>55</v>
      </c>
      <c r="C4220" s="82" t="s">
        <v>56</v>
      </c>
      <c r="D4220" s="82" t="s">
        <v>108</v>
      </c>
      <c r="E4220" s="82" t="s">
        <v>24</v>
      </c>
      <c r="F4220" s="81"/>
      <c r="G4220" s="82" t="s">
        <v>97</v>
      </c>
      <c r="H4220" s="90" t="n">
        <v>36770</v>
      </c>
      <c r="I4220" s="82" t="n">
        <v>0</v>
      </c>
      <c r="J4220" s="82" t="n">
        <v>0</v>
      </c>
      <c r="K4220" s="83" t="n">
        <f aca="false">IF(J4220=0,0,J4220/I4220)</f>
        <v>0</v>
      </c>
      <c r="L4220" s="83" t="n">
        <f aca="false">I4220/UOM</f>
        <v>0</v>
      </c>
      <c r="M4220" s="83" t="n">
        <f aca="false">J4220/UOM</f>
        <v>0</v>
      </c>
      <c r="N4220" s="84" t="str">
        <f aca="false">IF(F4220="P","PHY",IF(F4220="G","G",E4220))</f>
        <v>P</v>
      </c>
      <c r="O4220" s="84" t="str">
        <f aca="false">IF(ISNA(VLOOKUP(G4220,BadCanCurves,1,FALSE())),VLOOKUP(D4220,FOLIOS,6,FALSE()),"not used")</f>
        <v>not used</v>
      </c>
      <c r="P4220" s="84" t="n">
        <f aca="false">IF($N4220="P",VLOOKUP(H4220,PrcBuckets,2,FALSE()),0)</f>
        <v>6</v>
      </c>
      <c r="Q4220" s="84" t="n">
        <f aca="false">IF($N4220="D",VLOOKUP(H4220,BasisBuckets,2,FALSE()),0)</f>
        <v>0</v>
      </c>
      <c r="R4220" s="84" t="n">
        <f aca="false">IF($N4220="PHY",VLOOKUP(H4220,PGDBuckets,2,FALSE()),0)</f>
        <v>0</v>
      </c>
      <c r="S4220" s="84" t="n">
        <f aca="false">IF($N4220="G",VLOOKUP(H4220,PGDBuckets,2,FALSE()),0)</f>
        <v>0</v>
      </c>
      <c r="T4220" s="84" t="n">
        <f aca="false">SUM(P4220:S4220)</f>
        <v>6</v>
      </c>
      <c r="U4220" s="84" t="str">
        <f aca="false">IF(O4220="not used","-",O4220&amp;N4220&amp;T4220)</f>
        <v>-</v>
      </c>
      <c r="V4220" s="84" t="str">
        <f aca="false">IF(O4220="Not Used","-",VLOOKUP(D4220,FOLIOS,7,FALSE())&amp;H4220)</f>
        <v>-</v>
      </c>
      <c r="W4220" s="84" t="str">
        <f aca="false">IF(U4220="-","-",O4220&amp;E4220&amp;H4220)</f>
        <v>-</v>
      </c>
      <c r="X4220" s="85" t="str">
        <f aca="false">D4220&amp;G4220</f>
        <v>FT-CAND-ERMS-PRCIF-NTHWST/CANB</v>
      </c>
      <c r="AF4220" s="0" t="str">
        <f aca="false">D4220&amp;V4220</f>
        <v>FT-CAND-ERMS-PRC-</v>
      </c>
    </row>
    <row r="4221" customFormat="false" ht="12.75" hidden="false" customHeight="false" outlineLevel="0" collapsed="false">
      <c r="A4221" s="81" t="n">
        <v>36682</v>
      </c>
      <c r="B4221" s="82" t="s">
        <v>55</v>
      </c>
      <c r="C4221" s="82" t="s">
        <v>56</v>
      </c>
      <c r="D4221" s="82" t="s">
        <v>108</v>
      </c>
      <c r="E4221" s="82" t="s">
        <v>24</v>
      </c>
      <c r="F4221" s="81"/>
      <c r="G4221" s="82" t="s">
        <v>97</v>
      </c>
      <c r="H4221" s="90" t="n">
        <v>36800</v>
      </c>
      <c r="I4221" s="82" t="n">
        <v>0</v>
      </c>
      <c r="J4221" s="82" t="n">
        <v>0</v>
      </c>
      <c r="K4221" s="83" t="n">
        <f aca="false">IF(J4221=0,0,J4221/I4221)</f>
        <v>0</v>
      </c>
      <c r="L4221" s="83" t="n">
        <f aca="false">I4221/UOM</f>
        <v>0</v>
      </c>
      <c r="M4221" s="83" t="n">
        <f aca="false">J4221/UOM</f>
        <v>0</v>
      </c>
      <c r="N4221" s="84" t="str">
        <f aca="false">IF(F4221="P","PHY",IF(F4221="G","G",E4221))</f>
        <v>P</v>
      </c>
      <c r="O4221" s="84" t="str">
        <f aca="false">IF(ISNA(VLOOKUP(G4221,BadCanCurves,1,FALSE())),VLOOKUP(D4221,FOLIOS,6,FALSE()),"not used")</f>
        <v>not used</v>
      </c>
      <c r="P4221" s="84" t="n">
        <f aca="false">IF($N4221="P",VLOOKUP(H4221,PrcBuckets,2,FALSE()),0)</f>
        <v>7</v>
      </c>
      <c r="Q4221" s="84" t="n">
        <f aca="false">IF($N4221="D",VLOOKUP(H4221,BasisBuckets,2,FALSE()),0)</f>
        <v>0</v>
      </c>
      <c r="R4221" s="84" t="n">
        <f aca="false">IF($N4221="PHY",VLOOKUP(H4221,PGDBuckets,2,FALSE()),0)</f>
        <v>0</v>
      </c>
      <c r="S4221" s="84" t="n">
        <f aca="false">IF($N4221="G",VLOOKUP(H4221,PGDBuckets,2,FALSE()),0)</f>
        <v>0</v>
      </c>
      <c r="T4221" s="84" t="n">
        <f aca="false">SUM(P4221:S4221)</f>
        <v>7</v>
      </c>
      <c r="U4221" s="84" t="str">
        <f aca="false">IF(O4221="not used","-",O4221&amp;N4221&amp;T4221)</f>
        <v>-</v>
      </c>
      <c r="V4221" s="84" t="str">
        <f aca="false">IF(O4221="Not Used","-",VLOOKUP(D4221,FOLIOS,7,FALSE())&amp;H4221)</f>
        <v>-</v>
      </c>
      <c r="W4221" s="84" t="str">
        <f aca="false">IF(U4221="-","-",O4221&amp;E4221&amp;H4221)</f>
        <v>-</v>
      </c>
      <c r="X4221" s="85" t="str">
        <f aca="false">D4221&amp;G4221</f>
        <v>FT-CAND-ERMS-PRCIF-NTHWST/CANB</v>
      </c>
      <c r="AF4221" s="0" t="str">
        <f aca="false">D4221&amp;V4221</f>
        <v>FT-CAND-ERMS-PRC-</v>
      </c>
    </row>
    <row r="4222" customFormat="false" ht="12.75" hidden="false" customHeight="false" outlineLevel="0" collapsed="false">
      <c r="A4222" s="81" t="n">
        <v>36682</v>
      </c>
      <c r="B4222" s="82" t="s">
        <v>55</v>
      </c>
      <c r="C4222" s="82" t="s">
        <v>56</v>
      </c>
      <c r="D4222" s="82" t="s">
        <v>108</v>
      </c>
      <c r="E4222" s="82" t="s">
        <v>24</v>
      </c>
      <c r="F4222" s="81"/>
      <c r="G4222" s="82" t="s">
        <v>97</v>
      </c>
      <c r="H4222" s="90" t="n">
        <v>36831</v>
      </c>
      <c r="I4222" s="82" t="n">
        <v>0</v>
      </c>
      <c r="J4222" s="82" t="n">
        <v>0</v>
      </c>
      <c r="K4222" s="83" t="n">
        <f aca="false">IF(J4222=0,0,J4222/I4222)</f>
        <v>0</v>
      </c>
      <c r="L4222" s="83" t="n">
        <f aca="false">I4222/UOM</f>
        <v>0</v>
      </c>
      <c r="M4222" s="83" t="n">
        <f aca="false">J4222/UOM</f>
        <v>0</v>
      </c>
      <c r="N4222" s="84" t="str">
        <f aca="false">IF(F4222="P","PHY",IF(F4222="G","G",E4222))</f>
        <v>P</v>
      </c>
      <c r="O4222" s="84" t="str">
        <f aca="false">IF(ISNA(VLOOKUP(G4222,BadCanCurves,1,FALSE())),VLOOKUP(D4222,FOLIOS,6,FALSE()),"not used")</f>
        <v>not used</v>
      </c>
      <c r="P4222" s="84" t="n">
        <f aca="false">IF($N4222="P",VLOOKUP(H4222,PrcBuckets,2,FALSE()),0)</f>
        <v>8</v>
      </c>
      <c r="Q4222" s="84" t="n">
        <f aca="false">IF($N4222="D",VLOOKUP(H4222,BasisBuckets,2,FALSE()),0)</f>
        <v>0</v>
      </c>
      <c r="R4222" s="84" t="n">
        <f aca="false">IF($N4222="PHY",VLOOKUP(H4222,PGDBuckets,2,FALSE()),0)</f>
        <v>0</v>
      </c>
      <c r="S4222" s="84" t="n">
        <f aca="false">IF($N4222="G",VLOOKUP(H4222,PGDBuckets,2,FALSE()),0)</f>
        <v>0</v>
      </c>
      <c r="T4222" s="84" t="n">
        <f aca="false">SUM(P4222:S4222)</f>
        <v>8</v>
      </c>
      <c r="U4222" s="84" t="str">
        <f aca="false">IF(O4222="not used","-",O4222&amp;N4222&amp;T4222)</f>
        <v>-</v>
      </c>
      <c r="V4222" s="84" t="str">
        <f aca="false">IF(O4222="Not Used","-",VLOOKUP(D4222,FOLIOS,7,FALSE())&amp;H4222)</f>
        <v>-</v>
      </c>
      <c r="W4222" s="84" t="str">
        <f aca="false">IF(U4222="-","-",O4222&amp;E4222&amp;H4222)</f>
        <v>-</v>
      </c>
      <c r="X4222" s="85" t="str">
        <f aca="false">D4222&amp;G4222</f>
        <v>FT-CAND-ERMS-PRCIF-NTHWST/CANB</v>
      </c>
      <c r="AF4222" s="0" t="str">
        <f aca="false">D4222&amp;V4222</f>
        <v>FT-CAND-ERMS-PRC-</v>
      </c>
    </row>
    <row r="4223" customFormat="false" ht="12.75" hidden="false" customHeight="false" outlineLevel="0" collapsed="false">
      <c r="A4223" s="81" t="n">
        <v>36682</v>
      </c>
      <c r="B4223" s="82" t="s">
        <v>55</v>
      </c>
      <c r="C4223" s="82" t="s">
        <v>56</v>
      </c>
      <c r="D4223" s="82" t="s">
        <v>108</v>
      </c>
      <c r="E4223" s="82" t="s">
        <v>24</v>
      </c>
      <c r="F4223" s="81"/>
      <c r="G4223" s="82" t="s">
        <v>97</v>
      </c>
      <c r="H4223" s="90" t="n">
        <v>36861</v>
      </c>
      <c r="I4223" s="82" t="n">
        <v>0</v>
      </c>
      <c r="J4223" s="82" t="n">
        <v>0</v>
      </c>
      <c r="K4223" s="83" t="n">
        <f aca="false">IF(J4223=0,0,J4223/I4223)</f>
        <v>0</v>
      </c>
      <c r="L4223" s="83" t="n">
        <f aca="false">I4223/UOM</f>
        <v>0</v>
      </c>
      <c r="M4223" s="83" t="n">
        <f aca="false">J4223/UOM</f>
        <v>0</v>
      </c>
      <c r="N4223" s="84" t="str">
        <f aca="false">IF(F4223="P","PHY",IF(F4223="G","G",E4223))</f>
        <v>P</v>
      </c>
      <c r="O4223" s="84" t="str">
        <f aca="false">IF(ISNA(VLOOKUP(G4223,BadCanCurves,1,FALSE())),VLOOKUP(D4223,FOLIOS,6,FALSE()),"not used")</f>
        <v>not used</v>
      </c>
      <c r="P4223" s="84" t="n">
        <f aca="false">IF($N4223="P",VLOOKUP(H4223,PrcBuckets,2,FALSE()),0)</f>
        <v>8</v>
      </c>
      <c r="Q4223" s="84" t="n">
        <f aca="false">IF($N4223="D",VLOOKUP(H4223,BasisBuckets,2,FALSE()),0)</f>
        <v>0</v>
      </c>
      <c r="R4223" s="84" t="n">
        <f aca="false">IF($N4223="PHY",VLOOKUP(H4223,PGDBuckets,2,FALSE()),0)</f>
        <v>0</v>
      </c>
      <c r="S4223" s="84" t="n">
        <f aca="false">IF($N4223="G",VLOOKUP(H4223,PGDBuckets,2,FALSE()),0)</f>
        <v>0</v>
      </c>
      <c r="T4223" s="84" t="n">
        <f aca="false">SUM(P4223:S4223)</f>
        <v>8</v>
      </c>
      <c r="U4223" s="84" t="str">
        <f aca="false">IF(O4223="not used","-",O4223&amp;N4223&amp;T4223)</f>
        <v>-</v>
      </c>
      <c r="V4223" s="84" t="str">
        <f aca="false">IF(O4223="Not Used","-",VLOOKUP(D4223,FOLIOS,7,FALSE())&amp;H4223)</f>
        <v>-</v>
      </c>
      <c r="W4223" s="84" t="str">
        <f aca="false">IF(U4223="-","-",O4223&amp;E4223&amp;H4223)</f>
        <v>-</v>
      </c>
      <c r="X4223" s="85" t="str">
        <f aca="false">D4223&amp;G4223</f>
        <v>FT-CAND-ERMS-PRCIF-NTHWST/CANB</v>
      </c>
      <c r="AF4223" s="0" t="str">
        <f aca="false">D4223&amp;V4223</f>
        <v>FT-CAND-ERMS-PRC-</v>
      </c>
    </row>
    <row r="4224" customFormat="false" ht="12.75" hidden="false" customHeight="false" outlineLevel="0" collapsed="false">
      <c r="A4224" s="81" t="n">
        <v>36682</v>
      </c>
      <c r="B4224" s="82" t="s">
        <v>55</v>
      </c>
      <c r="C4224" s="82" t="s">
        <v>56</v>
      </c>
      <c r="D4224" s="82" t="s">
        <v>108</v>
      </c>
      <c r="E4224" s="82" t="s">
        <v>24</v>
      </c>
      <c r="F4224" s="81"/>
      <c r="G4224" s="82" t="s">
        <v>97</v>
      </c>
      <c r="H4224" s="90" t="n">
        <v>36892</v>
      </c>
      <c r="I4224" s="82" t="n">
        <v>0</v>
      </c>
      <c r="J4224" s="82" t="n">
        <v>0</v>
      </c>
      <c r="K4224" s="83" t="n">
        <f aca="false">IF(J4224=0,0,J4224/I4224)</f>
        <v>0</v>
      </c>
      <c r="L4224" s="83" t="n">
        <f aca="false">I4224/UOM</f>
        <v>0</v>
      </c>
      <c r="M4224" s="83" t="n">
        <f aca="false">J4224/UOM</f>
        <v>0</v>
      </c>
      <c r="N4224" s="84" t="str">
        <f aca="false">IF(F4224="P","PHY",IF(F4224="G","G",E4224))</f>
        <v>P</v>
      </c>
      <c r="O4224" s="84" t="str">
        <f aca="false">IF(ISNA(VLOOKUP(G4224,BadCanCurves,1,FALSE())),VLOOKUP(D4224,FOLIOS,6,FALSE()),"not used")</f>
        <v>not used</v>
      </c>
      <c r="P4224" s="84" t="n">
        <f aca="false">IF($N4224="P",VLOOKUP(H4224,PrcBuckets,2,FALSE()),0)</f>
        <v>9</v>
      </c>
      <c r="Q4224" s="84" t="n">
        <f aca="false">IF($N4224="D",VLOOKUP(H4224,BasisBuckets,2,FALSE()),0)</f>
        <v>0</v>
      </c>
      <c r="R4224" s="84" t="n">
        <f aca="false">IF($N4224="PHY",VLOOKUP(H4224,PGDBuckets,2,FALSE()),0)</f>
        <v>0</v>
      </c>
      <c r="S4224" s="84" t="n">
        <f aca="false">IF($N4224="G",VLOOKUP(H4224,PGDBuckets,2,FALSE()),0)</f>
        <v>0</v>
      </c>
      <c r="T4224" s="84" t="n">
        <f aca="false">SUM(P4224:S4224)</f>
        <v>9</v>
      </c>
      <c r="U4224" s="84" t="str">
        <f aca="false">IF(O4224="not used","-",O4224&amp;N4224&amp;T4224)</f>
        <v>-</v>
      </c>
      <c r="V4224" s="84" t="str">
        <f aca="false">IF(O4224="Not Used","-",VLOOKUP(D4224,FOLIOS,7,FALSE())&amp;H4224)</f>
        <v>-</v>
      </c>
      <c r="W4224" s="84" t="str">
        <f aca="false">IF(U4224="-","-",O4224&amp;E4224&amp;H4224)</f>
        <v>-</v>
      </c>
      <c r="X4224" s="85" t="str">
        <f aca="false">D4224&amp;G4224</f>
        <v>FT-CAND-ERMS-PRCIF-NTHWST/CANB</v>
      </c>
      <c r="AF4224" s="0" t="str">
        <f aca="false">D4224&amp;V4224</f>
        <v>FT-CAND-ERMS-PRC-</v>
      </c>
    </row>
    <row r="4225" customFormat="false" ht="12.75" hidden="false" customHeight="false" outlineLevel="0" collapsed="false">
      <c r="A4225" s="81" t="n">
        <v>36682</v>
      </c>
      <c r="B4225" s="82" t="s">
        <v>55</v>
      </c>
      <c r="C4225" s="82" t="s">
        <v>56</v>
      </c>
      <c r="D4225" s="82" t="s">
        <v>108</v>
      </c>
      <c r="E4225" s="82" t="s">
        <v>24</v>
      </c>
      <c r="F4225" s="81"/>
      <c r="G4225" s="82" t="s">
        <v>97</v>
      </c>
      <c r="H4225" s="90" t="n">
        <v>36923</v>
      </c>
      <c r="I4225" s="82" t="n">
        <v>0</v>
      </c>
      <c r="J4225" s="82" t="n">
        <v>0</v>
      </c>
      <c r="K4225" s="83" t="n">
        <f aca="false">IF(J4225=0,0,J4225/I4225)</f>
        <v>0</v>
      </c>
      <c r="L4225" s="83" t="n">
        <f aca="false">I4225/UOM</f>
        <v>0</v>
      </c>
      <c r="M4225" s="83" t="n">
        <f aca="false">J4225/UOM</f>
        <v>0</v>
      </c>
      <c r="N4225" s="84" t="str">
        <f aca="false">IF(F4225="P","PHY",IF(F4225="G","G",E4225))</f>
        <v>P</v>
      </c>
      <c r="O4225" s="84" t="str">
        <f aca="false">IF(ISNA(VLOOKUP(G4225,BadCanCurves,1,FALSE())),VLOOKUP(D4225,FOLIOS,6,FALSE()),"not used")</f>
        <v>not used</v>
      </c>
      <c r="P4225" s="84" t="n">
        <f aca="false">IF($N4225="P",VLOOKUP(H4225,PrcBuckets,2,FALSE()),0)</f>
        <v>9</v>
      </c>
      <c r="Q4225" s="84" t="n">
        <f aca="false">IF($N4225="D",VLOOKUP(H4225,BasisBuckets,2,FALSE()),0)</f>
        <v>0</v>
      </c>
      <c r="R4225" s="84" t="n">
        <f aca="false">IF($N4225="PHY",VLOOKUP(H4225,PGDBuckets,2,FALSE()),0)</f>
        <v>0</v>
      </c>
      <c r="S4225" s="84" t="n">
        <f aca="false">IF($N4225="G",VLOOKUP(H4225,PGDBuckets,2,FALSE()),0)</f>
        <v>0</v>
      </c>
      <c r="T4225" s="84" t="n">
        <f aca="false">SUM(P4225:S4225)</f>
        <v>9</v>
      </c>
      <c r="U4225" s="84" t="str">
        <f aca="false">IF(O4225="not used","-",O4225&amp;N4225&amp;T4225)</f>
        <v>-</v>
      </c>
      <c r="V4225" s="84" t="str">
        <f aca="false">IF(O4225="Not Used","-",VLOOKUP(D4225,FOLIOS,7,FALSE())&amp;H4225)</f>
        <v>-</v>
      </c>
      <c r="W4225" s="84" t="str">
        <f aca="false">IF(U4225="-","-",O4225&amp;E4225&amp;H4225)</f>
        <v>-</v>
      </c>
      <c r="X4225" s="85" t="str">
        <f aca="false">D4225&amp;G4225</f>
        <v>FT-CAND-ERMS-PRCIF-NTHWST/CANB</v>
      </c>
      <c r="AF4225" s="0" t="str">
        <f aca="false">D4225&amp;V4225</f>
        <v>FT-CAND-ERMS-PRC-</v>
      </c>
    </row>
    <row r="4226" customFormat="false" ht="12.75" hidden="false" customHeight="false" outlineLevel="0" collapsed="false">
      <c r="A4226" s="81" t="n">
        <v>36682</v>
      </c>
      <c r="B4226" s="82" t="s">
        <v>55</v>
      </c>
      <c r="C4226" s="82" t="s">
        <v>56</v>
      </c>
      <c r="D4226" s="82" t="s">
        <v>108</v>
      </c>
      <c r="E4226" s="82" t="s">
        <v>24</v>
      </c>
      <c r="F4226" s="81"/>
      <c r="G4226" s="82" t="s">
        <v>97</v>
      </c>
      <c r="H4226" s="90" t="n">
        <v>36951</v>
      </c>
      <c r="I4226" s="82" t="n">
        <v>0</v>
      </c>
      <c r="J4226" s="82" t="n">
        <v>0</v>
      </c>
      <c r="K4226" s="83" t="n">
        <f aca="false">IF(J4226=0,0,J4226/I4226)</f>
        <v>0</v>
      </c>
      <c r="L4226" s="83" t="n">
        <f aca="false">I4226/UOM</f>
        <v>0</v>
      </c>
      <c r="M4226" s="83" t="n">
        <f aca="false">J4226/UOM</f>
        <v>0</v>
      </c>
      <c r="N4226" s="84" t="str">
        <f aca="false">IF(F4226="P","PHY",IF(F4226="G","G",E4226))</f>
        <v>P</v>
      </c>
      <c r="O4226" s="84" t="str">
        <f aca="false">IF(ISNA(VLOOKUP(G4226,BadCanCurves,1,FALSE())),VLOOKUP(D4226,FOLIOS,6,FALSE()),"not used")</f>
        <v>not used</v>
      </c>
      <c r="P4226" s="84" t="n">
        <f aca="false">IF($N4226="P",VLOOKUP(H4226,PrcBuckets,2,FALSE()),0)</f>
        <v>9</v>
      </c>
      <c r="Q4226" s="84" t="n">
        <f aca="false">IF($N4226="D",VLOOKUP(H4226,BasisBuckets,2,FALSE()),0)</f>
        <v>0</v>
      </c>
      <c r="R4226" s="84" t="n">
        <f aca="false">IF($N4226="PHY",VLOOKUP(H4226,PGDBuckets,2,FALSE()),0)</f>
        <v>0</v>
      </c>
      <c r="S4226" s="84" t="n">
        <f aca="false">IF($N4226="G",VLOOKUP(H4226,PGDBuckets,2,FALSE()),0)</f>
        <v>0</v>
      </c>
      <c r="T4226" s="84" t="n">
        <f aca="false">SUM(P4226:S4226)</f>
        <v>9</v>
      </c>
      <c r="U4226" s="84" t="str">
        <f aca="false">IF(O4226="not used","-",O4226&amp;N4226&amp;T4226)</f>
        <v>-</v>
      </c>
      <c r="V4226" s="84" t="str">
        <f aca="false">IF(O4226="Not Used","-",VLOOKUP(D4226,FOLIOS,7,FALSE())&amp;H4226)</f>
        <v>-</v>
      </c>
      <c r="W4226" s="84" t="str">
        <f aca="false">IF(U4226="-","-",O4226&amp;E4226&amp;H4226)</f>
        <v>-</v>
      </c>
      <c r="X4226" s="85" t="str">
        <f aca="false">D4226&amp;G4226</f>
        <v>FT-CAND-ERMS-PRCIF-NTHWST/CANB</v>
      </c>
      <c r="AF4226" s="0" t="str">
        <f aca="false">D4226&amp;V4226</f>
        <v>FT-CAND-ERMS-PRC-</v>
      </c>
    </row>
    <row r="4227" customFormat="false" ht="12.75" hidden="false" customHeight="false" outlineLevel="0" collapsed="false">
      <c r="A4227" s="81" t="n">
        <v>36682</v>
      </c>
      <c r="B4227" s="82" t="s">
        <v>55</v>
      </c>
      <c r="C4227" s="82" t="s">
        <v>56</v>
      </c>
      <c r="D4227" s="82" t="s">
        <v>108</v>
      </c>
      <c r="E4227" s="82" t="s">
        <v>24</v>
      </c>
      <c r="F4227" s="81"/>
      <c r="G4227" s="82" t="s">
        <v>98</v>
      </c>
      <c r="H4227" s="90" t="n">
        <v>36708</v>
      </c>
      <c r="I4227" s="82" t="n">
        <v>0</v>
      </c>
      <c r="J4227" s="82" t="n">
        <v>0</v>
      </c>
      <c r="K4227" s="83" t="n">
        <f aca="false">IF(J4227=0,0,J4227/I4227)</f>
        <v>0</v>
      </c>
      <c r="L4227" s="83" t="n">
        <f aca="false">I4227/UOM</f>
        <v>0</v>
      </c>
      <c r="M4227" s="83" t="n">
        <f aca="false">J4227/UOM</f>
        <v>0</v>
      </c>
      <c r="N4227" s="84" t="str">
        <f aca="false">IF(F4227="P","PHY",IF(F4227="G","G",E4227))</f>
        <v>P</v>
      </c>
      <c r="O4227" s="84" t="str">
        <f aca="false">IF(ISNA(VLOOKUP(G4227,BadCanCurves,1,FALSE())),VLOOKUP(D4227,FOLIOS,6,FALSE()),"not used")</f>
        <v>not used</v>
      </c>
      <c r="P4227" s="84" t="n">
        <f aca="false">IF($N4227="P",VLOOKUP(H4227,PrcBuckets,2,FALSE()),0)</f>
        <v>4</v>
      </c>
      <c r="Q4227" s="84" t="n">
        <f aca="false">IF($N4227="D",VLOOKUP(H4227,BasisBuckets,2,FALSE()),0)</f>
        <v>0</v>
      </c>
      <c r="R4227" s="84" t="n">
        <f aca="false">IF($N4227="PHY",VLOOKUP(H4227,PGDBuckets,2,FALSE()),0)</f>
        <v>0</v>
      </c>
      <c r="S4227" s="84" t="n">
        <f aca="false">IF($N4227="G",VLOOKUP(H4227,PGDBuckets,2,FALSE()),0)</f>
        <v>0</v>
      </c>
      <c r="T4227" s="84" t="n">
        <f aca="false">SUM(P4227:S4227)</f>
        <v>4</v>
      </c>
      <c r="U4227" s="84" t="str">
        <f aca="false">IF(O4227="not used","-",O4227&amp;N4227&amp;T4227)</f>
        <v>-</v>
      </c>
      <c r="V4227" s="84" t="str">
        <f aca="false">IF(O4227="Not Used","-",VLOOKUP(D4227,FOLIOS,7,FALSE())&amp;H4227)</f>
        <v>-</v>
      </c>
      <c r="W4227" s="84" t="str">
        <f aca="false">IF(U4227="-","-",O4227&amp;E4227&amp;H4227)</f>
        <v>-</v>
      </c>
      <c r="X4227" s="85" t="str">
        <f aca="false">D4227&amp;G4227</f>
        <v>FT-CAND-ERMS-PRCNG</v>
      </c>
      <c r="AF4227" s="0" t="str">
        <f aca="false">D4227&amp;V4227</f>
        <v>FT-CAND-ERMS-PRC-</v>
      </c>
    </row>
    <row r="4228" customFormat="false" ht="12.75" hidden="false" customHeight="false" outlineLevel="0" collapsed="false">
      <c r="A4228" s="81" t="n">
        <v>36682</v>
      </c>
      <c r="B4228" s="82" t="s">
        <v>55</v>
      </c>
      <c r="C4228" s="82" t="s">
        <v>56</v>
      </c>
      <c r="D4228" s="82" t="s">
        <v>108</v>
      </c>
      <c r="E4228" s="82" t="s">
        <v>24</v>
      </c>
      <c r="F4228" s="81"/>
      <c r="G4228" s="82" t="s">
        <v>98</v>
      </c>
      <c r="H4228" s="90" t="n">
        <v>36739</v>
      </c>
      <c r="I4228" s="82" t="n">
        <v>0</v>
      </c>
      <c r="J4228" s="82" t="n">
        <v>0</v>
      </c>
      <c r="K4228" s="83" t="n">
        <f aca="false">IF(J4228=0,0,J4228/I4228)</f>
        <v>0</v>
      </c>
      <c r="L4228" s="83" t="n">
        <f aca="false">I4228/UOM</f>
        <v>0</v>
      </c>
      <c r="M4228" s="83" t="n">
        <f aca="false">J4228/UOM</f>
        <v>0</v>
      </c>
      <c r="N4228" s="84" t="str">
        <f aca="false">IF(F4228="P","PHY",IF(F4228="G","G",E4228))</f>
        <v>P</v>
      </c>
      <c r="O4228" s="84" t="str">
        <f aca="false">IF(ISNA(VLOOKUP(G4228,BadCanCurves,1,FALSE())),VLOOKUP(D4228,FOLIOS,6,FALSE()),"not used")</f>
        <v>not used</v>
      </c>
      <c r="P4228" s="84" t="n">
        <f aca="false">IF($N4228="P",VLOOKUP(H4228,PrcBuckets,2,FALSE()),0)</f>
        <v>5</v>
      </c>
      <c r="Q4228" s="84" t="n">
        <f aca="false">IF($N4228="D",VLOOKUP(H4228,BasisBuckets,2,FALSE()),0)</f>
        <v>0</v>
      </c>
      <c r="R4228" s="84" t="n">
        <f aca="false">IF($N4228="PHY",VLOOKUP(H4228,PGDBuckets,2,FALSE()),0)</f>
        <v>0</v>
      </c>
      <c r="S4228" s="84" t="n">
        <f aca="false">IF($N4228="G",VLOOKUP(H4228,PGDBuckets,2,FALSE()),0)</f>
        <v>0</v>
      </c>
      <c r="T4228" s="84" t="n">
        <f aca="false">SUM(P4228:S4228)</f>
        <v>5</v>
      </c>
      <c r="U4228" s="84" t="str">
        <f aca="false">IF(O4228="not used","-",O4228&amp;N4228&amp;T4228)</f>
        <v>-</v>
      </c>
      <c r="V4228" s="84" t="str">
        <f aca="false">IF(O4228="Not Used","-",VLOOKUP(D4228,FOLIOS,7,FALSE())&amp;H4228)</f>
        <v>-</v>
      </c>
      <c r="W4228" s="84" t="str">
        <f aca="false">IF(U4228="-","-",O4228&amp;E4228&amp;H4228)</f>
        <v>-</v>
      </c>
      <c r="X4228" s="85" t="str">
        <f aca="false">D4228&amp;G4228</f>
        <v>FT-CAND-ERMS-PRCNG</v>
      </c>
      <c r="AF4228" s="0" t="str">
        <f aca="false">D4228&amp;V4228</f>
        <v>FT-CAND-ERMS-PRC-</v>
      </c>
    </row>
    <row r="4229" customFormat="false" ht="12.75" hidden="false" customHeight="false" outlineLevel="0" collapsed="false">
      <c r="A4229" s="81" t="n">
        <v>36682</v>
      </c>
      <c r="B4229" s="82" t="s">
        <v>55</v>
      </c>
      <c r="C4229" s="82" t="s">
        <v>56</v>
      </c>
      <c r="D4229" s="82" t="s">
        <v>108</v>
      </c>
      <c r="E4229" s="82" t="s">
        <v>24</v>
      </c>
      <c r="F4229" s="81"/>
      <c r="G4229" s="82" t="s">
        <v>98</v>
      </c>
      <c r="H4229" s="90" t="n">
        <v>36770</v>
      </c>
      <c r="I4229" s="82" t="n">
        <v>0</v>
      </c>
      <c r="J4229" s="82" t="n">
        <v>0</v>
      </c>
      <c r="K4229" s="83" t="n">
        <f aca="false">IF(J4229=0,0,J4229/I4229)</f>
        <v>0</v>
      </c>
      <c r="L4229" s="83" t="n">
        <f aca="false">I4229/UOM</f>
        <v>0</v>
      </c>
      <c r="M4229" s="83" t="n">
        <f aca="false">J4229/UOM</f>
        <v>0</v>
      </c>
      <c r="N4229" s="84" t="str">
        <f aca="false">IF(F4229="P","PHY",IF(F4229="G","G",E4229))</f>
        <v>P</v>
      </c>
      <c r="O4229" s="84" t="str">
        <f aca="false">IF(ISNA(VLOOKUP(G4229,BadCanCurves,1,FALSE())),VLOOKUP(D4229,FOLIOS,6,FALSE()),"not used")</f>
        <v>not used</v>
      </c>
      <c r="P4229" s="84" t="n">
        <f aca="false">IF($N4229="P",VLOOKUP(H4229,PrcBuckets,2,FALSE()),0)</f>
        <v>6</v>
      </c>
      <c r="Q4229" s="84" t="n">
        <f aca="false">IF($N4229="D",VLOOKUP(H4229,BasisBuckets,2,FALSE()),0)</f>
        <v>0</v>
      </c>
      <c r="R4229" s="84" t="n">
        <f aca="false">IF($N4229="PHY",VLOOKUP(H4229,PGDBuckets,2,FALSE()),0)</f>
        <v>0</v>
      </c>
      <c r="S4229" s="84" t="n">
        <f aca="false">IF($N4229="G",VLOOKUP(H4229,PGDBuckets,2,FALSE()),0)</f>
        <v>0</v>
      </c>
      <c r="T4229" s="84" t="n">
        <f aca="false">SUM(P4229:S4229)</f>
        <v>6</v>
      </c>
      <c r="U4229" s="84" t="str">
        <f aca="false">IF(O4229="not used","-",O4229&amp;N4229&amp;T4229)</f>
        <v>-</v>
      </c>
      <c r="V4229" s="84" t="str">
        <f aca="false">IF(O4229="Not Used","-",VLOOKUP(D4229,FOLIOS,7,FALSE())&amp;H4229)</f>
        <v>-</v>
      </c>
      <c r="W4229" s="84" t="str">
        <f aca="false">IF(U4229="-","-",O4229&amp;E4229&amp;H4229)</f>
        <v>-</v>
      </c>
      <c r="X4229" s="85" t="str">
        <f aca="false">D4229&amp;G4229</f>
        <v>FT-CAND-ERMS-PRCNG</v>
      </c>
      <c r="AF4229" s="0" t="str">
        <f aca="false">D4229&amp;V4229</f>
        <v>FT-CAND-ERMS-PRC-</v>
      </c>
    </row>
    <row r="4230" customFormat="false" ht="12.75" hidden="false" customHeight="false" outlineLevel="0" collapsed="false">
      <c r="A4230" s="81" t="n">
        <v>36682</v>
      </c>
      <c r="B4230" s="82" t="s">
        <v>55</v>
      </c>
      <c r="C4230" s="82" t="s">
        <v>56</v>
      </c>
      <c r="D4230" s="82" t="s">
        <v>108</v>
      </c>
      <c r="E4230" s="82" t="s">
        <v>24</v>
      </c>
      <c r="F4230" s="81"/>
      <c r="G4230" s="82" t="s">
        <v>98</v>
      </c>
      <c r="H4230" s="90" t="n">
        <v>36800</v>
      </c>
      <c r="I4230" s="82" t="n">
        <v>0</v>
      </c>
      <c r="J4230" s="82" t="n">
        <v>0</v>
      </c>
      <c r="K4230" s="83" t="n">
        <f aca="false">IF(J4230=0,0,J4230/I4230)</f>
        <v>0</v>
      </c>
      <c r="L4230" s="83" t="n">
        <f aca="false">I4230/UOM</f>
        <v>0</v>
      </c>
      <c r="M4230" s="83" t="n">
        <f aca="false">J4230/UOM</f>
        <v>0</v>
      </c>
      <c r="N4230" s="84" t="str">
        <f aca="false">IF(F4230="P","PHY",IF(F4230="G","G",E4230))</f>
        <v>P</v>
      </c>
      <c r="O4230" s="84" t="str">
        <f aca="false">IF(ISNA(VLOOKUP(G4230,BadCanCurves,1,FALSE())),VLOOKUP(D4230,FOLIOS,6,FALSE()),"not used")</f>
        <v>not used</v>
      </c>
      <c r="P4230" s="84" t="n">
        <f aca="false">IF($N4230="P",VLOOKUP(H4230,PrcBuckets,2,FALSE()),0)</f>
        <v>7</v>
      </c>
      <c r="Q4230" s="84" t="n">
        <f aca="false">IF($N4230="D",VLOOKUP(H4230,BasisBuckets,2,FALSE()),0)</f>
        <v>0</v>
      </c>
      <c r="R4230" s="84" t="n">
        <f aca="false">IF($N4230="PHY",VLOOKUP(H4230,PGDBuckets,2,FALSE()),0)</f>
        <v>0</v>
      </c>
      <c r="S4230" s="84" t="n">
        <f aca="false">IF($N4230="G",VLOOKUP(H4230,PGDBuckets,2,FALSE()),0)</f>
        <v>0</v>
      </c>
      <c r="T4230" s="84" t="n">
        <f aca="false">SUM(P4230:S4230)</f>
        <v>7</v>
      </c>
      <c r="U4230" s="84" t="str">
        <f aca="false">IF(O4230="not used","-",O4230&amp;N4230&amp;T4230)</f>
        <v>-</v>
      </c>
      <c r="V4230" s="84" t="str">
        <f aca="false">IF(O4230="Not Used","-",VLOOKUP(D4230,FOLIOS,7,FALSE())&amp;H4230)</f>
        <v>-</v>
      </c>
      <c r="W4230" s="84" t="str">
        <f aca="false">IF(U4230="-","-",O4230&amp;E4230&amp;H4230)</f>
        <v>-</v>
      </c>
      <c r="X4230" s="85" t="str">
        <f aca="false">D4230&amp;G4230</f>
        <v>FT-CAND-ERMS-PRCNG</v>
      </c>
      <c r="AF4230" s="0" t="str">
        <f aca="false">D4230&amp;V4230</f>
        <v>FT-CAND-ERMS-PRC-</v>
      </c>
    </row>
    <row r="4231" customFormat="false" ht="12.75" hidden="false" customHeight="false" outlineLevel="0" collapsed="false">
      <c r="A4231" s="81" t="n">
        <v>36682</v>
      </c>
      <c r="B4231" s="82" t="s">
        <v>55</v>
      </c>
      <c r="C4231" s="82" t="s">
        <v>56</v>
      </c>
      <c r="D4231" s="82" t="s">
        <v>108</v>
      </c>
      <c r="E4231" s="82" t="s">
        <v>24</v>
      </c>
      <c r="F4231" s="81"/>
      <c r="G4231" s="82" t="s">
        <v>98</v>
      </c>
      <c r="H4231" s="90" t="n">
        <v>36831</v>
      </c>
      <c r="I4231" s="82" t="n">
        <v>0</v>
      </c>
      <c r="J4231" s="82" t="n">
        <v>0</v>
      </c>
      <c r="K4231" s="83" t="n">
        <f aca="false">IF(J4231=0,0,J4231/I4231)</f>
        <v>0</v>
      </c>
      <c r="L4231" s="83" t="n">
        <f aca="false">I4231/UOM</f>
        <v>0</v>
      </c>
      <c r="M4231" s="83" t="n">
        <f aca="false">J4231/UOM</f>
        <v>0</v>
      </c>
      <c r="N4231" s="84" t="str">
        <f aca="false">IF(F4231="P","PHY",IF(F4231="G","G",E4231))</f>
        <v>P</v>
      </c>
      <c r="O4231" s="84" t="str">
        <f aca="false">IF(ISNA(VLOOKUP(G4231,BadCanCurves,1,FALSE())),VLOOKUP(D4231,FOLIOS,6,FALSE()),"not used")</f>
        <v>not used</v>
      </c>
      <c r="P4231" s="84" t="n">
        <f aca="false">IF($N4231="P",VLOOKUP(H4231,PrcBuckets,2,FALSE()),0)</f>
        <v>8</v>
      </c>
      <c r="Q4231" s="84" t="n">
        <f aca="false">IF($N4231="D",VLOOKUP(H4231,BasisBuckets,2,FALSE()),0)</f>
        <v>0</v>
      </c>
      <c r="R4231" s="84" t="n">
        <f aca="false">IF($N4231="PHY",VLOOKUP(H4231,PGDBuckets,2,FALSE()),0)</f>
        <v>0</v>
      </c>
      <c r="S4231" s="84" t="n">
        <f aca="false">IF($N4231="G",VLOOKUP(H4231,PGDBuckets,2,FALSE()),0)</f>
        <v>0</v>
      </c>
      <c r="T4231" s="84" t="n">
        <f aca="false">SUM(P4231:S4231)</f>
        <v>8</v>
      </c>
      <c r="U4231" s="84" t="str">
        <f aca="false">IF(O4231="not used","-",O4231&amp;N4231&amp;T4231)</f>
        <v>-</v>
      </c>
      <c r="V4231" s="84" t="str">
        <f aca="false">IF(O4231="Not Used","-",VLOOKUP(D4231,FOLIOS,7,FALSE())&amp;H4231)</f>
        <v>-</v>
      </c>
      <c r="W4231" s="84" t="str">
        <f aca="false">IF(U4231="-","-",O4231&amp;E4231&amp;H4231)</f>
        <v>-</v>
      </c>
      <c r="X4231" s="85" t="str">
        <f aca="false">D4231&amp;G4231</f>
        <v>FT-CAND-ERMS-PRCNG</v>
      </c>
      <c r="AF4231" s="0" t="str">
        <f aca="false">D4231&amp;V4231</f>
        <v>FT-CAND-ERMS-PRC-</v>
      </c>
    </row>
    <row r="4232" customFormat="false" ht="12.75" hidden="false" customHeight="false" outlineLevel="0" collapsed="false">
      <c r="A4232" s="81" t="n">
        <v>36682</v>
      </c>
      <c r="B4232" s="82" t="s">
        <v>55</v>
      </c>
      <c r="C4232" s="82" t="s">
        <v>56</v>
      </c>
      <c r="D4232" s="82" t="s">
        <v>108</v>
      </c>
      <c r="E4232" s="82" t="s">
        <v>24</v>
      </c>
      <c r="F4232" s="81"/>
      <c r="G4232" s="82" t="s">
        <v>98</v>
      </c>
      <c r="H4232" s="90" t="n">
        <v>36861</v>
      </c>
      <c r="I4232" s="82" t="n">
        <v>0</v>
      </c>
      <c r="J4232" s="82" t="n">
        <v>0</v>
      </c>
      <c r="K4232" s="83" t="n">
        <f aca="false">IF(J4232=0,0,J4232/I4232)</f>
        <v>0</v>
      </c>
      <c r="L4232" s="83" t="n">
        <f aca="false">I4232/UOM</f>
        <v>0</v>
      </c>
      <c r="M4232" s="83" t="n">
        <f aca="false">J4232/UOM</f>
        <v>0</v>
      </c>
      <c r="N4232" s="84" t="str">
        <f aca="false">IF(F4232="P","PHY",IF(F4232="G","G",E4232))</f>
        <v>P</v>
      </c>
      <c r="O4232" s="84" t="str">
        <f aca="false">IF(ISNA(VLOOKUP(G4232,BadCanCurves,1,FALSE())),VLOOKUP(D4232,FOLIOS,6,FALSE()),"not used")</f>
        <v>not used</v>
      </c>
      <c r="P4232" s="84" t="n">
        <f aca="false">IF($N4232="P",VLOOKUP(H4232,PrcBuckets,2,FALSE()),0)</f>
        <v>8</v>
      </c>
      <c r="Q4232" s="84" t="n">
        <f aca="false">IF($N4232="D",VLOOKUP(H4232,BasisBuckets,2,FALSE()),0)</f>
        <v>0</v>
      </c>
      <c r="R4232" s="84" t="n">
        <f aca="false">IF($N4232="PHY",VLOOKUP(H4232,PGDBuckets,2,FALSE()),0)</f>
        <v>0</v>
      </c>
      <c r="S4232" s="84" t="n">
        <f aca="false">IF($N4232="G",VLOOKUP(H4232,PGDBuckets,2,FALSE()),0)</f>
        <v>0</v>
      </c>
      <c r="T4232" s="84" t="n">
        <f aca="false">SUM(P4232:S4232)</f>
        <v>8</v>
      </c>
      <c r="U4232" s="84" t="str">
        <f aca="false">IF(O4232="not used","-",O4232&amp;N4232&amp;T4232)</f>
        <v>-</v>
      </c>
      <c r="V4232" s="84" t="str">
        <f aca="false">IF(O4232="Not Used","-",VLOOKUP(D4232,FOLIOS,7,FALSE())&amp;H4232)</f>
        <v>-</v>
      </c>
      <c r="W4232" s="84" t="str">
        <f aca="false">IF(U4232="-","-",O4232&amp;E4232&amp;H4232)</f>
        <v>-</v>
      </c>
      <c r="X4232" s="85" t="str">
        <f aca="false">D4232&amp;G4232</f>
        <v>FT-CAND-ERMS-PRCNG</v>
      </c>
      <c r="AF4232" s="0" t="str">
        <f aca="false">D4232&amp;V4232</f>
        <v>FT-CAND-ERMS-PRC-</v>
      </c>
    </row>
    <row r="4233" customFormat="false" ht="12.75" hidden="false" customHeight="false" outlineLevel="0" collapsed="false">
      <c r="A4233" s="81" t="n">
        <v>36682</v>
      </c>
      <c r="B4233" s="82" t="s">
        <v>55</v>
      </c>
      <c r="C4233" s="82" t="s">
        <v>56</v>
      </c>
      <c r="D4233" s="82" t="s">
        <v>108</v>
      </c>
      <c r="E4233" s="82" t="s">
        <v>24</v>
      </c>
      <c r="F4233" s="81"/>
      <c r="G4233" s="82" t="s">
        <v>98</v>
      </c>
      <c r="H4233" s="90" t="n">
        <v>36892</v>
      </c>
      <c r="I4233" s="82" t="n">
        <v>0</v>
      </c>
      <c r="J4233" s="82" t="n">
        <v>0</v>
      </c>
      <c r="K4233" s="83" t="n">
        <f aca="false">IF(J4233=0,0,J4233/I4233)</f>
        <v>0</v>
      </c>
      <c r="L4233" s="83" t="n">
        <f aca="false">I4233/UOM</f>
        <v>0</v>
      </c>
      <c r="M4233" s="83" t="n">
        <f aca="false">J4233/UOM</f>
        <v>0</v>
      </c>
      <c r="N4233" s="84" t="str">
        <f aca="false">IF(F4233="P","PHY",IF(F4233="G","G",E4233))</f>
        <v>P</v>
      </c>
      <c r="O4233" s="84" t="str">
        <f aca="false">IF(ISNA(VLOOKUP(G4233,BadCanCurves,1,FALSE())),VLOOKUP(D4233,FOLIOS,6,FALSE()),"not used")</f>
        <v>not used</v>
      </c>
      <c r="P4233" s="84" t="n">
        <f aca="false">IF($N4233="P",VLOOKUP(H4233,PrcBuckets,2,FALSE()),0)</f>
        <v>9</v>
      </c>
      <c r="Q4233" s="84" t="n">
        <f aca="false">IF($N4233="D",VLOOKUP(H4233,BasisBuckets,2,FALSE()),0)</f>
        <v>0</v>
      </c>
      <c r="R4233" s="84" t="n">
        <f aca="false">IF($N4233="PHY",VLOOKUP(H4233,PGDBuckets,2,FALSE()),0)</f>
        <v>0</v>
      </c>
      <c r="S4233" s="84" t="n">
        <f aca="false">IF($N4233="G",VLOOKUP(H4233,PGDBuckets,2,FALSE()),0)</f>
        <v>0</v>
      </c>
      <c r="T4233" s="84" t="n">
        <f aca="false">SUM(P4233:S4233)</f>
        <v>9</v>
      </c>
      <c r="U4233" s="84" t="str">
        <f aca="false">IF(O4233="not used","-",O4233&amp;N4233&amp;T4233)</f>
        <v>-</v>
      </c>
      <c r="V4233" s="84" t="str">
        <f aca="false">IF(O4233="Not Used","-",VLOOKUP(D4233,FOLIOS,7,FALSE())&amp;H4233)</f>
        <v>-</v>
      </c>
      <c r="W4233" s="84" t="str">
        <f aca="false">IF(U4233="-","-",O4233&amp;E4233&amp;H4233)</f>
        <v>-</v>
      </c>
      <c r="X4233" s="85" t="str">
        <f aca="false">D4233&amp;G4233</f>
        <v>FT-CAND-ERMS-PRCNG</v>
      </c>
      <c r="AF4233" s="0" t="str">
        <f aca="false">D4233&amp;V4233</f>
        <v>FT-CAND-ERMS-PRC-</v>
      </c>
    </row>
    <row r="4234" customFormat="false" ht="12.75" hidden="false" customHeight="false" outlineLevel="0" collapsed="false">
      <c r="A4234" s="81" t="n">
        <v>36682</v>
      </c>
      <c r="B4234" s="82" t="s">
        <v>55</v>
      </c>
      <c r="C4234" s="82" t="s">
        <v>56</v>
      </c>
      <c r="D4234" s="82" t="s">
        <v>108</v>
      </c>
      <c r="E4234" s="82" t="s">
        <v>24</v>
      </c>
      <c r="F4234" s="81"/>
      <c r="G4234" s="82" t="s">
        <v>98</v>
      </c>
      <c r="H4234" s="90" t="n">
        <v>36923</v>
      </c>
      <c r="I4234" s="82" t="n">
        <v>0</v>
      </c>
      <c r="J4234" s="82" t="n">
        <v>0</v>
      </c>
      <c r="K4234" s="83" t="n">
        <f aca="false">IF(J4234=0,0,J4234/I4234)</f>
        <v>0</v>
      </c>
      <c r="L4234" s="83" t="n">
        <f aca="false">I4234/UOM</f>
        <v>0</v>
      </c>
      <c r="M4234" s="83" t="n">
        <f aca="false">J4234/UOM</f>
        <v>0</v>
      </c>
      <c r="N4234" s="84" t="str">
        <f aca="false">IF(F4234="P","PHY",IF(F4234="G","G",E4234))</f>
        <v>P</v>
      </c>
      <c r="O4234" s="84" t="str">
        <f aca="false">IF(ISNA(VLOOKUP(G4234,BadCanCurves,1,FALSE())),VLOOKUP(D4234,FOLIOS,6,FALSE()),"not used")</f>
        <v>not used</v>
      </c>
      <c r="P4234" s="84" t="n">
        <f aca="false">IF($N4234="P",VLOOKUP(H4234,PrcBuckets,2,FALSE()),0)</f>
        <v>9</v>
      </c>
      <c r="Q4234" s="84" t="n">
        <f aca="false">IF($N4234="D",VLOOKUP(H4234,BasisBuckets,2,FALSE()),0)</f>
        <v>0</v>
      </c>
      <c r="R4234" s="84" t="n">
        <f aca="false">IF($N4234="PHY",VLOOKUP(H4234,PGDBuckets,2,FALSE()),0)</f>
        <v>0</v>
      </c>
      <c r="S4234" s="84" t="n">
        <f aca="false">IF($N4234="G",VLOOKUP(H4234,PGDBuckets,2,FALSE()),0)</f>
        <v>0</v>
      </c>
      <c r="T4234" s="84" t="n">
        <f aca="false">SUM(P4234:S4234)</f>
        <v>9</v>
      </c>
      <c r="U4234" s="84" t="str">
        <f aca="false">IF(O4234="not used","-",O4234&amp;N4234&amp;T4234)</f>
        <v>-</v>
      </c>
      <c r="V4234" s="84" t="str">
        <f aca="false">IF(O4234="Not Used","-",VLOOKUP(D4234,FOLIOS,7,FALSE())&amp;H4234)</f>
        <v>-</v>
      </c>
      <c r="W4234" s="84" t="str">
        <f aca="false">IF(U4234="-","-",O4234&amp;E4234&amp;H4234)</f>
        <v>-</v>
      </c>
      <c r="X4234" s="85" t="str">
        <f aca="false">D4234&amp;G4234</f>
        <v>FT-CAND-ERMS-PRCNG</v>
      </c>
      <c r="AF4234" s="0" t="str">
        <f aca="false">D4234&amp;V4234</f>
        <v>FT-CAND-ERMS-PRC-</v>
      </c>
    </row>
    <row r="4235" customFormat="false" ht="12.75" hidden="false" customHeight="false" outlineLevel="0" collapsed="false">
      <c r="A4235" s="81" t="n">
        <v>36682</v>
      </c>
      <c r="B4235" s="82" t="s">
        <v>55</v>
      </c>
      <c r="C4235" s="82" t="s">
        <v>56</v>
      </c>
      <c r="D4235" s="82" t="s">
        <v>108</v>
      </c>
      <c r="E4235" s="82" t="s">
        <v>24</v>
      </c>
      <c r="F4235" s="81"/>
      <c r="G4235" s="82" t="s">
        <v>98</v>
      </c>
      <c r="H4235" s="90" t="n">
        <v>36951</v>
      </c>
      <c r="I4235" s="82" t="n">
        <v>0</v>
      </c>
      <c r="J4235" s="82" t="n">
        <v>0</v>
      </c>
      <c r="K4235" s="83" t="n">
        <f aca="false">IF(J4235=0,0,J4235/I4235)</f>
        <v>0</v>
      </c>
      <c r="L4235" s="83" t="n">
        <f aca="false">I4235/UOM</f>
        <v>0</v>
      </c>
      <c r="M4235" s="83" t="n">
        <f aca="false">J4235/UOM</f>
        <v>0</v>
      </c>
      <c r="N4235" s="84" t="str">
        <f aca="false">IF(F4235="P","PHY",IF(F4235="G","G",E4235))</f>
        <v>P</v>
      </c>
      <c r="O4235" s="84" t="str">
        <f aca="false">IF(ISNA(VLOOKUP(G4235,BadCanCurves,1,FALSE())),VLOOKUP(D4235,FOLIOS,6,FALSE()),"not used")</f>
        <v>not used</v>
      </c>
      <c r="P4235" s="84" t="n">
        <f aca="false">IF($N4235="P",VLOOKUP(H4235,PrcBuckets,2,FALSE()),0)</f>
        <v>9</v>
      </c>
      <c r="Q4235" s="84" t="n">
        <f aca="false">IF($N4235="D",VLOOKUP(H4235,BasisBuckets,2,FALSE()),0)</f>
        <v>0</v>
      </c>
      <c r="R4235" s="84" t="n">
        <f aca="false">IF($N4235="PHY",VLOOKUP(H4235,PGDBuckets,2,FALSE()),0)</f>
        <v>0</v>
      </c>
      <c r="S4235" s="84" t="n">
        <f aca="false">IF($N4235="G",VLOOKUP(H4235,PGDBuckets,2,FALSE()),0)</f>
        <v>0</v>
      </c>
      <c r="T4235" s="84" t="n">
        <f aca="false">SUM(P4235:S4235)</f>
        <v>9</v>
      </c>
      <c r="U4235" s="84" t="str">
        <f aca="false">IF(O4235="not used","-",O4235&amp;N4235&amp;T4235)</f>
        <v>-</v>
      </c>
      <c r="V4235" s="84" t="str">
        <f aca="false">IF(O4235="Not Used","-",VLOOKUP(D4235,FOLIOS,7,FALSE())&amp;H4235)</f>
        <v>-</v>
      </c>
      <c r="W4235" s="84" t="str">
        <f aca="false">IF(U4235="-","-",O4235&amp;E4235&amp;H4235)</f>
        <v>-</v>
      </c>
      <c r="X4235" s="85" t="str">
        <f aca="false">D4235&amp;G4235</f>
        <v>FT-CAND-ERMS-PRCNG</v>
      </c>
      <c r="AF4235" s="0" t="str">
        <f aca="false">D4235&amp;V4235</f>
        <v>FT-CAND-ERMS-PRC-</v>
      </c>
    </row>
    <row r="4236" customFormat="false" ht="12.75" hidden="false" customHeight="false" outlineLevel="0" collapsed="false">
      <c r="A4236" s="81" t="n">
        <v>36682</v>
      </c>
      <c r="B4236" s="82" t="s">
        <v>55</v>
      </c>
      <c r="C4236" s="82" t="s">
        <v>56</v>
      </c>
      <c r="D4236" s="82" t="s">
        <v>108</v>
      </c>
      <c r="E4236" s="82" t="s">
        <v>24</v>
      </c>
      <c r="F4236" s="81"/>
      <c r="G4236" s="82" t="s">
        <v>98</v>
      </c>
      <c r="H4236" s="90" t="n">
        <v>36982</v>
      </c>
      <c r="I4236" s="82" t="n">
        <v>0</v>
      </c>
      <c r="J4236" s="82" t="n">
        <v>0</v>
      </c>
      <c r="K4236" s="83" t="n">
        <f aca="false">IF(J4236=0,0,J4236/I4236)</f>
        <v>0</v>
      </c>
      <c r="L4236" s="83" t="n">
        <f aca="false">I4236/UOM</f>
        <v>0</v>
      </c>
      <c r="M4236" s="83" t="n">
        <f aca="false">J4236/UOM</f>
        <v>0</v>
      </c>
      <c r="N4236" s="84" t="str">
        <f aca="false">IF(F4236="P","PHY",IF(F4236="G","G",E4236))</f>
        <v>P</v>
      </c>
      <c r="O4236" s="84" t="str">
        <f aca="false">IF(ISNA(VLOOKUP(G4236,BadCanCurves,1,FALSE())),VLOOKUP(D4236,FOLIOS,6,FALSE()),"not used")</f>
        <v>not used</v>
      </c>
      <c r="P4236" s="84" t="n">
        <f aca="false">IF($N4236="P",VLOOKUP(H4236,PrcBuckets,2,FALSE()),0)</f>
        <v>9</v>
      </c>
      <c r="Q4236" s="84" t="n">
        <f aca="false">IF($N4236="D",VLOOKUP(H4236,BasisBuckets,2,FALSE()),0)</f>
        <v>0</v>
      </c>
      <c r="R4236" s="84" t="n">
        <f aca="false">IF($N4236="PHY",VLOOKUP(H4236,PGDBuckets,2,FALSE()),0)</f>
        <v>0</v>
      </c>
      <c r="S4236" s="84" t="n">
        <f aca="false">IF($N4236="G",VLOOKUP(H4236,PGDBuckets,2,FALSE()),0)</f>
        <v>0</v>
      </c>
      <c r="T4236" s="84" t="n">
        <f aca="false">SUM(P4236:S4236)</f>
        <v>9</v>
      </c>
      <c r="U4236" s="84" t="str">
        <f aca="false">IF(O4236="not used","-",O4236&amp;N4236&amp;T4236)</f>
        <v>-</v>
      </c>
      <c r="V4236" s="84" t="str">
        <f aca="false">IF(O4236="Not Used","-",VLOOKUP(D4236,FOLIOS,7,FALSE())&amp;H4236)</f>
        <v>-</v>
      </c>
      <c r="W4236" s="84" t="str">
        <f aca="false">IF(U4236="-","-",O4236&amp;E4236&amp;H4236)</f>
        <v>-</v>
      </c>
      <c r="X4236" s="85" t="str">
        <f aca="false">D4236&amp;G4236</f>
        <v>FT-CAND-ERMS-PRCNG</v>
      </c>
      <c r="AF4236" s="0" t="str">
        <f aca="false">D4236&amp;V4236</f>
        <v>FT-CAND-ERMS-PRC-</v>
      </c>
    </row>
    <row r="4237" customFormat="false" ht="12.75" hidden="false" customHeight="false" outlineLevel="0" collapsed="false">
      <c r="A4237" s="81" t="n">
        <v>36682</v>
      </c>
      <c r="B4237" s="82" t="s">
        <v>55</v>
      </c>
      <c r="C4237" s="82" t="s">
        <v>56</v>
      </c>
      <c r="D4237" s="82" t="s">
        <v>108</v>
      </c>
      <c r="E4237" s="82" t="s">
        <v>24</v>
      </c>
      <c r="F4237" s="81"/>
      <c r="G4237" s="82" t="s">
        <v>98</v>
      </c>
      <c r="H4237" s="90" t="n">
        <v>37012</v>
      </c>
      <c r="I4237" s="82" t="n">
        <v>0</v>
      </c>
      <c r="J4237" s="82" t="n">
        <v>0</v>
      </c>
      <c r="K4237" s="83" t="n">
        <f aca="false">IF(J4237=0,0,J4237/I4237)</f>
        <v>0</v>
      </c>
      <c r="L4237" s="83" t="n">
        <f aca="false">I4237/UOM</f>
        <v>0</v>
      </c>
      <c r="M4237" s="83" t="n">
        <f aca="false">J4237/UOM</f>
        <v>0</v>
      </c>
      <c r="N4237" s="84" t="str">
        <f aca="false">IF(F4237="P","PHY",IF(F4237="G","G",E4237))</f>
        <v>P</v>
      </c>
      <c r="O4237" s="84" t="str">
        <f aca="false">IF(ISNA(VLOOKUP(G4237,BadCanCurves,1,FALSE())),VLOOKUP(D4237,FOLIOS,6,FALSE()),"not used")</f>
        <v>not used</v>
      </c>
      <c r="P4237" s="84" t="n">
        <f aca="false">IF($N4237="P",VLOOKUP(H4237,PrcBuckets,2,FALSE()),0)</f>
        <v>9</v>
      </c>
      <c r="Q4237" s="84" t="n">
        <f aca="false">IF($N4237="D",VLOOKUP(H4237,BasisBuckets,2,FALSE()),0)</f>
        <v>0</v>
      </c>
      <c r="R4237" s="84" t="n">
        <f aca="false">IF($N4237="PHY",VLOOKUP(H4237,PGDBuckets,2,FALSE()),0)</f>
        <v>0</v>
      </c>
      <c r="S4237" s="84" t="n">
        <f aca="false">IF($N4237="G",VLOOKUP(H4237,PGDBuckets,2,FALSE()),0)</f>
        <v>0</v>
      </c>
      <c r="T4237" s="84" t="n">
        <f aca="false">SUM(P4237:S4237)</f>
        <v>9</v>
      </c>
      <c r="U4237" s="84" t="str">
        <f aca="false">IF(O4237="not used","-",O4237&amp;N4237&amp;T4237)</f>
        <v>-</v>
      </c>
      <c r="V4237" s="84" t="str">
        <f aca="false">IF(O4237="Not Used","-",VLOOKUP(D4237,FOLIOS,7,FALSE())&amp;H4237)</f>
        <v>-</v>
      </c>
      <c r="W4237" s="84" t="str">
        <f aca="false">IF(U4237="-","-",O4237&amp;E4237&amp;H4237)</f>
        <v>-</v>
      </c>
      <c r="X4237" s="85" t="str">
        <f aca="false">D4237&amp;G4237</f>
        <v>FT-CAND-ERMS-PRCNG</v>
      </c>
      <c r="AF4237" s="0" t="str">
        <f aca="false">D4237&amp;V4237</f>
        <v>FT-CAND-ERMS-PRC-</v>
      </c>
    </row>
    <row r="4238" customFormat="false" ht="12.75" hidden="false" customHeight="false" outlineLevel="0" collapsed="false">
      <c r="A4238" s="81" t="n">
        <v>36682</v>
      </c>
      <c r="B4238" s="82" t="s">
        <v>55</v>
      </c>
      <c r="C4238" s="82" t="s">
        <v>56</v>
      </c>
      <c r="D4238" s="82" t="s">
        <v>108</v>
      </c>
      <c r="E4238" s="82" t="s">
        <v>24</v>
      </c>
      <c r="F4238" s="81"/>
      <c r="G4238" s="82" t="s">
        <v>98</v>
      </c>
      <c r="H4238" s="90" t="n">
        <v>37043</v>
      </c>
      <c r="I4238" s="82" t="n">
        <v>0</v>
      </c>
      <c r="J4238" s="82" t="n">
        <v>0</v>
      </c>
      <c r="K4238" s="83" t="n">
        <f aca="false">IF(J4238=0,0,J4238/I4238)</f>
        <v>0</v>
      </c>
      <c r="L4238" s="83" t="n">
        <f aca="false">I4238/UOM</f>
        <v>0</v>
      </c>
      <c r="M4238" s="83" t="n">
        <f aca="false">J4238/UOM</f>
        <v>0</v>
      </c>
      <c r="N4238" s="84" t="str">
        <f aca="false">IF(F4238="P","PHY",IF(F4238="G","G",E4238))</f>
        <v>P</v>
      </c>
      <c r="O4238" s="84" t="str">
        <f aca="false">IF(ISNA(VLOOKUP(G4238,BadCanCurves,1,FALSE())),VLOOKUP(D4238,FOLIOS,6,FALSE()),"not used")</f>
        <v>not used</v>
      </c>
      <c r="P4238" s="84" t="n">
        <f aca="false">IF($N4238="P",VLOOKUP(H4238,PrcBuckets,2,FALSE()),0)</f>
        <v>9</v>
      </c>
      <c r="Q4238" s="84" t="n">
        <f aca="false">IF($N4238="D",VLOOKUP(H4238,BasisBuckets,2,FALSE()),0)</f>
        <v>0</v>
      </c>
      <c r="R4238" s="84" t="n">
        <f aca="false">IF($N4238="PHY",VLOOKUP(H4238,PGDBuckets,2,FALSE()),0)</f>
        <v>0</v>
      </c>
      <c r="S4238" s="84" t="n">
        <f aca="false">IF($N4238="G",VLOOKUP(H4238,PGDBuckets,2,FALSE()),0)</f>
        <v>0</v>
      </c>
      <c r="T4238" s="84" t="n">
        <f aca="false">SUM(P4238:S4238)</f>
        <v>9</v>
      </c>
      <c r="U4238" s="84" t="str">
        <f aca="false">IF(O4238="not used","-",O4238&amp;N4238&amp;T4238)</f>
        <v>-</v>
      </c>
      <c r="V4238" s="84" t="str">
        <f aca="false">IF(O4238="Not Used","-",VLOOKUP(D4238,FOLIOS,7,FALSE())&amp;H4238)</f>
        <v>-</v>
      </c>
      <c r="W4238" s="84" t="str">
        <f aca="false">IF(U4238="-","-",O4238&amp;E4238&amp;H4238)</f>
        <v>-</v>
      </c>
      <c r="X4238" s="85" t="str">
        <f aca="false">D4238&amp;G4238</f>
        <v>FT-CAND-ERMS-PRCNG</v>
      </c>
      <c r="AF4238" s="0" t="str">
        <f aca="false">D4238&amp;V4238</f>
        <v>FT-CAND-ERMS-PRC-</v>
      </c>
    </row>
    <row r="4239" customFormat="false" ht="12.75" hidden="false" customHeight="false" outlineLevel="0" collapsed="false">
      <c r="A4239" s="81" t="n">
        <v>36682</v>
      </c>
      <c r="B4239" s="82" t="s">
        <v>55</v>
      </c>
      <c r="C4239" s="82" t="s">
        <v>56</v>
      </c>
      <c r="D4239" s="82" t="s">
        <v>108</v>
      </c>
      <c r="E4239" s="82" t="s">
        <v>24</v>
      </c>
      <c r="F4239" s="81"/>
      <c r="G4239" s="82" t="s">
        <v>98</v>
      </c>
      <c r="H4239" s="90" t="n">
        <v>37073</v>
      </c>
      <c r="I4239" s="82" t="n">
        <v>0</v>
      </c>
      <c r="J4239" s="82" t="n">
        <v>0</v>
      </c>
      <c r="K4239" s="83" t="n">
        <f aca="false">IF(J4239=0,0,J4239/I4239)</f>
        <v>0</v>
      </c>
      <c r="L4239" s="83" t="n">
        <f aca="false">I4239/UOM</f>
        <v>0</v>
      </c>
      <c r="M4239" s="83" t="n">
        <f aca="false">J4239/UOM</f>
        <v>0</v>
      </c>
      <c r="N4239" s="84" t="str">
        <f aca="false">IF(F4239="P","PHY",IF(F4239="G","G",E4239))</f>
        <v>P</v>
      </c>
      <c r="O4239" s="84" t="str">
        <f aca="false">IF(ISNA(VLOOKUP(G4239,BadCanCurves,1,FALSE())),VLOOKUP(D4239,FOLIOS,6,FALSE()),"not used")</f>
        <v>not used</v>
      </c>
      <c r="P4239" s="84" t="n">
        <f aca="false">IF($N4239="P",VLOOKUP(H4239,PrcBuckets,2,FALSE()),0)</f>
        <v>9</v>
      </c>
      <c r="Q4239" s="84" t="n">
        <f aca="false">IF($N4239="D",VLOOKUP(H4239,BasisBuckets,2,FALSE()),0)</f>
        <v>0</v>
      </c>
      <c r="R4239" s="84" t="n">
        <f aca="false">IF($N4239="PHY",VLOOKUP(H4239,PGDBuckets,2,FALSE()),0)</f>
        <v>0</v>
      </c>
      <c r="S4239" s="84" t="n">
        <f aca="false">IF($N4239="G",VLOOKUP(H4239,PGDBuckets,2,FALSE()),0)</f>
        <v>0</v>
      </c>
      <c r="T4239" s="84" t="n">
        <f aca="false">SUM(P4239:S4239)</f>
        <v>9</v>
      </c>
      <c r="U4239" s="84" t="str">
        <f aca="false">IF(O4239="not used","-",O4239&amp;N4239&amp;T4239)</f>
        <v>-</v>
      </c>
      <c r="V4239" s="84" t="str">
        <f aca="false">IF(O4239="Not Used","-",VLOOKUP(D4239,FOLIOS,7,FALSE())&amp;H4239)</f>
        <v>-</v>
      </c>
      <c r="W4239" s="84" t="str">
        <f aca="false">IF(U4239="-","-",O4239&amp;E4239&amp;H4239)</f>
        <v>-</v>
      </c>
      <c r="X4239" s="85" t="str">
        <f aca="false">D4239&amp;G4239</f>
        <v>FT-CAND-ERMS-PRCNG</v>
      </c>
      <c r="AF4239" s="0" t="str">
        <f aca="false">D4239&amp;V4239</f>
        <v>FT-CAND-ERMS-PRC-</v>
      </c>
    </row>
    <row r="4240" customFormat="false" ht="12.75" hidden="false" customHeight="false" outlineLevel="0" collapsed="false">
      <c r="A4240" s="81" t="n">
        <v>36682</v>
      </c>
      <c r="B4240" s="82" t="s">
        <v>55</v>
      </c>
      <c r="C4240" s="82" t="s">
        <v>56</v>
      </c>
      <c r="D4240" s="82" t="s">
        <v>108</v>
      </c>
      <c r="E4240" s="82" t="s">
        <v>24</v>
      </c>
      <c r="F4240" s="81"/>
      <c r="G4240" s="82" t="s">
        <v>98</v>
      </c>
      <c r="H4240" s="90" t="n">
        <v>37104</v>
      </c>
      <c r="I4240" s="82" t="n">
        <v>0</v>
      </c>
      <c r="J4240" s="82" t="n">
        <v>0</v>
      </c>
      <c r="K4240" s="83" t="n">
        <f aca="false">IF(J4240=0,0,J4240/I4240)</f>
        <v>0</v>
      </c>
      <c r="L4240" s="83" t="n">
        <f aca="false">I4240/UOM</f>
        <v>0</v>
      </c>
      <c r="M4240" s="83" t="n">
        <f aca="false">J4240/UOM</f>
        <v>0</v>
      </c>
      <c r="N4240" s="84" t="str">
        <f aca="false">IF(F4240="P","PHY",IF(F4240="G","G",E4240))</f>
        <v>P</v>
      </c>
      <c r="O4240" s="84" t="str">
        <f aca="false">IF(ISNA(VLOOKUP(G4240,BadCanCurves,1,FALSE())),VLOOKUP(D4240,FOLIOS,6,FALSE()),"not used")</f>
        <v>not used</v>
      </c>
      <c r="P4240" s="84" t="n">
        <f aca="false">IF($N4240="P",VLOOKUP(H4240,PrcBuckets,2,FALSE()),0)</f>
        <v>9</v>
      </c>
      <c r="Q4240" s="84" t="n">
        <f aca="false">IF($N4240="D",VLOOKUP(H4240,BasisBuckets,2,FALSE()),0)</f>
        <v>0</v>
      </c>
      <c r="R4240" s="84" t="n">
        <f aca="false">IF($N4240="PHY",VLOOKUP(H4240,PGDBuckets,2,FALSE()),0)</f>
        <v>0</v>
      </c>
      <c r="S4240" s="84" t="n">
        <f aca="false">IF($N4240="G",VLOOKUP(H4240,PGDBuckets,2,FALSE()),0)</f>
        <v>0</v>
      </c>
      <c r="T4240" s="84" t="n">
        <f aca="false">SUM(P4240:S4240)</f>
        <v>9</v>
      </c>
      <c r="U4240" s="84" t="str">
        <f aca="false">IF(O4240="not used","-",O4240&amp;N4240&amp;T4240)</f>
        <v>-</v>
      </c>
      <c r="V4240" s="84" t="str">
        <f aca="false">IF(O4240="Not Used","-",VLOOKUP(D4240,FOLIOS,7,FALSE())&amp;H4240)</f>
        <v>-</v>
      </c>
      <c r="W4240" s="84" t="str">
        <f aca="false">IF(U4240="-","-",O4240&amp;E4240&amp;H4240)</f>
        <v>-</v>
      </c>
      <c r="X4240" s="85" t="str">
        <f aca="false">D4240&amp;G4240</f>
        <v>FT-CAND-ERMS-PRCNG</v>
      </c>
      <c r="AF4240" s="0" t="str">
        <f aca="false">D4240&amp;V4240</f>
        <v>FT-CAND-ERMS-PRC-</v>
      </c>
    </row>
    <row r="4241" customFormat="false" ht="12.75" hidden="false" customHeight="false" outlineLevel="0" collapsed="false">
      <c r="A4241" s="81" t="n">
        <v>36682</v>
      </c>
      <c r="B4241" s="82" t="s">
        <v>55</v>
      </c>
      <c r="C4241" s="82" t="s">
        <v>56</v>
      </c>
      <c r="D4241" s="82" t="s">
        <v>108</v>
      </c>
      <c r="E4241" s="82" t="s">
        <v>24</v>
      </c>
      <c r="F4241" s="81"/>
      <c r="G4241" s="82" t="s">
        <v>98</v>
      </c>
      <c r="H4241" s="90" t="n">
        <v>37135</v>
      </c>
      <c r="I4241" s="82" t="n">
        <v>0</v>
      </c>
      <c r="J4241" s="82" t="n">
        <v>0</v>
      </c>
      <c r="K4241" s="83" t="n">
        <f aca="false">IF(J4241=0,0,J4241/I4241)</f>
        <v>0</v>
      </c>
      <c r="L4241" s="83" t="n">
        <f aca="false">I4241/UOM</f>
        <v>0</v>
      </c>
      <c r="M4241" s="83" t="n">
        <f aca="false">J4241/UOM</f>
        <v>0</v>
      </c>
      <c r="N4241" s="84" t="str">
        <f aca="false">IF(F4241="P","PHY",IF(F4241="G","G",E4241))</f>
        <v>P</v>
      </c>
      <c r="O4241" s="84" t="str">
        <f aca="false">IF(ISNA(VLOOKUP(G4241,BadCanCurves,1,FALSE())),VLOOKUP(D4241,FOLIOS,6,FALSE()),"not used")</f>
        <v>not used</v>
      </c>
      <c r="P4241" s="84" t="n">
        <f aca="false">IF($N4241="P",VLOOKUP(H4241,PrcBuckets,2,FALSE()),0)</f>
        <v>9</v>
      </c>
      <c r="Q4241" s="84" t="n">
        <f aca="false">IF($N4241="D",VLOOKUP(H4241,BasisBuckets,2,FALSE()),0)</f>
        <v>0</v>
      </c>
      <c r="R4241" s="84" t="n">
        <f aca="false">IF($N4241="PHY",VLOOKUP(H4241,PGDBuckets,2,FALSE()),0)</f>
        <v>0</v>
      </c>
      <c r="S4241" s="84" t="n">
        <f aca="false">IF($N4241="G",VLOOKUP(H4241,PGDBuckets,2,FALSE()),0)</f>
        <v>0</v>
      </c>
      <c r="T4241" s="84" t="n">
        <f aca="false">SUM(P4241:S4241)</f>
        <v>9</v>
      </c>
      <c r="U4241" s="84" t="str">
        <f aca="false">IF(O4241="not used","-",O4241&amp;N4241&amp;T4241)</f>
        <v>-</v>
      </c>
      <c r="V4241" s="84" t="str">
        <f aca="false">IF(O4241="Not Used","-",VLOOKUP(D4241,FOLIOS,7,FALSE())&amp;H4241)</f>
        <v>-</v>
      </c>
      <c r="W4241" s="84" t="str">
        <f aca="false">IF(U4241="-","-",O4241&amp;E4241&amp;H4241)</f>
        <v>-</v>
      </c>
      <c r="X4241" s="85" t="str">
        <f aca="false">D4241&amp;G4241</f>
        <v>FT-CAND-ERMS-PRCNG</v>
      </c>
      <c r="AF4241" s="0" t="str">
        <f aca="false">D4241&amp;V4241</f>
        <v>FT-CAND-ERMS-PRC-</v>
      </c>
    </row>
    <row r="4242" customFormat="false" ht="12.75" hidden="false" customHeight="false" outlineLevel="0" collapsed="false">
      <c r="A4242" s="81" t="n">
        <v>36682</v>
      </c>
      <c r="B4242" s="82" t="s">
        <v>55</v>
      </c>
      <c r="C4242" s="82" t="s">
        <v>56</v>
      </c>
      <c r="D4242" s="82" t="s">
        <v>108</v>
      </c>
      <c r="E4242" s="82" t="s">
        <v>24</v>
      </c>
      <c r="F4242" s="81"/>
      <c r="G4242" s="82" t="s">
        <v>98</v>
      </c>
      <c r="H4242" s="90" t="n">
        <v>37165</v>
      </c>
      <c r="I4242" s="82" t="n">
        <v>0</v>
      </c>
      <c r="J4242" s="82" t="n">
        <v>0</v>
      </c>
      <c r="K4242" s="83" t="n">
        <f aca="false">IF(J4242=0,0,J4242/I4242)</f>
        <v>0</v>
      </c>
      <c r="L4242" s="83" t="n">
        <f aca="false">I4242/UOM</f>
        <v>0</v>
      </c>
      <c r="M4242" s="83" t="n">
        <f aca="false">J4242/UOM</f>
        <v>0</v>
      </c>
      <c r="N4242" s="84" t="str">
        <f aca="false">IF(F4242="P","PHY",IF(F4242="G","G",E4242))</f>
        <v>P</v>
      </c>
      <c r="O4242" s="84" t="str">
        <f aca="false">IF(ISNA(VLOOKUP(G4242,BadCanCurves,1,FALSE())),VLOOKUP(D4242,FOLIOS,6,FALSE()),"not used")</f>
        <v>not used</v>
      </c>
      <c r="P4242" s="84" t="n">
        <f aca="false">IF($N4242="P",VLOOKUP(H4242,PrcBuckets,2,FALSE()),0)</f>
        <v>9</v>
      </c>
      <c r="Q4242" s="84" t="n">
        <f aca="false">IF($N4242="D",VLOOKUP(H4242,BasisBuckets,2,FALSE()),0)</f>
        <v>0</v>
      </c>
      <c r="R4242" s="84" t="n">
        <f aca="false">IF($N4242="PHY",VLOOKUP(H4242,PGDBuckets,2,FALSE()),0)</f>
        <v>0</v>
      </c>
      <c r="S4242" s="84" t="n">
        <f aca="false">IF($N4242="G",VLOOKUP(H4242,PGDBuckets,2,FALSE()),0)</f>
        <v>0</v>
      </c>
      <c r="T4242" s="84" t="n">
        <f aca="false">SUM(P4242:S4242)</f>
        <v>9</v>
      </c>
      <c r="U4242" s="84" t="str">
        <f aca="false">IF(O4242="not used","-",O4242&amp;N4242&amp;T4242)</f>
        <v>-</v>
      </c>
      <c r="V4242" s="84" t="str">
        <f aca="false">IF(O4242="Not Used","-",VLOOKUP(D4242,FOLIOS,7,FALSE())&amp;H4242)</f>
        <v>-</v>
      </c>
      <c r="W4242" s="84" t="str">
        <f aca="false">IF(U4242="-","-",O4242&amp;E4242&amp;H4242)</f>
        <v>-</v>
      </c>
      <c r="X4242" s="85" t="str">
        <f aca="false">D4242&amp;G4242</f>
        <v>FT-CAND-ERMS-PRCNG</v>
      </c>
      <c r="AF4242" s="0" t="str">
        <f aca="false">D4242&amp;V4242</f>
        <v>FT-CAND-ERMS-PRC-</v>
      </c>
    </row>
    <row r="4243" customFormat="false" ht="12.75" hidden="false" customHeight="false" outlineLevel="0" collapsed="false">
      <c r="A4243" s="81" t="n">
        <v>36682</v>
      </c>
      <c r="B4243" s="82" t="s">
        <v>55</v>
      </c>
      <c r="C4243" s="82" t="s">
        <v>56</v>
      </c>
      <c r="D4243" s="82" t="s">
        <v>108</v>
      </c>
      <c r="E4243" s="82" t="s">
        <v>24</v>
      </c>
      <c r="F4243" s="81"/>
      <c r="G4243" s="82" t="s">
        <v>98</v>
      </c>
      <c r="H4243" s="90" t="n">
        <v>37196</v>
      </c>
      <c r="I4243" s="82" t="n">
        <v>0</v>
      </c>
      <c r="J4243" s="82" t="n">
        <v>0</v>
      </c>
      <c r="K4243" s="83" t="n">
        <f aca="false">IF(J4243=0,0,J4243/I4243)</f>
        <v>0</v>
      </c>
      <c r="L4243" s="83" t="n">
        <f aca="false">I4243/UOM</f>
        <v>0</v>
      </c>
      <c r="M4243" s="83" t="n">
        <f aca="false">J4243/UOM</f>
        <v>0</v>
      </c>
      <c r="N4243" s="84" t="str">
        <f aca="false">IF(F4243="P","PHY",IF(F4243="G","G",E4243))</f>
        <v>P</v>
      </c>
      <c r="O4243" s="84" t="str">
        <f aca="false">IF(ISNA(VLOOKUP(G4243,BadCanCurves,1,FALSE())),VLOOKUP(D4243,FOLIOS,6,FALSE()),"not used")</f>
        <v>not used</v>
      </c>
      <c r="P4243" s="84" t="n">
        <f aca="false">IF($N4243="P",VLOOKUP(H4243,PrcBuckets,2,FALSE()),0)</f>
        <v>9</v>
      </c>
      <c r="Q4243" s="84" t="n">
        <f aca="false">IF($N4243="D",VLOOKUP(H4243,BasisBuckets,2,FALSE()),0)</f>
        <v>0</v>
      </c>
      <c r="R4243" s="84" t="n">
        <f aca="false">IF($N4243="PHY",VLOOKUP(H4243,PGDBuckets,2,FALSE()),0)</f>
        <v>0</v>
      </c>
      <c r="S4243" s="84" t="n">
        <f aca="false">IF($N4243="G",VLOOKUP(H4243,PGDBuckets,2,FALSE()),0)</f>
        <v>0</v>
      </c>
      <c r="T4243" s="84" t="n">
        <f aca="false">SUM(P4243:S4243)</f>
        <v>9</v>
      </c>
      <c r="U4243" s="84" t="str">
        <f aca="false">IF(O4243="not used","-",O4243&amp;N4243&amp;T4243)</f>
        <v>-</v>
      </c>
      <c r="V4243" s="84" t="str">
        <f aca="false">IF(O4243="Not Used","-",VLOOKUP(D4243,FOLIOS,7,FALSE())&amp;H4243)</f>
        <v>-</v>
      </c>
      <c r="W4243" s="84" t="str">
        <f aca="false">IF(U4243="-","-",O4243&amp;E4243&amp;H4243)</f>
        <v>-</v>
      </c>
      <c r="X4243" s="85" t="str">
        <f aca="false">D4243&amp;G4243</f>
        <v>FT-CAND-ERMS-PRCNG</v>
      </c>
      <c r="AF4243" s="0" t="str">
        <f aca="false">D4243&amp;V4243</f>
        <v>FT-CAND-ERMS-PRC-</v>
      </c>
    </row>
    <row r="4244" customFormat="false" ht="12.75" hidden="false" customHeight="false" outlineLevel="0" collapsed="false">
      <c r="A4244" s="81" t="n">
        <v>36682</v>
      </c>
      <c r="B4244" s="82" t="s">
        <v>55</v>
      </c>
      <c r="C4244" s="82" t="s">
        <v>56</v>
      </c>
      <c r="D4244" s="82" t="s">
        <v>108</v>
      </c>
      <c r="E4244" s="82" t="s">
        <v>24</v>
      </c>
      <c r="F4244" s="81"/>
      <c r="G4244" s="82" t="s">
        <v>98</v>
      </c>
      <c r="H4244" s="90" t="n">
        <v>37226</v>
      </c>
      <c r="I4244" s="82" t="n">
        <v>0</v>
      </c>
      <c r="J4244" s="82" t="n">
        <v>0</v>
      </c>
      <c r="K4244" s="83" t="n">
        <f aca="false">IF(J4244=0,0,J4244/I4244)</f>
        <v>0</v>
      </c>
      <c r="L4244" s="83" t="n">
        <f aca="false">I4244/UOM</f>
        <v>0</v>
      </c>
      <c r="M4244" s="83" t="n">
        <f aca="false">J4244/UOM</f>
        <v>0</v>
      </c>
      <c r="N4244" s="84" t="str">
        <f aca="false">IF(F4244="P","PHY",IF(F4244="G","G",E4244))</f>
        <v>P</v>
      </c>
      <c r="O4244" s="84" t="str">
        <f aca="false">IF(ISNA(VLOOKUP(G4244,BadCanCurves,1,FALSE())),VLOOKUP(D4244,FOLIOS,6,FALSE()),"not used")</f>
        <v>not used</v>
      </c>
      <c r="P4244" s="84" t="n">
        <f aca="false">IF($N4244="P",VLOOKUP(H4244,PrcBuckets,2,FALSE()),0)</f>
        <v>9</v>
      </c>
      <c r="Q4244" s="84" t="n">
        <f aca="false">IF($N4244="D",VLOOKUP(H4244,BasisBuckets,2,FALSE()),0)</f>
        <v>0</v>
      </c>
      <c r="R4244" s="84" t="n">
        <f aca="false">IF($N4244="PHY",VLOOKUP(H4244,PGDBuckets,2,FALSE()),0)</f>
        <v>0</v>
      </c>
      <c r="S4244" s="84" t="n">
        <f aca="false">IF($N4244="G",VLOOKUP(H4244,PGDBuckets,2,FALSE()),0)</f>
        <v>0</v>
      </c>
      <c r="T4244" s="84" t="n">
        <f aca="false">SUM(P4244:S4244)</f>
        <v>9</v>
      </c>
      <c r="U4244" s="84" t="str">
        <f aca="false">IF(O4244="not used","-",O4244&amp;N4244&amp;T4244)</f>
        <v>-</v>
      </c>
      <c r="V4244" s="84" t="str">
        <f aca="false">IF(O4244="Not Used","-",VLOOKUP(D4244,FOLIOS,7,FALSE())&amp;H4244)</f>
        <v>-</v>
      </c>
      <c r="W4244" s="84" t="str">
        <f aca="false">IF(U4244="-","-",O4244&amp;E4244&amp;H4244)</f>
        <v>-</v>
      </c>
      <c r="X4244" s="85" t="str">
        <f aca="false">D4244&amp;G4244</f>
        <v>FT-CAND-ERMS-PRCNG</v>
      </c>
      <c r="AF4244" s="0" t="str">
        <f aca="false">D4244&amp;V4244</f>
        <v>FT-CAND-ERMS-PRC-</v>
      </c>
    </row>
    <row r="4245" customFormat="false" ht="12.75" hidden="false" customHeight="false" outlineLevel="0" collapsed="false">
      <c r="A4245" s="81" t="n">
        <v>36682</v>
      </c>
      <c r="B4245" s="82" t="s">
        <v>55</v>
      </c>
      <c r="C4245" s="82" t="s">
        <v>56</v>
      </c>
      <c r="D4245" s="82" t="s">
        <v>108</v>
      </c>
      <c r="E4245" s="82" t="s">
        <v>24</v>
      </c>
      <c r="F4245" s="81"/>
      <c r="G4245" s="82" t="s">
        <v>98</v>
      </c>
      <c r="H4245" s="90" t="n">
        <v>37257</v>
      </c>
      <c r="I4245" s="82" t="n">
        <v>0</v>
      </c>
      <c r="J4245" s="82" t="n">
        <v>0</v>
      </c>
      <c r="K4245" s="83" t="n">
        <f aca="false">IF(J4245=0,0,J4245/I4245)</f>
        <v>0</v>
      </c>
      <c r="L4245" s="83" t="n">
        <f aca="false">I4245/UOM</f>
        <v>0</v>
      </c>
      <c r="M4245" s="83" t="n">
        <f aca="false">J4245/UOM</f>
        <v>0</v>
      </c>
      <c r="N4245" s="84" t="str">
        <f aca="false">IF(F4245="P","PHY",IF(F4245="G","G",E4245))</f>
        <v>P</v>
      </c>
      <c r="O4245" s="84" t="str">
        <f aca="false">IF(ISNA(VLOOKUP(G4245,BadCanCurves,1,FALSE())),VLOOKUP(D4245,FOLIOS,6,FALSE()),"not used")</f>
        <v>not used</v>
      </c>
      <c r="P4245" s="84" t="n">
        <f aca="false">IF($N4245="P",VLOOKUP(H4245,PrcBuckets,2,FALSE()),0)</f>
        <v>10</v>
      </c>
      <c r="Q4245" s="84" t="n">
        <f aca="false">IF($N4245="D",VLOOKUP(H4245,BasisBuckets,2,FALSE()),0)</f>
        <v>0</v>
      </c>
      <c r="R4245" s="84" t="n">
        <f aca="false">IF($N4245="PHY",VLOOKUP(H4245,PGDBuckets,2,FALSE()),0)</f>
        <v>0</v>
      </c>
      <c r="S4245" s="84" t="n">
        <f aca="false">IF($N4245="G",VLOOKUP(H4245,PGDBuckets,2,FALSE()),0)</f>
        <v>0</v>
      </c>
      <c r="T4245" s="84" t="n">
        <f aca="false">SUM(P4245:S4245)</f>
        <v>10</v>
      </c>
      <c r="U4245" s="84" t="str">
        <f aca="false">IF(O4245="not used","-",O4245&amp;N4245&amp;T4245)</f>
        <v>-</v>
      </c>
      <c r="V4245" s="84" t="str">
        <f aca="false">IF(O4245="Not Used","-",VLOOKUP(D4245,FOLIOS,7,FALSE())&amp;H4245)</f>
        <v>-</v>
      </c>
      <c r="W4245" s="84" t="str">
        <f aca="false">IF(U4245="-","-",O4245&amp;E4245&amp;H4245)</f>
        <v>-</v>
      </c>
      <c r="X4245" s="85" t="str">
        <f aca="false">D4245&amp;G4245</f>
        <v>FT-CAND-ERMS-PRCNG</v>
      </c>
      <c r="AF4245" s="0" t="str">
        <f aca="false">D4245&amp;V4245</f>
        <v>FT-CAND-ERMS-PRC-</v>
      </c>
    </row>
    <row r="4246" customFormat="false" ht="12.75" hidden="false" customHeight="false" outlineLevel="0" collapsed="false">
      <c r="A4246" s="81" t="n">
        <v>36682</v>
      </c>
      <c r="B4246" s="82" t="s">
        <v>55</v>
      </c>
      <c r="C4246" s="82" t="s">
        <v>56</v>
      </c>
      <c r="D4246" s="82" t="s">
        <v>108</v>
      </c>
      <c r="E4246" s="82" t="s">
        <v>24</v>
      </c>
      <c r="F4246" s="81"/>
      <c r="G4246" s="82" t="s">
        <v>98</v>
      </c>
      <c r="H4246" s="90" t="n">
        <v>37288</v>
      </c>
      <c r="I4246" s="82" t="n">
        <v>0</v>
      </c>
      <c r="J4246" s="82" t="n">
        <v>0</v>
      </c>
      <c r="K4246" s="83" t="n">
        <f aca="false">IF(J4246=0,0,J4246/I4246)</f>
        <v>0</v>
      </c>
      <c r="L4246" s="83" t="n">
        <f aca="false">I4246/UOM</f>
        <v>0</v>
      </c>
      <c r="M4246" s="83" t="n">
        <f aca="false">J4246/UOM</f>
        <v>0</v>
      </c>
      <c r="N4246" s="84" t="str">
        <f aca="false">IF(F4246="P","PHY",IF(F4246="G","G",E4246))</f>
        <v>P</v>
      </c>
      <c r="O4246" s="84" t="str">
        <f aca="false">IF(ISNA(VLOOKUP(G4246,BadCanCurves,1,FALSE())),VLOOKUP(D4246,FOLIOS,6,FALSE()),"not used")</f>
        <v>not used</v>
      </c>
      <c r="P4246" s="84" t="n">
        <f aca="false">IF($N4246="P",VLOOKUP(H4246,PrcBuckets,2,FALSE()),0)</f>
        <v>10</v>
      </c>
      <c r="Q4246" s="84" t="n">
        <f aca="false">IF($N4246="D",VLOOKUP(H4246,BasisBuckets,2,FALSE()),0)</f>
        <v>0</v>
      </c>
      <c r="R4246" s="84" t="n">
        <f aca="false">IF($N4246="PHY",VLOOKUP(H4246,PGDBuckets,2,FALSE()),0)</f>
        <v>0</v>
      </c>
      <c r="S4246" s="84" t="n">
        <f aca="false">IF($N4246="G",VLOOKUP(H4246,PGDBuckets,2,FALSE()),0)</f>
        <v>0</v>
      </c>
      <c r="T4246" s="84" t="n">
        <f aca="false">SUM(P4246:S4246)</f>
        <v>10</v>
      </c>
      <c r="U4246" s="84" t="str">
        <f aca="false">IF(O4246="not used","-",O4246&amp;N4246&amp;T4246)</f>
        <v>-</v>
      </c>
      <c r="V4246" s="84" t="str">
        <f aca="false">IF(O4246="Not Used","-",VLOOKUP(D4246,FOLIOS,7,FALSE())&amp;H4246)</f>
        <v>-</v>
      </c>
      <c r="W4246" s="84" t="str">
        <f aca="false">IF(U4246="-","-",O4246&amp;E4246&amp;H4246)</f>
        <v>-</v>
      </c>
      <c r="X4246" s="85" t="str">
        <f aca="false">D4246&amp;G4246</f>
        <v>FT-CAND-ERMS-PRCNG</v>
      </c>
      <c r="AF4246" s="0" t="str">
        <f aca="false">D4246&amp;V4246</f>
        <v>FT-CAND-ERMS-PRC-</v>
      </c>
    </row>
    <row r="4247" customFormat="false" ht="12.75" hidden="false" customHeight="false" outlineLevel="0" collapsed="false">
      <c r="A4247" s="81" t="n">
        <v>36682</v>
      </c>
      <c r="B4247" s="82" t="s">
        <v>55</v>
      </c>
      <c r="C4247" s="82" t="s">
        <v>56</v>
      </c>
      <c r="D4247" s="82" t="s">
        <v>108</v>
      </c>
      <c r="E4247" s="82" t="s">
        <v>24</v>
      </c>
      <c r="F4247" s="81"/>
      <c r="G4247" s="82" t="s">
        <v>98</v>
      </c>
      <c r="H4247" s="90" t="n">
        <v>37316</v>
      </c>
      <c r="I4247" s="82" t="n">
        <v>0</v>
      </c>
      <c r="J4247" s="82" t="n">
        <v>0</v>
      </c>
      <c r="K4247" s="83" t="n">
        <f aca="false">IF(J4247=0,0,J4247/I4247)</f>
        <v>0</v>
      </c>
      <c r="L4247" s="83" t="n">
        <f aca="false">I4247/UOM</f>
        <v>0</v>
      </c>
      <c r="M4247" s="83" t="n">
        <f aca="false">J4247/UOM</f>
        <v>0</v>
      </c>
      <c r="N4247" s="84" t="str">
        <f aca="false">IF(F4247="P","PHY",IF(F4247="G","G",E4247))</f>
        <v>P</v>
      </c>
      <c r="O4247" s="84" t="str">
        <f aca="false">IF(ISNA(VLOOKUP(G4247,BadCanCurves,1,FALSE())),VLOOKUP(D4247,FOLIOS,6,FALSE()),"not used")</f>
        <v>not used</v>
      </c>
      <c r="P4247" s="84" t="n">
        <f aca="false">IF($N4247="P",VLOOKUP(H4247,PrcBuckets,2,FALSE()),0)</f>
        <v>10</v>
      </c>
      <c r="Q4247" s="84" t="n">
        <f aca="false">IF($N4247="D",VLOOKUP(H4247,BasisBuckets,2,FALSE()),0)</f>
        <v>0</v>
      </c>
      <c r="R4247" s="84" t="n">
        <f aca="false">IF($N4247="PHY",VLOOKUP(H4247,PGDBuckets,2,FALSE()),0)</f>
        <v>0</v>
      </c>
      <c r="S4247" s="84" t="n">
        <f aca="false">IF($N4247="G",VLOOKUP(H4247,PGDBuckets,2,FALSE()),0)</f>
        <v>0</v>
      </c>
      <c r="T4247" s="84" t="n">
        <f aca="false">SUM(P4247:S4247)</f>
        <v>10</v>
      </c>
      <c r="U4247" s="84" t="str">
        <f aca="false">IF(O4247="not used","-",O4247&amp;N4247&amp;T4247)</f>
        <v>-</v>
      </c>
      <c r="V4247" s="84" t="str">
        <f aca="false">IF(O4247="Not Used","-",VLOOKUP(D4247,FOLIOS,7,FALSE())&amp;H4247)</f>
        <v>-</v>
      </c>
      <c r="W4247" s="84" t="str">
        <f aca="false">IF(U4247="-","-",O4247&amp;E4247&amp;H4247)</f>
        <v>-</v>
      </c>
      <c r="X4247" s="85" t="str">
        <f aca="false">D4247&amp;G4247</f>
        <v>FT-CAND-ERMS-PRCNG</v>
      </c>
      <c r="AF4247" s="0" t="str">
        <f aca="false">D4247&amp;V4247</f>
        <v>FT-CAND-ERMS-PRC-</v>
      </c>
    </row>
    <row r="4248" customFormat="false" ht="12.75" hidden="false" customHeight="false" outlineLevel="0" collapsed="false">
      <c r="A4248" s="81" t="n">
        <v>36682</v>
      </c>
      <c r="B4248" s="82" t="s">
        <v>55</v>
      </c>
      <c r="C4248" s="82" t="s">
        <v>56</v>
      </c>
      <c r="D4248" s="82" t="s">
        <v>108</v>
      </c>
      <c r="E4248" s="82" t="s">
        <v>24</v>
      </c>
      <c r="F4248" s="81"/>
      <c r="G4248" s="82" t="s">
        <v>98</v>
      </c>
      <c r="H4248" s="90" t="n">
        <v>37347</v>
      </c>
      <c r="I4248" s="82" t="n">
        <v>0</v>
      </c>
      <c r="J4248" s="82" t="n">
        <v>0</v>
      </c>
      <c r="K4248" s="83" t="n">
        <f aca="false">IF(J4248=0,0,J4248/I4248)</f>
        <v>0</v>
      </c>
      <c r="L4248" s="83" t="n">
        <f aca="false">I4248/UOM</f>
        <v>0</v>
      </c>
      <c r="M4248" s="83" t="n">
        <f aca="false">J4248/UOM</f>
        <v>0</v>
      </c>
      <c r="N4248" s="84" t="str">
        <f aca="false">IF(F4248="P","PHY",IF(F4248="G","G",E4248))</f>
        <v>P</v>
      </c>
      <c r="O4248" s="84" t="str">
        <f aca="false">IF(ISNA(VLOOKUP(G4248,BadCanCurves,1,FALSE())),VLOOKUP(D4248,FOLIOS,6,FALSE()),"not used")</f>
        <v>not used</v>
      </c>
      <c r="P4248" s="84" t="n">
        <f aca="false">IF($N4248="P",VLOOKUP(H4248,PrcBuckets,2,FALSE()),0)</f>
        <v>10</v>
      </c>
      <c r="Q4248" s="84" t="n">
        <f aca="false">IF($N4248="D",VLOOKUP(H4248,BasisBuckets,2,FALSE()),0)</f>
        <v>0</v>
      </c>
      <c r="R4248" s="84" t="n">
        <f aca="false">IF($N4248="PHY",VLOOKUP(H4248,PGDBuckets,2,FALSE()),0)</f>
        <v>0</v>
      </c>
      <c r="S4248" s="84" t="n">
        <f aca="false">IF($N4248="G",VLOOKUP(H4248,PGDBuckets,2,FALSE()),0)</f>
        <v>0</v>
      </c>
      <c r="T4248" s="84" t="n">
        <f aca="false">SUM(P4248:S4248)</f>
        <v>10</v>
      </c>
      <c r="U4248" s="84" t="str">
        <f aca="false">IF(O4248="not used","-",O4248&amp;N4248&amp;T4248)</f>
        <v>-</v>
      </c>
      <c r="V4248" s="84" t="str">
        <f aca="false">IF(O4248="Not Used","-",VLOOKUP(D4248,FOLIOS,7,FALSE())&amp;H4248)</f>
        <v>-</v>
      </c>
      <c r="W4248" s="84" t="str">
        <f aca="false">IF(U4248="-","-",O4248&amp;E4248&amp;H4248)</f>
        <v>-</v>
      </c>
      <c r="X4248" s="85" t="str">
        <f aca="false">D4248&amp;G4248</f>
        <v>FT-CAND-ERMS-PRCNG</v>
      </c>
      <c r="AF4248" s="0" t="str">
        <f aca="false">D4248&amp;V4248</f>
        <v>FT-CAND-ERMS-PRC-</v>
      </c>
    </row>
    <row r="4249" customFormat="false" ht="12.75" hidden="false" customHeight="false" outlineLevel="0" collapsed="false">
      <c r="A4249" s="81" t="n">
        <v>36682</v>
      </c>
      <c r="B4249" s="82" t="s">
        <v>55</v>
      </c>
      <c r="C4249" s="82" t="s">
        <v>56</v>
      </c>
      <c r="D4249" s="82" t="s">
        <v>108</v>
      </c>
      <c r="E4249" s="82" t="s">
        <v>24</v>
      </c>
      <c r="F4249" s="81"/>
      <c r="G4249" s="82" t="s">
        <v>98</v>
      </c>
      <c r="H4249" s="90" t="n">
        <v>37377</v>
      </c>
      <c r="I4249" s="82" t="n">
        <v>0</v>
      </c>
      <c r="J4249" s="82" t="n">
        <v>0</v>
      </c>
      <c r="K4249" s="83" t="n">
        <f aca="false">IF(J4249=0,0,J4249/I4249)</f>
        <v>0</v>
      </c>
      <c r="L4249" s="83" t="n">
        <f aca="false">I4249/UOM</f>
        <v>0</v>
      </c>
      <c r="M4249" s="83" t="n">
        <f aca="false">J4249/UOM</f>
        <v>0</v>
      </c>
      <c r="N4249" s="84" t="str">
        <f aca="false">IF(F4249="P","PHY",IF(F4249="G","G",E4249))</f>
        <v>P</v>
      </c>
      <c r="O4249" s="84" t="str">
        <f aca="false">IF(ISNA(VLOOKUP(G4249,BadCanCurves,1,FALSE())),VLOOKUP(D4249,FOLIOS,6,FALSE()),"not used")</f>
        <v>not used</v>
      </c>
      <c r="P4249" s="84" t="n">
        <f aca="false">IF($N4249="P",VLOOKUP(H4249,PrcBuckets,2,FALSE()),0)</f>
        <v>10</v>
      </c>
      <c r="Q4249" s="84" t="n">
        <f aca="false">IF($N4249="D",VLOOKUP(H4249,BasisBuckets,2,FALSE()),0)</f>
        <v>0</v>
      </c>
      <c r="R4249" s="84" t="n">
        <f aca="false">IF($N4249="PHY",VLOOKUP(H4249,PGDBuckets,2,FALSE()),0)</f>
        <v>0</v>
      </c>
      <c r="S4249" s="84" t="n">
        <f aca="false">IF($N4249="G",VLOOKUP(H4249,PGDBuckets,2,FALSE()),0)</f>
        <v>0</v>
      </c>
      <c r="T4249" s="84" t="n">
        <f aca="false">SUM(P4249:S4249)</f>
        <v>10</v>
      </c>
      <c r="U4249" s="84" t="str">
        <f aca="false">IF(O4249="not used","-",O4249&amp;N4249&amp;T4249)</f>
        <v>-</v>
      </c>
      <c r="V4249" s="84" t="str">
        <f aca="false">IF(O4249="Not Used","-",VLOOKUP(D4249,FOLIOS,7,FALSE())&amp;H4249)</f>
        <v>-</v>
      </c>
      <c r="W4249" s="84" t="str">
        <f aca="false">IF(U4249="-","-",O4249&amp;E4249&amp;H4249)</f>
        <v>-</v>
      </c>
      <c r="X4249" s="85" t="str">
        <f aca="false">D4249&amp;G4249</f>
        <v>FT-CAND-ERMS-PRCNG</v>
      </c>
      <c r="AF4249" s="0" t="str">
        <f aca="false">D4249&amp;V4249</f>
        <v>FT-CAND-ERMS-PRC-</v>
      </c>
    </row>
    <row r="4250" customFormat="false" ht="12.75" hidden="false" customHeight="false" outlineLevel="0" collapsed="false">
      <c r="A4250" s="81" t="n">
        <v>36682</v>
      </c>
      <c r="B4250" s="82" t="s">
        <v>55</v>
      </c>
      <c r="C4250" s="82" t="s">
        <v>56</v>
      </c>
      <c r="D4250" s="82" t="s">
        <v>108</v>
      </c>
      <c r="E4250" s="82" t="s">
        <v>24</v>
      </c>
      <c r="F4250" s="81"/>
      <c r="G4250" s="82" t="s">
        <v>98</v>
      </c>
      <c r="H4250" s="90" t="n">
        <v>37408</v>
      </c>
      <c r="I4250" s="82" t="n">
        <v>0</v>
      </c>
      <c r="J4250" s="82" t="n">
        <v>0</v>
      </c>
      <c r="K4250" s="83" t="n">
        <f aca="false">IF(J4250=0,0,J4250/I4250)</f>
        <v>0</v>
      </c>
      <c r="L4250" s="83" t="n">
        <f aca="false">I4250/UOM</f>
        <v>0</v>
      </c>
      <c r="M4250" s="83" t="n">
        <f aca="false">J4250/UOM</f>
        <v>0</v>
      </c>
      <c r="N4250" s="84" t="str">
        <f aca="false">IF(F4250="P","PHY",IF(F4250="G","G",E4250))</f>
        <v>P</v>
      </c>
      <c r="O4250" s="84" t="str">
        <f aca="false">IF(ISNA(VLOOKUP(G4250,BadCanCurves,1,FALSE())),VLOOKUP(D4250,FOLIOS,6,FALSE()),"not used")</f>
        <v>not used</v>
      </c>
      <c r="P4250" s="84" t="n">
        <f aca="false">IF($N4250="P",VLOOKUP(H4250,PrcBuckets,2,FALSE()),0)</f>
        <v>10</v>
      </c>
      <c r="Q4250" s="84" t="n">
        <f aca="false">IF($N4250="D",VLOOKUP(H4250,BasisBuckets,2,FALSE()),0)</f>
        <v>0</v>
      </c>
      <c r="R4250" s="84" t="n">
        <f aca="false">IF($N4250="PHY",VLOOKUP(H4250,PGDBuckets,2,FALSE()),0)</f>
        <v>0</v>
      </c>
      <c r="S4250" s="84" t="n">
        <f aca="false">IF($N4250="G",VLOOKUP(H4250,PGDBuckets,2,FALSE()),0)</f>
        <v>0</v>
      </c>
      <c r="T4250" s="84" t="n">
        <f aca="false">SUM(P4250:S4250)</f>
        <v>10</v>
      </c>
      <c r="U4250" s="84" t="str">
        <f aca="false">IF(O4250="not used","-",O4250&amp;N4250&amp;T4250)</f>
        <v>-</v>
      </c>
      <c r="V4250" s="84" t="str">
        <f aca="false">IF(O4250="Not Used","-",VLOOKUP(D4250,FOLIOS,7,FALSE())&amp;H4250)</f>
        <v>-</v>
      </c>
      <c r="W4250" s="84" t="str">
        <f aca="false">IF(U4250="-","-",O4250&amp;E4250&amp;H4250)</f>
        <v>-</v>
      </c>
      <c r="X4250" s="85" t="str">
        <f aca="false">D4250&amp;G4250</f>
        <v>FT-CAND-ERMS-PRCNG</v>
      </c>
      <c r="AF4250" s="0" t="str">
        <f aca="false">D4250&amp;V4250</f>
        <v>FT-CAND-ERMS-PRC-</v>
      </c>
    </row>
    <row r="4251" customFormat="false" ht="12.75" hidden="false" customHeight="false" outlineLevel="0" collapsed="false">
      <c r="A4251" s="81" t="n">
        <v>36682</v>
      </c>
      <c r="B4251" s="82" t="s">
        <v>55</v>
      </c>
      <c r="C4251" s="82" t="s">
        <v>56</v>
      </c>
      <c r="D4251" s="82" t="s">
        <v>108</v>
      </c>
      <c r="E4251" s="82" t="s">
        <v>24</v>
      </c>
      <c r="F4251" s="81"/>
      <c r="G4251" s="82" t="s">
        <v>98</v>
      </c>
      <c r="H4251" s="90" t="n">
        <v>37438</v>
      </c>
      <c r="I4251" s="82" t="n">
        <v>0</v>
      </c>
      <c r="J4251" s="82" t="n">
        <v>0</v>
      </c>
      <c r="K4251" s="83" t="n">
        <f aca="false">IF(J4251=0,0,J4251/I4251)</f>
        <v>0</v>
      </c>
      <c r="L4251" s="83" t="n">
        <f aca="false">I4251/UOM</f>
        <v>0</v>
      </c>
      <c r="M4251" s="83" t="n">
        <f aca="false">J4251/UOM</f>
        <v>0</v>
      </c>
      <c r="N4251" s="84" t="str">
        <f aca="false">IF(F4251="P","PHY",IF(F4251="G","G",E4251))</f>
        <v>P</v>
      </c>
      <c r="O4251" s="84" t="str">
        <f aca="false">IF(ISNA(VLOOKUP(G4251,BadCanCurves,1,FALSE())),VLOOKUP(D4251,FOLIOS,6,FALSE()),"not used")</f>
        <v>not used</v>
      </c>
      <c r="P4251" s="84" t="n">
        <f aca="false">IF($N4251="P",VLOOKUP(H4251,PrcBuckets,2,FALSE()),0)</f>
        <v>10</v>
      </c>
      <c r="Q4251" s="84" t="n">
        <f aca="false">IF($N4251="D",VLOOKUP(H4251,BasisBuckets,2,FALSE()),0)</f>
        <v>0</v>
      </c>
      <c r="R4251" s="84" t="n">
        <f aca="false">IF($N4251="PHY",VLOOKUP(H4251,PGDBuckets,2,FALSE()),0)</f>
        <v>0</v>
      </c>
      <c r="S4251" s="84" t="n">
        <f aca="false">IF($N4251="G",VLOOKUP(H4251,PGDBuckets,2,FALSE()),0)</f>
        <v>0</v>
      </c>
      <c r="T4251" s="84" t="n">
        <f aca="false">SUM(P4251:S4251)</f>
        <v>10</v>
      </c>
      <c r="U4251" s="84" t="str">
        <f aca="false">IF(O4251="not used","-",O4251&amp;N4251&amp;T4251)</f>
        <v>-</v>
      </c>
      <c r="V4251" s="84" t="str">
        <f aca="false">IF(O4251="Not Used","-",VLOOKUP(D4251,FOLIOS,7,FALSE())&amp;H4251)</f>
        <v>-</v>
      </c>
      <c r="W4251" s="84" t="str">
        <f aca="false">IF(U4251="-","-",O4251&amp;E4251&amp;H4251)</f>
        <v>-</v>
      </c>
      <c r="X4251" s="85" t="str">
        <f aca="false">D4251&amp;G4251</f>
        <v>FT-CAND-ERMS-PRCNG</v>
      </c>
      <c r="AF4251" s="0" t="str">
        <f aca="false">D4251&amp;V4251</f>
        <v>FT-CAND-ERMS-PRC-</v>
      </c>
    </row>
    <row r="4252" customFormat="false" ht="12.75" hidden="false" customHeight="false" outlineLevel="0" collapsed="false">
      <c r="A4252" s="81" t="n">
        <v>36682</v>
      </c>
      <c r="B4252" s="82" t="s">
        <v>55</v>
      </c>
      <c r="C4252" s="82" t="s">
        <v>56</v>
      </c>
      <c r="D4252" s="82" t="s">
        <v>108</v>
      </c>
      <c r="E4252" s="82" t="s">
        <v>24</v>
      </c>
      <c r="F4252" s="81"/>
      <c r="G4252" s="82" t="s">
        <v>98</v>
      </c>
      <c r="H4252" s="90" t="n">
        <v>37469</v>
      </c>
      <c r="I4252" s="82" t="n">
        <v>0</v>
      </c>
      <c r="J4252" s="82" t="n">
        <v>0</v>
      </c>
      <c r="K4252" s="83" t="n">
        <f aca="false">IF(J4252=0,0,J4252/I4252)</f>
        <v>0</v>
      </c>
      <c r="L4252" s="83" t="n">
        <f aca="false">I4252/UOM</f>
        <v>0</v>
      </c>
      <c r="M4252" s="83" t="n">
        <f aca="false">J4252/UOM</f>
        <v>0</v>
      </c>
      <c r="N4252" s="84" t="str">
        <f aca="false">IF(F4252="P","PHY",IF(F4252="G","G",E4252))</f>
        <v>P</v>
      </c>
      <c r="O4252" s="84" t="str">
        <f aca="false">IF(ISNA(VLOOKUP(G4252,BadCanCurves,1,FALSE())),VLOOKUP(D4252,FOLIOS,6,FALSE()),"not used")</f>
        <v>not used</v>
      </c>
      <c r="P4252" s="84" t="n">
        <f aca="false">IF($N4252="P",VLOOKUP(H4252,PrcBuckets,2,FALSE()),0)</f>
        <v>10</v>
      </c>
      <c r="Q4252" s="84" t="n">
        <f aca="false">IF($N4252="D",VLOOKUP(H4252,BasisBuckets,2,FALSE()),0)</f>
        <v>0</v>
      </c>
      <c r="R4252" s="84" t="n">
        <f aca="false">IF($N4252="PHY",VLOOKUP(H4252,PGDBuckets,2,FALSE()),0)</f>
        <v>0</v>
      </c>
      <c r="S4252" s="84" t="n">
        <f aca="false">IF($N4252="G",VLOOKUP(H4252,PGDBuckets,2,FALSE()),0)</f>
        <v>0</v>
      </c>
      <c r="T4252" s="84" t="n">
        <f aca="false">SUM(P4252:S4252)</f>
        <v>10</v>
      </c>
      <c r="U4252" s="84" t="str">
        <f aca="false">IF(O4252="not used","-",O4252&amp;N4252&amp;T4252)</f>
        <v>-</v>
      </c>
      <c r="V4252" s="84" t="str">
        <f aca="false">IF(O4252="Not Used","-",VLOOKUP(D4252,FOLIOS,7,FALSE())&amp;H4252)</f>
        <v>-</v>
      </c>
      <c r="W4252" s="84" t="str">
        <f aca="false">IF(U4252="-","-",O4252&amp;E4252&amp;H4252)</f>
        <v>-</v>
      </c>
      <c r="X4252" s="85" t="str">
        <f aca="false">D4252&amp;G4252</f>
        <v>FT-CAND-ERMS-PRCNG</v>
      </c>
      <c r="AF4252" s="0" t="str">
        <f aca="false">D4252&amp;V4252</f>
        <v>FT-CAND-ERMS-PRC-</v>
      </c>
    </row>
    <row r="4253" customFormat="false" ht="12.75" hidden="false" customHeight="false" outlineLevel="0" collapsed="false">
      <c r="A4253" s="81" t="n">
        <v>36682</v>
      </c>
      <c r="B4253" s="82" t="s">
        <v>55</v>
      </c>
      <c r="C4253" s="82" t="s">
        <v>56</v>
      </c>
      <c r="D4253" s="82" t="s">
        <v>108</v>
      </c>
      <c r="E4253" s="82" t="s">
        <v>24</v>
      </c>
      <c r="F4253" s="81"/>
      <c r="G4253" s="82" t="s">
        <v>98</v>
      </c>
      <c r="H4253" s="90" t="n">
        <v>37500</v>
      </c>
      <c r="I4253" s="82" t="n">
        <v>0</v>
      </c>
      <c r="J4253" s="82" t="n">
        <v>0</v>
      </c>
      <c r="K4253" s="83" t="n">
        <f aca="false">IF(J4253=0,0,J4253/I4253)</f>
        <v>0</v>
      </c>
      <c r="L4253" s="83" t="n">
        <f aca="false">I4253/UOM</f>
        <v>0</v>
      </c>
      <c r="M4253" s="83" t="n">
        <f aca="false">J4253/UOM</f>
        <v>0</v>
      </c>
      <c r="N4253" s="84" t="str">
        <f aca="false">IF(F4253="P","PHY",IF(F4253="G","G",E4253))</f>
        <v>P</v>
      </c>
      <c r="O4253" s="84" t="str">
        <f aca="false">IF(ISNA(VLOOKUP(G4253,BadCanCurves,1,FALSE())),VLOOKUP(D4253,FOLIOS,6,FALSE()),"not used")</f>
        <v>not used</v>
      </c>
      <c r="P4253" s="84" t="n">
        <f aca="false">IF($N4253="P",VLOOKUP(H4253,PrcBuckets,2,FALSE()),0)</f>
        <v>10</v>
      </c>
      <c r="Q4253" s="84" t="n">
        <f aca="false">IF($N4253="D",VLOOKUP(H4253,BasisBuckets,2,FALSE()),0)</f>
        <v>0</v>
      </c>
      <c r="R4253" s="84" t="n">
        <f aca="false">IF($N4253="PHY",VLOOKUP(H4253,PGDBuckets,2,FALSE()),0)</f>
        <v>0</v>
      </c>
      <c r="S4253" s="84" t="n">
        <f aca="false">IF($N4253="G",VLOOKUP(H4253,PGDBuckets,2,FALSE()),0)</f>
        <v>0</v>
      </c>
      <c r="T4253" s="84" t="n">
        <f aca="false">SUM(P4253:S4253)</f>
        <v>10</v>
      </c>
      <c r="U4253" s="84" t="str">
        <f aca="false">IF(O4253="not used","-",O4253&amp;N4253&amp;T4253)</f>
        <v>-</v>
      </c>
      <c r="V4253" s="84" t="str">
        <f aca="false">IF(O4253="Not Used","-",VLOOKUP(D4253,FOLIOS,7,FALSE())&amp;H4253)</f>
        <v>-</v>
      </c>
      <c r="W4253" s="84" t="str">
        <f aca="false">IF(U4253="-","-",O4253&amp;E4253&amp;H4253)</f>
        <v>-</v>
      </c>
      <c r="X4253" s="85" t="str">
        <f aca="false">D4253&amp;G4253</f>
        <v>FT-CAND-ERMS-PRCNG</v>
      </c>
      <c r="AF4253" s="0" t="str">
        <f aca="false">D4253&amp;V4253</f>
        <v>FT-CAND-ERMS-PRC-</v>
      </c>
    </row>
    <row r="4254" customFormat="false" ht="12.75" hidden="false" customHeight="false" outlineLevel="0" collapsed="false">
      <c r="A4254" s="81" t="n">
        <v>36682</v>
      </c>
      <c r="B4254" s="82" t="s">
        <v>55</v>
      </c>
      <c r="C4254" s="82" t="s">
        <v>56</v>
      </c>
      <c r="D4254" s="82" t="s">
        <v>108</v>
      </c>
      <c r="E4254" s="82" t="s">
        <v>24</v>
      </c>
      <c r="F4254" s="81"/>
      <c r="G4254" s="82" t="s">
        <v>98</v>
      </c>
      <c r="H4254" s="90" t="n">
        <v>37530</v>
      </c>
      <c r="I4254" s="82" t="n">
        <v>0</v>
      </c>
      <c r="J4254" s="82" t="n">
        <v>0</v>
      </c>
      <c r="K4254" s="83" t="n">
        <f aca="false">IF(J4254=0,0,J4254/I4254)</f>
        <v>0</v>
      </c>
      <c r="L4254" s="83" t="n">
        <f aca="false">I4254/UOM</f>
        <v>0</v>
      </c>
      <c r="M4254" s="83" t="n">
        <f aca="false">J4254/UOM</f>
        <v>0</v>
      </c>
      <c r="N4254" s="84" t="str">
        <f aca="false">IF(F4254="P","PHY",IF(F4254="G","G",E4254))</f>
        <v>P</v>
      </c>
      <c r="O4254" s="84" t="str">
        <f aca="false">IF(ISNA(VLOOKUP(G4254,BadCanCurves,1,FALSE())),VLOOKUP(D4254,FOLIOS,6,FALSE()),"not used")</f>
        <v>not used</v>
      </c>
      <c r="P4254" s="84" t="n">
        <f aca="false">IF($N4254="P",VLOOKUP(H4254,PrcBuckets,2,FALSE()),0)</f>
        <v>10</v>
      </c>
      <c r="Q4254" s="84" t="n">
        <f aca="false">IF($N4254="D",VLOOKUP(H4254,BasisBuckets,2,FALSE()),0)</f>
        <v>0</v>
      </c>
      <c r="R4254" s="84" t="n">
        <f aca="false">IF($N4254="PHY",VLOOKUP(H4254,PGDBuckets,2,FALSE()),0)</f>
        <v>0</v>
      </c>
      <c r="S4254" s="84" t="n">
        <f aca="false">IF($N4254="G",VLOOKUP(H4254,PGDBuckets,2,FALSE()),0)</f>
        <v>0</v>
      </c>
      <c r="T4254" s="84" t="n">
        <f aca="false">SUM(P4254:S4254)</f>
        <v>10</v>
      </c>
      <c r="U4254" s="84" t="str">
        <f aca="false">IF(O4254="not used","-",O4254&amp;N4254&amp;T4254)</f>
        <v>-</v>
      </c>
      <c r="V4254" s="84" t="str">
        <f aca="false">IF(O4254="Not Used","-",VLOOKUP(D4254,FOLIOS,7,FALSE())&amp;H4254)</f>
        <v>-</v>
      </c>
      <c r="W4254" s="84" t="str">
        <f aca="false">IF(U4254="-","-",O4254&amp;E4254&amp;H4254)</f>
        <v>-</v>
      </c>
      <c r="X4254" s="85" t="str">
        <f aca="false">D4254&amp;G4254</f>
        <v>FT-CAND-ERMS-PRCNG</v>
      </c>
      <c r="AF4254" s="0" t="str">
        <f aca="false">D4254&amp;V4254</f>
        <v>FT-CAND-ERMS-PRC-</v>
      </c>
    </row>
    <row r="4255" customFormat="false" ht="12.75" hidden="false" customHeight="false" outlineLevel="0" collapsed="false">
      <c r="A4255" s="81" t="n">
        <v>36682</v>
      </c>
      <c r="B4255" s="82" t="s">
        <v>55</v>
      </c>
      <c r="C4255" s="82" t="s">
        <v>56</v>
      </c>
      <c r="D4255" s="82" t="s">
        <v>108</v>
      </c>
      <c r="E4255" s="82" t="s">
        <v>24</v>
      </c>
      <c r="F4255" s="81"/>
      <c r="G4255" s="82" t="s">
        <v>98</v>
      </c>
      <c r="H4255" s="90" t="n">
        <v>37561</v>
      </c>
      <c r="I4255" s="82" t="n">
        <v>0</v>
      </c>
      <c r="J4255" s="82" t="n">
        <v>0</v>
      </c>
      <c r="K4255" s="83" t="n">
        <f aca="false">IF(J4255=0,0,J4255/I4255)</f>
        <v>0</v>
      </c>
      <c r="L4255" s="83" t="n">
        <f aca="false">I4255/UOM</f>
        <v>0</v>
      </c>
      <c r="M4255" s="83" t="n">
        <f aca="false">J4255/UOM</f>
        <v>0</v>
      </c>
      <c r="N4255" s="84" t="str">
        <f aca="false">IF(F4255="P","PHY",IF(F4255="G","G",E4255))</f>
        <v>P</v>
      </c>
      <c r="O4255" s="84" t="str">
        <f aca="false">IF(ISNA(VLOOKUP(G4255,BadCanCurves,1,FALSE())),VLOOKUP(D4255,FOLIOS,6,FALSE()),"not used")</f>
        <v>not used</v>
      </c>
      <c r="P4255" s="84" t="n">
        <f aca="false">IF($N4255="P",VLOOKUP(H4255,PrcBuckets,2,FALSE()),0)</f>
        <v>10</v>
      </c>
      <c r="Q4255" s="84" t="n">
        <f aca="false">IF($N4255="D",VLOOKUP(H4255,BasisBuckets,2,FALSE()),0)</f>
        <v>0</v>
      </c>
      <c r="R4255" s="84" t="n">
        <f aca="false">IF($N4255="PHY",VLOOKUP(H4255,PGDBuckets,2,FALSE()),0)</f>
        <v>0</v>
      </c>
      <c r="S4255" s="84" t="n">
        <f aca="false">IF($N4255="G",VLOOKUP(H4255,PGDBuckets,2,FALSE()),0)</f>
        <v>0</v>
      </c>
      <c r="T4255" s="84" t="n">
        <f aca="false">SUM(P4255:S4255)</f>
        <v>10</v>
      </c>
      <c r="U4255" s="84" t="str">
        <f aca="false">IF(O4255="not used","-",O4255&amp;N4255&amp;T4255)</f>
        <v>-</v>
      </c>
      <c r="V4255" s="84" t="str">
        <f aca="false">IF(O4255="Not Used","-",VLOOKUP(D4255,FOLIOS,7,FALSE())&amp;H4255)</f>
        <v>-</v>
      </c>
      <c r="W4255" s="84" t="str">
        <f aca="false">IF(U4255="-","-",O4255&amp;E4255&amp;H4255)</f>
        <v>-</v>
      </c>
      <c r="X4255" s="85" t="str">
        <f aca="false">D4255&amp;G4255</f>
        <v>FT-CAND-ERMS-PRCNG</v>
      </c>
      <c r="AF4255" s="0" t="str">
        <f aca="false">D4255&amp;V4255</f>
        <v>FT-CAND-ERMS-PRC-</v>
      </c>
    </row>
    <row r="4256" customFormat="false" ht="12.75" hidden="false" customHeight="false" outlineLevel="0" collapsed="false">
      <c r="A4256" s="81" t="n">
        <v>36682</v>
      </c>
      <c r="B4256" s="82" t="s">
        <v>55</v>
      </c>
      <c r="C4256" s="82" t="s">
        <v>56</v>
      </c>
      <c r="D4256" s="82" t="s">
        <v>108</v>
      </c>
      <c r="E4256" s="82" t="s">
        <v>24</v>
      </c>
      <c r="F4256" s="81"/>
      <c r="G4256" s="82" t="s">
        <v>98</v>
      </c>
      <c r="H4256" s="90" t="n">
        <v>37591</v>
      </c>
      <c r="I4256" s="82" t="n">
        <v>0</v>
      </c>
      <c r="J4256" s="82" t="n">
        <v>0</v>
      </c>
      <c r="K4256" s="83" t="n">
        <f aca="false">IF(J4256=0,0,J4256/I4256)</f>
        <v>0</v>
      </c>
      <c r="L4256" s="83" t="n">
        <f aca="false">I4256/UOM</f>
        <v>0</v>
      </c>
      <c r="M4256" s="83" t="n">
        <f aca="false">J4256/UOM</f>
        <v>0</v>
      </c>
      <c r="N4256" s="84" t="str">
        <f aca="false">IF(F4256="P","PHY",IF(F4256="G","G",E4256))</f>
        <v>P</v>
      </c>
      <c r="O4256" s="84" t="str">
        <f aca="false">IF(ISNA(VLOOKUP(G4256,BadCanCurves,1,FALSE())),VLOOKUP(D4256,FOLIOS,6,FALSE()),"not used")</f>
        <v>not used</v>
      </c>
      <c r="P4256" s="84" t="n">
        <f aca="false">IF($N4256="P",VLOOKUP(H4256,PrcBuckets,2,FALSE()),0)</f>
        <v>10</v>
      </c>
      <c r="Q4256" s="84" t="n">
        <f aca="false">IF($N4256="D",VLOOKUP(H4256,BasisBuckets,2,FALSE()),0)</f>
        <v>0</v>
      </c>
      <c r="R4256" s="84" t="n">
        <f aca="false">IF($N4256="PHY",VLOOKUP(H4256,PGDBuckets,2,FALSE()),0)</f>
        <v>0</v>
      </c>
      <c r="S4256" s="84" t="n">
        <f aca="false">IF($N4256="G",VLOOKUP(H4256,PGDBuckets,2,FALSE()),0)</f>
        <v>0</v>
      </c>
      <c r="T4256" s="84" t="n">
        <f aca="false">SUM(P4256:S4256)</f>
        <v>10</v>
      </c>
      <c r="U4256" s="84" t="str">
        <f aca="false">IF(O4256="not used","-",O4256&amp;N4256&amp;T4256)</f>
        <v>-</v>
      </c>
      <c r="V4256" s="84" t="str">
        <f aca="false">IF(O4256="Not Used","-",VLOOKUP(D4256,FOLIOS,7,FALSE())&amp;H4256)</f>
        <v>-</v>
      </c>
      <c r="W4256" s="84" t="str">
        <f aca="false">IF(U4256="-","-",O4256&amp;E4256&amp;H4256)</f>
        <v>-</v>
      </c>
      <c r="X4256" s="85" t="str">
        <f aca="false">D4256&amp;G4256</f>
        <v>FT-CAND-ERMS-PRCNG</v>
      </c>
      <c r="AF4256" s="0" t="str">
        <f aca="false">D4256&amp;V4256</f>
        <v>FT-CAND-ERMS-PRC-</v>
      </c>
    </row>
    <row r="4257" customFormat="false" ht="12.75" hidden="false" customHeight="false" outlineLevel="0" collapsed="false">
      <c r="A4257" s="81" t="n">
        <v>36682</v>
      </c>
      <c r="B4257" s="82" t="s">
        <v>55</v>
      </c>
      <c r="C4257" s="82" t="s">
        <v>56</v>
      </c>
      <c r="D4257" s="82" t="s">
        <v>108</v>
      </c>
      <c r="E4257" s="82" t="s">
        <v>24</v>
      </c>
      <c r="F4257" s="81"/>
      <c r="G4257" s="82" t="s">
        <v>98</v>
      </c>
      <c r="H4257" s="90" t="n">
        <v>37622</v>
      </c>
      <c r="I4257" s="82" t="n">
        <v>0</v>
      </c>
      <c r="J4257" s="82" t="n">
        <v>0</v>
      </c>
      <c r="K4257" s="83" t="n">
        <f aca="false">IF(J4257=0,0,J4257/I4257)</f>
        <v>0</v>
      </c>
      <c r="L4257" s="83" t="n">
        <f aca="false">I4257/UOM</f>
        <v>0</v>
      </c>
      <c r="M4257" s="83" t="n">
        <f aca="false">J4257/UOM</f>
        <v>0</v>
      </c>
      <c r="N4257" s="84" t="str">
        <f aca="false">IF(F4257="P","PHY",IF(F4257="G","G",E4257))</f>
        <v>P</v>
      </c>
      <c r="O4257" s="84" t="str">
        <f aca="false">IF(ISNA(VLOOKUP(G4257,BadCanCurves,1,FALSE())),VLOOKUP(D4257,FOLIOS,6,FALSE()),"not used")</f>
        <v>not used</v>
      </c>
      <c r="P4257" s="84" t="n">
        <f aca="false">IF($N4257="P",VLOOKUP(H4257,PrcBuckets,2,FALSE()),0)</f>
        <v>11</v>
      </c>
      <c r="Q4257" s="84" t="n">
        <f aca="false">IF($N4257="D",VLOOKUP(H4257,BasisBuckets,2,FALSE()),0)</f>
        <v>0</v>
      </c>
      <c r="R4257" s="84" t="n">
        <f aca="false">IF($N4257="PHY",VLOOKUP(H4257,PGDBuckets,2,FALSE()),0)</f>
        <v>0</v>
      </c>
      <c r="S4257" s="84" t="n">
        <f aca="false">IF($N4257="G",VLOOKUP(H4257,PGDBuckets,2,FALSE()),0)</f>
        <v>0</v>
      </c>
      <c r="T4257" s="84" t="n">
        <f aca="false">SUM(P4257:S4257)</f>
        <v>11</v>
      </c>
      <c r="U4257" s="84" t="str">
        <f aca="false">IF(O4257="not used","-",O4257&amp;N4257&amp;T4257)</f>
        <v>-</v>
      </c>
      <c r="V4257" s="84" t="str">
        <f aca="false">IF(O4257="Not Used","-",VLOOKUP(D4257,FOLIOS,7,FALSE())&amp;H4257)</f>
        <v>-</v>
      </c>
      <c r="W4257" s="84" t="str">
        <f aca="false">IF(U4257="-","-",O4257&amp;E4257&amp;H4257)</f>
        <v>-</v>
      </c>
      <c r="X4257" s="85" t="str">
        <f aca="false">D4257&amp;G4257</f>
        <v>FT-CAND-ERMS-PRCNG</v>
      </c>
      <c r="AF4257" s="0" t="str">
        <f aca="false">D4257&amp;V4257</f>
        <v>FT-CAND-ERMS-PRC-</v>
      </c>
    </row>
    <row r="4258" customFormat="false" ht="12.75" hidden="false" customHeight="false" outlineLevel="0" collapsed="false">
      <c r="A4258" s="81" t="n">
        <v>36682</v>
      </c>
      <c r="B4258" s="82" t="s">
        <v>55</v>
      </c>
      <c r="C4258" s="82" t="s">
        <v>56</v>
      </c>
      <c r="D4258" s="82" t="s">
        <v>108</v>
      </c>
      <c r="E4258" s="82" t="s">
        <v>24</v>
      </c>
      <c r="F4258" s="81"/>
      <c r="G4258" s="82" t="s">
        <v>98</v>
      </c>
      <c r="H4258" s="90" t="n">
        <v>37653</v>
      </c>
      <c r="I4258" s="82" t="n">
        <v>0</v>
      </c>
      <c r="J4258" s="82" t="n">
        <v>0</v>
      </c>
      <c r="K4258" s="83" t="n">
        <f aca="false">IF(J4258=0,0,J4258/I4258)</f>
        <v>0</v>
      </c>
      <c r="L4258" s="83" t="n">
        <f aca="false">I4258/UOM</f>
        <v>0</v>
      </c>
      <c r="M4258" s="83" t="n">
        <f aca="false">J4258/UOM</f>
        <v>0</v>
      </c>
      <c r="N4258" s="84" t="str">
        <f aca="false">IF(F4258="P","PHY",IF(F4258="G","G",E4258))</f>
        <v>P</v>
      </c>
      <c r="O4258" s="84" t="str">
        <f aca="false">IF(ISNA(VLOOKUP(G4258,BadCanCurves,1,FALSE())),VLOOKUP(D4258,FOLIOS,6,FALSE()),"not used")</f>
        <v>not used</v>
      </c>
      <c r="P4258" s="84" t="n">
        <f aca="false">IF($N4258="P",VLOOKUP(H4258,PrcBuckets,2,FALSE()),0)</f>
        <v>11</v>
      </c>
      <c r="Q4258" s="84" t="n">
        <f aca="false">IF($N4258="D",VLOOKUP(H4258,BasisBuckets,2,FALSE()),0)</f>
        <v>0</v>
      </c>
      <c r="R4258" s="84" t="n">
        <f aca="false">IF($N4258="PHY",VLOOKUP(H4258,PGDBuckets,2,FALSE()),0)</f>
        <v>0</v>
      </c>
      <c r="S4258" s="84" t="n">
        <f aca="false">IF($N4258="G",VLOOKUP(H4258,PGDBuckets,2,FALSE()),0)</f>
        <v>0</v>
      </c>
      <c r="T4258" s="84" t="n">
        <f aca="false">SUM(P4258:S4258)</f>
        <v>11</v>
      </c>
      <c r="U4258" s="84" t="str">
        <f aca="false">IF(O4258="not used","-",O4258&amp;N4258&amp;T4258)</f>
        <v>-</v>
      </c>
      <c r="V4258" s="84" t="str">
        <f aca="false">IF(O4258="Not Used","-",VLOOKUP(D4258,FOLIOS,7,FALSE())&amp;H4258)</f>
        <v>-</v>
      </c>
      <c r="W4258" s="84" t="str">
        <f aca="false">IF(U4258="-","-",O4258&amp;E4258&amp;H4258)</f>
        <v>-</v>
      </c>
      <c r="X4258" s="85" t="str">
        <f aca="false">D4258&amp;G4258</f>
        <v>FT-CAND-ERMS-PRCNG</v>
      </c>
      <c r="AF4258" s="0" t="str">
        <f aca="false">D4258&amp;V4258</f>
        <v>FT-CAND-ERMS-PRC-</v>
      </c>
    </row>
    <row r="4259" customFormat="false" ht="12.75" hidden="false" customHeight="false" outlineLevel="0" collapsed="false">
      <c r="A4259" s="81" t="n">
        <v>36682</v>
      </c>
      <c r="B4259" s="82" t="s">
        <v>55</v>
      </c>
      <c r="C4259" s="82" t="s">
        <v>56</v>
      </c>
      <c r="D4259" s="82" t="s">
        <v>108</v>
      </c>
      <c r="E4259" s="82" t="s">
        <v>24</v>
      </c>
      <c r="F4259" s="81"/>
      <c r="G4259" s="82" t="s">
        <v>98</v>
      </c>
      <c r="H4259" s="90" t="n">
        <v>37681</v>
      </c>
      <c r="I4259" s="82" t="n">
        <v>0</v>
      </c>
      <c r="J4259" s="82" t="n">
        <v>0</v>
      </c>
      <c r="K4259" s="83" t="n">
        <f aca="false">IF(J4259=0,0,J4259/I4259)</f>
        <v>0</v>
      </c>
      <c r="L4259" s="83" t="n">
        <f aca="false">I4259/UOM</f>
        <v>0</v>
      </c>
      <c r="M4259" s="83" t="n">
        <f aca="false">J4259/UOM</f>
        <v>0</v>
      </c>
      <c r="N4259" s="84" t="str">
        <f aca="false">IF(F4259="P","PHY",IF(F4259="G","G",E4259))</f>
        <v>P</v>
      </c>
      <c r="O4259" s="84" t="str">
        <f aca="false">IF(ISNA(VLOOKUP(G4259,BadCanCurves,1,FALSE())),VLOOKUP(D4259,FOLIOS,6,FALSE()),"not used")</f>
        <v>not used</v>
      </c>
      <c r="P4259" s="84" t="n">
        <f aca="false">IF($N4259="P",VLOOKUP(H4259,PrcBuckets,2,FALSE()),0)</f>
        <v>11</v>
      </c>
      <c r="Q4259" s="84" t="n">
        <f aca="false">IF($N4259="D",VLOOKUP(H4259,BasisBuckets,2,FALSE()),0)</f>
        <v>0</v>
      </c>
      <c r="R4259" s="84" t="n">
        <f aca="false">IF($N4259="PHY",VLOOKUP(H4259,PGDBuckets,2,FALSE()),0)</f>
        <v>0</v>
      </c>
      <c r="S4259" s="84" t="n">
        <f aca="false">IF($N4259="G",VLOOKUP(H4259,PGDBuckets,2,FALSE()),0)</f>
        <v>0</v>
      </c>
      <c r="T4259" s="84" t="n">
        <f aca="false">SUM(P4259:S4259)</f>
        <v>11</v>
      </c>
      <c r="U4259" s="84" t="str">
        <f aca="false">IF(O4259="not used","-",O4259&amp;N4259&amp;T4259)</f>
        <v>-</v>
      </c>
      <c r="V4259" s="84" t="str">
        <f aca="false">IF(O4259="Not Used","-",VLOOKUP(D4259,FOLIOS,7,FALSE())&amp;H4259)</f>
        <v>-</v>
      </c>
      <c r="W4259" s="84" t="str">
        <f aca="false">IF(U4259="-","-",O4259&amp;E4259&amp;H4259)</f>
        <v>-</v>
      </c>
      <c r="X4259" s="85" t="str">
        <f aca="false">D4259&amp;G4259</f>
        <v>FT-CAND-ERMS-PRCNG</v>
      </c>
      <c r="AF4259" s="0" t="str">
        <f aca="false">D4259&amp;V4259</f>
        <v>FT-CAND-ERMS-PRC-</v>
      </c>
    </row>
    <row r="4260" customFormat="false" ht="12.75" hidden="false" customHeight="false" outlineLevel="0" collapsed="false">
      <c r="A4260" s="81" t="n">
        <v>36682</v>
      </c>
      <c r="B4260" s="82" t="s">
        <v>55</v>
      </c>
      <c r="C4260" s="82" t="s">
        <v>56</v>
      </c>
      <c r="D4260" s="82" t="s">
        <v>108</v>
      </c>
      <c r="E4260" s="82" t="s">
        <v>24</v>
      </c>
      <c r="F4260" s="81"/>
      <c r="G4260" s="82" t="s">
        <v>98</v>
      </c>
      <c r="H4260" s="90" t="n">
        <v>37712</v>
      </c>
      <c r="I4260" s="82" t="n">
        <v>0</v>
      </c>
      <c r="J4260" s="82" t="n">
        <v>0</v>
      </c>
      <c r="K4260" s="83" t="n">
        <f aca="false">IF(J4260=0,0,J4260/I4260)</f>
        <v>0</v>
      </c>
      <c r="L4260" s="83" t="n">
        <f aca="false">I4260/UOM</f>
        <v>0</v>
      </c>
      <c r="M4260" s="83" t="n">
        <f aca="false">J4260/UOM</f>
        <v>0</v>
      </c>
      <c r="N4260" s="84" t="str">
        <f aca="false">IF(F4260="P","PHY",IF(F4260="G","G",E4260))</f>
        <v>P</v>
      </c>
      <c r="O4260" s="84" t="str">
        <f aca="false">IF(ISNA(VLOOKUP(G4260,BadCanCurves,1,FALSE())),VLOOKUP(D4260,FOLIOS,6,FALSE()),"not used")</f>
        <v>not used</v>
      </c>
      <c r="P4260" s="84" t="n">
        <f aca="false">IF($N4260="P",VLOOKUP(H4260,PrcBuckets,2,FALSE()),0)</f>
        <v>11</v>
      </c>
      <c r="Q4260" s="84" t="n">
        <f aca="false">IF($N4260="D",VLOOKUP(H4260,BasisBuckets,2,FALSE()),0)</f>
        <v>0</v>
      </c>
      <c r="R4260" s="84" t="n">
        <f aca="false">IF($N4260="PHY",VLOOKUP(H4260,PGDBuckets,2,FALSE()),0)</f>
        <v>0</v>
      </c>
      <c r="S4260" s="84" t="n">
        <f aca="false">IF($N4260="G",VLOOKUP(H4260,PGDBuckets,2,FALSE()),0)</f>
        <v>0</v>
      </c>
      <c r="T4260" s="84" t="n">
        <f aca="false">SUM(P4260:S4260)</f>
        <v>11</v>
      </c>
      <c r="U4260" s="84" t="str">
        <f aca="false">IF(O4260="not used","-",O4260&amp;N4260&amp;T4260)</f>
        <v>-</v>
      </c>
      <c r="V4260" s="84" t="str">
        <f aca="false">IF(O4260="Not Used","-",VLOOKUP(D4260,FOLIOS,7,FALSE())&amp;H4260)</f>
        <v>-</v>
      </c>
      <c r="W4260" s="84" t="str">
        <f aca="false">IF(U4260="-","-",O4260&amp;E4260&amp;H4260)</f>
        <v>-</v>
      </c>
      <c r="X4260" s="85" t="str">
        <f aca="false">D4260&amp;G4260</f>
        <v>FT-CAND-ERMS-PRCNG</v>
      </c>
      <c r="AF4260" s="0" t="str">
        <f aca="false">D4260&amp;V4260</f>
        <v>FT-CAND-ERMS-PRC-</v>
      </c>
    </row>
    <row r="4261" customFormat="false" ht="12.75" hidden="false" customHeight="false" outlineLevel="0" collapsed="false">
      <c r="A4261" s="81" t="n">
        <v>36682</v>
      </c>
      <c r="B4261" s="82" t="s">
        <v>55</v>
      </c>
      <c r="C4261" s="82" t="s">
        <v>56</v>
      </c>
      <c r="D4261" s="82" t="s">
        <v>108</v>
      </c>
      <c r="E4261" s="82" t="s">
        <v>24</v>
      </c>
      <c r="F4261" s="81"/>
      <c r="G4261" s="82" t="s">
        <v>98</v>
      </c>
      <c r="H4261" s="90" t="n">
        <v>37742</v>
      </c>
      <c r="I4261" s="82" t="n">
        <v>0</v>
      </c>
      <c r="J4261" s="82" t="n">
        <v>0</v>
      </c>
      <c r="K4261" s="83" t="n">
        <f aca="false">IF(J4261=0,0,J4261/I4261)</f>
        <v>0</v>
      </c>
      <c r="L4261" s="83" t="n">
        <f aca="false">I4261/UOM</f>
        <v>0</v>
      </c>
      <c r="M4261" s="83" t="n">
        <f aca="false">J4261/UOM</f>
        <v>0</v>
      </c>
      <c r="N4261" s="84" t="str">
        <f aca="false">IF(F4261="P","PHY",IF(F4261="G","G",E4261))</f>
        <v>P</v>
      </c>
      <c r="O4261" s="84" t="str">
        <f aca="false">IF(ISNA(VLOOKUP(G4261,BadCanCurves,1,FALSE())),VLOOKUP(D4261,FOLIOS,6,FALSE()),"not used")</f>
        <v>not used</v>
      </c>
      <c r="P4261" s="84" t="n">
        <f aca="false">IF($N4261="P",VLOOKUP(H4261,PrcBuckets,2,FALSE()),0)</f>
        <v>11</v>
      </c>
      <c r="Q4261" s="84" t="n">
        <f aca="false">IF($N4261="D",VLOOKUP(H4261,BasisBuckets,2,FALSE()),0)</f>
        <v>0</v>
      </c>
      <c r="R4261" s="84" t="n">
        <f aca="false">IF($N4261="PHY",VLOOKUP(H4261,PGDBuckets,2,FALSE()),0)</f>
        <v>0</v>
      </c>
      <c r="S4261" s="84" t="n">
        <f aca="false">IF($N4261="G",VLOOKUP(H4261,PGDBuckets,2,FALSE()),0)</f>
        <v>0</v>
      </c>
      <c r="T4261" s="84" t="n">
        <f aca="false">SUM(P4261:S4261)</f>
        <v>11</v>
      </c>
      <c r="U4261" s="84" t="str">
        <f aca="false">IF(O4261="not used","-",O4261&amp;N4261&amp;T4261)</f>
        <v>-</v>
      </c>
      <c r="V4261" s="84" t="str">
        <f aca="false">IF(O4261="Not Used","-",VLOOKUP(D4261,FOLIOS,7,FALSE())&amp;H4261)</f>
        <v>-</v>
      </c>
      <c r="W4261" s="84" t="str">
        <f aca="false">IF(U4261="-","-",O4261&amp;E4261&amp;H4261)</f>
        <v>-</v>
      </c>
      <c r="X4261" s="85" t="str">
        <f aca="false">D4261&amp;G4261</f>
        <v>FT-CAND-ERMS-PRCNG</v>
      </c>
      <c r="AF4261" s="0" t="str">
        <f aca="false">D4261&amp;V4261</f>
        <v>FT-CAND-ERMS-PRC-</v>
      </c>
    </row>
    <row r="4262" customFormat="false" ht="12.75" hidden="false" customHeight="false" outlineLevel="0" collapsed="false">
      <c r="A4262" s="81" t="n">
        <v>36682</v>
      </c>
      <c r="B4262" s="82" t="s">
        <v>55</v>
      </c>
      <c r="C4262" s="82" t="s">
        <v>56</v>
      </c>
      <c r="D4262" s="82" t="s">
        <v>108</v>
      </c>
      <c r="E4262" s="82" t="s">
        <v>24</v>
      </c>
      <c r="F4262" s="81"/>
      <c r="G4262" s="82" t="s">
        <v>98</v>
      </c>
      <c r="H4262" s="90" t="n">
        <v>37773</v>
      </c>
      <c r="I4262" s="82" t="n">
        <v>0</v>
      </c>
      <c r="J4262" s="82" t="n">
        <v>0</v>
      </c>
      <c r="K4262" s="83" t="n">
        <f aca="false">IF(J4262=0,0,J4262/I4262)</f>
        <v>0</v>
      </c>
      <c r="L4262" s="83" t="n">
        <f aca="false">I4262/UOM</f>
        <v>0</v>
      </c>
      <c r="M4262" s="83" t="n">
        <f aca="false">J4262/UOM</f>
        <v>0</v>
      </c>
      <c r="N4262" s="84" t="str">
        <f aca="false">IF(F4262="P","PHY",IF(F4262="G","G",E4262))</f>
        <v>P</v>
      </c>
      <c r="O4262" s="84" t="str">
        <f aca="false">IF(ISNA(VLOOKUP(G4262,BadCanCurves,1,FALSE())),VLOOKUP(D4262,FOLIOS,6,FALSE()),"not used")</f>
        <v>not used</v>
      </c>
      <c r="P4262" s="84" t="n">
        <f aca="false">IF($N4262="P",VLOOKUP(H4262,PrcBuckets,2,FALSE()),0)</f>
        <v>11</v>
      </c>
      <c r="Q4262" s="84" t="n">
        <f aca="false">IF($N4262="D",VLOOKUP(H4262,BasisBuckets,2,FALSE()),0)</f>
        <v>0</v>
      </c>
      <c r="R4262" s="84" t="n">
        <f aca="false">IF($N4262="PHY",VLOOKUP(H4262,PGDBuckets,2,FALSE()),0)</f>
        <v>0</v>
      </c>
      <c r="S4262" s="84" t="n">
        <f aca="false">IF($N4262="G",VLOOKUP(H4262,PGDBuckets,2,FALSE()),0)</f>
        <v>0</v>
      </c>
      <c r="T4262" s="84" t="n">
        <f aca="false">SUM(P4262:S4262)</f>
        <v>11</v>
      </c>
      <c r="U4262" s="84" t="str">
        <f aca="false">IF(O4262="not used","-",O4262&amp;N4262&amp;T4262)</f>
        <v>-</v>
      </c>
      <c r="V4262" s="84" t="str">
        <f aca="false">IF(O4262="Not Used","-",VLOOKUP(D4262,FOLIOS,7,FALSE())&amp;H4262)</f>
        <v>-</v>
      </c>
      <c r="W4262" s="84" t="str">
        <f aca="false">IF(U4262="-","-",O4262&amp;E4262&amp;H4262)</f>
        <v>-</v>
      </c>
      <c r="X4262" s="85" t="str">
        <f aca="false">D4262&amp;G4262</f>
        <v>FT-CAND-ERMS-PRCNG</v>
      </c>
      <c r="AF4262" s="0" t="str">
        <f aca="false">D4262&amp;V4262</f>
        <v>FT-CAND-ERMS-PRC-</v>
      </c>
    </row>
    <row r="4263" customFormat="false" ht="12.75" hidden="false" customHeight="false" outlineLevel="0" collapsed="false">
      <c r="A4263" s="81" t="n">
        <v>36682</v>
      </c>
      <c r="B4263" s="82" t="s">
        <v>55</v>
      </c>
      <c r="C4263" s="82" t="s">
        <v>56</v>
      </c>
      <c r="D4263" s="82" t="s">
        <v>108</v>
      </c>
      <c r="E4263" s="82" t="s">
        <v>24</v>
      </c>
      <c r="F4263" s="81"/>
      <c r="G4263" s="82" t="s">
        <v>98</v>
      </c>
      <c r="H4263" s="90" t="n">
        <v>37803</v>
      </c>
      <c r="I4263" s="82" t="n">
        <v>0</v>
      </c>
      <c r="J4263" s="82" t="n">
        <v>0</v>
      </c>
      <c r="K4263" s="83" t="n">
        <f aca="false">IF(J4263=0,0,J4263/I4263)</f>
        <v>0</v>
      </c>
      <c r="L4263" s="83" t="n">
        <f aca="false">I4263/UOM</f>
        <v>0</v>
      </c>
      <c r="M4263" s="83" t="n">
        <f aca="false">J4263/UOM</f>
        <v>0</v>
      </c>
      <c r="N4263" s="84" t="str">
        <f aca="false">IF(F4263="P","PHY",IF(F4263="G","G",E4263))</f>
        <v>P</v>
      </c>
      <c r="O4263" s="84" t="str">
        <f aca="false">IF(ISNA(VLOOKUP(G4263,BadCanCurves,1,FALSE())),VLOOKUP(D4263,FOLIOS,6,FALSE()),"not used")</f>
        <v>not used</v>
      </c>
      <c r="P4263" s="84" t="n">
        <f aca="false">IF($N4263="P",VLOOKUP(H4263,PrcBuckets,2,FALSE()),0)</f>
        <v>11</v>
      </c>
      <c r="Q4263" s="84" t="n">
        <f aca="false">IF($N4263="D",VLOOKUP(H4263,BasisBuckets,2,FALSE()),0)</f>
        <v>0</v>
      </c>
      <c r="R4263" s="84" t="n">
        <f aca="false">IF($N4263="PHY",VLOOKUP(H4263,PGDBuckets,2,FALSE()),0)</f>
        <v>0</v>
      </c>
      <c r="S4263" s="84" t="n">
        <f aca="false">IF($N4263="G",VLOOKUP(H4263,PGDBuckets,2,FALSE()),0)</f>
        <v>0</v>
      </c>
      <c r="T4263" s="84" t="n">
        <f aca="false">SUM(P4263:S4263)</f>
        <v>11</v>
      </c>
      <c r="U4263" s="84" t="str">
        <f aca="false">IF(O4263="not used","-",O4263&amp;N4263&amp;T4263)</f>
        <v>-</v>
      </c>
      <c r="V4263" s="84" t="str">
        <f aca="false">IF(O4263="Not Used","-",VLOOKUP(D4263,FOLIOS,7,FALSE())&amp;H4263)</f>
        <v>-</v>
      </c>
      <c r="W4263" s="84" t="str">
        <f aca="false">IF(U4263="-","-",O4263&amp;E4263&amp;H4263)</f>
        <v>-</v>
      </c>
      <c r="X4263" s="85" t="str">
        <f aca="false">D4263&amp;G4263</f>
        <v>FT-CAND-ERMS-PRCNG</v>
      </c>
      <c r="AF4263" s="0" t="str">
        <f aca="false">D4263&amp;V4263</f>
        <v>FT-CAND-ERMS-PRC-</v>
      </c>
    </row>
    <row r="4264" customFormat="false" ht="12.75" hidden="false" customHeight="false" outlineLevel="0" collapsed="false">
      <c r="A4264" s="81" t="n">
        <v>36682</v>
      </c>
      <c r="B4264" s="82" t="s">
        <v>55</v>
      </c>
      <c r="C4264" s="82" t="s">
        <v>56</v>
      </c>
      <c r="D4264" s="82" t="s">
        <v>108</v>
      </c>
      <c r="E4264" s="82" t="s">
        <v>24</v>
      </c>
      <c r="F4264" s="81"/>
      <c r="G4264" s="82" t="s">
        <v>98</v>
      </c>
      <c r="H4264" s="90" t="n">
        <v>37834</v>
      </c>
      <c r="I4264" s="82" t="n">
        <v>0</v>
      </c>
      <c r="J4264" s="82" t="n">
        <v>0</v>
      </c>
      <c r="K4264" s="83" t="n">
        <f aca="false">IF(J4264=0,0,J4264/I4264)</f>
        <v>0</v>
      </c>
      <c r="L4264" s="83" t="n">
        <f aca="false">I4264/UOM</f>
        <v>0</v>
      </c>
      <c r="M4264" s="83" t="n">
        <f aca="false">J4264/UOM</f>
        <v>0</v>
      </c>
      <c r="N4264" s="84" t="str">
        <f aca="false">IF(F4264="P","PHY",IF(F4264="G","G",E4264))</f>
        <v>P</v>
      </c>
      <c r="O4264" s="84" t="str">
        <f aca="false">IF(ISNA(VLOOKUP(G4264,BadCanCurves,1,FALSE())),VLOOKUP(D4264,FOLIOS,6,FALSE()),"not used")</f>
        <v>not used</v>
      </c>
      <c r="P4264" s="84" t="n">
        <f aca="false">IF($N4264="P",VLOOKUP(H4264,PrcBuckets,2,FALSE()),0)</f>
        <v>11</v>
      </c>
      <c r="Q4264" s="84" t="n">
        <f aca="false">IF($N4264="D",VLOOKUP(H4264,BasisBuckets,2,FALSE()),0)</f>
        <v>0</v>
      </c>
      <c r="R4264" s="84" t="n">
        <f aca="false">IF($N4264="PHY",VLOOKUP(H4264,PGDBuckets,2,FALSE()),0)</f>
        <v>0</v>
      </c>
      <c r="S4264" s="84" t="n">
        <f aca="false">IF($N4264="G",VLOOKUP(H4264,PGDBuckets,2,FALSE()),0)</f>
        <v>0</v>
      </c>
      <c r="T4264" s="84" t="n">
        <f aca="false">SUM(P4264:S4264)</f>
        <v>11</v>
      </c>
      <c r="U4264" s="84" t="str">
        <f aca="false">IF(O4264="not used","-",O4264&amp;N4264&amp;T4264)</f>
        <v>-</v>
      </c>
      <c r="V4264" s="84" t="str">
        <f aca="false">IF(O4264="Not Used","-",VLOOKUP(D4264,FOLIOS,7,FALSE())&amp;H4264)</f>
        <v>-</v>
      </c>
      <c r="W4264" s="84" t="str">
        <f aca="false">IF(U4264="-","-",O4264&amp;E4264&amp;H4264)</f>
        <v>-</v>
      </c>
      <c r="X4264" s="85" t="str">
        <f aca="false">D4264&amp;G4264</f>
        <v>FT-CAND-ERMS-PRCNG</v>
      </c>
      <c r="AF4264" s="0" t="str">
        <f aca="false">D4264&amp;V4264</f>
        <v>FT-CAND-ERMS-PRC-</v>
      </c>
    </row>
    <row r="4265" customFormat="false" ht="12.75" hidden="false" customHeight="false" outlineLevel="0" collapsed="false">
      <c r="A4265" s="81" t="n">
        <v>36682</v>
      </c>
      <c r="B4265" s="82" t="s">
        <v>55</v>
      </c>
      <c r="C4265" s="82" t="s">
        <v>56</v>
      </c>
      <c r="D4265" s="82" t="s">
        <v>108</v>
      </c>
      <c r="E4265" s="82" t="s">
        <v>24</v>
      </c>
      <c r="F4265" s="81"/>
      <c r="G4265" s="82" t="s">
        <v>98</v>
      </c>
      <c r="H4265" s="90" t="n">
        <v>37865</v>
      </c>
      <c r="I4265" s="82" t="n">
        <v>0</v>
      </c>
      <c r="J4265" s="82" t="n">
        <v>0</v>
      </c>
      <c r="K4265" s="83" t="n">
        <f aca="false">IF(J4265=0,0,J4265/I4265)</f>
        <v>0</v>
      </c>
      <c r="L4265" s="83" t="n">
        <f aca="false">I4265/UOM</f>
        <v>0</v>
      </c>
      <c r="M4265" s="83" t="n">
        <f aca="false">J4265/UOM</f>
        <v>0</v>
      </c>
      <c r="N4265" s="84" t="str">
        <f aca="false">IF(F4265="P","PHY",IF(F4265="G","G",E4265))</f>
        <v>P</v>
      </c>
      <c r="O4265" s="84" t="str">
        <f aca="false">IF(ISNA(VLOOKUP(G4265,BadCanCurves,1,FALSE())),VLOOKUP(D4265,FOLIOS,6,FALSE()),"not used")</f>
        <v>not used</v>
      </c>
      <c r="P4265" s="84" t="n">
        <f aca="false">IF($N4265="P",VLOOKUP(H4265,PrcBuckets,2,FALSE()),0)</f>
        <v>11</v>
      </c>
      <c r="Q4265" s="84" t="n">
        <f aca="false">IF($N4265="D",VLOOKUP(H4265,BasisBuckets,2,FALSE()),0)</f>
        <v>0</v>
      </c>
      <c r="R4265" s="84" t="n">
        <f aca="false">IF($N4265="PHY",VLOOKUP(H4265,PGDBuckets,2,FALSE()),0)</f>
        <v>0</v>
      </c>
      <c r="S4265" s="84" t="n">
        <f aca="false">IF($N4265="G",VLOOKUP(H4265,PGDBuckets,2,FALSE()),0)</f>
        <v>0</v>
      </c>
      <c r="T4265" s="84" t="n">
        <f aca="false">SUM(P4265:S4265)</f>
        <v>11</v>
      </c>
      <c r="U4265" s="84" t="str">
        <f aca="false">IF(O4265="not used","-",O4265&amp;N4265&amp;T4265)</f>
        <v>-</v>
      </c>
      <c r="V4265" s="84" t="str">
        <f aca="false">IF(O4265="Not Used","-",VLOOKUP(D4265,FOLIOS,7,FALSE())&amp;H4265)</f>
        <v>-</v>
      </c>
      <c r="W4265" s="84" t="str">
        <f aca="false">IF(U4265="-","-",O4265&amp;E4265&amp;H4265)</f>
        <v>-</v>
      </c>
      <c r="X4265" s="85" t="str">
        <f aca="false">D4265&amp;G4265</f>
        <v>FT-CAND-ERMS-PRCNG</v>
      </c>
      <c r="AF4265" s="0" t="str">
        <f aca="false">D4265&amp;V4265</f>
        <v>FT-CAND-ERMS-PRC-</v>
      </c>
    </row>
    <row r="4266" customFormat="false" ht="12.75" hidden="false" customHeight="false" outlineLevel="0" collapsed="false">
      <c r="A4266" s="81" t="n">
        <v>36682</v>
      </c>
      <c r="B4266" s="82" t="s">
        <v>55</v>
      </c>
      <c r="C4266" s="82" t="s">
        <v>56</v>
      </c>
      <c r="D4266" s="82" t="s">
        <v>108</v>
      </c>
      <c r="E4266" s="82" t="s">
        <v>24</v>
      </c>
      <c r="F4266" s="81"/>
      <c r="G4266" s="82" t="s">
        <v>98</v>
      </c>
      <c r="H4266" s="90" t="n">
        <v>37895</v>
      </c>
      <c r="I4266" s="82" t="n">
        <v>0</v>
      </c>
      <c r="J4266" s="82" t="n">
        <v>0</v>
      </c>
      <c r="K4266" s="83" t="n">
        <f aca="false">IF(J4266=0,0,J4266/I4266)</f>
        <v>0</v>
      </c>
      <c r="L4266" s="83" t="n">
        <f aca="false">I4266/UOM</f>
        <v>0</v>
      </c>
      <c r="M4266" s="83" t="n">
        <f aca="false">J4266/UOM</f>
        <v>0</v>
      </c>
      <c r="N4266" s="84" t="str">
        <f aca="false">IF(F4266="P","PHY",IF(F4266="G","G",E4266))</f>
        <v>P</v>
      </c>
      <c r="O4266" s="84" t="str">
        <f aca="false">IF(ISNA(VLOOKUP(G4266,BadCanCurves,1,FALSE())),VLOOKUP(D4266,FOLIOS,6,FALSE()),"not used")</f>
        <v>not used</v>
      </c>
      <c r="P4266" s="84" t="n">
        <f aca="false">IF($N4266="P",VLOOKUP(H4266,PrcBuckets,2,FALSE()),0)</f>
        <v>11</v>
      </c>
      <c r="Q4266" s="84" t="n">
        <f aca="false">IF($N4266="D",VLOOKUP(H4266,BasisBuckets,2,FALSE()),0)</f>
        <v>0</v>
      </c>
      <c r="R4266" s="84" t="n">
        <f aca="false">IF($N4266="PHY",VLOOKUP(H4266,PGDBuckets,2,FALSE()),0)</f>
        <v>0</v>
      </c>
      <c r="S4266" s="84" t="n">
        <f aca="false">IF($N4266="G",VLOOKUP(H4266,PGDBuckets,2,FALSE()),0)</f>
        <v>0</v>
      </c>
      <c r="T4266" s="84" t="n">
        <f aca="false">SUM(P4266:S4266)</f>
        <v>11</v>
      </c>
      <c r="U4266" s="84" t="str">
        <f aca="false">IF(O4266="not used","-",O4266&amp;N4266&amp;T4266)</f>
        <v>-</v>
      </c>
      <c r="V4266" s="84" t="str">
        <f aca="false">IF(O4266="Not Used","-",VLOOKUP(D4266,FOLIOS,7,FALSE())&amp;H4266)</f>
        <v>-</v>
      </c>
      <c r="W4266" s="84" t="str">
        <f aca="false">IF(U4266="-","-",O4266&amp;E4266&amp;H4266)</f>
        <v>-</v>
      </c>
      <c r="X4266" s="85" t="str">
        <f aca="false">D4266&amp;G4266</f>
        <v>FT-CAND-ERMS-PRCNG</v>
      </c>
      <c r="AF4266" s="0" t="str">
        <f aca="false">D4266&amp;V4266</f>
        <v>FT-CAND-ERMS-PRC-</v>
      </c>
    </row>
    <row r="4267" customFormat="false" ht="12.75" hidden="false" customHeight="false" outlineLevel="0" collapsed="false">
      <c r="A4267" s="81" t="n">
        <v>36682</v>
      </c>
      <c r="B4267" s="82" t="s">
        <v>55</v>
      </c>
      <c r="C4267" s="82" t="s">
        <v>56</v>
      </c>
      <c r="D4267" s="82" t="s">
        <v>108</v>
      </c>
      <c r="E4267" s="82" t="s">
        <v>24</v>
      </c>
      <c r="F4267" s="81"/>
      <c r="G4267" s="82" t="s">
        <v>98</v>
      </c>
      <c r="H4267" s="90" t="n">
        <v>37926</v>
      </c>
      <c r="I4267" s="82" t="n">
        <v>0</v>
      </c>
      <c r="J4267" s="82" t="n">
        <v>0</v>
      </c>
      <c r="K4267" s="83" t="n">
        <f aca="false">IF(J4267=0,0,J4267/I4267)</f>
        <v>0</v>
      </c>
      <c r="L4267" s="83" t="n">
        <f aca="false">I4267/UOM</f>
        <v>0</v>
      </c>
      <c r="M4267" s="83" t="n">
        <f aca="false">J4267/UOM</f>
        <v>0</v>
      </c>
      <c r="N4267" s="84" t="str">
        <f aca="false">IF(F4267="P","PHY",IF(F4267="G","G",E4267))</f>
        <v>P</v>
      </c>
      <c r="O4267" s="84" t="str">
        <f aca="false">IF(ISNA(VLOOKUP(G4267,BadCanCurves,1,FALSE())),VLOOKUP(D4267,FOLIOS,6,FALSE()),"not used")</f>
        <v>not used</v>
      </c>
      <c r="P4267" s="84" t="n">
        <f aca="false">IF($N4267="P",VLOOKUP(H4267,PrcBuckets,2,FALSE()),0)</f>
        <v>11</v>
      </c>
      <c r="Q4267" s="84" t="n">
        <f aca="false">IF($N4267="D",VLOOKUP(H4267,BasisBuckets,2,FALSE()),0)</f>
        <v>0</v>
      </c>
      <c r="R4267" s="84" t="n">
        <f aca="false">IF($N4267="PHY",VLOOKUP(H4267,PGDBuckets,2,FALSE()),0)</f>
        <v>0</v>
      </c>
      <c r="S4267" s="84" t="n">
        <f aca="false">IF($N4267="G",VLOOKUP(H4267,PGDBuckets,2,FALSE()),0)</f>
        <v>0</v>
      </c>
      <c r="T4267" s="84" t="n">
        <f aca="false">SUM(P4267:S4267)</f>
        <v>11</v>
      </c>
      <c r="U4267" s="84" t="str">
        <f aca="false">IF(O4267="not used","-",O4267&amp;N4267&amp;T4267)</f>
        <v>-</v>
      </c>
      <c r="V4267" s="84" t="str">
        <f aca="false">IF(O4267="Not Used","-",VLOOKUP(D4267,FOLIOS,7,FALSE())&amp;H4267)</f>
        <v>-</v>
      </c>
      <c r="W4267" s="84" t="str">
        <f aca="false">IF(U4267="-","-",O4267&amp;E4267&amp;H4267)</f>
        <v>-</v>
      </c>
      <c r="X4267" s="85" t="str">
        <f aca="false">D4267&amp;G4267</f>
        <v>FT-CAND-ERMS-PRCNG</v>
      </c>
      <c r="AF4267" s="0" t="str">
        <f aca="false">D4267&amp;V4267</f>
        <v>FT-CAND-ERMS-PRC-</v>
      </c>
    </row>
    <row r="4268" customFormat="false" ht="12.75" hidden="false" customHeight="false" outlineLevel="0" collapsed="false">
      <c r="A4268" s="81" t="n">
        <v>36682</v>
      </c>
      <c r="B4268" s="82" t="s">
        <v>55</v>
      </c>
      <c r="C4268" s="82" t="s">
        <v>56</v>
      </c>
      <c r="D4268" s="82" t="s">
        <v>108</v>
      </c>
      <c r="E4268" s="82" t="s">
        <v>24</v>
      </c>
      <c r="F4268" s="81"/>
      <c r="G4268" s="82" t="s">
        <v>98</v>
      </c>
      <c r="H4268" s="90" t="n">
        <v>37956</v>
      </c>
      <c r="I4268" s="82" t="n">
        <v>0</v>
      </c>
      <c r="J4268" s="82" t="n">
        <v>0</v>
      </c>
      <c r="K4268" s="83" t="n">
        <f aca="false">IF(J4268=0,0,J4268/I4268)</f>
        <v>0</v>
      </c>
      <c r="L4268" s="83" t="n">
        <f aca="false">I4268/UOM</f>
        <v>0</v>
      </c>
      <c r="M4268" s="83" t="n">
        <f aca="false">J4268/UOM</f>
        <v>0</v>
      </c>
      <c r="N4268" s="84" t="str">
        <f aca="false">IF(F4268="P","PHY",IF(F4268="G","G",E4268))</f>
        <v>P</v>
      </c>
      <c r="O4268" s="84" t="str">
        <f aca="false">IF(ISNA(VLOOKUP(G4268,BadCanCurves,1,FALSE())),VLOOKUP(D4268,FOLIOS,6,FALSE()),"not used")</f>
        <v>not used</v>
      </c>
      <c r="P4268" s="84" t="n">
        <f aca="false">IF($N4268="P",VLOOKUP(H4268,PrcBuckets,2,FALSE()),0)</f>
        <v>11</v>
      </c>
      <c r="Q4268" s="84" t="n">
        <f aca="false">IF($N4268="D",VLOOKUP(H4268,BasisBuckets,2,FALSE()),0)</f>
        <v>0</v>
      </c>
      <c r="R4268" s="84" t="n">
        <f aca="false">IF($N4268="PHY",VLOOKUP(H4268,PGDBuckets,2,FALSE()),0)</f>
        <v>0</v>
      </c>
      <c r="S4268" s="84" t="n">
        <f aca="false">IF($N4268="G",VLOOKUP(H4268,PGDBuckets,2,FALSE()),0)</f>
        <v>0</v>
      </c>
      <c r="T4268" s="84" t="n">
        <f aca="false">SUM(P4268:S4268)</f>
        <v>11</v>
      </c>
      <c r="U4268" s="84" t="str">
        <f aca="false">IF(O4268="not used","-",O4268&amp;N4268&amp;T4268)</f>
        <v>-</v>
      </c>
      <c r="V4268" s="84" t="str">
        <f aca="false">IF(O4268="Not Used","-",VLOOKUP(D4268,FOLIOS,7,FALSE())&amp;H4268)</f>
        <v>-</v>
      </c>
      <c r="W4268" s="84" t="str">
        <f aca="false">IF(U4268="-","-",O4268&amp;E4268&amp;H4268)</f>
        <v>-</v>
      </c>
      <c r="X4268" s="85" t="str">
        <f aca="false">D4268&amp;G4268</f>
        <v>FT-CAND-ERMS-PRCNG</v>
      </c>
      <c r="AF4268" s="0" t="str">
        <f aca="false">D4268&amp;V4268</f>
        <v>FT-CAND-ERMS-PRC-</v>
      </c>
    </row>
    <row r="4269" customFormat="false" ht="12.75" hidden="false" customHeight="false" outlineLevel="0" collapsed="false">
      <c r="A4269" s="81" t="n">
        <v>36682</v>
      </c>
      <c r="B4269" s="82" t="s">
        <v>55</v>
      </c>
      <c r="C4269" s="82" t="s">
        <v>56</v>
      </c>
      <c r="D4269" s="82" t="s">
        <v>108</v>
      </c>
      <c r="E4269" s="82" t="s">
        <v>24</v>
      </c>
      <c r="F4269" s="81"/>
      <c r="G4269" s="82" t="s">
        <v>98</v>
      </c>
      <c r="H4269" s="90" t="n">
        <v>37987</v>
      </c>
      <c r="I4269" s="82" t="n">
        <v>0</v>
      </c>
      <c r="J4269" s="82" t="n">
        <v>0</v>
      </c>
      <c r="K4269" s="83" t="n">
        <f aca="false">IF(J4269=0,0,J4269/I4269)</f>
        <v>0</v>
      </c>
      <c r="L4269" s="83" t="n">
        <f aca="false">I4269/UOM</f>
        <v>0</v>
      </c>
      <c r="M4269" s="83" t="n">
        <f aca="false">J4269/UOM</f>
        <v>0</v>
      </c>
      <c r="N4269" s="84" t="str">
        <f aca="false">IF(F4269="P","PHY",IF(F4269="G","G",E4269))</f>
        <v>P</v>
      </c>
      <c r="O4269" s="84" t="str">
        <f aca="false">IF(ISNA(VLOOKUP(G4269,BadCanCurves,1,FALSE())),VLOOKUP(D4269,FOLIOS,6,FALSE()),"not used")</f>
        <v>not used</v>
      </c>
      <c r="P4269" s="84" t="n">
        <f aca="false">IF($N4269="P",VLOOKUP(H4269,PrcBuckets,2,FALSE()),0)</f>
        <v>12</v>
      </c>
      <c r="Q4269" s="84" t="n">
        <f aca="false">IF($N4269="D",VLOOKUP(H4269,BasisBuckets,2,FALSE()),0)</f>
        <v>0</v>
      </c>
      <c r="R4269" s="84" t="n">
        <f aca="false">IF($N4269="PHY",VLOOKUP(H4269,PGDBuckets,2,FALSE()),0)</f>
        <v>0</v>
      </c>
      <c r="S4269" s="84" t="n">
        <f aca="false">IF($N4269="G",VLOOKUP(H4269,PGDBuckets,2,FALSE()),0)</f>
        <v>0</v>
      </c>
      <c r="T4269" s="84" t="n">
        <f aca="false">SUM(P4269:S4269)</f>
        <v>12</v>
      </c>
      <c r="U4269" s="84" t="str">
        <f aca="false">IF(O4269="not used","-",O4269&amp;N4269&amp;T4269)</f>
        <v>-</v>
      </c>
      <c r="V4269" s="84" t="str">
        <f aca="false">IF(O4269="Not Used","-",VLOOKUP(D4269,FOLIOS,7,FALSE())&amp;H4269)</f>
        <v>-</v>
      </c>
      <c r="W4269" s="84" t="str">
        <f aca="false">IF(U4269="-","-",O4269&amp;E4269&amp;H4269)</f>
        <v>-</v>
      </c>
      <c r="X4269" s="85" t="str">
        <f aca="false">D4269&amp;G4269</f>
        <v>FT-CAND-ERMS-PRCNG</v>
      </c>
      <c r="AF4269" s="0" t="str">
        <f aca="false">D4269&amp;V4269</f>
        <v>FT-CAND-ERMS-PRC-</v>
      </c>
    </row>
    <row r="4270" customFormat="false" ht="12.75" hidden="false" customHeight="false" outlineLevel="0" collapsed="false">
      <c r="A4270" s="81" t="n">
        <v>36682</v>
      </c>
      <c r="B4270" s="82" t="s">
        <v>55</v>
      </c>
      <c r="C4270" s="82" t="s">
        <v>56</v>
      </c>
      <c r="D4270" s="82" t="s">
        <v>108</v>
      </c>
      <c r="E4270" s="82" t="s">
        <v>24</v>
      </c>
      <c r="F4270" s="81"/>
      <c r="G4270" s="82" t="s">
        <v>98</v>
      </c>
      <c r="H4270" s="90" t="n">
        <v>38018</v>
      </c>
      <c r="I4270" s="82" t="n">
        <v>0</v>
      </c>
      <c r="J4270" s="82" t="n">
        <v>0</v>
      </c>
      <c r="K4270" s="83" t="n">
        <f aca="false">IF(J4270=0,0,J4270/I4270)</f>
        <v>0</v>
      </c>
      <c r="L4270" s="83" t="n">
        <f aca="false">I4270/UOM</f>
        <v>0</v>
      </c>
      <c r="M4270" s="83" t="n">
        <f aca="false">J4270/UOM</f>
        <v>0</v>
      </c>
      <c r="N4270" s="84" t="str">
        <f aca="false">IF(F4270="P","PHY",IF(F4270="G","G",E4270))</f>
        <v>P</v>
      </c>
      <c r="O4270" s="84" t="str">
        <f aca="false">IF(ISNA(VLOOKUP(G4270,BadCanCurves,1,FALSE())),VLOOKUP(D4270,FOLIOS,6,FALSE()),"not used")</f>
        <v>not used</v>
      </c>
      <c r="P4270" s="84" t="n">
        <f aca="false">IF($N4270="P",VLOOKUP(H4270,PrcBuckets,2,FALSE()),0)</f>
        <v>12</v>
      </c>
      <c r="Q4270" s="84" t="n">
        <f aca="false">IF($N4270="D",VLOOKUP(H4270,BasisBuckets,2,FALSE()),0)</f>
        <v>0</v>
      </c>
      <c r="R4270" s="84" t="n">
        <f aca="false">IF($N4270="PHY",VLOOKUP(H4270,PGDBuckets,2,FALSE()),0)</f>
        <v>0</v>
      </c>
      <c r="S4270" s="84" t="n">
        <f aca="false">IF($N4270="G",VLOOKUP(H4270,PGDBuckets,2,FALSE()),0)</f>
        <v>0</v>
      </c>
      <c r="T4270" s="84" t="n">
        <f aca="false">SUM(P4270:S4270)</f>
        <v>12</v>
      </c>
      <c r="U4270" s="84" t="str">
        <f aca="false">IF(O4270="not used","-",O4270&amp;N4270&amp;T4270)</f>
        <v>-</v>
      </c>
      <c r="V4270" s="84" t="str">
        <f aca="false">IF(O4270="Not Used","-",VLOOKUP(D4270,FOLIOS,7,FALSE())&amp;H4270)</f>
        <v>-</v>
      </c>
      <c r="W4270" s="84" t="str">
        <f aca="false">IF(U4270="-","-",O4270&amp;E4270&amp;H4270)</f>
        <v>-</v>
      </c>
      <c r="X4270" s="85" t="str">
        <f aca="false">D4270&amp;G4270</f>
        <v>FT-CAND-ERMS-PRCNG</v>
      </c>
      <c r="AF4270" s="0" t="str">
        <f aca="false">D4270&amp;V4270</f>
        <v>FT-CAND-ERMS-PRC-</v>
      </c>
    </row>
    <row r="4271" customFormat="false" ht="12.75" hidden="false" customHeight="false" outlineLevel="0" collapsed="false">
      <c r="A4271" s="81" t="n">
        <v>36682</v>
      </c>
      <c r="B4271" s="82" t="s">
        <v>55</v>
      </c>
      <c r="C4271" s="82" t="s">
        <v>56</v>
      </c>
      <c r="D4271" s="82" t="s">
        <v>108</v>
      </c>
      <c r="E4271" s="82" t="s">
        <v>24</v>
      </c>
      <c r="F4271" s="81"/>
      <c r="G4271" s="82" t="s">
        <v>98</v>
      </c>
      <c r="H4271" s="90" t="n">
        <v>38047</v>
      </c>
      <c r="I4271" s="82" t="n">
        <v>0</v>
      </c>
      <c r="J4271" s="82" t="n">
        <v>0</v>
      </c>
      <c r="K4271" s="83" t="n">
        <f aca="false">IF(J4271=0,0,J4271/I4271)</f>
        <v>0</v>
      </c>
      <c r="L4271" s="83" t="n">
        <f aca="false">I4271/UOM</f>
        <v>0</v>
      </c>
      <c r="M4271" s="83" t="n">
        <f aca="false">J4271/UOM</f>
        <v>0</v>
      </c>
      <c r="N4271" s="84" t="str">
        <f aca="false">IF(F4271="P","PHY",IF(F4271="G","G",E4271))</f>
        <v>P</v>
      </c>
      <c r="O4271" s="84" t="str">
        <f aca="false">IF(ISNA(VLOOKUP(G4271,BadCanCurves,1,FALSE())),VLOOKUP(D4271,FOLIOS,6,FALSE()),"not used")</f>
        <v>not used</v>
      </c>
      <c r="P4271" s="84" t="n">
        <f aca="false">IF($N4271="P",VLOOKUP(H4271,PrcBuckets,2,FALSE()),0)</f>
        <v>12</v>
      </c>
      <c r="Q4271" s="84" t="n">
        <f aca="false">IF($N4271="D",VLOOKUP(H4271,BasisBuckets,2,FALSE()),0)</f>
        <v>0</v>
      </c>
      <c r="R4271" s="84" t="n">
        <f aca="false">IF($N4271="PHY",VLOOKUP(H4271,PGDBuckets,2,FALSE()),0)</f>
        <v>0</v>
      </c>
      <c r="S4271" s="84" t="n">
        <f aca="false">IF($N4271="G",VLOOKUP(H4271,PGDBuckets,2,FALSE()),0)</f>
        <v>0</v>
      </c>
      <c r="T4271" s="84" t="n">
        <f aca="false">SUM(P4271:S4271)</f>
        <v>12</v>
      </c>
      <c r="U4271" s="84" t="str">
        <f aca="false">IF(O4271="not used","-",O4271&amp;N4271&amp;T4271)</f>
        <v>-</v>
      </c>
      <c r="V4271" s="84" t="str">
        <f aca="false">IF(O4271="Not Used","-",VLOOKUP(D4271,FOLIOS,7,FALSE())&amp;H4271)</f>
        <v>-</v>
      </c>
      <c r="W4271" s="84" t="str">
        <f aca="false">IF(U4271="-","-",O4271&amp;E4271&amp;H4271)</f>
        <v>-</v>
      </c>
      <c r="X4271" s="85" t="str">
        <f aca="false">D4271&amp;G4271</f>
        <v>FT-CAND-ERMS-PRCNG</v>
      </c>
      <c r="AF4271" s="0" t="str">
        <f aca="false">D4271&amp;V4271</f>
        <v>FT-CAND-ERMS-PRC-</v>
      </c>
    </row>
    <row r="4272" customFormat="false" ht="12.75" hidden="false" customHeight="false" outlineLevel="0" collapsed="false">
      <c r="A4272" s="81" t="n">
        <v>36682</v>
      </c>
      <c r="B4272" s="82" t="s">
        <v>55</v>
      </c>
      <c r="C4272" s="82" t="s">
        <v>56</v>
      </c>
      <c r="D4272" s="82" t="s">
        <v>108</v>
      </c>
      <c r="E4272" s="82" t="s">
        <v>24</v>
      </c>
      <c r="F4272" s="81"/>
      <c r="G4272" s="82" t="s">
        <v>98</v>
      </c>
      <c r="H4272" s="90" t="n">
        <v>38078</v>
      </c>
      <c r="I4272" s="82" t="n">
        <v>0</v>
      </c>
      <c r="J4272" s="82" t="n">
        <v>0</v>
      </c>
      <c r="K4272" s="83" t="n">
        <f aca="false">IF(J4272=0,0,J4272/I4272)</f>
        <v>0</v>
      </c>
      <c r="L4272" s="83" t="n">
        <f aca="false">I4272/UOM</f>
        <v>0</v>
      </c>
      <c r="M4272" s="83" t="n">
        <f aca="false">J4272/UOM</f>
        <v>0</v>
      </c>
      <c r="N4272" s="84" t="str">
        <f aca="false">IF(F4272="P","PHY",IF(F4272="G","G",E4272))</f>
        <v>P</v>
      </c>
      <c r="O4272" s="84" t="str">
        <f aca="false">IF(ISNA(VLOOKUP(G4272,BadCanCurves,1,FALSE())),VLOOKUP(D4272,FOLIOS,6,FALSE()),"not used")</f>
        <v>not used</v>
      </c>
      <c r="P4272" s="84" t="n">
        <f aca="false">IF($N4272="P",VLOOKUP(H4272,PrcBuckets,2,FALSE()),0)</f>
        <v>12</v>
      </c>
      <c r="Q4272" s="84" t="n">
        <f aca="false">IF($N4272="D",VLOOKUP(H4272,BasisBuckets,2,FALSE()),0)</f>
        <v>0</v>
      </c>
      <c r="R4272" s="84" t="n">
        <f aca="false">IF($N4272="PHY",VLOOKUP(H4272,PGDBuckets,2,FALSE()),0)</f>
        <v>0</v>
      </c>
      <c r="S4272" s="84" t="n">
        <f aca="false">IF($N4272="G",VLOOKUP(H4272,PGDBuckets,2,FALSE()),0)</f>
        <v>0</v>
      </c>
      <c r="T4272" s="84" t="n">
        <f aca="false">SUM(P4272:S4272)</f>
        <v>12</v>
      </c>
      <c r="U4272" s="84" t="str">
        <f aca="false">IF(O4272="not used","-",O4272&amp;N4272&amp;T4272)</f>
        <v>-</v>
      </c>
      <c r="V4272" s="84" t="str">
        <f aca="false">IF(O4272="Not Used","-",VLOOKUP(D4272,FOLIOS,7,FALSE())&amp;H4272)</f>
        <v>-</v>
      </c>
      <c r="W4272" s="84" t="str">
        <f aca="false">IF(U4272="-","-",O4272&amp;E4272&amp;H4272)</f>
        <v>-</v>
      </c>
      <c r="X4272" s="85" t="str">
        <f aca="false">D4272&amp;G4272</f>
        <v>FT-CAND-ERMS-PRCNG</v>
      </c>
      <c r="AF4272" s="0" t="str">
        <f aca="false">D4272&amp;V4272</f>
        <v>FT-CAND-ERMS-PRC-</v>
      </c>
    </row>
    <row r="4273" customFormat="false" ht="12.75" hidden="false" customHeight="false" outlineLevel="0" collapsed="false">
      <c r="A4273" s="81" t="n">
        <v>36682</v>
      </c>
      <c r="B4273" s="82" t="s">
        <v>55</v>
      </c>
      <c r="C4273" s="82" t="s">
        <v>56</v>
      </c>
      <c r="D4273" s="82" t="s">
        <v>108</v>
      </c>
      <c r="E4273" s="82" t="s">
        <v>24</v>
      </c>
      <c r="F4273" s="81"/>
      <c r="G4273" s="82" t="s">
        <v>98</v>
      </c>
      <c r="H4273" s="90" t="n">
        <v>38108</v>
      </c>
      <c r="I4273" s="82" t="n">
        <v>0</v>
      </c>
      <c r="J4273" s="82" t="n">
        <v>0</v>
      </c>
      <c r="K4273" s="83" t="n">
        <f aca="false">IF(J4273=0,0,J4273/I4273)</f>
        <v>0</v>
      </c>
      <c r="L4273" s="83" t="n">
        <f aca="false">I4273/UOM</f>
        <v>0</v>
      </c>
      <c r="M4273" s="83" t="n">
        <f aca="false">J4273/UOM</f>
        <v>0</v>
      </c>
      <c r="N4273" s="84" t="str">
        <f aca="false">IF(F4273="P","PHY",IF(F4273="G","G",E4273))</f>
        <v>P</v>
      </c>
      <c r="O4273" s="84" t="str">
        <f aca="false">IF(ISNA(VLOOKUP(G4273,BadCanCurves,1,FALSE())),VLOOKUP(D4273,FOLIOS,6,FALSE()),"not used")</f>
        <v>not used</v>
      </c>
      <c r="P4273" s="84" t="n">
        <f aca="false">IF($N4273="P",VLOOKUP(H4273,PrcBuckets,2,FALSE()),0)</f>
        <v>12</v>
      </c>
      <c r="Q4273" s="84" t="n">
        <f aca="false">IF($N4273="D",VLOOKUP(H4273,BasisBuckets,2,FALSE()),0)</f>
        <v>0</v>
      </c>
      <c r="R4273" s="84" t="n">
        <f aca="false">IF($N4273="PHY",VLOOKUP(H4273,PGDBuckets,2,FALSE()),0)</f>
        <v>0</v>
      </c>
      <c r="S4273" s="84" t="n">
        <f aca="false">IF($N4273="G",VLOOKUP(H4273,PGDBuckets,2,FALSE()),0)</f>
        <v>0</v>
      </c>
      <c r="T4273" s="84" t="n">
        <f aca="false">SUM(P4273:S4273)</f>
        <v>12</v>
      </c>
      <c r="U4273" s="84" t="str">
        <f aca="false">IF(O4273="not used","-",O4273&amp;N4273&amp;T4273)</f>
        <v>-</v>
      </c>
      <c r="V4273" s="84" t="str">
        <f aca="false">IF(O4273="Not Used","-",VLOOKUP(D4273,FOLIOS,7,FALSE())&amp;H4273)</f>
        <v>-</v>
      </c>
      <c r="W4273" s="84" t="str">
        <f aca="false">IF(U4273="-","-",O4273&amp;E4273&amp;H4273)</f>
        <v>-</v>
      </c>
      <c r="X4273" s="85" t="str">
        <f aca="false">D4273&amp;G4273</f>
        <v>FT-CAND-ERMS-PRCNG</v>
      </c>
      <c r="AF4273" s="0" t="str">
        <f aca="false">D4273&amp;V4273</f>
        <v>FT-CAND-ERMS-PRC-</v>
      </c>
    </row>
    <row r="4274" customFormat="false" ht="12.75" hidden="false" customHeight="false" outlineLevel="0" collapsed="false">
      <c r="A4274" s="81" t="n">
        <v>36682</v>
      </c>
      <c r="B4274" s="82" t="s">
        <v>55</v>
      </c>
      <c r="C4274" s="82" t="s">
        <v>56</v>
      </c>
      <c r="D4274" s="82" t="s">
        <v>108</v>
      </c>
      <c r="E4274" s="82" t="s">
        <v>24</v>
      </c>
      <c r="F4274" s="81"/>
      <c r="G4274" s="82" t="s">
        <v>98</v>
      </c>
      <c r="H4274" s="90" t="n">
        <v>38139</v>
      </c>
      <c r="I4274" s="82" t="n">
        <v>0</v>
      </c>
      <c r="J4274" s="82" t="n">
        <v>0</v>
      </c>
      <c r="K4274" s="83" t="n">
        <f aca="false">IF(J4274=0,0,J4274/I4274)</f>
        <v>0</v>
      </c>
      <c r="L4274" s="83" t="n">
        <f aca="false">I4274/UOM</f>
        <v>0</v>
      </c>
      <c r="M4274" s="83" t="n">
        <f aca="false">J4274/UOM</f>
        <v>0</v>
      </c>
      <c r="N4274" s="84" t="str">
        <f aca="false">IF(F4274="P","PHY",IF(F4274="G","G",E4274))</f>
        <v>P</v>
      </c>
      <c r="O4274" s="84" t="str">
        <f aca="false">IF(ISNA(VLOOKUP(G4274,BadCanCurves,1,FALSE())),VLOOKUP(D4274,FOLIOS,6,FALSE()),"not used")</f>
        <v>not used</v>
      </c>
      <c r="P4274" s="84" t="n">
        <f aca="false">IF($N4274="P",VLOOKUP(H4274,PrcBuckets,2,FALSE()),0)</f>
        <v>12</v>
      </c>
      <c r="Q4274" s="84" t="n">
        <f aca="false">IF($N4274="D",VLOOKUP(H4274,BasisBuckets,2,FALSE()),0)</f>
        <v>0</v>
      </c>
      <c r="R4274" s="84" t="n">
        <f aca="false">IF($N4274="PHY",VLOOKUP(H4274,PGDBuckets,2,FALSE()),0)</f>
        <v>0</v>
      </c>
      <c r="S4274" s="84" t="n">
        <f aca="false">IF($N4274="G",VLOOKUP(H4274,PGDBuckets,2,FALSE()),0)</f>
        <v>0</v>
      </c>
      <c r="T4274" s="84" t="n">
        <f aca="false">SUM(P4274:S4274)</f>
        <v>12</v>
      </c>
      <c r="U4274" s="84" t="str">
        <f aca="false">IF(O4274="not used","-",O4274&amp;N4274&amp;T4274)</f>
        <v>-</v>
      </c>
      <c r="V4274" s="84" t="str">
        <f aca="false">IF(O4274="Not Used","-",VLOOKUP(D4274,FOLIOS,7,FALSE())&amp;H4274)</f>
        <v>-</v>
      </c>
      <c r="W4274" s="84" t="str">
        <f aca="false">IF(U4274="-","-",O4274&amp;E4274&amp;H4274)</f>
        <v>-</v>
      </c>
      <c r="X4274" s="85" t="str">
        <f aca="false">D4274&amp;G4274</f>
        <v>FT-CAND-ERMS-PRCNG</v>
      </c>
      <c r="AF4274" s="0" t="str">
        <f aca="false">D4274&amp;V4274</f>
        <v>FT-CAND-ERMS-PRC-</v>
      </c>
    </row>
    <row r="4275" customFormat="false" ht="12.75" hidden="false" customHeight="false" outlineLevel="0" collapsed="false">
      <c r="A4275" s="81" t="n">
        <v>36682</v>
      </c>
      <c r="B4275" s="82" t="s">
        <v>55</v>
      </c>
      <c r="C4275" s="82" t="s">
        <v>56</v>
      </c>
      <c r="D4275" s="82" t="s">
        <v>108</v>
      </c>
      <c r="E4275" s="82" t="s">
        <v>24</v>
      </c>
      <c r="F4275" s="81"/>
      <c r="G4275" s="82" t="s">
        <v>98</v>
      </c>
      <c r="H4275" s="90" t="n">
        <v>38169</v>
      </c>
      <c r="I4275" s="82" t="n">
        <v>0</v>
      </c>
      <c r="J4275" s="82" t="n">
        <v>0</v>
      </c>
      <c r="K4275" s="83" t="n">
        <f aca="false">IF(J4275=0,0,J4275/I4275)</f>
        <v>0</v>
      </c>
      <c r="L4275" s="83" t="n">
        <f aca="false">I4275/UOM</f>
        <v>0</v>
      </c>
      <c r="M4275" s="83" t="n">
        <f aca="false">J4275/UOM</f>
        <v>0</v>
      </c>
      <c r="N4275" s="84" t="str">
        <f aca="false">IF(F4275="P","PHY",IF(F4275="G","G",E4275))</f>
        <v>P</v>
      </c>
      <c r="O4275" s="84" t="str">
        <f aca="false">IF(ISNA(VLOOKUP(G4275,BadCanCurves,1,FALSE())),VLOOKUP(D4275,FOLIOS,6,FALSE()),"not used")</f>
        <v>not used</v>
      </c>
      <c r="P4275" s="84" t="n">
        <f aca="false">IF($N4275="P",VLOOKUP(H4275,PrcBuckets,2,FALSE()),0)</f>
        <v>12</v>
      </c>
      <c r="Q4275" s="84" t="n">
        <f aca="false">IF($N4275="D",VLOOKUP(H4275,BasisBuckets,2,FALSE()),0)</f>
        <v>0</v>
      </c>
      <c r="R4275" s="84" t="n">
        <f aca="false">IF($N4275="PHY",VLOOKUP(H4275,PGDBuckets,2,FALSE()),0)</f>
        <v>0</v>
      </c>
      <c r="S4275" s="84" t="n">
        <f aca="false">IF($N4275="G",VLOOKUP(H4275,PGDBuckets,2,FALSE()),0)</f>
        <v>0</v>
      </c>
      <c r="T4275" s="84" t="n">
        <f aca="false">SUM(P4275:S4275)</f>
        <v>12</v>
      </c>
      <c r="U4275" s="84" t="str">
        <f aca="false">IF(O4275="not used","-",O4275&amp;N4275&amp;T4275)</f>
        <v>-</v>
      </c>
      <c r="V4275" s="84" t="str">
        <f aca="false">IF(O4275="Not Used","-",VLOOKUP(D4275,FOLIOS,7,FALSE())&amp;H4275)</f>
        <v>-</v>
      </c>
      <c r="W4275" s="84" t="str">
        <f aca="false">IF(U4275="-","-",O4275&amp;E4275&amp;H4275)</f>
        <v>-</v>
      </c>
      <c r="X4275" s="85" t="str">
        <f aca="false">D4275&amp;G4275</f>
        <v>FT-CAND-ERMS-PRCNG</v>
      </c>
      <c r="AF4275" s="0" t="str">
        <f aca="false">D4275&amp;V4275</f>
        <v>FT-CAND-ERMS-PRC-</v>
      </c>
    </row>
    <row r="4276" customFormat="false" ht="12.75" hidden="false" customHeight="false" outlineLevel="0" collapsed="false">
      <c r="A4276" s="81" t="n">
        <v>36682</v>
      </c>
      <c r="B4276" s="82" t="s">
        <v>55</v>
      </c>
      <c r="C4276" s="82" t="s">
        <v>56</v>
      </c>
      <c r="D4276" s="82" t="s">
        <v>108</v>
      </c>
      <c r="E4276" s="82" t="s">
        <v>24</v>
      </c>
      <c r="F4276" s="81"/>
      <c r="G4276" s="82" t="s">
        <v>98</v>
      </c>
      <c r="H4276" s="90" t="n">
        <v>38200</v>
      </c>
      <c r="I4276" s="82" t="n">
        <v>0</v>
      </c>
      <c r="J4276" s="82" t="n">
        <v>0</v>
      </c>
      <c r="K4276" s="83" t="n">
        <f aca="false">IF(J4276=0,0,J4276/I4276)</f>
        <v>0</v>
      </c>
      <c r="L4276" s="83" t="n">
        <f aca="false">I4276/UOM</f>
        <v>0</v>
      </c>
      <c r="M4276" s="83" t="n">
        <f aca="false">J4276/UOM</f>
        <v>0</v>
      </c>
      <c r="N4276" s="84" t="str">
        <f aca="false">IF(F4276="P","PHY",IF(F4276="G","G",E4276))</f>
        <v>P</v>
      </c>
      <c r="O4276" s="84" t="str">
        <f aca="false">IF(ISNA(VLOOKUP(G4276,BadCanCurves,1,FALSE())),VLOOKUP(D4276,FOLIOS,6,FALSE()),"not used")</f>
        <v>not used</v>
      </c>
      <c r="P4276" s="84" t="n">
        <f aca="false">IF($N4276="P",VLOOKUP(H4276,PrcBuckets,2,FALSE()),0)</f>
        <v>12</v>
      </c>
      <c r="Q4276" s="84" t="n">
        <f aca="false">IF($N4276="D",VLOOKUP(H4276,BasisBuckets,2,FALSE()),0)</f>
        <v>0</v>
      </c>
      <c r="R4276" s="84" t="n">
        <f aca="false">IF($N4276="PHY",VLOOKUP(H4276,PGDBuckets,2,FALSE()),0)</f>
        <v>0</v>
      </c>
      <c r="S4276" s="84" t="n">
        <f aca="false">IF($N4276="G",VLOOKUP(H4276,PGDBuckets,2,FALSE()),0)</f>
        <v>0</v>
      </c>
      <c r="T4276" s="84" t="n">
        <f aca="false">SUM(P4276:S4276)</f>
        <v>12</v>
      </c>
      <c r="U4276" s="84" t="str">
        <f aca="false">IF(O4276="not used","-",O4276&amp;N4276&amp;T4276)</f>
        <v>-</v>
      </c>
      <c r="V4276" s="84" t="str">
        <f aca="false">IF(O4276="Not Used","-",VLOOKUP(D4276,FOLIOS,7,FALSE())&amp;H4276)</f>
        <v>-</v>
      </c>
      <c r="W4276" s="84" t="str">
        <f aca="false">IF(U4276="-","-",O4276&amp;E4276&amp;H4276)</f>
        <v>-</v>
      </c>
      <c r="X4276" s="85" t="str">
        <f aca="false">D4276&amp;G4276</f>
        <v>FT-CAND-ERMS-PRCNG</v>
      </c>
      <c r="AF4276" s="0" t="str">
        <f aca="false">D4276&amp;V4276</f>
        <v>FT-CAND-ERMS-PRC-</v>
      </c>
    </row>
    <row r="4277" customFormat="false" ht="12.75" hidden="false" customHeight="false" outlineLevel="0" collapsed="false">
      <c r="A4277" s="81" t="n">
        <v>36682</v>
      </c>
      <c r="B4277" s="82" t="s">
        <v>55</v>
      </c>
      <c r="C4277" s="82" t="s">
        <v>56</v>
      </c>
      <c r="D4277" s="82" t="s">
        <v>108</v>
      </c>
      <c r="E4277" s="82" t="s">
        <v>24</v>
      </c>
      <c r="F4277" s="81"/>
      <c r="G4277" s="82" t="s">
        <v>98</v>
      </c>
      <c r="H4277" s="90" t="n">
        <v>38231</v>
      </c>
      <c r="I4277" s="82" t="n">
        <v>0</v>
      </c>
      <c r="J4277" s="82" t="n">
        <v>0</v>
      </c>
      <c r="K4277" s="83" t="n">
        <f aca="false">IF(J4277=0,0,J4277/I4277)</f>
        <v>0</v>
      </c>
      <c r="L4277" s="83" t="n">
        <f aca="false">I4277/UOM</f>
        <v>0</v>
      </c>
      <c r="M4277" s="83" t="n">
        <f aca="false">J4277/UOM</f>
        <v>0</v>
      </c>
      <c r="N4277" s="84" t="str">
        <f aca="false">IF(F4277="P","PHY",IF(F4277="G","G",E4277))</f>
        <v>P</v>
      </c>
      <c r="O4277" s="84" t="str">
        <f aca="false">IF(ISNA(VLOOKUP(G4277,BadCanCurves,1,FALSE())),VLOOKUP(D4277,FOLIOS,6,FALSE()),"not used")</f>
        <v>not used</v>
      </c>
      <c r="P4277" s="84" t="n">
        <f aca="false">IF($N4277="P",VLOOKUP(H4277,PrcBuckets,2,FALSE()),0)</f>
        <v>12</v>
      </c>
      <c r="Q4277" s="84" t="n">
        <f aca="false">IF($N4277="D",VLOOKUP(H4277,BasisBuckets,2,FALSE()),0)</f>
        <v>0</v>
      </c>
      <c r="R4277" s="84" t="n">
        <f aca="false">IF($N4277="PHY",VLOOKUP(H4277,PGDBuckets,2,FALSE()),0)</f>
        <v>0</v>
      </c>
      <c r="S4277" s="84" t="n">
        <f aca="false">IF($N4277="G",VLOOKUP(H4277,PGDBuckets,2,FALSE()),0)</f>
        <v>0</v>
      </c>
      <c r="T4277" s="84" t="n">
        <f aca="false">SUM(P4277:S4277)</f>
        <v>12</v>
      </c>
      <c r="U4277" s="84" t="str">
        <f aca="false">IF(O4277="not used","-",O4277&amp;N4277&amp;T4277)</f>
        <v>-</v>
      </c>
      <c r="V4277" s="84" t="str">
        <f aca="false">IF(O4277="Not Used","-",VLOOKUP(D4277,FOLIOS,7,FALSE())&amp;H4277)</f>
        <v>-</v>
      </c>
      <c r="W4277" s="84" t="str">
        <f aca="false">IF(U4277="-","-",O4277&amp;E4277&amp;H4277)</f>
        <v>-</v>
      </c>
      <c r="X4277" s="85" t="str">
        <f aca="false">D4277&amp;G4277</f>
        <v>FT-CAND-ERMS-PRCNG</v>
      </c>
      <c r="AF4277" s="0" t="str">
        <f aca="false">D4277&amp;V4277</f>
        <v>FT-CAND-ERMS-PRC-</v>
      </c>
    </row>
    <row r="4278" customFormat="false" ht="12.75" hidden="false" customHeight="false" outlineLevel="0" collapsed="false">
      <c r="A4278" s="81" t="n">
        <v>36682</v>
      </c>
      <c r="B4278" s="82" t="s">
        <v>55</v>
      </c>
      <c r="C4278" s="82" t="s">
        <v>56</v>
      </c>
      <c r="D4278" s="82" t="s">
        <v>108</v>
      </c>
      <c r="E4278" s="82" t="s">
        <v>24</v>
      </c>
      <c r="F4278" s="81"/>
      <c r="G4278" s="82" t="s">
        <v>98</v>
      </c>
      <c r="H4278" s="90" t="n">
        <v>38261</v>
      </c>
      <c r="I4278" s="82" t="n">
        <v>0</v>
      </c>
      <c r="J4278" s="82" t="n">
        <v>0</v>
      </c>
      <c r="K4278" s="83" t="n">
        <f aca="false">IF(J4278=0,0,J4278/I4278)</f>
        <v>0</v>
      </c>
      <c r="L4278" s="83" t="n">
        <f aca="false">I4278/UOM</f>
        <v>0</v>
      </c>
      <c r="M4278" s="83" t="n">
        <f aca="false">J4278/UOM</f>
        <v>0</v>
      </c>
      <c r="N4278" s="84" t="str">
        <f aca="false">IF(F4278="P","PHY",IF(F4278="G","G",E4278))</f>
        <v>P</v>
      </c>
      <c r="O4278" s="84" t="str">
        <f aca="false">IF(ISNA(VLOOKUP(G4278,BadCanCurves,1,FALSE())),VLOOKUP(D4278,FOLIOS,6,FALSE()),"not used")</f>
        <v>not used</v>
      </c>
      <c r="P4278" s="84" t="n">
        <f aca="false">IF($N4278="P",VLOOKUP(H4278,PrcBuckets,2,FALSE()),0)</f>
        <v>12</v>
      </c>
      <c r="Q4278" s="84" t="n">
        <f aca="false">IF($N4278="D",VLOOKUP(H4278,BasisBuckets,2,FALSE()),0)</f>
        <v>0</v>
      </c>
      <c r="R4278" s="84" t="n">
        <f aca="false">IF($N4278="PHY",VLOOKUP(H4278,PGDBuckets,2,FALSE()),0)</f>
        <v>0</v>
      </c>
      <c r="S4278" s="84" t="n">
        <f aca="false">IF($N4278="G",VLOOKUP(H4278,PGDBuckets,2,FALSE()),0)</f>
        <v>0</v>
      </c>
      <c r="T4278" s="84" t="n">
        <f aca="false">SUM(P4278:S4278)</f>
        <v>12</v>
      </c>
      <c r="U4278" s="84" t="str">
        <f aca="false">IF(O4278="not used","-",O4278&amp;N4278&amp;T4278)</f>
        <v>-</v>
      </c>
      <c r="V4278" s="84" t="str">
        <f aca="false">IF(O4278="Not Used","-",VLOOKUP(D4278,FOLIOS,7,FALSE())&amp;H4278)</f>
        <v>-</v>
      </c>
      <c r="W4278" s="84" t="str">
        <f aca="false">IF(U4278="-","-",O4278&amp;E4278&amp;H4278)</f>
        <v>-</v>
      </c>
      <c r="X4278" s="85" t="str">
        <f aca="false">D4278&amp;G4278</f>
        <v>FT-CAND-ERMS-PRCNG</v>
      </c>
      <c r="AF4278" s="0" t="str">
        <f aca="false">D4278&amp;V4278</f>
        <v>FT-CAND-ERMS-PRC-</v>
      </c>
    </row>
    <row r="4279" customFormat="false" ht="12.75" hidden="false" customHeight="false" outlineLevel="0" collapsed="false">
      <c r="A4279" s="81" t="n">
        <v>36682</v>
      </c>
      <c r="B4279" s="82" t="s">
        <v>55</v>
      </c>
      <c r="C4279" s="82" t="s">
        <v>56</v>
      </c>
      <c r="D4279" s="82" t="s">
        <v>108</v>
      </c>
      <c r="E4279" s="82" t="s">
        <v>24</v>
      </c>
      <c r="F4279" s="81"/>
      <c r="G4279" s="82" t="s">
        <v>98</v>
      </c>
      <c r="H4279" s="90" t="n">
        <v>38292</v>
      </c>
      <c r="I4279" s="82" t="n">
        <v>0</v>
      </c>
      <c r="J4279" s="82" t="n">
        <v>0</v>
      </c>
      <c r="K4279" s="83" t="n">
        <f aca="false">IF(J4279=0,0,J4279/I4279)</f>
        <v>0</v>
      </c>
      <c r="L4279" s="83" t="n">
        <f aca="false">I4279/UOM</f>
        <v>0</v>
      </c>
      <c r="M4279" s="83" t="n">
        <f aca="false">J4279/UOM</f>
        <v>0</v>
      </c>
      <c r="N4279" s="84" t="str">
        <f aca="false">IF(F4279="P","PHY",IF(F4279="G","G",E4279))</f>
        <v>P</v>
      </c>
      <c r="O4279" s="84" t="str">
        <f aca="false">IF(ISNA(VLOOKUP(G4279,BadCanCurves,1,FALSE())),VLOOKUP(D4279,FOLIOS,6,FALSE()),"not used")</f>
        <v>not used</v>
      </c>
      <c r="P4279" s="84" t="n">
        <f aca="false">IF($N4279="P",VLOOKUP(H4279,PrcBuckets,2,FALSE()),0)</f>
        <v>12</v>
      </c>
      <c r="Q4279" s="84" t="n">
        <f aca="false">IF($N4279="D",VLOOKUP(H4279,BasisBuckets,2,FALSE()),0)</f>
        <v>0</v>
      </c>
      <c r="R4279" s="84" t="n">
        <f aca="false">IF($N4279="PHY",VLOOKUP(H4279,PGDBuckets,2,FALSE()),0)</f>
        <v>0</v>
      </c>
      <c r="S4279" s="84" t="n">
        <f aca="false">IF($N4279="G",VLOOKUP(H4279,PGDBuckets,2,FALSE()),0)</f>
        <v>0</v>
      </c>
      <c r="T4279" s="84" t="n">
        <f aca="false">SUM(P4279:S4279)</f>
        <v>12</v>
      </c>
      <c r="U4279" s="84" t="str">
        <f aca="false">IF(O4279="not used","-",O4279&amp;N4279&amp;T4279)</f>
        <v>-</v>
      </c>
      <c r="V4279" s="84" t="str">
        <f aca="false">IF(O4279="Not Used","-",VLOOKUP(D4279,FOLIOS,7,FALSE())&amp;H4279)</f>
        <v>-</v>
      </c>
      <c r="W4279" s="84" t="str">
        <f aca="false">IF(U4279="-","-",O4279&amp;E4279&amp;H4279)</f>
        <v>-</v>
      </c>
      <c r="X4279" s="85" t="str">
        <f aca="false">D4279&amp;G4279</f>
        <v>FT-CAND-ERMS-PRCNG</v>
      </c>
      <c r="AF4279" s="0" t="str">
        <f aca="false">D4279&amp;V4279</f>
        <v>FT-CAND-ERMS-PRC-</v>
      </c>
    </row>
    <row r="4280" customFormat="false" ht="12.75" hidden="false" customHeight="false" outlineLevel="0" collapsed="false">
      <c r="A4280" s="81" t="n">
        <v>36682</v>
      </c>
      <c r="B4280" s="82" t="s">
        <v>55</v>
      </c>
      <c r="C4280" s="82" t="s">
        <v>56</v>
      </c>
      <c r="D4280" s="82" t="s">
        <v>108</v>
      </c>
      <c r="E4280" s="82" t="s">
        <v>24</v>
      </c>
      <c r="F4280" s="81"/>
      <c r="G4280" s="82" t="s">
        <v>98</v>
      </c>
      <c r="H4280" s="90" t="n">
        <v>38322</v>
      </c>
      <c r="I4280" s="82" t="n">
        <v>0</v>
      </c>
      <c r="J4280" s="82" t="n">
        <v>0</v>
      </c>
      <c r="K4280" s="83" t="n">
        <f aca="false">IF(J4280=0,0,J4280/I4280)</f>
        <v>0</v>
      </c>
      <c r="L4280" s="83" t="n">
        <f aca="false">I4280/UOM</f>
        <v>0</v>
      </c>
      <c r="M4280" s="83" t="n">
        <f aca="false">J4280/UOM</f>
        <v>0</v>
      </c>
      <c r="N4280" s="84" t="str">
        <f aca="false">IF(F4280="P","PHY",IF(F4280="G","G",E4280))</f>
        <v>P</v>
      </c>
      <c r="O4280" s="84" t="str">
        <f aca="false">IF(ISNA(VLOOKUP(G4280,BadCanCurves,1,FALSE())),VLOOKUP(D4280,FOLIOS,6,FALSE()),"not used")</f>
        <v>not used</v>
      </c>
      <c r="P4280" s="84" t="n">
        <f aca="false">IF($N4280="P",VLOOKUP(H4280,PrcBuckets,2,FALSE()),0)</f>
        <v>12</v>
      </c>
      <c r="Q4280" s="84" t="n">
        <f aca="false">IF($N4280="D",VLOOKUP(H4280,BasisBuckets,2,FALSE()),0)</f>
        <v>0</v>
      </c>
      <c r="R4280" s="84" t="n">
        <f aca="false">IF($N4280="PHY",VLOOKUP(H4280,PGDBuckets,2,FALSE()),0)</f>
        <v>0</v>
      </c>
      <c r="S4280" s="84" t="n">
        <f aca="false">IF($N4280="G",VLOOKUP(H4280,PGDBuckets,2,FALSE()),0)</f>
        <v>0</v>
      </c>
      <c r="T4280" s="84" t="n">
        <f aca="false">SUM(P4280:S4280)</f>
        <v>12</v>
      </c>
      <c r="U4280" s="84" t="str">
        <f aca="false">IF(O4280="not used","-",O4280&amp;N4280&amp;T4280)</f>
        <v>-</v>
      </c>
      <c r="V4280" s="84" t="str">
        <f aca="false">IF(O4280="Not Used","-",VLOOKUP(D4280,FOLIOS,7,FALSE())&amp;H4280)</f>
        <v>-</v>
      </c>
      <c r="W4280" s="84" t="str">
        <f aca="false">IF(U4280="-","-",O4280&amp;E4280&amp;H4280)</f>
        <v>-</v>
      </c>
      <c r="X4280" s="85" t="str">
        <f aca="false">D4280&amp;G4280</f>
        <v>FT-CAND-ERMS-PRCNG</v>
      </c>
      <c r="AF4280" s="0" t="str">
        <f aca="false">D4280&amp;V4280</f>
        <v>FT-CAND-ERMS-PRC-</v>
      </c>
    </row>
    <row r="4281" customFormat="false" ht="12.75" hidden="false" customHeight="false" outlineLevel="0" collapsed="false">
      <c r="A4281" s="81" t="n">
        <v>36682</v>
      </c>
      <c r="B4281" s="82" t="s">
        <v>55</v>
      </c>
      <c r="C4281" s="82" t="s">
        <v>56</v>
      </c>
      <c r="D4281" s="82" t="s">
        <v>108</v>
      </c>
      <c r="E4281" s="82" t="s">
        <v>24</v>
      </c>
      <c r="F4281" s="81"/>
      <c r="G4281" s="82" t="s">
        <v>98</v>
      </c>
      <c r="H4281" s="90" t="n">
        <v>38353</v>
      </c>
      <c r="I4281" s="82" t="n">
        <v>0</v>
      </c>
      <c r="J4281" s="82" t="n">
        <v>0</v>
      </c>
      <c r="K4281" s="83" t="n">
        <f aca="false">IF(J4281=0,0,J4281/I4281)</f>
        <v>0</v>
      </c>
      <c r="L4281" s="83" t="n">
        <f aca="false">I4281/UOM</f>
        <v>0</v>
      </c>
      <c r="M4281" s="83" t="n">
        <f aca="false">J4281/UOM</f>
        <v>0</v>
      </c>
      <c r="N4281" s="84" t="str">
        <f aca="false">IF(F4281="P","PHY",IF(F4281="G","G",E4281))</f>
        <v>P</v>
      </c>
      <c r="O4281" s="84" t="str">
        <f aca="false">IF(ISNA(VLOOKUP(G4281,BadCanCurves,1,FALSE())),VLOOKUP(D4281,FOLIOS,6,FALSE()),"not used")</f>
        <v>not used</v>
      </c>
      <c r="P4281" s="84" t="n">
        <f aca="false">IF($N4281="P",VLOOKUP(H4281,PrcBuckets,2,FALSE()),0)</f>
        <v>13</v>
      </c>
      <c r="Q4281" s="84" t="n">
        <f aca="false">IF($N4281="D",VLOOKUP(H4281,BasisBuckets,2,FALSE()),0)</f>
        <v>0</v>
      </c>
      <c r="R4281" s="84" t="n">
        <f aca="false">IF($N4281="PHY",VLOOKUP(H4281,PGDBuckets,2,FALSE()),0)</f>
        <v>0</v>
      </c>
      <c r="S4281" s="84" t="n">
        <f aca="false">IF($N4281="G",VLOOKUP(H4281,PGDBuckets,2,FALSE()),0)</f>
        <v>0</v>
      </c>
      <c r="T4281" s="84" t="n">
        <f aca="false">SUM(P4281:S4281)</f>
        <v>13</v>
      </c>
      <c r="U4281" s="84" t="str">
        <f aca="false">IF(O4281="not used","-",O4281&amp;N4281&amp;T4281)</f>
        <v>-</v>
      </c>
      <c r="V4281" s="84" t="str">
        <f aca="false">IF(O4281="Not Used","-",VLOOKUP(D4281,FOLIOS,7,FALSE())&amp;H4281)</f>
        <v>-</v>
      </c>
      <c r="W4281" s="84" t="str">
        <f aca="false">IF(U4281="-","-",O4281&amp;E4281&amp;H4281)</f>
        <v>-</v>
      </c>
      <c r="X4281" s="85" t="str">
        <f aca="false">D4281&amp;G4281</f>
        <v>FT-CAND-ERMS-PRCNG</v>
      </c>
      <c r="AF4281" s="0" t="str">
        <f aca="false">D4281&amp;V4281</f>
        <v>FT-CAND-ERMS-PRC-</v>
      </c>
    </row>
    <row r="4282" customFormat="false" ht="12.75" hidden="false" customHeight="false" outlineLevel="0" collapsed="false">
      <c r="A4282" s="81" t="n">
        <v>36682</v>
      </c>
      <c r="B4282" s="82" t="s">
        <v>55</v>
      </c>
      <c r="C4282" s="82" t="s">
        <v>56</v>
      </c>
      <c r="D4282" s="82" t="s">
        <v>108</v>
      </c>
      <c r="E4282" s="82" t="s">
        <v>24</v>
      </c>
      <c r="F4282" s="81"/>
      <c r="G4282" s="82" t="s">
        <v>98</v>
      </c>
      <c r="H4282" s="90" t="n">
        <v>38384</v>
      </c>
      <c r="I4282" s="82" t="n">
        <v>0</v>
      </c>
      <c r="J4282" s="82" t="n">
        <v>0</v>
      </c>
      <c r="K4282" s="83" t="n">
        <f aca="false">IF(J4282=0,0,J4282/I4282)</f>
        <v>0</v>
      </c>
      <c r="L4282" s="83" t="n">
        <f aca="false">I4282/UOM</f>
        <v>0</v>
      </c>
      <c r="M4282" s="83" t="n">
        <f aca="false">J4282/UOM</f>
        <v>0</v>
      </c>
      <c r="N4282" s="84" t="str">
        <f aca="false">IF(F4282="P","PHY",IF(F4282="G","G",E4282))</f>
        <v>P</v>
      </c>
      <c r="O4282" s="84" t="str">
        <f aca="false">IF(ISNA(VLOOKUP(G4282,BadCanCurves,1,FALSE())),VLOOKUP(D4282,FOLIOS,6,FALSE()),"not used")</f>
        <v>not used</v>
      </c>
      <c r="P4282" s="84" t="n">
        <f aca="false">IF($N4282="P",VLOOKUP(H4282,PrcBuckets,2,FALSE()),0)</f>
        <v>13</v>
      </c>
      <c r="Q4282" s="84" t="n">
        <f aca="false">IF($N4282="D",VLOOKUP(H4282,BasisBuckets,2,FALSE()),0)</f>
        <v>0</v>
      </c>
      <c r="R4282" s="84" t="n">
        <f aca="false">IF($N4282="PHY",VLOOKUP(H4282,PGDBuckets,2,FALSE()),0)</f>
        <v>0</v>
      </c>
      <c r="S4282" s="84" t="n">
        <f aca="false">IF($N4282="G",VLOOKUP(H4282,PGDBuckets,2,FALSE()),0)</f>
        <v>0</v>
      </c>
      <c r="T4282" s="84" t="n">
        <f aca="false">SUM(P4282:S4282)</f>
        <v>13</v>
      </c>
      <c r="U4282" s="84" t="str">
        <f aca="false">IF(O4282="not used","-",O4282&amp;N4282&amp;T4282)</f>
        <v>-</v>
      </c>
      <c r="V4282" s="84" t="str">
        <f aca="false">IF(O4282="Not Used","-",VLOOKUP(D4282,FOLIOS,7,FALSE())&amp;H4282)</f>
        <v>-</v>
      </c>
      <c r="W4282" s="84" t="str">
        <f aca="false">IF(U4282="-","-",O4282&amp;E4282&amp;H4282)</f>
        <v>-</v>
      </c>
      <c r="X4282" s="85" t="str">
        <f aca="false">D4282&amp;G4282</f>
        <v>FT-CAND-ERMS-PRCNG</v>
      </c>
      <c r="AF4282" s="0" t="str">
        <f aca="false">D4282&amp;V4282</f>
        <v>FT-CAND-ERMS-PRC-</v>
      </c>
    </row>
    <row r="4283" customFormat="false" ht="12.75" hidden="false" customHeight="false" outlineLevel="0" collapsed="false">
      <c r="A4283" s="81" t="n">
        <v>36682</v>
      </c>
      <c r="B4283" s="82" t="s">
        <v>55</v>
      </c>
      <c r="C4283" s="82" t="s">
        <v>56</v>
      </c>
      <c r="D4283" s="82" t="s">
        <v>108</v>
      </c>
      <c r="E4283" s="82" t="s">
        <v>24</v>
      </c>
      <c r="F4283" s="81"/>
      <c r="G4283" s="82" t="s">
        <v>98</v>
      </c>
      <c r="H4283" s="90" t="n">
        <v>38412</v>
      </c>
      <c r="I4283" s="82" t="n">
        <v>0</v>
      </c>
      <c r="J4283" s="82" t="n">
        <v>0</v>
      </c>
      <c r="K4283" s="83" t="n">
        <f aca="false">IF(J4283=0,0,J4283/I4283)</f>
        <v>0</v>
      </c>
      <c r="L4283" s="83" t="n">
        <f aca="false">I4283/UOM</f>
        <v>0</v>
      </c>
      <c r="M4283" s="83" t="n">
        <f aca="false">J4283/UOM</f>
        <v>0</v>
      </c>
      <c r="N4283" s="84" t="str">
        <f aca="false">IF(F4283="P","PHY",IF(F4283="G","G",E4283))</f>
        <v>P</v>
      </c>
      <c r="O4283" s="84" t="str">
        <f aca="false">IF(ISNA(VLOOKUP(G4283,BadCanCurves,1,FALSE())),VLOOKUP(D4283,FOLIOS,6,FALSE()),"not used")</f>
        <v>not used</v>
      </c>
      <c r="P4283" s="84" t="n">
        <f aca="false">IF($N4283="P",VLOOKUP(H4283,PrcBuckets,2,FALSE()),0)</f>
        <v>13</v>
      </c>
      <c r="Q4283" s="84" t="n">
        <f aca="false">IF($N4283="D",VLOOKUP(H4283,BasisBuckets,2,FALSE()),0)</f>
        <v>0</v>
      </c>
      <c r="R4283" s="84" t="n">
        <f aca="false">IF($N4283="PHY",VLOOKUP(H4283,PGDBuckets,2,FALSE()),0)</f>
        <v>0</v>
      </c>
      <c r="S4283" s="84" t="n">
        <f aca="false">IF($N4283="G",VLOOKUP(H4283,PGDBuckets,2,FALSE()),0)</f>
        <v>0</v>
      </c>
      <c r="T4283" s="84" t="n">
        <f aca="false">SUM(P4283:S4283)</f>
        <v>13</v>
      </c>
      <c r="U4283" s="84" t="str">
        <f aca="false">IF(O4283="not used","-",O4283&amp;N4283&amp;T4283)</f>
        <v>-</v>
      </c>
      <c r="V4283" s="84" t="str">
        <f aca="false">IF(O4283="Not Used","-",VLOOKUP(D4283,FOLIOS,7,FALSE())&amp;H4283)</f>
        <v>-</v>
      </c>
      <c r="W4283" s="84" t="str">
        <f aca="false">IF(U4283="-","-",O4283&amp;E4283&amp;H4283)</f>
        <v>-</v>
      </c>
      <c r="X4283" s="85" t="str">
        <f aca="false">D4283&amp;G4283</f>
        <v>FT-CAND-ERMS-PRCNG</v>
      </c>
      <c r="AF4283" s="0" t="str">
        <f aca="false">D4283&amp;V4283</f>
        <v>FT-CAND-ERMS-PRC-</v>
      </c>
    </row>
    <row r="4284" customFormat="false" ht="12.75" hidden="false" customHeight="false" outlineLevel="0" collapsed="false">
      <c r="A4284" s="81" t="n">
        <v>36682</v>
      </c>
      <c r="B4284" s="82" t="s">
        <v>55</v>
      </c>
      <c r="C4284" s="82" t="s">
        <v>56</v>
      </c>
      <c r="D4284" s="82" t="s">
        <v>108</v>
      </c>
      <c r="E4284" s="82" t="s">
        <v>24</v>
      </c>
      <c r="F4284" s="81"/>
      <c r="G4284" s="82" t="s">
        <v>98</v>
      </c>
      <c r="H4284" s="90" t="n">
        <v>38443</v>
      </c>
      <c r="I4284" s="82" t="n">
        <v>0</v>
      </c>
      <c r="J4284" s="82" t="n">
        <v>0</v>
      </c>
      <c r="K4284" s="83" t="n">
        <f aca="false">IF(J4284=0,0,J4284/I4284)</f>
        <v>0</v>
      </c>
      <c r="L4284" s="83" t="n">
        <f aca="false">I4284/UOM</f>
        <v>0</v>
      </c>
      <c r="M4284" s="83" t="n">
        <f aca="false">J4284/UOM</f>
        <v>0</v>
      </c>
      <c r="N4284" s="84" t="str">
        <f aca="false">IF(F4284="P","PHY",IF(F4284="G","G",E4284))</f>
        <v>P</v>
      </c>
      <c r="O4284" s="84" t="str">
        <f aca="false">IF(ISNA(VLOOKUP(G4284,BadCanCurves,1,FALSE())),VLOOKUP(D4284,FOLIOS,6,FALSE()),"not used")</f>
        <v>not used</v>
      </c>
      <c r="P4284" s="84" t="n">
        <f aca="false">IF($N4284="P",VLOOKUP(H4284,PrcBuckets,2,FALSE()),0)</f>
        <v>13</v>
      </c>
      <c r="Q4284" s="84" t="n">
        <f aca="false">IF($N4284="D",VLOOKUP(H4284,BasisBuckets,2,FALSE()),0)</f>
        <v>0</v>
      </c>
      <c r="R4284" s="84" t="n">
        <f aca="false">IF($N4284="PHY",VLOOKUP(H4284,PGDBuckets,2,FALSE()),0)</f>
        <v>0</v>
      </c>
      <c r="S4284" s="84" t="n">
        <f aca="false">IF($N4284="G",VLOOKUP(H4284,PGDBuckets,2,FALSE()),0)</f>
        <v>0</v>
      </c>
      <c r="T4284" s="84" t="n">
        <f aca="false">SUM(P4284:S4284)</f>
        <v>13</v>
      </c>
      <c r="U4284" s="84" t="str">
        <f aca="false">IF(O4284="not used","-",O4284&amp;N4284&amp;T4284)</f>
        <v>-</v>
      </c>
      <c r="V4284" s="84" t="str">
        <f aca="false">IF(O4284="Not Used","-",VLOOKUP(D4284,FOLIOS,7,FALSE())&amp;H4284)</f>
        <v>-</v>
      </c>
      <c r="W4284" s="84" t="str">
        <f aca="false">IF(U4284="-","-",O4284&amp;E4284&amp;H4284)</f>
        <v>-</v>
      </c>
      <c r="X4284" s="85" t="str">
        <f aca="false">D4284&amp;G4284</f>
        <v>FT-CAND-ERMS-PRCNG</v>
      </c>
      <c r="AF4284" s="0" t="str">
        <f aca="false">D4284&amp;V4284</f>
        <v>FT-CAND-ERMS-PRC-</v>
      </c>
    </row>
    <row r="4285" customFormat="false" ht="12.75" hidden="false" customHeight="false" outlineLevel="0" collapsed="false">
      <c r="A4285" s="81" t="n">
        <v>36682</v>
      </c>
      <c r="B4285" s="82" t="s">
        <v>55</v>
      </c>
      <c r="C4285" s="82" t="s">
        <v>56</v>
      </c>
      <c r="D4285" s="82" t="s">
        <v>108</v>
      </c>
      <c r="E4285" s="82" t="s">
        <v>24</v>
      </c>
      <c r="F4285" s="81"/>
      <c r="G4285" s="82" t="s">
        <v>98</v>
      </c>
      <c r="H4285" s="90" t="n">
        <v>38473</v>
      </c>
      <c r="I4285" s="82" t="n">
        <v>0</v>
      </c>
      <c r="J4285" s="82" t="n">
        <v>0</v>
      </c>
      <c r="K4285" s="83" t="n">
        <f aca="false">IF(J4285=0,0,J4285/I4285)</f>
        <v>0</v>
      </c>
      <c r="L4285" s="83" t="n">
        <f aca="false">I4285/UOM</f>
        <v>0</v>
      </c>
      <c r="M4285" s="83" t="n">
        <f aca="false">J4285/UOM</f>
        <v>0</v>
      </c>
      <c r="N4285" s="84" t="str">
        <f aca="false">IF(F4285="P","PHY",IF(F4285="G","G",E4285))</f>
        <v>P</v>
      </c>
      <c r="O4285" s="84" t="str">
        <f aca="false">IF(ISNA(VLOOKUP(G4285,BadCanCurves,1,FALSE())),VLOOKUP(D4285,FOLIOS,6,FALSE()),"not used")</f>
        <v>not used</v>
      </c>
      <c r="P4285" s="84" t="n">
        <f aca="false">IF($N4285="P",VLOOKUP(H4285,PrcBuckets,2,FALSE()),0)</f>
        <v>13</v>
      </c>
      <c r="Q4285" s="84" t="n">
        <f aca="false">IF($N4285="D",VLOOKUP(H4285,BasisBuckets,2,FALSE()),0)</f>
        <v>0</v>
      </c>
      <c r="R4285" s="84" t="n">
        <f aca="false">IF($N4285="PHY",VLOOKUP(H4285,PGDBuckets,2,FALSE()),0)</f>
        <v>0</v>
      </c>
      <c r="S4285" s="84" t="n">
        <f aca="false">IF($N4285="G",VLOOKUP(H4285,PGDBuckets,2,FALSE()),0)</f>
        <v>0</v>
      </c>
      <c r="T4285" s="84" t="n">
        <f aca="false">SUM(P4285:S4285)</f>
        <v>13</v>
      </c>
      <c r="U4285" s="84" t="str">
        <f aca="false">IF(O4285="not used","-",O4285&amp;N4285&amp;T4285)</f>
        <v>-</v>
      </c>
      <c r="V4285" s="84" t="str">
        <f aca="false">IF(O4285="Not Used","-",VLOOKUP(D4285,FOLIOS,7,FALSE())&amp;H4285)</f>
        <v>-</v>
      </c>
      <c r="W4285" s="84" t="str">
        <f aca="false">IF(U4285="-","-",O4285&amp;E4285&amp;H4285)</f>
        <v>-</v>
      </c>
      <c r="X4285" s="85" t="str">
        <f aca="false">D4285&amp;G4285</f>
        <v>FT-CAND-ERMS-PRCNG</v>
      </c>
      <c r="AF4285" s="0" t="str">
        <f aca="false">D4285&amp;V4285</f>
        <v>FT-CAND-ERMS-PRC-</v>
      </c>
    </row>
    <row r="4286" customFormat="false" ht="12.75" hidden="false" customHeight="false" outlineLevel="0" collapsed="false">
      <c r="A4286" s="81" t="n">
        <v>36682</v>
      </c>
      <c r="B4286" s="82" t="s">
        <v>55</v>
      </c>
      <c r="C4286" s="82" t="s">
        <v>56</v>
      </c>
      <c r="D4286" s="82" t="s">
        <v>108</v>
      </c>
      <c r="E4286" s="82" t="s">
        <v>24</v>
      </c>
      <c r="F4286" s="81"/>
      <c r="G4286" s="82" t="s">
        <v>98</v>
      </c>
      <c r="H4286" s="90" t="n">
        <v>38504</v>
      </c>
      <c r="I4286" s="82" t="n">
        <v>0</v>
      </c>
      <c r="J4286" s="82" t="n">
        <v>0</v>
      </c>
      <c r="K4286" s="83" t="n">
        <f aca="false">IF(J4286=0,0,J4286/I4286)</f>
        <v>0</v>
      </c>
      <c r="L4286" s="83" t="n">
        <f aca="false">I4286/UOM</f>
        <v>0</v>
      </c>
      <c r="M4286" s="83" t="n">
        <f aca="false">J4286/UOM</f>
        <v>0</v>
      </c>
      <c r="N4286" s="84" t="str">
        <f aca="false">IF(F4286="P","PHY",IF(F4286="G","G",E4286))</f>
        <v>P</v>
      </c>
      <c r="O4286" s="84" t="str">
        <f aca="false">IF(ISNA(VLOOKUP(G4286,BadCanCurves,1,FALSE())),VLOOKUP(D4286,FOLIOS,6,FALSE()),"not used")</f>
        <v>not used</v>
      </c>
      <c r="P4286" s="84" t="n">
        <f aca="false">IF($N4286="P",VLOOKUP(H4286,PrcBuckets,2,FALSE()),0)</f>
        <v>13</v>
      </c>
      <c r="Q4286" s="84" t="n">
        <f aca="false">IF($N4286="D",VLOOKUP(H4286,BasisBuckets,2,FALSE()),0)</f>
        <v>0</v>
      </c>
      <c r="R4286" s="84" t="n">
        <f aca="false">IF($N4286="PHY",VLOOKUP(H4286,PGDBuckets,2,FALSE()),0)</f>
        <v>0</v>
      </c>
      <c r="S4286" s="84" t="n">
        <f aca="false">IF($N4286="G",VLOOKUP(H4286,PGDBuckets,2,FALSE()),0)</f>
        <v>0</v>
      </c>
      <c r="T4286" s="84" t="n">
        <f aca="false">SUM(P4286:S4286)</f>
        <v>13</v>
      </c>
      <c r="U4286" s="84" t="str">
        <f aca="false">IF(O4286="not used","-",O4286&amp;N4286&amp;T4286)</f>
        <v>-</v>
      </c>
      <c r="V4286" s="84" t="str">
        <f aca="false">IF(O4286="Not Used","-",VLOOKUP(D4286,FOLIOS,7,FALSE())&amp;H4286)</f>
        <v>-</v>
      </c>
      <c r="W4286" s="84" t="str">
        <f aca="false">IF(U4286="-","-",O4286&amp;E4286&amp;H4286)</f>
        <v>-</v>
      </c>
      <c r="X4286" s="85" t="str">
        <f aca="false">D4286&amp;G4286</f>
        <v>FT-CAND-ERMS-PRCNG</v>
      </c>
      <c r="AF4286" s="0" t="str">
        <f aca="false">D4286&amp;V4286</f>
        <v>FT-CAND-ERMS-PRC-</v>
      </c>
    </row>
    <row r="4287" customFormat="false" ht="12.75" hidden="false" customHeight="false" outlineLevel="0" collapsed="false">
      <c r="A4287" s="81" t="n">
        <v>36682</v>
      </c>
      <c r="B4287" s="82" t="s">
        <v>55</v>
      </c>
      <c r="C4287" s="82" t="s">
        <v>56</v>
      </c>
      <c r="D4287" s="82" t="s">
        <v>108</v>
      </c>
      <c r="E4287" s="82" t="s">
        <v>24</v>
      </c>
      <c r="F4287" s="81"/>
      <c r="G4287" s="82" t="s">
        <v>98</v>
      </c>
      <c r="H4287" s="90" t="n">
        <v>38534</v>
      </c>
      <c r="I4287" s="82" t="n">
        <v>0</v>
      </c>
      <c r="J4287" s="82" t="n">
        <v>0</v>
      </c>
      <c r="K4287" s="83" t="n">
        <f aca="false">IF(J4287=0,0,J4287/I4287)</f>
        <v>0</v>
      </c>
      <c r="L4287" s="83" t="n">
        <f aca="false">I4287/UOM</f>
        <v>0</v>
      </c>
      <c r="M4287" s="83" t="n">
        <f aca="false">J4287/UOM</f>
        <v>0</v>
      </c>
      <c r="N4287" s="84" t="str">
        <f aca="false">IF(F4287="P","PHY",IF(F4287="G","G",E4287))</f>
        <v>P</v>
      </c>
      <c r="O4287" s="84" t="str">
        <f aca="false">IF(ISNA(VLOOKUP(G4287,BadCanCurves,1,FALSE())),VLOOKUP(D4287,FOLIOS,6,FALSE()),"not used")</f>
        <v>not used</v>
      </c>
      <c r="P4287" s="84" t="n">
        <f aca="false">IF($N4287="P",VLOOKUP(H4287,PrcBuckets,2,FALSE()),0)</f>
        <v>13</v>
      </c>
      <c r="Q4287" s="84" t="n">
        <f aca="false">IF($N4287="D",VLOOKUP(H4287,BasisBuckets,2,FALSE()),0)</f>
        <v>0</v>
      </c>
      <c r="R4287" s="84" t="n">
        <f aca="false">IF($N4287="PHY",VLOOKUP(H4287,PGDBuckets,2,FALSE()),0)</f>
        <v>0</v>
      </c>
      <c r="S4287" s="84" t="n">
        <f aca="false">IF($N4287="G",VLOOKUP(H4287,PGDBuckets,2,FALSE()),0)</f>
        <v>0</v>
      </c>
      <c r="T4287" s="84" t="n">
        <f aca="false">SUM(P4287:S4287)</f>
        <v>13</v>
      </c>
      <c r="U4287" s="84" t="str">
        <f aca="false">IF(O4287="not used","-",O4287&amp;N4287&amp;T4287)</f>
        <v>-</v>
      </c>
      <c r="V4287" s="84" t="str">
        <f aca="false">IF(O4287="Not Used","-",VLOOKUP(D4287,FOLIOS,7,FALSE())&amp;H4287)</f>
        <v>-</v>
      </c>
      <c r="W4287" s="84" t="str">
        <f aca="false">IF(U4287="-","-",O4287&amp;E4287&amp;H4287)</f>
        <v>-</v>
      </c>
      <c r="X4287" s="85" t="str">
        <f aca="false">D4287&amp;G4287</f>
        <v>FT-CAND-ERMS-PRCNG</v>
      </c>
      <c r="AF4287" s="0" t="str">
        <f aca="false">D4287&amp;V4287</f>
        <v>FT-CAND-ERMS-PRC-</v>
      </c>
    </row>
    <row r="4288" customFormat="false" ht="12.75" hidden="false" customHeight="false" outlineLevel="0" collapsed="false">
      <c r="A4288" s="81" t="n">
        <v>36682</v>
      </c>
      <c r="B4288" s="82" t="s">
        <v>55</v>
      </c>
      <c r="C4288" s="82" t="s">
        <v>56</v>
      </c>
      <c r="D4288" s="82" t="s">
        <v>108</v>
      </c>
      <c r="E4288" s="82" t="s">
        <v>24</v>
      </c>
      <c r="F4288" s="81"/>
      <c r="G4288" s="82" t="s">
        <v>98</v>
      </c>
      <c r="H4288" s="90" t="n">
        <v>38565</v>
      </c>
      <c r="I4288" s="82" t="n">
        <v>0</v>
      </c>
      <c r="J4288" s="82" t="n">
        <v>0</v>
      </c>
      <c r="K4288" s="83" t="n">
        <f aca="false">IF(J4288=0,0,J4288/I4288)</f>
        <v>0</v>
      </c>
      <c r="L4288" s="83" t="n">
        <f aca="false">I4288/UOM</f>
        <v>0</v>
      </c>
      <c r="M4288" s="83" t="n">
        <f aca="false">J4288/UOM</f>
        <v>0</v>
      </c>
      <c r="N4288" s="84" t="str">
        <f aca="false">IF(F4288="P","PHY",IF(F4288="G","G",E4288))</f>
        <v>P</v>
      </c>
      <c r="O4288" s="84" t="str">
        <f aca="false">IF(ISNA(VLOOKUP(G4288,BadCanCurves,1,FALSE())),VLOOKUP(D4288,FOLIOS,6,FALSE()),"not used")</f>
        <v>not used</v>
      </c>
      <c r="P4288" s="84" t="n">
        <f aca="false">IF($N4288="P",VLOOKUP(H4288,PrcBuckets,2,FALSE()),0)</f>
        <v>13</v>
      </c>
      <c r="Q4288" s="84" t="n">
        <f aca="false">IF($N4288="D",VLOOKUP(H4288,BasisBuckets,2,FALSE()),0)</f>
        <v>0</v>
      </c>
      <c r="R4288" s="84" t="n">
        <f aca="false">IF($N4288="PHY",VLOOKUP(H4288,PGDBuckets,2,FALSE()),0)</f>
        <v>0</v>
      </c>
      <c r="S4288" s="84" t="n">
        <f aca="false">IF($N4288="G",VLOOKUP(H4288,PGDBuckets,2,FALSE()),0)</f>
        <v>0</v>
      </c>
      <c r="T4288" s="84" t="n">
        <f aca="false">SUM(P4288:S4288)</f>
        <v>13</v>
      </c>
      <c r="U4288" s="84" t="str">
        <f aca="false">IF(O4288="not used","-",O4288&amp;N4288&amp;T4288)</f>
        <v>-</v>
      </c>
      <c r="V4288" s="84" t="str">
        <f aca="false">IF(O4288="Not Used","-",VLOOKUP(D4288,FOLIOS,7,FALSE())&amp;H4288)</f>
        <v>-</v>
      </c>
      <c r="W4288" s="84" t="str">
        <f aca="false">IF(U4288="-","-",O4288&amp;E4288&amp;H4288)</f>
        <v>-</v>
      </c>
      <c r="X4288" s="85" t="str">
        <f aca="false">D4288&amp;G4288</f>
        <v>FT-CAND-ERMS-PRCNG</v>
      </c>
      <c r="AF4288" s="0" t="str">
        <f aca="false">D4288&amp;V4288</f>
        <v>FT-CAND-ERMS-PRC-</v>
      </c>
    </row>
    <row r="4289" customFormat="false" ht="12.75" hidden="false" customHeight="false" outlineLevel="0" collapsed="false">
      <c r="A4289" s="81" t="n">
        <v>36682</v>
      </c>
      <c r="B4289" s="82" t="s">
        <v>55</v>
      </c>
      <c r="C4289" s="82" t="s">
        <v>56</v>
      </c>
      <c r="D4289" s="82" t="s">
        <v>108</v>
      </c>
      <c r="E4289" s="82" t="s">
        <v>24</v>
      </c>
      <c r="F4289" s="81"/>
      <c r="G4289" s="82" t="s">
        <v>98</v>
      </c>
      <c r="H4289" s="90" t="n">
        <v>38596</v>
      </c>
      <c r="I4289" s="82" t="n">
        <v>0</v>
      </c>
      <c r="J4289" s="82" t="n">
        <v>0</v>
      </c>
      <c r="K4289" s="83" t="n">
        <f aca="false">IF(J4289=0,0,J4289/I4289)</f>
        <v>0</v>
      </c>
      <c r="L4289" s="83" t="n">
        <f aca="false">I4289/UOM</f>
        <v>0</v>
      </c>
      <c r="M4289" s="83" t="n">
        <f aca="false">J4289/UOM</f>
        <v>0</v>
      </c>
      <c r="N4289" s="84" t="str">
        <f aca="false">IF(F4289="P","PHY",IF(F4289="G","G",E4289))</f>
        <v>P</v>
      </c>
      <c r="O4289" s="84" t="str">
        <f aca="false">IF(ISNA(VLOOKUP(G4289,BadCanCurves,1,FALSE())),VLOOKUP(D4289,FOLIOS,6,FALSE()),"not used")</f>
        <v>not used</v>
      </c>
      <c r="P4289" s="84" t="n">
        <f aca="false">IF($N4289="P",VLOOKUP(H4289,PrcBuckets,2,FALSE()),0)</f>
        <v>13</v>
      </c>
      <c r="Q4289" s="84" t="n">
        <f aca="false">IF($N4289="D",VLOOKUP(H4289,BasisBuckets,2,FALSE()),0)</f>
        <v>0</v>
      </c>
      <c r="R4289" s="84" t="n">
        <f aca="false">IF($N4289="PHY",VLOOKUP(H4289,PGDBuckets,2,FALSE()),0)</f>
        <v>0</v>
      </c>
      <c r="S4289" s="84" t="n">
        <f aca="false">IF($N4289="G",VLOOKUP(H4289,PGDBuckets,2,FALSE()),0)</f>
        <v>0</v>
      </c>
      <c r="T4289" s="84" t="n">
        <f aca="false">SUM(P4289:S4289)</f>
        <v>13</v>
      </c>
      <c r="U4289" s="84" t="str">
        <f aca="false">IF(O4289="not used","-",O4289&amp;N4289&amp;T4289)</f>
        <v>-</v>
      </c>
      <c r="V4289" s="84" t="str">
        <f aca="false">IF(O4289="Not Used","-",VLOOKUP(D4289,FOLIOS,7,FALSE())&amp;H4289)</f>
        <v>-</v>
      </c>
      <c r="W4289" s="84" t="str">
        <f aca="false">IF(U4289="-","-",O4289&amp;E4289&amp;H4289)</f>
        <v>-</v>
      </c>
      <c r="X4289" s="85" t="str">
        <f aca="false">D4289&amp;G4289</f>
        <v>FT-CAND-ERMS-PRCNG</v>
      </c>
      <c r="AF4289" s="0" t="str">
        <f aca="false">D4289&amp;V4289</f>
        <v>FT-CAND-ERMS-PRC-</v>
      </c>
    </row>
    <row r="4290" customFormat="false" ht="12.75" hidden="false" customHeight="false" outlineLevel="0" collapsed="false">
      <c r="A4290" s="81" t="n">
        <v>36682</v>
      </c>
      <c r="B4290" s="82" t="s">
        <v>55</v>
      </c>
      <c r="C4290" s="82" t="s">
        <v>56</v>
      </c>
      <c r="D4290" s="82" t="s">
        <v>108</v>
      </c>
      <c r="E4290" s="82" t="s">
        <v>24</v>
      </c>
      <c r="F4290" s="81"/>
      <c r="G4290" s="82" t="s">
        <v>98</v>
      </c>
      <c r="H4290" s="90" t="n">
        <v>38626</v>
      </c>
      <c r="I4290" s="82" t="n">
        <v>0</v>
      </c>
      <c r="J4290" s="82" t="n">
        <v>0</v>
      </c>
      <c r="K4290" s="83" t="n">
        <f aca="false">IF(J4290=0,0,J4290/I4290)</f>
        <v>0</v>
      </c>
      <c r="L4290" s="83" t="n">
        <f aca="false">I4290/UOM</f>
        <v>0</v>
      </c>
      <c r="M4290" s="83" t="n">
        <f aca="false">J4290/UOM</f>
        <v>0</v>
      </c>
      <c r="N4290" s="84" t="str">
        <f aca="false">IF(F4290="P","PHY",IF(F4290="G","G",E4290))</f>
        <v>P</v>
      </c>
      <c r="O4290" s="84" t="str">
        <f aca="false">IF(ISNA(VLOOKUP(G4290,BadCanCurves,1,FALSE())),VLOOKUP(D4290,FOLIOS,6,FALSE()),"not used")</f>
        <v>not used</v>
      </c>
      <c r="P4290" s="84" t="n">
        <f aca="false">IF($N4290="P",VLOOKUP(H4290,PrcBuckets,2,FALSE()),0)</f>
        <v>13</v>
      </c>
      <c r="Q4290" s="84" t="n">
        <f aca="false">IF($N4290="D",VLOOKUP(H4290,BasisBuckets,2,FALSE()),0)</f>
        <v>0</v>
      </c>
      <c r="R4290" s="84" t="n">
        <f aca="false">IF($N4290="PHY",VLOOKUP(H4290,PGDBuckets,2,FALSE()),0)</f>
        <v>0</v>
      </c>
      <c r="S4290" s="84" t="n">
        <f aca="false">IF($N4290="G",VLOOKUP(H4290,PGDBuckets,2,FALSE()),0)</f>
        <v>0</v>
      </c>
      <c r="T4290" s="84" t="n">
        <f aca="false">SUM(P4290:S4290)</f>
        <v>13</v>
      </c>
      <c r="U4290" s="84" t="str">
        <f aca="false">IF(O4290="not used","-",O4290&amp;N4290&amp;T4290)</f>
        <v>-</v>
      </c>
      <c r="V4290" s="84" t="str">
        <f aca="false">IF(O4290="Not Used","-",VLOOKUP(D4290,FOLIOS,7,FALSE())&amp;H4290)</f>
        <v>-</v>
      </c>
      <c r="W4290" s="84" t="str">
        <f aca="false">IF(U4290="-","-",O4290&amp;E4290&amp;H4290)</f>
        <v>-</v>
      </c>
      <c r="X4290" s="85" t="str">
        <f aca="false">D4290&amp;G4290</f>
        <v>FT-CAND-ERMS-PRCNG</v>
      </c>
      <c r="AF4290" s="0" t="str">
        <f aca="false">D4290&amp;V4290</f>
        <v>FT-CAND-ERMS-PRC-</v>
      </c>
    </row>
    <row r="4291" customFormat="false" ht="12.75" hidden="false" customHeight="false" outlineLevel="0" collapsed="false">
      <c r="A4291" s="81" t="n">
        <v>36682</v>
      </c>
      <c r="B4291" s="82" t="s">
        <v>55</v>
      </c>
      <c r="C4291" s="82" t="s">
        <v>56</v>
      </c>
      <c r="D4291" s="82" t="s">
        <v>108</v>
      </c>
      <c r="E4291" s="82" t="s">
        <v>24</v>
      </c>
      <c r="F4291" s="81"/>
      <c r="G4291" s="82" t="s">
        <v>98</v>
      </c>
      <c r="H4291" s="90" t="n">
        <v>38657</v>
      </c>
      <c r="I4291" s="82" t="n">
        <v>0</v>
      </c>
      <c r="J4291" s="82" t="n">
        <v>0</v>
      </c>
      <c r="K4291" s="83" t="n">
        <f aca="false">IF(J4291=0,0,J4291/I4291)</f>
        <v>0</v>
      </c>
      <c r="L4291" s="83" t="n">
        <f aca="false">I4291/UOM</f>
        <v>0</v>
      </c>
      <c r="M4291" s="83" t="n">
        <f aca="false">J4291/UOM</f>
        <v>0</v>
      </c>
      <c r="N4291" s="84" t="str">
        <f aca="false">IF(F4291="P","PHY",IF(F4291="G","G",E4291))</f>
        <v>P</v>
      </c>
      <c r="O4291" s="84" t="str">
        <f aca="false">IF(ISNA(VLOOKUP(G4291,BadCanCurves,1,FALSE())),VLOOKUP(D4291,FOLIOS,6,FALSE()),"not used")</f>
        <v>not used</v>
      </c>
      <c r="P4291" s="84" t="n">
        <f aca="false">IF($N4291="P",VLOOKUP(H4291,PrcBuckets,2,FALSE()),0)</f>
        <v>13</v>
      </c>
      <c r="Q4291" s="84" t="n">
        <f aca="false">IF($N4291="D",VLOOKUP(H4291,BasisBuckets,2,FALSE()),0)</f>
        <v>0</v>
      </c>
      <c r="R4291" s="84" t="n">
        <f aca="false">IF($N4291="PHY",VLOOKUP(H4291,PGDBuckets,2,FALSE()),0)</f>
        <v>0</v>
      </c>
      <c r="S4291" s="84" t="n">
        <f aca="false">IF($N4291="G",VLOOKUP(H4291,PGDBuckets,2,FALSE()),0)</f>
        <v>0</v>
      </c>
      <c r="T4291" s="84" t="n">
        <f aca="false">SUM(P4291:S4291)</f>
        <v>13</v>
      </c>
      <c r="U4291" s="84" t="str">
        <f aca="false">IF(O4291="not used","-",O4291&amp;N4291&amp;T4291)</f>
        <v>-</v>
      </c>
      <c r="V4291" s="84" t="str">
        <f aca="false">IF(O4291="Not Used","-",VLOOKUP(D4291,FOLIOS,7,FALSE())&amp;H4291)</f>
        <v>-</v>
      </c>
      <c r="W4291" s="84" t="str">
        <f aca="false">IF(U4291="-","-",O4291&amp;E4291&amp;H4291)</f>
        <v>-</v>
      </c>
      <c r="X4291" s="85" t="str">
        <f aca="false">D4291&amp;G4291</f>
        <v>FT-CAND-ERMS-PRCNG</v>
      </c>
      <c r="AF4291" s="0" t="str">
        <f aca="false">D4291&amp;V4291</f>
        <v>FT-CAND-ERMS-PRC-</v>
      </c>
    </row>
    <row r="4292" customFormat="false" ht="12.75" hidden="false" customHeight="false" outlineLevel="0" collapsed="false">
      <c r="A4292" s="81" t="n">
        <v>36682</v>
      </c>
      <c r="B4292" s="82" t="s">
        <v>55</v>
      </c>
      <c r="C4292" s="82" t="s">
        <v>56</v>
      </c>
      <c r="D4292" s="82" t="s">
        <v>108</v>
      </c>
      <c r="E4292" s="82" t="s">
        <v>24</v>
      </c>
      <c r="F4292" s="81"/>
      <c r="G4292" s="82" t="s">
        <v>98</v>
      </c>
      <c r="H4292" s="90" t="n">
        <v>38687</v>
      </c>
      <c r="I4292" s="82" t="n">
        <v>0</v>
      </c>
      <c r="J4292" s="82" t="n">
        <v>0</v>
      </c>
      <c r="K4292" s="83" t="n">
        <f aca="false">IF(J4292=0,0,J4292/I4292)</f>
        <v>0</v>
      </c>
      <c r="L4292" s="83" t="n">
        <f aca="false">I4292/UOM</f>
        <v>0</v>
      </c>
      <c r="M4292" s="83" t="n">
        <f aca="false">J4292/UOM</f>
        <v>0</v>
      </c>
      <c r="N4292" s="84" t="str">
        <f aca="false">IF(F4292="P","PHY",IF(F4292="G","G",E4292))</f>
        <v>P</v>
      </c>
      <c r="O4292" s="84" t="str">
        <f aca="false">IF(ISNA(VLOOKUP(G4292,BadCanCurves,1,FALSE())),VLOOKUP(D4292,FOLIOS,6,FALSE()),"not used")</f>
        <v>not used</v>
      </c>
      <c r="P4292" s="84" t="n">
        <f aca="false">IF($N4292="P",VLOOKUP(H4292,PrcBuckets,2,FALSE()),0)</f>
        <v>13</v>
      </c>
      <c r="Q4292" s="84" t="n">
        <f aca="false">IF($N4292="D",VLOOKUP(H4292,BasisBuckets,2,FALSE()),0)</f>
        <v>0</v>
      </c>
      <c r="R4292" s="84" t="n">
        <f aca="false">IF($N4292="PHY",VLOOKUP(H4292,PGDBuckets,2,FALSE()),0)</f>
        <v>0</v>
      </c>
      <c r="S4292" s="84" t="n">
        <f aca="false">IF($N4292="G",VLOOKUP(H4292,PGDBuckets,2,FALSE()),0)</f>
        <v>0</v>
      </c>
      <c r="T4292" s="84" t="n">
        <f aca="false">SUM(P4292:S4292)</f>
        <v>13</v>
      </c>
      <c r="U4292" s="84" t="str">
        <f aca="false">IF(O4292="not used","-",O4292&amp;N4292&amp;T4292)</f>
        <v>-</v>
      </c>
      <c r="V4292" s="84" t="str">
        <f aca="false">IF(O4292="Not Used","-",VLOOKUP(D4292,FOLIOS,7,FALSE())&amp;H4292)</f>
        <v>-</v>
      </c>
      <c r="W4292" s="84" t="str">
        <f aca="false">IF(U4292="-","-",O4292&amp;E4292&amp;H4292)</f>
        <v>-</v>
      </c>
      <c r="X4292" s="85" t="str">
        <f aca="false">D4292&amp;G4292</f>
        <v>FT-CAND-ERMS-PRCNG</v>
      </c>
      <c r="AF4292" s="0" t="str">
        <f aca="false">D4292&amp;V4292</f>
        <v>FT-CAND-ERMS-PRC-</v>
      </c>
    </row>
    <row r="4293" customFormat="false" ht="12.75" hidden="false" customHeight="false" outlineLevel="0" collapsed="false">
      <c r="A4293" s="81" t="n">
        <v>36682</v>
      </c>
      <c r="B4293" s="82" t="s">
        <v>55</v>
      </c>
      <c r="C4293" s="82" t="s">
        <v>56</v>
      </c>
      <c r="D4293" s="82" t="s">
        <v>108</v>
      </c>
      <c r="E4293" s="82" t="s">
        <v>24</v>
      </c>
      <c r="F4293" s="81"/>
      <c r="G4293" s="82" t="s">
        <v>98</v>
      </c>
      <c r="H4293" s="90" t="n">
        <v>38718</v>
      </c>
      <c r="I4293" s="82" t="n">
        <v>0</v>
      </c>
      <c r="J4293" s="82" t="n">
        <v>0</v>
      </c>
      <c r="K4293" s="83" t="n">
        <f aca="false">IF(J4293=0,0,J4293/I4293)</f>
        <v>0</v>
      </c>
      <c r="L4293" s="83" t="n">
        <f aca="false">I4293/UOM</f>
        <v>0</v>
      </c>
      <c r="M4293" s="83" t="n">
        <f aca="false">J4293/UOM</f>
        <v>0</v>
      </c>
      <c r="N4293" s="84" t="str">
        <f aca="false">IF(F4293="P","PHY",IF(F4293="G","G",E4293))</f>
        <v>P</v>
      </c>
      <c r="O4293" s="84" t="str">
        <f aca="false">IF(ISNA(VLOOKUP(G4293,BadCanCurves,1,FALSE())),VLOOKUP(D4293,FOLIOS,6,FALSE()),"not used")</f>
        <v>not used</v>
      </c>
      <c r="P4293" s="84" t="n">
        <f aca="false">IF($N4293="P",VLOOKUP(H4293,PrcBuckets,2,FALSE()),0)</f>
        <v>13</v>
      </c>
      <c r="Q4293" s="84" t="n">
        <f aca="false">IF($N4293="D",VLOOKUP(H4293,BasisBuckets,2,FALSE()),0)</f>
        <v>0</v>
      </c>
      <c r="R4293" s="84" t="n">
        <f aca="false">IF($N4293="PHY",VLOOKUP(H4293,PGDBuckets,2,FALSE()),0)</f>
        <v>0</v>
      </c>
      <c r="S4293" s="84" t="n">
        <f aca="false">IF($N4293="G",VLOOKUP(H4293,PGDBuckets,2,FALSE()),0)</f>
        <v>0</v>
      </c>
      <c r="T4293" s="84" t="n">
        <f aca="false">SUM(P4293:S4293)</f>
        <v>13</v>
      </c>
      <c r="U4293" s="84" t="str">
        <f aca="false">IF(O4293="not used","-",O4293&amp;N4293&amp;T4293)</f>
        <v>-</v>
      </c>
      <c r="V4293" s="84" t="str">
        <f aca="false">IF(O4293="Not Used","-",VLOOKUP(D4293,FOLIOS,7,FALSE())&amp;H4293)</f>
        <v>-</v>
      </c>
      <c r="W4293" s="84" t="str">
        <f aca="false">IF(U4293="-","-",O4293&amp;E4293&amp;H4293)</f>
        <v>-</v>
      </c>
      <c r="X4293" s="85" t="str">
        <f aca="false">D4293&amp;G4293</f>
        <v>FT-CAND-ERMS-PRCNG</v>
      </c>
      <c r="AF4293" s="0" t="str">
        <f aca="false">D4293&amp;V4293</f>
        <v>FT-CAND-ERMS-PRC-</v>
      </c>
    </row>
    <row r="4294" customFormat="false" ht="12.75" hidden="false" customHeight="false" outlineLevel="0" collapsed="false">
      <c r="A4294" s="81" t="n">
        <v>36682</v>
      </c>
      <c r="B4294" s="82" t="s">
        <v>55</v>
      </c>
      <c r="C4294" s="82" t="s">
        <v>56</v>
      </c>
      <c r="D4294" s="82" t="s">
        <v>108</v>
      </c>
      <c r="E4294" s="82" t="s">
        <v>24</v>
      </c>
      <c r="F4294" s="81"/>
      <c r="G4294" s="82" t="s">
        <v>98</v>
      </c>
      <c r="H4294" s="90" t="n">
        <v>38749</v>
      </c>
      <c r="I4294" s="82" t="n">
        <v>0</v>
      </c>
      <c r="J4294" s="82" t="n">
        <v>0</v>
      </c>
      <c r="K4294" s="83" t="n">
        <f aca="false">IF(J4294=0,0,J4294/I4294)</f>
        <v>0</v>
      </c>
      <c r="L4294" s="83" t="n">
        <f aca="false">I4294/UOM</f>
        <v>0</v>
      </c>
      <c r="M4294" s="83" t="n">
        <f aca="false">J4294/UOM</f>
        <v>0</v>
      </c>
      <c r="N4294" s="84" t="str">
        <f aca="false">IF(F4294="P","PHY",IF(F4294="G","G",E4294))</f>
        <v>P</v>
      </c>
      <c r="O4294" s="84" t="str">
        <f aca="false">IF(ISNA(VLOOKUP(G4294,BadCanCurves,1,FALSE())),VLOOKUP(D4294,FOLIOS,6,FALSE()),"not used")</f>
        <v>not used</v>
      </c>
      <c r="P4294" s="84" t="n">
        <f aca="false">IF($N4294="P",VLOOKUP(H4294,PrcBuckets,2,FALSE()),0)</f>
        <v>13</v>
      </c>
      <c r="Q4294" s="84" t="n">
        <f aca="false">IF($N4294="D",VLOOKUP(H4294,BasisBuckets,2,FALSE()),0)</f>
        <v>0</v>
      </c>
      <c r="R4294" s="84" t="n">
        <f aca="false">IF($N4294="PHY",VLOOKUP(H4294,PGDBuckets,2,FALSE()),0)</f>
        <v>0</v>
      </c>
      <c r="S4294" s="84" t="n">
        <f aca="false">IF($N4294="G",VLOOKUP(H4294,PGDBuckets,2,FALSE()),0)</f>
        <v>0</v>
      </c>
      <c r="T4294" s="84" t="n">
        <f aca="false">SUM(P4294:S4294)</f>
        <v>13</v>
      </c>
      <c r="U4294" s="84" t="str">
        <f aca="false">IF(O4294="not used","-",O4294&amp;N4294&amp;T4294)</f>
        <v>-</v>
      </c>
      <c r="V4294" s="84" t="str">
        <f aca="false">IF(O4294="Not Used","-",VLOOKUP(D4294,FOLIOS,7,FALSE())&amp;H4294)</f>
        <v>-</v>
      </c>
      <c r="W4294" s="84" t="str">
        <f aca="false">IF(U4294="-","-",O4294&amp;E4294&amp;H4294)</f>
        <v>-</v>
      </c>
      <c r="X4294" s="85" t="str">
        <f aca="false">D4294&amp;G4294</f>
        <v>FT-CAND-ERMS-PRCNG</v>
      </c>
      <c r="AF4294" s="0" t="str">
        <f aca="false">D4294&amp;V4294</f>
        <v>FT-CAND-ERMS-PRC-</v>
      </c>
    </row>
    <row r="4295" customFormat="false" ht="12.75" hidden="false" customHeight="false" outlineLevel="0" collapsed="false">
      <c r="A4295" s="81" t="n">
        <v>36682</v>
      </c>
      <c r="B4295" s="82" t="s">
        <v>55</v>
      </c>
      <c r="C4295" s="82" t="s">
        <v>56</v>
      </c>
      <c r="D4295" s="82" t="s">
        <v>108</v>
      </c>
      <c r="E4295" s="82" t="s">
        <v>24</v>
      </c>
      <c r="F4295" s="81"/>
      <c r="G4295" s="82" t="s">
        <v>98</v>
      </c>
      <c r="H4295" s="90" t="n">
        <v>38777</v>
      </c>
      <c r="I4295" s="82" t="n">
        <v>0</v>
      </c>
      <c r="J4295" s="82" t="n">
        <v>0</v>
      </c>
      <c r="K4295" s="83" t="n">
        <f aca="false">IF(J4295=0,0,J4295/I4295)</f>
        <v>0</v>
      </c>
      <c r="L4295" s="83" t="n">
        <f aca="false">I4295/UOM</f>
        <v>0</v>
      </c>
      <c r="M4295" s="83" t="n">
        <f aca="false">J4295/UOM</f>
        <v>0</v>
      </c>
      <c r="N4295" s="84" t="str">
        <f aca="false">IF(F4295="P","PHY",IF(F4295="G","G",E4295))</f>
        <v>P</v>
      </c>
      <c r="O4295" s="84" t="str">
        <f aca="false">IF(ISNA(VLOOKUP(G4295,BadCanCurves,1,FALSE())),VLOOKUP(D4295,FOLIOS,6,FALSE()),"not used")</f>
        <v>not used</v>
      </c>
      <c r="P4295" s="84" t="n">
        <f aca="false">IF($N4295="P",VLOOKUP(H4295,PrcBuckets,2,FALSE()),0)</f>
        <v>13</v>
      </c>
      <c r="Q4295" s="84" t="n">
        <f aca="false">IF($N4295="D",VLOOKUP(H4295,BasisBuckets,2,FALSE()),0)</f>
        <v>0</v>
      </c>
      <c r="R4295" s="84" t="n">
        <f aca="false">IF($N4295="PHY",VLOOKUP(H4295,PGDBuckets,2,FALSE()),0)</f>
        <v>0</v>
      </c>
      <c r="S4295" s="84" t="n">
        <f aca="false">IF($N4295="G",VLOOKUP(H4295,PGDBuckets,2,FALSE()),0)</f>
        <v>0</v>
      </c>
      <c r="T4295" s="84" t="n">
        <f aca="false">SUM(P4295:S4295)</f>
        <v>13</v>
      </c>
      <c r="U4295" s="84" t="str">
        <f aca="false">IF(O4295="not used","-",O4295&amp;N4295&amp;T4295)</f>
        <v>-</v>
      </c>
      <c r="V4295" s="84" t="str">
        <f aca="false">IF(O4295="Not Used","-",VLOOKUP(D4295,FOLIOS,7,FALSE())&amp;H4295)</f>
        <v>-</v>
      </c>
      <c r="W4295" s="84" t="str">
        <f aca="false">IF(U4295="-","-",O4295&amp;E4295&amp;H4295)</f>
        <v>-</v>
      </c>
      <c r="X4295" s="85" t="str">
        <f aca="false">D4295&amp;G4295</f>
        <v>FT-CAND-ERMS-PRCNG</v>
      </c>
      <c r="AF4295" s="0" t="str">
        <f aca="false">D4295&amp;V4295</f>
        <v>FT-CAND-ERMS-PRC-</v>
      </c>
    </row>
    <row r="4296" customFormat="false" ht="12.75" hidden="false" customHeight="false" outlineLevel="0" collapsed="false">
      <c r="A4296" s="81" t="n">
        <v>36682</v>
      </c>
      <c r="B4296" s="82" t="s">
        <v>55</v>
      </c>
      <c r="C4296" s="82" t="s">
        <v>56</v>
      </c>
      <c r="D4296" s="82" t="s">
        <v>108</v>
      </c>
      <c r="E4296" s="82" t="s">
        <v>24</v>
      </c>
      <c r="F4296" s="81"/>
      <c r="G4296" s="82" t="s">
        <v>98</v>
      </c>
      <c r="H4296" s="90" t="n">
        <v>38808</v>
      </c>
      <c r="I4296" s="82" t="n">
        <v>0</v>
      </c>
      <c r="J4296" s="82" t="n">
        <v>0</v>
      </c>
      <c r="K4296" s="83" t="n">
        <f aca="false">IF(J4296=0,0,J4296/I4296)</f>
        <v>0</v>
      </c>
      <c r="L4296" s="83" t="n">
        <f aca="false">I4296/UOM</f>
        <v>0</v>
      </c>
      <c r="M4296" s="83" t="n">
        <f aca="false">J4296/UOM</f>
        <v>0</v>
      </c>
      <c r="N4296" s="84" t="str">
        <f aca="false">IF(F4296="P","PHY",IF(F4296="G","G",E4296))</f>
        <v>P</v>
      </c>
      <c r="O4296" s="84" t="str">
        <f aca="false">IF(ISNA(VLOOKUP(G4296,BadCanCurves,1,FALSE())),VLOOKUP(D4296,FOLIOS,6,FALSE()),"not used")</f>
        <v>not used</v>
      </c>
      <c r="P4296" s="84" t="n">
        <f aca="false">IF($N4296="P",VLOOKUP(H4296,PrcBuckets,2,FALSE()),0)</f>
        <v>13</v>
      </c>
      <c r="Q4296" s="84" t="n">
        <f aca="false">IF($N4296="D",VLOOKUP(H4296,BasisBuckets,2,FALSE()),0)</f>
        <v>0</v>
      </c>
      <c r="R4296" s="84" t="n">
        <f aca="false">IF($N4296="PHY",VLOOKUP(H4296,PGDBuckets,2,FALSE()),0)</f>
        <v>0</v>
      </c>
      <c r="S4296" s="84" t="n">
        <f aca="false">IF($N4296="G",VLOOKUP(H4296,PGDBuckets,2,FALSE()),0)</f>
        <v>0</v>
      </c>
      <c r="T4296" s="84" t="n">
        <f aca="false">SUM(P4296:S4296)</f>
        <v>13</v>
      </c>
      <c r="U4296" s="84" t="str">
        <f aca="false">IF(O4296="not used","-",O4296&amp;N4296&amp;T4296)</f>
        <v>-</v>
      </c>
      <c r="V4296" s="84" t="str">
        <f aca="false">IF(O4296="Not Used","-",VLOOKUP(D4296,FOLIOS,7,FALSE())&amp;H4296)</f>
        <v>-</v>
      </c>
      <c r="W4296" s="84" t="str">
        <f aca="false">IF(U4296="-","-",O4296&amp;E4296&amp;H4296)</f>
        <v>-</v>
      </c>
      <c r="X4296" s="85" t="str">
        <f aca="false">D4296&amp;G4296</f>
        <v>FT-CAND-ERMS-PRCNG</v>
      </c>
      <c r="AF4296" s="0" t="str">
        <f aca="false">D4296&amp;V4296</f>
        <v>FT-CAND-ERMS-PRC-</v>
      </c>
    </row>
    <row r="4297" customFormat="false" ht="12.75" hidden="false" customHeight="false" outlineLevel="0" collapsed="false">
      <c r="A4297" s="81" t="n">
        <v>36682</v>
      </c>
      <c r="B4297" s="82" t="s">
        <v>55</v>
      </c>
      <c r="C4297" s="82" t="s">
        <v>56</v>
      </c>
      <c r="D4297" s="82" t="s">
        <v>108</v>
      </c>
      <c r="E4297" s="82" t="s">
        <v>24</v>
      </c>
      <c r="F4297" s="81"/>
      <c r="G4297" s="82" t="s">
        <v>98</v>
      </c>
      <c r="H4297" s="90" t="n">
        <v>38838</v>
      </c>
      <c r="I4297" s="82" t="n">
        <v>0</v>
      </c>
      <c r="J4297" s="82" t="n">
        <v>0</v>
      </c>
      <c r="K4297" s="83" t="n">
        <f aca="false">IF(J4297=0,0,J4297/I4297)</f>
        <v>0</v>
      </c>
      <c r="L4297" s="83" t="n">
        <f aca="false">I4297/UOM</f>
        <v>0</v>
      </c>
      <c r="M4297" s="83" t="n">
        <f aca="false">J4297/UOM</f>
        <v>0</v>
      </c>
      <c r="N4297" s="84" t="str">
        <f aca="false">IF(F4297="P","PHY",IF(F4297="G","G",E4297))</f>
        <v>P</v>
      </c>
      <c r="O4297" s="84" t="str">
        <f aca="false">IF(ISNA(VLOOKUP(G4297,BadCanCurves,1,FALSE())),VLOOKUP(D4297,FOLIOS,6,FALSE()),"not used")</f>
        <v>not used</v>
      </c>
      <c r="P4297" s="84" t="n">
        <f aca="false">IF($N4297="P",VLOOKUP(H4297,PrcBuckets,2,FALSE()),0)</f>
        <v>13</v>
      </c>
      <c r="Q4297" s="84" t="n">
        <f aca="false">IF($N4297="D",VLOOKUP(H4297,BasisBuckets,2,FALSE()),0)</f>
        <v>0</v>
      </c>
      <c r="R4297" s="84" t="n">
        <f aca="false">IF($N4297="PHY",VLOOKUP(H4297,PGDBuckets,2,FALSE()),0)</f>
        <v>0</v>
      </c>
      <c r="S4297" s="84" t="n">
        <f aca="false">IF($N4297="G",VLOOKUP(H4297,PGDBuckets,2,FALSE()),0)</f>
        <v>0</v>
      </c>
      <c r="T4297" s="84" t="n">
        <f aca="false">SUM(P4297:S4297)</f>
        <v>13</v>
      </c>
      <c r="U4297" s="84" t="str">
        <f aca="false">IF(O4297="not used","-",O4297&amp;N4297&amp;T4297)</f>
        <v>-</v>
      </c>
      <c r="V4297" s="84" t="str">
        <f aca="false">IF(O4297="Not Used","-",VLOOKUP(D4297,FOLIOS,7,FALSE())&amp;H4297)</f>
        <v>-</v>
      </c>
      <c r="W4297" s="84" t="str">
        <f aca="false">IF(U4297="-","-",O4297&amp;E4297&amp;H4297)</f>
        <v>-</v>
      </c>
      <c r="X4297" s="85" t="str">
        <f aca="false">D4297&amp;G4297</f>
        <v>FT-CAND-ERMS-PRCNG</v>
      </c>
      <c r="AF4297" s="0" t="str">
        <f aca="false">D4297&amp;V4297</f>
        <v>FT-CAND-ERMS-PRC-</v>
      </c>
    </row>
    <row r="4298" customFormat="false" ht="12.75" hidden="false" customHeight="false" outlineLevel="0" collapsed="false">
      <c r="A4298" s="81" t="n">
        <v>36682</v>
      </c>
      <c r="B4298" s="82" t="s">
        <v>55</v>
      </c>
      <c r="C4298" s="82" t="s">
        <v>56</v>
      </c>
      <c r="D4298" s="82" t="s">
        <v>108</v>
      </c>
      <c r="E4298" s="82" t="s">
        <v>24</v>
      </c>
      <c r="F4298" s="81"/>
      <c r="G4298" s="82" t="s">
        <v>98</v>
      </c>
      <c r="H4298" s="90" t="n">
        <v>38869</v>
      </c>
      <c r="I4298" s="82" t="n">
        <v>0</v>
      </c>
      <c r="J4298" s="82" t="n">
        <v>0</v>
      </c>
      <c r="K4298" s="83" t="n">
        <f aca="false">IF(J4298=0,0,J4298/I4298)</f>
        <v>0</v>
      </c>
      <c r="L4298" s="83" t="n">
        <f aca="false">I4298/UOM</f>
        <v>0</v>
      </c>
      <c r="M4298" s="83" t="n">
        <f aca="false">J4298/UOM</f>
        <v>0</v>
      </c>
      <c r="N4298" s="84" t="str">
        <f aca="false">IF(F4298="P","PHY",IF(F4298="G","G",E4298))</f>
        <v>P</v>
      </c>
      <c r="O4298" s="84" t="str">
        <f aca="false">IF(ISNA(VLOOKUP(G4298,BadCanCurves,1,FALSE())),VLOOKUP(D4298,FOLIOS,6,FALSE()),"not used")</f>
        <v>not used</v>
      </c>
      <c r="P4298" s="84" t="n">
        <f aca="false">IF($N4298="P",VLOOKUP(H4298,PrcBuckets,2,FALSE()),0)</f>
        <v>13</v>
      </c>
      <c r="Q4298" s="84" t="n">
        <f aca="false">IF($N4298="D",VLOOKUP(H4298,BasisBuckets,2,FALSE()),0)</f>
        <v>0</v>
      </c>
      <c r="R4298" s="84" t="n">
        <f aca="false">IF($N4298="PHY",VLOOKUP(H4298,PGDBuckets,2,FALSE()),0)</f>
        <v>0</v>
      </c>
      <c r="S4298" s="84" t="n">
        <f aca="false">IF($N4298="G",VLOOKUP(H4298,PGDBuckets,2,FALSE()),0)</f>
        <v>0</v>
      </c>
      <c r="T4298" s="84" t="n">
        <f aca="false">SUM(P4298:S4298)</f>
        <v>13</v>
      </c>
      <c r="U4298" s="84" t="str">
        <f aca="false">IF(O4298="not used","-",O4298&amp;N4298&amp;T4298)</f>
        <v>-</v>
      </c>
      <c r="V4298" s="84" t="str">
        <f aca="false">IF(O4298="Not Used","-",VLOOKUP(D4298,FOLIOS,7,FALSE())&amp;H4298)</f>
        <v>-</v>
      </c>
      <c r="W4298" s="84" t="str">
        <f aca="false">IF(U4298="-","-",O4298&amp;E4298&amp;H4298)</f>
        <v>-</v>
      </c>
      <c r="X4298" s="85" t="str">
        <f aca="false">D4298&amp;G4298</f>
        <v>FT-CAND-ERMS-PRCNG</v>
      </c>
      <c r="AF4298" s="0" t="str">
        <f aca="false">D4298&amp;V4298</f>
        <v>FT-CAND-ERMS-PRC-</v>
      </c>
    </row>
    <row r="4299" customFormat="false" ht="12.75" hidden="false" customHeight="false" outlineLevel="0" collapsed="false">
      <c r="A4299" s="81" t="n">
        <v>36682</v>
      </c>
      <c r="B4299" s="82" t="s">
        <v>55</v>
      </c>
      <c r="C4299" s="82" t="s">
        <v>56</v>
      </c>
      <c r="D4299" s="82" t="s">
        <v>108</v>
      </c>
      <c r="E4299" s="82" t="s">
        <v>24</v>
      </c>
      <c r="F4299" s="81"/>
      <c r="G4299" s="82" t="s">
        <v>98</v>
      </c>
      <c r="H4299" s="90" t="n">
        <v>38899</v>
      </c>
      <c r="I4299" s="82" t="n">
        <v>0</v>
      </c>
      <c r="J4299" s="82" t="n">
        <v>0</v>
      </c>
      <c r="K4299" s="83" t="n">
        <f aca="false">IF(J4299=0,0,J4299/I4299)</f>
        <v>0</v>
      </c>
      <c r="L4299" s="83" t="n">
        <f aca="false">I4299/UOM</f>
        <v>0</v>
      </c>
      <c r="M4299" s="83" t="n">
        <f aca="false">J4299/UOM</f>
        <v>0</v>
      </c>
      <c r="N4299" s="84" t="str">
        <f aca="false">IF(F4299="P","PHY",IF(F4299="G","G",E4299))</f>
        <v>P</v>
      </c>
      <c r="O4299" s="84" t="str">
        <f aca="false">IF(ISNA(VLOOKUP(G4299,BadCanCurves,1,FALSE())),VLOOKUP(D4299,FOLIOS,6,FALSE()),"not used")</f>
        <v>not used</v>
      </c>
      <c r="P4299" s="84" t="n">
        <f aca="false">IF($N4299="P",VLOOKUP(H4299,PrcBuckets,2,FALSE()),0)</f>
        <v>13</v>
      </c>
      <c r="Q4299" s="84" t="n">
        <f aca="false">IF($N4299="D",VLOOKUP(H4299,BasisBuckets,2,FALSE()),0)</f>
        <v>0</v>
      </c>
      <c r="R4299" s="84" t="n">
        <f aca="false">IF($N4299="PHY",VLOOKUP(H4299,PGDBuckets,2,FALSE()),0)</f>
        <v>0</v>
      </c>
      <c r="S4299" s="84" t="n">
        <f aca="false">IF($N4299="G",VLOOKUP(H4299,PGDBuckets,2,FALSE()),0)</f>
        <v>0</v>
      </c>
      <c r="T4299" s="84" t="n">
        <f aca="false">SUM(P4299:S4299)</f>
        <v>13</v>
      </c>
      <c r="U4299" s="84" t="str">
        <f aca="false">IF(O4299="not used","-",O4299&amp;N4299&amp;T4299)</f>
        <v>-</v>
      </c>
      <c r="V4299" s="84" t="str">
        <f aca="false">IF(O4299="Not Used","-",VLOOKUP(D4299,FOLIOS,7,FALSE())&amp;H4299)</f>
        <v>-</v>
      </c>
      <c r="W4299" s="84" t="str">
        <f aca="false">IF(U4299="-","-",O4299&amp;E4299&amp;H4299)</f>
        <v>-</v>
      </c>
      <c r="X4299" s="85" t="str">
        <f aca="false">D4299&amp;G4299</f>
        <v>FT-CAND-ERMS-PRCNG</v>
      </c>
      <c r="AF4299" s="0" t="str">
        <f aca="false">D4299&amp;V4299</f>
        <v>FT-CAND-ERMS-PRC-</v>
      </c>
    </row>
    <row r="4300" customFormat="false" ht="12.75" hidden="false" customHeight="false" outlineLevel="0" collapsed="false">
      <c r="A4300" s="81" t="n">
        <v>36682</v>
      </c>
      <c r="B4300" s="82" t="s">
        <v>55</v>
      </c>
      <c r="C4300" s="82" t="s">
        <v>56</v>
      </c>
      <c r="D4300" s="82" t="s">
        <v>108</v>
      </c>
      <c r="E4300" s="82" t="s">
        <v>24</v>
      </c>
      <c r="F4300" s="81"/>
      <c r="G4300" s="82" t="s">
        <v>98</v>
      </c>
      <c r="H4300" s="90" t="n">
        <v>38930</v>
      </c>
      <c r="I4300" s="82" t="n">
        <v>0</v>
      </c>
      <c r="J4300" s="82" t="n">
        <v>0</v>
      </c>
      <c r="K4300" s="83" t="n">
        <f aca="false">IF(J4300=0,0,J4300/I4300)</f>
        <v>0</v>
      </c>
      <c r="L4300" s="83" t="n">
        <f aca="false">I4300/UOM</f>
        <v>0</v>
      </c>
      <c r="M4300" s="83" t="n">
        <f aca="false">J4300/UOM</f>
        <v>0</v>
      </c>
      <c r="N4300" s="84" t="str">
        <f aca="false">IF(F4300="P","PHY",IF(F4300="G","G",E4300))</f>
        <v>P</v>
      </c>
      <c r="O4300" s="84" t="str">
        <f aca="false">IF(ISNA(VLOOKUP(G4300,BadCanCurves,1,FALSE())),VLOOKUP(D4300,FOLIOS,6,FALSE()),"not used")</f>
        <v>not used</v>
      </c>
      <c r="P4300" s="84" t="n">
        <f aca="false">IF($N4300="P",VLOOKUP(H4300,PrcBuckets,2,FALSE()),0)</f>
        <v>13</v>
      </c>
      <c r="Q4300" s="84" t="n">
        <f aca="false">IF($N4300="D",VLOOKUP(H4300,BasisBuckets,2,FALSE()),0)</f>
        <v>0</v>
      </c>
      <c r="R4300" s="84" t="n">
        <f aca="false">IF($N4300="PHY",VLOOKUP(H4300,PGDBuckets,2,FALSE()),0)</f>
        <v>0</v>
      </c>
      <c r="S4300" s="84" t="n">
        <f aca="false">IF($N4300="G",VLOOKUP(H4300,PGDBuckets,2,FALSE()),0)</f>
        <v>0</v>
      </c>
      <c r="T4300" s="84" t="n">
        <f aca="false">SUM(P4300:S4300)</f>
        <v>13</v>
      </c>
      <c r="U4300" s="84" t="str">
        <f aca="false">IF(O4300="not used","-",O4300&amp;N4300&amp;T4300)</f>
        <v>-</v>
      </c>
      <c r="V4300" s="84" t="str">
        <f aca="false">IF(O4300="Not Used","-",VLOOKUP(D4300,FOLIOS,7,FALSE())&amp;H4300)</f>
        <v>-</v>
      </c>
      <c r="W4300" s="84" t="str">
        <f aca="false">IF(U4300="-","-",O4300&amp;E4300&amp;H4300)</f>
        <v>-</v>
      </c>
      <c r="X4300" s="85" t="str">
        <f aca="false">D4300&amp;G4300</f>
        <v>FT-CAND-ERMS-PRCNG</v>
      </c>
      <c r="AF4300" s="0" t="str">
        <f aca="false">D4300&amp;V4300</f>
        <v>FT-CAND-ERMS-PRC-</v>
      </c>
    </row>
    <row r="4301" customFormat="false" ht="12.75" hidden="false" customHeight="false" outlineLevel="0" collapsed="false">
      <c r="A4301" s="81" t="n">
        <v>36682</v>
      </c>
      <c r="B4301" s="82" t="s">
        <v>55</v>
      </c>
      <c r="C4301" s="82" t="s">
        <v>56</v>
      </c>
      <c r="D4301" s="82" t="s">
        <v>108</v>
      </c>
      <c r="E4301" s="82" t="s">
        <v>24</v>
      </c>
      <c r="F4301" s="81"/>
      <c r="G4301" s="82" t="s">
        <v>98</v>
      </c>
      <c r="H4301" s="90" t="n">
        <v>38961</v>
      </c>
      <c r="I4301" s="82" t="n">
        <v>0</v>
      </c>
      <c r="J4301" s="82" t="n">
        <v>0</v>
      </c>
      <c r="K4301" s="83" t="n">
        <f aca="false">IF(J4301=0,0,J4301/I4301)</f>
        <v>0</v>
      </c>
      <c r="L4301" s="83" t="n">
        <f aca="false">I4301/UOM</f>
        <v>0</v>
      </c>
      <c r="M4301" s="83" t="n">
        <f aca="false">J4301/UOM</f>
        <v>0</v>
      </c>
      <c r="N4301" s="84" t="str">
        <f aca="false">IF(F4301="P","PHY",IF(F4301="G","G",E4301))</f>
        <v>P</v>
      </c>
      <c r="O4301" s="84" t="str">
        <f aca="false">IF(ISNA(VLOOKUP(G4301,BadCanCurves,1,FALSE())),VLOOKUP(D4301,FOLIOS,6,FALSE()),"not used")</f>
        <v>not used</v>
      </c>
      <c r="P4301" s="84" t="n">
        <f aca="false">IF($N4301="P",VLOOKUP(H4301,PrcBuckets,2,FALSE()),0)</f>
        <v>13</v>
      </c>
      <c r="Q4301" s="84" t="n">
        <f aca="false">IF($N4301="D",VLOOKUP(H4301,BasisBuckets,2,FALSE()),0)</f>
        <v>0</v>
      </c>
      <c r="R4301" s="84" t="n">
        <f aca="false">IF($N4301="PHY",VLOOKUP(H4301,PGDBuckets,2,FALSE()),0)</f>
        <v>0</v>
      </c>
      <c r="S4301" s="84" t="n">
        <f aca="false">IF($N4301="G",VLOOKUP(H4301,PGDBuckets,2,FALSE()),0)</f>
        <v>0</v>
      </c>
      <c r="T4301" s="84" t="n">
        <f aca="false">SUM(P4301:S4301)</f>
        <v>13</v>
      </c>
      <c r="U4301" s="84" t="str">
        <f aca="false">IF(O4301="not used","-",O4301&amp;N4301&amp;T4301)</f>
        <v>-</v>
      </c>
      <c r="V4301" s="84" t="str">
        <f aca="false">IF(O4301="Not Used","-",VLOOKUP(D4301,FOLIOS,7,FALSE())&amp;H4301)</f>
        <v>-</v>
      </c>
      <c r="W4301" s="84" t="str">
        <f aca="false">IF(U4301="-","-",O4301&amp;E4301&amp;H4301)</f>
        <v>-</v>
      </c>
      <c r="X4301" s="85" t="str">
        <f aca="false">D4301&amp;G4301</f>
        <v>FT-CAND-ERMS-PRCNG</v>
      </c>
      <c r="AF4301" s="0" t="str">
        <f aca="false">D4301&amp;V4301</f>
        <v>FT-CAND-ERMS-PRC-</v>
      </c>
    </row>
    <row r="4302" customFormat="false" ht="12.75" hidden="false" customHeight="false" outlineLevel="0" collapsed="false">
      <c r="A4302" s="81" t="n">
        <v>36682</v>
      </c>
      <c r="B4302" s="82" t="s">
        <v>55</v>
      </c>
      <c r="C4302" s="82" t="s">
        <v>56</v>
      </c>
      <c r="D4302" s="82" t="s">
        <v>108</v>
      </c>
      <c r="E4302" s="82" t="s">
        <v>24</v>
      </c>
      <c r="F4302" s="81"/>
      <c r="G4302" s="82" t="s">
        <v>98</v>
      </c>
      <c r="H4302" s="90" t="n">
        <v>38991</v>
      </c>
      <c r="I4302" s="82" t="n">
        <v>0</v>
      </c>
      <c r="J4302" s="82" t="n">
        <v>0</v>
      </c>
      <c r="K4302" s="83" t="n">
        <f aca="false">IF(J4302=0,0,J4302/I4302)</f>
        <v>0</v>
      </c>
      <c r="L4302" s="83" t="n">
        <f aca="false">I4302/UOM</f>
        <v>0</v>
      </c>
      <c r="M4302" s="83" t="n">
        <f aca="false">J4302/UOM</f>
        <v>0</v>
      </c>
      <c r="N4302" s="84" t="str">
        <f aca="false">IF(F4302="P","PHY",IF(F4302="G","G",E4302))</f>
        <v>P</v>
      </c>
      <c r="O4302" s="84" t="str">
        <f aca="false">IF(ISNA(VLOOKUP(G4302,BadCanCurves,1,FALSE())),VLOOKUP(D4302,FOLIOS,6,FALSE()),"not used")</f>
        <v>not used</v>
      </c>
      <c r="P4302" s="84" t="n">
        <f aca="false">IF($N4302="P",VLOOKUP(H4302,PrcBuckets,2,FALSE()),0)</f>
        <v>13</v>
      </c>
      <c r="Q4302" s="84" t="n">
        <f aca="false">IF($N4302="D",VLOOKUP(H4302,BasisBuckets,2,FALSE()),0)</f>
        <v>0</v>
      </c>
      <c r="R4302" s="84" t="n">
        <f aca="false">IF($N4302="PHY",VLOOKUP(H4302,PGDBuckets,2,FALSE()),0)</f>
        <v>0</v>
      </c>
      <c r="S4302" s="84" t="n">
        <f aca="false">IF($N4302="G",VLOOKUP(H4302,PGDBuckets,2,FALSE()),0)</f>
        <v>0</v>
      </c>
      <c r="T4302" s="84" t="n">
        <f aca="false">SUM(P4302:S4302)</f>
        <v>13</v>
      </c>
      <c r="U4302" s="84" t="str">
        <f aca="false">IF(O4302="not used","-",O4302&amp;N4302&amp;T4302)</f>
        <v>-</v>
      </c>
      <c r="V4302" s="84" t="str">
        <f aca="false">IF(O4302="Not Used","-",VLOOKUP(D4302,FOLIOS,7,FALSE())&amp;H4302)</f>
        <v>-</v>
      </c>
      <c r="W4302" s="84" t="str">
        <f aca="false">IF(U4302="-","-",O4302&amp;E4302&amp;H4302)</f>
        <v>-</v>
      </c>
      <c r="X4302" s="85" t="str">
        <f aca="false">D4302&amp;G4302</f>
        <v>FT-CAND-ERMS-PRCNG</v>
      </c>
      <c r="AF4302" s="0" t="str">
        <f aca="false">D4302&amp;V4302</f>
        <v>FT-CAND-ERMS-PRC-</v>
      </c>
    </row>
    <row r="4303" customFormat="false" ht="12.75" hidden="false" customHeight="false" outlineLevel="0" collapsed="false">
      <c r="A4303" s="81" t="n">
        <v>36682</v>
      </c>
      <c r="B4303" s="82" t="s">
        <v>55</v>
      </c>
      <c r="C4303" s="82" t="s">
        <v>56</v>
      </c>
      <c r="D4303" s="82" t="s">
        <v>108</v>
      </c>
      <c r="E4303" s="82" t="s">
        <v>24</v>
      </c>
      <c r="F4303" s="81"/>
      <c r="G4303" s="82" t="s">
        <v>98</v>
      </c>
      <c r="H4303" s="90" t="n">
        <v>39022</v>
      </c>
      <c r="I4303" s="82" t="n">
        <v>0</v>
      </c>
      <c r="J4303" s="82" t="n">
        <v>0</v>
      </c>
      <c r="K4303" s="83" t="n">
        <f aca="false">IF(J4303=0,0,J4303/I4303)</f>
        <v>0</v>
      </c>
      <c r="L4303" s="83" t="n">
        <f aca="false">I4303/UOM</f>
        <v>0</v>
      </c>
      <c r="M4303" s="83" t="n">
        <f aca="false">J4303/UOM</f>
        <v>0</v>
      </c>
      <c r="N4303" s="84" t="str">
        <f aca="false">IF(F4303="P","PHY",IF(F4303="G","G",E4303))</f>
        <v>P</v>
      </c>
      <c r="O4303" s="84" t="str">
        <f aca="false">IF(ISNA(VLOOKUP(G4303,BadCanCurves,1,FALSE())),VLOOKUP(D4303,FOLIOS,6,FALSE()),"not used")</f>
        <v>not used</v>
      </c>
      <c r="P4303" s="84" t="n">
        <f aca="false">IF($N4303="P",VLOOKUP(H4303,PrcBuckets,2,FALSE()),0)</f>
        <v>13</v>
      </c>
      <c r="Q4303" s="84" t="n">
        <f aca="false">IF($N4303="D",VLOOKUP(H4303,BasisBuckets,2,FALSE()),0)</f>
        <v>0</v>
      </c>
      <c r="R4303" s="84" t="n">
        <f aca="false">IF($N4303="PHY",VLOOKUP(H4303,PGDBuckets,2,FALSE()),0)</f>
        <v>0</v>
      </c>
      <c r="S4303" s="84" t="n">
        <f aca="false">IF($N4303="G",VLOOKUP(H4303,PGDBuckets,2,FALSE()),0)</f>
        <v>0</v>
      </c>
      <c r="T4303" s="84" t="n">
        <f aca="false">SUM(P4303:S4303)</f>
        <v>13</v>
      </c>
      <c r="U4303" s="84" t="str">
        <f aca="false">IF(O4303="not used","-",O4303&amp;N4303&amp;T4303)</f>
        <v>-</v>
      </c>
      <c r="V4303" s="84" t="str">
        <f aca="false">IF(O4303="Not Used","-",VLOOKUP(D4303,FOLIOS,7,FALSE())&amp;H4303)</f>
        <v>-</v>
      </c>
      <c r="W4303" s="84" t="str">
        <f aca="false">IF(U4303="-","-",O4303&amp;E4303&amp;H4303)</f>
        <v>-</v>
      </c>
      <c r="X4303" s="85" t="str">
        <f aca="false">D4303&amp;G4303</f>
        <v>FT-CAND-ERMS-PRCNG</v>
      </c>
      <c r="AF4303" s="0" t="str">
        <f aca="false">D4303&amp;V4303</f>
        <v>FT-CAND-ERMS-PRC-</v>
      </c>
    </row>
    <row r="4304" customFormat="false" ht="12.75" hidden="false" customHeight="false" outlineLevel="0" collapsed="false">
      <c r="A4304" s="81" t="n">
        <v>36682</v>
      </c>
      <c r="B4304" s="82" t="s">
        <v>55</v>
      </c>
      <c r="C4304" s="82" t="s">
        <v>56</v>
      </c>
      <c r="D4304" s="82" t="s">
        <v>108</v>
      </c>
      <c r="E4304" s="82" t="s">
        <v>24</v>
      </c>
      <c r="F4304" s="81"/>
      <c r="G4304" s="82" t="s">
        <v>98</v>
      </c>
      <c r="H4304" s="90" t="n">
        <v>39052</v>
      </c>
      <c r="I4304" s="82" t="n">
        <v>0</v>
      </c>
      <c r="J4304" s="82" t="n">
        <v>0</v>
      </c>
      <c r="K4304" s="83" t="n">
        <f aca="false">IF(J4304=0,0,J4304/I4304)</f>
        <v>0</v>
      </c>
      <c r="L4304" s="83" t="n">
        <f aca="false">I4304/UOM</f>
        <v>0</v>
      </c>
      <c r="M4304" s="83" t="n">
        <f aca="false">J4304/UOM</f>
        <v>0</v>
      </c>
      <c r="N4304" s="84" t="str">
        <f aca="false">IF(F4304="P","PHY",IF(F4304="G","G",E4304))</f>
        <v>P</v>
      </c>
      <c r="O4304" s="84" t="str">
        <f aca="false">IF(ISNA(VLOOKUP(G4304,BadCanCurves,1,FALSE())),VLOOKUP(D4304,FOLIOS,6,FALSE()),"not used")</f>
        <v>not used</v>
      </c>
      <c r="P4304" s="84" t="n">
        <f aca="false">IF($N4304="P",VLOOKUP(H4304,PrcBuckets,2,FALSE()),0)</f>
        <v>13</v>
      </c>
      <c r="Q4304" s="84" t="n">
        <f aca="false">IF($N4304="D",VLOOKUP(H4304,BasisBuckets,2,FALSE()),0)</f>
        <v>0</v>
      </c>
      <c r="R4304" s="84" t="n">
        <f aca="false">IF($N4304="PHY",VLOOKUP(H4304,PGDBuckets,2,FALSE()),0)</f>
        <v>0</v>
      </c>
      <c r="S4304" s="84" t="n">
        <f aca="false">IF($N4304="G",VLOOKUP(H4304,PGDBuckets,2,FALSE()),0)</f>
        <v>0</v>
      </c>
      <c r="T4304" s="84" t="n">
        <f aca="false">SUM(P4304:S4304)</f>
        <v>13</v>
      </c>
      <c r="U4304" s="84" t="str">
        <f aca="false">IF(O4304="not used","-",O4304&amp;N4304&amp;T4304)</f>
        <v>-</v>
      </c>
      <c r="V4304" s="84" t="str">
        <f aca="false">IF(O4304="Not Used","-",VLOOKUP(D4304,FOLIOS,7,FALSE())&amp;H4304)</f>
        <v>-</v>
      </c>
      <c r="W4304" s="84" t="str">
        <f aca="false">IF(U4304="-","-",O4304&amp;E4304&amp;H4304)</f>
        <v>-</v>
      </c>
      <c r="X4304" s="85" t="str">
        <f aca="false">D4304&amp;G4304</f>
        <v>FT-CAND-ERMS-PRCNG</v>
      </c>
      <c r="AF4304" s="0" t="str">
        <f aca="false">D4304&amp;V4304</f>
        <v>FT-CAND-ERMS-PRC-</v>
      </c>
    </row>
    <row r="4305" customFormat="false" ht="12.75" hidden="false" customHeight="false" outlineLevel="0" collapsed="false">
      <c r="A4305" s="81" t="n">
        <v>36682</v>
      </c>
      <c r="B4305" s="82" t="s">
        <v>55</v>
      </c>
      <c r="C4305" s="82" t="s">
        <v>56</v>
      </c>
      <c r="D4305" s="82" t="s">
        <v>108</v>
      </c>
      <c r="E4305" s="82" t="s">
        <v>24</v>
      </c>
      <c r="F4305" s="81"/>
      <c r="G4305" s="82" t="s">
        <v>98</v>
      </c>
      <c r="H4305" s="90" t="n">
        <v>39083</v>
      </c>
      <c r="I4305" s="82" t="n">
        <v>0</v>
      </c>
      <c r="J4305" s="82" t="n">
        <v>0</v>
      </c>
      <c r="K4305" s="83" t="n">
        <f aca="false">IF(J4305=0,0,J4305/I4305)</f>
        <v>0</v>
      </c>
      <c r="L4305" s="83" t="n">
        <f aca="false">I4305/UOM</f>
        <v>0</v>
      </c>
      <c r="M4305" s="83" t="n">
        <f aca="false">J4305/UOM</f>
        <v>0</v>
      </c>
      <c r="N4305" s="84" t="str">
        <f aca="false">IF(F4305="P","PHY",IF(F4305="G","G",E4305))</f>
        <v>P</v>
      </c>
      <c r="O4305" s="84" t="str">
        <f aca="false">IF(ISNA(VLOOKUP(G4305,BadCanCurves,1,FALSE())),VLOOKUP(D4305,FOLIOS,6,FALSE()),"not used")</f>
        <v>not used</v>
      </c>
      <c r="P4305" s="84" t="n">
        <f aca="false">IF($N4305="P",VLOOKUP(H4305,PrcBuckets,2,FALSE()),0)</f>
        <v>13</v>
      </c>
      <c r="Q4305" s="84" t="n">
        <f aca="false">IF($N4305="D",VLOOKUP(H4305,BasisBuckets,2,FALSE()),0)</f>
        <v>0</v>
      </c>
      <c r="R4305" s="84" t="n">
        <f aca="false">IF($N4305="PHY",VLOOKUP(H4305,PGDBuckets,2,FALSE()),0)</f>
        <v>0</v>
      </c>
      <c r="S4305" s="84" t="n">
        <f aca="false">IF($N4305="G",VLOOKUP(H4305,PGDBuckets,2,FALSE()),0)</f>
        <v>0</v>
      </c>
      <c r="T4305" s="84" t="n">
        <f aca="false">SUM(P4305:S4305)</f>
        <v>13</v>
      </c>
      <c r="U4305" s="84" t="str">
        <f aca="false">IF(O4305="not used","-",O4305&amp;N4305&amp;T4305)</f>
        <v>-</v>
      </c>
      <c r="V4305" s="84" t="str">
        <f aca="false">IF(O4305="Not Used","-",VLOOKUP(D4305,FOLIOS,7,FALSE())&amp;H4305)</f>
        <v>-</v>
      </c>
      <c r="W4305" s="84" t="str">
        <f aca="false">IF(U4305="-","-",O4305&amp;E4305&amp;H4305)</f>
        <v>-</v>
      </c>
      <c r="X4305" s="85" t="str">
        <f aca="false">D4305&amp;G4305</f>
        <v>FT-CAND-ERMS-PRCNG</v>
      </c>
      <c r="AF4305" s="0" t="str">
        <f aca="false">D4305&amp;V4305</f>
        <v>FT-CAND-ERMS-PRC-</v>
      </c>
    </row>
    <row r="4306" customFormat="false" ht="12.75" hidden="false" customHeight="false" outlineLevel="0" collapsed="false">
      <c r="A4306" s="81" t="n">
        <v>36682</v>
      </c>
      <c r="B4306" s="82" t="s">
        <v>55</v>
      </c>
      <c r="C4306" s="82" t="s">
        <v>56</v>
      </c>
      <c r="D4306" s="82" t="s">
        <v>108</v>
      </c>
      <c r="E4306" s="82" t="s">
        <v>24</v>
      </c>
      <c r="F4306" s="81"/>
      <c r="G4306" s="82" t="s">
        <v>98</v>
      </c>
      <c r="H4306" s="90" t="n">
        <v>39114</v>
      </c>
      <c r="I4306" s="82" t="n">
        <v>0</v>
      </c>
      <c r="J4306" s="82" t="n">
        <v>0</v>
      </c>
      <c r="K4306" s="83" t="n">
        <f aca="false">IF(J4306=0,0,J4306/I4306)</f>
        <v>0</v>
      </c>
      <c r="L4306" s="83" t="n">
        <f aca="false">I4306/UOM</f>
        <v>0</v>
      </c>
      <c r="M4306" s="83" t="n">
        <f aca="false">J4306/UOM</f>
        <v>0</v>
      </c>
      <c r="N4306" s="84" t="str">
        <f aca="false">IF(F4306="P","PHY",IF(F4306="G","G",E4306))</f>
        <v>P</v>
      </c>
      <c r="O4306" s="84" t="str">
        <f aca="false">IF(ISNA(VLOOKUP(G4306,BadCanCurves,1,FALSE())),VLOOKUP(D4306,FOLIOS,6,FALSE()),"not used")</f>
        <v>not used</v>
      </c>
      <c r="P4306" s="84" t="n">
        <f aca="false">IF($N4306="P",VLOOKUP(H4306,PrcBuckets,2,FALSE()),0)</f>
        <v>13</v>
      </c>
      <c r="Q4306" s="84" t="n">
        <f aca="false">IF($N4306="D",VLOOKUP(H4306,BasisBuckets,2,FALSE()),0)</f>
        <v>0</v>
      </c>
      <c r="R4306" s="84" t="n">
        <f aca="false">IF($N4306="PHY",VLOOKUP(H4306,PGDBuckets,2,FALSE()),0)</f>
        <v>0</v>
      </c>
      <c r="S4306" s="84" t="n">
        <f aca="false">IF($N4306="G",VLOOKUP(H4306,PGDBuckets,2,FALSE()),0)</f>
        <v>0</v>
      </c>
      <c r="T4306" s="84" t="n">
        <f aca="false">SUM(P4306:S4306)</f>
        <v>13</v>
      </c>
      <c r="U4306" s="84" t="str">
        <f aca="false">IF(O4306="not used","-",O4306&amp;N4306&amp;T4306)</f>
        <v>-</v>
      </c>
      <c r="V4306" s="84" t="str">
        <f aca="false">IF(O4306="Not Used","-",VLOOKUP(D4306,FOLIOS,7,FALSE())&amp;H4306)</f>
        <v>-</v>
      </c>
      <c r="W4306" s="84" t="str">
        <f aca="false">IF(U4306="-","-",O4306&amp;E4306&amp;H4306)</f>
        <v>-</v>
      </c>
      <c r="X4306" s="85" t="str">
        <f aca="false">D4306&amp;G4306</f>
        <v>FT-CAND-ERMS-PRCNG</v>
      </c>
      <c r="AF4306" s="0" t="str">
        <f aca="false">D4306&amp;V4306</f>
        <v>FT-CAND-ERMS-PRC-</v>
      </c>
    </row>
    <row r="4307" customFormat="false" ht="12.75" hidden="false" customHeight="false" outlineLevel="0" collapsed="false">
      <c r="A4307" s="81" t="n">
        <v>36682</v>
      </c>
      <c r="B4307" s="82" t="s">
        <v>55</v>
      </c>
      <c r="C4307" s="82" t="s">
        <v>56</v>
      </c>
      <c r="D4307" s="82" t="s">
        <v>108</v>
      </c>
      <c r="E4307" s="82" t="s">
        <v>24</v>
      </c>
      <c r="F4307" s="81"/>
      <c r="G4307" s="82" t="s">
        <v>98</v>
      </c>
      <c r="H4307" s="90" t="n">
        <v>39142</v>
      </c>
      <c r="I4307" s="82" t="n">
        <v>0</v>
      </c>
      <c r="J4307" s="82" t="n">
        <v>0</v>
      </c>
      <c r="K4307" s="83" t="n">
        <f aca="false">IF(J4307=0,0,J4307/I4307)</f>
        <v>0</v>
      </c>
      <c r="L4307" s="83" t="n">
        <f aca="false">I4307/UOM</f>
        <v>0</v>
      </c>
      <c r="M4307" s="83" t="n">
        <f aca="false">J4307/UOM</f>
        <v>0</v>
      </c>
      <c r="N4307" s="84" t="str">
        <f aca="false">IF(F4307="P","PHY",IF(F4307="G","G",E4307))</f>
        <v>P</v>
      </c>
      <c r="O4307" s="84" t="str">
        <f aca="false">IF(ISNA(VLOOKUP(G4307,BadCanCurves,1,FALSE())),VLOOKUP(D4307,FOLIOS,6,FALSE()),"not used")</f>
        <v>not used</v>
      </c>
      <c r="P4307" s="84" t="n">
        <f aca="false">IF($N4307="P",VLOOKUP(H4307,PrcBuckets,2,FALSE()),0)</f>
        <v>13</v>
      </c>
      <c r="Q4307" s="84" t="n">
        <f aca="false">IF($N4307="D",VLOOKUP(H4307,BasisBuckets,2,FALSE()),0)</f>
        <v>0</v>
      </c>
      <c r="R4307" s="84" t="n">
        <f aca="false">IF($N4307="PHY",VLOOKUP(H4307,PGDBuckets,2,FALSE()),0)</f>
        <v>0</v>
      </c>
      <c r="S4307" s="84" t="n">
        <f aca="false">IF($N4307="G",VLOOKUP(H4307,PGDBuckets,2,FALSE()),0)</f>
        <v>0</v>
      </c>
      <c r="T4307" s="84" t="n">
        <f aca="false">SUM(P4307:S4307)</f>
        <v>13</v>
      </c>
      <c r="U4307" s="84" t="str">
        <f aca="false">IF(O4307="not used","-",O4307&amp;N4307&amp;T4307)</f>
        <v>-</v>
      </c>
      <c r="V4307" s="84" t="str">
        <f aca="false">IF(O4307="Not Used","-",VLOOKUP(D4307,FOLIOS,7,FALSE())&amp;H4307)</f>
        <v>-</v>
      </c>
      <c r="W4307" s="84" t="str">
        <f aca="false">IF(U4307="-","-",O4307&amp;E4307&amp;H4307)</f>
        <v>-</v>
      </c>
      <c r="X4307" s="85" t="str">
        <f aca="false">D4307&amp;G4307</f>
        <v>FT-CAND-ERMS-PRCNG</v>
      </c>
      <c r="AF4307" s="0" t="str">
        <f aca="false">D4307&amp;V4307</f>
        <v>FT-CAND-ERMS-PRC-</v>
      </c>
    </row>
    <row r="4308" customFormat="false" ht="12.75" hidden="false" customHeight="false" outlineLevel="0" collapsed="false">
      <c r="A4308" s="81" t="n">
        <v>36682</v>
      </c>
      <c r="B4308" s="82" t="s">
        <v>55</v>
      </c>
      <c r="C4308" s="82" t="s">
        <v>56</v>
      </c>
      <c r="D4308" s="82" t="s">
        <v>108</v>
      </c>
      <c r="E4308" s="82" t="s">
        <v>24</v>
      </c>
      <c r="F4308" s="81"/>
      <c r="G4308" s="82" t="s">
        <v>98</v>
      </c>
      <c r="H4308" s="90" t="n">
        <v>39173</v>
      </c>
      <c r="I4308" s="82" t="n">
        <v>0</v>
      </c>
      <c r="J4308" s="82" t="n">
        <v>0</v>
      </c>
      <c r="K4308" s="83" t="n">
        <f aca="false">IF(J4308=0,0,J4308/I4308)</f>
        <v>0</v>
      </c>
      <c r="L4308" s="83" t="n">
        <f aca="false">I4308/UOM</f>
        <v>0</v>
      </c>
      <c r="M4308" s="83" t="n">
        <f aca="false">J4308/UOM</f>
        <v>0</v>
      </c>
      <c r="N4308" s="84" t="str">
        <f aca="false">IF(F4308="P","PHY",IF(F4308="G","G",E4308))</f>
        <v>P</v>
      </c>
      <c r="O4308" s="84" t="str">
        <f aca="false">IF(ISNA(VLOOKUP(G4308,BadCanCurves,1,FALSE())),VLOOKUP(D4308,FOLIOS,6,FALSE()),"not used")</f>
        <v>not used</v>
      </c>
      <c r="P4308" s="84" t="n">
        <f aca="false">IF($N4308="P",VLOOKUP(H4308,PrcBuckets,2,FALSE()),0)</f>
        <v>13</v>
      </c>
      <c r="Q4308" s="84" t="n">
        <f aca="false">IF($N4308="D",VLOOKUP(H4308,BasisBuckets,2,FALSE()),0)</f>
        <v>0</v>
      </c>
      <c r="R4308" s="84" t="n">
        <f aca="false">IF($N4308="PHY",VLOOKUP(H4308,PGDBuckets,2,FALSE()),0)</f>
        <v>0</v>
      </c>
      <c r="S4308" s="84" t="n">
        <f aca="false">IF($N4308="G",VLOOKUP(H4308,PGDBuckets,2,FALSE()),0)</f>
        <v>0</v>
      </c>
      <c r="T4308" s="84" t="n">
        <f aca="false">SUM(P4308:S4308)</f>
        <v>13</v>
      </c>
      <c r="U4308" s="84" t="str">
        <f aca="false">IF(O4308="not used","-",O4308&amp;N4308&amp;T4308)</f>
        <v>-</v>
      </c>
      <c r="V4308" s="84" t="str">
        <f aca="false">IF(O4308="Not Used","-",VLOOKUP(D4308,FOLIOS,7,FALSE())&amp;H4308)</f>
        <v>-</v>
      </c>
      <c r="W4308" s="84" t="str">
        <f aca="false">IF(U4308="-","-",O4308&amp;E4308&amp;H4308)</f>
        <v>-</v>
      </c>
      <c r="X4308" s="85" t="str">
        <f aca="false">D4308&amp;G4308</f>
        <v>FT-CAND-ERMS-PRCNG</v>
      </c>
      <c r="AF4308" s="0" t="str">
        <f aca="false">D4308&amp;V4308</f>
        <v>FT-CAND-ERMS-PRC-</v>
      </c>
    </row>
    <row r="4309" customFormat="false" ht="12.75" hidden="false" customHeight="false" outlineLevel="0" collapsed="false">
      <c r="A4309" s="81" t="n">
        <v>36682</v>
      </c>
      <c r="B4309" s="82" t="s">
        <v>55</v>
      </c>
      <c r="C4309" s="82" t="s">
        <v>56</v>
      </c>
      <c r="D4309" s="82" t="s">
        <v>108</v>
      </c>
      <c r="E4309" s="82" t="s">
        <v>24</v>
      </c>
      <c r="F4309" s="81"/>
      <c r="G4309" s="82" t="s">
        <v>98</v>
      </c>
      <c r="H4309" s="90" t="n">
        <v>39203</v>
      </c>
      <c r="I4309" s="82" t="n">
        <v>0</v>
      </c>
      <c r="J4309" s="82" t="n">
        <v>0</v>
      </c>
      <c r="K4309" s="83" t="n">
        <f aca="false">IF(J4309=0,0,J4309/I4309)</f>
        <v>0</v>
      </c>
      <c r="L4309" s="83" t="n">
        <f aca="false">I4309/UOM</f>
        <v>0</v>
      </c>
      <c r="M4309" s="83" t="n">
        <f aca="false">J4309/UOM</f>
        <v>0</v>
      </c>
      <c r="N4309" s="84" t="str">
        <f aca="false">IF(F4309="P","PHY",IF(F4309="G","G",E4309))</f>
        <v>P</v>
      </c>
      <c r="O4309" s="84" t="str">
        <f aca="false">IF(ISNA(VLOOKUP(G4309,BadCanCurves,1,FALSE())),VLOOKUP(D4309,FOLIOS,6,FALSE()),"not used")</f>
        <v>not used</v>
      </c>
      <c r="P4309" s="84" t="n">
        <f aca="false">IF($N4309="P",VLOOKUP(H4309,PrcBuckets,2,FALSE()),0)</f>
        <v>13</v>
      </c>
      <c r="Q4309" s="84" t="n">
        <f aca="false">IF($N4309="D",VLOOKUP(H4309,BasisBuckets,2,FALSE()),0)</f>
        <v>0</v>
      </c>
      <c r="R4309" s="84" t="n">
        <f aca="false">IF($N4309="PHY",VLOOKUP(H4309,PGDBuckets,2,FALSE()),0)</f>
        <v>0</v>
      </c>
      <c r="S4309" s="84" t="n">
        <f aca="false">IF($N4309="G",VLOOKUP(H4309,PGDBuckets,2,FALSE()),0)</f>
        <v>0</v>
      </c>
      <c r="T4309" s="84" t="n">
        <f aca="false">SUM(P4309:S4309)</f>
        <v>13</v>
      </c>
      <c r="U4309" s="84" t="str">
        <f aca="false">IF(O4309="not used","-",O4309&amp;N4309&amp;T4309)</f>
        <v>-</v>
      </c>
      <c r="V4309" s="84" t="str">
        <f aca="false">IF(O4309="Not Used","-",VLOOKUP(D4309,FOLIOS,7,FALSE())&amp;H4309)</f>
        <v>-</v>
      </c>
      <c r="W4309" s="84" t="str">
        <f aca="false">IF(U4309="-","-",O4309&amp;E4309&amp;H4309)</f>
        <v>-</v>
      </c>
      <c r="X4309" s="85" t="str">
        <f aca="false">D4309&amp;G4309</f>
        <v>FT-CAND-ERMS-PRCNG</v>
      </c>
      <c r="AF4309" s="0" t="str">
        <f aca="false">D4309&amp;V4309</f>
        <v>FT-CAND-ERMS-PRC-</v>
      </c>
    </row>
    <row r="4310" customFormat="false" ht="12.75" hidden="false" customHeight="false" outlineLevel="0" collapsed="false">
      <c r="A4310" s="81" t="n">
        <v>36682</v>
      </c>
      <c r="B4310" s="82" t="s">
        <v>55</v>
      </c>
      <c r="C4310" s="82" t="s">
        <v>56</v>
      </c>
      <c r="D4310" s="82" t="s">
        <v>108</v>
      </c>
      <c r="E4310" s="82" t="s">
        <v>24</v>
      </c>
      <c r="F4310" s="81"/>
      <c r="G4310" s="82" t="s">
        <v>98</v>
      </c>
      <c r="H4310" s="90" t="n">
        <v>39234</v>
      </c>
      <c r="I4310" s="82" t="n">
        <v>0</v>
      </c>
      <c r="J4310" s="82" t="n">
        <v>0</v>
      </c>
      <c r="K4310" s="83" t="n">
        <f aca="false">IF(J4310=0,0,J4310/I4310)</f>
        <v>0</v>
      </c>
      <c r="L4310" s="83" t="n">
        <f aca="false">I4310/UOM</f>
        <v>0</v>
      </c>
      <c r="M4310" s="83" t="n">
        <f aca="false">J4310/UOM</f>
        <v>0</v>
      </c>
      <c r="N4310" s="84" t="str">
        <f aca="false">IF(F4310="P","PHY",IF(F4310="G","G",E4310))</f>
        <v>P</v>
      </c>
      <c r="O4310" s="84" t="str">
        <f aca="false">IF(ISNA(VLOOKUP(G4310,BadCanCurves,1,FALSE())),VLOOKUP(D4310,FOLIOS,6,FALSE()),"not used")</f>
        <v>not used</v>
      </c>
      <c r="P4310" s="84" t="n">
        <f aca="false">IF($N4310="P",VLOOKUP(H4310,PrcBuckets,2,FALSE()),0)</f>
        <v>13</v>
      </c>
      <c r="Q4310" s="84" t="n">
        <f aca="false">IF($N4310="D",VLOOKUP(H4310,BasisBuckets,2,FALSE()),0)</f>
        <v>0</v>
      </c>
      <c r="R4310" s="84" t="n">
        <f aca="false">IF($N4310="PHY",VLOOKUP(H4310,PGDBuckets,2,FALSE()),0)</f>
        <v>0</v>
      </c>
      <c r="S4310" s="84" t="n">
        <f aca="false">IF($N4310="G",VLOOKUP(H4310,PGDBuckets,2,FALSE()),0)</f>
        <v>0</v>
      </c>
      <c r="T4310" s="84" t="n">
        <f aca="false">SUM(P4310:S4310)</f>
        <v>13</v>
      </c>
      <c r="U4310" s="84" t="str">
        <f aca="false">IF(O4310="not used","-",O4310&amp;N4310&amp;T4310)</f>
        <v>-</v>
      </c>
      <c r="V4310" s="84" t="str">
        <f aca="false">IF(O4310="Not Used","-",VLOOKUP(D4310,FOLIOS,7,FALSE())&amp;H4310)</f>
        <v>-</v>
      </c>
      <c r="W4310" s="84" t="str">
        <f aca="false">IF(U4310="-","-",O4310&amp;E4310&amp;H4310)</f>
        <v>-</v>
      </c>
      <c r="X4310" s="85" t="str">
        <f aca="false">D4310&amp;G4310</f>
        <v>FT-CAND-ERMS-PRCNG</v>
      </c>
      <c r="AF4310" s="0" t="str">
        <f aca="false">D4310&amp;V4310</f>
        <v>FT-CAND-ERMS-PRC-</v>
      </c>
    </row>
    <row r="4311" customFormat="false" ht="12.75" hidden="false" customHeight="false" outlineLevel="0" collapsed="false">
      <c r="A4311" s="81" t="n">
        <v>36682</v>
      </c>
      <c r="B4311" s="82" t="s">
        <v>55</v>
      </c>
      <c r="C4311" s="82" t="s">
        <v>56</v>
      </c>
      <c r="D4311" s="82" t="s">
        <v>108</v>
      </c>
      <c r="E4311" s="82" t="s">
        <v>24</v>
      </c>
      <c r="F4311" s="81"/>
      <c r="G4311" s="82" t="s">
        <v>98</v>
      </c>
      <c r="H4311" s="90" t="n">
        <v>39264</v>
      </c>
      <c r="I4311" s="82" t="n">
        <v>0</v>
      </c>
      <c r="J4311" s="82" t="n">
        <v>0</v>
      </c>
      <c r="K4311" s="83" t="n">
        <f aca="false">IF(J4311=0,0,J4311/I4311)</f>
        <v>0</v>
      </c>
      <c r="L4311" s="83" t="n">
        <f aca="false">I4311/UOM</f>
        <v>0</v>
      </c>
      <c r="M4311" s="83" t="n">
        <f aca="false">J4311/UOM</f>
        <v>0</v>
      </c>
      <c r="N4311" s="84" t="str">
        <f aca="false">IF(F4311="P","PHY",IF(F4311="G","G",E4311))</f>
        <v>P</v>
      </c>
      <c r="O4311" s="84" t="str">
        <f aca="false">IF(ISNA(VLOOKUP(G4311,BadCanCurves,1,FALSE())),VLOOKUP(D4311,FOLIOS,6,FALSE()),"not used")</f>
        <v>not used</v>
      </c>
      <c r="P4311" s="84" t="n">
        <f aca="false">IF($N4311="P",VLOOKUP(H4311,PrcBuckets,2,FALSE()),0)</f>
        <v>13</v>
      </c>
      <c r="Q4311" s="84" t="n">
        <f aca="false">IF($N4311="D",VLOOKUP(H4311,BasisBuckets,2,FALSE()),0)</f>
        <v>0</v>
      </c>
      <c r="R4311" s="84" t="n">
        <f aca="false">IF($N4311="PHY",VLOOKUP(H4311,PGDBuckets,2,FALSE()),0)</f>
        <v>0</v>
      </c>
      <c r="S4311" s="84" t="n">
        <f aca="false">IF($N4311="G",VLOOKUP(H4311,PGDBuckets,2,FALSE()),0)</f>
        <v>0</v>
      </c>
      <c r="T4311" s="84" t="n">
        <f aca="false">SUM(P4311:S4311)</f>
        <v>13</v>
      </c>
      <c r="U4311" s="84" t="str">
        <f aca="false">IF(O4311="not used","-",O4311&amp;N4311&amp;T4311)</f>
        <v>-</v>
      </c>
      <c r="V4311" s="84" t="str">
        <f aca="false">IF(O4311="Not Used","-",VLOOKUP(D4311,FOLIOS,7,FALSE())&amp;H4311)</f>
        <v>-</v>
      </c>
      <c r="W4311" s="84" t="str">
        <f aca="false">IF(U4311="-","-",O4311&amp;E4311&amp;H4311)</f>
        <v>-</v>
      </c>
      <c r="X4311" s="85" t="str">
        <f aca="false">D4311&amp;G4311</f>
        <v>FT-CAND-ERMS-PRCNG</v>
      </c>
      <c r="AF4311" s="0" t="str">
        <f aca="false">D4311&amp;V4311</f>
        <v>FT-CAND-ERMS-PRC-</v>
      </c>
    </row>
    <row r="4312" customFormat="false" ht="12.75" hidden="false" customHeight="false" outlineLevel="0" collapsed="false">
      <c r="A4312" s="81" t="n">
        <v>36682</v>
      </c>
      <c r="B4312" s="82" t="s">
        <v>55</v>
      </c>
      <c r="C4312" s="82" t="s">
        <v>56</v>
      </c>
      <c r="D4312" s="82" t="s">
        <v>108</v>
      </c>
      <c r="E4312" s="82" t="s">
        <v>24</v>
      </c>
      <c r="F4312" s="81"/>
      <c r="G4312" s="82" t="s">
        <v>98</v>
      </c>
      <c r="H4312" s="90" t="n">
        <v>39295</v>
      </c>
      <c r="I4312" s="82" t="n">
        <v>0</v>
      </c>
      <c r="J4312" s="82" t="n">
        <v>0</v>
      </c>
      <c r="K4312" s="83" t="n">
        <f aca="false">IF(J4312=0,0,J4312/I4312)</f>
        <v>0</v>
      </c>
      <c r="L4312" s="83" t="n">
        <f aca="false">I4312/UOM</f>
        <v>0</v>
      </c>
      <c r="M4312" s="83" t="n">
        <f aca="false">J4312/UOM</f>
        <v>0</v>
      </c>
      <c r="N4312" s="84" t="str">
        <f aca="false">IF(F4312="P","PHY",IF(F4312="G","G",E4312))</f>
        <v>P</v>
      </c>
      <c r="O4312" s="84" t="str">
        <f aca="false">IF(ISNA(VLOOKUP(G4312,BadCanCurves,1,FALSE())),VLOOKUP(D4312,FOLIOS,6,FALSE()),"not used")</f>
        <v>not used</v>
      </c>
      <c r="P4312" s="84" t="n">
        <f aca="false">IF($N4312="P",VLOOKUP(H4312,PrcBuckets,2,FALSE()),0)</f>
        <v>13</v>
      </c>
      <c r="Q4312" s="84" t="n">
        <f aca="false">IF($N4312="D",VLOOKUP(H4312,BasisBuckets,2,FALSE()),0)</f>
        <v>0</v>
      </c>
      <c r="R4312" s="84" t="n">
        <f aca="false">IF($N4312="PHY",VLOOKUP(H4312,PGDBuckets,2,FALSE()),0)</f>
        <v>0</v>
      </c>
      <c r="S4312" s="84" t="n">
        <f aca="false">IF($N4312="G",VLOOKUP(H4312,PGDBuckets,2,FALSE()),0)</f>
        <v>0</v>
      </c>
      <c r="T4312" s="84" t="n">
        <f aca="false">SUM(P4312:S4312)</f>
        <v>13</v>
      </c>
      <c r="U4312" s="84" t="str">
        <f aca="false">IF(O4312="not used","-",O4312&amp;N4312&amp;T4312)</f>
        <v>-</v>
      </c>
      <c r="V4312" s="84" t="str">
        <f aca="false">IF(O4312="Not Used","-",VLOOKUP(D4312,FOLIOS,7,FALSE())&amp;H4312)</f>
        <v>-</v>
      </c>
      <c r="W4312" s="84" t="str">
        <f aca="false">IF(U4312="-","-",O4312&amp;E4312&amp;H4312)</f>
        <v>-</v>
      </c>
      <c r="X4312" s="85" t="str">
        <f aca="false">D4312&amp;G4312</f>
        <v>FT-CAND-ERMS-PRCNG</v>
      </c>
      <c r="AF4312" s="0" t="str">
        <f aca="false">D4312&amp;V4312</f>
        <v>FT-CAND-ERMS-PRC-</v>
      </c>
    </row>
    <row r="4313" customFormat="false" ht="12.75" hidden="false" customHeight="false" outlineLevel="0" collapsed="false">
      <c r="A4313" s="81" t="n">
        <v>36682</v>
      </c>
      <c r="B4313" s="82" t="s">
        <v>55</v>
      </c>
      <c r="C4313" s="82" t="s">
        <v>56</v>
      </c>
      <c r="D4313" s="82" t="s">
        <v>108</v>
      </c>
      <c r="E4313" s="82" t="s">
        <v>24</v>
      </c>
      <c r="F4313" s="81"/>
      <c r="G4313" s="82" t="s">
        <v>98</v>
      </c>
      <c r="H4313" s="90" t="n">
        <v>39326</v>
      </c>
      <c r="I4313" s="82" t="n">
        <v>0</v>
      </c>
      <c r="J4313" s="82" t="n">
        <v>0</v>
      </c>
      <c r="K4313" s="83" t="n">
        <f aca="false">IF(J4313=0,0,J4313/I4313)</f>
        <v>0</v>
      </c>
      <c r="L4313" s="83" t="n">
        <f aca="false">I4313/UOM</f>
        <v>0</v>
      </c>
      <c r="M4313" s="83" t="n">
        <f aca="false">J4313/UOM</f>
        <v>0</v>
      </c>
      <c r="N4313" s="84" t="str">
        <f aca="false">IF(F4313="P","PHY",IF(F4313="G","G",E4313))</f>
        <v>P</v>
      </c>
      <c r="O4313" s="84" t="str">
        <f aca="false">IF(ISNA(VLOOKUP(G4313,BadCanCurves,1,FALSE())),VLOOKUP(D4313,FOLIOS,6,FALSE()),"not used")</f>
        <v>not used</v>
      </c>
      <c r="P4313" s="84" t="n">
        <f aca="false">IF($N4313="P",VLOOKUP(H4313,PrcBuckets,2,FALSE()),0)</f>
        <v>13</v>
      </c>
      <c r="Q4313" s="84" t="n">
        <f aca="false">IF($N4313="D",VLOOKUP(H4313,BasisBuckets,2,FALSE()),0)</f>
        <v>0</v>
      </c>
      <c r="R4313" s="84" t="n">
        <f aca="false">IF($N4313="PHY",VLOOKUP(H4313,PGDBuckets,2,FALSE()),0)</f>
        <v>0</v>
      </c>
      <c r="S4313" s="84" t="n">
        <f aca="false">IF($N4313="G",VLOOKUP(H4313,PGDBuckets,2,FALSE()),0)</f>
        <v>0</v>
      </c>
      <c r="T4313" s="84" t="n">
        <f aca="false">SUM(P4313:S4313)</f>
        <v>13</v>
      </c>
      <c r="U4313" s="84" t="str">
        <f aca="false">IF(O4313="not used","-",O4313&amp;N4313&amp;T4313)</f>
        <v>-</v>
      </c>
      <c r="V4313" s="84" t="str">
        <f aca="false">IF(O4313="Not Used","-",VLOOKUP(D4313,FOLIOS,7,FALSE())&amp;H4313)</f>
        <v>-</v>
      </c>
      <c r="W4313" s="84" t="str">
        <f aca="false">IF(U4313="-","-",O4313&amp;E4313&amp;H4313)</f>
        <v>-</v>
      </c>
      <c r="X4313" s="85" t="str">
        <f aca="false">D4313&amp;G4313</f>
        <v>FT-CAND-ERMS-PRCNG</v>
      </c>
      <c r="AF4313" s="0" t="str">
        <f aca="false">D4313&amp;V4313</f>
        <v>FT-CAND-ERMS-PRC-</v>
      </c>
    </row>
    <row r="4314" customFormat="false" ht="12.75" hidden="false" customHeight="false" outlineLevel="0" collapsed="false">
      <c r="A4314" s="81" t="n">
        <v>36682</v>
      </c>
      <c r="B4314" s="82" t="s">
        <v>55</v>
      </c>
      <c r="C4314" s="82" t="s">
        <v>56</v>
      </c>
      <c r="D4314" s="82" t="s">
        <v>108</v>
      </c>
      <c r="E4314" s="82" t="s">
        <v>24</v>
      </c>
      <c r="F4314" s="81"/>
      <c r="G4314" s="82" t="s">
        <v>98</v>
      </c>
      <c r="H4314" s="90" t="n">
        <v>39356</v>
      </c>
      <c r="I4314" s="82" t="n">
        <v>0</v>
      </c>
      <c r="J4314" s="82" t="n">
        <v>0</v>
      </c>
      <c r="K4314" s="83" t="n">
        <f aca="false">IF(J4314=0,0,J4314/I4314)</f>
        <v>0</v>
      </c>
      <c r="L4314" s="83" t="n">
        <f aca="false">I4314/UOM</f>
        <v>0</v>
      </c>
      <c r="M4314" s="83" t="n">
        <f aca="false">J4314/UOM</f>
        <v>0</v>
      </c>
      <c r="N4314" s="84" t="str">
        <f aca="false">IF(F4314="P","PHY",IF(F4314="G","G",E4314))</f>
        <v>P</v>
      </c>
      <c r="O4314" s="84" t="str">
        <f aca="false">IF(ISNA(VLOOKUP(G4314,BadCanCurves,1,FALSE())),VLOOKUP(D4314,FOLIOS,6,FALSE()),"not used")</f>
        <v>not used</v>
      </c>
      <c r="P4314" s="84" t="n">
        <f aca="false">IF($N4314="P",VLOOKUP(H4314,PrcBuckets,2,FALSE()),0)</f>
        <v>13</v>
      </c>
      <c r="Q4314" s="84" t="n">
        <f aca="false">IF($N4314="D",VLOOKUP(H4314,BasisBuckets,2,FALSE()),0)</f>
        <v>0</v>
      </c>
      <c r="R4314" s="84" t="n">
        <f aca="false">IF($N4314="PHY",VLOOKUP(H4314,PGDBuckets,2,FALSE()),0)</f>
        <v>0</v>
      </c>
      <c r="S4314" s="84" t="n">
        <f aca="false">IF($N4314="G",VLOOKUP(H4314,PGDBuckets,2,FALSE()),0)</f>
        <v>0</v>
      </c>
      <c r="T4314" s="84" t="n">
        <f aca="false">SUM(P4314:S4314)</f>
        <v>13</v>
      </c>
      <c r="U4314" s="84" t="str">
        <f aca="false">IF(O4314="not used","-",O4314&amp;N4314&amp;T4314)</f>
        <v>-</v>
      </c>
      <c r="V4314" s="84" t="str">
        <f aca="false">IF(O4314="Not Used","-",VLOOKUP(D4314,FOLIOS,7,FALSE())&amp;H4314)</f>
        <v>-</v>
      </c>
      <c r="W4314" s="84" t="str">
        <f aca="false">IF(U4314="-","-",O4314&amp;E4314&amp;H4314)</f>
        <v>-</v>
      </c>
      <c r="X4314" s="85" t="str">
        <f aca="false">D4314&amp;G4314</f>
        <v>FT-CAND-ERMS-PRCNG</v>
      </c>
      <c r="AF4314" s="0" t="str">
        <f aca="false">D4314&amp;V4314</f>
        <v>FT-CAND-ERMS-PRC-</v>
      </c>
    </row>
    <row r="4315" customFormat="false" ht="12.75" hidden="false" customHeight="false" outlineLevel="0" collapsed="false">
      <c r="A4315" s="81" t="n">
        <v>36682</v>
      </c>
      <c r="B4315" s="82" t="s">
        <v>55</v>
      </c>
      <c r="C4315" s="82" t="s">
        <v>56</v>
      </c>
      <c r="D4315" s="82" t="s">
        <v>108</v>
      </c>
      <c r="E4315" s="82" t="s">
        <v>24</v>
      </c>
      <c r="F4315" s="81"/>
      <c r="G4315" s="82" t="s">
        <v>98</v>
      </c>
      <c r="H4315" s="90" t="n">
        <v>39387</v>
      </c>
      <c r="I4315" s="82" t="n">
        <v>0</v>
      </c>
      <c r="J4315" s="82" t="n">
        <v>0</v>
      </c>
      <c r="K4315" s="83" t="n">
        <f aca="false">IF(J4315=0,0,J4315/I4315)</f>
        <v>0</v>
      </c>
      <c r="L4315" s="83" t="n">
        <f aca="false">I4315/UOM</f>
        <v>0</v>
      </c>
      <c r="M4315" s="83" t="n">
        <f aca="false">J4315/UOM</f>
        <v>0</v>
      </c>
      <c r="N4315" s="84" t="str">
        <f aca="false">IF(F4315="P","PHY",IF(F4315="G","G",E4315))</f>
        <v>P</v>
      </c>
      <c r="O4315" s="84" t="str">
        <f aca="false">IF(ISNA(VLOOKUP(G4315,BadCanCurves,1,FALSE())),VLOOKUP(D4315,FOLIOS,6,FALSE()),"not used")</f>
        <v>not used</v>
      </c>
      <c r="P4315" s="84" t="n">
        <f aca="false">IF($N4315="P",VLOOKUP(H4315,PrcBuckets,2,FALSE()),0)</f>
        <v>13</v>
      </c>
      <c r="Q4315" s="84" t="n">
        <f aca="false">IF($N4315="D",VLOOKUP(H4315,BasisBuckets,2,FALSE()),0)</f>
        <v>0</v>
      </c>
      <c r="R4315" s="84" t="n">
        <f aca="false">IF($N4315="PHY",VLOOKUP(H4315,PGDBuckets,2,FALSE()),0)</f>
        <v>0</v>
      </c>
      <c r="S4315" s="84" t="n">
        <f aca="false">IF($N4315="G",VLOOKUP(H4315,PGDBuckets,2,FALSE()),0)</f>
        <v>0</v>
      </c>
      <c r="T4315" s="84" t="n">
        <f aca="false">SUM(P4315:S4315)</f>
        <v>13</v>
      </c>
      <c r="U4315" s="84" t="str">
        <f aca="false">IF(O4315="not used","-",O4315&amp;N4315&amp;T4315)</f>
        <v>-</v>
      </c>
      <c r="V4315" s="84" t="str">
        <f aca="false">IF(O4315="Not Used","-",VLOOKUP(D4315,FOLIOS,7,FALSE())&amp;H4315)</f>
        <v>-</v>
      </c>
      <c r="W4315" s="84" t="str">
        <f aca="false">IF(U4315="-","-",O4315&amp;E4315&amp;H4315)</f>
        <v>-</v>
      </c>
      <c r="X4315" s="85" t="str">
        <f aca="false">D4315&amp;G4315</f>
        <v>FT-CAND-ERMS-PRCNG</v>
      </c>
      <c r="AF4315" s="0" t="str">
        <f aca="false">D4315&amp;V4315</f>
        <v>FT-CAND-ERMS-PRC-</v>
      </c>
    </row>
    <row r="4316" customFormat="false" ht="12.75" hidden="false" customHeight="false" outlineLevel="0" collapsed="false">
      <c r="A4316" s="81" t="n">
        <v>36682</v>
      </c>
      <c r="B4316" s="82" t="s">
        <v>55</v>
      </c>
      <c r="C4316" s="82" t="s">
        <v>56</v>
      </c>
      <c r="D4316" s="82" t="s">
        <v>108</v>
      </c>
      <c r="E4316" s="82" t="s">
        <v>24</v>
      </c>
      <c r="F4316" s="81"/>
      <c r="G4316" s="82" t="s">
        <v>98</v>
      </c>
      <c r="H4316" s="90" t="n">
        <v>39417</v>
      </c>
      <c r="I4316" s="82" t="n">
        <v>0</v>
      </c>
      <c r="J4316" s="82" t="n">
        <v>0</v>
      </c>
      <c r="K4316" s="83" t="n">
        <f aca="false">IF(J4316=0,0,J4316/I4316)</f>
        <v>0</v>
      </c>
      <c r="L4316" s="83" t="n">
        <f aca="false">I4316/UOM</f>
        <v>0</v>
      </c>
      <c r="M4316" s="83" t="n">
        <f aca="false">J4316/UOM</f>
        <v>0</v>
      </c>
      <c r="N4316" s="84" t="str">
        <f aca="false">IF(F4316="P","PHY",IF(F4316="G","G",E4316))</f>
        <v>P</v>
      </c>
      <c r="O4316" s="84" t="str">
        <f aca="false">IF(ISNA(VLOOKUP(G4316,BadCanCurves,1,FALSE())),VLOOKUP(D4316,FOLIOS,6,FALSE()),"not used")</f>
        <v>not used</v>
      </c>
      <c r="P4316" s="84" t="n">
        <f aca="false">IF($N4316="P",VLOOKUP(H4316,PrcBuckets,2,FALSE()),0)</f>
        <v>13</v>
      </c>
      <c r="Q4316" s="84" t="n">
        <f aca="false">IF($N4316="D",VLOOKUP(H4316,BasisBuckets,2,FALSE()),0)</f>
        <v>0</v>
      </c>
      <c r="R4316" s="84" t="n">
        <f aca="false">IF($N4316="PHY",VLOOKUP(H4316,PGDBuckets,2,FALSE()),0)</f>
        <v>0</v>
      </c>
      <c r="S4316" s="84" t="n">
        <f aca="false">IF($N4316="G",VLOOKUP(H4316,PGDBuckets,2,FALSE()),0)</f>
        <v>0</v>
      </c>
      <c r="T4316" s="84" t="n">
        <f aca="false">SUM(P4316:S4316)</f>
        <v>13</v>
      </c>
      <c r="U4316" s="84" t="str">
        <f aca="false">IF(O4316="not used","-",O4316&amp;N4316&amp;T4316)</f>
        <v>-</v>
      </c>
      <c r="V4316" s="84" t="str">
        <f aca="false">IF(O4316="Not Used","-",VLOOKUP(D4316,FOLIOS,7,FALSE())&amp;H4316)</f>
        <v>-</v>
      </c>
      <c r="W4316" s="84" t="str">
        <f aca="false">IF(U4316="-","-",O4316&amp;E4316&amp;H4316)</f>
        <v>-</v>
      </c>
      <c r="X4316" s="85" t="str">
        <f aca="false">D4316&amp;G4316</f>
        <v>FT-CAND-ERMS-PRCNG</v>
      </c>
      <c r="AF4316" s="0" t="str">
        <f aca="false">D4316&amp;V4316</f>
        <v>FT-CAND-ERMS-PRC-</v>
      </c>
    </row>
    <row r="4317" customFormat="false" ht="12.75" hidden="false" customHeight="false" outlineLevel="0" collapsed="false">
      <c r="A4317" s="81" t="n">
        <v>36682</v>
      </c>
      <c r="B4317" s="82" t="s">
        <v>55</v>
      </c>
      <c r="C4317" s="82" t="s">
        <v>56</v>
      </c>
      <c r="D4317" s="82" t="s">
        <v>108</v>
      </c>
      <c r="E4317" s="82" t="s">
        <v>24</v>
      </c>
      <c r="F4317" s="81"/>
      <c r="G4317" s="82" t="s">
        <v>98</v>
      </c>
      <c r="H4317" s="90" t="n">
        <v>39448</v>
      </c>
      <c r="I4317" s="82" t="n">
        <v>0</v>
      </c>
      <c r="J4317" s="82" t="n">
        <v>0</v>
      </c>
      <c r="K4317" s="83" t="n">
        <f aca="false">IF(J4317=0,0,J4317/I4317)</f>
        <v>0</v>
      </c>
      <c r="L4317" s="83" t="n">
        <f aca="false">I4317/UOM</f>
        <v>0</v>
      </c>
      <c r="M4317" s="83" t="n">
        <f aca="false">J4317/UOM</f>
        <v>0</v>
      </c>
      <c r="N4317" s="84" t="str">
        <f aca="false">IF(F4317="P","PHY",IF(F4317="G","G",E4317))</f>
        <v>P</v>
      </c>
      <c r="O4317" s="84" t="str">
        <f aca="false">IF(ISNA(VLOOKUP(G4317,BadCanCurves,1,FALSE())),VLOOKUP(D4317,FOLIOS,6,FALSE()),"not used")</f>
        <v>not used</v>
      </c>
      <c r="P4317" s="84" t="n">
        <f aca="false">IF($N4317="P",VLOOKUP(H4317,PrcBuckets,2,FALSE()),0)</f>
        <v>13</v>
      </c>
      <c r="Q4317" s="84" t="n">
        <f aca="false">IF($N4317="D",VLOOKUP(H4317,BasisBuckets,2,FALSE()),0)</f>
        <v>0</v>
      </c>
      <c r="R4317" s="84" t="n">
        <f aca="false">IF($N4317="PHY",VLOOKUP(H4317,PGDBuckets,2,FALSE()),0)</f>
        <v>0</v>
      </c>
      <c r="S4317" s="84" t="n">
        <f aca="false">IF($N4317="G",VLOOKUP(H4317,PGDBuckets,2,FALSE()),0)</f>
        <v>0</v>
      </c>
      <c r="T4317" s="84" t="n">
        <f aca="false">SUM(P4317:S4317)</f>
        <v>13</v>
      </c>
      <c r="U4317" s="84" t="str">
        <f aca="false">IF(O4317="not used","-",O4317&amp;N4317&amp;T4317)</f>
        <v>-</v>
      </c>
      <c r="V4317" s="84" t="str">
        <f aca="false">IF(O4317="Not Used","-",VLOOKUP(D4317,FOLIOS,7,FALSE())&amp;H4317)</f>
        <v>-</v>
      </c>
      <c r="W4317" s="84" t="str">
        <f aca="false">IF(U4317="-","-",O4317&amp;E4317&amp;H4317)</f>
        <v>-</v>
      </c>
      <c r="X4317" s="85" t="str">
        <f aca="false">D4317&amp;G4317</f>
        <v>FT-CAND-ERMS-PRCNG</v>
      </c>
      <c r="AF4317" s="0" t="str">
        <f aca="false">D4317&amp;V4317</f>
        <v>FT-CAND-ERMS-PRC-</v>
      </c>
    </row>
    <row r="4318" customFormat="false" ht="12.75" hidden="false" customHeight="false" outlineLevel="0" collapsed="false">
      <c r="A4318" s="81" t="n">
        <v>36682</v>
      </c>
      <c r="B4318" s="82" t="s">
        <v>55</v>
      </c>
      <c r="C4318" s="82" t="s">
        <v>56</v>
      </c>
      <c r="D4318" s="82" t="s">
        <v>108</v>
      </c>
      <c r="E4318" s="82" t="s">
        <v>24</v>
      </c>
      <c r="F4318" s="81"/>
      <c r="G4318" s="82" t="s">
        <v>98</v>
      </c>
      <c r="H4318" s="90" t="n">
        <v>39479</v>
      </c>
      <c r="I4318" s="82" t="n">
        <v>0</v>
      </c>
      <c r="J4318" s="82" t="n">
        <v>0</v>
      </c>
      <c r="K4318" s="83" t="n">
        <f aca="false">IF(J4318=0,0,J4318/I4318)</f>
        <v>0</v>
      </c>
      <c r="L4318" s="83" t="n">
        <f aca="false">I4318/UOM</f>
        <v>0</v>
      </c>
      <c r="M4318" s="83" t="n">
        <f aca="false">J4318/UOM</f>
        <v>0</v>
      </c>
      <c r="N4318" s="84" t="str">
        <f aca="false">IF(F4318="P","PHY",IF(F4318="G","G",E4318))</f>
        <v>P</v>
      </c>
      <c r="O4318" s="84" t="str">
        <f aca="false">IF(ISNA(VLOOKUP(G4318,BadCanCurves,1,FALSE())),VLOOKUP(D4318,FOLIOS,6,FALSE()),"not used")</f>
        <v>not used</v>
      </c>
      <c r="P4318" s="84" t="n">
        <f aca="false">IF($N4318="P",VLOOKUP(H4318,PrcBuckets,2,FALSE()),0)</f>
        <v>13</v>
      </c>
      <c r="Q4318" s="84" t="n">
        <f aca="false">IF($N4318="D",VLOOKUP(H4318,BasisBuckets,2,FALSE()),0)</f>
        <v>0</v>
      </c>
      <c r="R4318" s="84" t="n">
        <f aca="false">IF($N4318="PHY",VLOOKUP(H4318,PGDBuckets,2,FALSE()),0)</f>
        <v>0</v>
      </c>
      <c r="S4318" s="84" t="n">
        <f aca="false">IF($N4318="G",VLOOKUP(H4318,PGDBuckets,2,FALSE()),0)</f>
        <v>0</v>
      </c>
      <c r="T4318" s="84" t="n">
        <f aca="false">SUM(P4318:S4318)</f>
        <v>13</v>
      </c>
      <c r="U4318" s="84" t="str">
        <f aca="false">IF(O4318="not used","-",O4318&amp;N4318&amp;T4318)</f>
        <v>-</v>
      </c>
      <c r="V4318" s="84" t="str">
        <f aca="false">IF(O4318="Not Used","-",VLOOKUP(D4318,FOLIOS,7,FALSE())&amp;H4318)</f>
        <v>-</v>
      </c>
      <c r="W4318" s="84" t="str">
        <f aca="false">IF(U4318="-","-",O4318&amp;E4318&amp;H4318)</f>
        <v>-</v>
      </c>
      <c r="X4318" s="85" t="str">
        <f aca="false">D4318&amp;G4318</f>
        <v>FT-CAND-ERMS-PRCNG</v>
      </c>
      <c r="AF4318" s="0" t="str">
        <f aca="false">D4318&amp;V4318</f>
        <v>FT-CAND-ERMS-PRC-</v>
      </c>
    </row>
    <row r="4319" customFormat="false" ht="12.75" hidden="false" customHeight="false" outlineLevel="0" collapsed="false">
      <c r="A4319" s="81" t="n">
        <v>36682</v>
      </c>
      <c r="B4319" s="82" t="s">
        <v>55</v>
      </c>
      <c r="C4319" s="82" t="s">
        <v>56</v>
      </c>
      <c r="D4319" s="82" t="s">
        <v>108</v>
      </c>
      <c r="E4319" s="82" t="s">
        <v>24</v>
      </c>
      <c r="F4319" s="81"/>
      <c r="G4319" s="82" t="s">
        <v>98</v>
      </c>
      <c r="H4319" s="90" t="n">
        <v>39508</v>
      </c>
      <c r="I4319" s="82" t="n">
        <v>0</v>
      </c>
      <c r="J4319" s="82" t="n">
        <v>0</v>
      </c>
      <c r="K4319" s="83" t="n">
        <f aca="false">IF(J4319=0,0,J4319/I4319)</f>
        <v>0</v>
      </c>
      <c r="L4319" s="83" t="n">
        <f aca="false">I4319/UOM</f>
        <v>0</v>
      </c>
      <c r="M4319" s="83" t="n">
        <f aca="false">J4319/UOM</f>
        <v>0</v>
      </c>
      <c r="N4319" s="84" t="str">
        <f aca="false">IF(F4319="P","PHY",IF(F4319="G","G",E4319))</f>
        <v>P</v>
      </c>
      <c r="O4319" s="84" t="str">
        <f aca="false">IF(ISNA(VLOOKUP(G4319,BadCanCurves,1,FALSE())),VLOOKUP(D4319,FOLIOS,6,FALSE()),"not used")</f>
        <v>not used</v>
      </c>
      <c r="P4319" s="84" t="n">
        <f aca="false">IF($N4319="P",VLOOKUP(H4319,PrcBuckets,2,FALSE()),0)</f>
        <v>13</v>
      </c>
      <c r="Q4319" s="84" t="n">
        <f aca="false">IF($N4319="D",VLOOKUP(H4319,BasisBuckets,2,FALSE()),0)</f>
        <v>0</v>
      </c>
      <c r="R4319" s="84" t="n">
        <f aca="false">IF($N4319="PHY",VLOOKUP(H4319,PGDBuckets,2,FALSE()),0)</f>
        <v>0</v>
      </c>
      <c r="S4319" s="84" t="n">
        <f aca="false">IF($N4319="G",VLOOKUP(H4319,PGDBuckets,2,FALSE()),0)</f>
        <v>0</v>
      </c>
      <c r="T4319" s="84" t="n">
        <f aca="false">SUM(P4319:S4319)</f>
        <v>13</v>
      </c>
      <c r="U4319" s="84" t="str">
        <f aca="false">IF(O4319="not used","-",O4319&amp;N4319&amp;T4319)</f>
        <v>-</v>
      </c>
      <c r="V4319" s="84" t="str">
        <f aca="false">IF(O4319="Not Used","-",VLOOKUP(D4319,FOLIOS,7,FALSE())&amp;H4319)</f>
        <v>-</v>
      </c>
      <c r="W4319" s="84" t="str">
        <f aca="false">IF(U4319="-","-",O4319&amp;E4319&amp;H4319)</f>
        <v>-</v>
      </c>
      <c r="X4319" s="85" t="str">
        <f aca="false">D4319&amp;G4319</f>
        <v>FT-CAND-ERMS-PRCNG</v>
      </c>
      <c r="AF4319" s="0" t="str">
        <f aca="false">D4319&amp;V4319</f>
        <v>FT-CAND-ERMS-PRC-</v>
      </c>
    </row>
    <row r="4320" customFormat="false" ht="12.75" hidden="false" customHeight="false" outlineLevel="0" collapsed="false">
      <c r="A4320" s="81" t="n">
        <v>36682</v>
      </c>
      <c r="B4320" s="82" t="s">
        <v>55</v>
      </c>
      <c r="C4320" s="82" t="s">
        <v>56</v>
      </c>
      <c r="D4320" s="82" t="s">
        <v>108</v>
      </c>
      <c r="E4320" s="82" t="s">
        <v>24</v>
      </c>
      <c r="F4320" s="81"/>
      <c r="G4320" s="82" t="s">
        <v>98</v>
      </c>
      <c r="H4320" s="90" t="n">
        <v>39539</v>
      </c>
      <c r="I4320" s="82" t="n">
        <v>0</v>
      </c>
      <c r="J4320" s="82" t="n">
        <v>0</v>
      </c>
      <c r="K4320" s="83" t="n">
        <f aca="false">IF(J4320=0,0,J4320/I4320)</f>
        <v>0</v>
      </c>
      <c r="L4320" s="83" t="n">
        <f aca="false">I4320/UOM</f>
        <v>0</v>
      </c>
      <c r="M4320" s="83" t="n">
        <f aca="false">J4320/UOM</f>
        <v>0</v>
      </c>
      <c r="N4320" s="84" t="str">
        <f aca="false">IF(F4320="P","PHY",IF(F4320="G","G",E4320))</f>
        <v>P</v>
      </c>
      <c r="O4320" s="84" t="str">
        <f aca="false">IF(ISNA(VLOOKUP(G4320,BadCanCurves,1,FALSE())),VLOOKUP(D4320,FOLIOS,6,FALSE()),"not used")</f>
        <v>not used</v>
      </c>
      <c r="P4320" s="84" t="n">
        <f aca="false">IF($N4320="P",VLOOKUP(H4320,PrcBuckets,2,FALSE()),0)</f>
        <v>13</v>
      </c>
      <c r="Q4320" s="84" t="n">
        <f aca="false">IF($N4320="D",VLOOKUP(H4320,BasisBuckets,2,FALSE()),0)</f>
        <v>0</v>
      </c>
      <c r="R4320" s="84" t="n">
        <f aca="false">IF($N4320="PHY",VLOOKUP(H4320,PGDBuckets,2,FALSE()),0)</f>
        <v>0</v>
      </c>
      <c r="S4320" s="84" t="n">
        <f aca="false">IF($N4320="G",VLOOKUP(H4320,PGDBuckets,2,FALSE()),0)</f>
        <v>0</v>
      </c>
      <c r="T4320" s="84" t="n">
        <f aca="false">SUM(P4320:S4320)</f>
        <v>13</v>
      </c>
      <c r="U4320" s="84" t="str">
        <f aca="false">IF(O4320="not used","-",O4320&amp;N4320&amp;T4320)</f>
        <v>-</v>
      </c>
      <c r="V4320" s="84" t="str">
        <f aca="false">IF(O4320="Not Used","-",VLOOKUP(D4320,FOLIOS,7,FALSE())&amp;H4320)</f>
        <v>-</v>
      </c>
      <c r="W4320" s="84" t="str">
        <f aca="false">IF(U4320="-","-",O4320&amp;E4320&amp;H4320)</f>
        <v>-</v>
      </c>
      <c r="X4320" s="85" t="str">
        <f aca="false">D4320&amp;G4320</f>
        <v>FT-CAND-ERMS-PRCNG</v>
      </c>
      <c r="AF4320" s="0" t="str">
        <f aca="false">D4320&amp;V4320</f>
        <v>FT-CAND-ERMS-PRC-</v>
      </c>
    </row>
    <row r="4321" customFormat="false" ht="12.75" hidden="false" customHeight="false" outlineLevel="0" collapsed="false">
      <c r="A4321" s="81" t="n">
        <v>36682</v>
      </c>
      <c r="B4321" s="82" t="s">
        <v>55</v>
      </c>
      <c r="C4321" s="82" t="s">
        <v>56</v>
      </c>
      <c r="D4321" s="82" t="s">
        <v>108</v>
      </c>
      <c r="E4321" s="82" t="s">
        <v>24</v>
      </c>
      <c r="F4321" s="81"/>
      <c r="G4321" s="82" t="s">
        <v>98</v>
      </c>
      <c r="H4321" s="90" t="n">
        <v>39569</v>
      </c>
      <c r="I4321" s="82" t="n">
        <v>0</v>
      </c>
      <c r="J4321" s="82" t="n">
        <v>0</v>
      </c>
      <c r="K4321" s="83" t="n">
        <f aca="false">IF(J4321=0,0,J4321/I4321)</f>
        <v>0</v>
      </c>
      <c r="L4321" s="83" t="n">
        <f aca="false">I4321/UOM</f>
        <v>0</v>
      </c>
      <c r="M4321" s="83" t="n">
        <f aca="false">J4321/UOM</f>
        <v>0</v>
      </c>
      <c r="N4321" s="84" t="str">
        <f aca="false">IF(F4321="P","PHY",IF(F4321="G","G",E4321))</f>
        <v>P</v>
      </c>
      <c r="O4321" s="84" t="str">
        <f aca="false">IF(ISNA(VLOOKUP(G4321,BadCanCurves,1,FALSE())),VLOOKUP(D4321,FOLIOS,6,FALSE()),"not used")</f>
        <v>not used</v>
      </c>
      <c r="P4321" s="84" t="n">
        <f aca="false">IF($N4321="P",VLOOKUP(H4321,PrcBuckets,2,FALSE()),0)</f>
        <v>13</v>
      </c>
      <c r="Q4321" s="84" t="n">
        <f aca="false">IF($N4321="D",VLOOKUP(H4321,BasisBuckets,2,FALSE()),0)</f>
        <v>0</v>
      </c>
      <c r="R4321" s="84" t="n">
        <f aca="false">IF($N4321="PHY",VLOOKUP(H4321,PGDBuckets,2,FALSE()),0)</f>
        <v>0</v>
      </c>
      <c r="S4321" s="84" t="n">
        <f aca="false">IF($N4321="G",VLOOKUP(H4321,PGDBuckets,2,FALSE()),0)</f>
        <v>0</v>
      </c>
      <c r="T4321" s="84" t="n">
        <f aca="false">SUM(P4321:S4321)</f>
        <v>13</v>
      </c>
      <c r="U4321" s="84" t="str">
        <f aca="false">IF(O4321="not used","-",O4321&amp;N4321&amp;T4321)</f>
        <v>-</v>
      </c>
      <c r="V4321" s="84" t="str">
        <f aca="false">IF(O4321="Not Used","-",VLOOKUP(D4321,FOLIOS,7,FALSE())&amp;H4321)</f>
        <v>-</v>
      </c>
      <c r="W4321" s="84" t="str">
        <f aca="false">IF(U4321="-","-",O4321&amp;E4321&amp;H4321)</f>
        <v>-</v>
      </c>
      <c r="X4321" s="85" t="str">
        <f aca="false">D4321&amp;G4321</f>
        <v>FT-CAND-ERMS-PRCNG</v>
      </c>
      <c r="AF4321" s="0" t="str">
        <f aca="false">D4321&amp;V4321</f>
        <v>FT-CAND-ERMS-PRC-</v>
      </c>
    </row>
    <row r="4322" customFormat="false" ht="12.75" hidden="false" customHeight="false" outlineLevel="0" collapsed="false">
      <c r="A4322" s="81" t="n">
        <v>36682</v>
      </c>
      <c r="B4322" s="82" t="s">
        <v>55</v>
      </c>
      <c r="C4322" s="82" t="s">
        <v>56</v>
      </c>
      <c r="D4322" s="82" t="s">
        <v>108</v>
      </c>
      <c r="E4322" s="82" t="s">
        <v>24</v>
      </c>
      <c r="F4322" s="81"/>
      <c r="G4322" s="82" t="s">
        <v>98</v>
      </c>
      <c r="H4322" s="90" t="n">
        <v>39600</v>
      </c>
      <c r="I4322" s="82" t="n">
        <v>0</v>
      </c>
      <c r="J4322" s="82" t="n">
        <v>0</v>
      </c>
      <c r="K4322" s="83" t="n">
        <f aca="false">IF(J4322=0,0,J4322/I4322)</f>
        <v>0</v>
      </c>
      <c r="L4322" s="83" t="n">
        <f aca="false">I4322/UOM</f>
        <v>0</v>
      </c>
      <c r="M4322" s="83" t="n">
        <f aca="false">J4322/UOM</f>
        <v>0</v>
      </c>
      <c r="N4322" s="84" t="str">
        <f aca="false">IF(F4322="P","PHY",IF(F4322="G","G",E4322))</f>
        <v>P</v>
      </c>
      <c r="O4322" s="84" t="str">
        <f aca="false">IF(ISNA(VLOOKUP(G4322,BadCanCurves,1,FALSE())),VLOOKUP(D4322,FOLIOS,6,FALSE()),"not used")</f>
        <v>not used</v>
      </c>
      <c r="P4322" s="84" t="n">
        <f aca="false">IF($N4322="P",VLOOKUP(H4322,PrcBuckets,2,FALSE()),0)</f>
        <v>13</v>
      </c>
      <c r="Q4322" s="84" t="n">
        <f aca="false">IF($N4322="D",VLOOKUP(H4322,BasisBuckets,2,FALSE()),0)</f>
        <v>0</v>
      </c>
      <c r="R4322" s="84" t="n">
        <f aca="false">IF($N4322="PHY",VLOOKUP(H4322,PGDBuckets,2,FALSE()),0)</f>
        <v>0</v>
      </c>
      <c r="S4322" s="84" t="n">
        <f aca="false">IF($N4322="G",VLOOKUP(H4322,PGDBuckets,2,FALSE()),0)</f>
        <v>0</v>
      </c>
      <c r="T4322" s="84" t="n">
        <f aca="false">SUM(P4322:S4322)</f>
        <v>13</v>
      </c>
      <c r="U4322" s="84" t="str">
        <f aca="false">IF(O4322="not used","-",O4322&amp;N4322&amp;T4322)</f>
        <v>-</v>
      </c>
      <c r="V4322" s="84" t="str">
        <f aca="false">IF(O4322="Not Used","-",VLOOKUP(D4322,FOLIOS,7,FALSE())&amp;H4322)</f>
        <v>-</v>
      </c>
      <c r="W4322" s="84" t="str">
        <f aca="false">IF(U4322="-","-",O4322&amp;E4322&amp;H4322)</f>
        <v>-</v>
      </c>
      <c r="X4322" s="85" t="str">
        <f aca="false">D4322&amp;G4322</f>
        <v>FT-CAND-ERMS-PRCNG</v>
      </c>
      <c r="AF4322" s="0" t="str">
        <f aca="false">D4322&amp;V4322</f>
        <v>FT-CAND-ERMS-PRC-</v>
      </c>
    </row>
    <row r="4323" customFormat="false" ht="12.75" hidden="false" customHeight="false" outlineLevel="0" collapsed="false">
      <c r="A4323" s="81" t="n">
        <v>36682</v>
      </c>
      <c r="B4323" s="82" t="s">
        <v>55</v>
      </c>
      <c r="C4323" s="82" t="s">
        <v>56</v>
      </c>
      <c r="D4323" s="82" t="s">
        <v>108</v>
      </c>
      <c r="E4323" s="82" t="s">
        <v>24</v>
      </c>
      <c r="F4323" s="81"/>
      <c r="G4323" s="82" t="s">
        <v>98</v>
      </c>
      <c r="H4323" s="90" t="n">
        <v>39630</v>
      </c>
      <c r="I4323" s="82" t="n">
        <v>0</v>
      </c>
      <c r="J4323" s="82" t="n">
        <v>0</v>
      </c>
      <c r="K4323" s="83" t="n">
        <f aca="false">IF(J4323=0,0,J4323/I4323)</f>
        <v>0</v>
      </c>
      <c r="L4323" s="83" t="n">
        <f aca="false">I4323/UOM</f>
        <v>0</v>
      </c>
      <c r="M4323" s="83" t="n">
        <f aca="false">J4323/UOM</f>
        <v>0</v>
      </c>
      <c r="N4323" s="84" t="str">
        <f aca="false">IF(F4323="P","PHY",IF(F4323="G","G",E4323))</f>
        <v>P</v>
      </c>
      <c r="O4323" s="84" t="str">
        <f aca="false">IF(ISNA(VLOOKUP(G4323,BadCanCurves,1,FALSE())),VLOOKUP(D4323,FOLIOS,6,FALSE()),"not used")</f>
        <v>not used</v>
      </c>
      <c r="P4323" s="84" t="n">
        <f aca="false">IF($N4323="P",VLOOKUP(H4323,PrcBuckets,2,FALSE()),0)</f>
        <v>13</v>
      </c>
      <c r="Q4323" s="84" t="n">
        <f aca="false">IF($N4323="D",VLOOKUP(H4323,BasisBuckets,2,FALSE()),0)</f>
        <v>0</v>
      </c>
      <c r="R4323" s="84" t="n">
        <f aca="false">IF($N4323="PHY",VLOOKUP(H4323,PGDBuckets,2,FALSE()),0)</f>
        <v>0</v>
      </c>
      <c r="S4323" s="84" t="n">
        <f aca="false">IF($N4323="G",VLOOKUP(H4323,PGDBuckets,2,FALSE()),0)</f>
        <v>0</v>
      </c>
      <c r="T4323" s="84" t="n">
        <f aca="false">SUM(P4323:S4323)</f>
        <v>13</v>
      </c>
      <c r="U4323" s="84" t="str">
        <f aca="false">IF(O4323="not used","-",O4323&amp;N4323&amp;T4323)</f>
        <v>-</v>
      </c>
      <c r="V4323" s="84" t="str">
        <f aca="false">IF(O4323="Not Used","-",VLOOKUP(D4323,FOLIOS,7,FALSE())&amp;H4323)</f>
        <v>-</v>
      </c>
      <c r="W4323" s="84" t="str">
        <f aca="false">IF(U4323="-","-",O4323&amp;E4323&amp;H4323)</f>
        <v>-</v>
      </c>
      <c r="X4323" s="85" t="str">
        <f aca="false">D4323&amp;G4323</f>
        <v>FT-CAND-ERMS-PRCNG</v>
      </c>
      <c r="AF4323" s="0" t="str">
        <f aca="false">D4323&amp;V4323</f>
        <v>FT-CAND-ERMS-PRC-</v>
      </c>
    </row>
    <row r="4324" customFormat="false" ht="12.75" hidden="false" customHeight="false" outlineLevel="0" collapsed="false">
      <c r="A4324" s="81" t="n">
        <v>36682</v>
      </c>
      <c r="B4324" s="82" t="s">
        <v>55</v>
      </c>
      <c r="C4324" s="82" t="s">
        <v>56</v>
      </c>
      <c r="D4324" s="82" t="s">
        <v>108</v>
      </c>
      <c r="E4324" s="82" t="s">
        <v>24</v>
      </c>
      <c r="F4324" s="81"/>
      <c r="G4324" s="82" t="s">
        <v>98</v>
      </c>
      <c r="H4324" s="90" t="n">
        <v>39661</v>
      </c>
      <c r="I4324" s="82" t="n">
        <v>0</v>
      </c>
      <c r="J4324" s="82" t="n">
        <v>0</v>
      </c>
      <c r="K4324" s="83" t="n">
        <f aca="false">IF(J4324=0,0,J4324/I4324)</f>
        <v>0</v>
      </c>
      <c r="L4324" s="83" t="n">
        <f aca="false">I4324/UOM</f>
        <v>0</v>
      </c>
      <c r="M4324" s="83" t="n">
        <f aca="false">J4324/UOM</f>
        <v>0</v>
      </c>
      <c r="N4324" s="84" t="str">
        <f aca="false">IF(F4324="P","PHY",IF(F4324="G","G",E4324))</f>
        <v>P</v>
      </c>
      <c r="O4324" s="84" t="str">
        <f aca="false">IF(ISNA(VLOOKUP(G4324,BadCanCurves,1,FALSE())),VLOOKUP(D4324,FOLIOS,6,FALSE()),"not used")</f>
        <v>not used</v>
      </c>
      <c r="P4324" s="84" t="n">
        <f aca="false">IF($N4324="P",VLOOKUP(H4324,PrcBuckets,2,FALSE()),0)</f>
        <v>13</v>
      </c>
      <c r="Q4324" s="84" t="n">
        <f aca="false">IF($N4324="D",VLOOKUP(H4324,BasisBuckets,2,FALSE()),0)</f>
        <v>0</v>
      </c>
      <c r="R4324" s="84" t="n">
        <f aca="false">IF($N4324="PHY",VLOOKUP(H4324,PGDBuckets,2,FALSE()),0)</f>
        <v>0</v>
      </c>
      <c r="S4324" s="84" t="n">
        <f aca="false">IF($N4324="G",VLOOKUP(H4324,PGDBuckets,2,FALSE()),0)</f>
        <v>0</v>
      </c>
      <c r="T4324" s="84" t="n">
        <f aca="false">SUM(P4324:S4324)</f>
        <v>13</v>
      </c>
      <c r="U4324" s="84" t="str">
        <f aca="false">IF(O4324="not used","-",O4324&amp;N4324&amp;T4324)</f>
        <v>-</v>
      </c>
      <c r="V4324" s="84" t="str">
        <f aca="false">IF(O4324="Not Used","-",VLOOKUP(D4324,FOLIOS,7,FALSE())&amp;H4324)</f>
        <v>-</v>
      </c>
      <c r="W4324" s="84" t="str">
        <f aca="false">IF(U4324="-","-",O4324&amp;E4324&amp;H4324)</f>
        <v>-</v>
      </c>
      <c r="X4324" s="85" t="str">
        <f aca="false">D4324&amp;G4324</f>
        <v>FT-CAND-ERMS-PRCNG</v>
      </c>
      <c r="AF4324" s="0" t="str">
        <f aca="false">D4324&amp;V4324</f>
        <v>FT-CAND-ERMS-PRC-</v>
      </c>
    </row>
    <row r="4325" customFormat="false" ht="12.75" hidden="false" customHeight="false" outlineLevel="0" collapsed="false">
      <c r="A4325" s="81" t="n">
        <v>36682</v>
      </c>
      <c r="B4325" s="82" t="s">
        <v>55</v>
      </c>
      <c r="C4325" s="82" t="s">
        <v>56</v>
      </c>
      <c r="D4325" s="82" t="s">
        <v>108</v>
      </c>
      <c r="E4325" s="82" t="s">
        <v>24</v>
      </c>
      <c r="F4325" s="81"/>
      <c r="G4325" s="82" t="s">
        <v>98</v>
      </c>
      <c r="H4325" s="90" t="n">
        <v>39692</v>
      </c>
      <c r="I4325" s="82" t="n">
        <v>0</v>
      </c>
      <c r="J4325" s="82" t="n">
        <v>0</v>
      </c>
      <c r="K4325" s="83" t="n">
        <f aca="false">IF(J4325=0,0,J4325/I4325)</f>
        <v>0</v>
      </c>
      <c r="L4325" s="83" t="n">
        <f aca="false">I4325/UOM</f>
        <v>0</v>
      </c>
      <c r="M4325" s="83" t="n">
        <f aca="false">J4325/UOM</f>
        <v>0</v>
      </c>
      <c r="N4325" s="84" t="str">
        <f aca="false">IF(F4325="P","PHY",IF(F4325="G","G",E4325))</f>
        <v>P</v>
      </c>
      <c r="O4325" s="84" t="str">
        <f aca="false">IF(ISNA(VLOOKUP(G4325,BadCanCurves,1,FALSE())),VLOOKUP(D4325,FOLIOS,6,FALSE()),"not used")</f>
        <v>not used</v>
      </c>
      <c r="P4325" s="84" t="n">
        <f aca="false">IF($N4325="P",VLOOKUP(H4325,PrcBuckets,2,FALSE()),0)</f>
        <v>13</v>
      </c>
      <c r="Q4325" s="84" t="n">
        <f aca="false">IF($N4325="D",VLOOKUP(H4325,BasisBuckets,2,FALSE()),0)</f>
        <v>0</v>
      </c>
      <c r="R4325" s="84" t="n">
        <f aca="false">IF($N4325="PHY",VLOOKUP(H4325,PGDBuckets,2,FALSE()),0)</f>
        <v>0</v>
      </c>
      <c r="S4325" s="84" t="n">
        <f aca="false">IF($N4325="G",VLOOKUP(H4325,PGDBuckets,2,FALSE()),0)</f>
        <v>0</v>
      </c>
      <c r="T4325" s="84" t="n">
        <f aca="false">SUM(P4325:S4325)</f>
        <v>13</v>
      </c>
      <c r="U4325" s="84" t="str">
        <f aca="false">IF(O4325="not used","-",O4325&amp;N4325&amp;T4325)</f>
        <v>-</v>
      </c>
      <c r="V4325" s="84" t="str">
        <f aca="false">IF(O4325="Not Used","-",VLOOKUP(D4325,FOLIOS,7,FALSE())&amp;H4325)</f>
        <v>-</v>
      </c>
      <c r="W4325" s="84" t="str">
        <f aca="false">IF(U4325="-","-",O4325&amp;E4325&amp;H4325)</f>
        <v>-</v>
      </c>
      <c r="X4325" s="85" t="str">
        <f aca="false">D4325&amp;G4325</f>
        <v>FT-CAND-ERMS-PRCNG</v>
      </c>
      <c r="AF4325" s="0" t="str">
        <f aca="false">D4325&amp;V4325</f>
        <v>FT-CAND-ERMS-PRC-</v>
      </c>
    </row>
    <row r="4326" customFormat="false" ht="12.75" hidden="false" customHeight="false" outlineLevel="0" collapsed="false">
      <c r="A4326" s="81" t="n">
        <v>36682</v>
      </c>
      <c r="B4326" s="82" t="s">
        <v>55</v>
      </c>
      <c r="C4326" s="82" t="s">
        <v>56</v>
      </c>
      <c r="D4326" s="82" t="s">
        <v>108</v>
      </c>
      <c r="E4326" s="82" t="s">
        <v>24</v>
      </c>
      <c r="F4326" s="81"/>
      <c r="G4326" s="82" t="s">
        <v>98</v>
      </c>
      <c r="H4326" s="90" t="n">
        <v>39722</v>
      </c>
      <c r="I4326" s="82" t="n">
        <v>0</v>
      </c>
      <c r="J4326" s="82" t="n">
        <v>0</v>
      </c>
      <c r="K4326" s="83" t="n">
        <f aca="false">IF(J4326=0,0,J4326/I4326)</f>
        <v>0</v>
      </c>
      <c r="L4326" s="83" t="n">
        <f aca="false">I4326/UOM</f>
        <v>0</v>
      </c>
      <c r="M4326" s="83" t="n">
        <f aca="false">J4326/UOM</f>
        <v>0</v>
      </c>
      <c r="N4326" s="84" t="str">
        <f aca="false">IF(F4326="P","PHY",IF(F4326="G","G",E4326))</f>
        <v>P</v>
      </c>
      <c r="O4326" s="84" t="str">
        <f aca="false">IF(ISNA(VLOOKUP(G4326,BadCanCurves,1,FALSE())),VLOOKUP(D4326,FOLIOS,6,FALSE()),"not used")</f>
        <v>not used</v>
      </c>
      <c r="P4326" s="84" t="n">
        <f aca="false">IF($N4326="P",VLOOKUP(H4326,PrcBuckets,2,FALSE()),0)</f>
        <v>13</v>
      </c>
      <c r="Q4326" s="84" t="n">
        <f aca="false">IF($N4326="D",VLOOKUP(H4326,BasisBuckets,2,FALSE()),0)</f>
        <v>0</v>
      </c>
      <c r="R4326" s="84" t="n">
        <f aca="false">IF($N4326="PHY",VLOOKUP(H4326,PGDBuckets,2,FALSE()),0)</f>
        <v>0</v>
      </c>
      <c r="S4326" s="84" t="n">
        <f aca="false">IF($N4326="G",VLOOKUP(H4326,PGDBuckets,2,FALSE()),0)</f>
        <v>0</v>
      </c>
      <c r="T4326" s="84" t="n">
        <f aca="false">SUM(P4326:S4326)</f>
        <v>13</v>
      </c>
      <c r="U4326" s="84" t="str">
        <f aca="false">IF(O4326="not used","-",O4326&amp;N4326&amp;T4326)</f>
        <v>-</v>
      </c>
      <c r="V4326" s="84" t="str">
        <f aca="false">IF(O4326="Not Used","-",VLOOKUP(D4326,FOLIOS,7,FALSE())&amp;H4326)</f>
        <v>-</v>
      </c>
      <c r="W4326" s="84" t="str">
        <f aca="false">IF(U4326="-","-",O4326&amp;E4326&amp;H4326)</f>
        <v>-</v>
      </c>
      <c r="X4326" s="85" t="str">
        <f aca="false">D4326&amp;G4326</f>
        <v>FT-CAND-ERMS-PRCNG</v>
      </c>
      <c r="AF4326" s="0" t="str">
        <f aca="false">D4326&amp;V4326</f>
        <v>FT-CAND-ERMS-PRC-</v>
      </c>
    </row>
    <row r="4327" customFormat="false" ht="12.75" hidden="false" customHeight="false" outlineLevel="0" collapsed="false">
      <c r="A4327" s="81" t="n">
        <v>36682</v>
      </c>
      <c r="B4327" s="82" t="s">
        <v>55</v>
      </c>
      <c r="C4327" s="82" t="s">
        <v>56</v>
      </c>
      <c r="D4327" s="82" t="s">
        <v>108</v>
      </c>
      <c r="E4327" s="82" t="s">
        <v>24</v>
      </c>
      <c r="F4327" s="81"/>
      <c r="G4327" s="82" t="s">
        <v>98</v>
      </c>
      <c r="H4327" s="90" t="n">
        <v>39753</v>
      </c>
      <c r="I4327" s="82" t="n">
        <v>0</v>
      </c>
      <c r="J4327" s="82" t="n">
        <v>0</v>
      </c>
      <c r="K4327" s="83" t="n">
        <f aca="false">IF(J4327=0,0,J4327/I4327)</f>
        <v>0</v>
      </c>
      <c r="L4327" s="83" t="n">
        <f aca="false">I4327/UOM</f>
        <v>0</v>
      </c>
      <c r="M4327" s="83" t="n">
        <f aca="false">J4327/UOM</f>
        <v>0</v>
      </c>
      <c r="N4327" s="84" t="str">
        <f aca="false">IF(F4327="P","PHY",IF(F4327="G","G",E4327))</f>
        <v>P</v>
      </c>
      <c r="O4327" s="84" t="str">
        <f aca="false">IF(ISNA(VLOOKUP(G4327,BadCanCurves,1,FALSE())),VLOOKUP(D4327,FOLIOS,6,FALSE()),"not used")</f>
        <v>not used</v>
      </c>
      <c r="P4327" s="84" t="n">
        <f aca="false">IF($N4327="P",VLOOKUP(H4327,PrcBuckets,2,FALSE()),0)</f>
        <v>13</v>
      </c>
      <c r="Q4327" s="84" t="n">
        <f aca="false">IF($N4327="D",VLOOKUP(H4327,BasisBuckets,2,FALSE()),0)</f>
        <v>0</v>
      </c>
      <c r="R4327" s="84" t="n">
        <f aca="false">IF($N4327="PHY",VLOOKUP(H4327,PGDBuckets,2,FALSE()),0)</f>
        <v>0</v>
      </c>
      <c r="S4327" s="84" t="n">
        <f aca="false">IF($N4327="G",VLOOKUP(H4327,PGDBuckets,2,FALSE()),0)</f>
        <v>0</v>
      </c>
      <c r="T4327" s="84" t="n">
        <f aca="false">SUM(P4327:S4327)</f>
        <v>13</v>
      </c>
      <c r="U4327" s="84" t="str">
        <f aca="false">IF(O4327="not used","-",O4327&amp;N4327&amp;T4327)</f>
        <v>-</v>
      </c>
      <c r="V4327" s="84" t="str">
        <f aca="false">IF(O4327="Not Used","-",VLOOKUP(D4327,FOLIOS,7,FALSE())&amp;H4327)</f>
        <v>-</v>
      </c>
      <c r="W4327" s="84" t="str">
        <f aca="false">IF(U4327="-","-",O4327&amp;E4327&amp;H4327)</f>
        <v>-</v>
      </c>
      <c r="X4327" s="85" t="str">
        <f aca="false">D4327&amp;G4327</f>
        <v>FT-CAND-ERMS-PRCNG</v>
      </c>
      <c r="AF4327" s="0" t="str">
        <f aca="false">D4327&amp;V4327</f>
        <v>FT-CAND-ERMS-PRC-</v>
      </c>
    </row>
    <row r="4328" customFormat="false" ht="12.75" hidden="false" customHeight="false" outlineLevel="0" collapsed="false">
      <c r="A4328" s="81" t="n">
        <v>36682</v>
      </c>
      <c r="B4328" s="87" t="s">
        <v>55</v>
      </c>
      <c r="C4328" s="87" t="s">
        <v>56</v>
      </c>
      <c r="D4328" s="87" t="s">
        <v>108</v>
      </c>
      <c r="E4328" s="87" t="s">
        <v>24</v>
      </c>
      <c r="F4328" s="88"/>
      <c r="G4328" s="87" t="s">
        <v>98</v>
      </c>
      <c r="H4328" s="91" t="n">
        <v>39783</v>
      </c>
      <c r="I4328" s="82" t="n">
        <v>0</v>
      </c>
      <c r="J4328" s="82" t="n">
        <v>0</v>
      </c>
      <c r="K4328" s="83" t="n">
        <f aca="false">IF(J4328=0,0,J4328/I4328)</f>
        <v>0</v>
      </c>
      <c r="L4328" s="83" t="n">
        <f aca="false">I4328/UOM</f>
        <v>0</v>
      </c>
      <c r="M4328" s="83" t="n">
        <f aca="false">J4328/UOM</f>
        <v>0</v>
      </c>
      <c r="N4328" s="84" t="str">
        <f aca="false">IF(F4328="P","PHY",IF(F4328="G","G",E4328))</f>
        <v>P</v>
      </c>
      <c r="O4328" s="84" t="str">
        <f aca="false">IF(ISNA(VLOOKUP(G4328,BadCanCurves,1,FALSE())),VLOOKUP(D4328,FOLIOS,6,FALSE()),"not used")</f>
        <v>not used</v>
      </c>
      <c r="P4328" s="84" t="n">
        <f aca="false">IF($N4328="P",VLOOKUP(H4328,PrcBuckets,2,FALSE()),0)</f>
        <v>13</v>
      </c>
      <c r="Q4328" s="84" t="n">
        <f aca="false">IF($N4328="D",VLOOKUP(H4328,BasisBuckets,2,FALSE()),0)</f>
        <v>0</v>
      </c>
      <c r="R4328" s="84" t="n">
        <f aca="false">IF($N4328="PHY",VLOOKUP(H4328,PGDBuckets,2,FALSE()),0)</f>
        <v>0</v>
      </c>
      <c r="S4328" s="84" t="n">
        <f aca="false">IF($N4328="G",VLOOKUP(H4328,PGDBuckets,2,FALSE()),0)</f>
        <v>0</v>
      </c>
      <c r="T4328" s="84" t="n">
        <f aca="false">SUM(P4328:S4328)</f>
        <v>13</v>
      </c>
      <c r="U4328" s="84" t="str">
        <f aca="false">IF(O4328="not used","-",O4328&amp;N4328&amp;T4328)</f>
        <v>-</v>
      </c>
      <c r="V4328" s="84" t="str">
        <f aca="false">IF(O4328="Not Used","-",VLOOKUP(D4328,FOLIOS,7,FALSE())&amp;H4328)</f>
        <v>-</v>
      </c>
      <c r="W4328" s="84" t="str">
        <f aca="false">IF(U4328="-","-",O4328&amp;E4328&amp;H4328)</f>
        <v>-</v>
      </c>
      <c r="X4328" s="85" t="str">
        <f aca="false">D4328&amp;G4328</f>
        <v>FT-CAND-ERMS-PRCNG</v>
      </c>
      <c r="Y4328" s="5"/>
      <c r="Z4328" s="5"/>
      <c r="AF4328" s="0" t="str">
        <f aca="false">D4328&amp;V4328</f>
        <v>FT-CAND-ERMS-PRC-</v>
      </c>
    </row>
    <row r="4329" customFormat="false" ht="12.75" hidden="false" customHeight="false" outlineLevel="0" collapsed="false">
      <c r="A4329" s="81" t="n">
        <v>36682</v>
      </c>
      <c r="B4329" s="87" t="s">
        <v>55</v>
      </c>
      <c r="C4329" s="87" t="s">
        <v>56</v>
      </c>
      <c r="D4329" s="87" t="s">
        <v>108</v>
      </c>
      <c r="E4329" s="87" t="s">
        <v>24</v>
      </c>
      <c r="F4329" s="88"/>
      <c r="G4329" s="87" t="s">
        <v>98</v>
      </c>
      <c r="H4329" s="91" t="n">
        <v>39814</v>
      </c>
      <c r="I4329" s="82" t="n">
        <v>0</v>
      </c>
      <c r="J4329" s="82" t="n">
        <v>0</v>
      </c>
      <c r="K4329" s="83" t="n">
        <f aca="false">IF(J4329=0,0,J4329/I4329)</f>
        <v>0</v>
      </c>
      <c r="L4329" s="83" t="n">
        <f aca="false">I4329/UOM</f>
        <v>0</v>
      </c>
      <c r="M4329" s="83" t="n">
        <f aca="false">J4329/UOM</f>
        <v>0</v>
      </c>
      <c r="N4329" s="84" t="str">
        <f aca="false">IF(F4329="P","PHY",IF(F4329="G","G",E4329))</f>
        <v>P</v>
      </c>
      <c r="O4329" s="84" t="str">
        <f aca="false">IF(ISNA(VLOOKUP(G4329,BadCanCurves,1,FALSE())),VLOOKUP(D4329,FOLIOS,6,FALSE()),"not used")</f>
        <v>not used</v>
      </c>
      <c r="P4329" s="84" t="n">
        <f aca="false">IF($N4329="P",VLOOKUP(H4329,PrcBuckets,2,FALSE()),0)</f>
        <v>13</v>
      </c>
      <c r="Q4329" s="84" t="n">
        <f aca="false">IF($N4329="D",VLOOKUP(H4329,BasisBuckets,2,FALSE()),0)</f>
        <v>0</v>
      </c>
      <c r="R4329" s="84" t="n">
        <f aca="false">IF($N4329="PHY",VLOOKUP(H4329,PGDBuckets,2,FALSE()),0)</f>
        <v>0</v>
      </c>
      <c r="S4329" s="84" t="n">
        <f aca="false">IF($N4329="G",VLOOKUP(H4329,PGDBuckets,2,FALSE()),0)</f>
        <v>0</v>
      </c>
      <c r="T4329" s="84" t="n">
        <f aca="false">SUM(P4329:S4329)</f>
        <v>13</v>
      </c>
      <c r="U4329" s="84" t="str">
        <f aca="false">IF(O4329="not used","-",O4329&amp;N4329&amp;T4329)</f>
        <v>-</v>
      </c>
      <c r="V4329" s="84" t="str">
        <f aca="false">IF(O4329="Not Used","-",VLOOKUP(D4329,FOLIOS,7,FALSE())&amp;H4329)</f>
        <v>-</v>
      </c>
      <c r="W4329" s="84" t="str">
        <f aca="false">IF(U4329="-","-",O4329&amp;E4329&amp;H4329)</f>
        <v>-</v>
      </c>
      <c r="X4329" s="85" t="str">
        <f aca="false">D4329&amp;G4329</f>
        <v>FT-CAND-ERMS-PRCNG</v>
      </c>
      <c r="Y4329" s="5"/>
      <c r="Z4329" s="5"/>
      <c r="AF4329" s="0" t="str">
        <f aca="false">D4329&amp;V4329</f>
        <v>FT-CAND-ERMS-PRC-</v>
      </c>
    </row>
    <row r="4330" customFormat="false" ht="12.75" hidden="false" customHeight="false" outlineLevel="0" collapsed="false">
      <c r="A4330" s="81" t="n">
        <v>36682</v>
      </c>
      <c r="B4330" s="87" t="s">
        <v>55</v>
      </c>
      <c r="C4330" s="87" t="s">
        <v>56</v>
      </c>
      <c r="D4330" s="87" t="s">
        <v>108</v>
      </c>
      <c r="E4330" s="87" t="s">
        <v>24</v>
      </c>
      <c r="F4330" s="88"/>
      <c r="G4330" s="87" t="s">
        <v>98</v>
      </c>
      <c r="H4330" s="91" t="n">
        <v>39845</v>
      </c>
      <c r="I4330" s="82" t="n">
        <v>0</v>
      </c>
      <c r="J4330" s="82" t="n">
        <v>0</v>
      </c>
      <c r="K4330" s="83" t="n">
        <f aca="false">IF(J4330=0,0,J4330/I4330)</f>
        <v>0</v>
      </c>
      <c r="L4330" s="83" t="n">
        <f aca="false">I4330/UOM</f>
        <v>0</v>
      </c>
      <c r="M4330" s="83" t="n">
        <f aca="false">J4330/UOM</f>
        <v>0</v>
      </c>
      <c r="N4330" s="84" t="str">
        <f aca="false">IF(F4330="P","PHY",IF(F4330="G","G",E4330))</f>
        <v>P</v>
      </c>
      <c r="O4330" s="84" t="str">
        <f aca="false">IF(ISNA(VLOOKUP(G4330,BadCanCurves,1,FALSE())),VLOOKUP(D4330,FOLIOS,6,FALSE()),"not used")</f>
        <v>not used</v>
      </c>
      <c r="P4330" s="84" t="n">
        <f aca="false">IF($N4330="P",VLOOKUP(H4330,PrcBuckets,2,FALSE()),0)</f>
        <v>13</v>
      </c>
      <c r="Q4330" s="84" t="n">
        <f aca="false">IF($N4330="D",VLOOKUP(H4330,BasisBuckets,2,FALSE()),0)</f>
        <v>0</v>
      </c>
      <c r="R4330" s="84" t="n">
        <f aca="false">IF($N4330="PHY",VLOOKUP(H4330,PGDBuckets,2,FALSE()),0)</f>
        <v>0</v>
      </c>
      <c r="S4330" s="84" t="n">
        <f aca="false">IF($N4330="G",VLOOKUP(H4330,PGDBuckets,2,FALSE()),0)</f>
        <v>0</v>
      </c>
      <c r="T4330" s="84" t="n">
        <f aca="false">SUM(P4330:S4330)</f>
        <v>13</v>
      </c>
      <c r="U4330" s="84" t="str">
        <f aca="false">IF(O4330="not used","-",O4330&amp;N4330&amp;T4330)</f>
        <v>-</v>
      </c>
      <c r="V4330" s="84" t="str">
        <f aca="false">IF(O4330="Not Used","-",VLOOKUP(D4330,FOLIOS,7,FALSE())&amp;H4330)</f>
        <v>-</v>
      </c>
      <c r="W4330" s="84" t="str">
        <f aca="false">IF(U4330="-","-",O4330&amp;E4330&amp;H4330)</f>
        <v>-</v>
      </c>
      <c r="X4330" s="85" t="str">
        <f aca="false">D4330&amp;G4330</f>
        <v>FT-CAND-ERMS-PRCNG</v>
      </c>
      <c r="Y4330" s="5"/>
      <c r="Z4330" s="5"/>
      <c r="AF4330" s="0" t="str">
        <f aca="false">D4330&amp;V4330</f>
        <v>FT-CAND-ERMS-PRC-</v>
      </c>
    </row>
    <row r="4331" customFormat="false" ht="12.75" hidden="false" customHeight="false" outlineLevel="0" collapsed="false">
      <c r="A4331" s="81" t="n">
        <v>36682</v>
      </c>
      <c r="B4331" s="87" t="s">
        <v>55</v>
      </c>
      <c r="C4331" s="87" t="s">
        <v>56</v>
      </c>
      <c r="D4331" s="87" t="s">
        <v>108</v>
      </c>
      <c r="E4331" s="87" t="s">
        <v>24</v>
      </c>
      <c r="F4331" s="88"/>
      <c r="G4331" s="87" t="s">
        <v>98</v>
      </c>
      <c r="H4331" s="91" t="n">
        <v>39873</v>
      </c>
      <c r="I4331" s="82" t="n">
        <v>0</v>
      </c>
      <c r="J4331" s="82" t="n">
        <v>0</v>
      </c>
      <c r="K4331" s="83" t="n">
        <f aca="false">IF(J4331=0,0,J4331/I4331)</f>
        <v>0</v>
      </c>
      <c r="L4331" s="83" t="n">
        <f aca="false">I4331/UOM</f>
        <v>0</v>
      </c>
      <c r="M4331" s="83" t="n">
        <f aca="false">J4331/UOM</f>
        <v>0</v>
      </c>
      <c r="N4331" s="84" t="str">
        <f aca="false">IF(F4331="P","PHY",IF(F4331="G","G",E4331))</f>
        <v>P</v>
      </c>
      <c r="O4331" s="84" t="str">
        <f aca="false">IF(ISNA(VLOOKUP(G4331,BadCanCurves,1,FALSE())),VLOOKUP(D4331,FOLIOS,6,FALSE()),"not used")</f>
        <v>not used</v>
      </c>
      <c r="P4331" s="84" t="n">
        <f aca="false">IF($N4331="P",VLOOKUP(H4331,PrcBuckets,2,FALSE()),0)</f>
        <v>13</v>
      </c>
      <c r="Q4331" s="84" t="n">
        <f aca="false">IF($N4331="D",VLOOKUP(H4331,BasisBuckets,2,FALSE()),0)</f>
        <v>0</v>
      </c>
      <c r="R4331" s="84" t="n">
        <f aca="false">IF($N4331="PHY",VLOOKUP(H4331,PGDBuckets,2,FALSE()),0)</f>
        <v>0</v>
      </c>
      <c r="S4331" s="84" t="n">
        <f aca="false">IF($N4331="G",VLOOKUP(H4331,PGDBuckets,2,FALSE()),0)</f>
        <v>0</v>
      </c>
      <c r="T4331" s="84" t="n">
        <f aca="false">SUM(P4331:S4331)</f>
        <v>13</v>
      </c>
      <c r="U4331" s="84" t="str">
        <f aca="false">IF(O4331="not used","-",O4331&amp;N4331&amp;T4331)</f>
        <v>-</v>
      </c>
      <c r="V4331" s="84" t="str">
        <f aca="false">IF(O4331="Not Used","-",VLOOKUP(D4331,FOLIOS,7,FALSE())&amp;H4331)</f>
        <v>-</v>
      </c>
      <c r="W4331" s="84" t="str">
        <f aca="false">IF(U4331="-","-",O4331&amp;E4331&amp;H4331)</f>
        <v>-</v>
      </c>
      <c r="X4331" s="85" t="str">
        <f aca="false">D4331&amp;G4331</f>
        <v>FT-CAND-ERMS-PRCNG</v>
      </c>
      <c r="Y4331" s="5"/>
      <c r="Z4331" s="5"/>
      <c r="AF4331" s="0" t="str">
        <f aca="false">D4331&amp;V4331</f>
        <v>FT-CAND-ERMS-PRC-</v>
      </c>
    </row>
    <row r="4332" customFormat="false" ht="12.75" hidden="false" customHeight="false" outlineLevel="0" collapsed="false">
      <c r="A4332" s="81" t="n">
        <v>36682</v>
      </c>
      <c r="B4332" s="87" t="s">
        <v>55</v>
      </c>
      <c r="C4332" s="87" t="s">
        <v>56</v>
      </c>
      <c r="D4332" s="87" t="s">
        <v>108</v>
      </c>
      <c r="E4332" s="87" t="s">
        <v>24</v>
      </c>
      <c r="F4332" s="88"/>
      <c r="G4332" s="87" t="s">
        <v>98</v>
      </c>
      <c r="H4332" s="91" t="n">
        <v>39904</v>
      </c>
      <c r="I4332" s="82" t="n">
        <v>0</v>
      </c>
      <c r="J4332" s="82" t="n">
        <v>0</v>
      </c>
      <c r="K4332" s="83" t="n">
        <f aca="false">IF(J4332=0,0,J4332/I4332)</f>
        <v>0</v>
      </c>
      <c r="L4332" s="83" t="n">
        <f aca="false">I4332/UOM</f>
        <v>0</v>
      </c>
      <c r="M4332" s="83" t="n">
        <f aca="false">J4332/UOM</f>
        <v>0</v>
      </c>
      <c r="N4332" s="84" t="str">
        <f aca="false">IF(F4332="P","PHY",IF(F4332="G","G",E4332))</f>
        <v>P</v>
      </c>
      <c r="O4332" s="84" t="str">
        <f aca="false">IF(ISNA(VLOOKUP(G4332,BadCanCurves,1,FALSE())),VLOOKUP(D4332,FOLIOS,6,FALSE()),"not used")</f>
        <v>not used</v>
      </c>
      <c r="P4332" s="84" t="n">
        <f aca="false">IF($N4332="P",VLOOKUP(H4332,PrcBuckets,2,FALSE()),0)</f>
        <v>13</v>
      </c>
      <c r="Q4332" s="84" t="n">
        <f aca="false">IF($N4332="D",VLOOKUP(H4332,BasisBuckets,2,FALSE()),0)</f>
        <v>0</v>
      </c>
      <c r="R4332" s="84" t="n">
        <f aca="false">IF($N4332="PHY",VLOOKUP(H4332,PGDBuckets,2,FALSE()),0)</f>
        <v>0</v>
      </c>
      <c r="S4332" s="84" t="n">
        <f aca="false">IF($N4332="G",VLOOKUP(H4332,PGDBuckets,2,FALSE()),0)</f>
        <v>0</v>
      </c>
      <c r="T4332" s="84" t="n">
        <f aca="false">SUM(P4332:S4332)</f>
        <v>13</v>
      </c>
      <c r="U4332" s="84" t="str">
        <f aca="false">IF(O4332="not used","-",O4332&amp;N4332&amp;T4332)</f>
        <v>-</v>
      </c>
      <c r="V4332" s="84" t="str">
        <f aca="false">IF(O4332="Not Used","-",VLOOKUP(D4332,FOLIOS,7,FALSE())&amp;H4332)</f>
        <v>-</v>
      </c>
      <c r="W4332" s="84" t="str">
        <f aca="false">IF(U4332="-","-",O4332&amp;E4332&amp;H4332)</f>
        <v>-</v>
      </c>
      <c r="X4332" s="85" t="str">
        <f aca="false">D4332&amp;G4332</f>
        <v>FT-CAND-ERMS-PRCNG</v>
      </c>
      <c r="Y4332" s="5"/>
      <c r="Z4332" s="5"/>
      <c r="AF4332" s="0" t="str">
        <f aca="false">D4332&amp;V4332</f>
        <v>FT-CAND-ERMS-PRC-</v>
      </c>
    </row>
    <row r="4333" customFormat="false" ht="12.75" hidden="false" customHeight="false" outlineLevel="0" collapsed="false">
      <c r="A4333" s="81" t="n">
        <v>36682</v>
      </c>
      <c r="B4333" s="87" t="s">
        <v>55</v>
      </c>
      <c r="C4333" s="87" t="s">
        <v>56</v>
      </c>
      <c r="D4333" s="87" t="s">
        <v>108</v>
      </c>
      <c r="E4333" s="87" t="s">
        <v>24</v>
      </c>
      <c r="F4333" s="88"/>
      <c r="G4333" s="87" t="s">
        <v>98</v>
      </c>
      <c r="H4333" s="91" t="n">
        <v>39934</v>
      </c>
      <c r="I4333" s="82" t="n">
        <v>0</v>
      </c>
      <c r="J4333" s="82" t="n">
        <v>0</v>
      </c>
      <c r="K4333" s="83" t="n">
        <f aca="false">IF(J4333=0,0,J4333/I4333)</f>
        <v>0</v>
      </c>
      <c r="L4333" s="83" t="n">
        <f aca="false">I4333/UOM</f>
        <v>0</v>
      </c>
      <c r="M4333" s="83" t="n">
        <f aca="false">J4333/UOM</f>
        <v>0</v>
      </c>
      <c r="N4333" s="84" t="str">
        <f aca="false">IF(F4333="P","PHY",IF(F4333="G","G",E4333))</f>
        <v>P</v>
      </c>
      <c r="O4333" s="84" t="str">
        <f aca="false">IF(ISNA(VLOOKUP(G4333,BadCanCurves,1,FALSE())),VLOOKUP(D4333,FOLIOS,6,FALSE()),"not used")</f>
        <v>not used</v>
      </c>
      <c r="P4333" s="84" t="n">
        <f aca="false">IF($N4333="P",VLOOKUP(H4333,PrcBuckets,2,FALSE()),0)</f>
        <v>13</v>
      </c>
      <c r="Q4333" s="84" t="n">
        <f aca="false">IF($N4333="D",VLOOKUP(H4333,BasisBuckets,2,FALSE()),0)</f>
        <v>0</v>
      </c>
      <c r="R4333" s="84" t="n">
        <f aca="false">IF($N4333="PHY",VLOOKUP(H4333,PGDBuckets,2,FALSE()),0)</f>
        <v>0</v>
      </c>
      <c r="S4333" s="84" t="n">
        <f aca="false">IF($N4333="G",VLOOKUP(H4333,PGDBuckets,2,FALSE()),0)</f>
        <v>0</v>
      </c>
      <c r="T4333" s="84" t="n">
        <f aca="false">SUM(P4333:S4333)</f>
        <v>13</v>
      </c>
      <c r="U4333" s="84" t="str">
        <f aca="false">IF(O4333="not used","-",O4333&amp;N4333&amp;T4333)</f>
        <v>-</v>
      </c>
      <c r="V4333" s="84" t="str">
        <f aca="false">IF(O4333="Not Used","-",VLOOKUP(D4333,FOLIOS,7,FALSE())&amp;H4333)</f>
        <v>-</v>
      </c>
      <c r="W4333" s="84" t="str">
        <f aca="false">IF(U4333="-","-",O4333&amp;E4333&amp;H4333)</f>
        <v>-</v>
      </c>
      <c r="X4333" s="85" t="str">
        <f aca="false">D4333&amp;G4333</f>
        <v>FT-CAND-ERMS-PRCNG</v>
      </c>
      <c r="Y4333" s="5"/>
      <c r="Z4333" s="5"/>
      <c r="AF4333" s="0" t="str">
        <f aca="false">D4333&amp;V4333</f>
        <v>FT-CAND-ERMS-PRC-</v>
      </c>
    </row>
    <row r="4334" customFormat="false" ht="12.75" hidden="false" customHeight="false" outlineLevel="0" collapsed="false">
      <c r="A4334" s="81" t="n">
        <v>36682</v>
      </c>
      <c r="B4334" s="87" t="s">
        <v>55</v>
      </c>
      <c r="C4334" s="87" t="s">
        <v>56</v>
      </c>
      <c r="D4334" s="87" t="s">
        <v>108</v>
      </c>
      <c r="E4334" s="87" t="s">
        <v>24</v>
      </c>
      <c r="F4334" s="88"/>
      <c r="G4334" s="87" t="s">
        <v>98</v>
      </c>
      <c r="H4334" s="91" t="n">
        <v>39965</v>
      </c>
      <c r="I4334" s="82" t="n">
        <v>0</v>
      </c>
      <c r="J4334" s="82" t="n">
        <v>0</v>
      </c>
      <c r="K4334" s="83" t="n">
        <f aca="false">IF(J4334=0,0,J4334/I4334)</f>
        <v>0</v>
      </c>
      <c r="L4334" s="83" t="n">
        <f aca="false">I4334/UOM</f>
        <v>0</v>
      </c>
      <c r="M4334" s="83" t="n">
        <f aca="false">J4334/UOM</f>
        <v>0</v>
      </c>
      <c r="N4334" s="84" t="str">
        <f aca="false">IF(F4334="P","PHY",IF(F4334="G","G",E4334))</f>
        <v>P</v>
      </c>
      <c r="O4334" s="84" t="str">
        <f aca="false">IF(ISNA(VLOOKUP(G4334,BadCanCurves,1,FALSE())),VLOOKUP(D4334,FOLIOS,6,FALSE()),"not used")</f>
        <v>not used</v>
      </c>
      <c r="P4334" s="84" t="n">
        <f aca="false">IF($N4334="P",VLOOKUP(H4334,PrcBuckets,2,FALSE()),0)</f>
        <v>13</v>
      </c>
      <c r="Q4334" s="84" t="n">
        <f aca="false">IF($N4334="D",VLOOKUP(H4334,BasisBuckets,2,FALSE()),0)</f>
        <v>0</v>
      </c>
      <c r="R4334" s="84" t="n">
        <f aca="false">IF($N4334="PHY",VLOOKUP(H4334,PGDBuckets,2,FALSE()),0)</f>
        <v>0</v>
      </c>
      <c r="S4334" s="84" t="n">
        <f aca="false">IF($N4334="G",VLOOKUP(H4334,PGDBuckets,2,FALSE()),0)</f>
        <v>0</v>
      </c>
      <c r="T4334" s="84" t="n">
        <f aca="false">SUM(P4334:S4334)</f>
        <v>13</v>
      </c>
      <c r="U4334" s="84" t="str">
        <f aca="false">IF(O4334="not used","-",O4334&amp;N4334&amp;T4334)</f>
        <v>-</v>
      </c>
      <c r="V4334" s="84" t="str">
        <f aca="false">IF(O4334="Not Used","-",VLOOKUP(D4334,FOLIOS,7,FALSE())&amp;H4334)</f>
        <v>-</v>
      </c>
      <c r="W4334" s="84" t="str">
        <f aca="false">IF(U4334="-","-",O4334&amp;E4334&amp;H4334)</f>
        <v>-</v>
      </c>
      <c r="X4334" s="85" t="str">
        <f aca="false">D4334&amp;G4334</f>
        <v>FT-CAND-ERMS-PRCNG</v>
      </c>
      <c r="Y4334" s="5"/>
      <c r="Z4334" s="5"/>
      <c r="AF4334" s="0" t="str">
        <f aca="false">D4334&amp;V4334</f>
        <v>FT-CAND-ERMS-PRC-</v>
      </c>
    </row>
    <row r="4335" customFormat="false" ht="12.75" hidden="false" customHeight="false" outlineLevel="0" collapsed="false">
      <c r="A4335" s="81" t="n">
        <v>36682</v>
      </c>
      <c r="B4335" s="87" t="s">
        <v>55</v>
      </c>
      <c r="C4335" s="87" t="s">
        <v>56</v>
      </c>
      <c r="D4335" s="87" t="s">
        <v>108</v>
      </c>
      <c r="E4335" s="87" t="s">
        <v>24</v>
      </c>
      <c r="F4335" s="88"/>
      <c r="G4335" s="87" t="s">
        <v>98</v>
      </c>
      <c r="H4335" s="91" t="n">
        <v>39995</v>
      </c>
      <c r="I4335" s="82" t="n">
        <v>0</v>
      </c>
      <c r="J4335" s="82" t="n">
        <v>0</v>
      </c>
      <c r="K4335" s="83" t="n">
        <f aca="false">IF(J4335=0,0,J4335/I4335)</f>
        <v>0</v>
      </c>
      <c r="L4335" s="83" t="n">
        <f aca="false">I4335/UOM</f>
        <v>0</v>
      </c>
      <c r="M4335" s="83" t="n">
        <f aca="false">J4335/UOM</f>
        <v>0</v>
      </c>
      <c r="N4335" s="84" t="str">
        <f aca="false">IF(F4335="P","PHY",IF(F4335="G","G",E4335))</f>
        <v>P</v>
      </c>
      <c r="O4335" s="84" t="str">
        <f aca="false">IF(ISNA(VLOOKUP(G4335,BadCanCurves,1,FALSE())),VLOOKUP(D4335,FOLIOS,6,FALSE()),"not used")</f>
        <v>not used</v>
      </c>
      <c r="P4335" s="84" t="n">
        <f aca="false">IF($N4335="P",VLOOKUP(H4335,PrcBuckets,2,FALSE()),0)</f>
        <v>13</v>
      </c>
      <c r="Q4335" s="84" t="n">
        <f aca="false">IF($N4335="D",VLOOKUP(H4335,BasisBuckets,2,FALSE()),0)</f>
        <v>0</v>
      </c>
      <c r="R4335" s="84" t="n">
        <f aca="false">IF($N4335="PHY",VLOOKUP(H4335,PGDBuckets,2,FALSE()),0)</f>
        <v>0</v>
      </c>
      <c r="S4335" s="84" t="n">
        <f aca="false">IF($N4335="G",VLOOKUP(H4335,PGDBuckets,2,FALSE()),0)</f>
        <v>0</v>
      </c>
      <c r="T4335" s="84" t="n">
        <f aca="false">SUM(P4335:S4335)</f>
        <v>13</v>
      </c>
      <c r="U4335" s="84" t="str">
        <f aca="false">IF(O4335="not used","-",O4335&amp;N4335&amp;T4335)</f>
        <v>-</v>
      </c>
      <c r="V4335" s="84" t="str">
        <f aca="false">IF(O4335="Not Used","-",VLOOKUP(D4335,FOLIOS,7,FALSE())&amp;H4335)</f>
        <v>-</v>
      </c>
      <c r="W4335" s="84" t="str">
        <f aca="false">IF(U4335="-","-",O4335&amp;E4335&amp;H4335)</f>
        <v>-</v>
      </c>
      <c r="X4335" s="85" t="str">
        <f aca="false">D4335&amp;G4335</f>
        <v>FT-CAND-ERMS-PRCNG</v>
      </c>
      <c r="Y4335" s="5"/>
      <c r="Z4335" s="5"/>
      <c r="AF4335" s="0" t="str">
        <f aca="false">D4335&amp;V4335</f>
        <v>FT-CAND-ERMS-PRC-</v>
      </c>
    </row>
    <row r="4336" customFormat="false" ht="12.75" hidden="false" customHeight="false" outlineLevel="0" collapsed="false">
      <c r="A4336" s="81" t="n">
        <v>36682</v>
      </c>
      <c r="B4336" s="87" t="s">
        <v>55</v>
      </c>
      <c r="C4336" s="87" t="s">
        <v>56</v>
      </c>
      <c r="D4336" s="87" t="s">
        <v>108</v>
      </c>
      <c r="E4336" s="87" t="s">
        <v>24</v>
      </c>
      <c r="F4336" s="88"/>
      <c r="G4336" s="87" t="s">
        <v>98</v>
      </c>
      <c r="H4336" s="91" t="n">
        <v>40026</v>
      </c>
      <c r="I4336" s="82" t="n">
        <v>0</v>
      </c>
      <c r="J4336" s="82" t="n">
        <v>0</v>
      </c>
      <c r="K4336" s="83" t="n">
        <f aca="false">IF(J4336=0,0,J4336/I4336)</f>
        <v>0</v>
      </c>
      <c r="L4336" s="83" t="n">
        <f aca="false">I4336/UOM</f>
        <v>0</v>
      </c>
      <c r="M4336" s="83" t="n">
        <f aca="false">J4336/UOM</f>
        <v>0</v>
      </c>
      <c r="N4336" s="84" t="str">
        <f aca="false">IF(F4336="P","PHY",IF(F4336="G","G",E4336))</f>
        <v>P</v>
      </c>
      <c r="O4336" s="84" t="str">
        <f aca="false">IF(ISNA(VLOOKUP(G4336,BadCanCurves,1,FALSE())),VLOOKUP(D4336,FOLIOS,6,FALSE()),"not used")</f>
        <v>not used</v>
      </c>
      <c r="P4336" s="84" t="n">
        <f aca="false">IF($N4336="P",VLOOKUP(H4336,PrcBuckets,2,FALSE()),0)</f>
        <v>13</v>
      </c>
      <c r="Q4336" s="84" t="n">
        <f aca="false">IF($N4336="D",VLOOKUP(H4336,BasisBuckets,2,FALSE()),0)</f>
        <v>0</v>
      </c>
      <c r="R4336" s="84" t="n">
        <f aca="false">IF($N4336="PHY",VLOOKUP(H4336,PGDBuckets,2,FALSE()),0)</f>
        <v>0</v>
      </c>
      <c r="S4336" s="84" t="n">
        <f aca="false">IF($N4336="G",VLOOKUP(H4336,PGDBuckets,2,FALSE()),0)</f>
        <v>0</v>
      </c>
      <c r="T4336" s="84" t="n">
        <f aca="false">SUM(P4336:S4336)</f>
        <v>13</v>
      </c>
      <c r="U4336" s="84" t="str">
        <f aca="false">IF(O4336="not used","-",O4336&amp;N4336&amp;T4336)</f>
        <v>-</v>
      </c>
      <c r="V4336" s="84" t="str">
        <f aca="false">IF(O4336="Not Used","-",VLOOKUP(D4336,FOLIOS,7,FALSE())&amp;H4336)</f>
        <v>-</v>
      </c>
      <c r="W4336" s="84" t="str">
        <f aca="false">IF(U4336="-","-",O4336&amp;E4336&amp;H4336)</f>
        <v>-</v>
      </c>
      <c r="X4336" s="85" t="str">
        <f aca="false">D4336&amp;G4336</f>
        <v>FT-CAND-ERMS-PRCNG</v>
      </c>
      <c r="Y4336" s="5"/>
      <c r="Z4336" s="5"/>
      <c r="AF4336" s="0" t="str">
        <f aca="false">D4336&amp;V4336</f>
        <v>FT-CAND-ERMS-PRC-</v>
      </c>
    </row>
    <row r="4337" customFormat="false" ht="12.75" hidden="false" customHeight="false" outlineLevel="0" collapsed="false">
      <c r="A4337" s="81" t="n">
        <v>36682</v>
      </c>
      <c r="B4337" s="87" t="s">
        <v>55</v>
      </c>
      <c r="C4337" s="87" t="s">
        <v>56</v>
      </c>
      <c r="D4337" s="87" t="s">
        <v>108</v>
      </c>
      <c r="E4337" s="87" t="s">
        <v>24</v>
      </c>
      <c r="F4337" s="88"/>
      <c r="G4337" s="87" t="s">
        <v>98</v>
      </c>
      <c r="H4337" s="91" t="n">
        <v>40057</v>
      </c>
      <c r="I4337" s="82" t="n">
        <v>0</v>
      </c>
      <c r="J4337" s="82" t="n">
        <v>0</v>
      </c>
      <c r="K4337" s="83" t="n">
        <f aca="false">IF(J4337=0,0,J4337/I4337)</f>
        <v>0</v>
      </c>
      <c r="L4337" s="83" t="n">
        <f aca="false">I4337/UOM</f>
        <v>0</v>
      </c>
      <c r="M4337" s="83" t="n">
        <f aca="false">J4337/UOM</f>
        <v>0</v>
      </c>
      <c r="N4337" s="84" t="str">
        <f aca="false">IF(F4337="P","PHY",IF(F4337="G","G",E4337))</f>
        <v>P</v>
      </c>
      <c r="O4337" s="84" t="str">
        <f aca="false">IF(ISNA(VLOOKUP(G4337,BadCanCurves,1,FALSE())),VLOOKUP(D4337,FOLIOS,6,FALSE()),"not used")</f>
        <v>not used</v>
      </c>
      <c r="P4337" s="84" t="n">
        <f aca="false">IF($N4337="P",VLOOKUP(H4337,PrcBuckets,2,FALSE()),0)</f>
        <v>13</v>
      </c>
      <c r="Q4337" s="84" t="n">
        <f aca="false">IF($N4337="D",VLOOKUP(H4337,BasisBuckets,2,FALSE()),0)</f>
        <v>0</v>
      </c>
      <c r="R4337" s="84" t="n">
        <f aca="false">IF($N4337="PHY",VLOOKUP(H4337,PGDBuckets,2,FALSE()),0)</f>
        <v>0</v>
      </c>
      <c r="S4337" s="84" t="n">
        <f aca="false">IF($N4337="G",VLOOKUP(H4337,PGDBuckets,2,FALSE()),0)</f>
        <v>0</v>
      </c>
      <c r="T4337" s="84" t="n">
        <f aca="false">SUM(P4337:S4337)</f>
        <v>13</v>
      </c>
      <c r="U4337" s="84" t="str">
        <f aca="false">IF(O4337="not used","-",O4337&amp;N4337&amp;T4337)</f>
        <v>-</v>
      </c>
      <c r="V4337" s="84" t="str">
        <f aca="false">IF(O4337="Not Used","-",VLOOKUP(D4337,FOLIOS,7,FALSE())&amp;H4337)</f>
        <v>-</v>
      </c>
      <c r="W4337" s="84" t="str">
        <f aca="false">IF(U4337="-","-",O4337&amp;E4337&amp;H4337)</f>
        <v>-</v>
      </c>
      <c r="X4337" s="85" t="str">
        <f aca="false">D4337&amp;G4337</f>
        <v>FT-CAND-ERMS-PRCNG</v>
      </c>
      <c r="Y4337" s="5"/>
      <c r="Z4337" s="5"/>
      <c r="AF4337" s="0" t="str">
        <f aca="false">D4337&amp;V4337</f>
        <v>FT-CAND-ERMS-PRC-</v>
      </c>
    </row>
    <row r="4338" customFormat="false" ht="12.75" hidden="false" customHeight="false" outlineLevel="0" collapsed="false">
      <c r="A4338" s="81" t="n">
        <v>36682</v>
      </c>
      <c r="B4338" s="87" t="s">
        <v>55</v>
      </c>
      <c r="C4338" s="87" t="s">
        <v>56</v>
      </c>
      <c r="D4338" s="87" t="s">
        <v>108</v>
      </c>
      <c r="E4338" s="87" t="s">
        <v>24</v>
      </c>
      <c r="F4338" s="88"/>
      <c r="G4338" s="87" t="s">
        <v>98</v>
      </c>
      <c r="H4338" s="91" t="n">
        <v>40087</v>
      </c>
      <c r="I4338" s="82" t="n">
        <v>0</v>
      </c>
      <c r="J4338" s="82" t="n">
        <v>0</v>
      </c>
      <c r="K4338" s="83" t="n">
        <f aca="false">IF(J4338=0,0,J4338/I4338)</f>
        <v>0</v>
      </c>
      <c r="L4338" s="83" t="n">
        <f aca="false">I4338/UOM</f>
        <v>0</v>
      </c>
      <c r="M4338" s="83" t="n">
        <f aca="false">J4338/UOM</f>
        <v>0</v>
      </c>
      <c r="N4338" s="84" t="str">
        <f aca="false">IF(F4338="P","PHY",IF(F4338="G","G",E4338))</f>
        <v>P</v>
      </c>
      <c r="O4338" s="84" t="str">
        <f aca="false">IF(ISNA(VLOOKUP(G4338,BadCanCurves,1,FALSE())),VLOOKUP(D4338,FOLIOS,6,FALSE()),"not used")</f>
        <v>not used</v>
      </c>
      <c r="P4338" s="84" t="n">
        <f aca="false">IF($N4338="P",VLOOKUP(H4338,PrcBuckets,2,FALSE()),0)</f>
        <v>13</v>
      </c>
      <c r="Q4338" s="84" t="n">
        <f aca="false">IF($N4338="D",VLOOKUP(H4338,BasisBuckets,2,FALSE()),0)</f>
        <v>0</v>
      </c>
      <c r="R4338" s="84" t="n">
        <f aca="false">IF($N4338="PHY",VLOOKUP(H4338,PGDBuckets,2,FALSE()),0)</f>
        <v>0</v>
      </c>
      <c r="S4338" s="84" t="n">
        <f aca="false">IF($N4338="G",VLOOKUP(H4338,PGDBuckets,2,FALSE()),0)</f>
        <v>0</v>
      </c>
      <c r="T4338" s="84" t="n">
        <f aca="false">SUM(P4338:S4338)</f>
        <v>13</v>
      </c>
      <c r="U4338" s="84" t="str">
        <f aca="false">IF(O4338="not used","-",O4338&amp;N4338&amp;T4338)</f>
        <v>-</v>
      </c>
      <c r="V4338" s="84" t="str">
        <f aca="false">IF(O4338="Not Used","-",VLOOKUP(D4338,FOLIOS,7,FALSE())&amp;H4338)</f>
        <v>-</v>
      </c>
      <c r="W4338" s="84" t="str">
        <f aca="false">IF(U4338="-","-",O4338&amp;E4338&amp;H4338)</f>
        <v>-</v>
      </c>
      <c r="X4338" s="85" t="str">
        <f aca="false">D4338&amp;G4338</f>
        <v>FT-CAND-ERMS-PRCNG</v>
      </c>
      <c r="Y4338" s="5"/>
      <c r="Z4338" s="5"/>
      <c r="AF4338" s="0" t="str">
        <f aca="false">D4338&amp;V4338</f>
        <v>FT-CAND-ERMS-PRC-</v>
      </c>
    </row>
    <row r="4339" customFormat="false" ht="12.75" hidden="false" customHeight="false" outlineLevel="0" collapsed="false">
      <c r="A4339" s="81" t="n">
        <v>36682</v>
      </c>
      <c r="B4339" s="87" t="s">
        <v>55</v>
      </c>
      <c r="C4339" s="87" t="s">
        <v>56</v>
      </c>
      <c r="D4339" s="87" t="s">
        <v>108</v>
      </c>
      <c r="E4339" s="87" t="s">
        <v>24</v>
      </c>
      <c r="F4339" s="88"/>
      <c r="G4339" s="87" t="s">
        <v>98</v>
      </c>
      <c r="H4339" s="91" t="n">
        <v>40118</v>
      </c>
      <c r="I4339" s="82" t="n">
        <v>0</v>
      </c>
      <c r="J4339" s="82" t="n">
        <v>0</v>
      </c>
      <c r="K4339" s="83" t="n">
        <f aca="false">IF(J4339=0,0,J4339/I4339)</f>
        <v>0</v>
      </c>
      <c r="L4339" s="83" t="n">
        <f aca="false">I4339/UOM</f>
        <v>0</v>
      </c>
      <c r="M4339" s="83" t="n">
        <f aca="false">J4339/UOM</f>
        <v>0</v>
      </c>
      <c r="N4339" s="84" t="str">
        <f aca="false">IF(F4339="P","PHY",IF(F4339="G","G",E4339))</f>
        <v>P</v>
      </c>
      <c r="O4339" s="84" t="str">
        <f aca="false">IF(ISNA(VLOOKUP(G4339,BadCanCurves,1,FALSE())),VLOOKUP(D4339,FOLIOS,6,FALSE()),"not used")</f>
        <v>not used</v>
      </c>
      <c r="P4339" s="84" t="n">
        <f aca="false">IF($N4339="P",VLOOKUP(H4339,PrcBuckets,2,FALSE()),0)</f>
        <v>13</v>
      </c>
      <c r="Q4339" s="84" t="n">
        <f aca="false">IF($N4339="D",VLOOKUP(H4339,BasisBuckets,2,FALSE()),0)</f>
        <v>0</v>
      </c>
      <c r="R4339" s="84" t="n">
        <f aca="false">IF($N4339="PHY",VLOOKUP(H4339,PGDBuckets,2,FALSE()),0)</f>
        <v>0</v>
      </c>
      <c r="S4339" s="84" t="n">
        <f aca="false">IF($N4339="G",VLOOKUP(H4339,PGDBuckets,2,FALSE()),0)</f>
        <v>0</v>
      </c>
      <c r="T4339" s="84" t="n">
        <f aca="false">SUM(P4339:S4339)</f>
        <v>13</v>
      </c>
      <c r="U4339" s="84" t="str">
        <f aca="false">IF(O4339="not used","-",O4339&amp;N4339&amp;T4339)</f>
        <v>-</v>
      </c>
      <c r="V4339" s="84" t="str">
        <f aca="false">IF(O4339="Not Used","-",VLOOKUP(D4339,FOLIOS,7,FALSE())&amp;H4339)</f>
        <v>-</v>
      </c>
      <c r="W4339" s="84" t="str">
        <f aca="false">IF(U4339="-","-",O4339&amp;E4339&amp;H4339)</f>
        <v>-</v>
      </c>
      <c r="X4339" s="85" t="str">
        <f aca="false">D4339&amp;G4339</f>
        <v>FT-CAND-ERMS-PRCNG</v>
      </c>
      <c r="Y4339" s="5"/>
      <c r="Z4339" s="5"/>
      <c r="AF4339" s="0" t="str">
        <f aca="false">D4339&amp;V4339</f>
        <v>FT-CAND-ERMS-PRC-</v>
      </c>
    </row>
    <row r="4340" customFormat="false" ht="12.75" hidden="false" customHeight="false" outlineLevel="0" collapsed="false">
      <c r="A4340" s="81" t="n">
        <v>36682</v>
      </c>
      <c r="B4340" s="82" t="s">
        <v>55</v>
      </c>
      <c r="C4340" s="82" t="s">
        <v>56</v>
      </c>
      <c r="D4340" s="82" t="s">
        <v>108</v>
      </c>
      <c r="E4340" s="82" t="s">
        <v>24</v>
      </c>
      <c r="F4340" s="81"/>
      <c r="G4340" s="82" t="s">
        <v>98</v>
      </c>
      <c r="H4340" s="90" t="n">
        <v>40148</v>
      </c>
      <c r="I4340" s="82" t="n">
        <v>0</v>
      </c>
      <c r="J4340" s="82" t="n">
        <v>0</v>
      </c>
      <c r="K4340" s="83" t="n">
        <f aca="false">IF(J4340=0,0,J4340/I4340)</f>
        <v>0</v>
      </c>
      <c r="L4340" s="83" t="n">
        <f aca="false">I4340/UOM</f>
        <v>0</v>
      </c>
      <c r="M4340" s="83" t="n">
        <f aca="false">J4340/UOM</f>
        <v>0</v>
      </c>
      <c r="N4340" s="84" t="str">
        <f aca="false">IF(F4340="P","PHY",IF(F4340="G","G",E4340))</f>
        <v>P</v>
      </c>
      <c r="O4340" s="84" t="str">
        <f aca="false">IF(ISNA(VLOOKUP(G4340,BadCanCurves,1,FALSE())),VLOOKUP(D4340,FOLIOS,6,FALSE()),"not used")</f>
        <v>not used</v>
      </c>
      <c r="P4340" s="84" t="n">
        <f aca="false">IF($N4340="P",VLOOKUP(H4340,PrcBuckets,2,FALSE()),0)</f>
        <v>13</v>
      </c>
      <c r="Q4340" s="84" t="n">
        <f aca="false">IF($N4340="D",VLOOKUP(H4340,BasisBuckets,2,FALSE()),0)</f>
        <v>0</v>
      </c>
      <c r="R4340" s="84" t="n">
        <f aca="false">IF($N4340="PHY",VLOOKUP(H4340,PGDBuckets,2,FALSE()),0)</f>
        <v>0</v>
      </c>
      <c r="S4340" s="84" t="n">
        <f aca="false">IF($N4340="G",VLOOKUP(H4340,PGDBuckets,2,FALSE()),0)</f>
        <v>0</v>
      </c>
      <c r="T4340" s="84" t="n">
        <f aca="false">SUM(P4340:S4340)</f>
        <v>13</v>
      </c>
      <c r="U4340" s="84" t="str">
        <f aca="false">IF(O4340="not used","-",O4340&amp;N4340&amp;T4340)</f>
        <v>-</v>
      </c>
      <c r="V4340" s="84" t="str">
        <f aca="false">IF(O4340="Not Used","-",VLOOKUP(D4340,FOLIOS,7,FALSE())&amp;H4340)</f>
        <v>-</v>
      </c>
      <c r="W4340" s="84" t="str">
        <f aca="false">IF(U4340="-","-",O4340&amp;E4340&amp;H4340)</f>
        <v>-</v>
      </c>
      <c r="X4340" s="85" t="str">
        <f aca="false">D4340&amp;G4340</f>
        <v>FT-CAND-ERMS-PRCNG</v>
      </c>
      <c r="AF4340" s="0" t="str">
        <f aca="false">D4340&amp;V4340</f>
        <v>FT-CAND-ERMS-PRC-</v>
      </c>
    </row>
    <row r="4341" customFormat="false" ht="12.75" hidden="false" customHeight="false" outlineLevel="0" collapsed="false">
      <c r="A4341" s="81" t="n">
        <v>36682</v>
      </c>
      <c r="B4341" s="82" t="s">
        <v>55</v>
      </c>
      <c r="C4341" s="82" t="s">
        <v>56</v>
      </c>
      <c r="D4341" s="82" t="s">
        <v>108</v>
      </c>
      <c r="E4341" s="82" t="s">
        <v>24</v>
      </c>
      <c r="F4341" s="81"/>
      <c r="G4341" s="82" t="s">
        <v>98</v>
      </c>
      <c r="H4341" s="90" t="n">
        <v>40179</v>
      </c>
      <c r="I4341" s="82" t="n">
        <v>0</v>
      </c>
      <c r="J4341" s="82" t="n">
        <v>0</v>
      </c>
      <c r="K4341" s="83" t="n">
        <f aca="false">IF(J4341=0,0,J4341/I4341)</f>
        <v>0</v>
      </c>
      <c r="L4341" s="83" t="n">
        <f aca="false">I4341/UOM</f>
        <v>0</v>
      </c>
      <c r="M4341" s="83" t="n">
        <f aca="false">J4341/UOM</f>
        <v>0</v>
      </c>
      <c r="N4341" s="84" t="str">
        <f aca="false">IF(F4341="P","PHY",IF(F4341="G","G",E4341))</f>
        <v>P</v>
      </c>
      <c r="O4341" s="84" t="str">
        <f aca="false">IF(ISNA(VLOOKUP(G4341,BadCanCurves,1,FALSE())),VLOOKUP(D4341,FOLIOS,6,FALSE()),"not used")</f>
        <v>not used</v>
      </c>
      <c r="P4341" s="84" t="n">
        <f aca="false">IF($N4341="P",VLOOKUP(H4341,PrcBuckets,2,FALSE()),0)</f>
        <v>13</v>
      </c>
      <c r="Q4341" s="84" t="n">
        <f aca="false">IF($N4341="D",VLOOKUP(H4341,BasisBuckets,2,FALSE()),0)</f>
        <v>0</v>
      </c>
      <c r="R4341" s="84" t="n">
        <f aca="false">IF($N4341="PHY",VLOOKUP(H4341,PGDBuckets,2,FALSE()),0)</f>
        <v>0</v>
      </c>
      <c r="S4341" s="84" t="n">
        <f aca="false">IF($N4341="G",VLOOKUP(H4341,PGDBuckets,2,FALSE()),0)</f>
        <v>0</v>
      </c>
      <c r="T4341" s="84" t="n">
        <f aca="false">SUM(P4341:S4341)</f>
        <v>13</v>
      </c>
      <c r="U4341" s="84" t="str">
        <f aca="false">IF(O4341="not used","-",O4341&amp;N4341&amp;T4341)</f>
        <v>-</v>
      </c>
      <c r="V4341" s="84" t="str">
        <f aca="false">IF(O4341="Not Used","-",VLOOKUP(D4341,FOLIOS,7,FALSE())&amp;H4341)</f>
        <v>-</v>
      </c>
      <c r="W4341" s="84" t="str">
        <f aca="false">IF(U4341="-","-",O4341&amp;E4341&amp;H4341)</f>
        <v>-</v>
      </c>
      <c r="X4341" s="85" t="str">
        <f aca="false">D4341&amp;G4341</f>
        <v>FT-CAND-ERMS-PRCNG</v>
      </c>
      <c r="AF4341" s="0" t="str">
        <f aca="false">D4341&amp;V4341</f>
        <v>FT-CAND-ERMS-PRC-</v>
      </c>
    </row>
    <row r="4342" customFormat="false" ht="12.75" hidden="false" customHeight="false" outlineLevel="0" collapsed="false">
      <c r="A4342" s="81" t="n">
        <v>36682</v>
      </c>
      <c r="B4342" s="82" t="s">
        <v>55</v>
      </c>
      <c r="C4342" s="82" t="s">
        <v>56</v>
      </c>
      <c r="D4342" s="82" t="s">
        <v>108</v>
      </c>
      <c r="E4342" s="82" t="s">
        <v>24</v>
      </c>
      <c r="F4342" s="81"/>
      <c r="G4342" s="82" t="s">
        <v>98</v>
      </c>
      <c r="H4342" s="90" t="n">
        <v>40210</v>
      </c>
      <c r="I4342" s="82" t="n">
        <v>0</v>
      </c>
      <c r="J4342" s="82" t="n">
        <v>0</v>
      </c>
      <c r="K4342" s="83" t="n">
        <f aca="false">IF(J4342=0,0,J4342/I4342)</f>
        <v>0</v>
      </c>
      <c r="L4342" s="83" t="n">
        <f aca="false">I4342/UOM</f>
        <v>0</v>
      </c>
      <c r="M4342" s="83" t="n">
        <f aca="false">J4342/UOM</f>
        <v>0</v>
      </c>
      <c r="N4342" s="84" t="str">
        <f aca="false">IF(F4342="P","PHY",IF(F4342="G","G",E4342))</f>
        <v>P</v>
      </c>
      <c r="O4342" s="84" t="str">
        <f aca="false">IF(ISNA(VLOOKUP(G4342,BadCanCurves,1,FALSE())),VLOOKUP(D4342,FOLIOS,6,FALSE()),"not used")</f>
        <v>not used</v>
      </c>
      <c r="P4342" s="84" t="n">
        <f aca="false">IF($N4342="P",VLOOKUP(H4342,PrcBuckets,2,FALSE()),0)</f>
        <v>13</v>
      </c>
      <c r="Q4342" s="84" t="n">
        <f aca="false">IF($N4342="D",VLOOKUP(H4342,BasisBuckets,2,FALSE()),0)</f>
        <v>0</v>
      </c>
      <c r="R4342" s="84" t="n">
        <f aca="false">IF($N4342="PHY",VLOOKUP(H4342,PGDBuckets,2,FALSE()),0)</f>
        <v>0</v>
      </c>
      <c r="S4342" s="84" t="n">
        <f aca="false">IF($N4342="G",VLOOKUP(H4342,PGDBuckets,2,FALSE()),0)</f>
        <v>0</v>
      </c>
      <c r="T4342" s="84" t="n">
        <f aca="false">SUM(P4342:S4342)</f>
        <v>13</v>
      </c>
      <c r="U4342" s="84" t="str">
        <f aca="false">IF(O4342="not used","-",O4342&amp;N4342&amp;T4342)</f>
        <v>-</v>
      </c>
      <c r="V4342" s="84" t="str">
        <f aca="false">IF(O4342="Not Used","-",VLOOKUP(D4342,FOLIOS,7,FALSE())&amp;H4342)</f>
        <v>-</v>
      </c>
      <c r="W4342" s="84" t="str">
        <f aca="false">IF(U4342="-","-",O4342&amp;E4342&amp;H4342)</f>
        <v>-</v>
      </c>
      <c r="X4342" s="85" t="str">
        <f aca="false">D4342&amp;G4342</f>
        <v>FT-CAND-ERMS-PRCNG</v>
      </c>
      <c r="AF4342" s="0" t="str">
        <f aca="false">D4342&amp;V4342</f>
        <v>FT-CAND-ERMS-PRC-</v>
      </c>
    </row>
    <row r="4343" customFormat="false" ht="12.75" hidden="false" customHeight="false" outlineLevel="0" collapsed="false">
      <c r="A4343" s="81" t="n">
        <v>36682</v>
      </c>
      <c r="B4343" s="82" t="s">
        <v>55</v>
      </c>
      <c r="C4343" s="82" t="s">
        <v>56</v>
      </c>
      <c r="D4343" s="82" t="s">
        <v>108</v>
      </c>
      <c r="E4343" s="82" t="s">
        <v>24</v>
      </c>
      <c r="F4343" s="81"/>
      <c r="G4343" s="82" t="s">
        <v>98</v>
      </c>
      <c r="H4343" s="90" t="n">
        <v>40238</v>
      </c>
      <c r="I4343" s="82" t="n">
        <v>0</v>
      </c>
      <c r="J4343" s="82" t="n">
        <v>0</v>
      </c>
      <c r="K4343" s="83" t="n">
        <f aca="false">IF(J4343=0,0,J4343/I4343)</f>
        <v>0</v>
      </c>
      <c r="L4343" s="83" t="n">
        <f aca="false">I4343/UOM</f>
        <v>0</v>
      </c>
      <c r="M4343" s="83" t="n">
        <f aca="false">J4343/UOM</f>
        <v>0</v>
      </c>
      <c r="N4343" s="84" t="str">
        <f aca="false">IF(F4343="P","PHY",IF(F4343="G","G",E4343))</f>
        <v>P</v>
      </c>
      <c r="O4343" s="84" t="str">
        <f aca="false">IF(ISNA(VLOOKUP(G4343,BadCanCurves,1,FALSE())),VLOOKUP(D4343,FOLIOS,6,FALSE()),"not used")</f>
        <v>not used</v>
      </c>
      <c r="P4343" s="84" t="n">
        <f aca="false">IF($N4343="P",VLOOKUP(H4343,PrcBuckets,2,FALSE()),0)</f>
        <v>13</v>
      </c>
      <c r="Q4343" s="84" t="n">
        <f aca="false">IF($N4343="D",VLOOKUP(H4343,BasisBuckets,2,FALSE()),0)</f>
        <v>0</v>
      </c>
      <c r="R4343" s="84" t="n">
        <f aca="false">IF($N4343="PHY",VLOOKUP(H4343,PGDBuckets,2,FALSE()),0)</f>
        <v>0</v>
      </c>
      <c r="S4343" s="84" t="n">
        <f aca="false">IF($N4343="G",VLOOKUP(H4343,PGDBuckets,2,FALSE()),0)</f>
        <v>0</v>
      </c>
      <c r="T4343" s="84" t="n">
        <f aca="false">SUM(P4343:S4343)</f>
        <v>13</v>
      </c>
      <c r="U4343" s="84" t="str">
        <f aca="false">IF(O4343="not used","-",O4343&amp;N4343&amp;T4343)</f>
        <v>-</v>
      </c>
      <c r="V4343" s="84" t="str">
        <f aca="false">IF(O4343="Not Used","-",VLOOKUP(D4343,FOLIOS,7,FALSE())&amp;H4343)</f>
        <v>-</v>
      </c>
      <c r="W4343" s="84" t="str">
        <f aca="false">IF(U4343="-","-",O4343&amp;E4343&amp;H4343)</f>
        <v>-</v>
      </c>
      <c r="X4343" s="85" t="str">
        <f aca="false">D4343&amp;G4343</f>
        <v>FT-CAND-ERMS-PRCNG</v>
      </c>
      <c r="AF4343" s="0" t="str">
        <f aca="false">D4343&amp;V4343</f>
        <v>FT-CAND-ERMS-PRC-</v>
      </c>
    </row>
    <row r="4344" customFormat="false" ht="12.75" hidden="false" customHeight="false" outlineLevel="0" collapsed="false">
      <c r="A4344" s="81" t="n">
        <v>36682</v>
      </c>
      <c r="B4344" s="82" t="s">
        <v>55</v>
      </c>
      <c r="C4344" s="82" t="s">
        <v>56</v>
      </c>
      <c r="D4344" s="82" t="s">
        <v>108</v>
      </c>
      <c r="E4344" s="82" t="s">
        <v>24</v>
      </c>
      <c r="F4344" s="81"/>
      <c r="G4344" s="82" t="s">
        <v>98</v>
      </c>
      <c r="H4344" s="90" t="n">
        <v>40269</v>
      </c>
      <c r="I4344" s="82" t="n">
        <v>0</v>
      </c>
      <c r="J4344" s="82" t="n">
        <v>0</v>
      </c>
      <c r="K4344" s="83" t="n">
        <f aca="false">IF(J4344=0,0,J4344/I4344)</f>
        <v>0</v>
      </c>
      <c r="L4344" s="83" t="n">
        <f aca="false">I4344/UOM</f>
        <v>0</v>
      </c>
      <c r="M4344" s="83" t="n">
        <f aca="false">J4344/UOM</f>
        <v>0</v>
      </c>
      <c r="N4344" s="84" t="str">
        <f aca="false">IF(F4344="P","PHY",IF(F4344="G","G",E4344))</f>
        <v>P</v>
      </c>
      <c r="O4344" s="84" t="str">
        <f aca="false">IF(ISNA(VLOOKUP(G4344,BadCanCurves,1,FALSE())),VLOOKUP(D4344,FOLIOS,6,FALSE()),"not used")</f>
        <v>not used</v>
      </c>
      <c r="P4344" s="84" t="n">
        <f aca="false">IF($N4344="P",VLOOKUP(H4344,PrcBuckets,2,FALSE()),0)</f>
        <v>13</v>
      </c>
      <c r="Q4344" s="84" t="n">
        <f aca="false">IF($N4344="D",VLOOKUP(H4344,BasisBuckets,2,FALSE()),0)</f>
        <v>0</v>
      </c>
      <c r="R4344" s="84" t="n">
        <f aca="false">IF($N4344="PHY",VLOOKUP(H4344,PGDBuckets,2,FALSE()),0)</f>
        <v>0</v>
      </c>
      <c r="S4344" s="84" t="n">
        <f aca="false">IF($N4344="G",VLOOKUP(H4344,PGDBuckets,2,FALSE()),0)</f>
        <v>0</v>
      </c>
      <c r="T4344" s="84" t="n">
        <f aca="false">SUM(P4344:S4344)</f>
        <v>13</v>
      </c>
      <c r="U4344" s="84" t="str">
        <f aca="false">IF(O4344="not used","-",O4344&amp;N4344&amp;T4344)</f>
        <v>-</v>
      </c>
      <c r="V4344" s="84" t="str">
        <f aca="false">IF(O4344="Not Used","-",VLOOKUP(D4344,FOLIOS,7,FALSE())&amp;H4344)</f>
        <v>-</v>
      </c>
      <c r="W4344" s="84" t="str">
        <f aca="false">IF(U4344="-","-",O4344&amp;E4344&amp;H4344)</f>
        <v>-</v>
      </c>
      <c r="X4344" s="85" t="str">
        <f aca="false">D4344&amp;G4344</f>
        <v>FT-CAND-ERMS-PRCNG</v>
      </c>
      <c r="AF4344" s="0" t="str">
        <f aca="false">D4344&amp;V4344</f>
        <v>FT-CAND-ERMS-PRC-</v>
      </c>
    </row>
    <row r="4345" customFormat="false" ht="12.75" hidden="false" customHeight="false" outlineLevel="0" collapsed="false">
      <c r="A4345" s="81" t="n">
        <v>36682</v>
      </c>
      <c r="B4345" s="82" t="s">
        <v>55</v>
      </c>
      <c r="C4345" s="82" t="s">
        <v>56</v>
      </c>
      <c r="D4345" s="82" t="s">
        <v>108</v>
      </c>
      <c r="E4345" s="82" t="s">
        <v>24</v>
      </c>
      <c r="F4345" s="81"/>
      <c r="G4345" s="82" t="s">
        <v>98</v>
      </c>
      <c r="H4345" s="90" t="n">
        <v>40299</v>
      </c>
      <c r="I4345" s="82" t="n">
        <v>0</v>
      </c>
      <c r="J4345" s="82" t="n">
        <v>0</v>
      </c>
      <c r="K4345" s="83" t="n">
        <f aca="false">IF(J4345=0,0,J4345/I4345)</f>
        <v>0</v>
      </c>
      <c r="L4345" s="83" t="n">
        <f aca="false">I4345/UOM</f>
        <v>0</v>
      </c>
      <c r="M4345" s="83" t="n">
        <f aca="false">J4345/UOM</f>
        <v>0</v>
      </c>
      <c r="N4345" s="84" t="str">
        <f aca="false">IF(F4345="P","PHY",IF(F4345="G","G",E4345))</f>
        <v>P</v>
      </c>
      <c r="O4345" s="84" t="str">
        <f aca="false">IF(ISNA(VLOOKUP(G4345,BadCanCurves,1,FALSE())),VLOOKUP(D4345,FOLIOS,6,FALSE()),"not used")</f>
        <v>not used</v>
      </c>
      <c r="P4345" s="84" t="n">
        <f aca="false">IF($N4345="P",VLOOKUP(H4345,PrcBuckets,2,FALSE()),0)</f>
        <v>13</v>
      </c>
      <c r="Q4345" s="84" t="n">
        <f aca="false">IF($N4345="D",VLOOKUP(H4345,BasisBuckets,2,FALSE()),0)</f>
        <v>0</v>
      </c>
      <c r="R4345" s="84" t="n">
        <f aca="false">IF($N4345="PHY",VLOOKUP(H4345,PGDBuckets,2,FALSE()),0)</f>
        <v>0</v>
      </c>
      <c r="S4345" s="84" t="n">
        <f aca="false">IF($N4345="G",VLOOKUP(H4345,PGDBuckets,2,FALSE()),0)</f>
        <v>0</v>
      </c>
      <c r="T4345" s="84" t="n">
        <f aca="false">SUM(P4345:S4345)</f>
        <v>13</v>
      </c>
      <c r="U4345" s="84" t="str">
        <f aca="false">IF(O4345="not used","-",O4345&amp;N4345&amp;T4345)</f>
        <v>-</v>
      </c>
      <c r="V4345" s="84" t="str">
        <f aca="false">IF(O4345="Not Used","-",VLOOKUP(D4345,FOLIOS,7,FALSE())&amp;H4345)</f>
        <v>-</v>
      </c>
      <c r="W4345" s="84" t="str">
        <f aca="false">IF(U4345="-","-",O4345&amp;E4345&amp;H4345)</f>
        <v>-</v>
      </c>
      <c r="X4345" s="85" t="str">
        <f aca="false">D4345&amp;G4345</f>
        <v>FT-CAND-ERMS-PRCNG</v>
      </c>
      <c r="AF4345" s="0" t="str">
        <f aca="false">D4345&amp;V4345</f>
        <v>FT-CAND-ERMS-PRC-</v>
      </c>
    </row>
    <row r="4346" customFormat="false" ht="12.75" hidden="false" customHeight="false" outlineLevel="0" collapsed="false">
      <c r="A4346" s="81" t="n">
        <v>36682</v>
      </c>
      <c r="B4346" s="82" t="s">
        <v>55</v>
      </c>
      <c r="C4346" s="82" t="s">
        <v>56</v>
      </c>
      <c r="D4346" s="82" t="s">
        <v>108</v>
      </c>
      <c r="E4346" s="82" t="s">
        <v>24</v>
      </c>
      <c r="F4346" s="81"/>
      <c r="G4346" s="82" t="s">
        <v>98</v>
      </c>
      <c r="H4346" s="90" t="n">
        <v>40330</v>
      </c>
      <c r="I4346" s="82" t="n">
        <v>0</v>
      </c>
      <c r="J4346" s="82" t="n">
        <v>0</v>
      </c>
      <c r="K4346" s="83" t="n">
        <f aca="false">IF(J4346=0,0,J4346/I4346)</f>
        <v>0</v>
      </c>
      <c r="L4346" s="83" t="n">
        <f aca="false">I4346/UOM</f>
        <v>0</v>
      </c>
      <c r="M4346" s="83" t="n">
        <f aca="false">J4346/UOM</f>
        <v>0</v>
      </c>
      <c r="N4346" s="84" t="str">
        <f aca="false">IF(F4346="P","PHY",IF(F4346="G","G",E4346))</f>
        <v>P</v>
      </c>
      <c r="O4346" s="84" t="str">
        <f aca="false">IF(ISNA(VLOOKUP(G4346,BadCanCurves,1,FALSE())),VLOOKUP(D4346,FOLIOS,6,FALSE()),"not used")</f>
        <v>not used</v>
      </c>
      <c r="P4346" s="84" t="n">
        <f aca="false">IF($N4346="P",VLOOKUP(H4346,PrcBuckets,2,FALSE()),0)</f>
        <v>13</v>
      </c>
      <c r="Q4346" s="84" t="n">
        <f aca="false">IF($N4346="D",VLOOKUP(H4346,BasisBuckets,2,FALSE()),0)</f>
        <v>0</v>
      </c>
      <c r="R4346" s="84" t="n">
        <f aca="false">IF($N4346="PHY",VLOOKUP(H4346,PGDBuckets,2,FALSE()),0)</f>
        <v>0</v>
      </c>
      <c r="S4346" s="84" t="n">
        <f aca="false">IF($N4346="G",VLOOKUP(H4346,PGDBuckets,2,FALSE()),0)</f>
        <v>0</v>
      </c>
      <c r="T4346" s="84" t="n">
        <f aca="false">SUM(P4346:S4346)</f>
        <v>13</v>
      </c>
      <c r="U4346" s="84" t="str">
        <f aca="false">IF(O4346="not used","-",O4346&amp;N4346&amp;T4346)</f>
        <v>-</v>
      </c>
      <c r="V4346" s="84" t="str">
        <f aca="false">IF(O4346="Not Used","-",VLOOKUP(D4346,FOLIOS,7,FALSE())&amp;H4346)</f>
        <v>-</v>
      </c>
      <c r="W4346" s="84" t="str">
        <f aca="false">IF(U4346="-","-",O4346&amp;E4346&amp;H4346)</f>
        <v>-</v>
      </c>
      <c r="X4346" s="85" t="str">
        <f aca="false">D4346&amp;G4346</f>
        <v>FT-CAND-ERMS-PRCNG</v>
      </c>
      <c r="AF4346" s="0" t="str">
        <f aca="false">D4346&amp;V4346</f>
        <v>FT-CAND-ERMS-PRC-</v>
      </c>
    </row>
    <row r="4347" customFormat="false" ht="12.75" hidden="false" customHeight="false" outlineLevel="0" collapsed="false">
      <c r="A4347" s="81" t="n">
        <v>36682</v>
      </c>
      <c r="B4347" s="82" t="s">
        <v>55</v>
      </c>
      <c r="C4347" s="82" t="s">
        <v>56</v>
      </c>
      <c r="D4347" s="82" t="s">
        <v>108</v>
      </c>
      <c r="E4347" s="82" t="s">
        <v>24</v>
      </c>
      <c r="F4347" s="81"/>
      <c r="G4347" s="82" t="s">
        <v>98</v>
      </c>
      <c r="H4347" s="90" t="n">
        <v>40360</v>
      </c>
      <c r="I4347" s="82" t="n">
        <v>0</v>
      </c>
      <c r="J4347" s="82" t="n">
        <v>0</v>
      </c>
      <c r="K4347" s="83" t="n">
        <f aca="false">IF(J4347=0,0,J4347/I4347)</f>
        <v>0</v>
      </c>
      <c r="L4347" s="83" t="n">
        <f aca="false">I4347/UOM</f>
        <v>0</v>
      </c>
      <c r="M4347" s="83" t="n">
        <f aca="false">J4347/UOM</f>
        <v>0</v>
      </c>
      <c r="N4347" s="84" t="str">
        <f aca="false">IF(F4347="P","PHY",IF(F4347="G","G",E4347))</f>
        <v>P</v>
      </c>
      <c r="O4347" s="84" t="str">
        <f aca="false">IF(ISNA(VLOOKUP(G4347,BadCanCurves,1,FALSE())),VLOOKUP(D4347,FOLIOS,6,FALSE()),"not used")</f>
        <v>not used</v>
      </c>
      <c r="P4347" s="84" t="n">
        <f aca="false">IF($N4347="P",VLOOKUP(H4347,PrcBuckets,2,FALSE()),0)</f>
        <v>13</v>
      </c>
      <c r="Q4347" s="84" t="n">
        <f aca="false">IF($N4347="D",VLOOKUP(H4347,BasisBuckets,2,FALSE()),0)</f>
        <v>0</v>
      </c>
      <c r="R4347" s="84" t="n">
        <f aca="false">IF($N4347="PHY",VLOOKUP(H4347,PGDBuckets,2,FALSE()),0)</f>
        <v>0</v>
      </c>
      <c r="S4347" s="84" t="n">
        <f aca="false">IF($N4347="G",VLOOKUP(H4347,PGDBuckets,2,FALSE()),0)</f>
        <v>0</v>
      </c>
      <c r="T4347" s="84" t="n">
        <f aca="false">SUM(P4347:S4347)</f>
        <v>13</v>
      </c>
      <c r="U4347" s="84" t="str">
        <f aca="false">IF(O4347="not used","-",O4347&amp;N4347&amp;T4347)</f>
        <v>-</v>
      </c>
      <c r="V4347" s="84" t="str">
        <f aca="false">IF(O4347="Not Used","-",VLOOKUP(D4347,FOLIOS,7,FALSE())&amp;H4347)</f>
        <v>-</v>
      </c>
      <c r="W4347" s="84" t="str">
        <f aca="false">IF(U4347="-","-",O4347&amp;E4347&amp;H4347)</f>
        <v>-</v>
      </c>
      <c r="X4347" s="85" t="str">
        <f aca="false">D4347&amp;G4347</f>
        <v>FT-CAND-ERMS-PRCNG</v>
      </c>
      <c r="AF4347" s="0" t="str">
        <f aca="false">D4347&amp;V4347</f>
        <v>FT-CAND-ERMS-PRC-</v>
      </c>
    </row>
    <row r="4348" customFormat="false" ht="12.75" hidden="false" customHeight="false" outlineLevel="0" collapsed="false">
      <c r="A4348" s="81" t="n">
        <v>36682</v>
      </c>
      <c r="B4348" s="82" t="s">
        <v>55</v>
      </c>
      <c r="C4348" s="82" t="s">
        <v>56</v>
      </c>
      <c r="D4348" s="82" t="s">
        <v>108</v>
      </c>
      <c r="E4348" s="82" t="s">
        <v>24</v>
      </c>
      <c r="F4348" s="81"/>
      <c r="G4348" s="82" t="s">
        <v>98</v>
      </c>
      <c r="H4348" s="90" t="n">
        <v>40391</v>
      </c>
      <c r="I4348" s="82" t="n">
        <v>0</v>
      </c>
      <c r="J4348" s="82" t="n">
        <v>0</v>
      </c>
      <c r="K4348" s="83" t="n">
        <f aca="false">IF(J4348=0,0,J4348/I4348)</f>
        <v>0</v>
      </c>
      <c r="L4348" s="83" t="n">
        <f aca="false">I4348/UOM</f>
        <v>0</v>
      </c>
      <c r="M4348" s="83" t="n">
        <f aca="false">J4348/UOM</f>
        <v>0</v>
      </c>
      <c r="N4348" s="84" t="str">
        <f aca="false">IF(F4348="P","PHY",IF(F4348="G","G",E4348))</f>
        <v>P</v>
      </c>
      <c r="O4348" s="84" t="str">
        <f aca="false">IF(ISNA(VLOOKUP(G4348,BadCanCurves,1,FALSE())),VLOOKUP(D4348,FOLIOS,6,FALSE()),"not used")</f>
        <v>not used</v>
      </c>
      <c r="P4348" s="84" t="n">
        <f aca="false">IF($N4348="P",VLOOKUP(H4348,PrcBuckets,2,FALSE()),0)</f>
        <v>13</v>
      </c>
      <c r="Q4348" s="84" t="n">
        <f aca="false">IF($N4348="D",VLOOKUP(H4348,BasisBuckets,2,FALSE()),0)</f>
        <v>0</v>
      </c>
      <c r="R4348" s="84" t="n">
        <f aca="false">IF($N4348="PHY",VLOOKUP(H4348,PGDBuckets,2,FALSE()),0)</f>
        <v>0</v>
      </c>
      <c r="S4348" s="84" t="n">
        <f aca="false">IF($N4348="G",VLOOKUP(H4348,PGDBuckets,2,FALSE()),0)</f>
        <v>0</v>
      </c>
      <c r="T4348" s="84" t="n">
        <f aca="false">SUM(P4348:S4348)</f>
        <v>13</v>
      </c>
      <c r="U4348" s="84" t="str">
        <f aca="false">IF(O4348="not used","-",O4348&amp;N4348&amp;T4348)</f>
        <v>-</v>
      </c>
      <c r="V4348" s="84" t="str">
        <f aca="false">IF(O4348="Not Used","-",VLOOKUP(D4348,FOLIOS,7,FALSE())&amp;H4348)</f>
        <v>-</v>
      </c>
      <c r="W4348" s="84" t="str">
        <f aca="false">IF(U4348="-","-",O4348&amp;E4348&amp;H4348)</f>
        <v>-</v>
      </c>
      <c r="X4348" s="85" t="str">
        <f aca="false">D4348&amp;G4348</f>
        <v>FT-CAND-ERMS-PRCNG</v>
      </c>
      <c r="AF4348" s="0" t="str">
        <f aca="false">D4348&amp;V4348</f>
        <v>FT-CAND-ERMS-PRC-</v>
      </c>
    </row>
    <row r="4349" customFormat="false" ht="12.75" hidden="false" customHeight="false" outlineLevel="0" collapsed="false">
      <c r="A4349" s="81" t="n">
        <v>36682</v>
      </c>
      <c r="B4349" s="82" t="s">
        <v>55</v>
      </c>
      <c r="C4349" s="82" t="s">
        <v>56</v>
      </c>
      <c r="D4349" s="82" t="s">
        <v>108</v>
      </c>
      <c r="E4349" s="82" t="s">
        <v>24</v>
      </c>
      <c r="F4349" s="81"/>
      <c r="G4349" s="82" t="s">
        <v>98</v>
      </c>
      <c r="H4349" s="90" t="n">
        <v>40422</v>
      </c>
      <c r="I4349" s="82" t="n">
        <v>0</v>
      </c>
      <c r="J4349" s="82" t="n">
        <v>0</v>
      </c>
      <c r="K4349" s="83" t="n">
        <f aca="false">IF(J4349=0,0,J4349/I4349)</f>
        <v>0</v>
      </c>
      <c r="L4349" s="83" t="n">
        <f aca="false">I4349/UOM</f>
        <v>0</v>
      </c>
      <c r="M4349" s="83" t="n">
        <f aca="false">J4349/UOM</f>
        <v>0</v>
      </c>
      <c r="N4349" s="84" t="str">
        <f aca="false">IF(F4349="P","PHY",IF(F4349="G","G",E4349))</f>
        <v>P</v>
      </c>
      <c r="O4349" s="84" t="str">
        <f aca="false">IF(ISNA(VLOOKUP(G4349,BadCanCurves,1,FALSE())),VLOOKUP(D4349,FOLIOS,6,FALSE()),"not used")</f>
        <v>not used</v>
      </c>
      <c r="P4349" s="84" t="n">
        <f aca="false">IF($N4349="P",VLOOKUP(H4349,PrcBuckets,2,FALSE()),0)</f>
        <v>13</v>
      </c>
      <c r="Q4349" s="84" t="n">
        <f aca="false">IF($N4349="D",VLOOKUP(H4349,BasisBuckets,2,FALSE()),0)</f>
        <v>0</v>
      </c>
      <c r="R4349" s="84" t="n">
        <f aca="false">IF($N4349="PHY",VLOOKUP(H4349,PGDBuckets,2,FALSE()),0)</f>
        <v>0</v>
      </c>
      <c r="S4349" s="84" t="n">
        <f aca="false">IF($N4349="G",VLOOKUP(H4349,PGDBuckets,2,FALSE()),0)</f>
        <v>0</v>
      </c>
      <c r="T4349" s="84" t="n">
        <f aca="false">SUM(P4349:S4349)</f>
        <v>13</v>
      </c>
      <c r="U4349" s="84" t="str">
        <f aca="false">IF(O4349="not used","-",O4349&amp;N4349&amp;T4349)</f>
        <v>-</v>
      </c>
      <c r="V4349" s="84" t="str">
        <f aca="false">IF(O4349="Not Used","-",VLOOKUP(D4349,FOLIOS,7,FALSE())&amp;H4349)</f>
        <v>-</v>
      </c>
      <c r="W4349" s="84" t="str">
        <f aca="false">IF(U4349="-","-",O4349&amp;E4349&amp;H4349)</f>
        <v>-</v>
      </c>
      <c r="X4349" s="85" t="str">
        <f aca="false">D4349&amp;G4349</f>
        <v>FT-CAND-ERMS-PRCNG</v>
      </c>
      <c r="AF4349" s="0" t="str">
        <f aca="false">D4349&amp;V4349</f>
        <v>FT-CAND-ERMS-PRC-</v>
      </c>
    </row>
    <row r="4350" customFormat="false" ht="12.75" hidden="false" customHeight="false" outlineLevel="0" collapsed="false">
      <c r="A4350" s="81" t="n">
        <v>36682</v>
      </c>
      <c r="B4350" s="82" t="s">
        <v>55</v>
      </c>
      <c r="C4350" s="82" t="s">
        <v>56</v>
      </c>
      <c r="D4350" s="82" t="s">
        <v>108</v>
      </c>
      <c r="E4350" s="82" t="s">
        <v>24</v>
      </c>
      <c r="F4350" s="81"/>
      <c r="G4350" s="82" t="s">
        <v>98</v>
      </c>
      <c r="H4350" s="90" t="n">
        <v>40452</v>
      </c>
      <c r="I4350" s="82" t="n">
        <v>0</v>
      </c>
      <c r="J4350" s="82" t="n">
        <v>0</v>
      </c>
      <c r="K4350" s="83" t="n">
        <f aca="false">IF(J4350=0,0,J4350/I4350)</f>
        <v>0</v>
      </c>
      <c r="L4350" s="83" t="n">
        <f aca="false">I4350/UOM</f>
        <v>0</v>
      </c>
      <c r="M4350" s="83" t="n">
        <f aca="false">J4350/UOM</f>
        <v>0</v>
      </c>
      <c r="N4350" s="84" t="str">
        <f aca="false">IF(F4350="P","PHY",IF(F4350="G","G",E4350))</f>
        <v>P</v>
      </c>
      <c r="O4350" s="84" t="str">
        <f aca="false">IF(ISNA(VLOOKUP(G4350,BadCanCurves,1,FALSE())),VLOOKUP(D4350,FOLIOS,6,FALSE()),"not used")</f>
        <v>not used</v>
      </c>
      <c r="P4350" s="84" t="n">
        <f aca="false">IF($N4350="P",VLOOKUP(H4350,PrcBuckets,2,FALSE()),0)</f>
        <v>13</v>
      </c>
      <c r="Q4350" s="84" t="n">
        <f aca="false">IF($N4350="D",VLOOKUP(H4350,BasisBuckets,2,FALSE()),0)</f>
        <v>0</v>
      </c>
      <c r="R4350" s="84" t="n">
        <f aca="false">IF($N4350="PHY",VLOOKUP(H4350,PGDBuckets,2,FALSE()),0)</f>
        <v>0</v>
      </c>
      <c r="S4350" s="84" t="n">
        <f aca="false">IF($N4350="G",VLOOKUP(H4350,PGDBuckets,2,FALSE()),0)</f>
        <v>0</v>
      </c>
      <c r="T4350" s="84" t="n">
        <f aca="false">SUM(P4350:S4350)</f>
        <v>13</v>
      </c>
      <c r="U4350" s="84" t="str">
        <f aca="false">IF(O4350="not used","-",O4350&amp;N4350&amp;T4350)</f>
        <v>-</v>
      </c>
      <c r="V4350" s="84" t="str">
        <f aca="false">IF(O4350="Not Used","-",VLOOKUP(D4350,FOLIOS,7,FALSE())&amp;H4350)</f>
        <v>-</v>
      </c>
      <c r="W4350" s="84" t="str">
        <f aca="false">IF(U4350="-","-",O4350&amp;E4350&amp;H4350)</f>
        <v>-</v>
      </c>
      <c r="X4350" s="85" t="str">
        <f aca="false">D4350&amp;G4350</f>
        <v>FT-CAND-ERMS-PRCNG</v>
      </c>
      <c r="AF4350" s="0" t="str">
        <f aca="false">D4350&amp;V4350</f>
        <v>FT-CAND-ERMS-PRC-</v>
      </c>
    </row>
    <row r="4351" customFormat="false" ht="12.75" hidden="false" customHeight="false" outlineLevel="0" collapsed="false">
      <c r="A4351" s="81" t="n">
        <v>36682</v>
      </c>
      <c r="B4351" s="82" t="s">
        <v>55</v>
      </c>
      <c r="C4351" s="82" t="s">
        <v>56</v>
      </c>
      <c r="D4351" s="82" t="s">
        <v>108</v>
      </c>
      <c r="E4351" s="82" t="s">
        <v>24</v>
      </c>
      <c r="F4351" s="81"/>
      <c r="G4351" s="82" t="s">
        <v>98</v>
      </c>
      <c r="H4351" s="90" t="n">
        <v>40483</v>
      </c>
      <c r="I4351" s="82" t="n">
        <v>0</v>
      </c>
      <c r="J4351" s="82" t="n">
        <v>0</v>
      </c>
      <c r="K4351" s="83" t="n">
        <f aca="false">IF(J4351=0,0,J4351/I4351)</f>
        <v>0</v>
      </c>
      <c r="L4351" s="83" t="n">
        <f aca="false">I4351/UOM</f>
        <v>0</v>
      </c>
      <c r="M4351" s="83" t="n">
        <f aca="false">J4351/UOM</f>
        <v>0</v>
      </c>
      <c r="N4351" s="84" t="str">
        <f aca="false">IF(F4351="P","PHY",IF(F4351="G","G",E4351))</f>
        <v>P</v>
      </c>
      <c r="O4351" s="84" t="str">
        <f aca="false">IF(ISNA(VLOOKUP(G4351,BadCanCurves,1,FALSE())),VLOOKUP(D4351,FOLIOS,6,FALSE()),"not used")</f>
        <v>not used</v>
      </c>
      <c r="P4351" s="84" t="n">
        <f aca="false">IF($N4351="P",VLOOKUP(H4351,PrcBuckets,2,FALSE()),0)</f>
        <v>13</v>
      </c>
      <c r="Q4351" s="84" t="n">
        <f aca="false">IF($N4351="D",VLOOKUP(H4351,BasisBuckets,2,FALSE()),0)</f>
        <v>0</v>
      </c>
      <c r="R4351" s="84" t="n">
        <f aca="false">IF($N4351="PHY",VLOOKUP(H4351,PGDBuckets,2,FALSE()),0)</f>
        <v>0</v>
      </c>
      <c r="S4351" s="84" t="n">
        <f aca="false">IF($N4351="G",VLOOKUP(H4351,PGDBuckets,2,FALSE()),0)</f>
        <v>0</v>
      </c>
      <c r="T4351" s="84" t="n">
        <f aca="false">SUM(P4351:S4351)</f>
        <v>13</v>
      </c>
      <c r="U4351" s="84" t="str">
        <f aca="false">IF(O4351="not used","-",O4351&amp;N4351&amp;T4351)</f>
        <v>-</v>
      </c>
      <c r="V4351" s="84" t="str">
        <f aca="false">IF(O4351="Not Used","-",VLOOKUP(D4351,FOLIOS,7,FALSE())&amp;H4351)</f>
        <v>-</v>
      </c>
      <c r="W4351" s="84" t="str">
        <f aca="false">IF(U4351="-","-",O4351&amp;E4351&amp;H4351)</f>
        <v>-</v>
      </c>
      <c r="X4351" s="85" t="str">
        <f aca="false">D4351&amp;G4351</f>
        <v>FT-CAND-ERMS-PRCNG</v>
      </c>
      <c r="AF4351" s="0" t="str">
        <f aca="false">D4351&amp;V4351</f>
        <v>FT-CAND-ERMS-PRC-</v>
      </c>
    </row>
    <row r="4352" customFormat="false" ht="12.75" hidden="false" customHeight="false" outlineLevel="0" collapsed="false">
      <c r="A4352" s="81" t="n">
        <v>36682</v>
      </c>
      <c r="B4352" s="82" t="s">
        <v>55</v>
      </c>
      <c r="C4352" s="82" t="s">
        <v>56</v>
      </c>
      <c r="D4352" s="82" t="s">
        <v>108</v>
      </c>
      <c r="E4352" s="82" t="s">
        <v>24</v>
      </c>
      <c r="F4352" s="81"/>
      <c r="G4352" s="82" t="s">
        <v>98</v>
      </c>
      <c r="H4352" s="90" t="n">
        <v>40513</v>
      </c>
      <c r="I4352" s="82" t="n">
        <v>0</v>
      </c>
      <c r="J4352" s="82" t="n">
        <v>0</v>
      </c>
      <c r="K4352" s="83" t="n">
        <f aca="false">IF(J4352=0,0,J4352/I4352)</f>
        <v>0</v>
      </c>
      <c r="L4352" s="83" t="n">
        <f aca="false">I4352/UOM</f>
        <v>0</v>
      </c>
      <c r="M4352" s="83" t="n">
        <f aca="false">J4352/UOM</f>
        <v>0</v>
      </c>
      <c r="N4352" s="84" t="str">
        <f aca="false">IF(F4352="P","PHY",IF(F4352="G","G",E4352))</f>
        <v>P</v>
      </c>
      <c r="O4352" s="84" t="str">
        <f aca="false">IF(ISNA(VLOOKUP(G4352,BadCanCurves,1,FALSE())),VLOOKUP(D4352,FOLIOS,6,FALSE()),"not used")</f>
        <v>not used</v>
      </c>
      <c r="P4352" s="84" t="n">
        <f aca="false">IF($N4352="P",VLOOKUP(H4352,PrcBuckets,2,FALSE()),0)</f>
        <v>13</v>
      </c>
      <c r="Q4352" s="84" t="n">
        <f aca="false">IF($N4352="D",VLOOKUP(H4352,BasisBuckets,2,FALSE()),0)</f>
        <v>0</v>
      </c>
      <c r="R4352" s="84" t="n">
        <f aca="false">IF($N4352="PHY",VLOOKUP(H4352,PGDBuckets,2,FALSE()),0)</f>
        <v>0</v>
      </c>
      <c r="S4352" s="84" t="n">
        <f aca="false">IF($N4352="G",VLOOKUP(H4352,PGDBuckets,2,FALSE()),0)</f>
        <v>0</v>
      </c>
      <c r="T4352" s="84" t="n">
        <f aca="false">SUM(P4352:S4352)</f>
        <v>13</v>
      </c>
      <c r="U4352" s="84" t="str">
        <f aca="false">IF(O4352="not used","-",O4352&amp;N4352&amp;T4352)</f>
        <v>-</v>
      </c>
      <c r="V4352" s="84" t="str">
        <f aca="false">IF(O4352="Not Used","-",VLOOKUP(D4352,FOLIOS,7,FALSE())&amp;H4352)</f>
        <v>-</v>
      </c>
      <c r="W4352" s="84" t="str">
        <f aca="false">IF(U4352="-","-",O4352&amp;E4352&amp;H4352)</f>
        <v>-</v>
      </c>
      <c r="X4352" s="85" t="str">
        <f aca="false">D4352&amp;G4352</f>
        <v>FT-CAND-ERMS-PRCNG</v>
      </c>
      <c r="AF4352" s="0" t="str">
        <f aca="false">D4352&amp;V4352</f>
        <v>FT-CAND-ERMS-PRC-</v>
      </c>
    </row>
    <row r="4353" customFormat="false" ht="12.75" hidden="false" customHeight="false" outlineLevel="0" collapsed="false">
      <c r="A4353" s="81" t="n">
        <v>36682</v>
      </c>
      <c r="B4353" s="82" t="s">
        <v>55</v>
      </c>
      <c r="C4353" s="82" t="s">
        <v>56</v>
      </c>
      <c r="D4353" s="82" t="s">
        <v>108</v>
      </c>
      <c r="E4353" s="82" t="s">
        <v>24</v>
      </c>
      <c r="F4353" s="81"/>
      <c r="G4353" s="82" t="s">
        <v>98</v>
      </c>
      <c r="H4353" s="90" t="n">
        <v>40544</v>
      </c>
      <c r="I4353" s="82" t="n">
        <v>0</v>
      </c>
      <c r="J4353" s="82" t="n">
        <v>0</v>
      </c>
      <c r="K4353" s="83" t="n">
        <f aca="false">IF(J4353=0,0,J4353/I4353)</f>
        <v>0</v>
      </c>
      <c r="L4353" s="83" t="n">
        <f aca="false">I4353/UOM</f>
        <v>0</v>
      </c>
      <c r="M4353" s="83" t="n">
        <f aca="false">J4353/UOM</f>
        <v>0</v>
      </c>
      <c r="N4353" s="84" t="str">
        <f aca="false">IF(F4353="P","PHY",IF(F4353="G","G",E4353))</f>
        <v>P</v>
      </c>
      <c r="O4353" s="84" t="str">
        <f aca="false">IF(ISNA(VLOOKUP(G4353,BadCanCurves,1,FALSE())),VLOOKUP(D4353,FOLIOS,6,FALSE()),"not used")</f>
        <v>not used</v>
      </c>
      <c r="P4353" s="84" t="n">
        <f aca="false">IF($N4353="P",VLOOKUP(H4353,PrcBuckets,2,FALSE()),0)</f>
        <v>14</v>
      </c>
      <c r="Q4353" s="84" t="n">
        <f aca="false">IF($N4353="D",VLOOKUP(H4353,BasisBuckets,2,FALSE()),0)</f>
        <v>0</v>
      </c>
      <c r="R4353" s="84" t="n">
        <f aca="false">IF($N4353="PHY",VLOOKUP(H4353,PGDBuckets,2,FALSE()),0)</f>
        <v>0</v>
      </c>
      <c r="S4353" s="84" t="n">
        <f aca="false">IF($N4353="G",VLOOKUP(H4353,PGDBuckets,2,FALSE()),0)</f>
        <v>0</v>
      </c>
      <c r="T4353" s="84" t="n">
        <f aca="false">SUM(P4353:S4353)</f>
        <v>14</v>
      </c>
      <c r="U4353" s="84" t="str">
        <f aca="false">IF(O4353="not used","-",O4353&amp;N4353&amp;T4353)</f>
        <v>-</v>
      </c>
      <c r="V4353" s="84" t="str">
        <f aca="false">IF(O4353="Not Used","-",VLOOKUP(D4353,FOLIOS,7,FALSE())&amp;H4353)</f>
        <v>-</v>
      </c>
      <c r="W4353" s="84" t="str">
        <f aca="false">IF(U4353="-","-",O4353&amp;E4353&amp;H4353)</f>
        <v>-</v>
      </c>
      <c r="X4353" s="85" t="str">
        <f aca="false">D4353&amp;G4353</f>
        <v>FT-CAND-ERMS-PRCNG</v>
      </c>
      <c r="AF4353" s="0" t="str">
        <f aca="false">D4353&amp;V4353</f>
        <v>FT-CAND-ERMS-PRC-</v>
      </c>
    </row>
    <row r="4354" customFormat="false" ht="12.75" hidden="false" customHeight="false" outlineLevel="0" collapsed="false">
      <c r="A4354" s="81" t="n">
        <v>36682</v>
      </c>
      <c r="B4354" s="82" t="s">
        <v>55</v>
      </c>
      <c r="C4354" s="82" t="s">
        <v>56</v>
      </c>
      <c r="D4354" s="82" t="s">
        <v>108</v>
      </c>
      <c r="E4354" s="82" t="s">
        <v>24</v>
      </c>
      <c r="F4354" s="81"/>
      <c r="G4354" s="82" t="s">
        <v>98</v>
      </c>
      <c r="H4354" s="90" t="n">
        <v>40575</v>
      </c>
      <c r="I4354" s="82" t="n">
        <v>0</v>
      </c>
      <c r="J4354" s="82" t="n">
        <v>0</v>
      </c>
      <c r="K4354" s="83" t="n">
        <f aca="false">IF(J4354=0,0,J4354/I4354)</f>
        <v>0</v>
      </c>
      <c r="L4354" s="83" t="n">
        <f aca="false">I4354/UOM</f>
        <v>0</v>
      </c>
      <c r="M4354" s="83" t="n">
        <f aca="false">J4354/UOM</f>
        <v>0</v>
      </c>
      <c r="N4354" s="84" t="str">
        <f aca="false">IF(F4354="P","PHY",IF(F4354="G","G",E4354))</f>
        <v>P</v>
      </c>
      <c r="O4354" s="84" t="str">
        <f aca="false">IF(ISNA(VLOOKUP(G4354,BadCanCurves,1,FALSE())),VLOOKUP(D4354,FOLIOS,6,FALSE()),"not used")</f>
        <v>not used</v>
      </c>
      <c r="P4354" s="84" t="n">
        <f aca="false">IF($N4354="P",VLOOKUP(H4354,PrcBuckets,2,FALSE()),0)</f>
        <v>14</v>
      </c>
      <c r="Q4354" s="84" t="n">
        <f aca="false">IF($N4354="D",VLOOKUP(H4354,BasisBuckets,2,FALSE()),0)</f>
        <v>0</v>
      </c>
      <c r="R4354" s="84" t="n">
        <f aca="false">IF($N4354="PHY",VLOOKUP(H4354,PGDBuckets,2,FALSE()),0)</f>
        <v>0</v>
      </c>
      <c r="S4354" s="84" t="n">
        <f aca="false">IF($N4354="G",VLOOKUP(H4354,PGDBuckets,2,FALSE()),0)</f>
        <v>0</v>
      </c>
      <c r="T4354" s="84" t="n">
        <f aca="false">SUM(P4354:S4354)</f>
        <v>14</v>
      </c>
      <c r="U4354" s="84" t="str">
        <f aca="false">IF(O4354="not used","-",O4354&amp;N4354&amp;T4354)</f>
        <v>-</v>
      </c>
      <c r="V4354" s="84" t="str">
        <f aca="false">IF(O4354="Not Used","-",VLOOKUP(D4354,FOLIOS,7,FALSE())&amp;H4354)</f>
        <v>-</v>
      </c>
      <c r="W4354" s="84" t="str">
        <f aca="false">IF(U4354="-","-",O4354&amp;E4354&amp;H4354)</f>
        <v>-</v>
      </c>
      <c r="X4354" s="85" t="str">
        <f aca="false">D4354&amp;G4354</f>
        <v>FT-CAND-ERMS-PRCNG</v>
      </c>
      <c r="AF4354" s="0" t="str">
        <f aca="false">D4354&amp;V4354</f>
        <v>FT-CAND-ERMS-PRC-</v>
      </c>
    </row>
    <row r="4355" customFormat="false" ht="12.75" hidden="false" customHeight="false" outlineLevel="0" collapsed="false">
      <c r="A4355" s="81" t="n">
        <v>36682</v>
      </c>
      <c r="B4355" s="82" t="s">
        <v>55</v>
      </c>
      <c r="C4355" s="82" t="s">
        <v>56</v>
      </c>
      <c r="D4355" s="82" t="s">
        <v>108</v>
      </c>
      <c r="E4355" s="82" t="s">
        <v>24</v>
      </c>
      <c r="F4355" s="81"/>
      <c r="G4355" s="82" t="s">
        <v>98</v>
      </c>
      <c r="H4355" s="90" t="n">
        <v>40603</v>
      </c>
      <c r="I4355" s="82" t="n">
        <v>0</v>
      </c>
      <c r="J4355" s="82" t="n">
        <v>0</v>
      </c>
      <c r="K4355" s="83" t="n">
        <f aca="false">IF(J4355=0,0,J4355/I4355)</f>
        <v>0</v>
      </c>
      <c r="L4355" s="83" t="n">
        <f aca="false">I4355/UOM</f>
        <v>0</v>
      </c>
      <c r="M4355" s="83" t="n">
        <f aca="false">J4355/UOM</f>
        <v>0</v>
      </c>
      <c r="N4355" s="84" t="str">
        <f aca="false">IF(F4355="P","PHY",IF(F4355="G","G",E4355))</f>
        <v>P</v>
      </c>
      <c r="O4355" s="84" t="str">
        <f aca="false">IF(ISNA(VLOOKUP(G4355,BadCanCurves,1,FALSE())),VLOOKUP(D4355,FOLIOS,6,FALSE()),"not used")</f>
        <v>not used</v>
      </c>
      <c r="P4355" s="84" t="n">
        <f aca="false">IF($N4355="P",VLOOKUP(H4355,PrcBuckets,2,FALSE()),0)</f>
        <v>14</v>
      </c>
      <c r="Q4355" s="84" t="n">
        <f aca="false">IF($N4355="D",VLOOKUP(H4355,BasisBuckets,2,FALSE()),0)</f>
        <v>0</v>
      </c>
      <c r="R4355" s="84" t="n">
        <f aca="false">IF($N4355="PHY",VLOOKUP(H4355,PGDBuckets,2,FALSE()),0)</f>
        <v>0</v>
      </c>
      <c r="S4355" s="84" t="n">
        <f aca="false">IF($N4355="G",VLOOKUP(H4355,PGDBuckets,2,FALSE()),0)</f>
        <v>0</v>
      </c>
      <c r="T4355" s="84" t="n">
        <f aca="false">SUM(P4355:S4355)</f>
        <v>14</v>
      </c>
      <c r="U4355" s="84" t="str">
        <f aca="false">IF(O4355="not used","-",O4355&amp;N4355&amp;T4355)</f>
        <v>-</v>
      </c>
      <c r="V4355" s="84" t="str">
        <f aca="false">IF(O4355="Not Used","-",VLOOKUP(D4355,FOLIOS,7,FALSE())&amp;H4355)</f>
        <v>-</v>
      </c>
      <c r="W4355" s="84" t="str">
        <f aca="false">IF(U4355="-","-",O4355&amp;E4355&amp;H4355)</f>
        <v>-</v>
      </c>
      <c r="X4355" s="85" t="str">
        <f aca="false">D4355&amp;G4355</f>
        <v>FT-CAND-ERMS-PRCNG</v>
      </c>
      <c r="AF4355" s="0" t="str">
        <f aca="false">D4355&amp;V4355</f>
        <v>FT-CAND-ERMS-PRC-</v>
      </c>
    </row>
    <row r="4356" customFormat="false" ht="12.75" hidden="false" customHeight="false" outlineLevel="0" collapsed="false">
      <c r="A4356" s="81" t="n">
        <v>36682</v>
      </c>
      <c r="B4356" s="82" t="s">
        <v>55</v>
      </c>
      <c r="C4356" s="82" t="s">
        <v>56</v>
      </c>
      <c r="D4356" s="82" t="s">
        <v>108</v>
      </c>
      <c r="E4356" s="82" t="s">
        <v>24</v>
      </c>
      <c r="F4356" s="81"/>
      <c r="G4356" s="82" t="s">
        <v>98</v>
      </c>
      <c r="H4356" s="90" t="n">
        <v>40634</v>
      </c>
      <c r="I4356" s="82" t="n">
        <v>0</v>
      </c>
      <c r="J4356" s="82" t="n">
        <v>0</v>
      </c>
      <c r="K4356" s="83" t="n">
        <f aca="false">IF(J4356=0,0,J4356/I4356)</f>
        <v>0</v>
      </c>
      <c r="L4356" s="83" t="n">
        <f aca="false">I4356/UOM</f>
        <v>0</v>
      </c>
      <c r="M4356" s="83" t="n">
        <f aca="false">J4356/UOM</f>
        <v>0</v>
      </c>
      <c r="N4356" s="84" t="str">
        <f aca="false">IF(F4356="P","PHY",IF(F4356="G","G",E4356))</f>
        <v>P</v>
      </c>
      <c r="O4356" s="84" t="str">
        <f aca="false">IF(ISNA(VLOOKUP(G4356,BadCanCurves,1,FALSE())),VLOOKUP(D4356,FOLIOS,6,FALSE()),"not used")</f>
        <v>not used</v>
      </c>
      <c r="P4356" s="84" t="n">
        <f aca="false">IF($N4356="P",VLOOKUP(H4356,PrcBuckets,2,FALSE()),0)</f>
        <v>14</v>
      </c>
      <c r="Q4356" s="84" t="n">
        <f aca="false">IF($N4356="D",VLOOKUP(H4356,BasisBuckets,2,FALSE()),0)</f>
        <v>0</v>
      </c>
      <c r="R4356" s="84" t="n">
        <f aca="false">IF($N4356="PHY",VLOOKUP(H4356,PGDBuckets,2,FALSE()),0)</f>
        <v>0</v>
      </c>
      <c r="S4356" s="84" t="n">
        <f aca="false">IF($N4356="G",VLOOKUP(H4356,PGDBuckets,2,FALSE()),0)</f>
        <v>0</v>
      </c>
      <c r="T4356" s="84" t="n">
        <f aca="false">SUM(P4356:S4356)</f>
        <v>14</v>
      </c>
      <c r="U4356" s="84" t="str">
        <f aca="false">IF(O4356="not used","-",O4356&amp;N4356&amp;T4356)</f>
        <v>-</v>
      </c>
      <c r="V4356" s="84" t="str">
        <f aca="false">IF(O4356="Not Used","-",VLOOKUP(D4356,FOLIOS,7,FALSE())&amp;H4356)</f>
        <v>-</v>
      </c>
      <c r="W4356" s="84" t="str">
        <f aca="false">IF(U4356="-","-",O4356&amp;E4356&amp;H4356)</f>
        <v>-</v>
      </c>
      <c r="X4356" s="85" t="str">
        <f aca="false">D4356&amp;G4356</f>
        <v>FT-CAND-ERMS-PRCNG</v>
      </c>
      <c r="AF4356" s="0" t="str">
        <f aca="false">D4356&amp;V4356</f>
        <v>FT-CAND-ERMS-PRC-</v>
      </c>
    </row>
    <row r="4357" customFormat="false" ht="12.75" hidden="false" customHeight="false" outlineLevel="0" collapsed="false">
      <c r="A4357" s="81" t="n">
        <v>36682</v>
      </c>
      <c r="B4357" s="82" t="s">
        <v>55</v>
      </c>
      <c r="C4357" s="82" t="s">
        <v>56</v>
      </c>
      <c r="D4357" s="82" t="s">
        <v>108</v>
      </c>
      <c r="E4357" s="82" t="s">
        <v>24</v>
      </c>
      <c r="F4357" s="81"/>
      <c r="G4357" s="82" t="s">
        <v>102</v>
      </c>
      <c r="H4357" s="90" t="n">
        <v>36678</v>
      </c>
      <c r="I4357" s="82" t="n">
        <v>0</v>
      </c>
      <c r="J4357" s="82" t="n">
        <v>0</v>
      </c>
      <c r="K4357" s="83" t="n">
        <f aca="false">IF(J4357=0,0,J4357/I4357)</f>
        <v>0</v>
      </c>
      <c r="L4357" s="83" t="n">
        <f aca="false">I4357/UOM</f>
        <v>0</v>
      </c>
      <c r="M4357" s="83" t="n">
        <f aca="false">J4357/UOM</f>
        <v>0</v>
      </c>
      <c r="N4357" s="84" t="str">
        <f aca="false">IF(F4357="P","PHY",IF(F4357="G","G",E4357))</f>
        <v>P</v>
      </c>
      <c r="O4357" s="84" t="str">
        <f aca="false">IF(ISNA(VLOOKUP(G4357,BadCanCurves,1,FALSE())),VLOOKUP(D4357,FOLIOS,6,FALSE()),"not used")</f>
        <v>not used</v>
      </c>
      <c r="P4357" s="84" t="n">
        <f aca="false">IF($N4357="P",VLOOKUP(H4357,PrcBuckets,2,FALSE()),0)</f>
        <v>3</v>
      </c>
      <c r="Q4357" s="84" t="n">
        <f aca="false">IF($N4357="D",VLOOKUP(H4357,BasisBuckets,2,FALSE()),0)</f>
        <v>0</v>
      </c>
      <c r="R4357" s="84" t="n">
        <f aca="false">IF($N4357="PHY",VLOOKUP(H4357,PGDBuckets,2,FALSE()),0)</f>
        <v>0</v>
      </c>
      <c r="S4357" s="84" t="n">
        <f aca="false">IF($N4357="G",VLOOKUP(H4357,PGDBuckets,2,FALSE()),0)</f>
        <v>0</v>
      </c>
      <c r="T4357" s="84" t="n">
        <f aca="false">SUM(P4357:S4357)</f>
        <v>3</v>
      </c>
      <c r="U4357" s="84" t="str">
        <f aca="false">IF(O4357="not used","-",O4357&amp;N4357&amp;T4357)</f>
        <v>-</v>
      </c>
      <c r="V4357" s="84" t="str">
        <f aca="false">IF(O4357="Not Used","-",VLOOKUP(D4357,FOLIOS,7,FALSE())&amp;H4357)</f>
        <v>-</v>
      </c>
      <c r="W4357" s="84" t="str">
        <f aca="false">IF(U4357="-","-",O4357&amp;E4357&amp;H4357)</f>
        <v>-</v>
      </c>
      <c r="X4357" s="85" t="str">
        <f aca="false">D4357&amp;G4357</f>
        <v>FT-CAND-ERMS-PRCNGMR-AECO/C</v>
      </c>
      <c r="AF4357" s="0" t="str">
        <f aca="false">D4357&amp;V4357</f>
        <v>FT-CAND-ERMS-PRC-</v>
      </c>
    </row>
    <row r="4358" customFormat="false" ht="12.75" hidden="false" customHeight="false" outlineLevel="0" collapsed="false">
      <c r="A4358" s="81" t="n">
        <v>36682</v>
      </c>
      <c r="B4358" s="82" t="s">
        <v>55</v>
      </c>
      <c r="C4358" s="82" t="s">
        <v>56</v>
      </c>
      <c r="D4358" s="82" t="s">
        <v>108</v>
      </c>
      <c r="E4358" s="82" t="s">
        <v>24</v>
      </c>
      <c r="F4358" s="81"/>
      <c r="G4358" s="82" t="s">
        <v>102</v>
      </c>
      <c r="H4358" s="90" t="n">
        <v>36708</v>
      </c>
      <c r="I4358" s="82" t="n">
        <v>0</v>
      </c>
      <c r="J4358" s="82" t="n">
        <v>0</v>
      </c>
      <c r="K4358" s="83" t="n">
        <f aca="false">IF(J4358=0,0,J4358/I4358)</f>
        <v>0</v>
      </c>
      <c r="L4358" s="83" t="n">
        <f aca="false">I4358/UOM</f>
        <v>0</v>
      </c>
      <c r="M4358" s="83" t="n">
        <f aca="false">J4358/UOM</f>
        <v>0</v>
      </c>
      <c r="N4358" s="84" t="str">
        <f aca="false">IF(F4358="P","PHY",IF(F4358="G","G",E4358))</f>
        <v>P</v>
      </c>
      <c r="O4358" s="84" t="str">
        <f aca="false">IF(ISNA(VLOOKUP(G4358,BadCanCurves,1,FALSE())),VLOOKUP(D4358,FOLIOS,6,FALSE()),"not used")</f>
        <v>not used</v>
      </c>
      <c r="P4358" s="84" t="n">
        <f aca="false">IF($N4358="P",VLOOKUP(H4358,PrcBuckets,2,FALSE()),0)</f>
        <v>4</v>
      </c>
      <c r="Q4358" s="84" t="n">
        <f aca="false">IF($N4358="D",VLOOKUP(H4358,BasisBuckets,2,FALSE()),0)</f>
        <v>0</v>
      </c>
      <c r="R4358" s="84" t="n">
        <f aca="false">IF($N4358="PHY",VLOOKUP(H4358,PGDBuckets,2,FALSE()),0)</f>
        <v>0</v>
      </c>
      <c r="S4358" s="84" t="n">
        <f aca="false">IF($N4358="G",VLOOKUP(H4358,PGDBuckets,2,FALSE()),0)</f>
        <v>0</v>
      </c>
      <c r="T4358" s="84" t="n">
        <f aca="false">SUM(P4358:S4358)</f>
        <v>4</v>
      </c>
      <c r="U4358" s="84" t="str">
        <f aca="false">IF(O4358="not used","-",O4358&amp;N4358&amp;T4358)</f>
        <v>-</v>
      </c>
      <c r="V4358" s="84" t="str">
        <f aca="false">IF(O4358="Not Used","-",VLOOKUP(D4358,FOLIOS,7,FALSE())&amp;H4358)</f>
        <v>-</v>
      </c>
      <c r="W4358" s="84" t="str">
        <f aca="false">IF(U4358="-","-",O4358&amp;E4358&amp;H4358)</f>
        <v>-</v>
      </c>
      <c r="X4358" s="85" t="str">
        <f aca="false">D4358&amp;G4358</f>
        <v>FT-CAND-ERMS-PRCNGMR-AECO/C</v>
      </c>
      <c r="AF4358" s="0" t="str">
        <f aca="false">D4358&amp;V4358</f>
        <v>FT-CAND-ERMS-PRC-</v>
      </c>
    </row>
    <row r="4359" customFormat="false" ht="12.75" hidden="false" customHeight="false" outlineLevel="0" collapsed="false">
      <c r="A4359" s="81" t="n">
        <v>36682</v>
      </c>
      <c r="B4359" s="82" t="s">
        <v>55</v>
      </c>
      <c r="C4359" s="82" t="s">
        <v>56</v>
      </c>
      <c r="D4359" s="82" t="s">
        <v>108</v>
      </c>
      <c r="E4359" s="82" t="s">
        <v>24</v>
      </c>
      <c r="F4359" s="81"/>
      <c r="G4359" s="82" t="s">
        <v>102</v>
      </c>
      <c r="H4359" s="90" t="n">
        <v>36739</v>
      </c>
      <c r="I4359" s="82" t="n">
        <v>0</v>
      </c>
      <c r="J4359" s="82" t="n">
        <v>0</v>
      </c>
      <c r="K4359" s="83" t="n">
        <f aca="false">IF(J4359=0,0,J4359/I4359)</f>
        <v>0</v>
      </c>
      <c r="L4359" s="83" t="n">
        <f aca="false">I4359/UOM</f>
        <v>0</v>
      </c>
      <c r="M4359" s="83" t="n">
        <f aca="false">J4359/UOM</f>
        <v>0</v>
      </c>
      <c r="N4359" s="84" t="str">
        <f aca="false">IF(F4359="P","PHY",IF(F4359="G","G",E4359))</f>
        <v>P</v>
      </c>
      <c r="O4359" s="84" t="str">
        <f aca="false">IF(ISNA(VLOOKUP(G4359,BadCanCurves,1,FALSE())),VLOOKUP(D4359,FOLIOS,6,FALSE()),"not used")</f>
        <v>not used</v>
      </c>
      <c r="P4359" s="84" t="n">
        <f aca="false">IF($N4359="P",VLOOKUP(H4359,PrcBuckets,2,FALSE()),0)</f>
        <v>5</v>
      </c>
      <c r="Q4359" s="84" t="n">
        <f aca="false">IF($N4359="D",VLOOKUP(H4359,BasisBuckets,2,FALSE()),0)</f>
        <v>0</v>
      </c>
      <c r="R4359" s="84" t="n">
        <f aca="false">IF($N4359="PHY",VLOOKUP(H4359,PGDBuckets,2,FALSE()),0)</f>
        <v>0</v>
      </c>
      <c r="S4359" s="84" t="n">
        <f aca="false">IF($N4359="G",VLOOKUP(H4359,PGDBuckets,2,FALSE()),0)</f>
        <v>0</v>
      </c>
      <c r="T4359" s="84" t="n">
        <f aca="false">SUM(P4359:S4359)</f>
        <v>5</v>
      </c>
      <c r="U4359" s="84" t="str">
        <f aca="false">IF(O4359="not used","-",O4359&amp;N4359&amp;T4359)</f>
        <v>-</v>
      </c>
      <c r="V4359" s="84" t="str">
        <f aca="false">IF(O4359="Not Used","-",VLOOKUP(D4359,FOLIOS,7,FALSE())&amp;H4359)</f>
        <v>-</v>
      </c>
      <c r="W4359" s="84" t="str">
        <f aca="false">IF(U4359="-","-",O4359&amp;E4359&amp;H4359)</f>
        <v>-</v>
      </c>
      <c r="X4359" s="85" t="str">
        <f aca="false">D4359&amp;G4359</f>
        <v>FT-CAND-ERMS-PRCNGMR-AECO/C</v>
      </c>
      <c r="AF4359" s="0" t="str">
        <f aca="false">D4359&amp;V4359</f>
        <v>FT-CAND-ERMS-PRC-</v>
      </c>
    </row>
    <row r="4360" customFormat="false" ht="12.75" hidden="false" customHeight="false" outlineLevel="0" collapsed="false">
      <c r="A4360" s="81" t="n">
        <v>36682</v>
      </c>
      <c r="B4360" s="82" t="s">
        <v>55</v>
      </c>
      <c r="C4360" s="82" t="s">
        <v>56</v>
      </c>
      <c r="D4360" s="82" t="s">
        <v>108</v>
      </c>
      <c r="E4360" s="82" t="s">
        <v>24</v>
      </c>
      <c r="F4360" s="81"/>
      <c r="G4360" s="82" t="s">
        <v>102</v>
      </c>
      <c r="H4360" s="90" t="n">
        <v>36770</v>
      </c>
      <c r="I4360" s="82" t="n">
        <v>0</v>
      </c>
      <c r="J4360" s="82" t="n">
        <v>0</v>
      </c>
      <c r="K4360" s="83" t="n">
        <f aca="false">IF(J4360=0,0,J4360/I4360)</f>
        <v>0</v>
      </c>
      <c r="L4360" s="83" t="n">
        <f aca="false">I4360/UOM</f>
        <v>0</v>
      </c>
      <c r="M4360" s="83" t="n">
        <f aca="false">J4360/UOM</f>
        <v>0</v>
      </c>
      <c r="N4360" s="84" t="str">
        <f aca="false">IF(F4360="P","PHY",IF(F4360="G","G",E4360))</f>
        <v>P</v>
      </c>
      <c r="O4360" s="84" t="str">
        <f aca="false">IF(ISNA(VLOOKUP(G4360,BadCanCurves,1,FALSE())),VLOOKUP(D4360,FOLIOS,6,FALSE()),"not used")</f>
        <v>not used</v>
      </c>
      <c r="P4360" s="84" t="n">
        <f aca="false">IF($N4360="P",VLOOKUP(H4360,PrcBuckets,2,FALSE()),0)</f>
        <v>6</v>
      </c>
      <c r="Q4360" s="84" t="n">
        <f aca="false">IF($N4360="D",VLOOKUP(H4360,BasisBuckets,2,FALSE()),0)</f>
        <v>0</v>
      </c>
      <c r="R4360" s="84" t="n">
        <f aca="false">IF($N4360="PHY",VLOOKUP(H4360,PGDBuckets,2,FALSE()),0)</f>
        <v>0</v>
      </c>
      <c r="S4360" s="84" t="n">
        <f aca="false">IF($N4360="G",VLOOKUP(H4360,PGDBuckets,2,FALSE()),0)</f>
        <v>0</v>
      </c>
      <c r="T4360" s="84" t="n">
        <f aca="false">SUM(P4360:S4360)</f>
        <v>6</v>
      </c>
      <c r="U4360" s="84" t="str">
        <f aca="false">IF(O4360="not used","-",O4360&amp;N4360&amp;T4360)</f>
        <v>-</v>
      </c>
      <c r="V4360" s="84" t="str">
        <f aca="false">IF(O4360="Not Used","-",VLOOKUP(D4360,FOLIOS,7,FALSE())&amp;H4360)</f>
        <v>-</v>
      </c>
      <c r="W4360" s="84" t="str">
        <f aca="false">IF(U4360="-","-",O4360&amp;E4360&amp;H4360)</f>
        <v>-</v>
      </c>
      <c r="X4360" s="85" t="str">
        <f aca="false">D4360&amp;G4360</f>
        <v>FT-CAND-ERMS-PRCNGMR-AECO/C</v>
      </c>
      <c r="AF4360" s="0" t="str">
        <f aca="false">D4360&amp;V4360</f>
        <v>FT-CAND-ERMS-PRC-</v>
      </c>
    </row>
    <row r="4361" customFormat="false" ht="12.75" hidden="false" customHeight="false" outlineLevel="0" collapsed="false">
      <c r="A4361" s="81" t="n">
        <v>36682</v>
      </c>
      <c r="B4361" s="82" t="s">
        <v>55</v>
      </c>
      <c r="C4361" s="82" t="s">
        <v>56</v>
      </c>
      <c r="D4361" s="82" t="s">
        <v>108</v>
      </c>
      <c r="E4361" s="82" t="s">
        <v>24</v>
      </c>
      <c r="F4361" s="81"/>
      <c r="G4361" s="82" t="s">
        <v>102</v>
      </c>
      <c r="H4361" s="90" t="n">
        <v>36800</v>
      </c>
      <c r="I4361" s="82" t="n">
        <v>0</v>
      </c>
      <c r="J4361" s="82" t="n">
        <v>0</v>
      </c>
      <c r="K4361" s="83" t="n">
        <f aca="false">IF(J4361=0,0,J4361/I4361)</f>
        <v>0</v>
      </c>
      <c r="L4361" s="83" t="n">
        <f aca="false">I4361/UOM</f>
        <v>0</v>
      </c>
      <c r="M4361" s="83" t="n">
        <f aca="false">J4361/UOM</f>
        <v>0</v>
      </c>
      <c r="N4361" s="84" t="str">
        <f aca="false">IF(F4361="P","PHY",IF(F4361="G","G",E4361))</f>
        <v>P</v>
      </c>
      <c r="O4361" s="84" t="str">
        <f aca="false">IF(ISNA(VLOOKUP(G4361,BadCanCurves,1,FALSE())),VLOOKUP(D4361,FOLIOS,6,FALSE()),"not used")</f>
        <v>not used</v>
      </c>
      <c r="P4361" s="84" t="n">
        <f aca="false">IF($N4361="P",VLOOKUP(H4361,PrcBuckets,2,FALSE()),0)</f>
        <v>7</v>
      </c>
      <c r="Q4361" s="84" t="n">
        <f aca="false">IF($N4361="D",VLOOKUP(H4361,BasisBuckets,2,FALSE()),0)</f>
        <v>0</v>
      </c>
      <c r="R4361" s="84" t="n">
        <f aca="false">IF($N4361="PHY",VLOOKUP(H4361,PGDBuckets,2,FALSE()),0)</f>
        <v>0</v>
      </c>
      <c r="S4361" s="84" t="n">
        <f aca="false">IF($N4361="G",VLOOKUP(H4361,PGDBuckets,2,FALSE()),0)</f>
        <v>0</v>
      </c>
      <c r="T4361" s="84" t="n">
        <f aca="false">SUM(P4361:S4361)</f>
        <v>7</v>
      </c>
      <c r="U4361" s="84" t="str">
        <f aca="false">IF(O4361="not used","-",O4361&amp;N4361&amp;T4361)</f>
        <v>-</v>
      </c>
      <c r="V4361" s="84" t="str">
        <f aca="false">IF(O4361="Not Used","-",VLOOKUP(D4361,FOLIOS,7,FALSE())&amp;H4361)</f>
        <v>-</v>
      </c>
      <c r="W4361" s="84" t="str">
        <f aca="false">IF(U4361="-","-",O4361&amp;E4361&amp;H4361)</f>
        <v>-</v>
      </c>
      <c r="X4361" s="85" t="str">
        <f aca="false">D4361&amp;G4361</f>
        <v>FT-CAND-ERMS-PRCNGMR-AECO/C</v>
      </c>
      <c r="AF4361" s="0" t="str">
        <f aca="false">D4361&amp;V4361</f>
        <v>FT-CAND-ERMS-PRC-</v>
      </c>
    </row>
    <row r="4362" customFormat="false" ht="12.75" hidden="false" customHeight="false" outlineLevel="0" collapsed="false">
      <c r="A4362" s="81" t="n">
        <v>36682</v>
      </c>
      <c r="B4362" s="82" t="s">
        <v>55</v>
      </c>
      <c r="C4362" s="82" t="s">
        <v>56</v>
      </c>
      <c r="D4362" s="82" t="s">
        <v>108</v>
      </c>
      <c r="E4362" s="82" t="s">
        <v>24</v>
      </c>
      <c r="F4362" s="81"/>
      <c r="G4362" s="82" t="s">
        <v>102</v>
      </c>
      <c r="H4362" s="90" t="n">
        <v>36831</v>
      </c>
      <c r="I4362" s="82" t="n">
        <v>0</v>
      </c>
      <c r="J4362" s="82" t="n">
        <v>0</v>
      </c>
      <c r="K4362" s="83" t="n">
        <f aca="false">IF(J4362=0,0,J4362/I4362)</f>
        <v>0</v>
      </c>
      <c r="L4362" s="83" t="n">
        <f aca="false">I4362/UOM</f>
        <v>0</v>
      </c>
      <c r="M4362" s="83" t="n">
        <f aca="false">J4362/UOM</f>
        <v>0</v>
      </c>
      <c r="N4362" s="84" t="str">
        <f aca="false">IF(F4362="P","PHY",IF(F4362="G","G",E4362))</f>
        <v>P</v>
      </c>
      <c r="O4362" s="84" t="str">
        <f aca="false">IF(ISNA(VLOOKUP(G4362,BadCanCurves,1,FALSE())),VLOOKUP(D4362,FOLIOS,6,FALSE()),"not used")</f>
        <v>not used</v>
      </c>
      <c r="P4362" s="84" t="n">
        <f aca="false">IF($N4362="P",VLOOKUP(H4362,PrcBuckets,2,FALSE()),0)</f>
        <v>8</v>
      </c>
      <c r="Q4362" s="84" t="n">
        <f aca="false">IF($N4362="D",VLOOKUP(H4362,BasisBuckets,2,FALSE()),0)</f>
        <v>0</v>
      </c>
      <c r="R4362" s="84" t="n">
        <f aca="false">IF($N4362="PHY",VLOOKUP(H4362,PGDBuckets,2,FALSE()),0)</f>
        <v>0</v>
      </c>
      <c r="S4362" s="84" t="n">
        <f aca="false">IF($N4362="G",VLOOKUP(H4362,PGDBuckets,2,FALSE()),0)</f>
        <v>0</v>
      </c>
      <c r="T4362" s="84" t="n">
        <f aca="false">SUM(P4362:S4362)</f>
        <v>8</v>
      </c>
      <c r="U4362" s="84" t="str">
        <f aca="false">IF(O4362="not used","-",O4362&amp;N4362&amp;T4362)</f>
        <v>-</v>
      </c>
      <c r="V4362" s="84" t="str">
        <f aca="false">IF(O4362="Not Used","-",VLOOKUP(D4362,FOLIOS,7,FALSE())&amp;H4362)</f>
        <v>-</v>
      </c>
      <c r="W4362" s="84" t="str">
        <f aca="false">IF(U4362="-","-",O4362&amp;E4362&amp;H4362)</f>
        <v>-</v>
      </c>
      <c r="X4362" s="85" t="str">
        <f aca="false">D4362&amp;G4362</f>
        <v>FT-CAND-ERMS-PRCNGMR-AECO/C</v>
      </c>
      <c r="AF4362" s="0" t="str">
        <f aca="false">D4362&amp;V4362</f>
        <v>FT-CAND-ERMS-PRC-</v>
      </c>
    </row>
    <row r="4363" customFormat="false" ht="12.75" hidden="false" customHeight="false" outlineLevel="0" collapsed="false">
      <c r="A4363" s="81" t="n">
        <v>36682</v>
      </c>
      <c r="B4363" s="82" t="s">
        <v>55</v>
      </c>
      <c r="C4363" s="82" t="s">
        <v>56</v>
      </c>
      <c r="D4363" s="82" t="s">
        <v>108</v>
      </c>
      <c r="E4363" s="82" t="s">
        <v>24</v>
      </c>
      <c r="F4363" s="81"/>
      <c r="G4363" s="82" t="s">
        <v>102</v>
      </c>
      <c r="H4363" s="90" t="n">
        <v>36861</v>
      </c>
      <c r="I4363" s="82" t="n">
        <v>0</v>
      </c>
      <c r="J4363" s="82" t="n">
        <v>0</v>
      </c>
      <c r="K4363" s="83" t="n">
        <f aca="false">IF(J4363=0,0,J4363/I4363)</f>
        <v>0</v>
      </c>
      <c r="L4363" s="83" t="n">
        <f aca="false">I4363/UOM</f>
        <v>0</v>
      </c>
      <c r="M4363" s="83" t="n">
        <f aca="false">J4363/UOM</f>
        <v>0</v>
      </c>
      <c r="N4363" s="84" t="str">
        <f aca="false">IF(F4363="P","PHY",IF(F4363="G","G",E4363))</f>
        <v>P</v>
      </c>
      <c r="O4363" s="84" t="str">
        <f aca="false">IF(ISNA(VLOOKUP(G4363,BadCanCurves,1,FALSE())),VLOOKUP(D4363,FOLIOS,6,FALSE()),"not used")</f>
        <v>not used</v>
      </c>
      <c r="P4363" s="84" t="n">
        <f aca="false">IF($N4363="P",VLOOKUP(H4363,PrcBuckets,2,FALSE()),0)</f>
        <v>8</v>
      </c>
      <c r="Q4363" s="84" t="n">
        <f aca="false">IF($N4363="D",VLOOKUP(H4363,BasisBuckets,2,FALSE()),0)</f>
        <v>0</v>
      </c>
      <c r="R4363" s="84" t="n">
        <f aca="false">IF($N4363="PHY",VLOOKUP(H4363,PGDBuckets,2,FALSE()),0)</f>
        <v>0</v>
      </c>
      <c r="S4363" s="84" t="n">
        <f aca="false">IF($N4363="G",VLOOKUP(H4363,PGDBuckets,2,FALSE()),0)</f>
        <v>0</v>
      </c>
      <c r="T4363" s="84" t="n">
        <f aca="false">SUM(P4363:S4363)</f>
        <v>8</v>
      </c>
      <c r="U4363" s="84" t="str">
        <f aca="false">IF(O4363="not used","-",O4363&amp;N4363&amp;T4363)</f>
        <v>-</v>
      </c>
      <c r="V4363" s="84" t="str">
        <f aca="false">IF(O4363="Not Used","-",VLOOKUP(D4363,FOLIOS,7,FALSE())&amp;H4363)</f>
        <v>-</v>
      </c>
      <c r="W4363" s="84" t="str">
        <f aca="false">IF(U4363="-","-",O4363&amp;E4363&amp;H4363)</f>
        <v>-</v>
      </c>
      <c r="X4363" s="85" t="str">
        <f aca="false">D4363&amp;G4363</f>
        <v>FT-CAND-ERMS-PRCNGMR-AECO/C</v>
      </c>
      <c r="AF4363" s="0" t="str">
        <f aca="false">D4363&amp;V4363</f>
        <v>FT-CAND-ERMS-PRC-</v>
      </c>
    </row>
    <row r="4364" customFormat="false" ht="12.75" hidden="false" customHeight="false" outlineLevel="0" collapsed="false">
      <c r="A4364" s="81" t="n">
        <v>36682</v>
      </c>
      <c r="B4364" s="82" t="s">
        <v>55</v>
      </c>
      <c r="C4364" s="82" t="s">
        <v>56</v>
      </c>
      <c r="D4364" s="82" t="s">
        <v>108</v>
      </c>
      <c r="E4364" s="82" t="s">
        <v>24</v>
      </c>
      <c r="F4364" s="81"/>
      <c r="G4364" s="82" t="s">
        <v>102</v>
      </c>
      <c r="H4364" s="90" t="n">
        <v>36892</v>
      </c>
      <c r="I4364" s="82" t="n">
        <v>0</v>
      </c>
      <c r="J4364" s="82" t="n">
        <v>0</v>
      </c>
      <c r="K4364" s="83" t="n">
        <f aca="false">IF(J4364=0,0,J4364/I4364)</f>
        <v>0</v>
      </c>
      <c r="L4364" s="83" t="n">
        <f aca="false">I4364/UOM</f>
        <v>0</v>
      </c>
      <c r="M4364" s="83" t="n">
        <f aca="false">J4364/UOM</f>
        <v>0</v>
      </c>
      <c r="N4364" s="84" t="str">
        <f aca="false">IF(F4364="P","PHY",IF(F4364="G","G",E4364))</f>
        <v>P</v>
      </c>
      <c r="O4364" s="84" t="str">
        <f aca="false">IF(ISNA(VLOOKUP(G4364,BadCanCurves,1,FALSE())),VLOOKUP(D4364,FOLIOS,6,FALSE()),"not used")</f>
        <v>not used</v>
      </c>
      <c r="P4364" s="84" t="n">
        <f aca="false">IF($N4364="P",VLOOKUP(H4364,PrcBuckets,2,FALSE()),0)</f>
        <v>9</v>
      </c>
      <c r="Q4364" s="84" t="n">
        <f aca="false">IF($N4364="D",VLOOKUP(H4364,BasisBuckets,2,FALSE()),0)</f>
        <v>0</v>
      </c>
      <c r="R4364" s="84" t="n">
        <f aca="false">IF($N4364="PHY",VLOOKUP(H4364,PGDBuckets,2,FALSE()),0)</f>
        <v>0</v>
      </c>
      <c r="S4364" s="84" t="n">
        <f aca="false">IF($N4364="G",VLOOKUP(H4364,PGDBuckets,2,FALSE()),0)</f>
        <v>0</v>
      </c>
      <c r="T4364" s="84" t="n">
        <f aca="false">SUM(P4364:S4364)</f>
        <v>9</v>
      </c>
      <c r="U4364" s="84" t="str">
        <f aca="false">IF(O4364="not used","-",O4364&amp;N4364&amp;T4364)</f>
        <v>-</v>
      </c>
      <c r="V4364" s="84" t="str">
        <f aca="false">IF(O4364="Not Used","-",VLOOKUP(D4364,FOLIOS,7,FALSE())&amp;H4364)</f>
        <v>-</v>
      </c>
      <c r="W4364" s="84" t="str">
        <f aca="false">IF(U4364="-","-",O4364&amp;E4364&amp;H4364)</f>
        <v>-</v>
      </c>
      <c r="X4364" s="85" t="str">
        <f aca="false">D4364&amp;G4364</f>
        <v>FT-CAND-ERMS-PRCNGMR-AECO/C</v>
      </c>
      <c r="AF4364" s="0" t="str">
        <f aca="false">D4364&amp;V4364</f>
        <v>FT-CAND-ERMS-PRC-</v>
      </c>
    </row>
    <row r="4365" customFormat="false" ht="12.75" hidden="false" customHeight="false" outlineLevel="0" collapsed="false">
      <c r="A4365" s="81" t="n">
        <v>36682</v>
      </c>
      <c r="B4365" s="82" t="s">
        <v>55</v>
      </c>
      <c r="C4365" s="82" t="s">
        <v>56</v>
      </c>
      <c r="D4365" s="82" t="s">
        <v>108</v>
      </c>
      <c r="E4365" s="82" t="s">
        <v>24</v>
      </c>
      <c r="F4365" s="81"/>
      <c r="G4365" s="82" t="s">
        <v>102</v>
      </c>
      <c r="H4365" s="90" t="n">
        <v>36923</v>
      </c>
      <c r="I4365" s="82" t="n">
        <v>0</v>
      </c>
      <c r="J4365" s="82" t="n">
        <v>0</v>
      </c>
      <c r="K4365" s="83" t="n">
        <f aca="false">IF(J4365=0,0,J4365/I4365)</f>
        <v>0</v>
      </c>
      <c r="L4365" s="83" t="n">
        <f aca="false">I4365/UOM</f>
        <v>0</v>
      </c>
      <c r="M4365" s="83" t="n">
        <f aca="false">J4365/UOM</f>
        <v>0</v>
      </c>
      <c r="N4365" s="84" t="str">
        <f aca="false">IF(F4365="P","PHY",IF(F4365="G","G",E4365))</f>
        <v>P</v>
      </c>
      <c r="O4365" s="84" t="str">
        <f aca="false">IF(ISNA(VLOOKUP(G4365,BadCanCurves,1,FALSE())),VLOOKUP(D4365,FOLIOS,6,FALSE()),"not used")</f>
        <v>not used</v>
      </c>
      <c r="P4365" s="84" t="n">
        <f aca="false">IF($N4365="P",VLOOKUP(H4365,PrcBuckets,2,FALSE()),0)</f>
        <v>9</v>
      </c>
      <c r="Q4365" s="84" t="n">
        <f aca="false">IF($N4365="D",VLOOKUP(H4365,BasisBuckets,2,FALSE()),0)</f>
        <v>0</v>
      </c>
      <c r="R4365" s="84" t="n">
        <f aca="false">IF($N4365="PHY",VLOOKUP(H4365,PGDBuckets,2,FALSE()),0)</f>
        <v>0</v>
      </c>
      <c r="S4365" s="84" t="n">
        <f aca="false">IF($N4365="G",VLOOKUP(H4365,PGDBuckets,2,FALSE()),0)</f>
        <v>0</v>
      </c>
      <c r="T4365" s="84" t="n">
        <f aca="false">SUM(P4365:S4365)</f>
        <v>9</v>
      </c>
      <c r="U4365" s="84" t="str">
        <f aca="false">IF(O4365="not used","-",O4365&amp;N4365&amp;T4365)</f>
        <v>-</v>
      </c>
      <c r="V4365" s="84" t="str">
        <f aca="false">IF(O4365="Not Used","-",VLOOKUP(D4365,FOLIOS,7,FALSE())&amp;H4365)</f>
        <v>-</v>
      </c>
      <c r="W4365" s="84" t="str">
        <f aca="false">IF(U4365="-","-",O4365&amp;E4365&amp;H4365)</f>
        <v>-</v>
      </c>
      <c r="X4365" s="85" t="str">
        <f aca="false">D4365&amp;G4365</f>
        <v>FT-CAND-ERMS-PRCNGMR-AECO/C</v>
      </c>
      <c r="AF4365" s="0" t="str">
        <f aca="false">D4365&amp;V4365</f>
        <v>FT-CAND-ERMS-PRC-</v>
      </c>
    </row>
    <row r="4366" customFormat="false" ht="12.75" hidden="false" customHeight="false" outlineLevel="0" collapsed="false">
      <c r="A4366" s="81" t="n">
        <v>36682</v>
      </c>
      <c r="B4366" s="82" t="s">
        <v>55</v>
      </c>
      <c r="C4366" s="82" t="s">
        <v>56</v>
      </c>
      <c r="D4366" s="82" t="s">
        <v>108</v>
      </c>
      <c r="E4366" s="82" t="s">
        <v>24</v>
      </c>
      <c r="F4366" s="81"/>
      <c r="G4366" s="82" t="s">
        <v>102</v>
      </c>
      <c r="H4366" s="90" t="n">
        <v>36951</v>
      </c>
      <c r="I4366" s="82" t="n">
        <v>0</v>
      </c>
      <c r="J4366" s="82" t="n">
        <v>0</v>
      </c>
      <c r="K4366" s="83" t="n">
        <f aca="false">IF(J4366=0,0,J4366/I4366)</f>
        <v>0</v>
      </c>
      <c r="L4366" s="83" t="n">
        <f aca="false">I4366/UOM</f>
        <v>0</v>
      </c>
      <c r="M4366" s="83" t="n">
        <f aca="false">J4366/UOM</f>
        <v>0</v>
      </c>
      <c r="N4366" s="84" t="str">
        <f aca="false">IF(F4366="P","PHY",IF(F4366="G","G",E4366))</f>
        <v>P</v>
      </c>
      <c r="O4366" s="84" t="str">
        <f aca="false">IF(ISNA(VLOOKUP(G4366,BadCanCurves,1,FALSE())),VLOOKUP(D4366,FOLIOS,6,FALSE()),"not used")</f>
        <v>not used</v>
      </c>
      <c r="P4366" s="84" t="n">
        <f aca="false">IF($N4366="P",VLOOKUP(H4366,PrcBuckets,2,FALSE()),0)</f>
        <v>9</v>
      </c>
      <c r="Q4366" s="84" t="n">
        <f aca="false">IF($N4366="D",VLOOKUP(H4366,BasisBuckets,2,FALSE()),0)</f>
        <v>0</v>
      </c>
      <c r="R4366" s="84" t="n">
        <f aca="false">IF($N4366="PHY",VLOOKUP(H4366,PGDBuckets,2,FALSE()),0)</f>
        <v>0</v>
      </c>
      <c r="S4366" s="84" t="n">
        <f aca="false">IF($N4366="G",VLOOKUP(H4366,PGDBuckets,2,FALSE()),0)</f>
        <v>0</v>
      </c>
      <c r="T4366" s="84" t="n">
        <f aca="false">SUM(P4366:S4366)</f>
        <v>9</v>
      </c>
      <c r="U4366" s="84" t="str">
        <f aca="false">IF(O4366="not used","-",O4366&amp;N4366&amp;T4366)</f>
        <v>-</v>
      </c>
      <c r="V4366" s="84" t="str">
        <f aca="false">IF(O4366="Not Used","-",VLOOKUP(D4366,FOLIOS,7,FALSE())&amp;H4366)</f>
        <v>-</v>
      </c>
      <c r="W4366" s="84" t="str">
        <f aca="false">IF(U4366="-","-",O4366&amp;E4366&amp;H4366)</f>
        <v>-</v>
      </c>
      <c r="X4366" s="85" t="str">
        <f aca="false">D4366&amp;G4366</f>
        <v>FT-CAND-ERMS-PRCNGMR-AECO/C</v>
      </c>
      <c r="AF4366" s="0" t="str">
        <f aca="false">D4366&amp;V4366</f>
        <v>FT-CAND-ERMS-PRC-</v>
      </c>
    </row>
    <row r="4367" customFormat="false" ht="12.75" hidden="false" customHeight="false" outlineLevel="0" collapsed="false">
      <c r="A4367" s="81" t="n">
        <v>36682</v>
      </c>
      <c r="B4367" s="82" t="s">
        <v>55</v>
      </c>
      <c r="C4367" s="82" t="s">
        <v>56</v>
      </c>
      <c r="D4367" s="82" t="s">
        <v>108</v>
      </c>
      <c r="E4367" s="82" t="s">
        <v>24</v>
      </c>
      <c r="F4367" s="81"/>
      <c r="G4367" s="82" t="s">
        <v>102</v>
      </c>
      <c r="H4367" s="90" t="n">
        <v>36982</v>
      </c>
      <c r="I4367" s="82" t="n">
        <v>0</v>
      </c>
      <c r="J4367" s="82" t="n">
        <v>0</v>
      </c>
      <c r="K4367" s="83" t="n">
        <f aca="false">IF(J4367=0,0,J4367/I4367)</f>
        <v>0</v>
      </c>
      <c r="L4367" s="83" t="n">
        <f aca="false">I4367/UOM</f>
        <v>0</v>
      </c>
      <c r="M4367" s="83" t="n">
        <f aca="false">J4367/UOM</f>
        <v>0</v>
      </c>
      <c r="N4367" s="84" t="str">
        <f aca="false">IF(F4367="P","PHY",IF(F4367="G","G",E4367))</f>
        <v>P</v>
      </c>
      <c r="O4367" s="84" t="str">
        <f aca="false">IF(ISNA(VLOOKUP(G4367,BadCanCurves,1,FALSE())),VLOOKUP(D4367,FOLIOS,6,FALSE()),"not used")</f>
        <v>not used</v>
      </c>
      <c r="P4367" s="84" t="n">
        <f aca="false">IF($N4367="P",VLOOKUP(H4367,PrcBuckets,2,FALSE()),0)</f>
        <v>9</v>
      </c>
      <c r="Q4367" s="84" t="n">
        <f aca="false">IF($N4367="D",VLOOKUP(H4367,BasisBuckets,2,FALSE()),0)</f>
        <v>0</v>
      </c>
      <c r="R4367" s="84" t="n">
        <f aca="false">IF($N4367="PHY",VLOOKUP(H4367,PGDBuckets,2,FALSE()),0)</f>
        <v>0</v>
      </c>
      <c r="S4367" s="84" t="n">
        <f aca="false">IF($N4367="G",VLOOKUP(H4367,PGDBuckets,2,FALSE()),0)</f>
        <v>0</v>
      </c>
      <c r="T4367" s="84" t="n">
        <f aca="false">SUM(P4367:S4367)</f>
        <v>9</v>
      </c>
      <c r="U4367" s="84" t="str">
        <f aca="false">IF(O4367="not used","-",O4367&amp;N4367&amp;T4367)</f>
        <v>-</v>
      </c>
      <c r="V4367" s="84" t="str">
        <f aca="false">IF(O4367="Not Used","-",VLOOKUP(D4367,FOLIOS,7,FALSE())&amp;H4367)</f>
        <v>-</v>
      </c>
      <c r="W4367" s="84" t="str">
        <f aca="false">IF(U4367="-","-",O4367&amp;E4367&amp;H4367)</f>
        <v>-</v>
      </c>
      <c r="X4367" s="85" t="str">
        <f aca="false">D4367&amp;G4367</f>
        <v>FT-CAND-ERMS-PRCNGMR-AECO/C</v>
      </c>
      <c r="AF4367" s="0" t="str">
        <f aca="false">D4367&amp;V4367</f>
        <v>FT-CAND-ERMS-PRC-</v>
      </c>
    </row>
    <row r="4368" customFormat="false" ht="12.75" hidden="false" customHeight="false" outlineLevel="0" collapsed="false">
      <c r="A4368" s="81" t="n">
        <v>36682</v>
      </c>
      <c r="B4368" s="82" t="s">
        <v>55</v>
      </c>
      <c r="C4368" s="82" t="s">
        <v>56</v>
      </c>
      <c r="D4368" s="82" t="s">
        <v>108</v>
      </c>
      <c r="E4368" s="82" t="s">
        <v>24</v>
      </c>
      <c r="F4368" s="81"/>
      <c r="G4368" s="82" t="s">
        <v>102</v>
      </c>
      <c r="H4368" s="90" t="n">
        <v>37012</v>
      </c>
      <c r="I4368" s="82" t="n">
        <v>0</v>
      </c>
      <c r="J4368" s="82" t="n">
        <v>0</v>
      </c>
      <c r="K4368" s="83" t="n">
        <f aca="false">IF(J4368=0,0,J4368/I4368)</f>
        <v>0</v>
      </c>
      <c r="L4368" s="83" t="n">
        <f aca="false">I4368/UOM</f>
        <v>0</v>
      </c>
      <c r="M4368" s="83" t="n">
        <f aca="false">J4368/UOM</f>
        <v>0</v>
      </c>
      <c r="N4368" s="84" t="str">
        <f aca="false">IF(F4368="P","PHY",IF(F4368="G","G",E4368))</f>
        <v>P</v>
      </c>
      <c r="O4368" s="84" t="str">
        <f aca="false">IF(ISNA(VLOOKUP(G4368,BadCanCurves,1,FALSE())),VLOOKUP(D4368,FOLIOS,6,FALSE()),"not used")</f>
        <v>not used</v>
      </c>
      <c r="P4368" s="84" t="n">
        <f aca="false">IF($N4368="P",VLOOKUP(H4368,PrcBuckets,2,FALSE()),0)</f>
        <v>9</v>
      </c>
      <c r="Q4368" s="84" t="n">
        <f aca="false">IF($N4368="D",VLOOKUP(H4368,BasisBuckets,2,FALSE()),0)</f>
        <v>0</v>
      </c>
      <c r="R4368" s="84" t="n">
        <f aca="false">IF($N4368="PHY",VLOOKUP(H4368,PGDBuckets,2,FALSE()),0)</f>
        <v>0</v>
      </c>
      <c r="S4368" s="84" t="n">
        <f aca="false">IF($N4368="G",VLOOKUP(H4368,PGDBuckets,2,FALSE()),0)</f>
        <v>0</v>
      </c>
      <c r="T4368" s="84" t="n">
        <f aca="false">SUM(P4368:S4368)</f>
        <v>9</v>
      </c>
      <c r="U4368" s="84" t="str">
        <f aca="false">IF(O4368="not used","-",O4368&amp;N4368&amp;T4368)</f>
        <v>-</v>
      </c>
      <c r="V4368" s="84" t="str">
        <f aca="false">IF(O4368="Not Used","-",VLOOKUP(D4368,FOLIOS,7,FALSE())&amp;H4368)</f>
        <v>-</v>
      </c>
      <c r="W4368" s="84" t="str">
        <f aca="false">IF(U4368="-","-",O4368&amp;E4368&amp;H4368)</f>
        <v>-</v>
      </c>
      <c r="X4368" s="85" t="str">
        <f aca="false">D4368&amp;G4368</f>
        <v>FT-CAND-ERMS-PRCNGMR-AECO/C</v>
      </c>
      <c r="AF4368" s="0" t="str">
        <f aca="false">D4368&amp;V4368</f>
        <v>FT-CAND-ERMS-PRC-</v>
      </c>
    </row>
    <row r="4369" customFormat="false" ht="12.75" hidden="false" customHeight="false" outlineLevel="0" collapsed="false">
      <c r="A4369" s="81" t="n">
        <v>36682</v>
      </c>
      <c r="B4369" s="82" t="s">
        <v>55</v>
      </c>
      <c r="C4369" s="82" t="s">
        <v>56</v>
      </c>
      <c r="D4369" s="82" t="s">
        <v>108</v>
      </c>
      <c r="E4369" s="82" t="s">
        <v>24</v>
      </c>
      <c r="F4369" s="81"/>
      <c r="G4369" s="82" t="s">
        <v>102</v>
      </c>
      <c r="H4369" s="90" t="n">
        <v>37043</v>
      </c>
      <c r="I4369" s="82" t="n">
        <v>0</v>
      </c>
      <c r="J4369" s="82" t="n">
        <v>0</v>
      </c>
      <c r="K4369" s="83" t="n">
        <f aca="false">IF(J4369=0,0,J4369/I4369)</f>
        <v>0</v>
      </c>
      <c r="L4369" s="83" t="n">
        <f aca="false">I4369/UOM</f>
        <v>0</v>
      </c>
      <c r="M4369" s="83" t="n">
        <f aca="false">J4369/UOM</f>
        <v>0</v>
      </c>
      <c r="N4369" s="84" t="str">
        <f aca="false">IF(F4369="P","PHY",IF(F4369="G","G",E4369))</f>
        <v>P</v>
      </c>
      <c r="O4369" s="84" t="str">
        <f aca="false">IF(ISNA(VLOOKUP(G4369,BadCanCurves,1,FALSE())),VLOOKUP(D4369,FOLIOS,6,FALSE()),"not used")</f>
        <v>not used</v>
      </c>
      <c r="P4369" s="84" t="n">
        <f aca="false">IF($N4369="P",VLOOKUP(H4369,PrcBuckets,2,FALSE()),0)</f>
        <v>9</v>
      </c>
      <c r="Q4369" s="84" t="n">
        <f aca="false">IF($N4369="D",VLOOKUP(H4369,BasisBuckets,2,FALSE()),0)</f>
        <v>0</v>
      </c>
      <c r="R4369" s="84" t="n">
        <f aca="false">IF($N4369="PHY",VLOOKUP(H4369,PGDBuckets,2,FALSE()),0)</f>
        <v>0</v>
      </c>
      <c r="S4369" s="84" t="n">
        <f aca="false">IF($N4369="G",VLOOKUP(H4369,PGDBuckets,2,FALSE()),0)</f>
        <v>0</v>
      </c>
      <c r="T4369" s="84" t="n">
        <f aca="false">SUM(P4369:S4369)</f>
        <v>9</v>
      </c>
      <c r="U4369" s="84" t="str">
        <f aca="false">IF(O4369="not used","-",O4369&amp;N4369&amp;T4369)</f>
        <v>-</v>
      </c>
      <c r="V4369" s="84" t="str">
        <f aca="false">IF(O4369="Not Used","-",VLOOKUP(D4369,FOLIOS,7,FALSE())&amp;H4369)</f>
        <v>-</v>
      </c>
      <c r="W4369" s="84" t="str">
        <f aca="false">IF(U4369="-","-",O4369&amp;E4369&amp;H4369)</f>
        <v>-</v>
      </c>
      <c r="X4369" s="85" t="str">
        <f aca="false">D4369&amp;G4369</f>
        <v>FT-CAND-ERMS-PRCNGMR-AECO/C</v>
      </c>
      <c r="AF4369" s="0" t="str">
        <f aca="false">D4369&amp;V4369</f>
        <v>FT-CAND-ERMS-PRC-</v>
      </c>
    </row>
    <row r="4370" customFormat="false" ht="12.75" hidden="false" customHeight="false" outlineLevel="0" collapsed="false">
      <c r="A4370" s="81" t="n">
        <v>36682</v>
      </c>
      <c r="B4370" s="82" t="s">
        <v>55</v>
      </c>
      <c r="C4370" s="82" t="s">
        <v>56</v>
      </c>
      <c r="D4370" s="82" t="s">
        <v>108</v>
      </c>
      <c r="E4370" s="82" t="s">
        <v>24</v>
      </c>
      <c r="F4370" s="81"/>
      <c r="G4370" s="82" t="s">
        <v>102</v>
      </c>
      <c r="H4370" s="90" t="n">
        <v>37073</v>
      </c>
      <c r="I4370" s="82" t="n">
        <v>0</v>
      </c>
      <c r="J4370" s="82" t="n">
        <v>0</v>
      </c>
      <c r="K4370" s="83" t="n">
        <f aca="false">IF(J4370=0,0,J4370/I4370)</f>
        <v>0</v>
      </c>
      <c r="L4370" s="83" t="n">
        <f aca="false">I4370/UOM</f>
        <v>0</v>
      </c>
      <c r="M4370" s="83" t="n">
        <f aca="false">J4370/UOM</f>
        <v>0</v>
      </c>
      <c r="N4370" s="84" t="str">
        <f aca="false">IF(F4370="P","PHY",IF(F4370="G","G",E4370))</f>
        <v>P</v>
      </c>
      <c r="O4370" s="84" t="str">
        <f aca="false">IF(ISNA(VLOOKUP(G4370,BadCanCurves,1,FALSE())),VLOOKUP(D4370,FOLIOS,6,FALSE()),"not used")</f>
        <v>not used</v>
      </c>
      <c r="P4370" s="84" t="n">
        <f aca="false">IF($N4370="P",VLOOKUP(H4370,PrcBuckets,2,FALSE()),0)</f>
        <v>9</v>
      </c>
      <c r="Q4370" s="84" t="n">
        <f aca="false">IF($N4370="D",VLOOKUP(H4370,BasisBuckets,2,FALSE()),0)</f>
        <v>0</v>
      </c>
      <c r="R4370" s="84" t="n">
        <f aca="false">IF($N4370="PHY",VLOOKUP(H4370,PGDBuckets,2,FALSE()),0)</f>
        <v>0</v>
      </c>
      <c r="S4370" s="84" t="n">
        <f aca="false">IF($N4370="G",VLOOKUP(H4370,PGDBuckets,2,FALSE()),0)</f>
        <v>0</v>
      </c>
      <c r="T4370" s="84" t="n">
        <f aca="false">SUM(P4370:S4370)</f>
        <v>9</v>
      </c>
      <c r="U4370" s="84" t="str">
        <f aca="false">IF(O4370="not used","-",O4370&amp;N4370&amp;T4370)</f>
        <v>-</v>
      </c>
      <c r="V4370" s="84" t="str">
        <f aca="false">IF(O4370="Not Used","-",VLOOKUP(D4370,FOLIOS,7,FALSE())&amp;H4370)</f>
        <v>-</v>
      </c>
      <c r="W4370" s="84" t="str">
        <f aca="false">IF(U4370="-","-",O4370&amp;E4370&amp;H4370)</f>
        <v>-</v>
      </c>
      <c r="X4370" s="85" t="str">
        <f aca="false">D4370&amp;G4370</f>
        <v>FT-CAND-ERMS-PRCNGMR-AECO/C</v>
      </c>
      <c r="AF4370" s="0" t="str">
        <f aca="false">D4370&amp;V4370</f>
        <v>FT-CAND-ERMS-PRC-</v>
      </c>
    </row>
    <row r="4371" customFormat="false" ht="12.75" hidden="false" customHeight="false" outlineLevel="0" collapsed="false">
      <c r="A4371" s="81" t="n">
        <v>36682</v>
      </c>
      <c r="B4371" s="82" t="s">
        <v>55</v>
      </c>
      <c r="C4371" s="82" t="s">
        <v>56</v>
      </c>
      <c r="D4371" s="82" t="s">
        <v>108</v>
      </c>
      <c r="E4371" s="82" t="s">
        <v>24</v>
      </c>
      <c r="F4371" s="81"/>
      <c r="G4371" s="82" t="s">
        <v>102</v>
      </c>
      <c r="H4371" s="90" t="n">
        <v>37104</v>
      </c>
      <c r="I4371" s="82" t="n">
        <v>0</v>
      </c>
      <c r="J4371" s="82" t="n">
        <v>0</v>
      </c>
      <c r="K4371" s="83" t="n">
        <f aca="false">IF(J4371=0,0,J4371/I4371)</f>
        <v>0</v>
      </c>
      <c r="L4371" s="83" t="n">
        <f aca="false">I4371/UOM</f>
        <v>0</v>
      </c>
      <c r="M4371" s="83" t="n">
        <f aca="false">J4371/UOM</f>
        <v>0</v>
      </c>
      <c r="N4371" s="84" t="str">
        <f aca="false">IF(F4371="P","PHY",IF(F4371="G","G",E4371))</f>
        <v>P</v>
      </c>
      <c r="O4371" s="84" t="str">
        <f aca="false">IF(ISNA(VLOOKUP(G4371,BadCanCurves,1,FALSE())),VLOOKUP(D4371,FOLIOS,6,FALSE()),"not used")</f>
        <v>not used</v>
      </c>
      <c r="P4371" s="84" t="n">
        <f aca="false">IF($N4371="P",VLOOKUP(H4371,PrcBuckets,2,FALSE()),0)</f>
        <v>9</v>
      </c>
      <c r="Q4371" s="84" t="n">
        <f aca="false">IF($N4371="D",VLOOKUP(H4371,BasisBuckets,2,FALSE()),0)</f>
        <v>0</v>
      </c>
      <c r="R4371" s="84" t="n">
        <f aca="false">IF($N4371="PHY",VLOOKUP(H4371,PGDBuckets,2,FALSE()),0)</f>
        <v>0</v>
      </c>
      <c r="S4371" s="84" t="n">
        <f aca="false">IF($N4371="G",VLOOKUP(H4371,PGDBuckets,2,FALSE()),0)</f>
        <v>0</v>
      </c>
      <c r="T4371" s="84" t="n">
        <f aca="false">SUM(P4371:S4371)</f>
        <v>9</v>
      </c>
      <c r="U4371" s="84" t="str">
        <f aca="false">IF(O4371="not used","-",O4371&amp;N4371&amp;T4371)</f>
        <v>-</v>
      </c>
      <c r="V4371" s="84" t="str">
        <f aca="false">IF(O4371="Not Used","-",VLOOKUP(D4371,FOLIOS,7,FALSE())&amp;H4371)</f>
        <v>-</v>
      </c>
      <c r="W4371" s="84" t="str">
        <f aca="false">IF(U4371="-","-",O4371&amp;E4371&amp;H4371)</f>
        <v>-</v>
      </c>
      <c r="X4371" s="85" t="str">
        <f aca="false">D4371&amp;G4371</f>
        <v>FT-CAND-ERMS-PRCNGMR-AECO/C</v>
      </c>
      <c r="AF4371" s="0" t="str">
        <f aca="false">D4371&amp;V4371</f>
        <v>FT-CAND-ERMS-PRC-</v>
      </c>
    </row>
    <row r="4372" customFormat="false" ht="12.75" hidden="false" customHeight="false" outlineLevel="0" collapsed="false">
      <c r="A4372" s="81" t="n">
        <v>36682</v>
      </c>
      <c r="B4372" s="82" t="s">
        <v>55</v>
      </c>
      <c r="C4372" s="82" t="s">
        <v>56</v>
      </c>
      <c r="D4372" s="82" t="s">
        <v>108</v>
      </c>
      <c r="E4372" s="82" t="s">
        <v>24</v>
      </c>
      <c r="F4372" s="81"/>
      <c r="G4372" s="82" t="s">
        <v>102</v>
      </c>
      <c r="H4372" s="90" t="n">
        <v>37135</v>
      </c>
      <c r="I4372" s="82" t="n">
        <v>0</v>
      </c>
      <c r="J4372" s="82" t="n">
        <v>0</v>
      </c>
      <c r="K4372" s="83" t="n">
        <f aca="false">IF(J4372=0,0,J4372/I4372)</f>
        <v>0</v>
      </c>
      <c r="L4372" s="83" t="n">
        <f aca="false">I4372/UOM</f>
        <v>0</v>
      </c>
      <c r="M4372" s="83" t="n">
        <f aca="false">J4372/UOM</f>
        <v>0</v>
      </c>
      <c r="N4372" s="84" t="str">
        <f aca="false">IF(F4372="P","PHY",IF(F4372="G","G",E4372))</f>
        <v>P</v>
      </c>
      <c r="O4372" s="84" t="str">
        <f aca="false">IF(ISNA(VLOOKUP(G4372,BadCanCurves,1,FALSE())),VLOOKUP(D4372,FOLIOS,6,FALSE()),"not used")</f>
        <v>not used</v>
      </c>
      <c r="P4372" s="84" t="n">
        <f aca="false">IF($N4372="P",VLOOKUP(H4372,PrcBuckets,2,FALSE()),0)</f>
        <v>9</v>
      </c>
      <c r="Q4372" s="84" t="n">
        <f aca="false">IF($N4372="D",VLOOKUP(H4372,BasisBuckets,2,FALSE()),0)</f>
        <v>0</v>
      </c>
      <c r="R4372" s="84" t="n">
        <f aca="false">IF($N4372="PHY",VLOOKUP(H4372,PGDBuckets,2,FALSE()),0)</f>
        <v>0</v>
      </c>
      <c r="S4372" s="84" t="n">
        <f aca="false">IF($N4372="G",VLOOKUP(H4372,PGDBuckets,2,FALSE()),0)</f>
        <v>0</v>
      </c>
      <c r="T4372" s="84" t="n">
        <f aca="false">SUM(P4372:S4372)</f>
        <v>9</v>
      </c>
      <c r="U4372" s="84" t="str">
        <f aca="false">IF(O4372="not used","-",O4372&amp;N4372&amp;T4372)</f>
        <v>-</v>
      </c>
      <c r="V4372" s="84" t="str">
        <f aca="false">IF(O4372="Not Used","-",VLOOKUP(D4372,FOLIOS,7,FALSE())&amp;H4372)</f>
        <v>-</v>
      </c>
      <c r="W4372" s="84" t="str">
        <f aca="false">IF(U4372="-","-",O4372&amp;E4372&amp;H4372)</f>
        <v>-</v>
      </c>
      <c r="X4372" s="85" t="str">
        <f aca="false">D4372&amp;G4372</f>
        <v>FT-CAND-ERMS-PRCNGMR-AECO/C</v>
      </c>
      <c r="AF4372" s="0" t="str">
        <f aca="false">D4372&amp;V4372</f>
        <v>FT-CAND-ERMS-PRC-</v>
      </c>
    </row>
    <row r="4373" customFormat="false" ht="12.75" hidden="false" customHeight="false" outlineLevel="0" collapsed="false">
      <c r="A4373" s="81" t="n">
        <v>36682</v>
      </c>
      <c r="B4373" s="82" t="s">
        <v>55</v>
      </c>
      <c r="C4373" s="82" t="s">
        <v>56</v>
      </c>
      <c r="D4373" s="82" t="s">
        <v>108</v>
      </c>
      <c r="E4373" s="82" t="s">
        <v>24</v>
      </c>
      <c r="F4373" s="81"/>
      <c r="G4373" s="82" t="s">
        <v>102</v>
      </c>
      <c r="H4373" s="90" t="n">
        <v>37165</v>
      </c>
      <c r="I4373" s="82" t="n">
        <v>0</v>
      </c>
      <c r="J4373" s="82" t="n">
        <v>0</v>
      </c>
      <c r="K4373" s="83" t="n">
        <f aca="false">IF(J4373=0,0,J4373/I4373)</f>
        <v>0</v>
      </c>
      <c r="L4373" s="83" t="n">
        <f aca="false">I4373/UOM</f>
        <v>0</v>
      </c>
      <c r="M4373" s="83" t="n">
        <f aca="false">J4373/UOM</f>
        <v>0</v>
      </c>
      <c r="N4373" s="84" t="str">
        <f aca="false">IF(F4373="P","PHY",IF(F4373="G","G",E4373))</f>
        <v>P</v>
      </c>
      <c r="O4373" s="84" t="str">
        <f aca="false">IF(ISNA(VLOOKUP(G4373,BadCanCurves,1,FALSE())),VLOOKUP(D4373,FOLIOS,6,FALSE()),"not used")</f>
        <v>not used</v>
      </c>
      <c r="P4373" s="84" t="n">
        <f aca="false">IF($N4373="P",VLOOKUP(H4373,PrcBuckets,2,FALSE()),0)</f>
        <v>9</v>
      </c>
      <c r="Q4373" s="84" t="n">
        <f aca="false">IF($N4373="D",VLOOKUP(H4373,BasisBuckets,2,FALSE()),0)</f>
        <v>0</v>
      </c>
      <c r="R4373" s="84" t="n">
        <f aca="false">IF($N4373="PHY",VLOOKUP(H4373,PGDBuckets,2,FALSE()),0)</f>
        <v>0</v>
      </c>
      <c r="S4373" s="84" t="n">
        <f aca="false">IF($N4373="G",VLOOKUP(H4373,PGDBuckets,2,FALSE()),0)</f>
        <v>0</v>
      </c>
      <c r="T4373" s="84" t="n">
        <f aca="false">SUM(P4373:S4373)</f>
        <v>9</v>
      </c>
      <c r="U4373" s="84" t="str">
        <f aca="false">IF(O4373="not used","-",O4373&amp;N4373&amp;T4373)</f>
        <v>-</v>
      </c>
      <c r="V4373" s="84" t="str">
        <f aca="false">IF(O4373="Not Used","-",VLOOKUP(D4373,FOLIOS,7,FALSE())&amp;H4373)</f>
        <v>-</v>
      </c>
      <c r="W4373" s="84" t="str">
        <f aca="false">IF(U4373="-","-",O4373&amp;E4373&amp;H4373)</f>
        <v>-</v>
      </c>
      <c r="X4373" s="85" t="str">
        <f aca="false">D4373&amp;G4373</f>
        <v>FT-CAND-ERMS-PRCNGMR-AECO/C</v>
      </c>
      <c r="AF4373" s="0" t="str">
        <f aca="false">D4373&amp;V4373</f>
        <v>FT-CAND-ERMS-PRC-</v>
      </c>
    </row>
    <row r="4374" customFormat="false" ht="12.75" hidden="false" customHeight="false" outlineLevel="0" collapsed="false">
      <c r="A4374" s="81" t="n">
        <v>36682</v>
      </c>
      <c r="B4374" s="82" t="s">
        <v>55</v>
      </c>
      <c r="C4374" s="82" t="s">
        <v>56</v>
      </c>
      <c r="D4374" s="82" t="s">
        <v>108</v>
      </c>
      <c r="E4374" s="82" t="s">
        <v>24</v>
      </c>
      <c r="F4374" s="81"/>
      <c r="G4374" s="82" t="s">
        <v>106</v>
      </c>
      <c r="H4374" s="90" t="n">
        <v>36708</v>
      </c>
      <c r="I4374" s="82" t="n">
        <v>0</v>
      </c>
      <c r="J4374" s="82" t="n">
        <v>0</v>
      </c>
      <c r="K4374" s="83" t="n">
        <f aca="false">IF(J4374=0,0,J4374/I4374)</f>
        <v>0</v>
      </c>
      <c r="L4374" s="83" t="n">
        <f aca="false">I4374/UOM</f>
        <v>0</v>
      </c>
      <c r="M4374" s="83" t="n">
        <f aca="false">J4374/UOM</f>
        <v>0</v>
      </c>
      <c r="N4374" s="84" t="str">
        <f aca="false">IF(F4374="P","PHY",IF(F4374="G","G",E4374))</f>
        <v>P</v>
      </c>
      <c r="O4374" s="84" t="str">
        <f aca="false">IF(ISNA(VLOOKUP(G4374,BadCanCurves,1,FALSE())),VLOOKUP(D4374,FOLIOS,6,FALSE()),"not used")</f>
        <v>not used</v>
      </c>
      <c r="P4374" s="84" t="n">
        <f aca="false">IF($N4374="P",VLOOKUP(H4374,PrcBuckets,2,FALSE()),0)</f>
        <v>4</v>
      </c>
      <c r="Q4374" s="84" t="n">
        <f aca="false">IF($N4374="D",VLOOKUP(H4374,BasisBuckets,2,FALSE()),0)</f>
        <v>0</v>
      </c>
      <c r="R4374" s="84" t="n">
        <f aca="false">IF($N4374="PHY",VLOOKUP(H4374,PGDBuckets,2,FALSE()),0)</f>
        <v>0</v>
      </c>
      <c r="S4374" s="84" t="n">
        <f aca="false">IF($N4374="G",VLOOKUP(H4374,PGDBuckets,2,FALSE()),0)</f>
        <v>0</v>
      </c>
      <c r="T4374" s="84" t="n">
        <f aca="false">SUM(P4374:S4374)</f>
        <v>4</v>
      </c>
      <c r="U4374" s="84" t="str">
        <f aca="false">IF(O4374="not used","-",O4374&amp;N4374&amp;T4374)</f>
        <v>-</v>
      </c>
      <c r="V4374" s="84" t="str">
        <f aca="false">IF(O4374="Not Used","-",VLOOKUP(D4374,FOLIOS,7,FALSE())&amp;H4374)</f>
        <v>-</v>
      </c>
      <c r="W4374" s="84" t="str">
        <f aca="false">IF(U4374="-","-",O4374&amp;E4374&amp;H4374)</f>
        <v>-</v>
      </c>
      <c r="X4374" s="85" t="str">
        <f aca="false">D4374&amp;G4374</f>
        <v>FT-CAND-ERMS-PRCTRANS:AECO/EMP</v>
      </c>
      <c r="AF4374" s="0" t="str">
        <f aca="false">D4374&amp;V4374</f>
        <v>FT-CAND-ERMS-PRC-</v>
      </c>
    </row>
    <row r="4375" customFormat="false" ht="12.75" hidden="false" customHeight="false" outlineLevel="0" collapsed="false">
      <c r="A4375" s="81" t="n">
        <v>36682</v>
      </c>
      <c r="B4375" s="82" t="s">
        <v>55</v>
      </c>
      <c r="C4375" s="82" t="s">
        <v>56</v>
      </c>
      <c r="D4375" s="82" t="s">
        <v>108</v>
      </c>
      <c r="E4375" s="82" t="s">
        <v>24</v>
      </c>
      <c r="F4375" s="81"/>
      <c r="G4375" s="82" t="s">
        <v>106</v>
      </c>
      <c r="H4375" s="90" t="n">
        <v>36739</v>
      </c>
      <c r="I4375" s="82" t="n">
        <v>0</v>
      </c>
      <c r="J4375" s="82" t="n">
        <v>0</v>
      </c>
      <c r="K4375" s="83" t="n">
        <f aca="false">IF(J4375=0,0,J4375/I4375)</f>
        <v>0</v>
      </c>
      <c r="L4375" s="83" t="n">
        <f aca="false">I4375/UOM</f>
        <v>0</v>
      </c>
      <c r="M4375" s="83" t="n">
        <f aca="false">J4375/UOM</f>
        <v>0</v>
      </c>
      <c r="N4375" s="84" t="str">
        <f aca="false">IF(F4375="P","PHY",IF(F4375="G","G",E4375))</f>
        <v>P</v>
      </c>
      <c r="O4375" s="84" t="str">
        <f aca="false">IF(ISNA(VLOOKUP(G4375,BadCanCurves,1,FALSE())),VLOOKUP(D4375,FOLIOS,6,FALSE()),"not used")</f>
        <v>not used</v>
      </c>
      <c r="P4375" s="84" t="n">
        <f aca="false">IF($N4375="P",VLOOKUP(H4375,PrcBuckets,2,FALSE()),0)</f>
        <v>5</v>
      </c>
      <c r="Q4375" s="84" t="n">
        <f aca="false">IF($N4375="D",VLOOKUP(H4375,BasisBuckets,2,FALSE()),0)</f>
        <v>0</v>
      </c>
      <c r="R4375" s="84" t="n">
        <f aca="false">IF($N4375="PHY",VLOOKUP(H4375,PGDBuckets,2,FALSE()),0)</f>
        <v>0</v>
      </c>
      <c r="S4375" s="84" t="n">
        <f aca="false">IF($N4375="G",VLOOKUP(H4375,PGDBuckets,2,FALSE()),0)</f>
        <v>0</v>
      </c>
      <c r="T4375" s="84" t="n">
        <f aca="false">SUM(P4375:S4375)</f>
        <v>5</v>
      </c>
      <c r="U4375" s="84" t="str">
        <f aca="false">IF(O4375="not used","-",O4375&amp;N4375&amp;T4375)</f>
        <v>-</v>
      </c>
      <c r="V4375" s="84" t="str">
        <f aca="false">IF(O4375="Not Used","-",VLOOKUP(D4375,FOLIOS,7,FALSE())&amp;H4375)</f>
        <v>-</v>
      </c>
      <c r="W4375" s="84" t="str">
        <f aca="false">IF(U4375="-","-",O4375&amp;E4375&amp;H4375)</f>
        <v>-</v>
      </c>
      <c r="X4375" s="85" t="str">
        <f aca="false">D4375&amp;G4375</f>
        <v>FT-CAND-ERMS-PRCTRANS:AECO/EMP</v>
      </c>
      <c r="AF4375" s="0" t="str">
        <f aca="false">D4375&amp;V4375</f>
        <v>FT-CAND-ERMS-PRC-</v>
      </c>
    </row>
    <row r="4376" customFormat="false" ht="12.75" hidden="false" customHeight="false" outlineLevel="0" collapsed="false">
      <c r="A4376" s="81" t="n">
        <v>36682</v>
      </c>
      <c r="B4376" s="82" t="s">
        <v>55</v>
      </c>
      <c r="C4376" s="82" t="s">
        <v>56</v>
      </c>
      <c r="D4376" s="82" t="s">
        <v>108</v>
      </c>
      <c r="E4376" s="82" t="s">
        <v>24</v>
      </c>
      <c r="F4376" s="81"/>
      <c r="G4376" s="82" t="s">
        <v>106</v>
      </c>
      <c r="H4376" s="90" t="n">
        <v>36770</v>
      </c>
      <c r="I4376" s="82" t="n">
        <v>0</v>
      </c>
      <c r="J4376" s="82" t="n">
        <v>0</v>
      </c>
      <c r="K4376" s="83" t="n">
        <f aca="false">IF(J4376=0,0,J4376/I4376)</f>
        <v>0</v>
      </c>
      <c r="L4376" s="83" t="n">
        <f aca="false">I4376/UOM</f>
        <v>0</v>
      </c>
      <c r="M4376" s="83" t="n">
        <f aca="false">J4376/UOM</f>
        <v>0</v>
      </c>
      <c r="N4376" s="84" t="str">
        <f aca="false">IF(F4376="P","PHY",IF(F4376="G","G",E4376))</f>
        <v>P</v>
      </c>
      <c r="O4376" s="84" t="str">
        <f aca="false">IF(ISNA(VLOOKUP(G4376,BadCanCurves,1,FALSE())),VLOOKUP(D4376,FOLIOS,6,FALSE()),"not used")</f>
        <v>not used</v>
      </c>
      <c r="P4376" s="84" t="n">
        <f aca="false">IF($N4376="P",VLOOKUP(H4376,PrcBuckets,2,FALSE()),0)</f>
        <v>6</v>
      </c>
      <c r="Q4376" s="84" t="n">
        <f aca="false">IF($N4376="D",VLOOKUP(H4376,BasisBuckets,2,FALSE()),0)</f>
        <v>0</v>
      </c>
      <c r="R4376" s="84" t="n">
        <f aca="false">IF($N4376="PHY",VLOOKUP(H4376,PGDBuckets,2,FALSE()),0)</f>
        <v>0</v>
      </c>
      <c r="S4376" s="84" t="n">
        <f aca="false">IF($N4376="G",VLOOKUP(H4376,PGDBuckets,2,FALSE()),0)</f>
        <v>0</v>
      </c>
      <c r="T4376" s="84" t="n">
        <f aca="false">SUM(P4376:S4376)</f>
        <v>6</v>
      </c>
      <c r="U4376" s="84" t="str">
        <f aca="false">IF(O4376="not used","-",O4376&amp;N4376&amp;T4376)</f>
        <v>-</v>
      </c>
      <c r="V4376" s="84" t="str">
        <f aca="false">IF(O4376="Not Used","-",VLOOKUP(D4376,FOLIOS,7,FALSE())&amp;H4376)</f>
        <v>-</v>
      </c>
      <c r="W4376" s="84" t="str">
        <f aca="false">IF(U4376="-","-",O4376&amp;E4376&amp;H4376)</f>
        <v>-</v>
      </c>
      <c r="X4376" s="85" t="str">
        <f aca="false">D4376&amp;G4376</f>
        <v>FT-CAND-ERMS-PRCTRANS:AECO/EMP</v>
      </c>
      <c r="AF4376" s="0" t="str">
        <f aca="false">D4376&amp;V4376</f>
        <v>FT-CAND-ERMS-PRC-</v>
      </c>
    </row>
    <row r="4377" customFormat="false" ht="12.75" hidden="false" customHeight="false" outlineLevel="0" collapsed="false">
      <c r="A4377" s="81" t="n">
        <v>36682</v>
      </c>
      <c r="B4377" s="82" t="s">
        <v>55</v>
      </c>
      <c r="C4377" s="82" t="s">
        <v>56</v>
      </c>
      <c r="D4377" s="82" t="s">
        <v>108</v>
      </c>
      <c r="E4377" s="82" t="s">
        <v>24</v>
      </c>
      <c r="F4377" s="81"/>
      <c r="G4377" s="82" t="s">
        <v>106</v>
      </c>
      <c r="H4377" s="90" t="n">
        <v>36800</v>
      </c>
      <c r="I4377" s="82" t="n">
        <v>0</v>
      </c>
      <c r="J4377" s="82" t="n">
        <v>0</v>
      </c>
      <c r="K4377" s="83" t="n">
        <f aca="false">IF(J4377=0,0,J4377/I4377)</f>
        <v>0</v>
      </c>
      <c r="L4377" s="83" t="n">
        <f aca="false">I4377/UOM</f>
        <v>0</v>
      </c>
      <c r="M4377" s="83" t="n">
        <f aca="false">J4377/UOM</f>
        <v>0</v>
      </c>
      <c r="N4377" s="84" t="str">
        <f aca="false">IF(F4377="P","PHY",IF(F4377="G","G",E4377))</f>
        <v>P</v>
      </c>
      <c r="O4377" s="84" t="str">
        <f aca="false">IF(ISNA(VLOOKUP(G4377,BadCanCurves,1,FALSE())),VLOOKUP(D4377,FOLIOS,6,FALSE()),"not used")</f>
        <v>not used</v>
      </c>
      <c r="P4377" s="84" t="n">
        <f aca="false">IF($N4377="P",VLOOKUP(H4377,PrcBuckets,2,FALSE()),0)</f>
        <v>7</v>
      </c>
      <c r="Q4377" s="84" t="n">
        <f aca="false">IF($N4377="D",VLOOKUP(H4377,BasisBuckets,2,FALSE()),0)</f>
        <v>0</v>
      </c>
      <c r="R4377" s="84" t="n">
        <f aca="false">IF($N4377="PHY",VLOOKUP(H4377,PGDBuckets,2,FALSE()),0)</f>
        <v>0</v>
      </c>
      <c r="S4377" s="84" t="n">
        <f aca="false">IF($N4377="G",VLOOKUP(H4377,PGDBuckets,2,FALSE()),0)</f>
        <v>0</v>
      </c>
      <c r="T4377" s="84" t="n">
        <f aca="false">SUM(P4377:S4377)</f>
        <v>7</v>
      </c>
      <c r="U4377" s="84" t="str">
        <f aca="false">IF(O4377="not used","-",O4377&amp;N4377&amp;T4377)</f>
        <v>-</v>
      </c>
      <c r="V4377" s="84" t="str">
        <f aca="false">IF(O4377="Not Used","-",VLOOKUP(D4377,FOLIOS,7,FALSE())&amp;H4377)</f>
        <v>-</v>
      </c>
      <c r="W4377" s="84" t="str">
        <f aca="false">IF(U4377="-","-",O4377&amp;E4377&amp;H4377)</f>
        <v>-</v>
      </c>
      <c r="X4377" s="85" t="str">
        <f aca="false">D4377&amp;G4377</f>
        <v>FT-CAND-ERMS-PRCTRANS:AECO/EMP</v>
      </c>
      <c r="AF4377" s="0" t="str">
        <f aca="false">D4377&amp;V4377</f>
        <v>FT-CAND-ERMS-PRC-</v>
      </c>
    </row>
    <row r="4378" customFormat="false" ht="12.75" hidden="false" customHeight="false" outlineLevel="0" collapsed="false">
      <c r="A4378" s="81" t="n">
        <v>36682</v>
      </c>
      <c r="B4378" s="82" t="s">
        <v>55</v>
      </c>
      <c r="C4378" s="82" t="s">
        <v>56</v>
      </c>
      <c r="D4378" s="82" t="s">
        <v>108</v>
      </c>
      <c r="E4378" s="82" t="s">
        <v>24</v>
      </c>
      <c r="F4378" s="81"/>
      <c r="G4378" s="82" t="s">
        <v>106</v>
      </c>
      <c r="H4378" s="90" t="n">
        <v>36831</v>
      </c>
      <c r="I4378" s="82" t="n">
        <v>0</v>
      </c>
      <c r="J4378" s="82" t="n">
        <v>0</v>
      </c>
      <c r="K4378" s="83" t="n">
        <f aca="false">IF(J4378=0,0,J4378/I4378)</f>
        <v>0</v>
      </c>
      <c r="L4378" s="83" t="n">
        <f aca="false">I4378/UOM</f>
        <v>0</v>
      </c>
      <c r="M4378" s="83" t="n">
        <f aca="false">J4378/UOM</f>
        <v>0</v>
      </c>
      <c r="N4378" s="84" t="str">
        <f aca="false">IF(F4378="P","PHY",IF(F4378="G","G",E4378))</f>
        <v>P</v>
      </c>
      <c r="O4378" s="84" t="str">
        <f aca="false">IF(ISNA(VLOOKUP(G4378,BadCanCurves,1,FALSE())),VLOOKUP(D4378,FOLIOS,6,FALSE()),"not used")</f>
        <v>not used</v>
      </c>
      <c r="P4378" s="84" t="n">
        <f aca="false">IF($N4378="P",VLOOKUP(H4378,PrcBuckets,2,FALSE()),0)</f>
        <v>8</v>
      </c>
      <c r="Q4378" s="84" t="n">
        <f aca="false">IF($N4378="D",VLOOKUP(H4378,BasisBuckets,2,FALSE()),0)</f>
        <v>0</v>
      </c>
      <c r="R4378" s="84" t="n">
        <f aca="false">IF($N4378="PHY",VLOOKUP(H4378,PGDBuckets,2,FALSE()),0)</f>
        <v>0</v>
      </c>
      <c r="S4378" s="84" t="n">
        <f aca="false">IF($N4378="G",VLOOKUP(H4378,PGDBuckets,2,FALSE()),0)</f>
        <v>0</v>
      </c>
      <c r="T4378" s="84" t="n">
        <f aca="false">SUM(P4378:S4378)</f>
        <v>8</v>
      </c>
      <c r="U4378" s="84" t="str">
        <f aca="false">IF(O4378="not used","-",O4378&amp;N4378&amp;T4378)</f>
        <v>-</v>
      </c>
      <c r="V4378" s="84" t="str">
        <f aca="false">IF(O4378="Not Used","-",VLOOKUP(D4378,FOLIOS,7,FALSE())&amp;H4378)</f>
        <v>-</v>
      </c>
      <c r="W4378" s="84" t="str">
        <f aca="false">IF(U4378="-","-",O4378&amp;E4378&amp;H4378)</f>
        <v>-</v>
      </c>
      <c r="X4378" s="85" t="str">
        <f aca="false">D4378&amp;G4378</f>
        <v>FT-CAND-ERMS-PRCTRANS:AECO/EMP</v>
      </c>
      <c r="AF4378" s="0" t="str">
        <f aca="false">D4378&amp;V4378</f>
        <v>FT-CAND-ERMS-PRC-</v>
      </c>
    </row>
    <row r="4379" customFormat="false" ht="12.75" hidden="false" customHeight="false" outlineLevel="0" collapsed="false">
      <c r="A4379" s="81" t="n">
        <v>36682</v>
      </c>
      <c r="B4379" s="82" t="s">
        <v>55</v>
      </c>
      <c r="C4379" s="82" t="s">
        <v>56</v>
      </c>
      <c r="D4379" s="82" t="s">
        <v>108</v>
      </c>
      <c r="E4379" s="82" t="s">
        <v>24</v>
      </c>
      <c r="F4379" s="81"/>
      <c r="G4379" s="82" t="s">
        <v>106</v>
      </c>
      <c r="H4379" s="90" t="n">
        <v>36861</v>
      </c>
      <c r="I4379" s="82" t="n">
        <v>0</v>
      </c>
      <c r="J4379" s="82" t="n">
        <v>0</v>
      </c>
      <c r="K4379" s="83" t="n">
        <f aca="false">IF(J4379=0,0,J4379/I4379)</f>
        <v>0</v>
      </c>
      <c r="L4379" s="83" t="n">
        <f aca="false">I4379/UOM</f>
        <v>0</v>
      </c>
      <c r="M4379" s="83" t="n">
        <f aca="false">J4379/UOM</f>
        <v>0</v>
      </c>
      <c r="N4379" s="84" t="str">
        <f aca="false">IF(F4379="P","PHY",IF(F4379="G","G",E4379))</f>
        <v>P</v>
      </c>
      <c r="O4379" s="84" t="str">
        <f aca="false">IF(ISNA(VLOOKUP(G4379,BadCanCurves,1,FALSE())),VLOOKUP(D4379,FOLIOS,6,FALSE()),"not used")</f>
        <v>not used</v>
      </c>
      <c r="P4379" s="84" t="n">
        <f aca="false">IF($N4379="P",VLOOKUP(H4379,PrcBuckets,2,FALSE()),0)</f>
        <v>8</v>
      </c>
      <c r="Q4379" s="84" t="n">
        <f aca="false">IF($N4379="D",VLOOKUP(H4379,BasisBuckets,2,FALSE()),0)</f>
        <v>0</v>
      </c>
      <c r="R4379" s="84" t="n">
        <f aca="false">IF($N4379="PHY",VLOOKUP(H4379,PGDBuckets,2,FALSE()),0)</f>
        <v>0</v>
      </c>
      <c r="S4379" s="84" t="n">
        <f aca="false">IF($N4379="G",VLOOKUP(H4379,PGDBuckets,2,FALSE()),0)</f>
        <v>0</v>
      </c>
      <c r="T4379" s="84" t="n">
        <f aca="false">SUM(P4379:S4379)</f>
        <v>8</v>
      </c>
      <c r="U4379" s="84" t="str">
        <f aca="false">IF(O4379="not used","-",O4379&amp;N4379&amp;T4379)</f>
        <v>-</v>
      </c>
      <c r="V4379" s="84" t="str">
        <f aca="false">IF(O4379="Not Used","-",VLOOKUP(D4379,FOLIOS,7,FALSE())&amp;H4379)</f>
        <v>-</v>
      </c>
      <c r="W4379" s="84" t="str">
        <f aca="false">IF(U4379="-","-",O4379&amp;E4379&amp;H4379)</f>
        <v>-</v>
      </c>
      <c r="X4379" s="85" t="str">
        <f aca="false">D4379&amp;G4379</f>
        <v>FT-CAND-ERMS-PRCTRANS:AECO/EMP</v>
      </c>
      <c r="AF4379" s="0" t="str">
        <f aca="false">D4379&amp;V4379</f>
        <v>FT-CAND-ERMS-PRC-</v>
      </c>
    </row>
    <row r="4380" customFormat="false" ht="12.75" hidden="false" customHeight="false" outlineLevel="0" collapsed="false">
      <c r="A4380" s="81" t="n">
        <v>36682</v>
      </c>
      <c r="B4380" s="82" t="s">
        <v>55</v>
      </c>
      <c r="C4380" s="82" t="s">
        <v>56</v>
      </c>
      <c r="D4380" s="82" t="s">
        <v>108</v>
      </c>
      <c r="E4380" s="82" t="s">
        <v>24</v>
      </c>
      <c r="F4380" s="81"/>
      <c r="G4380" s="82" t="s">
        <v>106</v>
      </c>
      <c r="H4380" s="90" t="n">
        <v>36892</v>
      </c>
      <c r="I4380" s="82" t="n">
        <v>0</v>
      </c>
      <c r="J4380" s="82" t="n">
        <v>0</v>
      </c>
      <c r="K4380" s="83" t="n">
        <f aca="false">IF(J4380=0,0,J4380/I4380)</f>
        <v>0</v>
      </c>
      <c r="L4380" s="83" t="n">
        <f aca="false">I4380/UOM</f>
        <v>0</v>
      </c>
      <c r="M4380" s="83" t="n">
        <f aca="false">J4380/UOM</f>
        <v>0</v>
      </c>
      <c r="N4380" s="84" t="str">
        <f aca="false">IF(F4380="P","PHY",IF(F4380="G","G",E4380))</f>
        <v>P</v>
      </c>
      <c r="O4380" s="84" t="str">
        <f aca="false">IF(ISNA(VLOOKUP(G4380,BadCanCurves,1,FALSE())),VLOOKUP(D4380,FOLIOS,6,FALSE()),"not used")</f>
        <v>not used</v>
      </c>
      <c r="P4380" s="84" t="n">
        <f aca="false">IF($N4380="P",VLOOKUP(H4380,PrcBuckets,2,FALSE()),0)</f>
        <v>9</v>
      </c>
      <c r="Q4380" s="84" t="n">
        <f aca="false">IF($N4380="D",VLOOKUP(H4380,BasisBuckets,2,FALSE()),0)</f>
        <v>0</v>
      </c>
      <c r="R4380" s="84" t="n">
        <f aca="false">IF($N4380="PHY",VLOOKUP(H4380,PGDBuckets,2,FALSE()),0)</f>
        <v>0</v>
      </c>
      <c r="S4380" s="84" t="n">
        <f aca="false">IF($N4380="G",VLOOKUP(H4380,PGDBuckets,2,FALSE()),0)</f>
        <v>0</v>
      </c>
      <c r="T4380" s="84" t="n">
        <f aca="false">SUM(P4380:S4380)</f>
        <v>9</v>
      </c>
      <c r="U4380" s="84" t="str">
        <f aca="false">IF(O4380="not used","-",O4380&amp;N4380&amp;T4380)</f>
        <v>-</v>
      </c>
      <c r="V4380" s="84" t="str">
        <f aca="false">IF(O4380="Not Used","-",VLOOKUP(D4380,FOLIOS,7,FALSE())&amp;H4380)</f>
        <v>-</v>
      </c>
      <c r="W4380" s="84" t="str">
        <f aca="false">IF(U4380="-","-",O4380&amp;E4380&amp;H4380)</f>
        <v>-</v>
      </c>
      <c r="X4380" s="85" t="str">
        <f aca="false">D4380&amp;G4380</f>
        <v>FT-CAND-ERMS-PRCTRANS:AECO/EMP</v>
      </c>
      <c r="AF4380" s="0" t="str">
        <f aca="false">D4380&amp;V4380</f>
        <v>FT-CAND-ERMS-PRC-</v>
      </c>
    </row>
    <row r="4381" customFormat="false" ht="12.75" hidden="false" customHeight="false" outlineLevel="0" collapsed="false">
      <c r="A4381" s="81" t="n">
        <v>36682</v>
      </c>
      <c r="B4381" s="82" t="s">
        <v>55</v>
      </c>
      <c r="C4381" s="82" t="s">
        <v>56</v>
      </c>
      <c r="D4381" s="82" t="s">
        <v>108</v>
      </c>
      <c r="E4381" s="82" t="s">
        <v>24</v>
      </c>
      <c r="F4381" s="81"/>
      <c r="G4381" s="82" t="s">
        <v>106</v>
      </c>
      <c r="H4381" s="90" t="n">
        <v>36923</v>
      </c>
      <c r="I4381" s="82" t="n">
        <v>0</v>
      </c>
      <c r="J4381" s="82" t="n">
        <v>0</v>
      </c>
      <c r="K4381" s="83" t="n">
        <f aca="false">IF(J4381=0,0,J4381/I4381)</f>
        <v>0</v>
      </c>
      <c r="L4381" s="83" t="n">
        <f aca="false">I4381/UOM</f>
        <v>0</v>
      </c>
      <c r="M4381" s="83" t="n">
        <f aca="false">J4381/UOM</f>
        <v>0</v>
      </c>
      <c r="N4381" s="84" t="str">
        <f aca="false">IF(F4381="P","PHY",IF(F4381="G","G",E4381))</f>
        <v>P</v>
      </c>
      <c r="O4381" s="84" t="str">
        <f aca="false">IF(ISNA(VLOOKUP(G4381,BadCanCurves,1,FALSE())),VLOOKUP(D4381,FOLIOS,6,FALSE()),"not used")</f>
        <v>not used</v>
      </c>
      <c r="P4381" s="84" t="n">
        <f aca="false">IF($N4381="P",VLOOKUP(H4381,PrcBuckets,2,FALSE()),0)</f>
        <v>9</v>
      </c>
      <c r="Q4381" s="84" t="n">
        <f aca="false">IF($N4381="D",VLOOKUP(H4381,BasisBuckets,2,FALSE()),0)</f>
        <v>0</v>
      </c>
      <c r="R4381" s="84" t="n">
        <f aca="false">IF($N4381="PHY",VLOOKUP(H4381,PGDBuckets,2,FALSE()),0)</f>
        <v>0</v>
      </c>
      <c r="S4381" s="84" t="n">
        <f aca="false">IF($N4381="G",VLOOKUP(H4381,PGDBuckets,2,FALSE()),0)</f>
        <v>0</v>
      </c>
      <c r="T4381" s="84" t="n">
        <f aca="false">SUM(P4381:S4381)</f>
        <v>9</v>
      </c>
      <c r="U4381" s="84" t="str">
        <f aca="false">IF(O4381="not used","-",O4381&amp;N4381&amp;T4381)</f>
        <v>-</v>
      </c>
      <c r="V4381" s="84" t="str">
        <f aca="false">IF(O4381="Not Used","-",VLOOKUP(D4381,FOLIOS,7,FALSE())&amp;H4381)</f>
        <v>-</v>
      </c>
      <c r="W4381" s="84" t="str">
        <f aca="false">IF(U4381="-","-",O4381&amp;E4381&amp;H4381)</f>
        <v>-</v>
      </c>
      <c r="X4381" s="85" t="str">
        <f aca="false">D4381&amp;G4381</f>
        <v>FT-CAND-ERMS-PRCTRANS:AECO/EMP</v>
      </c>
      <c r="AF4381" s="0" t="str">
        <f aca="false">D4381&amp;V4381</f>
        <v>FT-CAND-ERMS-PRC-</v>
      </c>
    </row>
    <row r="4382" customFormat="false" ht="12.75" hidden="false" customHeight="false" outlineLevel="0" collapsed="false">
      <c r="A4382" s="81" t="n">
        <v>36682</v>
      </c>
      <c r="B4382" s="82" t="s">
        <v>55</v>
      </c>
      <c r="C4382" s="82" t="s">
        <v>56</v>
      </c>
      <c r="D4382" s="82" t="s">
        <v>108</v>
      </c>
      <c r="E4382" s="82" t="s">
        <v>24</v>
      </c>
      <c r="F4382" s="81"/>
      <c r="G4382" s="82" t="s">
        <v>106</v>
      </c>
      <c r="H4382" s="90" t="n">
        <v>36951</v>
      </c>
      <c r="I4382" s="82" t="n">
        <v>0</v>
      </c>
      <c r="J4382" s="82" t="n">
        <v>0</v>
      </c>
      <c r="K4382" s="83" t="n">
        <f aca="false">IF(J4382=0,0,J4382/I4382)</f>
        <v>0</v>
      </c>
      <c r="L4382" s="83" t="n">
        <f aca="false">I4382/UOM</f>
        <v>0</v>
      </c>
      <c r="M4382" s="83" t="n">
        <f aca="false">J4382/UOM</f>
        <v>0</v>
      </c>
      <c r="N4382" s="84" t="str">
        <f aca="false">IF(F4382="P","PHY",IF(F4382="G","G",E4382))</f>
        <v>P</v>
      </c>
      <c r="O4382" s="84" t="str">
        <f aca="false">IF(ISNA(VLOOKUP(G4382,BadCanCurves,1,FALSE())),VLOOKUP(D4382,FOLIOS,6,FALSE()),"not used")</f>
        <v>not used</v>
      </c>
      <c r="P4382" s="84" t="n">
        <f aca="false">IF($N4382="P",VLOOKUP(H4382,PrcBuckets,2,FALSE()),0)</f>
        <v>9</v>
      </c>
      <c r="Q4382" s="84" t="n">
        <f aca="false">IF($N4382="D",VLOOKUP(H4382,BasisBuckets,2,FALSE()),0)</f>
        <v>0</v>
      </c>
      <c r="R4382" s="84" t="n">
        <f aca="false">IF($N4382="PHY",VLOOKUP(H4382,PGDBuckets,2,FALSE()),0)</f>
        <v>0</v>
      </c>
      <c r="S4382" s="84" t="n">
        <f aca="false">IF($N4382="G",VLOOKUP(H4382,PGDBuckets,2,FALSE()),0)</f>
        <v>0</v>
      </c>
      <c r="T4382" s="84" t="n">
        <f aca="false">SUM(P4382:S4382)</f>
        <v>9</v>
      </c>
      <c r="U4382" s="84" t="str">
        <f aca="false">IF(O4382="not used","-",O4382&amp;N4382&amp;T4382)</f>
        <v>-</v>
      </c>
      <c r="V4382" s="84" t="str">
        <f aca="false">IF(O4382="Not Used","-",VLOOKUP(D4382,FOLIOS,7,FALSE())&amp;H4382)</f>
        <v>-</v>
      </c>
      <c r="W4382" s="84" t="str">
        <f aca="false">IF(U4382="-","-",O4382&amp;E4382&amp;H4382)</f>
        <v>-</v>
      </c>
      <c r="X4382" s="85" t="str">
        <f aca="false">D4382&amp;G4382</f>
        <v>FT-CAND-ERMS-PRCTRANS:AECO/EMP</v>
      </c>
      <c r="AF4382" s="0" t="str">
        <f aca="false">D4382&amp;V4382</f>
        <v>FT-CAND-ERMS-PRC-</v>
      </c>
    </row>
    <row r="4383" customFormat="false" ht="12.75" hidden="false" customHeight="false" outlineLevel="0" collapsed="false">
      <c r="A4383" s="81" t="n">
        <v>36682</v>
      </c>
      <c r="B4383" s="82" t="s">
        <v>55</v>
      </c>
      <c r="C4383" s="82" t="s">
        <v>56</v>
      </c>
      <c r="D4383" s="82" t="s">
        <v>108</v>
      </c>
      <c r="E4383" s="82" t="s">
        <v>24</v>
      </c>
      <c r="F4383" s="81"/>
      <c r="G4383" s="82" t="s">
        <v>106</v>
      </c>
      <c r="H4383" s="90" t="n">
        <v>36982</v>
      </c>
      <c r="I4383" s="82" t="n">
        <v>0</v>
      </c>
      <c r="J4383" s="82" t="n">
        <v>0</v>
      </c>
      <c r="K4383" s="83" t="n">
        <f aca="false">IF(J4383=0,0,J4383/I4383)</f>
        <v>0</v>
      </c>
      <c r="L4383" s="83" t="n">
        <f aca="false">I4383/UOM</f>
        <v>0</v>
      </c>
      <c r="M4383" s="83" t="n">
        <f aca="false">J4383/UOM</f>
        <v>0</v>
      </c>
      <c r="N4383" s="84" t="str">
        <f aca="false">IF(F4383="P","PHY",IF(F4383="G","G",E4383))</f>
        <v>P</v>
      </c>
      <c r="O4383" s="84" t="str">
        <f aca="false">IF(ISNA(VLOOKUP(G4383,BadCanCurves,1,FALSE())),VLOOKUP(D4383,FOLIOS,6,FALSE()),"not used")</f>
        <v>not used</v>
      </c>
      <c r="P4383" s="84" t="n">
        <f aca="false">IF($N4383="P",VLOOKUP(H4383,PrcBuckets,2,FALSE()),0)</f>
        <v>9</v>
      </c>
      <c r="Q4383" s="84" t="n">
        <f aca="false">IF($N4383="D",VLOOKUP(H4383,BasisBuckets,2,FALSE()),0)</f>
        <v>0</v>
      </c>
      <c r="R4383" s="84" t="n">
        <f aca="false">IF($N4383="PHY",VLOOKUP(H4383,PGDBuckets,2,FALSE()),0)</f>
        <v>0</v>
      </c>
      <c r="S4383" s="84" t="n">
        <f aca="false">IF($N4383="G",VLOOKUP(H4383,PGDBuckets,2,FALSE()),0)</f>
        <v>0</v>
      </c>
      <c r="T4383" s="84" t="n">
        <f aca="false">SUM(P4383:S4383)</f>
        <v>9</v>
      </c>
      <c r="U4383" s="84" t="str">
        <f aca="false">IF(O4383="not used","-",O4383&amp;N4383&amp;T4383)</f>
        <v>-</v>
      </c>
      <c r="V4383" s="84" t="str">
        <f aca="false">IF(O4383="Not Used","-",VLOOKUP(D4383,FOLIOS,7,FALSE())&amp;H4383)</f>
        <v>-</v>
      </c>
      <c r="W4383" s="84" t="str">
        <f aca="false">IF(U4383="-","-",O4383&amp;E4383&amp;H4383)</f>
        <v>-</v>
      </c>
      <c r="X4383" s="85" t="str">
        <f aca="false">D4383&amp;G4383</f>
        <v>FT-CAND-ERMS-PRCTRANS:AECO/EMP</v>
      </c>
      <c r="AF4383" s="0" t="str">
        <f aca="false">D4383&amp;V4383</f>
        <v>FT-CAND-ERMS-PRC-</v>
      </c>
    </row>
    <row r="4384" customFormat="false" ht="12.75" hidden="false" customHeight="false" outlineLevel="0" collapsed="false">
      <c r="A4384" s="81" t="n">
        <v>36682</v>
      </c>
      <c r="B4384" s="82" t="s">
        <v>55</v>
      </c>
      <c r="C4384" s="82" t="s">
        <v>56</v>
      </c>
      <c r="D4384" s="82" t="s">
        <v>108</v>
      </c>
      <c r="E4384" s="82" t="s">
        <v>24</v>
      </c>
      <c r="F4384" s="81"/>
      <c r="G4384" s="82" t="s">
        <v>106</v>
      </c>
      <c r="H4384" s="90" t="n">
        <v>37012</v>
      </c>
      <c r="I4384" s="82" t="n">
        <v>0</v>
      </c>
      <c r="J4384" s="82" t="n">
        <v>0</v>
      </c>
      <c r="K4384" s="83" t="n">
        <f aca="false">IF(J4384=0,0,J4384/I4384)</f>
        <v>0</v>
      </c>
      <c r="L4384" s="83" t="n">
        <f aca="false">I4384/UOM</f>
        <v>0</v>
      </c>
      <c r="M4384" s="83" t="n">
        <f aca="false">J4384/UOM</f>
        <v>0</v>
      </c>
      <c r="N4384" s="84" t="str">
        <f aca="false">IF(F4384="P","PHY",IF(F4384="G","G",E4384))</f>
        <v>P</v>
      </c>
      <c r="O4384" s="84" t="str">
        <f aca="false">IF(ISNA(VLOOKUP(G4384,BadCanCurves,1,FALSE())),VLOOKUP(D4384,FOLIOS,6,FALSE()),"not used")</f>
        <v>not used</v>
      </c>
      <c r="P4384" s="84" t="n">
        <f aca="false">IF($N4384="P",VLOOKUP(H4384,PrcBuckets,2,FALSE()),0)</f>
        <v>9</v>
      </c>
      <c r="Q4384" s="84" t="n">
        <f aca="false">IF($N4384="D",VLOOKUP(H4384,BasisBuckets,2,FALSE()),0)</f>
        <v>0</v>
      </c>
      <c r="R4384" s="84" t="n">
        <f aca="false">IF($N4384="PHY",VLOOKUP(H4384,PGDBuckets,2,FALSE()),0)</f>
        <v>0</v>
      </c>
      <c r="S4384" s="84" t="n">
        <f aca="false">IF($N4384="G",VLOOKUP(H4384,PGDBuckets,2,FALSE()),0)</f>
        <v>0</v>
      </c>
      <c r="T4384" s="84" t="n">
        <f aca="false">SUM(P4384:S4384)</f>
        <v>9</v>
      </c>
      <c r="U4384" s="84" t="str">
        <f aca="false">IF(O4384="not used","-",O4384&amp;N4384&amp;T4384)</f>
        <v>-</v>
      </c>
      <c r="V4384" s="84" t="str">
        <f aca="false">IF(O4384="Not Used","-",VLOOKUP(D4384,FOLIOS,7,FALSE())&amp;H4384)</f>
        <v>-</v>
      </c>
      <c r="W4384" s="84" t="str">
        <f aca="false">IF(U4384="-","-",O4384&amp;E4384&amp;H4384)</f>
        <v>-</v>
      </c>
      <c r="X4384" s="85" t="str">
        <f aca="false">D4384&amp;G4384</f>
        <v>FT-CAND-ERMS-PRCTRANS:AECO/EMP</v>
      </c>
      <c r="AF4384" s="0" t="str">
        <f aca="false">D4384&amp;V4384</f>
        <v>FT-CAND-ERMS-PRC-</v>
      </c>
    </row>
    <row r="4385" customFormat="false" ht="12.75" hidden="false" customHeight="false" outlineLevel="0" collapsed="false">
      <c r="A4385" s="81" t="n">
        <v>36682</v>
      </c>
      <c r="B4385" s="82" t="s">
        <v>55</v>
      </c>
      <c r="C4385" s="82" t="s">
        <v>56</v>
      </c>
      <c r="D4385" s="82" t="s">
        <v>108</v>
      </c>
      <c r="E4385" s="82" t="s">
        <v>24</v>
      </c>
      <c r="F4385" s="81"/>
      <c r="G4385" s="82" t="s">
        <v>106</v>
      </c>
      <c r="H4385" s="90" t="n">
        <v>37043</v>
      </c>
      <c r="I4385" s="82" t="n">
        <v>0</v>
      </c>
      <c r="J4385" s="82" t="n">
        <v>0</v>
      </c>
      <c r="K4385" s="83" t="n">
        <f aca="false">IF(J4385=0,0,J4385/I4385)</f>
        <v>0</v>
      </c>
      <c r="L4385" s="83" t="n">
        <f aca="false">I4385/UOM</f>
        <v>0</v>
      </c>
      <c r="M4385" s="83" t="n">
        <f aca="false">J4385/UOM</f>
        <v>0</v>
      </c>
      <c r="N4385" s="84" t="str">
        <f aca="false">IF(F4385="P","PHY",IF(F4385="G","G",E4385))</f>
        <v>P</v>
      </c>
      <c r="O4385" s="84" t="str">
        <f aca="false">IF(ISNA(VLOOKUP(G4385,BadCanCurves,1,FALSE())),VLOOKUP(D4385,FOLIOS,6,FALSE()),"not used")</f>
        <v>not used</v>
      </c>
      <c r="P4385" s="84" t="n">
        <f aca="false">IF($N4385="P",VLOOKUP(H4385,PrcBuckets,2,FALSE()),0)</f>
        <v>9</v>
      </c>
      <c r="Q4385" s="84" t="n">
        <f aca="false">IF($N4385="D",VLOOKUP(H4385,BasisBuckets,2,FALSE()),0)</f>
        <v>0</v>
      </c>
      <c r="R4385" s="84" t="n">
        <f aca="false">IF($N4385="PHY",VLOOKUP(H4385,PGDBuckets,2,FALSE()),0)</f>
        <v>0</v>
      </c>
      <c r="S4385" s="84" t="n">
        <f aca="false">IF($N4385="G",VLOOKUP(H4385,PGDBuckets,2,FALSE()),0)</f>
        <v>0</v>
      </c>
      <c r="T4385" s="84" t="n">
        <f aca="false">SUM(P4385:S4385)</f>
        <v>9</v>
      </c>
      <c r="U4385" s="84" t="str">
        <f aca="false">IF(O4385="not used","-",O4385&amp;N4385&amp;T4385)</f>
        <v>-</v>
      </c>
      <c r="V4385" s="84" t="str">
        <f aca="false">IF(O4385="Not Used","-",VLOOKUP(D4385,FOLIOS,7,FALSE())&amp;H4385)</f>
        <v>-</v>
      </c>
      <c r="W4385" s="84" t="str">
        <f aca="false">IF(U4385="-","-",O4385&amp;E4385&amp;H4385)</f>
        <v>-</v>
      </c>
      <c r="X4385" s="85" t="str">
        <f aca="false">D4385&amp;G4385</f>
        <v>FT-CAND-ERMS-PRCTRANS:AECO/EMP</v>
      </c>
      <c r="AF4385" s="0" t="str">
        <f aca="false">D4385&amp;V4385</f>
        <v>FT-CAND-ERMS-PRC-</v>
      </c>
    </row>
    <row r="4386" customFormat="false" ht="12.75" hidden="false" customHeight="false" outlineLevel="0" collapsed="false">
      <c r="A4386" s="81" t="n">
        <v>36682</v>
      </c>
      <c r="B4386" s="82" t="s">
        <v>55</v>
      </c>
      <c r="C4386" s="82" t="s">
        <v>56</v>
      </c>
      <c r="D4386" s="82" t="s">
        <v>108</v>
      </c>
      <c r="E4386" s="82" t="s">
        <v>24</v>
      </c>
      <c r="F4386" s="81"/>
      <c r="G4386" s="82" t="s">
        <v>106</v>
      </c>
      <c r="H4386" s="90" t="n">
        <v>37073</v>
      </c>
      <c r="I4386" s="82" t="n">
        <v>0</v>
      </c>
      <c r="J4386" s="82" t="n">
        <v>0</v>
      </c>
      <c r="K4386" s="83" t="n">
        <f aca="false">IF(J4386=0,0,J4386/I4386)</f>
        <v>0</v>
      </c>
      <c r="L4386" s="83" t="n">
        <f aca="false">I4386/UOM</f>
        <v>0</v>
      </c>
      <c r="M4386" s="83" t="n">
        <f aca="false">J4386/UOM</f>
        <v>0</v>
      </c>
      <c r="N4386" s="84" t="str">
        <f aca="false">IF(F4386="P","PHY",IF(F4386="G","G",E4386))</f>
        <v>P</v>
      </c>
      <c r="O4386" s="84" t="str">
        <f aca="false">IF(ISNA(VLOOKUP(G4386,BadCanCurves,1,FALSE())),VLOOKUP(D4386,FOLIOS,6,FALSE()),"not used")</f>
        <v>not used</v>
      </c>
      <c r="P4386" s="84" t="n">
        <f aca="false">IF($N4386="P",VLOOKUP(H4386,PrcBuckets,2,FALSE()),0)</f>
        <v>9</v>
      </c>
      <c r="Q4386" s="84" t="n">
        <f aca="false">IF($N4386="D",VLOOKUP(H4386,BasisBuckets,2,FALSE()),0)</f>
        <v>0</v>
      </c>
      <c r="R4386" s="84" t="n">
        <f aca="false">IF($N4386="PHY",VLOOKUP(H4386,PGDBuckets,2,FALSE()),0)</f>
        <v>0</v>
      </c>
      <c r="S4386" s="84" t="n">
        <f aca="false">IF($N4386="G",VLOOKUP(H4386,PGDBuckets,2,FALSE()),0)</f>
        <v>0</v>
      </c>
      <c r="T4386" s="84" t="n">
        <f aca="false">SUM(P4386:S4386)</f>
        <v>9</v>
      </c>
      <c r="U4386" s="84" t="str">
        <f aca="false">IF(O4386="not used","-",O4386&amp;N4386&amp;T4386)</f>
        <v>-</v>
      </c>
      <c r="V4386" s="84" t="str">
        <f aca="false">IF(O4386="Not Used","-",VLOOKUP(D4386,FOLIOS,7,FALSE())&amp;H4386)</f>
        <v>-</v>
      </c>
      <c r="W4386" s="84" t="str">
        <f aca="false">IF(U4386="-","-",O4386&amp;E4386&amp;H4386)</f>
        <v>-</v>
      </c>
      <c r="X4386" s="85" t="str">
        <f aca="false">D4386&amp;G4386</f>
        <v>FT-CAND-ERMS-PRCTRANS:AECO/EMP</v>
      </c>
      <c r="AF4386" s="0" t="str">
        <f aca="false">D4386&amp;V4386</f>
        <v>FT-CAND-ERMS-PRC-</v>
      </c>
    </row>
    <row r="4387" customFormat="false" ht="12.75" hidden="false" customHeight="false" outlineLevel="0" collapsed="false">
      <c r="A4387" s="81" t="n">
        <v>36682</v>
      </c>
      <c r="B4387" s="82" t="s">
        <v>55</v>
      </c>
      <c r="C4387" s="82" t="s">
        <v>56</v>
      </c>
      <c r="D4387" s="82" t="s">
        <v>108</v>
      </c>
      <c r="E4387" s="82" t="s">
        <v>24</v>
      </c>
      <c r="F4387" s="81"/>
      <c r="G4387" s="82" t="s">
        <v>106</v>
      </c>
      <c r="H4387" s="90" t="n">
        <v>37104</v>
      </c>
      <c r="I4387" s="82" t="n">
        <v>0</v>
      </c>
      <c r="J4387" s="82" t="n">
        <v>0</v>
      </c>
      <c r="K4387" s="83" t="n">
        <f aca="false">IF(J4387=0,0,J4387/I4387)</f>
        <v>0</v>
      </c>
      <c r="L4387" s="83" t="n">
        <f aca="false">I4387/UOM</f>
        <v>0</v>
      </c>
      <c r="M4387" s="83" t="n">
        <f aca="false">J4387/UOM</f>
        <v>0</v>
      </c>
      <c r="N4387" s="84" t="str">
        <f aca="false">IF(F4387="P","PHY",IF(F4387="G","G",E4387))</f>
        <v>P</v>
      </c>
      <c r="O4387" s="84" t="str">
        <f aca="false">IF(ISNA(VLOOKUP(G4387,BadCanCurves,1,FALSE())),VLOOKUP(D4387,FOLIOS,6,FALSE()),"not used")</f>
        <v>not used</v>
      </c>
      <c r="P4387" s="84" t="n">
        <f aca="false">IF($N4387="P",VLOOKUP(H4387,PrcBuckets,2,FALSE()),0)</f>
        <v>9</v>
      </c>
      <c r="Q4387" s="84" t="n">
        <f aca="false">IF($N4387="D",VLOOKUP(H4387,BasisBuckets,2,FALSE()),0)</f>
        <v>0</v>
      </c>
      <c r="R4387" s="84" t="n">
        <f aca="false">IF($N4387="PHY",VLOOKUP(H4387,PGDBuckets,2,FALSE()),0)</f>
        <v>0</v>
      </c>
      <c r="S4387" s="84" t="n">
        <f aca="false">IF($N4387="G",VLOOKUP(H4387,PGDBuckets,2,FALSE()),0)</f>
        <v>0</v>
      </c>
      <c r="T4387" s="84" t="n">
        <f aca="false">SUM(P4387:S4387)</f>
        <v>9</v>
      </c>
      <c r="U4387" s="84" t="str">
        <f aca="false">IF(O4387="not used","-",O4387&amp;N4387&amp;T4387)</f>
        <v>-</v>
      </c>
      <c r="V4387" s="84" t="str">
        <f aca="false">IF(O4387="Not Used","-",VLOOKUP(D4387,FOLIOS,7,FALSE())&amp;H4387)</f>
        <v>-</v>
      </c>
      <c r="W4387" s="84" t="str">
        <f aca="false">IF(U4387="-","-",O4387&amp;E4387&amp;H4387)</f>
        <v>-</v>
      </c>
      <c r="X4387" s="85" t="str">
        <f aca="false">D4387&amp;G4387</f>
        <v>FT-CAND-ERMS-PRCTRANS:AECO/EMP</v>
      </c>
      <c r="AF4387" s="0" t="str">
        <f aca="false">D4387&amp;V4387</f>
        <v>FT-CAND-ERMS-PRC-</v>
      </c>
    </row>
    <row r="4388" customFormat="false" ht="12.75" hidden="false" customHeight="false" outlineLevel="0" collapsed="false">
      <c r="A4388" s="81" t="n">
        <v>36682</v>
      </c>
      <c r="B4388" s="82" t="s">
        <v>55</v>
      </c>
      <c r="C4388" s="82" t="s">
        <v>56</v>
      </c>
      <c r="D4388" s="82" t="s">
        <v>108</v>
      </c>
      <c r="E4388" s="82" t="s">
        <v>24</v>
      </c>
      <c r="F4388" s="81"/>
      <c r="G4388" s="82" t="s">
        <v>106</v>
      </c>
      <c r="H4388" s="90" t="n">
        <v>37135</v>
      </c>
      <c r="I4388" s="82" t="n">
        <v>0</v>
      </c>
      <c r="J4388" s="82" t="n">
        <v>0</v>
      </c>
      <c r="K4388" s="83" t="n">
        <f aca="false">IF(J4388=0,0,J4388/I4388)</f>
        <v>0</v>
      </c>
      <c r="L4388" s="83" t="n">
        <f aca="false">I4388/UOM</f>
        <v>0</v>
      </c>
      <c r="M4388" s="83" t="n">
        <f aca="false">J4388/UOM</f>
        <v>0</v>
      </c>
      <c r="N4388" s="84" t="str">
        <f aca="false">IF(F4388="P","PHY",IF(F4388="G","G",E4388))</f>
        <v>P</v>
      </c>
      <c r="O4388" s="84" t="str">
        <f aca="false">IF(ISNA(VLOOKUP(G4388,BadCanCurves,1,FALSE())),VLOOKUP(D4388,FOLIOS,6,FALSE()),"not used")</f>
        <v>not used</v>
      </c>
      <c r="P4388" s="84" t="n">
        <f aca="false">IF($N4388="P",VLOOKUP(H4388,PrcBuckets,2,FALSE()),0)</f>
        <v>9</v>
      </c>
      <c r="Q4388" s="84" t="n">
        <f aca="false">IF($N4388="D",VLOOKUP(H4388,BasisBuckets,2,FALSE()),0)</f>
        <v>0</v>
      </c>
      <c r="R4388" s="84" t="n">
        <f aca="false">IF($N4388="PHY",VLOOKUP(H4388,PGDBuckets,2,FALSE()),0)</f>
        <v>0</v>
      </c>
      <c r="S4388" s="84" t="n">
        <f aca="false">IF($N4388="G",VLOOKUP(H4388,PGDBuckets,2,FALSE()),0)</f>
        <v>0</v>
      </c>
      <c r="T4388" s="84" t="n">
        <f aca="false">SUM(P4388:S4388)</f>
        <v>9</v>
      </c>
      <c r="U4388" s="84" t="str">
        <f aca="false">IF(O4388="not used","-",O4388&amp;N4388&amp;T4388)</f>
        <v>-</v>
      </c>
      <c r="V4388" s="84" t="str">
        <f aca="false">IF(O4388="Not Used","-",VLOOKUP(D4388,FOLIOS,7,FALSE())&amp;H4388)</f>
        <v>-</v>
      </c>
      <c r="W4388" s="84" t="str">
        <f aca="false">IF(U4388="-","-",O4388&amp;E4388&amp;H4388)</f>
        <v>-</v>
      </c>
      <c r="X4388" s="85" t="str">
        <f aca="false">D4388&amp;G4388</f>
        <v>FT-CAND-ERMS-PRCTRANS:AECO/EMP</v>
      </c>
      <c r="AF4388" s="0" t="str">
        <f aca="false">D4388&amp;V4388</f>
        <v>FT-CAND-ERMS-PRC-</v>
      </c>
    </row>
    <row r="4389" customFormat="false" ht="12.75" hidden="false" customHeight="false" outlineLevel="0" collapsed="false">
      <c r="A4389" s="81" t="n">
        <v>36682</v>
      </c>
      <c r="B4389" s="82" t="s">
        <v>55</v>
      </c>
      <c r="C4389" s="82" t="s">
        <v>56</v>
      </c>
      <c r="D4389" s="82" t="s">
        <v>108</v>
      </c>
      <c r="E4389" s="82" t="s">
        <v>24</v>
      </c>
      <c r="F4389" s="81"/>
      <c r="G4389" s="82" t="s">
        <v>106</v>
      </c>
      <c r="H4389" s="90" t="n">
        <v>37165</v>
      </c>
      <c r="I4389" s="82" t="n">
        <v>0</v>
      </c>
      <c r="J4389" s="82" t="n">
        <v>0</v>
      </c>
      <c r="K4389" s="83" t="n">
        <f aca="false">IF(J4389=0,0,J4389/I4389)</f>
        <v>0</v>
      </c>
      <c r="L4389" s="83" t="n">
        <f aca="false">I4389/UOM</f>
        <v>0</v>
      </c>
      <c r="M4389" s="83" t="n">
        <f aca="false">J4389/UOM</f>
        <v>0</v>
      </c>
      <c r="N4389" s="84" t="str">
        <f aca="false">IF(F4389="P","PHY",IF(F4389="G","G",E4389))</f>
        <v>P</v>
      </c>
      <c r="O4389" s="84" t="str">
        <f aca="false">IF(ISNA(VLOOKUP(G4389,BadCanCurves,1,FALSE())),VLOOKUP(D4389,FOLIOS,6,FALSE()),"not used")</f>
        <v>not used</v>
      </c>
      <c r="P4389" s="84" t="n">
        <f aca="false">IF($N4389="P",VLOOKUP(H4389,PrcBuckets,2,FALSE()),0)</f>
        <v>9</v>
      </c>
      <c r="Q4389" s="84" t="n">
        <f aca="false">IF($N4389="D",VLOOKUP(H4389,BasisBuckets,2,FALSE()),0)</f>
        <v>0</v>
      </c>
      <c r="R4389" s="84" t="n">
        <f aca="false">IF($N4389="PHY",VLOOKUP(H4389,PGDBuckets,2,FALSE()),0)</f>
        <v>0</v>
      </c>
      <c r="S4389" s="84" t="n">
        <f aca="false">IF($N4389="G",VLOOKUP(H4389,PGDBuckets,2,FALSE()),0)</f>
        <v>0</v>
      </c>
      <c r="T4389" s="84" t="n">
        <f aca="false">SUM(P4389:S4389)</f>
        <v>9</v>
      </c>
      <c r="U4389" s="84" t="str">
        <f aca="false">IF(O4389="not used","-",O4389&amp;N4389&amp;T4389)</f>
        <v>-</v>
      </c>
      <c r="V4389" s="84" t="str">
        <f aca="false">IF(O4389="Not Used","-",VLOOKUP(D4389,FOLIOS,7,FALSE())&amp;H4389)</f>
        <v>-</v>
      </c>
      <c r="W4389" s="84" t="str">
        <f aca="false">IF(U4389="-","-",O4389&amp;E4389&amp;H4389)</f>
        <v>-</v>
      </c>
      <c r="X4389" s="85" t="str">
        <f aca="false">D4389&amp;G4389</f>
        <v>FT-CAND-ERMS-PRCTRANS:AECO/EMP</v>
      </c>
      <c r="AF4389" s="0" t="str">
        <f aca="false">D4389&amp;V4389</f>
        <v>FT-CAND-ERMS-PRC-</v>
      </c>
    </row>
    <row r="4390" customFormat="false" ht="12.75" hidden="false" customHeight="false" outlineLevel="0" collapsed="false">
      <c r="A4390" s="81" t="n">
        <v>36682</v>
      </c>
      <c r="B4390" s="82" t="s">
        <v>55</v>
      </c>
      <c r="C4390" s="82" t="s">
        <v>56</v>
      </c>
      <c r="D4390" s="82" t="s">
        <v>108</v>
      </c>
      <c r="E4390" s="82" t="s">
        <v>24</v>
      </c>
      <c r="F4390" s="81"/>
      <c r="G4390" s="82" t="s">
        <v>106</v>
      </c>
      <c r="H4390" s="90" t="n">
        <v>37196</v>
      </c>
      <c r="I4390" s="82" t="n">
        <v>0</v>
      </c>
      <c r="J4390" s="82" t="n">
        <v>0</v>
      </c>
      <c r="K4390" s="83" t="n">
        <f aca="false">IF(J4390=0,0,J4390/I4390)</f>
        <v>0</v>
      </c>
      <c r="L4390" s="83" t="n">
        <f aca="false">I4390/UOM</f>
        <v>0</v>
      </c>
      <c r="M4390" s="83" t="n">
        <f aca="false">J4390/UOM</f>
        <v>0</v>
      </c>
      <c r="N4390" s="84" t="str">
        <f aca="false">IF(F4390="P","PHY",IF(F4390="G","G",E4390))</f>
        <v>P</v>
      </c>
      <c r="O4390" s="84" t="str">
        <f aca="false">IF(ISNA(VLOOKUP(G4390,BadCanCurves,1,FALSE())),VLOOKUP(D4390,FOLIOS,6,FALSE()),"not used")</f>
        <v>not used</v>
      </c>
      <c r="P4390" s="84" t="n">
        <f aca="false">IF($N4390="P",VLOOKUP(H4390,PrcBuckets,2,FALSE()),0)</f>
        <v>9</v>
      </c>
      <c r="Q4390" s="84" t="n">
        <f aca="false">IF($N4390="D",VLOOKUP(H4390,BasisBuckets,2,FALSE()),0)</f>
        <v>0</v>
      </c>
      <c r="R4390" s="84" t="n">
        <f aca="false">IF($N4390="PHY",VLOOKUP(H4390,PGDBuckets,2,FALSE()),0)</f>
        <v>0</v>
      </c>
      <c r="S4390" s="84" t="n">
        <f aca="false">IF($N4390="G",VLOOKUP(H4390,PGDBuckets,2,FALSE()),0)</f>
        <v>0</v>
      </c>
      <c r="T4390" s="84" t="n">
        <f aca="false">SUM(P4390:S4390)</f>
        <v>9</v>
      </c>
      <c r="U4390" s="84" t="str">
        <f aca="false">IF(O4390="not used","-",O4390&amp;N4390&amp;T4390)</f>
        <v>-</v>
      </c>
      <c r="V4390" s="84" t="str">
        <f aca="false">IF(O4390="Not Used","-",VLOOKUP(D4390,FOLIOS,7,FALSE())&amp;H4390)</f>
        <v>-</v>
      </c>
      <c r="W4390" s="84" t="str">
        <f aca="false">IF(U4390="-","-",O4390&amp;E4390&amp;H4390)</f>
        <v>-</v>
      </c>
      <c r="X4390" s="85" t="str">
        <f aca="false">D4390&amp;G4390</f>
        <v>FT-CAND-ERMS-PRCTRANS:AECO/EMP</v>
      </c>
      <c r="AF4390" s="0" t="str">
        <f aca="false">D4390&amp;V4390</f>
        <v>FT-CAND-ERMS-PRC-</v>
      </c>
    </row>
    <row r="4391" customFormat="false" ht="12.75" hidden="false" customHeight="false" outlineLevel="0" collapsed="false">
      <c r="A4391" s="81" t="n">
        <v>36682</v>
      </c>
      <c r="B4391" s="82" t="s">
        <v>55</v>
      </c>
      <c r="C4391" s="82" t="s">
        <v>56</v>
      </c>
      <c r="D4391" s="82" t="s">
        <v>108</v>
      </c>
      <c r="E4391" s="82" t="s">
        <v>24</v>
      </c>
      <c r="F4391" s="81"/>
      <c r="G4391" s="82" t="s">
        <v>106</v>
      </c>
      <c r="H4391" s="90" t="n">
        <v>37226</v>
      </c>
      <c r="I4391" s="82" t="n">
        <v>0</v>
      </c>
      <c r="J4391" s="82" t="n">
        <v>0</v>
      </c>
      <c r="K4391" s="83" t="n">
        <f aca="false">IF(J4391=0,0,J4391/I4391)</f>
        <v>0</v>
      </c>
      <c r="L4391" s="83" t="n">
        <f aca="false">I4391/UOM</f>
        <v>0</v>
      </c>
      <c r="M4391" s="83" t="n">
        <f aca="false">J4391/UOM</f>
        <v>0</v>
      </c>
      <c r="N4391" s="84" t="str">
        <f aca="false">IF(F4391="P","PHY",IF(F4391="G","G",E4391))</f>
        <v>P</v>
      </c>
      <c r="O4391" s="84" t="str">
        <f aca="false">IF(ISNA(VLOOKUP(G4391,BadCanCurves,1,FALSE())),VLOOKUP(D4391,FOLIOS,6,FALSE()),"not used")</f>
        <v>not used</v>
      </c>
      <c r="P4391" s="84" t="n">
        <f aca="false">IF($N4391="P",VLOOKUP(H4391,PrcBuckets,2,FALSE()),0)</f>
        <v>9</v>
      </c>
      <c r="Q4391" s="84" t="n">
        <f aca="false">IF($N4391="D",VLOOKUP(H4391,BasisBuckets,2,FALSE()),0)</f>
        <v>0</v>
      </c>
      <c r="R4391" s="84" t="n">
        <f aca="false">IF($N4391="PHY",VLOOKUP(H4391,PGDBuckets,2,FALSE()),0)</f>
        <v>0</v>
      </c>
      <c r="S4391" s="84" t="n">
        <f aca="false">IF($N4391="G",VLOOKUP(H4391,PGDBuckets,2,FALSE()),0)</f>
        <v>0</v>
      </c>
      <c r="T4391" s="84" t="n">
        <f aca="false">SUM(P4391:S4391)</f>
        <v>9</v>
      </c>
      <c r="U4391" s="84" t="str">
        <f aca="false">IF(O4391="not used","-",O4391&amp;N4391&amp;T4391)</f>
        <v>-</v>
      </c>
      <c r="V4391" s="84" t="str">
        <f aca="false">IF(O4391="Not Used","-",VLOOKUP(D4391,FOLIOS,7,FALSE())&amp;H4391)</f>
        <v>-</v>
      </c>
      <c r="W4391" s="84" t="str">
        <f aca="false">IF(U4391="-","-",O4391&amp;E4391&amp;H4391)</f>
        <v>-</v>
      </c>
      <c r="X4391" s="85" t="str">
        <f aca="false">D4391&amp;G4391</f>
        <v>FT-CAND-ERMS-PRCTRANS:AECO/EMP</v>
      </c>
      <c r="AF4391" s="0" t="str">
        <f aca="false">D4391&amp;V4391</f>
        <v>FT-CAND-ERMS-PRC-</v>
      </c>
    </row>
    <row r="4392" customFormat="false" ht="12.75" hidden="false" customHeight="false" outlineLevel="0" collapsed="false">
      <c r="A4392" s="81" t="n">
        <v>36682</v>
      </c>
      <c r="B4392" s="82" t="s">
        <v>55</v>
      </c>
      <c r="C4392" s="82" t="s">
        <v>56</v>
      </c>
      <c r="D4392" s="82" t="s">
        <v>108</v>
      </c>
      <c r="E4392" s="82" t="s">
        <v>24</v>
      </c>
      <c r="F4392" s="81"/>
      <c r="G4392" s="82" t="s">
        <v>106</v>
      </c>
      <c r="H4392" s="90" t="n">
        <v>37257</v>
      </c>
      <c r="I4392" s="82" t="n">
        <v>0</v>
      </c>
      <c r="J4392" s="82" t="n">
        <v>0</v>
      </c>
      <c r="K4392" s="83" t="n">
        <f aca="false">IF(J4392=0,0,J4392/I4392)</f>
        <v>0</v>
      </c>
      <c r="L4392" s="83" t="n">
        <f aca="false">I4392/UOM</f>
        <v>0</v>
      </c>
      <c r="M4392" s="83" t="n">
        <f aca="false">J4392/UOM</f>
        <v>0</v>
      </c>
      <c r="N4392" s="84" t="str">
        <f aca="false">IF(F4392="P","PHY",IF(F4392="G","G",E4392))</f>
        <v>P</v>
      </c>
      <c r="O4392" s="84" t="str">
        <f aca="false">IF(ISNA(VLOOKUP(G4392,BadCanCurves,1,FALSE())),VLOOKUP(D4392,FOLIOS,6,FALSE()),"not used")</f>
        <v>not used</v>
      </c>
      <c r="P4392" s="84" t="n">
        <f aca="false">IF($N4392="P",VLOOKUP(H4392,PrcBuckets,2,FALSE()),0)</f>
        <v>10</v>
      </c>
      <c r="Q4392" s="84" t="n">
        <f aca="false">IF($N4392="D",VLOOKUP(H4392,BasisBuckets,2,FALSE()),0)</f>
        <v>0</v>
      </c>
      <c r="R4392" s="84" t="n">
        <f aca="false">IF($N4392="PHY",VLOOKUP(H4392,PGDBuckets,2,FALSE()),0)</f>
        <v>0</v>
      </c>
      <c r="S4392" s="84" t="n">
        <f aca="false">IF($N4392="G",VLOOKUP(H4392,PGDBuckets,2,FALSE()),0)</f>
        <v>0</v>
      </c>
      <c r="T4392" s="84" t="n">
        <f aca="false">SUM(P4392:S4392)</f>
        <v>10</v>
      </c>
      <c r="U4392" s="84" t="str">
        <f aca="false">IF(O4392="not used","-",O4392&amp;N4392&amp;T4392)</f>
        <v>-</v>
      </c>
      <c r="V4392" s="84" t="str">
        <f aca="false">IF(O4392="Not Used","-",VLOOKUP(D4392,FOLIOS,7,FALSE())&amp;H4392)</f>
        <v>-</v>
      </c>
      <c r="W4392" s="84" t="str">
        <f aca="false">IF(U4392="-","-",O4392&amp;E4392&amp;H4392)</f>
        <v>-</v>
      </c>
      <c r="X4392" s="85" t="str">
        <f aca="false">D4392&amp;G4392</f>
        <v>FT-CAND-ERMS-PRCTRANS:AECO/EMP</v>
      </c>
      <c r="AF4392" s="0" t="str">
        <f aca="false">D4392&amp;V4392</f>
        <v>FT-CAND-ERMS-PRC-</v>
      </c>
    </row>
    <row r="4393" customFormat="false" ht="12.75" hidden="false" customHeight="false" outlineLevel="0" collapsed="false">
      <c r="A4393" s="81" t="n">
        <v>36682</v>
      </c>
      <c r="B4393" s="82" t="s">
        <v>55</v>
      </c>
      <c r="C4393" s="82" t="s">
        <v>56</v>
      </c>
      <c r="D4393" s="82" t="s">
        <v>108</v>
      </c>
      <c r="E4393" s="82" t="s">
        <v>24</v>
      </c>
      <c r="F4393" s="81"/>
      <c r="G4393" s="82" t="s">
        <v>106</v>
      </c>
      <c r="H4393" s="90" t="n">
        <v>37288</v>
      </c>
      <c r="I4393" s="82" t="n">
        <v>0</v>
      </c>
      <c r="J4393" s="82" t="n">
        <v>0</v>
      </c>
      <c r="K4393" s="83" t="n">
        <f aca="false">IF(J4393=0,0,J4393/I4393)</f>
        <v>0</v>
      </c>
      <c r="L4393" s="83" t="n">
        <f aca="false">I4393/UOM</f>
        <v>0</v>
      </c>
      <c r="M4393" s="83" t="n">
        <f aca="false">J4393/UOM</f>
        <v>0</v>
      </c>
      <c r="N4393" s="84" t="str">
        <f aca="false">IF(F4393="P","PHY",IF(F4393="G","G",E4393))</f>
        <v>P</v>
      </c>
      <c r="O4393" s="84" t="str">
        <f aca="false">IF(ISNA(VLOOKUP(G4393,BadCanCurves,1,FALSE())),VLOOKUP(D4393,FOLIOS,6,FALSE()),"not used")</f>
        <v>not used</v>
      </c>
      <c r="P4393" s="84" t="n">
        <f aca="false">IF($N4393="P",VLOOKUP(H4393,PrcBuckets,2,FALSE()),0)</f>
        <v>10</v>
      </c>
      <c r="Q4393" s="84" t="n">
        <f aca="false">IF($N4393="D",VLOOKUP(H4393,BasisBuckets,2,FALSE()),0)</f>
        <v>0</v>
      </c>
      <c r="R4393" s="84" t="n">
        <f aca="false">IF($N4393="PHY",VLOOKUP(H4393,PGDBuckets,2,FALSE()),0)</f>
        <v>0</v>
      </c>
      <c r="S4393" s="84" t="n">
        <f aca="false">IF($N4393="G",VLOOKUP(H4393,PGDBuckets,2,FALSE()),0)</f>
        <v>0</v>
      </c>
      <c r="T4393" s="84" t="n">
        <f aca="false">SUM(P4393:S4393)</f>
        <v>10</v>
      </c>
      <c r="U4393" s="84" t="str">
        <f aca="false">IF(O4393="not used","-",O4393&amp;N4393&amp;T4393)</f>
        <v>-</v>
      </c>
      <c r="V4393" s="84" t="str">
        <f aca="false">IF(O4393="Not Used","-",VLOOKUP(D4393,FOLIOS,7,FALSE())&amp;H4393)</f>
        <v>-</v>
      </c>
      <c r="W4393" s="84" t="str">
        <f aca="false">IF(U4393="-","-",O4393&amp;E4393&amp;H4393)</f>
        <v>-</v>
      </c>
      <c r="X4393" s="85" t="str">
        <f aca="false">D4393&amp;G4393</f>
        <v>FT-CAND-ERMS-PRCTRANS:AECO/EMP</v>
      </c>
      <c r="AF4393" s="0" t="str">
        <f aca="false">D4393&amp;V4393</f>
        <v>FT-CAND-ERMS-PRC-</v>
      </c>
    </row>
    <row r="4394" customFormat="false" ht="12.75" hidden="false" customHeight="false" outlineLevel="0" collapsed="false">
      <c r="A4394" s="81" t="n">
        <v>36682</v>
      </c>
      <c r="B4394" s="82" t="s">
        <v>55</v>
      </c>
      <c r="C4394" s="82" t="s">
        <v>56</v>
      </c>
      <c r="D4394" s="82" t="s">
        <v>108</v>
      </c>
      <c r="E4394" s="82" t="s">
        <v>24</v>
      </c>
      <c r="F4394" s="81"/>
      <c r="G4394" s="82" t="s">
        <v>106</v>
      </c>
      <c r="H4394" s="90" t="n">
        <v>37316</v>
      </c>
      <c r="I4394" s="82" t="n">
        <v>0</v>
      </c>
      <c r="J4394" s="82" t="n">
        <v>0</v>
      </c>
      <c r="K4394" s="83" t="n">
        <f aca="false">IF(J4394=0,0,J4394/I4394)</f>
        <v>0</v>
      </c>
      <c r="L4394" s="83" t="n">
        <f aca="false">I4394/UOM</f>
        <v>0</v>
      </c>
      <c r="M4394" s="83" t="n">
        <f aca="false">J4394/UOM</f>
        <v>0</v>
      </c>
      <c r="N4394" s="84" t="str">
        <f aca="false">IF(F4394="P","PHY",IF(F4394="G","G",E4394))</f>
        <v>P</v>
      </c>
      <c r="O4394" s="84" t="str">
        <f aca="false">IF(ISNA(VLOOKUP(G4394,BadCanCurves,1,FALSE())),VLOOKUP(D4394,FOLIOS,6,FALSE()),"not used")</f>
        <v>not used</v>
      </c>
      <c r="P4394" s="84" t="n">
        <f aca="false">IF($N4394="P",VLOOKUP(H4394,PrcBuckets,2,FALSE()),0)</f>
        <v>10</v>
      </c>
      <c r="Q4394" s="84" t="n">
        <f aca="false">IF($N4394="D",VLOOKUP(H4394,BasisBuckets,2,FALSE()),0)</f>
        <v>0</v>
      </c>
      <c r="R4394" s="84" t="n">
        <f aca="false">IF($N4394="PHY",VLOOKUP(H4394,PGDBuckets,2,FALSE()),0)</f>
        <v>0</v>
      </c>
      <c r="S4394" s="84" t="n">
        <f aca="false">IF($N4394="G",VLOOKUP(H4394,PGDBuckets,2,FALSE()),0)</f>
        <v>0</v>
      </c>
      <c r="T4394" s="84" t="n">
        <f aca="false">SUM(P4394:S4394)</f>
        <v>10</v>
      </c>
      <c r="U4394" s="84" t="str">
        <f aca="false">IF(O4394="not used","-",O4394&amp;N4394&amp;T4394)</f>
        <v>-</v>
      </c>
      <c r="V4394" s="84" t="str">
        <f aca="false">IF(O4394="Not Used","-",VLOOKUP(D4394,FOLIOS,7,FALSE())&amp;H4394)</f>
        <v>-</v>
      </c>
      <c r="W4394" s="84" t="str">
        <f aca="false">IF(U4394="-","-",O4394&amp;E4394&amp;H4394)</f>
        <v>-</v>
      </c>
      <c r="X4394" s="85" t="str">
        <f aca="false">D4394&amp;G4394</f>
        <v>FT-CAND-ERMS-PRCTRANS:AECO/EMP</v>
      </c>
      <c r="AF4394" s="0" t="str">
        <f aca="false">D4394&amp;V4394</f>
        <v>FT-CAND-ERMS-PRC-</v>
      </c>
    </row>
    <row r="4395" customFormat="false" ht="12.75" hidden="false" customHeight="false" outlineLevel="0" collapsed="false">
      <c r="A4395" s="81" t="n">
        <v>36682</v>
      </c>
      <c r="B4395" s="82" t="s">
        <v>55</v>
      </c>
      <c r="C4395" s="82" t="s">
        <v>56</v>
      </c>
      <c r="D4395" s="82" t="s">
        <v>108</v>
      </c>
      <c r="E4395" s="82" t="s">
        <v>24</v>
      </c>
      <c r="F4395" s="81"/>
      <c r="G4395" s="82" t="s">
        <v>106</v>
      </c>
      <c r="H4395" s="90" t="n">
        <v>37347</v>
      </c>
      <c r="I4395" s="82" t="n">
        <v>0</v>
      </c>
      <c r="J4395" s="82" t="n">
        <v>0</v>
      </c>
      <c r="K4395" s="83" t="n">
        <f aca="false">IF(J4395=0,0,J4395/I4395)</f>
        <v>0</v>
      </c>
      <c r="L4395" s="83" t="n">
        <f aca="false">I4395/UOM</f>
        <v>0</v>
      </c>
      <c r="M4395" s="83" t="n">
        <f aca="false">J4395/UOM</f>
        <v>0</v>
      </c>
      <c r="N4395" s="84" t="str">
        <f aca="false">IF(F4395="P","PHY",IF(F4395="G","G",E4395))</f>
        <v>P</v>
      </c>
      <c r="O4395" s="84" t="str">
        <f aca="false">IF(ISNA(VLOOKUP(G4395,BadCanCurves,1,FALSE())),VLOOKUP(D4395,FOLIOS,6,FALSE()),"not used")</f>
        <v>not used</v>
      </c>
      <c r="P4395" s="84" t="n">
        <f aca="false">IF($N4395="P",VLOOKUP(H4395,PrcBuckets,2,FALSE()),0)</f>
        <v>10</v>
      </c>
      <c r="Q4395" s="84" t="n">
        <f aca="false">IF($N4395="D",VLOOKUP(H4395,BasisBuckets,2,FALSE()),0)</f>
        <v>0</v>
      </c>
      <c r="R4395" s="84" t="n">
        <f aca="false">IF($N4395="PHY",VLOOKUP(H4395,PGDBuckets,2,FALSE()),0)</f>
        <v>0</v>
      </c>
      <c r="S4395" s="84" t="n">
        <f aca="false">IF($N4395="G",VLOOKUP(H4395,PGDBuckets,2,FALSE()),0)</f>
        <v>0</v>
      </c>
      <c r="T4395" s="84" t="n">
        <f aca="false">SUM(P4395:S4395)</f>
        <v>10</v>
      </c>
      <c r="U4395" s="84" t="str">
        <f aca="false">IF(O4395="not used","-",O4395&amp;N4395&amp;T4395)</f>
        <v>-</v>
      </c>
      <c r="V4395" s="84" t="str">
        <f aca="false">IF(O4395="Not Used","-",VLOOKUP(D4395,FOLIOS,7,FALSE())&amp;H4395)</f>
        <v>-</v>
      </c>
      <c r="W4395" s="84" t="str">
        <f aca="false">IF(U4395="-","-",O4395&amp;E4395&amp;H4395)</f>
        <v>-</v>
      </c>
      <c r="X4395" s="85" t="str">
        <f aca="false">D4395&amp;G4395</f>
        <v>FT-CAND-ERMS-PRCTRANS:AECO/EMP</v>
      </c>
      <c r="AF4395" s="0" t="str">
        <f aca="false">D4395&amp;V4395</f>
        <v>FT-CAND-ERMS-PRC-</v>
      </c>
    </row>
    <row r="4396" customFormat="false" ht="12.75" hidden="false" customHeight="false" outlineLevel="0" collapsed="false">
      <c r="A4396" s="81" t="n">
        <v>36682</v>
      </c>
      <c r="B4396" s="82" t="s">
        <v>55</v>
      </c>
      <c r="C4396" s="82" t="s">
        <v>56</v>
      </c>
      <c r="D4396" s="82" t="s">
        <v>108</v>
      </c>
      <c r="E4396" s="82" t="s">
        <v>24</v>
      </c>
      <c r="F4396" s="81"/>
      <c r="G4396" s="82" t="s">
        <v>106</v>
      </c>
      <c r="H4396" s="90" t="n">
        <v>37377</v>
      </c>
      <c r="I4396" s="82" t="n">
        <v>0</v>
      </c>
      <c r="J4396" s="82" t="n">
        <v>0</v>
      </c>
      <c r="K4396" s="83" t="n">
        <f aca="false">IF(J4396=0,0,J4396/I4396)</f>
        <v>0</v>
      </c>
      <c r="L4396" s="83" t="n">
        <f aca="false">I4396/UOM</f>
        <v>0</v>
      </c>
      <c r="M4396" s="83" t="n">
        <f aca="false">J4396/UOM</f>
        <v>0</v>
      </c>
      <c r="N4396" s="84" t="str">
        <f aca="false">IF(F4396="P","PHY",IF(F4396="G","G",E4396))</f>
        <v>P</v>
      </c>
      <c r="O4396" s="84" t="str">
        <f aca="false">IF(ISNA(VLOOKUP(G4396,BadCanCurves,1,FALSE())),VLOOKUP(D4396,FOLIOS,6,FALSE()),"not used")</f>
        <v>not used</v>
      </c>
      <c r="P4396" s="84" t="n">
        <f aca="false">IF($N4396="P",VLOOKUP(H4396,PrcBuckets,2,FALSE()),0)</f>
        <v>10</v>
      </c>
      <c r="Q4396" s="84" t="n">
        <f aca="false">IF($N4396="D",VLOOKUP(H4396,BasisBuckets,2,FALSE()),0)</f>
        <v>0</v>
      </c>
      <c r="R4396" s="84" t="n">
        <f aca="false">IF($N4396="PHY",VLOOKUP(H4396,PGDBuckets,2,FALSE()),0)</f>
        <v>0</v>
      </c>
      <c r="S4396" s="84" t="n">
        <f aca="false">IF($N4396="G",VLOOKUP(H4396,PGDBuckets,2,FALSE()),0)</f>
        <v>0</v>
      </c>
      <c r="T4396" s="84" t="n">
        <f aca="false">SUM(P4396:S4396)</f>
        <v>10</v>
      </c>
      <c r="U4396" s="84" t="str">
        <f aca="false">IF(O4396="not used","-",O4396&amp;N4396&amp;T4396)</f>
        <v>-</v>
      </c>
      <c r="V4396" s="84" t="str">
        <f aca="false">IF(O4396="Not Used","-",VLOOKUP(D4396,FOLIOS,7,FALSE())&amp;H4396)</f>
        <v>-</v>
      </c>
      <c r="W4396" s="84" t="str">
        <f aca="false">IF(U4396="-","-",O4396&amp;E4396&amp;H4396)</f>
        <v>-</v>
      </c>
      <c r="X4396" s="85" t="str">
        <f aca="false">D4396&amp;G4396</f>
        <v>FT-CAND-ERMS-PRCTRANS:AECO/EMP</v>
      </c>
      <c r="AF4396" s="0" t="str">
        <f aca="false">D4396&amp;V4396</f>
        <v>FT-CAND-ERMS-PRC-</v>
      </c>
    </row>
    <row r="4397" customFormat="false" ht="12.75" hidden="false" customHeight="false" outlineLevel="0" collapsed="false">
      <c r="A4397" s="81" t="n">
        <v>36682</v>
      </c>
      <c r="B4397" s="82" t="s">
        <v>55</v>
      </c>
      <c r="C4397" s="82" t="s">
        <v>56</v>
      </c>
      <c r="D4397" s="82" t="s">
        <v>108</v>
      </c>
      <c r="E4397" s="82" t="s">
        <v>24</v>
      </c>
      <c r="F4397" s="81"/>
      <c r="G4397" s="82" t="s">
        <v>106</v>
      </c>
      <c r="H4397" s="90" t="n">
        <v>37408</v>
      </c>
      <c r="I4397" s="82" t="n">
        <v>0</v>
      </c>
      <c r="J4397" s="82" t="n">
        <v>0</v>
      </c>
      <c r="K4397" s="83" t="n">
        <f aca="false">IF(J4397=0,0,J4397/I4397)</f>
        <v>0</v>
      </c>
      <c r="L4397" s="83" t="n">
        <f aca="false">I4397/UOM</f>
        <v>0</v>
      </c>
      <c r="M4397" s="83" t="n">
        <f aca="false">J4397/UOM</f>
        <v>0</v>
      </c>
      <c r="N4397" s="84" t="str">
        <f aca="false">IF(F4397="P","PHY",IF(F4397="G","G",E4397))</f>
        <v>P</v>
      </c>
      <c r="O4397" s="84" t="str">
        <f aca="false">IF(ISNA(VLOOKUP(G4397,BadCanCurves,1,FALSE())),VLOOKUP(D4397,FOLIOS,6,FALSE()),"not used")</f>
        <v>not used</v>
      </c>
      <c r="P4397" s="84" t="n">
        <f aca="false">IF($N4397="P",VLOOKUP(H4397,PrcBuckets,2,FALSE()),0)</f>
        <v>10</v>
      </c>
      <c r="Q4397" s="84" t="n">
        <f aca="false">IF($N4397="D",VLOOKUP(H4397,BasisBuckets,2,FALSE()),0)</f>
        <v>0</v>
      </c>
      <c r="R4397" s="84" t="n">
        <f aca="false">IF($N4397="PHY",VLOOKUP(H4397,PGDBuckets,2,FALSE()),0)</f>
        <v>0</v>
      </c>
      <c r="S4397" s="84" t="n">
        <f aca="false">IF($N4397="G",VLOOKUP(H4397,PGDBuckets,2,FALSE()),0)</f>
        <v>0</v>
      </c>
      <c r="T4397" s="84" t="n">
        <f aca="false">SUM(P4397:S4397)</f>
        <v>10</v>
      </c>
      <c r="U4397" s="84" t="str">
        <f aca="false">IF(O4397="not used","-",O4397&amp;N4397&amp;T4397)</f>
        <v>-</v>
      </c>
      <c r="V4397" s="84" t="str">
        <f aca="false">IF(O4397="Not Used","-",VLOOKUP(D4397,FOLIOS,7,FALSE())&amp;H4397)</f>
        <v>-</v>
      </c>
      <c r="W4397" s="84" t="str">
        <f aca="false">IF(U4397="-","-",O4397&amp;E4397&amp;H4397)</f>
        <v>-</v>
      </c>
      <c r="X4397" s="85" t="str">
        <f aca="false">D4397&amp;G4397</f>
        <v>FT-CAND-ERMS-PRCTRANS:AECO/EMP</v>
      </c>
      <c r="AF4397" s="0" t="str">
        <f aca="false">D4397&amp;V4397</f>
        <v>FT-CAND-ERMS-PRC-</v>
      </c>
    </row>
    <row r="4398" customFormat="false" ht="12.75" hidden="false" customHeight="false" outlineLevel="0" collapsed="false">
      <c r="A4398" s="81" t="n">
        <v>36682</v>
      </c>
      <c r="B4398" s="82" t="s">
        <v>55</v>
      </c>
      <c r="C4398" s="82" t="s">
        <v>56</v>
      </c>
      <c r="D4398" s="82" t="s">
        <v>108</v>
      </c>
      <c r="E4398" s="82" t="s">
        <v>24</v>
      </c>
      <c r="F4398" s="81"/>
      <c r="G4398" s="82" t="s">
        <v>106</v>
      </c>
      <c r="H4398" s="90" t="n">
        <v>37438</v>
      </c>
      <c r="I4398" s="82" t="n">
        <v>0</v>
      </c>
      <c r="J4398" s="82" t="n">
        <v>0</v>
      </c>
      <c r="K4398" s="83" t="n">
        <f aca="false">IF(J4398=0,0,J4398/I4398)</f>
        <v>0</v>
      </c>
      <c r="L4398" s="83" t="n">
        <f aca="false">I4398/UOM</f>
        <v>0</v>
      </c>
      <c r="M4398" s="83" t="n">
        <f aca="false">J4398/UOM</f>
        <v>0</v>
      </c>
      <c r="N4398" s="84" t="str">
        <f aca="false">IF(F4398="P","PHY",IF(F4398="G","G",E4398))</f>
        <v>P</v>
      </c>
      <c r="O4398" s="84" t="str">
        <f aca="false">IF(ISNA(VLOOKUP(G4398,BadCanCurves,1,FALSE())),VLOOKUP(D4398,FOLIOS,6,FALSE()),"not used")</f>
        <v>not used</v>
      </c>
      <c r="P4398" s="84" t="n">
        <f aca="false">IF($N4398="P",VLOOKUP(H4398,PrcBuckets,2,FALSE()),0)</f>
        <v>10</v>
      </c>
      <c r="Q4398" s="84" t="n">
        <f aca="false">IF($N4398="D",VLOOKUP(H4398,BasisBuckets,2,FALSE()),0)</f>
        <v>0</v>
      </c>
      <c r="R4398" s="84" t="n">
        <f aca="false">IF($N4398="PHY",VLOOKUP(H4398,PGDBuckets,2,FALSE()),0)</f>
        <v>0</v>
      </c>
      <c r="S4398" s="84" t="n">
        <f aca="false">IF($N4398="G",VLOOKUP(H4398,PGDBuckets,2,FALSE()),0)</f>
        <v>0</v>
      </c>
      <c r="T4398" s="84" t="n">
        <f aca="false">SUM(P4398:S4398)</f>
        <v>10</v>
      </c>
      <c r="U4398" s="84" t="str">
        <f aca="false">IF(O4398="not used","-",O4398&amp;N4398&amp;T4398)</f>
        <v>-</v>
      </c>
      <c r="V4398" s="84" t="str">
        <f aca="false">IF(O4398="Not Used","-",VLOOKUP(D4398,FOLIOS,7,FALSE())&amp;H4398)</f>
        <v>-</v>
      </c>
      <c r="W4398" s="84" t="str">
        <f aca="false">IF(U4398="-","-",O4398&amp;E4398&amp;H4398)</f>
        <v>-</v>
      </c>
      <c r="X4398" s="85" t="str">
        <f aca="false">D4398&amp;G4398</f>
        <v>FT-CAND-ERMS-PRCTRANS:AECO/EMP</v>
      </c>
      <c r="AF4398" s="0" t="str">
        <f aca="false">D4398&amp;V4398</f>
        <v>FT-CAND-ERMS-PRC-</v>
      </c>
    </row>
    <row r="4399" customFormat="false" ht="12.75" hidden="false" customHeight="false" outlineLevel="0" collapsed="false">
      <c r="A4399" s="81" t="n">
        <v>36682</v>
      </c>
      <c r="B4399" s="82" t="s">
        <v>55</v>
      </c>
      <c r="C4399" s="82" t="s">
        <v>56</v>
      </c>
      <c r="D4399" s="82" t="s">
        <v>108</v>
      </c>
      <c r="E4399" s="82" t="s">
        <v>24</v>
      </c>
      <c r="F4399" s="81"/>
      <c r="G4399" s="82" t="s">
        <v>106</v>
      </c>
      <c r="H4399" s="90" t="n">
        <v>37469</v>
      </c>
      <c r="I4399" s="82" t="n">
        <v>0</v>
      </c>
      <c r="J4399" s="82" t="n">
        <v>0</v>
      </c>
      <c r="K4399" s="83" t="n">
        <f aca="false">IF(J4399=0,0,J4399/I4399)</f>
        <v>0</v>
      </c>
      <c r="L4399" s="83" t="n">
        <f aca="false">I4399/UOM</f>
        <v>0</v>
      </c>
      <c r="M4399" s="83" t="n">
        <f aca="false">J4399/UOM</f>
        <v>0</v>
      </c>
      <c r="N4399" s="84" t="str">
        <f aca="false">IF(F4399="P","PHY",IF(F4399="G","G",E4399))</f>
        <v>P</v>
      </c>
      <c r="O4399" s="84" t="str">
        <f aca="false">IF(ISNA(VLOOKUP(G4399,BadCanCurves,1,FALSE())),VLOOKUP(D4399,FOLIOS,6,FALSE()),"not used")</f>
        <v>not used</v>
      </c>
      <c r="P4399" s="84" t="n">
        <f aca="false">IF($N4399="P",VLOOKUP(H4399,PrcBuckets,2,FALSE()),0)</f>
        <v>10</v>
      </c>
      <c r="Q4399" s="84" t="n">
        <f aca="false">IF($N4399="D",VLOOKUP(H4399,BasisBuckets,2,FALSE()),0)</f>
        <v>0</v>
      </c>
      <c r="R4399" s="84" t="n">
        <f aca="false">IF($N4399="PHY",VLOOKUP(H4399,PGDBuckets,2,FALSE()),0)</f>
        <v>0</v>
      </c>
      <c r="S4399" s="84" t="n">
        <f aca="false">IF($N4399="G",VLOOKUP(H4399,PGDBuckets,2,FALSE()),0)</f>
        <v>0</v>
      </c>
      <c r="T4399" s="84" t="n">
        <f aca="false">SUM(P4399:S4399)</f>
        <v>10</v>
      </c>
      <c r="U4399" s="84" t="str">
        <f aca="false">IF(O4399="not used","-",O4399&amp;N4399&amp;T4399)</f>
        <v>-</v>
      </c>
      <c r="V4399" s="84" t="str">
        <f aca="false">IF(O4399="Not Used","-",VLOOKUP(D4399,FOLIOS,7,FALSE())&amp;H4399)</f>
        <v>-</v>
      </c>
      <c r="W4399" s="84" t="str">
        <f aca="false">IF(U4399="-","-",O4399&amp;E4399&amp;H4399)</f>
        <v>-</v>
      </c>
      <c r="X4399" s="85" t="str">
        <f aca="false">D4399&amp;G4399</f>
        <v>FT-CAND-ERMS-PRCTRANS:AECO/EMP</v>
      </c>
      <c r="AF4399" s="0" t="str">
        <f aca="false">D4399&amp;V4399</f>
        <v>FT-CAND-ERMS-PRC-</v>
      </c>
    </row>
    <row r="4400" customFormat="false" ht="12.75" hidden="false" customHeight="false" outlineLevel="0" collapsed="false">
      <c r="A4400" s="81" t="n">
        <v>36682</v>
      </c>
      <c r="B4400" s="82" t="s">
        <v>55</v>
      </c>
      <c r="C4400" s="82" t="s">
        <v>56</v>
      </c>
      <c r="D4400" s="82" t="s">
        <v>108</v>
      </c>
      <c r="E4400" s="82" t="s">
        <v>24</v>
      </c>
      <c r="F4400" s="81"/>
      <c r="G4400" s="82" t="s">
        <v>106</v>
      </c>
      <c r="H4400" s="90" t="n">
        <v>37500</v>
      </c>
      <c r="I4400" s="82" t="n">
        <v>0</v>
      </c>
      <c r="J4400" s="82" t="n">
        <v>0</v>
      </c>
      <c r="K4400" s="83" t="n">
        <f aca="false">IF(J4400=0,0,J4400/I4400)</f>
        <v>0</v>
      </c>
      <c r="L4400" s="83" t="n">
        <f aca="false">I4400/UOM</f>
        <v>0</v>
      </c>
      <c r="M4400" s="83" t="n">
        <f aca="false">J4400/UOM</f>
        <v>0</v>
      </c>
      <c r="N4400" s="84" t="str">
        <f aca="false">IF(F4400="P","PHY",IF(F4400="G","G",E4400))</f>
        <v>P</v>
      </c>
      <c r="O4400" s="84" t="str">
        <f aca="false">IF(ISNA(VLOOKUP(G4400,BadCanCurves,1,FALSE())),VLOOKUP(D4400,FOLIOS,6,FALSE()),"not used")</f>
        <v>not used</v>
      </c>
      <c r="P4400" s="84" t="n">
        <f aca="false">IF($N4400="P",VLOOKUP(H4400,PrcBuckets,2,FALSE()),0)</f>
        <v>10</v>
      </c>
      <c r="Q4400" s="84" t="n">
        <f aca="false">IF($N4400="D",VLOOKUP(H4400,BasisBuckets,2,FALSE()),0)</f>
        <v>0</v>
      </c>
      <c r="R4400" s="84" t="n">
        <f aca="false">IF($N4400="PHY",VLOOKUP(H4400,PGDBuckets,2,FALSE()),0)</f>
        <v>0</v>
      </c>
      <c r="S4400" s="84" t="n">
        <f aca="false">IF($N4400="G",VLOOKUP(H4400,PGDBuckets,2,FALSE()),0)</f>
        <v>0</v>
      </c>
      <c r="T4400" s="84" t="n">
        <f aca="false">SUM(P4400:S4400)</f>
        <v>10</v>
      </c>
      <c r="U4400" s="84" t="str">
        <f aca="false">IF(O4400="not used","-",O4400&amp;N4400&amp;T4400)</f>
        <v>-</v>
      </c>
      <c r="V4400" s="84" t="str">
        <f aca="false">IF(O4400="Not Used","-",VLOOKUP(D4400,FOLIOS,7,FALSE())&amp;H4400)</f>
        <v>-</v>
      </c>
      <c r="W4400" s="84" t="str">
        <f aca="false">IF(U4400="-","-",O4400&amp;E4400&amp;H4400)</f>
        <v>-</v>
      </c>
      <c r="X4400" s="85" t="str">
        <f aca="false">D4400&amp;G4400</f>
        <v>FT-CAND-ERMS-PRCTRANS:AECO/EMP</v>
      </c>
      <c r="AF4400" s="0" t="str">
        <f aca="false">D4400&amp;V4400</f>
        <v>FT-CAND-ERMS-PRC-</v>
      </c>
    </row>
    <row r="4401" customFormat="false" ht="12.75" hidden="false" customHeight="false" outlineLevel="0" collapsed="false">
      <c r="A4401" s="81" t="n">
        <v>36682</v>
      </c>
      <c r="B4401" s="82" t="s">
        <v>55</v>
      </c>
      <c r="C4401" s="82" t="s">
        <v>56</v>
      </c>
      <c r="D4401" s="82" t="s">
        <v>108</v>
      </c>
      <c r="E4401" s="82" t="s">
        <v>24</v>
      </c>
      <c r="F4401" s="81"/>
      <c r="G4401" s="82" t="s">
        <v>106</v>
      </c>
      <c r="H4401" s="90" t="n">
        <v>37530</v>
      </c>
      <c r="I4401" s="82" t="n">
        <v>0</v>
      </c>
      <c r="J4401" s="82" t="n">
        <v>0</v>
      </c>
      <c r="K4401" s="83" t="n">
        <f aca="false">IF(J4401=0,0,J4401/I4401)</f>
        <v>0</v>
      </c>
      <c r="L4401" s="83" t="n">
        <f aca="false">I4401/UOM</f>
        <v>0</v>
      </c>
      <c r="M4401" s="83" t="n">
        <f aca="false">J4401/UOM</f>
        <v>0</v>
      </c>
      <c r="N4401" s="84" t="str">
        <f aca="false">IF(F4401="P","PHY",IF(F4401="G","G",E4401))</f>
        <v>P</v>
      </c>
      <c r="O4401" s="84" t="str">
        <f aca="false">IF(ISNA(VLOOKUP(G4401,BadCanCurves,1,FALSE())),VLOOKUP(D4401,FOLIOS,6,FALSE()),"not used")</f>
        <v>not used</v>
      </c>
      <c r="P4401" s="84" t="n">
        <f aca="false">IF($N4401="P",VLOOKUP(H4401,PrcBuckets,2,FALSE()),0)</f>
        <v>10</v>
      </c>
      <c r="Q4401" s="84" t="n">
        <f aca="false">IF($N4401="D",VLOOKUP(H4401,BasisBuckets,2,FALSE()),0)</f>
        <v>0</v>
      </c>
      <c r="R4401" s="84" t="n">
        <f aca="false">IF($N4401="PHY",VLOOKUP(H4401,PGDBuckets,2,FALSE()),0)</f>
        <v>0</v>
      </c>
      <c r="S4401" s="84" t="n">
        <f aca="false">IF($N4401="G",VLOOKUP(H4401,PGDBuckets,2,FALSE()),0)</f>
        <v>0</v>
      </c>
      <c r="T4401" s="84" t="n">
        <f aca="false">SUM(P4401:S4401)</f>
        <v>10</v>
      </c>
      <c r="U4401" s="84" t="str">
        <f aca="false">IF(O4401="not used","-",O4401&amp;N4401&amp;T4401)</f>
        <v>-</v>
      </c>
      <c r="V4401" s="84" t="str">
        <f aca="false">IF(O4401="Not Used","-",VLOOKUP(D4401,FOLIOS,7,FALSE())&amp;H4401)</f>
        <v>-</v>
      </c>
      <c r="W4401" s="84" t="str">
        <f aca="false">IF(U4401="-","-",O4401&amp;E4401&amp;H4401)</f>
        <v>-</v>
      </c>
      <c r="X4401" s="85" t="str">
        <f aca="false">D4401&amp;G4401</f>
        <v>FT-CAND-ERMS-PRCTRANS:AECO/EMP</v>
      </c>
      <c r="AF4401" s="0" t="str">
        <f aca="false">D4401&amp;V4401</f>
        <v>FT-CAND-ERMS-PRC-</v>
      </c>
    </row>
    <row r="4402" customFormat="false" ht="12.75" hidden="false" customHeight="false" outlineLevel="0" collapsed="false">
      <c r="A4402" s="81" t="n">
        <v>36682</v>
      </c>
      <c r="B4402" s="82" t="s">
        <v>55</v>
      </c>
      <c r="C4402" s="82" t="s">
        <v>56</v>
      </c>
      <c r="D4402" s="82" t="s">
        <v>108</v>
      </c>
      <c r="E4402" s="82" t="s">
        <v>24</v>
      </c>
      <c r="F4402" s="81"/>
      <c r="G4402" s="82" t="s">
        <v>106</v>
      </c>
      <c r="H4402" s="90" t="n">
        <v>37561</v>
      </c>
      <c r="I4402" s="82" t="n">
        <v>0</v>
      </c>
      <c r="J4402" s="82" t="n">
        <v>0</v>
      </c>
      <c r="K4402" s="83" t="n">
        <f aca="false">IF(J4402=0,0,J4402/I4402)</f>
        <v>0</v>
      </c>
      <c r="L4402" s="83" t="n">
        <f aca="false">I4402/UOM</f>
        <v>0</v>
      </c>
      <c r="M4402" s="83" t="n">
        <f aca="false">J4402/UOM</f>
        <v>0</v>
      </c>
      <c r="N4402" s="84" t="str">
        <f aca="false">IF(F4402="P","PHY",IF(F4402="G","G",E4402))</f>
        <v>P</v>
      </c>
      <c r="O4402" s="84" t="str">
        <f aca="false">IF(ISNA(VLOOKUP(G4402,BadCanCurves,1,FALSE())),VLOOKUP(D4402,FOLIOS,6,FALSE()),"not used")</f>
        <v>not used</v>
      </c>
      <c r="P4402" s="84" t="n">
        <f aca="false">IF($N4402="P",VLOOKUP(H4402,PrcBuckets,2,FALSE()),0)</f>
        <v>10</v>
      </c>
      <c r="Q4402" s="84" t="n">
        <f aca="false">IF($N4402="D",VLOOKUP(H4402,BasisBuckets,2,FALSE()),0)</f>
        <v>0</v>
      </c>
      <c r="R4402" s="84" t="n">
        <f aca="false">IF($N4402="PHY",VLOOKUP(H4402,PGDBuckets,2,FALSE()),0)</f>
        <v>0</v>
      </c>
      <c r="S4402" s="84" t="n">
        <f aca="false">IF($N4402="G",VLOOKUP(H4402,PGDBuckets,2,FALSE()),0)</f>
        <v>0</v>
      </c>
      <c r="T4402" s="84" t="n">
        <f aca="false">SUM(P4402:S4402)</f>
        <v>10</v>
      </c>
      <c r="U4402" s="84" t="str">
        <f aca="false">IF(O4402="not used","-",O4402&amp;N4402&amp;T4402)</f>
        <v>-</v>
      </c>
      <c r="V4402" s="84" t="str">
        <f aca="false">IF(O4402="Not Used","-",VLOOKUP(D4402,FOLIOS,7,FALSE())&amp;H4402)</f>
        <v>-</v>
      </c>
      <c r="W4402" s="84" t="str">
        <f aca="false">IF(U4402="-","-",O4402&amp;E4402&amp;H4402)</f>
        <v>-</v>
      </c>
      <c r="X4402" s="85" t="str">
        <f aca="false">D4402&amp;G4402</f>
        <v>FT-CAND-ERMS-PRCTRANS:AECO/EMP</v>
      </c>
      <c r="AF4402" s="0" t="str">
        <f aca="false">D4402&amp;V4402</f>
        <v>FT-CAND-ERMS-PRC-</v>
      </c>
    </row>
    <row r="4403" customFormat="false" ht="12.75" hidden="false" customHeight="false" outlineLevel="0" collapsed="false">
      <c r="A4403" s="81" t="n">
        <v>36682</v>
      </c>
      <c r="B4403" s="82" t="s">
        <v>55</v>
      </c>
      <c r="C4403" s="82" t="s">
        <v>56</v>
      </c>
      <c r="D4403" s="82" t="s">
        <v>108</v>
      </c>
      <c r="E4403" s="82" t="s">
        <v>24</v>
      </c>
      <c r="F4403" s="81"/>
      <c r="G4403" s="82" t="s">
        <v>106</v>
      </c>
      <c r="H4403" s="90" t="n">
        <v>37591</v>
      </c>
      <c r="I4403" s="82" t="n">
        <v>0</v>
      </c>
      <c r="J4403" s="82" t="n">
        <v>0</v>
      </c>
      <c r="K4403" s="83" t="n">
        <f aca="false">IF(J4403=0,0,J4403/I4403)</f>
        <v>0</v>
      </c>
      <c r="L4403" s="83" t="n">
        <f aca="false">I4403/UOM</f>
        <v>0</v>
      </c>
      <c r="M4403" s="83" t="n">
        <f aca="false">J4403/UOM</f>
        <v>0</v>
      </c>
      <c r="N4403" s="84" t="str">
        <f aca="false">IF(F4403="P","PHY",IF(F4403="G","G",E4403))</f>
        <v>P</v>
      </c>
      <c r="O4403" s="84" t="str">
        <f aca="false">IF(ISNA(VLOOKUP(G4403,BadCanCurves,1,FALSE())),VLOOKUP(D4403,FOLIOS,6,FALSE()),"not used")</f>
        <v>not used</v>
      </c>
      <c r="P4403" s="84" t="n">
        <f aca="false">IF($N4403="P",VLOOKUP(H4403,PrcBuckets,2,FALSE()),0)</f>
        <v>10</v>
      </c>
      <c r="Q4403" s="84" t="n">
        <f aca="false">IF($N4403="D",VLOOKUP(H4403,BasisBuckets,2,FALSE()),0)</f>
        <v>0</v>
      </c>
      <c r="R4403" s="84" t="n">
        <f aca="false">IF($N4403="PHY",VLOOKUP(H4403,PGDBuckets,2,FALSE()),0)</f>
        <v>0</v>
      </c>
      <c r="S4403" s="84" t="n">
        <f aca="false">IF($N4403="G",VLOOKUP(H4403,PGDBuckets,2,FALSE()),0)</f>
        <v>0</v>
      </c>
      <c r="T4403" s="84" t="n">
        <f aca="false">SUM(P4403:S4403)</f>
        <v>10</v>
      </c>
      <c r="U4403" s="84" t="str">
        <f aca="false">IF(O4403="not used","-",O4403&amp;N4403&amp;T4403)</f>
        <v>-</v>
      </c>
      <c r="V4403" s="84" t="str">
        <f aca="false">IF(O4403="Not Used","-",VLOOKUP(D4403,FOLIOS,7,FALSE())&amp;H4403)</f>
        <v>-</v>
      </c>
      <c r="W4403" s="84" t="str">
        <f aca="false">IF(U4403="-","-",O4403&amp;E4403&amp;H4403)</f>
        <v>-</v>
      </c>
      <c r="X4403" s="85" t="str">
        <f aca="false">D4403&amp;G4403</f>
        <v>FT-CAND-ERMS-PRCTRANS:AECO/EMP</v>
      </c>
      <c r="AF4403" s="0" t="str">
        <f aca="false">D4403&amp;V4403</f>
        <v>FT-CAND-ERMS-PRC-</v>
      </c>
    </row>
    <row r="4404" customFormat="false" ht="12.75" hidden="false" customHeight="false" outlineLevel="0" collapsed="false">
      <c r="A4404" s="81" t="n">
        <v>36682</v>
      </c>
      <c r="B4404" s="82" t="s">
        <v>55</v>
      </c>
      <c r="C4404" s="82" t="s">
        <v>56</v>
      </c>
      <c r="D4404" s="82" t="s">
        <v>108</v>
      </c>
      <c r="E4404" s="82" t="s">
        <v>24</v>
      </c>
      <c r="F4404" s="81"/>
      <c r="G4404" s="82" t="s">
        <v>106</v>
      </c>
      <c r="H4404" s="90" t="n">
        <v>37622</v>
      </c>
      <c r="I4404" s="82" t="n">
        <v>0</v>
      </c>
      <c r="J4404" s="82" t="n">
        <v>0</v>
      </c>
      <c r="K4404" s="83" t="n">
        <f aca="false">IF(J4404=0,0,J4404/I4404)</f>
        <v>0</v>
      </c>
      <c r="L4404" s="83" t="n">
        <f aca="false">I4404/UOM</f>
        <v>0</v>
      </c>
      <c r="M4404" s="83" t="n">
        <f aca="false">J4404/UOM</f>
        <v>0</v>
      </c>
      <c r="N4404" s="84" t="str">
        <f aca="false">IF(F4404="P","PHY",IF(F4404="G","G",E4404))</f>
        <v>P</v>
      </c>
      <c r="O4404" s="84" t="str">
        <f aca="false">IF(ISNA(VLOOKUP(G4404,BadCanCurves,1,FALSE())),VLOOKUP(D4404,FOLIOS,6,FALSE()),"not used")</f>
        <v>not used</v>
      </c>
      <c r="P4404" s="84" t="n">
        <f aca="false">IF($N4404="P",VLOOKUP(H4404,PrcBuckets,2,FALSE()),0)</f>
        <v>11</v>
      </c>
      <c r="Q4404" s="84" t="n">
        <f aca="false">IF($N4404="D",VLOOKUP(H4404,BasisBuckets,2,FALSE()),0)</f>
        <v>0</v>
      </c>
      <c r="R4404" s="84" t="n">
        <f aca="false">IF($N4404="PHY",VLOOKUP(H4404,PGDBuckets,2,FALSE()),0)</f>
        <v>0</v>
      </c>
      <c r="S4404" s="84" t="n">
        <f aca="false">IF($N4404="G",VLOOKUP(H4404,PGDBuckets,2,FALSE()),0)</f>
        <v>0</v>
      </c>
      <c r="T4404" s="84" t="n">
        <f aca="false">SUM(P4404:S4404)</f>
        <v>11</v>
      </c>
      <c r="U4404" s="84" t="str">
        <f aca="false">IF(O4404="not used","-",O4404&amp;N4404&amp;T4404)</f>
        <v>-</v>
      </c>
      <c r="V4404" s="84" t="str">
        <f aca="false">IF(O4404="Not Used","-",VLOOKUP(D4404,FOLIOS,7,FALSE())&amp;H4404)</f>
        <v>-</v>
      </c>
      <c r="W4404" s="84" t="str">
        <f aca="false">IF(U4404="-","-",O4404&amp;E4404&amp;H4404)</f>
        <v>-</v>
      </c>
      <c r="X4404" s="85" t="str">
        <f aca="false">D4404&amp;G4404</f>
        <v>FT-CAND-ERMS-PRCTRANS:AECO/EMP</v>
      </c>
      <c r="AF4404" s="0" t="str">
        <f aca="false">D4404&amp;V4404</f>
        <v>FT-CAND-ERMS-PRC-</v>
      </c>
    </row>
    <row r="4405" customFormat="false" ht="12.75" hidden="false" customHeight="false" outlineLevel="0" collapsed="false">
      <c r="A4405" s="81" t="n">
        <v>36682</v>
      </c>
      <c r="B4405" s="82" t="s">
        <v>55</v>
      </c>
      <c r="C4405" s="82" t="s">
        <v>56</v>
      </c>
      <c r="D4405" s="82" t="s">
        <v>108</v>
      </c>
      <c r="E4405" s="82" t="s">
        <v>24</v>
      </c>
      <c r="F4405" s="81"/>
      <c r="G4405" s="82" t="s">
        <v>106</v>
      </c>
      <c r="H4405" s="90" t="n">
        <v>37653</v>
      </c>
      <c r="I4405" s="82" t="n">
        <v>0</v>
      </c>
      <c r="J4405" s="82" t="n">
        <v>0</v>
      </c>
      <c r="K4405" s="83" t="n">
        <f aca="false">IF(J4405=0,0,J4405/I4405)</f>
        <v>0</v>
      </c>
      <c r="L4405" s="83" t="n">
        <f aca="false">I4405/UOM</f>
        <v>0</v>
      </c>
      <c r="M4405" s="83" t="n">
        <f aca="false">J4405/UOM</f>
        <v>0</v>
      </c>
      <c r="N4405" s="84" t="str">
        <f aca="false">IF(F4405="P","PHY",IF(F4405="G","G",E4405))</f>
        <v>P</v>
      </c>
      <c r="O4405" s="84" t="str">
        <f aca="false">IF(ISNA(VLOOKUP(G4405,BadCanCurves,1,FALSE())),VLOOKUP(D4405,FOLIOS,6,FALSE()),"not used")</f>
        <v>not used</v>
      </c>
      <c r="P4405" s="84" t="n">
        <f aca="false">IF($N4405="P",VLOOKUP(H4405,PrcBuckets,2,FALSE()),0)</f>
        <v>11</v>
      </c>
      <c r="Q4405" s="84" t="n">
        <f aca="false">IF($N4405="D",VLOOKUP(H4405,BasisBuckets,2,FALSE()),0)</f>
        <v>0</v>
      </c>
      <c r="R4405" s="84" t="n">
        <f aca="false">IF($N4405="PHY",VLOOKUP(H4405,PGDBuckets,2,FALSE()),0)</f>
        <v>0</v>
      </c>
      <c r="S4405" s="84" t="n">
        <f aca="false">IF($N4405="G",VLOOKUP(H4405,PGDBuckets,2,FALSE()),0)</f>
        <v>0</v>
      </c>
      <c r="T4405" s="84" t="n">
        <f aca="false">SUM(P4405:S4405)</f>
        <v>11</v>
      </c>
      <c r="U4405" s="84" t="str">
        <f aca="false">IF(O4405="not used","-",O4405&amp;N4405&amp;T4405)</f>
        <v>-</v>
      </c>
      <c r="V4405" s="84" t="str">
        <f aca="false">IF(O4405="Not Used","-",VLOOKUP(D4405,FOLIOS,7,FALSE())&amp;H4405)</f>
        <v>-</v>
      </c>
      <c r="W4405" s="84" t="str">
        <f aca="false">IF(U4405="-","-",O4405&amp;E4405&amp;H4405)</f>
        <v>-</v>
      </c>
      <c r="X4405" s="85" t="str">
        <f aca="false">D4405&amp;G4405</f>
        <v>FT-CAND-ERMS-PRCTRANS:AECO/EMP</v>
      </c>
      <c r="AF4405" s="0" t="str">
        <f aca="false">D4405&amp;V4405</f>
        <v>FT-CAND-ERMS-PRC-</v>
      </c>
    </row>
    <row r="4406" customFormat="false" ht="12.75" hidden="false" customHeight="false" outlineLevel="0" collapsed="false">
      <c r="A4406" s="81" t="n">
        <v>36682</v>
      </c>
      <c r="B4406" s="82" t="s">
        <v>55</v>
      </c>
      <c r="C4406" s="82" t="s">
        <v>56</v>
      </c>
      <c r="D4406" s="82" t="s">
        <v>108</v>
      </c>
      <c r="E4406" s="82" t="s">
        <v>24</v>
      </c>
      <c r="F4406" s="81"/>
      <c r="G4406" s="82" t="s">
        <v>106</v>
      </c>
      <c r="H4406" s="90" t="n">
        <v>37681</v>
      </c>
      <c r="I4406" s="82" t="n">
        <v>0</v>
      </c>
      <c r="J4406" s="82" t="n">
        <v>0</v>
      </c>
      <c r="K4406" s="83" t="n">
        <f aca="false">IF(J4406=0,0,J4406/I4406)</f>
        <v>0</v>
      </c>
      <c r="L4406" s="83" t="n">
        <f aca="false">I4406/UOM</f>
        <v>0</v>
      </c>
      <c r="M4406" s="83" t="n">
        <f aca="false">J4406/UOM</f>
        <v>0</v>
      </c>
      <c r="N4406" s="84" t="str">
        <f aca="false">IF(F4406="P","PHY",IF(F4406="G","G",E4406))</f>
        <v>P</v>
      </c>
      <c r="O4406" s="84" t="str">
        <f aca="false">IF(ISNA(VLOOKUP(G4406,BadCanCurves,1,FALSE())),VLOOKUP(D4406,FOLIOS,6,FALSE()),"not used")</f>
        <v>not used</v>
      </c>
      <c r="P4406" s="84" t="n">
        <f aca="false">IF($N4406="P",VLOOKUP(H4406,PrcBuckets,2,FALSE()),0)</f>
        <v>11</v>
      </c>
      <c r="Q4406" s="84" t="n">
        <f aca="false">IF($N4406="D",VLOOKUP(H4406,BasisBuckets,2,FALSE()),0)</f>
        <v>0</v>
      </c>
      <c r="R4406" s="84" t="n">
        <f aca="false">IF($N4406="PHY",VLOOKUP(H4406,PGDBuckets,2,FALSE()),0)</f>
        <v>0</v>
      </c>
      <c r="S4406" s="84" t="n">
        <f aca="false">IF($N4406="G",VLOOKUP(H4406,PGDBuckets,2,FALSE()),0)</f>
        <v>0</v>
      </c>
      <c r="T4406" s="84" t="n">
        <f aca="false">SUM(P4406:S4406)</f>
        <v>11</v>
      </c>
      <c r="U4406" s="84" t="str">
        <f aca="false">IF(O4406="not used","-",O4406&amp;N4406&amp;T4406)</f>
        <v>-</v>
      </c>
      <c r="V4406" s="84" t="str">
        <f aca="false">IF(O4406="Not Used","-",VLOOKUP(D4406,FOLIOS,7,FALSE())&amp;H4406)</f>
        <v>-</v>
      </c>
      <c r="W4406" s="84" t="str">
        <f aca="false">IF(U4406="-","-",O4406&amp;E4406&amp;H4406)</f>
        <v>-</v>
      </c>
      <c r="X4406" s="85" t="str">
        <f aca="false">D4406&amp;G4406</f>
        <v>FT-CAND-ERMS-PRCTRANS:AECO/EMP</v>
      </c>
      <c r="AF4406" s="0" t="str">
        <f aca="false">D4406&amp;V4406</f>
        <v>FT-CAND-ERMS-PRC-</v>
      </c>
    </row>
    <row r="4407" customFormat="false" ht="12.75" hidden="false" customHeight="false" outlineLevel="0" collapsed="false">
      <c r="A4407" s="81" t="n">
        <v>36682</v>
      </c>
      <c r="B4407" s="82" t="s">
        <v>55</v>
      </c>
      <c r="C4407" s="82" t="s">
        <v>56</v>
      </c>
      <c r="D4407" s="82" t="s">
        <v>108</v>
      </c>
      <c r="E4407" s="82" t="s">
        <v>24</v>
      </c>
      <c r="F4407" s="81"/>
      <c r="G4407" s="82" t="s">
        <v>106</v>
      </c>
      <c r="H4407" s="90" t="n">
        <v>37712</v>
      </c>
      <c r="I4407" s="82" t="n">
        <v>0</v>
      </c>
      <c r="J4407" s="82" t="n">
        <v>0</v>
      </c>
      <c r="K4407" s="83" t="n">
        <f aca="false">IF(J4407=0,0,J4407/I4407)</f>
        <v>0</v>
      </c>
      <c r="L4407" s="83" t="n">
        <f aca="false">I4407/UOM</f>
        <v>0</v>
      </c>
      <c r="M4407" s="83" t="n">
        <f aca="false">J4407/UOM</f>
        <v>0</v>
      </c>
      <c r="N4407" s="84" t="str">
        <f aca="false">IF(F4407="P","PHY",IF(F4407="G","G",E4407))</f>
        <v>P</v>
      </c>
      <c r="O4407" s="84" t="str">
        <f aca="false">IF(ISNA(VLOOKUP(G4407,BadCanCurves,1,FALSE())),VLOOKUP(D4407,FOLIOS,6,FALSE()),"not used")</f>
        <v>not used</v>
      </c>
      <c r="P4407" s="84" t="n">
        <f aca="false">IF($N4407="P",VLOOKUP(H4407,PrcBuckets,2,FALSE()),0)</f>
        <v>11</v>
      </c>
      <c r="Q4407" s="84" t="n">
        <f aca="false">IF($N4407="D",VLOOKUP(H4407,BasisBuckets,2,FALSE()),0)</f>
        <v>0</v>
      </c>
      <c r="R4407" s="84" t="n">
        <f aca="false">IF($N4407="PHY",VLOOKUP(H4407,PGDBuckets,2,FALSE()),0)</f>
        <v>0</v>
      </c>
      <c r="S4407" s="84" t="n">
        <f aca="false">IF($N4407="G",VLOOKUP(H4407,PGDBuckets,2,FALSE()),0)</f>
        <v>0</v>
      </c>
      <c r="T4407" s="84" t="n">
        <f aca="false">SUM(P4407:S4407)</f>
        <v>11</v>
      </c>
      <c r="U4407" s="84" t="str">
        <f aca="false">IF(O4407="not used","-",O4407&amp;N4407&amp;T4407)</f>
        <v>-</v>
      </c>
      <c r="V4407" s="84" t="str">
        <f aca="false">IF(O4407="Not Used","-",VLOOKUP(D4407,FOLIOS,7,FALSE())&amp;H4407)</f>
        <v>-</v>
      </c>
      <c r="W4407" s="84" t="str">
        <f aca="false">IF(U4407="-","-",O4407&amp;E4407&amp;H4407)</f>
        <v>-</v>
      </c>
      <c r="X4407" s="85" t="str">
        <f aca="false">D4407&amp;G4407</f>
        <v>FT-CAND-ERMS-PRCTRANS:AECO/EMP</v>
      </c>
      <c r="AF4407" s="0" t="str">
        <f aca="false">D4407&amp;V4407</f>
        <v>FT-CAND-ERMS-PRC-</v>
      </c>
    </row>
    <row r="4408" customFormat="false" ht="12.75" hidden="false" customHeight="false" outlineLevel="0" collapsed="false">
      <c r="A4408" s="81" t="n">
        <v>36682</v>
      </c>
      <c r="B4408" s="82" t="s">
        <v>55</v>
      </c>
      <c r="C4408" s="82" t="s">
        <v>56</v>
      </c>
      <c r="D4408" s="82" t="s">
        <v>108</v>
      </c>
      <c r="E4408" s="82" t="s">
        <v>24</v>
      </c>
      <c r="F4408" s="81"/>
      <c r="G4408" s="82" t="s">
        <v>106</v>
      </c>
      <c r="H4408" s="90" t="n">
        <v>37742</v>
      </c>
      <c r="I4408" s="82" t="n">
        <v>0</v>
      </c>
      <c r="J4408" s="82" t="n">
        <v>0</v>
      </c>
      <c r="K4408" s="83" t="n">
        <f aca="false">IF(J4408=0,0,J4408/I4408)</f>
        <v>0</v>
      </c>
      <c r="L4408" s="83" t="n">
        <f aca="false">I4408/UOM</f>
        <v>0</v>
      </c>
      <c r="M4408" s="83" t="n">
        <f aca="false">J4408/UOM</f>
        <v>0</v>
      </c>
      <c r="N4408" s="84" t="str">
        <f aca="false">IF(F4408="P","PHY",IF(F4408="G","G",E4408))</f>
        <v>P</v>
      </c>
      <c r="O4408" s="84" t="str">
        <f aca="false">IF(ISNA(VLOOKUP(G4408,BadCanCurves,1,FALSE())),VLOOKUP(D4408,FOLIOS,6,FALSE()),"not used")</f>
        <v>not used</v>
      </c>
      <c r="P4408" s="84" t="n">
        <f aca="false">IF($N4408="P",VLOOKUP(H4408,PrcBuckets,2,FALSE()),0)</f>
        <v>11</v>
      </c>
      <c r="Q4408" s="84" t="n">
        <f aca="false">IF($N4408="D",VLOOKUP(H4408,BasisBuckets,2,FALSE()),0)</f>
        <v>0</v>
      </c>
      <c r="R4408" s="84" t="n">
        <f aca="false">IF($N4408="PHY",VLOOKUP(H4408,PGDBuckets,2,FALSE()),0)</f>
        <v>0</v>
      </c>
      <c r="S4408" s="84" t="n">
        <f aca="false">IF($N4408="G",VLOOKUP(H4408,PGDBuckets,2,FALSE()),0)</f>
        <v>0</v>
      </c>
      <c r="T4408" s="84" t="n">
        <f aca="false">SUM(P4408:S4408)</f>
        <v>11</v>
      </c>
      <c r="U4408" s="84" t="str">
        <f aca="false">IF(O4408="not used","-",O4408&amp;N4408&amp;T4408)</f>
        <v>-</v>
      </c>
      <c r="V4408" s="84" t="str">
        <f aca="false">IF(O4408="Not Used","-",VLOOKUP(D4408,FOLIOS,7,FALSE())&amp;H4408)</f>
        <v>-</v>
      </c>
      <c r="W4408" s="84" t="str">
        <f aca="false">IF(U4408="-","-",O4408&amp;E4408&amp;H4408)</f>
        <v>-</v>
      </c>
      <c r="X4408" s="85" t="str">
        <f aca="false">D4408&amp;G4408</f>
        <v>FT-CAND-ERMS-PRCTRANS:AECO/EMP</v>
      </c>
      <c r="AF4408" s="0" t="str">
        <f aca="false">D4408&amp;V4408</f>
        <v>FT-CAND-ERMS-PRC-</v>
      </c>
    </row>
    <row r="4409" customFormat="false" ht="12.75" hidden="false" customHeight="false" outlineLevel="0" collapsed="false">
      <c r="A4409" s="81" t="n">
        <v>36682</v>
      </c>
      <c r="B4409" s="82" t="s">
        <v>55</v>
      </c>
      <c r="C4409" s="82" t="s">
        <v>56</v>
      </c>
      <c r="D4409" s="82" t="s">
        <v>108</v>
      </c>
      <c r="E4409" s="82" t="s">
        <v>24</v>
      </c>
      <c r="F4409" s="81"/>
      <c r="G4409" s="82" t="s">
        <v>106</v>
      </c>
      <c r="H4409" s="90" t="n">
        <v>37773</v>
      </c>
      <c r="I4409" s="82" t="n">
        <v>0</v>
      </c>
      <c r="J4409" s="82" t="n">
        <v>0</v>
      </c>
      <c r="K4409" s="83" t="n">
        <f aca="false">IF(J4409=0,0,J4409/I4409)</f>
        <v>0</v>
      </c>
      <c r="L4409" s="83" t="n">
        <f aca="false">I4409/UOM</f>
        <v>0</v>
      </c>
      <c r="M4409" s="83" t="n">
        <f aca="false">J4409/UOM</f>
        <v>0</v>
      </c>
      <c r="N4409" s="84" t="str">
        <f aca="false">IF(F4409="P","PHY",IF(F4409="G","G",E4409))</f>
        <v>P</v>
      </c>
      <c r="O4409" s="84" t="str">
        <f aca="false">IF(ISNA(VLOOKUP(G4409,BadCanCurves,1,FALSE())),VLOOKUP(D4409,FOLIOS,6,FALSE()),"not used")</f>
        <v>not used</v>
      </c>
      <c r="P4409" s="84" t="n">
        <f aca="false">IF($N4409="P",VLOOKUP(H4409,PrcBuckets,2,FALSE()),0)</f>
        <v>11</v>
      </c>
      <c r="Q4409" s="84" t="n">
        <f aca="false">IF($N4409="D",VLOOKUP(H4409,BasisBuckets,2,FALSE()),0)</f>
        <v>0</v>
      </c>
      <c r="R4409" s="84" t="n">
        <f aca="false">IF($N4409="PHY",VLOOKUP(H4409,PGDBuckets,2,FALSE()),0)</f>
        <v>0</v>
      </c>
      <c r="S4409" s="84" t="n">
        <f aca="false">IF($N4409="G",VLOOKUP(H4409,PGDBuckets,2,FALSE()),0)</f>
        <v>0</v>
      </c>
      <c r="T4409" s="84" t="n">
        <f aca="false">SUM(P4409:S4409)</f>
        <v>11</v>
      </c>
      <c r="U4409" s="84" t="str">
        <f aca="false">IF(O4409="not used","-",O4409&amp;N4409&amp;T4409)</f>
        <v>-</v>
      </c>
      <c r="V4409" s="84" t="str">
        <f aca="false">IF(O4409="Not Used","-",VLOOKUP(D4409,FOLIOS,7,FALSE())&amp;H4409)</f>
        <v>-</v>
      </c>
      <c r="W4409" s="84" t="str">
        <f aca="false">IF(U4409="-","-",O4409&amp;E4409&amp;H4409)</f>
        <v>-</v>
      </c>
      <c r="X4409" s="85" t="str">
        <f aca="false">D4409&amp;G4409</f>
        <v>FT-CAND-ERMS-PRCTRANS:AECO/EMP</v>
      </c>
      <c r="AF4409" s="0" t="str">
        <f aca="false">D4409&amp;V4409</f>
        <v>FT-CAND-ERMS-PRC-</v>
      </c>
    </row>
    <row r="4410" customFormat="false" ht="12.75" hidden="false" customHeight="false" outlineLevel="0" collapsed="false">
      <c r="A4410" s="81" t="n">
        <v>36682</v>
      </c>
      <c r="B4410" s="82" t="s">
        <v>55</v>
      </c>
      <c r="C4410" s="82" t="s">
        <v>56</v>
      </c>
      <c r="D4410" s="82" t="s">
        <v>108</v>
      </c>
      <c r="E4410" s="82" t="s">
        <v>24</v>
      </c>
      <c r="F4410" s="81"/>
      <c r="G4410" s="82" t="s">
        <v>106</v>
      </c>
      <c r="H4410" s="90" t="n">
        <v>37803</v>
      </c>
      <c r="I4410" s="82" t="n">
        <v>0</v>
      </c>
      <c r="J4410" s="82" t="n">
        <v>0</v>
      </c>
      <c r="K4410" s="83" t="n">
        <f aca="false">IF(J4410=0,0,J4410/I4410)</f>
        <v>0</v>
      </c>
      <c r="L4410" s="83" t="n">
        <f aca="false">I4410/UOM</f>
        <v>0</v>
      </c>
      <c r="M4410" s="83" t="n">
        <f aca="false">J4410/UOM</f>
        <v>0</v>
      </c>
      <c r="N4410" s="84" t="str">
        <f aca="false">IF(F4410="P","PHY",IF(F4410="G","G",E4410))</f>
        <v>P</v>
      </c>
      <c r="O4410" s="84" t="str">
        <f aca="false">IF(ISNA(VLOOKUP(G4410,BadCanCurves,1,FALSE())),VLOOKUP(D4410,FOLIOS,6,FALSE()),"not used")</f>
        <v>not used</v>
      </c>
      <c r="P4410" s="84" t="n">
        <f aca="false">IF($N4410="P",VLOOKUP(H4410,PrcBuckets,2,FALSE()),0)</f>
        <v>11</v>
      </c>
      <c r="Q4410" s="84" t="n">
        <f aca="false">IF($N4410="D",VLOOKUP(H4410,BasisBuckets,2,FALSE()),0)</f>
        <v>0</v>
      </c>
      <c r="R4410" s="84" t="n">
        <f aca="false">IF($N4410="PHY",VLOOKUP(H4410,PGDBuckets,2,FALSE()),0)</f>
        <v>0</v>
      </c>
      <c r="S4410" s="84" t="n">
        <f aca="false">IF($N4410="G",VLOOKUP(H4410,PGDBuckets,2,FALSE()),0)</f>
        <v>0</v>
      </c>
      <c r="T4410" s="84" t="n">
        <f aca="false">SUM(P4410:S4410)</f>
        <v>11</v>
      </c>
      <c r="U4410" s="84" t="str">
        <f aca="false">IF(O4410="not used","-",O4410&amp;N4410&amp;T4410)</f>
        <v>-</v>
      </c>
      <c r="V4410" s="84" t="str">
        <f aca="false">IF(O4410="Not Used","-",VLOOKUP(D4410,FOLIOS,7,FALSE())&amp;H4410)</f>
        <v>-</v>
      </c>
      <c r="W4410" s="84" t="str">
        <f aca="false">IF(U4410="-","-",O4410&amp;E4410&amp;H4410)</f>
        <v>-</v>
      </c>
      <c r="X4410" s="85" t="str">
        <f aca="false">D4410&amp;G4410</f>
        <v>FT-CAND-ERMS-PRCTRANS:AECO/EMP</v>
      </c>
      <c r="AF4410" s="0" t="str">
        <f aca="false">D4410&amp;V4410</f>
        <v>FT-CAND-ERMS-PRC-</v>
      </c>
    </row>
    <row r="4411" customFormat="false" ht="12.75" hidden="false" customHeight="false" outlineLevel="0" collapsed="false">
      <c r="A4411" s="81" t="n">
        <v>36682</v>
      </c>
      <c r="B4411" s="82" t="s">
        <v>55</v>
      </c>
      <c r="C4411" s="82" t="s">
        <v>56</v>
      </c>
      <c r="D4411" s="82" t="s">
        <v>108</v>
      </c>
      <c r="E4411" s="82" t="s">
        <v>24</v>
      </c>
      <c r="F4411" s="81"/>
      <c r="G4411" s="82" t="s">
        <v>106</v>
      </c>
      <c r="H4411" s="90" t="n">
        <v>37834</v>
      </c>
      <c r="I4411" s="82" t="n">
        <v>0</v>
      </c>
      <c r="J4411" s="82" t="n">
        <v>0</v>
      </c>
      <c r="K4411" s="83" t="n">
        <f aca="false">IF(J4411=0,0,J4411/I4411)</f>
        <v>0</v>
      </c>
      <c r="L4411" s="83" t="n">
        <f aca="false">I4411/UOM</f>
        <v>0</v>
      </c>
      <c r="M4411" s="83" t="n">
        <f aca="false">J4411/UOM</f>
        <v>0</v>
      </c>
      <c r="N4411" s="84" t="str">
        <f aca="false">IF(F4411="P","PHY",IF(F4411="G","G",E4411))</f>
        <v>P</v>
      </c>
      <c r="O4411" s="84" t="str">
        <f aca="false">IF(ISNA(VLOOKUP(G4411,BadCanCurves,1,FALSE())),VLOOKUP(D4411,FOLIOS,6,FALSE()),"not used")</f>
        <v>not used</v>
      </c>
      <c r="P4411" s="84" t="n">
        <f aca="false">IF($N4411="P",VLOOKUP(H4411,PrcBuckets,2,FALSE()),0)</f>
        <v>11</v>
      </c>
      <c r="Q4411" s="84" t="n">
        <f aca="false">IF($N4411="D",VLOOKUP(H4411,BasisBuckets,2,FALSE()),0)</f>
        <v>0</v>
      </c>
      <c r="R4411" s="84" t="n">
        <f aca="false">IF($N4411="PHY",VLOOKUP(H4411,PGDBuckets,2,FALSE()),0)</f>
        <v>0</v>
      </c>
      <c r="S4411" s="84" t="n">
        <f aca="false">IF($N4411="G",VLOOKUP(H4411,PGDBuckets,2,FALSE()),0)</f>
        <v>0</v>
      </c>
      <c r="T4411" s="84" t="n">
        <f aca="false">SUM(P4411:S4411)</f>
        <v>11</v>
      </c>
      <c r="U4411" s="84" t="str">
        <f aca="false">IF(O4411="not used","-",O4411&amp;N4411&amp;T4411)</f>
        <v>-</v>
      </c>
      <c r="V4411" s="84" t="str">
        <f aca="false">IF(O4411="Not Used","-",VLOOKUP(D4411,FOLIOS,7,FALSE())&amp;H4411)</f>
        <v>-</v>
      </c>
      <c r="W4411" s="84" t="str">
        <f aca="false">IF(U4411="-","-",O4411&amp;E4411&amp;H4411)</f>
        <v>-</v>
      </c>
      <c r="X4411" s="85" t="str">
        <f aca="false">D4411&amp;G4411</f>
        <v>FT-CAND-ERMS-PRCTRANS:AECO/EMP</v>
      </c>
      <c r="AF4411" s="0" t="str">
        <f aca="false">D4411&amp;V4411</f>
        <v>FT-CAND-ERMS-PRC-</v>
      </c>
    </row>
    <row r="4412" customFormat="false" ht="12.75" hidden="false" customHeight="false" outlineLevel="0" collapsed="false">
      <c r="A4412" s="81" t="n">
        <v>36682</v>
      </c>
      <c r="B4412" s="82" t="s">
        <v>55</v>
      </c>
      <c r="C4412" s="82" t="s">
        <v>56</v>
      </c>
      <c r="D4412" s="82" t="s">
        <v>108</v>
      </c>
      <c r="E4412" s="82" t="s">
        <v>24</v>
      </c>
      <c r="F4412" s="81"/>
      <c r="G4412" s="82" t="s">
        <v>106</v>
      </c>
      <c r="H4412" s="90" t="n">
        <v>37865</v>
      </c>
      <c r="I4412" s="82" t="n">
        <v>0</v>
      </c>
      <c r="J4412" s="82" t="n">
        <v>0</v>
      </c>
      <c r="K4412" s="83" t="n">
        <f aca="false">IF(J4412=0,0,J4412/I4412)</f>
        <v>0</v>
      </c>
      <c r="L4412" s="83" t="n">
        <f aca="false">I4412/UOM</f>
        <v>0</v>
      </c>
      <c r="M4412" s="83" t="n">
        <f aca="false">J4412/UOM</f>
        <v>0</v>
      </c>
      <c r="N4412" s="84" t="str">
        <f aca="false">IF(F4412="P","PHY",IF(F4412="G","G",E4412))</f>
        <v>P</v>
      </c>
      <c r="O4412" s="84" t="str">
        <f aca="false">IF(ISNA(VLOOKUP(G4412,BadCanCurves,1,FALSE())),VLOOKUP(D4412,FOLIOS,6,FALSE()),"not used")</f>
        <v>not used</v>
      </c>
      <c r="P4412" s="84" t="n">
        <f aca="false">IF($N4412="P",VLOOKUP(H4412,PrcBuckets,2,FALSE()),0)</f>
        <v>11</v>
      </c>
      <c r="Q4412" s="84" t="n">
        <f aca="false">IF($N4412="D",VLOOKUP(H4412,BasisBuckets,2,FALSE()),0)</f>
        <v>0</v>
      </c>
      <c r="R4412" s="84" t="n">
        <f aca="false">IF($N4412="PHY",VLOOKUP(H4412,PGDBuckets,2,FALSE()),0)</f>
        <v>0</v>
      </c>
      <c r="S4412" s="84" t="n">
        <f aca="false">IF($N4412="G",VLOOKUP(H4412,PGDBuckets,2,FALSE()),0)</f>
        <v>0</v>
      </c>
      <c r="T4412" s="84" t="n">
        <f aca="false">SUM(P4412:S4412)</f>
        <v>11</v>
      </c>
      <c r="U4412" s="84" t="str">
        <f aca="false">IF(O4412="not used","-",O4412&amp;N4412&amp;T4412)</f>
        <v>-</v>
      </c>
      <c r="V4412" s="84" t="str">
        <f aca="false">IF(O4412="Not Used","-",VLOOKUP(D4412,FOLIOS,7,FALSE())&amp;H4412)</f>
        <v>-</v>
      </c>
      <c r="W4412" s="84" t="str">
        <f aca="false">IF(U4412="-","-",O4412&amp;E4412&amp;H4412)</f>
        <v>-</v>
      </c>
      <c r="X4412" s="85" t="str">
        <f aca="false">D4412&amp;G4412</f>
        <v>FT-CAND-ERMS-PRCTRANS:AECO/EMP</v>
      </c>
      <c r="AF4412" s="0" t="str">
        <f aca="false">D4412&amp;V4412</f>
        <v>FT-CAND-ERMS-PRC-</v>
      </c>
    </row>
    <row r="4413" customFormat="false" ht="12.75" hidden="false" customHeight="false" outlineLevel="0" collapsed="false">
      <c r="A4413" s="81" t="n">
        <v>36682</v>
      </c>
      <c r="B4413" s="82" t="s">
        <v>55</v>
      </c>
      <c r="C4413" s="82" t="s">
        <v>56</v>
      </c>
      <c r="D4413" s="82" t="s">
        <v>108</v>
      </c>
      <c r="E4413" s="82" t="s">
        <v>24</v>
      </c>
      <c r="F4413" s="81"/>
      <c r="G4413" s="82" t="s">
        <v>106</v>
      </c>
      <c r="H4413" s="90" t="n">
        <v>37895</v>
      </c>
      <c r="I4413" s="82" t="n">
        <v>0</v>
      </c>
      <c r="J4413" s="82" t="n">
        <v>0</v>
      </c>
      <c r="K4413" s="83" t="n">
        <f aca="false">IF(J4413=0,0,J4413/I4413)</f>
        <v>0</v>
      </c>
      <c r="L4413" s="83" t="n">
        <f aca="false">I4413/UOM</f>
        <v>0</v>
      </c>
      <c r="M4413" s="83" t="n">
        <f aca="false">J4413/UOM</f>
        <v>0</v>
      </c>
      <c r="N4413" s="84" t="str">
        <f aca="false">IF(F4413="P","PHY",IF(F4413="G","G",E4413))</f>
        <v>P</v>
      </c>
      <c r="O4413" s="84" t="str">
        <f aca="false">IF(ISNA(VLOOKUP(G4413,BadCanCurves,1,FALSE())),VLOOKUP(D4413,FOLIOS,6,FALSE()),"not used")</f>
        <v>not used</v>
      </c>
      <c r="P4413" s="84" t="n">
        <f aca="false">IF($N4413="P",VLOOKUP(H4413,PrcBuckets,2,FALSE()),0)</f>
        <v>11</v>
      </c>
      <c r="Q4413" s="84" t="n">
        <f aca="false">IF($N4413="D",VLOOKUP(H4413,BasisBuckets,2,FALSE()),0)</f>
        <v>0</v>
      </c>
      <c r="R4413" s="84" t="n">
        <f aca="false">IF($N4413="PHY",VLOOKUP(H4413,PGDBuckets,2,FALSE()),0)</f>
        <v>0</v>
      </c>
      <c r="S4413" s="84" t="n">
        <f aca="false">IF($N4413="G",VLOOKUP(H4413,PGDBuckets,2,FALSE()),0)</f>
        <v>0</v>
      </c>
      <c r="T4413" s="84" t="n">
        <f aca="false">SUM(P4413:S4413)</f>
        <v>11</v>
      </c>
      <c r="U4413" s="84" t="str">
        <f aca="false">IF(O4413="not used","-",O4413&amp;N4413&amp;T4413)</f>
        <v>-</v>
      </c>
      <c r="V4413" s="84" t="str">
        <f aca="false">IF(O4413="Not Used","-",VLOOKUP(D4413,FOLIOS,7,FALSE())&amp;H4413)</f>
        <v>-</v>
      </c>
      <c r="W4413" s="84" t="str">
        <f aca="false">IF(U4413="-","-",O4413&amp;E4413&amp;H4413)</f>
        <v>-</v>
      </c>
      <c r="X4413" s="85" t="str">
        <f aca="false">D4413&amp;G4413</f>
        <v>FT-CAND-ERMS-PRCTRANS:AECO/EMP</v>
      </c>
      <c r="AF4413" s="0" t="str">
        <f aca="false">D4413&amp;V4413</f>
        <v>FT-CAND-ERMS-PRC-</v>
      </c>
    </row>
    <row r="4414" customFormat="false" ht="12.75" hidden="false" customHeight="false" outlineLevel="0" collapsed="false">
      <c r="A4414" s="81" t="n">
        <v>36682</v>
      </c>
      <c r="B4414" s="82" t="s">
        <v>55</v>
      </c>
      <c r="C4414" s="82" t="s">
        <v>56</v>
      </c>
      <c r="D4414" s="82" t="s">
        <v>108</v>
      </c>
      <c r="E4414" s="82" t="s">
        <v>24</v>
      </c>
      <c r="F4414" s="81"/>
      <c r="G4414" s="82" t="s">
        <v>106</v>
      </c>
      <c r="H4414" s="90" t="n">
        <v>37926</v>
      </c>
      <c r="I4414" s="82" t="n">
        <v>0</v>
      </c>
      <c r="J4414" s="82" t="n">
        <v>0</v>
      </c>
      <c r="K4414" s="83" t="n">
        <f aca="false">IF(J4414=0,0,J4414/I4414)</f>
        <v>0</v>
      </c>
      <c r="L4414" s="83" t="n">
        <f aca="false">I4414/UOM</f>
        <v>0</v>
      </c>
      <c r="M4414" s="83" t="n">
        <f aca="false">J4414/UOM</f>
        <v>0</v>
      </c>
      <c r="N4414" s="84" t="str">
        <f aca="false">IF(F4414="P","PHY",IF(F4414="G","G",E4414))</f>
        <v>P</v>
      </c>
      <c r="O4414" s="84" t="str">
        <f aca="false">IF(ISNA(VLOOKUP(G4414,BadCanCurves,1,FALSE())),VLOOKUP(D4414,FOLIOS,6,FALSE()),"not used")</f>
        <v>not used</v>
      </c>
      <c r="P4414" s="84" t="n">
        <f aca="false">IF($N4414="P",VLOOKUP(H4414,PrcBuckets,2,FALSE()),0)</f>
        <v>11</v>
      </c>
      <c r="Q4414" s="84" t="n">
        <f aca="false">IF($N4414="D",VLOOKUP(H4414,BasisBuckets,2,FALSE()),0)</f>
        <v>0</v>
      </c>
      <c r="R4414" s="84" t="n">
        <f aca="false">IF($N4414="PHY",VLOOKUP(H4414,PGDBuckets,2,FALSE()),0)</f>
        <v>0</v>
      </c>
      <c r="S4414" s="84" t="n">
        <f aca="false">IF($N4414="G",VLOOKUP(H4414,PGDBuckets,2,FALSE()),0)</f>
        <v>0</v>
      </c>
      <c r="T4414" s="84" t="n">
        <f aca="false">SUM(P4414:S4414)</f>
        <v>11</v>
      </c>
      <c r="U4414" s="84" t="str">
        <f aca="false">IF(O4414="not used","-",O4414&amp;N4414&amp;T4414)</f>
        <v>-</v>
      </c>
      <c r="V4414" s="84" t="str">
        <f aca="false">IF(O4414="Not Used","-",VLOOKUP(D4414,FOLIOS,7,FALSE())&amp;H4414)</f>
        <v>-</v>
      </c>
      <c r="W4414" s="84" t="str">
        <f aca="false">IF(U4414="-","-",O4414&amp;E4414&amp;H4414)</f>
        <v>-</v>
      </c>
      <c r="X4414" s="85" t="str">
        <f aca="false">D4414&amp;G4414</f>
        <v>FT-CAND-ERMS-PRCTRANS:AECO/EMP</v>
      </c>
      <c r="AF4414" s="0" t="str">
        <f aca="false">D4414&amp;V4414</f>
        <v>FT-CAND-ERMS-PRC-</v>
      </c>
    </row>
    <row r="4415" customFormat="false" ht="12.75" hidden="false" customHeight="false" outlineLevel="0" collapsed="false">
      <c r="A4415" s="81" t="n">
        <v>36682</v>
      </c>
      <c r="B4415" s="82" t="s">
        <v>55</v>
      </c>
      <c r="C4415" s="82" t="s">
        <v>56</v>
      </c>
      <c r="D4415" s="82" t="s">
        <v>108</v>
      </c>
      <c r="E4415" s="82" t="s">
        <v>24</v>
      </c>
      <c r="F4415" s="81"/>
      <c r="G4415" s="82" t="s">
        <v>106</v>
      </c>
      <c r="H4415" s="90" t="n">
        <v>37956</v>
      </c>
      <c r="I4415" s="82" t="n">
        <v>0</v>
      </c>
      <c r="J4415" s="82" t="n">
        <v>0</v>
      </c>
      <c r="K4415" s="83" t="n">
        <f aca="false">IF(J4415=0,0,J4415/I4415)</f>
        <v>0</v>
      </c>
      <c r="L4415" s="83" t="n">
        <f aca="false">I4415/UOM</f>
        <v>0</v>
      </c>
      <c r="M4415" s="83" t="n">
        <f aca="false">J4415/UOM</f>
        <v>0</v>
      </c>
      <c r="N4415" s="84" t="str">
        <f aca="false">IF(F4415="P","PHY",IF(F4415="G","G",E4415))</f>
        <v>P</v>
      </c>
      <c r="O4415" s="84" t="str">
        <f aca="false">IF(ISNA(VLOOKUP(G4415,BadCanCurves,1,FALSE())),VLOOKUP(D4415,FOLIOS,6,FALSE()),"not used")</f>
        <v>not used</v>
      </c>
      <c r="P4415" s="84" t="n">
        <f aca="false">IF($N4415="P",VLOOKUP(H4415,PrcBuckets,2,FALSE()),0)</f>
        <v>11</v>
      </c>
      <c r="Q4415" s="84" t="n">
        <f aca="false">IF($N4415="D",VLOOKUP(H4415,BasisBuckets,2,FALSE()),0)</f>
        <v>0</v>
      </c>
      <c r="R4415" s="84" t="n">
        <f aca="false">IF($N4415="PHY",VLOOKUP(H4415,PGDBuckets,2,FALSE()),0)</f>
        <v>0</v>
      </c>
      <c r="S4415" s="84" t="n">
        <f aca="false">IF($N4415="G",VLOOKUP(H4415,PGDBuckets,2,FALSE()),0)</f>
        <v>0</v>
      </c>
      <c r="T4415" s="84" t="n">
        <f aca="false">SUM(P4415:S4415)</f>
        <v>11</v>
      </c>
      <c r="U4415" s="84" t="str">
        <f aca="false">IF(O4415="not used","-",O4415&amp;N4415&amp;T4415)</f>
        <v>-</v>
      </c>
      <c r="V4415" s="84" t="str">
        <f aca="false">IF(O4415="Not Used","-",VLOOKUP(D4415,FOLIOS,7,FALSE())&amp;H4415)</f>
        <v>-</v>
      </c>
      <c r="W4415" s="84" t="str">
        <f aca="false">IF(U4415="-","-",O4415&amp;E4415&amp;H4415)</f>
        <v>-</v>
      </c>
      <c r="X4415" s="85" t="str">
        <f aca="false">D4415&amp;G4415</f>
        <v>FT-CAND-ERMS-PRCTRANS:AECO/EMP</v>
      </c>
      <c r="AF4415" s="0" t="str">
        <f aca="false">D4415&amp;V4415</f>
        <v>FT-CAND-ERMS-PRC-</v>
      </c>
    </row>
    <row r="4416" customFormat="false" ht="12.75" hidden="false" customHeight="false" outlineLevel="0" collapsed="false">
      <c r="A4416" s="81" t="n">
        <v>36682</v>
      </c>
      <c r="B4416" s="82" t="s">
        <v>55</v>
      </c>
      <c r="C4416" s="82" t="s">
        <v>56</v>
      </c>
      <c r="D4416" s="82" t="s">
        <v>108</v>
      </c>
      <c r="E4416" s="82" t="s">
        <v>24</v>
      </c>
      <c r="F4416" s="81"/>
      <c r="G4416" s="82" t="s">
        <v>106</v>
      </c>
      <c r="H4416" s="90" t="n">
        <v>37987</v>
      </c>
      <c r="I4416" s="82" t="n">
        <v>0</v>
      </c>
      <c r="J4416" s="82" t="n">
        <v>0</v>
      </c>
      <c r="K4416" s="83" t="n">
        <f aca="false">IF(J4416=0,0,J4416/I4416)</f>
        <v>0</v>
      </c>
      <c r="L4416" s="83" t="n">
        <f aca="false">I4416/UOM</f>
        <v>0</v>
      </c>
      <c r="M4416" s="83" t="n">
        <f aca="false">J4416/UOM</f>
        <v>0</v>
      </c>
      <c r="N4416" s="84" t="str">
        <f aca="false">IF(F4416="P","PHY",IF(F4416="G","G",E4416))</f>
        <v>P</v>
      </c>
      <c r="O4416" s="84" t="str">
        <f aca="false">IF(ISNA(VLOOKUP(G4416,BadCanCurves,1,FALSE())),VLOOKUP(D4416,FOLIOS,6,FALSE()),"not used")</f>
        <v>not used</v>
      </c>
      <c r="P4416" s="84" t="n">
        <f aca="false">IF($N4416="P",VLOOKUP(H4416,PrcBuckets,2,FALSE()),0)</f>
        <v>12</v>
      </c>
      <c r="Q4416" s="84" t="n">
        <f aca="false">IF($N4416="D",VLOOKUP(H4416,BasisBuckets,2,FALSE()),0)</f>
        <v>0</v>
      </c>
      <c r="R4416" s="84" t="n">
        <f aca="false">IF($N4416="PHY",VLOOKUP(H4416,PGDBuckets,2,FALSE()),0)</f>
        <v>0</v>
      </c>
      <c r="S4416" s="84" t="n">
        <f aca="false">IF($N4416="G",VLOOKUP(H4416,PGDBuckets,2,FALSE()),0)</f>
        <v>0</v>
      </c>
      <c r="T4416" s="84" t="n">
        <f aca="false">SUM(P4416:S4416)</f>
        <v>12</v>
      </c>
      <c r="U4416" s="84" t="str">
        <f aca="false">IF(O4416="not used","-",O4416&amp;N4416&amp;T4416)</f>
        <v>-</v>
      </c>
      <c r="V4416" s="84" t="str">
        <f aca="false">IF(O4416="Not Used","-",VLOOKUP(D4416,FOLIOS,7,FALSE())&amp;H4416)</f>
        <v>-</v>
      </c>
      <c r="W4416" s="84" t="str">
        <f aca="false">IF(U4416="-","-",O4416&amp;E4416&amp;H4416)</f>
        <v>-</v>
      </c>
      <c r="X4416" s="85" t="str">
        <f aca="false">D4416&amp;G4416</f>
        <v>FT-CAND-ERMS-PRCTRANS:AECO/EMP</v>
      </c>
      <c r="AF4416" s="0" t="str">
        <f aca="false">D4416&amp;V4416</f>
        <v>FT-CAND-ERMS-PRC-</v>
      </c>
    </row>
    <row r="4417" customFormat="false" ht="12.75" hidden="false" customHeight="false" outlineLevel="0" collapsed="false">
      <c r="A4417" s="81" t="n">
        <v>36682</v>
      </c>
      <c r="B4417" s="82" t="s">
        <v>55</v>
      </c>
      <c r="C4417" s="82" t="s">
        <v>56</v>
      </c>
      <c r="D4417" s="82" t="s">
        <v>108</v>
      </c>
      <c r="E4417" s="82" t="s">
        <v>24</v>
      </c>
      <c r="F4417" s="81"/>
      <c r="G4417" s="82" t="s">
        <v>106</v>
      </c>
      <c r="H4417" s="90" t="n">
        <v>38018</v>
      </c>
      <c r="I4417" s="82" t="n">
        <v>0</v>
      </c>
      <c r="J4417" s="82" t="n">
        <v>0</v>
      </c>
      <c r="K4417" s="83" t="n">
        <f aca="false">IF(J4417=0,0,J4417/I4417)</f>
        <v>0</v>
      </c>
      <c r="L4417" s="83" t="n">
        <f aca="false">I4417/UOM</f>
        <v>0</v>
      </c>
      <c r="M4417" s="83" t="n">
        <f aca="false">J4417/UOM</f>
        <v>0</v>
      </c>
      <c r="N4417" s="84" t="str">
        <f aca="false">IF(F4417="P","PHY",IF(F4417="G","G",E4417))</f>
        <v>P</v>
      </c>
      <c r="O4417" s="84" t="str">
        <f aca="false">IF(ISNA(VLOOKUP(G4417,BadCanCurves,1,FALSE())),VLOOKUP(D4417,FOLIOS,6,FALSE()),"not used")</f>
        <v>not used</v>
      </c>
      <c r="P4417" s="84" t="n">
        <f aca="false">IF($N4417="P",VLOOKUP(H4417,PrcBuckets,2,FALSE()),0)</f>
        <v>12</v>
      </c>
      <c r="Q4417" s="84" t="n">
        <f aca="false">IF($N4417="D",VLOOKUP(H4417,BasisBuckets,2,FALSE()),0)</f>
        <v>0</v>
      </c>
      <c r="R4417" s="84" t="n">
        <f aca="false">IF($N4417="PHY",VLOOKUP(H4417,PGDBuckets,2,FALSE()),0)</f>
        <v>0</v>
      </c>
      <c r="S4417" s="84" t="n">
        <f aca="false">IF($N4417="G",VLOOKUP(H4417,PGDBuckets,2,FALSE()),0)</f>
        <v>0</v>
      </c>
      <c r="T4417" s="84" t="n">
        <f aca="false">SUM(P4417:S4417)</f>
        <v>12</v>
      </c>
      <c r="U4417" s="84" t="str">
        <f aca="false">IF(O4417="not used","-",O4417&amp;N4417&amp;T4417)</f>
        <v>-</v>
      </c>
      <c r="V4417" s="84" t="str">
        <f aca="false">IF(O4417="Not Used","-",VLOOKUP(D4417,FOLIOS,7,FALSE())&amp;H4417)</f>
        <v>-</v>
      </c>
      <c r="W4417" s="84" t="str">
        <f aca="false">IF(U4417="-","-",O4417&amp;E4417&amp;H4417)</f>
        <v>-</v>
      </c>
      <c r="X4417" s="85" t="str">
        <f aca="false">D4417&amp;G4417</f>
        <v>FT-CAND-ERMS-PRCTRANS:AECO/EMP</v>
      </c>
      <c r="AF4417" s="0" t="str">
        <f aca="false">D4417&amp;V4417</f>
        <v>FT-CAND-ERMS-PRC-</v>
      </c>
    </row>
    <row r="4418" customFormat="false" ht="12.75" hidden="false" customHeight="false" outlineLevel="0" collapsed="false">
      <c r="A4418" s="81" t="n">
        <v>36682</v>
      </c>
      <c r="B4418" s="82" t="s">
        <v>55</v>
      </c>
      <c r="C4418" s="82" t="s">
        <v>56</v>
      </c>
      <c r="D4418" s="82" t="s">
        <v>108</v>
      </c>
      <c r="E4418" s="82" t="s">
        <v>24</v>
      </c>
      <c r="F4418" s="81"/>
      <c r="G4418" s="82" t="s">
        <v>106</v>
      </c>
      <c r="H4418" s="90" t="n">
        <v>38047</v>
      </c>
      <c r="I4418" s="82" t="n">
        <v>0</v>
      </c>
      <c r="J4418" s="82" t="n">
        <v>0</v>
      </c>
      <c r="K4418" s="83" t="n">
        <f aca="false">IF(J4418=0,0,J4418/I4418)</f>
        <v>0</v>
      </c>
      <c r="L4418" s="83" t="n">
        <f aca="false">I4418/UOM</f>
        <v>0</v>
      </c>
      <c r="M4418" s="83" t="n">
        <f aca="false">J4418/UOM</f>
        <v>0</v>
      </c>
      <c r="N4418" s="84" t="str">
        <f aca="false">IF(F4418="P","PHY",IF(F4418="G","G",E4418))</f>
        <v>P</v>
      </c>
      <c r="O4418" s="84" t="str">
        <f aca="false">IF(ISNA(VLOOKUP(G4418,BadCanCurves,1,FALSE())),VLOOKUP(D4418,FOLIOS,6,FALSE()),"not used")</f>
        <v>not used</v>
      </c>
      <c r="P4418" s="84" t="n">
        <f aca="false">IF($N4418="P",VLOOKUP(H4418,PrcBuckets,2,FALSE()),0)</f>
        <v>12</v>
      </c>
      <c r="Q4418" s="84" t="n">
        <f aca="false">IF($N4418="D",VLOOKUP(H4418,BasisBuckets,2,FALSE()),0)</f>
        <v>0</v>
      </c>
      <c r="R4418" s="84" t="n">
        <f aca="false">IF($N4418="PHY",VLOOKUP(H4418,PGDBuckets,2,FALSE()),0)</f>
        <v>0</v>
      </c>
      <c r="S4418" s="84" t="n">
        <f aca="false">IF($N4418="G",VLOOKUP(H4418,PGDBuckets,2,FALSE()),0)</f>
        <v>0</v>
      </c>
      <c r="T4418" s="84" t="n">
        <f aca="false">SUM(P4418:S4418)</f>
        <v>12</v>
      </c>
      <c r="U4418" s="84" t="str">
        <f aca="false">IF(O4418="not used","-",O4418&amp;N4418&amp;T4418)</f>
        <v>-</v>
      </c>
      <c r="V4418" s="84" t="str">
        <f aca="false">IF(O4418="Not Used","-",VLOOKUP(D4418,FOLIOS,7,FALSE())&amp;H4418)</f>
        <v>-</v>
      </c>
      <c r="W4418" s="84" t="str">
        <f aca="false">IF(U4418="-","-",O4418&amp;E4418&amp;H4418)</f>
        <v>-</v>
      </c>
      <c r="X4418" s="85" t="str">
        <f aca="false">D4418&amp;G4418</f>
        <v>FT-CAND-ERMS-PRCTRANS:AECO/EMP</v>
      </c>
      <c r="AF4418" s="0" t="str">
        <f aca="false">D4418&amp;V4418</f>
        <v>FT-CAND-ERMS-PRC-</v>
      </c>
    </row>
    <row r="4419" customFormat="false" ht="12.75" hidden="false" customHeight="false" outlineLevel="0" collapsed="false">
      <c r="A4419" s="81" t="n">
        <v>36682</v>
      </c>
      <c r="B4419" s="82" t="s">
        <v>55</v>
      </c>
      <c r="C4419" s="82" t="s">
        <v>56</v>
      </c>
      <c r="D4419" s="82" t="s">
        <v>108</v>
      </c>
      <c r="E4419" s="82" t="s">
        <v>24</v>
      </c>
      <c r="F4419" s="81"/>
      <c r="G4419" s="82" t="s">
        <v>106</v>
      </c>
      <c r="H4419" s="90" t="n">
        <v>38078</v>
      </c>
      <c r="I4419" s="82" t="n">
        <v>0</v>
      </c>
      <c r="J4419" s="82" t="n">
        <v>0</v>
      </c>
      <c r="K4419" s="83" t="n">
        <f aca="false">IF(J4419=0,0,J4419/I4419)</f>
        <v>0</v>
      </c>
      <c r="L4419" s="83" t="n">
        <f aca="false">I4419/UOM</f>
        <v>0</v>
      </c>
      <c r="M4419" s="83" t="n">
        <f aca="false">J4419/UOM</f>
        <v>0</v>
      </c>
      <c r="N4419" s="84" t="str">
        <f aca="false">IF(F4419="P","PHY",IF(F4419="G","G",E4419))</f>
        <v>P</v>
      </c>
      <c r="O4419" s="84" t="str">
        <f aca="false">IF(ISNA(VLOOKUP(G4419,BadCanCurves,1,FALSE())),VLOOKUP(D4419,FOLIOS,6,FALSE()),"not used")</f>
        <v>not used</v>
      </c>
      <c r="P4419" s="84" t="n">
        <f aca="false">IF($N4419="P",VLOOKUP(H4419,PrcBuckets,2,FALSE()),0)</f>
        <v>12</v>
      </c>
      <c r="Q4419" s="84" t="n">
        <f aca="false">IF($N4419="D",VLOOKUP(H4419,BasisBuckets,2,FALSE()),0)</f>
        <v>0</v>
      </c>
      <c r="R4419" s="84" t="n">
        <f aca="false">IF($N4419="PHY",VLOOKUP(H4419,PGDBuckets,2,FALSE()),0)</f>
        <v>0</v>
      </c>
      <c r="S4419" s="84" t="n">
        <f aca="false">IF($N4419="G",VLOOKUP(H4419,PGDBuckets,2,FALSE()),0)</f>
        <v>0</v>
      </c>
      <c r="T4419" s="84" t="n">
        <f aca="false">SUM(P4419:S4419)</f>
        <v>12</v>
      </c>
      <c r="U4419" s="84" t="str">
        <f aca="false">IF(O4419="not used","-",O4419&amp;N4419&amp;T4419)</f>
        <v>-</v>
      </c>
      <c r="V4419" s="84" t="str">
        <f aca="false">IF(O4419="Not Used","-",VLOOKUP(D4419,FOLIOS,7,FALSE())&amp;H4419)</f>
        <v>-</v>
      </c>
      <c r="W4419" s="84" t="str">
        <f aca="false">IF(U4419="-","-",O4419&amp;E4419&amp;H4419)</f>
        <v>-</v>
      </c>
      <c r="X4419" s="85" t="str">
        <f aca="false">D4419&amp;G4419</f>
        <v>FT-CAND-ERMS-PRCTRANS:AECO/EMP</v>
      </c>
      <c r="AF4419" s="0" t="str">
        <f aca="false">D4419&amp;V4419</f>
        <v>FT-CAND-ERMS-PRC-</v>
      </c>
    </row>
    <row r="4420" customFormat="false" ht="12.75" hidden="false" customHeight="false" outlineLevel="0" collapsed="false">
      <c r="A4420" s="81" t="n">
        <v>36682</v>
      </c>
      <c r="B4420" s="82" t="s">
        <v>55</v>
      </c>
      <c r="C4420" s="82" t="s">
        <v>56</v>
      </c>
      <c r="D4420" s="82" t="s">
        <v>108</v>
      </c>
      <c r="E4420" s="82" t="s">
        <v>24</v>
      </c>
      <c r="F4420" s="81"/>
      <c r="G4420" s="82" t="s">
        <v>106</v>
      </c>
      <c r="H4420" s="90" t="n">
        <v>38108</v>
      </c>
      <c r="I4420" s="82" t="n">
        <v>0</v>
      </c>
      <c r="J4420" s="82" t="n">
        <v>0</v>
      </c>
      <c r="K4420" s="83" t="n">
        <f aca="false">IF(J4420=0,0,J4420/I4420)</f>
        <v>0</v>
      </c>
      <c r="L4420" s="83" t="n">
        <f aca="false">I4420/UOM</f>
        <v>0</v>
      </c>
      <c r="M4420" s="83" t="n">
        <f aca="false">J4420/UOM</f>
        <v>0</v>
      </c>
      <c r="N4420" s="84" t="str">
        <f aca="false">IF(F4420="P","PHY",IF(F4420="G","G",E4420))</f>
        <v>P</v>
      </c>
      <c r="O4420" s="84" t="str">
        <f aca="false">IF(ISNA(VLOOKUP(G4420,BadCanCurves,1,FALSE())),VLOOKUP(D4420,FOLIOS,6,FALSE()),"not used")</f>
        <v>not used</v>
      </c>
      <c r="P4420" s="84" t="n">
        <f aca="false">IF($N4420="P",VLOOKUP(H4420,PrcBuckets,2,FALSE()),0)</f>
        <v>12</v>
      </c>
      <c r="Q4420" s="84" t="n">
        <f aca="false">IF($N4420="D",VLOOKUP(H4420,BasisBuckets,2,FALSE()),0)</f>
        <v>0</v>
      </c>
      <c r="R4420" s="84" t="n">
        <f aca="false">IF($N4420="PHY",VLOOKUP(H4420,PGDBuckets,2,FALSE()),0)</f>
        <v>0</v>
      </c>
      <c r="S4420" s="84" t="n">
        <f aca="false">IF($N4420="G",VLOOKUP(H4420,PGDBuckets,2,FALSE()),0)</f>
        <v>0</v>
      </c>
      <c r="T4420" s="84" t="n">
        <f aca="false">SUM(P4420:S4420)</f>
        <v>12</v>
      </c>
      <c r="U4420" s="84" t="str">
        <f aca="false">IF(O4420="not used","-",O4420&amp;N4420&amp;T4420)</f>
        <v>-</v>
      </c>
      <c r="V4420" s="84" t="str">
        <f aca="false">IF(O4420="Not Used","-",VLOOKUP(D4420,FOLIOS,7,FALSE())&amp;H4420)</f>
        <v>-</v>
      </c>
      <c r="W4420" s="84" t="str">
        <f aca="false">IF(U4420="-","-",O4420&amp;E4420&amp;H4420)</f>
        <v>-</v>
      </c>
      <c r="X4420" s="85" t="str">
        <f aca="false">D4420&amp;G4420</f>
        <v>FT-CAND-ERMS-PRCTRANS:AECO/EMP</v>
      </c>
      <c r="AF4420" s="0" t="str">
        <f aca="false">D4420&amp;V4420</f>
        <v>FT-CAND-ERMS-PRC-</v>
      </c>
    </row>
    <row r="4421" customFormat="false" ht="12.75" hidden="false" customHeight="false" outlineLevel="0" collapsed="false">
      <c r="A4421" s="81" t="n">
        <v>36682</v>
      </c>
      <c r="B4421" s="82" t="s">
        <v>55</v>
      </c>
      <c r="C4421" s="82" t="s">
        <v>56</v>
      </c>
      <c r="D4421" s="82" t="s">
        <v>108</v>
      </c>
      <c r="E4421" s="82" t="s">
        <v>24</v>
      </c>
      <c r="F4421" s="81"/>
      <c r="G4421" s="82" t="s">
        <v>106</v>
      </c>
      <c r="H4421" s="90" t="n">
        <v>38139</v>
      </c>
      <c r="I4421" s="82" t="n">
        <v>0</v>
      </c>
      <c r="J4421" s="82" t="n">
        <v>0</v>
      </c>
      <c r="K4421" s="83" t="n">
        <f aca="false">IF(J4421=0,0,J4421/I4421)</f>
        <v>0</v>
      </c>
      <c r="L4421" s="83" t="n">
        <f aca="false">I4421/UOM</f>
        <v>0</v>
      </c>
      <c r="M4421" s="83" t="n">
        <f aca="false">J4421/UOM</f>
        <v>0</v>
      </c>
      <c r="N4421" s="84" t="str">
        <f aca="false">IF(F4421="P","PHY",IF(F4421="G","G",E4421))</f>
        <v>P</v>
      </c>
      <c r="O4421" s="84" t="str">
        <f aca="false">IF(ISNA(VLOOKUP(G4421,BadCanCurves,1,FALSE())),VLOOKUP(D4421,FOLIOS,6,FALSE()),"not used")</f>
        <v>not used</v>
      </c>
      <c r="P4421" s="84" t="n">
        <f aca="false">IF($N4421="P",VLOOKUP(H4421,PrcBuckets,2,FALSE()),0)</f>
        <v>12</v>
      </c>
      <c r="Q4421" s="84" t="n">
        <f aca="false">IF($N4421="D",VLOOKUP(H4421,BasisBuckets,2,FALSE()),0)</f>
        <v>0</v>
      </c>
      <c r="R4421" s="84" t="n">
        <f aca="false">IF($N4421="PHY",VLOOKUP(H4421,PGDBuckets,2,FALSE()),0)</f>
        <v>0</v>
      </c>
      <c r="S4421" s="84" t="n">
        <f aca="false">IF($N4421="G",VLOOKUP(H4421,PGDBuckets,2,FALSE()),0)</f>
        <v>0</v>
      </c>
      <c r="T4421" s="84" t="n">
        <f aca="false">SUM(P4421:S4421)</f>
        <v>12</v>
      </c>
      <c r="U4421" s="84" t="str">
        <f aca="false">IF(O4421="not used","-",O4421&amp;N4421&amp;T4421)</f>
        <v>-</v>
      </c>
      <c r="V4421" s="84" t="str">
        <f aca="false">IF(O4421="Not Used","-",VLOOKUP(D4421,FOLIOS,7,FALSE())&amp;H4421)</f>
        <v>-</v>
      </c>
      <c r="W4421" s="84" t="str">
        <f aca="false">IF(U4421="-","-",O4421&amp;E4421&amp;H4421)</f>
        <v>-</v>
      </c>
      <c r="X4421" s="85" t="str">
        <f aca="false">D4421&amp;G4421</f>
        <v>FT-CAND-ERMS-PRCTRANS:AECO/EMP</v>
      </c>
      <c r="AF4421" s="0" t="str">
        <f aca="false">D4421&amp;V4421</f>
        <v>FT-CAND-ERMS-PRC-</v>
      </c>
    </row>
    <row r="4422" customFormat="false" ht="12.75" hidden="false" customHeight="false" outlineLevel="0" collapsed="false">
      <c r="A4422" s="81" t="n">
        <v>36682</v>
      </c>
      <c r="B4422" s="82" t="s">
        <v>55</v>
      </c>
      <c r="C4422" s="82" t="s">
        <v>56</v>
      </c>
      <c r="D4422" s="82" t="s">
        <v>108</v>
      </c>
      <c r="E4422" s="82" t="s">
        <v>24</v>
      </c>
      <c r="F4422" s="81"/>
      <c r="G4422" s="82" t="s">
        <v>106</v>
      </c>
      <c r="H4422" s="90" t="n">
        <v>38169</v>
      </c>
      <c r="I4422" s="82" t="n">
        <v>0</v>
      </c>
      <c r="J4422" s="82" t="n">
        <v>0</v>
      </c>
      <c r="K4422" s="83" t="n">
        <f aca="false">IF(J4422=0,0,J4422/I4422)</f>
        <v>0</v>
      </c>
      <c r="L4422" s="83" t="n">
        <f aca="false">I4422/UOM</f>
        <v>0</v>
      </c>
      <c r="M4422" s="83" t="n">
        <f aca="false">J4422/UOM</f>
        <v>0</v>
      </c>
      <c r="N4422" s="84" t="str">
        <f aca="false">IF(F4422="P","PHY",IF(F4422="G","G",E4422))</f>
        <v>P</v>
      </c>
      <c r="O4422" s="84" t="str">
        <f aca="false">IF(ISNA(VLOOKUP(G4422,BadCanCurves,1,FALSE())),VLOOKUP(D4422,FOLIOS,6,FALSE()),"not used")</f>
        <v>not used</v>
      </c>
      <c r="P4422" s="84" t="n">
        <f aca="false">IF($N4422="P",VLOOKUP(H4422,PrcBuckets,2,FALSE()),0)</f>
        <v>12</v>
      </c>
      <c r="Q4422" s="84" t="n">
        <f aca="false">IF($N4422="D",VLOOKUP(H4422,BasisBuckets,2,FALSE()),0)</f>
        <v>0</v>
      </c>
      <c r="R4422" s="84" t="n">
        <f aca="false">IF($N4422="PHY",VLOOKUP(H4422,PGDBuckets,2,FALSE()),0)</f>
        <v>0</v>
      </c>
      <c r="S4422" s="84" t="n">
        <f aca="false">IF($N4422="G",VLOOKUP(H4422,PGDBuckets,2,FALSE()),0)</f>
        <v>0</v>
      </c>
      <c r="T4422" s="84" t="n">
        <f aca="false">SUM(P4422:S4422)</f>
        <v>12</v>
      </c>
      <c r="U4422" s="84" t="str">
        <f aca="false">IF(O4422="not used","-",O4422&amp;N4422&amp;T4422)</f>
        <v>-</v>
      </c>
      <c r="V4422" s="84" t="str">
        <f aca="false">IF(O4422="Not Used","-",VLOOKUP(D4422,FOLIOS,7,FALSE())&amp;H4422)</f>
        <v>-</v>
      </c>
      <c r="W4422" s="84" t="str">
        <f aca="false">IF(U4422="-","-",O4422&amp;E4422&amp;H4422)</f>
        <v>-</v>
      </c>
      <c r="X4422" s="85" t="str">
        <f aca="false">D4422&amp;G4422</f>
        <v>FT-CAND-ERMS-PRCTRANS:AECO/EMP</v>
      </c>
      <c r="AF4422" s="0" t="str">
        <f aca="false">D4422&amp;V4422</f>
        <v>FT-CAND-ERMS-PRC-</v>
      </c>
    </row>
    <row r="4423" customFormat="false" ht="12.75" hidden="false" customHeight="false" outlineLevel="0" collapsed="false">
      <c r="A4423" s="81" t="n">
        <v>36682</v>
      </c>
      <c r="B4423" s="82" t="s">
        <v>55</v>
      </c>
      <c r="C4423" s="82" t="s">
        <v>56</v>
      </c>
      <c r="D4423" s="82" t="s">
        <v>108</v>
      </c>
      <c r="E4423" s="82" t="s">
        <v>24</v>
      </c>
      <c r="F4423" s="81"/>
      <c r="G4423" s="82" t="s">
        <v>106</v>
      </c>
      <c r="H4423" s="90" t="n">
        <v>38200</v>
      </c>
      <c r="I4423" s="82" t="n">
        <v>0</v>
      </c>
      <c r="J4423" s="82" t="n">
        <v>0</v>
      </c>
      <c r="K4423" s="83" t="n">
        <f aca="false">IF(J4423=0,0,J4423/I4423)</f>
        <v>0</v>
      </c>
      <c r="L4423" s="83" t="n">
        <f aca="false">I4423/UOM</f>
        <v>0</v>
      </c>
      <c r="M4423" s="83" t="n">
        <f aca="false">J4423/UOM</f>
        <v>0</v>
      </c>
      <c r="N4423" s="84" t="str">
        <f aca="false">IF(F4423="P","PHY",IF(F4423="G","G",E4423))</f>
        <v>P</v>
      </c>
      <c r="O4423" s="84" t="str">
        <f aca="false">IF(ISNA(VLOOKUP(G4423,BadCanCurves,1,FALSE())),VLOOKUP(D4423,FOLIOS,6,FALSE()),"not used")</f>
        <v>not used</v>
      </c>
      <c r="P4423" s="84" t="n">
        <f aca="false">IF($N4423="P",VLOOKUP(H4423,PrcBuckets,2,FALSE()),0)</f>
        <v>12</v>
      </c>
      <c r="Q4423" s="84" t="n">
        <f aca="false">IF($N4423="D",VLOOKUP(H4423,BasisBuckets,2,FALSE()),0)</f>
        <v>0</v>
      </c>
      <c r="R4423" s="84" t="n">
        <f aca="false">IF($N4423="PHY",VLOOKUP(H4423,PGDBuckets,2,FALSE()),0)</f>
        <v>0</v>
      </c>
      <c r="S4423" s="84" t="n">
        <f aca="false">IF($N4423="G",VLOOKUP(H4423,PGDBuckets,2,FALSE()),0)</f>
        <v>0</v>
      </c>
      <c r="T4423" s="84" t="n">
        <f aca="false">SUM(P4423:S4423)</f>
        <v>12</v>
      </c>
      <c r="U4423" s="84" t="str">
        <f aca="false">IF(O4423="not used","-",O4423&amp;N4423&amp;T4423)</f>
        <v>-</v>
      </c>
      <c r="V4423" s="84" t="str">
        <f aca="false">IF(O4423="Not Used","-",VLOOKUP(D4423,FOLIOS,7,FALSE())&amp;H4423)</f>
        <v>-</v>
      </c>
      <c r="W4423" s="84" t="str">
        <f aca="false">IF(U4423="-","-",O4423&amp;E4423&amp;H4423)</f>
        <v>-</v>
      </c>
      <c r="X4423" s="85" t="str">
        <f aca="false">D4423&amp;G4423</f>
        <v>FT-CAND-ERMS-PRCTRANS:AECO/EMP</v>
      </c>
      <c r="AF4423" s="0" t="str">
        <f aca="false">D4423&amp;V4423</f>
        <v>FT-CAND-ERMS-PRC-</v>
      </c>
    </row>
    <row r="4424" customFormat="false" ht="12.75" hidden="false" customHeight="false" outlineLevel="0" collapsed="false">
      <c r="A4424" s="81" t="n">
        <v>36682</v>
      </c>
      <c r="B4424" s="82" t="s">
        <v>55</v>
      </c>
      <c r="C4424" s="82" t="s">
        <v>56</v>
      </c>
      <c r="D4424" s="82" t="s">
        <v>108</v>
      </c>
      <c r="E4424" s="82" t="s">
        <v>24</v>
      </c>
      <c r="F4424" s="81"/>
      <c r="G4424" s="82" t="s">
        <v>106</v>
      </c>
      <c r="H4424" s="90" t="n">
        <v>38231</v>
      </c>
      <c r="I4424" s="82" t="n">
        <v>0</v>
      </c>
      <c r="J4424" s="82" t="n">
        <v>0</v>
      </c>
      <c r="K4424" s="83" t="n">
        <f aca="false">IF(J4424=0,0,J4424/I4424)</f>
        <v>0</v>
      </c>
      <c r="L4424" s="83" t="n">
        <f aca="false">I4424/UOM</f>
        <v>0</v>
      </c>
      <c r="M4424" s="83" t="n">
        <f aca="false">J4424/UOM</f>
        <v>0</v>
      </c>
      <c r="N4424" s="84" t="str">
        <f aca="false">IF(F4424="P","PHY",IF(F4424="G","G",E4424))</f>
        <v>P</v>
      </c>
      <c r="O4424" s="84" t="str">
        <f aca="false">IF(ISNA(VLOOKUP(G4424,BadCanCurves,1,FALSE())),VLOOKUP(D4424,FOLIOS,6,FALSE()),"not used")</f>
        <v>not used</v>
      </c>
      <c r="P4424" s="84" t="n">
        <f aca="false">IF($N4424="P",VLOOKUP(H4424,PrcBuckets,2,FALSE()),0)</f>
        <v>12</v>
      </c>
      <c r="Q4424" s="84" t="n">
        <f aca="false">IF($N4424="D",VLOOKUP(H4424,BasisBuckets,2,FALSE()),0)</f>
        <v>0</v>
      </c>
      <c r="R4424" s="84" t="n">
        <f aca="false">IF($N4424="PHY",VLOOKUP(H4424,PGDBuckets,2,FALSE()),0)</f>
        <v>0</v>
      </c>
      <c r="S4424" s="84" t="n">
        <f aca="false">IF($N4424="G",VLOOKUP(H4424,PGDBuckets,2,FALSE()),0)</f>
        <v>0</v>
      </c>
      <c r="T4424" s="84" t="n">
        <f aca="false">SUM(P4424:S4424)</f>
        <v>12</v>
      </c>
      <c r="U4424" s="84" t="str">
        <f aca="false">IF(O4424="not used","-",O4424&amp;N4424&amp;T4424)</f>
        <v>-</v>
      </c>
      <c r="V4424" s="84" t="str">
        <f aca="false">IF(O4424="Not Used","-",VLOOKUP(D4424,FOLIOS,7,FALSE())&amp;H4424)</f>
        <v>-</v>
      </c>
      <c r="W4424" s="84" t="str">
        <f aca="false">IF(U4424="-","-",O4424&amp;E4424&amp;H4424)</f>
        <v>-</v>
      </c>
      <c r="X4424" s="85" t="str">
        <f aca="false">D4424&amp;G4424</f>
        <v>FT-CAND-ERMS-PRCTRANS:AECO/EMP</v>
      </c>
      <c r="AF4424" s="0" t="str">
        <f aca="false">D4424&amp;V4424</f>
        <v>FT-CAND-ERMS-PRC-</v>
      </c>
    </row>
    <row r="4425" customFormat="false" ht="12.75" hidden="false" customHeight="false" outlineLevel="0" collapsed="false">
      <c r="A4425" s="81" t="n">
        <v>36682</v>
      </c>
      <c r="B4425" s="82" t="s">
        <v>55</v>
      </c>
      <c r="C4425" s="82" t="s">
        <v>56</v>
      </c>
      <c r="D4425" s="82" t="s">
        <v>108</v>
      </c>
      <c r="E4425" s="82" t="s">
        <v>24</v>
      </c>
      <c r="F4425" s="81"/>
      <c r="G4425" s="82" t="s">
        <v>106</v>
      </c>
      <c r="H4425" s="90" t="n">
        <v>38261</v>
      </c>
      <c r="I4425" s="82" t="n">
        <v>0</v>
      </c>
      <c r="J4425" s="82" t="n">
        <v>0</v>
      </c>
      <c r="K4425" s="83" t="n">
        <f aca="false">IF(J4425=0,0,J4425/I4425)</f>
        <v>0</v>
      </c>
      <c r="L4425" s="83" t="n">
        <f aca="false">I4425/UOM</f>
        <v>0</v>
      </c>
      <c r="M4425" s="83" t="n">
        <f aca="false">J4425/UOM</f>
        <v>0</v>
      </c>
      <c r="N4425" s="84" t="str">
        <f aca="false">IF(F4425="P","PHY",IF(F4425="G","G",E4425))</f>
        <v>P</v>
      </c>
      <c r="O4425" s="84" t="str">
        <f aca="false">IF(ISNA(VLOOKUP(G4425,BadCanCurves,1,FALSE())),VLOOKUP(D4425,FOLIOS,6,FALSE()),"not used")</f>
        <v>not used</v>
      </c>
      <c r="P4425" s="84" t="n">
        <f aca="false">IF($N4425="P",VLOOKUP(H4425,PrcBuckets,2,FALSE()),0)</f>
        <v>12</v>
      </c>
      <c r="Q4425" s="84" t="n">
        <f aca="false">IF($N4425="D",VLOOKUP(H4425,BasisBuckets,2,FALSE()),0)</f>
        <v>0</v>
      </c>
      <c r="R4425" s="84" t="n">
        <f aca="false">IF($N4425="PHY",VLOOKUP(H4425,PGDBuckets,2,FALSE()),0)</f>
        <v>0</v>
      </c>
      <c r="S4425" s="84" t="n">
        <f aca="false">IF($N4425="G",VLOOKUP(H4425,PGDBuckets,2,FALSE()),0)</f>
        <v>0</v>
      </c>
      <c r="T4425" s="84" t="n">
        <f aca="false">SUM(P4425:S4425)</f>
        <v>12</v>
      </c>
      <c r="U4425" s="84" t="str">
        <f aca="false">IF(O4425="not used","-",O4425&amp;N4425&amp;T4425)</f>
        <v>-</v>
      </c>
      <c r="V4425" s="84" t="str">
        <f aca="false">IF(O4425="Not Used","-",VLOOKUP(D4425,FOLIOS,7,FALSE())&amp;H4425)</f>
        <v>-</v>
      </c>
      <c r="W4425" s="84" t="str">
        <f aca="false">IF(U4425="-","-",O4425&amp;E4425&amp;H4425)</f>
        <v>-</v>
      </c>
      <c r="X4425" s="85" t="str">
        <f aca="false">D4425&amp;G4425</f>
        <v>FT-CAND-ERMS-PRCTRANS:AECO/EMP</v>
      </c>
      <c r="AF4425" s="0" t="str">
        <f aca="false">D4425&amp;V4425</f>
        <v>FT-CAND-ERMS-PRC-</v>
      </c>
    </row>
    <row r="4426" customFormat="false" ht="12.75" hidden="false" customHeight="false" outlineLevel="0" collapsed="false">
      <c r="A4426" s="81" t="n">
        <v>36682</v>
      </c>
      <c r="B4426" s="82" t="s">
        <v>55</v>
      </c>
      <c r="C4426" s="82" t="s">
        <v>56</v>
      </c>
      <c r="D4426" s="82" t="s">
        <v>108</v>
      </c>
      <c r="E4426" s="82" t="s">
        <v>24</v>
      </c>
      <c r="F4426" s="81"/>
      <c r="G4426" s="82" t="s">
        <v>106</v>
      </c>
      <c r="H4426" s="90" t="n">
        <v>38292</v>
      </c>
      <c r="I4426" s="82" t="n">
        <v>0</v>
      </c>
      <c r="J4426" s="82" t="n">
        <v>0</v>
      </c>
      <c r="K4426" s="83" t="n">
        <f aca="false">IF(J4426=0,0,J4426/I4426)</f>
        <v>0</v>
      </c>
      <c r="L4426" s="83" t="n">
        <f aca="false">I4426/UOM</f>
        <v>0</v>
      </c>
      <c r="M4426" s="83" t="n">
        <f aca="false">J4426/UOM</f>
        <v>0</v>
      </c>
      <c r="N4426" s="84" t="str">
        <f aca="false">IF(F4426="P","PHY",IF(F4426="G","G",E4426))</f>
        <v>P</v>
      </c>
      <c r="O4426" s="84" t="str">
        <f aca="false">IF(ISNA(VLOOKUP(G4426,BadCanCurves,1,FALSE())),VLOOKUP(D4426,FOLIOS,6,FALSE()),"not used")</f>
        <v>not used</v>
      </c>
      <c r="P4426" s="84" t="n">
        <f aca="false">IF($N4426="P",VLOOKUP(H4426,PrcBuckets,2,FALSE()),0)</f>
        <v>12</v>
      </c>
      <c r="Q4426" s="84" t="n">
        <f aca="false">IF($N4426="D",VLOOKUP(H4426,BasisBuckets,2,FALSE()),0)</f>
        <v>0</v>
      </c>
      <c r="R4426" s="84" t="n">
        <f aca="false">IF($N4426="PHY",VLOOKUP(H4426,PGDBuckets,2,FALSE()),0)</f>
        <v>0</v>
      </c>
      <c r="S4426" s="84" t="n">
        <f aca="false">IF($N4426="G",VLOOKUP(H4426,PGDBuckets,2,FALSE()),0)</f>
        <v>0</v>
      </c>
      <c r="T4426" s="84" t="n">
        <f aca="false">SUM(P4426:S4426)</f>
        <v>12</v>
      </c>
      <c r="U4426" s="84" t="str">
        <f aca="false">IF(O4426="not used","-",O4426&amp;N4426&amp;T4426)</f>
        <v>-</v>
      </c>
      <c r="V4426" s="84" t="str">
        <f aca="false">IF(O4426="Not Used","-",VLOOKUP(D4426,FOLIOS,7,FALSE())&amp;H4426)</f>
        <v>-</v>
      </c>
      <c r="W4426" s="84" t="str">
        <f aca="false">IF(U4426="-","-",O4426&amp;E4426&amp;H4426)</f>
        <v>-</v>
      </c>
      <c r="X4426" s="85" t="str">
        <f aca="false">D4426&amp;G4426</f>
        <v>FT-CAND-ERMS-PRCTRANS:AECO/EMP</v>
      </c>
      <c r="AF4426" s="0" t="str">
        <f aca="false">D4426&amp;V4426</f>
        <v>FT-CAND-ERMS-PRC-</v>
      </c>
    </row>
    <row r="4427" customFormat="false" ht="12.75" hidden="false" customHeight="false" outlineLevel="0" collapsed="false">
      <c r="A4427" s="81" t="n">
        <v>36682</v>
      </c>
      <c r="B4427" s="82" t="s">
        <v>55</v>
      </c>
      <c r="C4427" s="82" t="s">
        <v>56</v>
      </c>
      <c r="D4427" s="82" t="s">
        <v>108</v>
      </c>
      <c r="E4427" s="82" t="s">
        <v>24</v>
      </c>
      <c r="F4427" s="81"/>
      <c r="G4427" s="82" t="s">
        <v>106</v>
      </c>
      <c r="H4427" s="90" t="n">
        <v>38322</v>
      </c>
      <c r="I4427" s="82" t="n">
        <v>0</v>
      </c>
      <c r="J4427" s="82" t="n">
        <v>0</v>
      </c>
      <c r="K4427" s="83" t="n">
        <f aca="false">IF(J4427=0,0,J4427/I4427)</f>
        <v>0</v>
      </c>
      <c r="L4427" s="83" t="n">
        <f aca="false">I4427/UOM</f>
        <v>0</v>
      </c>
      <c r="M4427" s="83" t="n">
        <f aca="false">J4427/UOM</f>
        <v>0</v>
      </c>
      <c r="N4427" s="84" t="str">
        <f aca="false">IF(F4427="P","PHY",IF(F4427="G","G",E4427))</f>
        <v>P</v>
      </c>
      <c r="O4427" s="84" t="str">
        <f aca="false">IF(ISNA(VLOOKUP(G4427,BadCanCurves,1,FALSE())),VLOOKUP(D4427,FOLIOS,6,FALSE()),"not used")</f>
        <v>not used</v>
      </c>
      <c r="P4427" s="84" t="n">
        <f aca="false">IF($N4427="P",VLOOKUP(H4427,PrcBuckets,2,FALSE()),0)</f>
        <v>12</v>
      </c>
      <c r="Q4427" s="84" t="n">
        <f aca="false">IF($N4427="D",VLOOKUP(H4427,BasisBuckets,2,FALSE()),0)</f>
        <v>0</v>
      </c>
      <c r="R4427" s="84" t="n">
        <f aca="false">IF($N4427="PHY",VLOOKUP(H4427,PGDBuckets,2,FALSE()),0)</f>
        <v>0</v>
      </c>
      <c r="S4427" s="84" t="n">
        <f aca="false">IF($N4427="G",VLOOKUP(H4427,PGDBuckets,2,FALSE()),0)</f>
        <v>0</v>
      </c>
      <c r="T4427" s="84" t="n">
        <f aca="false">SUM(P4427:S4427)</f>
        <v>12</v>
      </c>
      <c r="U4427" s="84" t="str">
        <f aca="false">IF(O4427="not used","-",O4427&amp;N4427&amp;T4427)</f>
        <v>-</v>
      </c>
      <c r="V4427" s="84" t="str">
        <f aca="false">IF(O4427="Not Used","-",VLOOKUP(D4427,FOLIOS,7,FALSE())&amp;H4427)</f>
        <v>-</v>
      </c>
      <c r="W4427" s="84" t="str">
        <f aca="false">IF(U4427="-","-",O4427&amp;E4427&amp;H4427)</f>
        <v>-</v>
      </c>
      <c r="X4427" s="85" t="str">
        <f aca="false">D4427&amp;G4427</f>
        <v>FT-CAND-ERMS-PRCTRANS:AECO/EMP</v>
      </c>
      <c r="AF4427" s="0" t="str">
        <f aca="false">D4427&amp;V4427</f>
        <v>FT-CAND-ERMS-PRC-</v>
      </c>
    </row>
    <row r="4428" customFormat="false" ht="12.75" hidden="false" customHeight="false" outlineLevel="0" collapsed="false">
      <c r="A4428" s="81" t="n">
        <v>36682</v>
      </c>
      <c r="B4428" s="82" t="s">
        <v>55</v>
      </c>
      <c r="C4428" s="82" t="s">
        <v>56</v>
      </c>
      <c r="D4428" s="82" t="s">
        <v>108</v>
      </c>
      <c r="E4428" s="82" t="s">
        <v>24</v>
      </c>
      <c r="F4428" s="81"/>
      <c r="G4428" s="82" t="s">
        <v>106</v>
      </c>
      <c r="H4428" s="90" t="n">
        <v>38353</v>
      </c>
      <c r="I4428" s="82" t="n">
        <v>0</v>
      </c>
      <c r="J4428" s="82" t="n">
        <v>0</v>
      </c>
      <c r="K4428" s="83" t="n">
        <f aca="false">IF(J4428=0,0,J4428/I4428)</f>
        <v>0</v>
      </c>
      <c r="L4428" s="83" t="n">
        <f aca="false">I4428/UOM</f>
        <v>0</v>
      </c>
      <c r="M4428" s="83" t="n">
        <f aca="false">J4428/UOM</f>
        <v>0</v>
      </c>
      <c r="N4428" s="84" t="str">
        <f aca="false">IF(F4428="P","PHY",IF(F4428="G","G",E4428))</f>
        <v>P</v>
      </c>
      <c r="O4428" s="84" t="str">
        <f aca="false">IF(ISNA(VLOOKUP(G4428,BadCanCurves,1,FALSE())),VLOOKUP(D4428,FOLIOS,6,FALSE()),"not used")</f>
        <v>not used</v>
      </c>
      <c r="P4428" s="84" t="n">
        <f aca="false">IF($N4428="P",VLOOKUP(H4428,PrcBuckets,2,FALSE()),0)</f>
        <v>13</v>
      </c>
      <c r="Q4428" s="84" t="n">
        <f aca="false">IF($N4428="D",VLOOKUP(H4428,BasisBuckets,2,FALSE()),0)</f>
        <v>0</v>
      </c>
      <c r="R4428" s="84" t="n">
        <f aca="false">IF($N4428="PHY",VLOOKUP(H4428,PGDBuckets,2,FALSE()),0)</f>
        <v>0</v>
      </c>
      <c r="S4428" s="84" t="n">
        <f aca="false">IF($N4428="G",VLOOKUP(H4428,PGDBuckets,2,FALSE()),0)</f>
        <v>0</v>
      </c>
      <c r="T4428" s="84" t="n">
        <f aca="false">SUM(P4428:S4428)</f>
        <v>13</v>
      </c>
      <c r="U4428" s="84" t="str">
        <f aca="false">IF(O4428="not used","-",O4428&amp;N4428&amp;T4428)</f>
        <v>-</v>
      </c>
      <c r="V4428" s="84" t="str">
        <f aca="false">IF(O4428="Not Used","-",VLOOKUP(D4428,FOLIOS,7,FALSE())&amp;H4428)</f>
        <v>-</v>
      </c>
      <c r="W4428" s="84" t="str">
        <f aca="false">IF(U4428="-","-",O4428&amp;E4428&amp;H4428)</f>
        <v>-</v>
      </c>
      <c r="X4428" s="85" t="str">
        <f aca="false">D4428&amp;G4428</f>
        <v>FT-CAND-ERMS-PRCTRANS:AECO/EMP</v>
      </c>
      <c r="AF4428" s="0" t="str">
        <f aca="false">D4428&amp;V4428</f>
        <v>FT-CAND-ERMS-PRC-</v>
      </c>
    </row>
    <row r="4429" customFormat="false" ht="12.75" hidden="false" customHeight="false" outlineLevel="0" collapsed="false">
      <c r="A4429" s="81" t="n">
        <v>36682</v>
      </c>
      <c r="B4429" s="82" t="s">
        <v>55</v>
      </c>
      <c r="C4429" s="82" t="s">
        <v>56</v>
      </c>
      <c r="D4429" s="82" t="s">
        <v>108</v>
      </c>
      <c r="E4429" s="82" t="s">
        <v>24</v>
      </c>
      <c r="F4429" s="81"/>
      <c r="G4429" s="82" t="s">
        <v>106</v>
      </c>
      <c r="H4429" s="90" t="n">
        <v>38384</v>
      </c>
      <c r="I4429" s="82" t="n">
        <v>0</v>
      </c>
      <c r="J4429" s="82" t="n">
        <v>0</v>
      </c>
      <c r="K4429" s="83" t="n">
        <f aca="false">IF(J4429=0,0,J4429/I4429)</f>
        <v>0</v>
      </c>
      <c r="L4429" s="83" t="n">
        <f aca="false">I4429/UOM</f>
        <v>0</v>
      </c>
      <c r="M4429" s="83" t="n">
        <f aca="false">J4429/UOM</f>
        <v>0</v>
      </c>
      <c r="N4429" s="84" t="str">
        <f aca="false">IF(F4429="P","PHY",IF(F4429="G","G",E4429))</f>
        <v>P</v>
      </c>
      <c r="O4429" s="84" t="str">
        <f aca="false">IF(ISNA(VLOOKUP(G4429,BadCanCurves,1,FALSE())),VLOOKUP(D4429,FOLIOS,6,FALSE()),"not used")</f>
        <v>not used</v>
      </c>
      <c r="P4429" s="84" t="n">
        <f aca="false">IF($N4429="P",VLOOKUP(H4429,PrcBuckets,2,FALSE()),0)</f>
        <v>13</v>
      </c>
      <c r="Q4429" s="84" t="n">
        <f aca="false">IF($N4429="D",VLOOKUP(H4429,BasisBuckets,2,FALSE()),0)</f>
        <v>0</v>
      </c>
      <c r="R4429" s="84" t="n">
        <f aca="false">IF($N4429="PHY",VLOOKUP(H4429,PGDBuckets,2,FALSE()),0)</f>
        <v>0</v>
      </c>
      <c r="S4429" s="84" t="n">
        <f aca="false">IF($N4429="G",VLOOKUP(H4429,PGDBuckets,2,FALSE()),0)</f>
        <v>0</v>
      </c>
      <c r="T4429" s="84" t="n">
        <f aca="false">SUM(P4429:S4429)</f>
        <v>13</v>
      </c>
      <c r="U4429" s="84" t="str">
        <f aca="false">IF(O4429="not used","-",O4429&amp;N4429&amp;T4429)</f>
        <v>-</v>
      </c>
      <c r="V4429" s="84" t="str">
        <f aca="false">IF(O4429="Not Used","-",VLOOKUP(D4429,FOLIOS,7,FALSE())&amp;H4429)</f>
        <v>-</v>
      </c>
      <c r="W4429" s="84" t="str">
        <f aca="false">IF(U4429="-","-",O4429&amp;E4429&amp;H4429)</f>
        <v>-</v>
      </c>
      <c r="X4429" s="85" t="str">
        <f aca="false">D4429&amp;G4429</f>
        <v>FT-CAND-ERMS-PRCTRANS:AECO/EMP</v>
      </c>
      <c r="AF4429" s="0" t="str">
        <f aca="false">D4429&amp;V4429</f>
        <v>FT-CAND-ERMS-PRC-</v>
      </c>
    </row>
    <row r="4430" customFormat="false" ht="12.75" hidden="false" customHeight="false" outlineLevel="0" collapsed="false">
      <c r="A4430" s="81" t="n">
        <v>36682</v>
      </c>
      <c r="B4430" s="82" t="s">
        <v>55</v>
      </c>
      <c r="C4430" s="82" t="s">
        <v>56</v>
      </c>
      <c r="D4430" s="82" t="s">
        <v>108</v>
      </c>
      <c r="E4430" s="82" t="s">
        <v>24</v>
      </c>
      <c r="F4430" s="81"/>
      <c r="G4430" s="82" t="s">
        <v>106</v>
      </c>
      <c r="H4430" s="90" t="n">
        <v>38412</v>
      </c>
      <c r="I4430" s="82" t="n">
        <v>0</v>
      </c>
      <c r="J4430" s="82" t="n">
        <v>0</v>
      </c>
      <c r="K4430" s="83" t="n">
        <f aca="false">IF(J4430=0,0,J4430/I4430)</f>
        <v>0</v>
      </c>
      <c r="L4430" s="83" t="n">
        <f aca="false">I4430/UOM</f>
        <v>0</v>
      </c>
      <c r="M4430" s="83" t="n">
        <f aca="false">J4430/UOM</f>
        <v>0</v>
      </c>
      <c r="N4430" s="84" t="str">
        <f aca="false">IF(F4430="P","PHY",IF(F4430="G","G",E4430))</f>
        <v>P</v>
      </c>
      <c r="O4430" s="84" t="str">
        <f aca="false">IF(ISNA(VLOOKUP(G4430,BadCanCurves,1,FALSE())),VLOOKUP(D4430,FOLIOS,6,FALSE()),"not used")</f>
        <v>not used</v>
      </c>
      <c r="P4430" s="84" t="n">
        <f aca="false">IF($N4430="P",VLOOKUP(H4430,PrcBuckets,2,FALSE()),0)</f>
        <v>13</v>
      </c>
      <c r="Q4430" s="84" t="n">
        <f aca="false">IF($N4430="D",VLOOKUP(H4430,BasisBuckets,2,FALSE()),0)</f>
        <v>0</v>
      </c>
      <c r="R4430" s="84" t="n">
        <f aca="false">IF($N4430="PHY",VLOOKUP(H4430,PGDBuckets,2,FALSE()),0)</f>
        <v>0</v>
      </c>
      <c r="S4430" s="84" t="n">
        <f aca="false">IF($N4430="G",VLOOKUP(H4430,PGDBuckets,2,FALSE()),0)</f>
        <v>0</v>
      </c>
      <c r="T4430" s="84" t="n">
        <f aca="false">SUM(P4430:S4430)</f>
        <v>13</v>
      </c>
      <c r="U4430" s="84" t="str">
        <f aca="false">IF(O4430="not used","-",O4430&amp;N4430&amp;T4430)</f>
        <v>-</v>
      </c>
      <c r="V4430" s="84" t="str">
        <f aca="false">IF(O4430="Not Used","-",VLOOKUP(D4430,FOLIOS,7,FALSE())&amp;H4430)</f>
        <v>-</v>
      </c>
      <c r="W4430" s="84" t="str">
        <f aca="false">IF(U4430="-","-",O4430&amp;E4430&amp;H4430)</f>
        <v>-</v>
      </c>
      <c r="X4430" s="85" t="str">
        <f aca="false">D4430&amp;G4430</f>
        <v>FT-CAND-ERMS-PRCTRANS:AECO/EMP</v>
      </c>
      <c r="AF4430" s="0" t="str">
        <f aca="false">D4430&amp;V4430</f>
        <v>FT-CAND-ERMS-PRC-</v>
      </c>
    </row>
    <row r="4431" customFormat="false" ht="12.75" hidden="false" customHeight="false" outlineLevel="0" collapsed="false">
      <c r="A4431" s="81" t="n">
        <v>36682</v>
      </c>
      <c r="B4431" s="82" t="s">
        <v>55</v>
      </c>
      <c r="C4431" s="82" t="s">
        <v>56</v>
      </c>
      <c r="D4431" s="82" t="s">
        <v>108</v>
      </c>
      <c r="E4431" s="82" t="s">
        <v>24</v>
      </c>
      <c r="F4431" s="81"/>
      <c r="G4431" s="82" t="s">
        <v>106</v>
      </c>
      <c r="H4431" s="90" t="n">
        <v>38443</v>
      </c>
      <c r="I4431" s="82" t="n">
        <v>0</v>
      </c>
      <c r="J4431" s="82" t="n">
        <v>0</v>
      </c>
      <c r="K4431" s="83" t="n">
        <f aca="false">IF(J4431=0,0,J4431/I4431)</f>
        <v>0</v>
      </c>
      <c r="L4431" s="83" t="n">
        <f aca="false">I4431/UOM</f>
        <v>0</v>
      </c>
      <c r="M4431" s="83" t="n">
        <f aca="false">J4431/UOM</f>
        <v>0</v>
      </c>
      <c r="N4431" s="84" t="str">
        <f aca="false">IF(F4431="P","PHY",IF(F4431="G","G",E4431))</f>
        <v>P</v>
      </c>
      <c r="O4431" s="84" t="str">
        <f aca="false">IF(ISNA(VLOOKUP(G4431,BadCanCurves,1,FALSE())),VLOOKUP(D4431,FOLIOS,6,FALSE()),"not used")</f>
        <v>not used</v>
      </c>
      <c r="P4431" s="84" t="n">
        <f aca="false">IF($N4431="P",VLOOKUP(H4431,PrcBuckets,2,FALSE()),0)</f>
        <v>13</v>
      </c>
      <c r="Q4431" s="84" t="n">
        <f aca="false">IF($N4431="D",VLOOKUP(H4431,BasisBuckets,2,FALSE()),0)</f>
        <v>0</v>
      </c>
      <c r="R4431" s="84" t="n">
        <f aca="false">IF($N4431="PHY",VLOOKUP(H4431,PGDBuckets,2,FALSE()),0)</f>
        <v>0</v>
      </c>
      <c r="S4431" s="84" t="n">
        <f aca="false">IF($N4431="G",VLOOKUP(H4431,PGDBuckets,2,FALSE()),0)</f>
        <v>0</v>
      </c>
      <c r="T4431" s="84" t="n">
        <f aca="false">SUM(P4431:S4431)</f>
        <v>13</v>
      </c>
      <c r="U4431" s="84" t="str">
        <f aca="false">IF(O4431="not used","-",O4431&amp;N4431&amp;T4431)</f>
        <v>-</v>
      </c>
      <c r="V4431" s="84" t="str">
        <f aca="false">IF(O4431="Not Used","-",VLOOKUP(D4431,FOLIOS,7,FALSE())&amp;H4431)</f>
        <v>-</v>
      </c>
      <c r="W4431" s="84" t="str">
        <f aca="false">IF(U4431="-","-",O4431&amp;E4431&amp;H4431)</f>
        <v>-</v>
      </c>
      <c r="X4431" s="85" t="str">
        <f aca="false">D4431&amp;G4431</f>
        <v>FT-CAND-ERMS-PRCTRANS:AECO/EMP</v>
      </c>
      <c r="AF4431" s="0" t="str">
        <f aca="false">D4431&amp;V4431</f>
        <v>FT-CAND-ERMS-PRC-</v>
      </c>
    </row>
    <row r="4432" customFormat="false" ht="12.75" hidden="false" customHeight="false" outlineLevel="0" collapsed="false">
      <c r="A4432" s="81" t="n">
        <v>36682</v>
      </c>
      <c r="B4432" s="82" t="s">
        <v>55</v>
      </c>
      <c r="C4432" s="82" t="s">
        <v>56</v>
      </c>
      <c r="D4432" s="82" t="s">
        <v>108</v>
      </c>
      <c r="E4432" s="82" t="s">
        <v>24</v>
      </c>
      <c r="F4432" s="81"/>
      <c r="G4432" s="82" t="s">
        <v>106</v>
      </c>
      <c r="H4432" s="90" t="n">
        <v>38473</v>
      </c>
      <c r="I4432" s="82" t="n">
        <v>0</v>
      </c>
      <c r="J4432" s="82" t="n">
        <v>0</v>
      </c>
      <c r="K4432" s="83" t="n">
        <f aca="false">IF(J4432=0,0,J4432/I4432)</f>
        <v>0</v>
      </c>
      <c r="L4432" s="83" t="n">
        <f aca="false">I4432/UOM</f>
        <v>0</v>
      </c>
      <c r="M4432" s="83" t="n">
        <f aca="false">J4432/UOM</f>
        <v>0</v>
      </c>
      <c r="N4432" s="84" t="str">
        <f aca="false">IF(F4432="P","PHY",IF(F4432="G","G",E4432))</f>
        <v>P</v>
      </c>
      <c r="O4432" s="84" t="str">
        <f aca="false">IF(ISNA(VLOOKUP(G4432,BadCanCurves,1,FALSE())),VLOOKUP(D4432,FOLIOS,6,FALSE()),"not used")</f>
        <v>not used</v>
      </c>
      <c r="P4432" s="84" t="n">
        <f aca="false">IF($N4432="P",VLOOKUP(H4432,PrcBuckets,2,FALSE()),0)</f>
        <v>13</v>
      </c>
      <c r="Q4432" s="84" t="n">
        <f aca="false">IF($N4432="D",VLOOKUP(H4432,BasisBuckets,2,FALSE()),0)</f>
        <v>0</v>
      </c>
      <c r="R4432" s="84" t="n">
        <f aca="false">IF($N4432="PHY",VLOOKUP(H4432,PGDBuckets,2,FALSE()),0)</f>
        <v>0</v>
      </c>
      <c r="S4432" s="84" t="n">
        <f aca="false">IF($N4432="G",VLOOKUP(H4432,PGDBuckets,2,FALSE()),0)</f>
        <v>0</v>
      </c>
      <c r="T4432" s="84" t="n">
        <f aca="false">SUM(P4432:S4432)</f>
        <v>13</v>
      </c>
      <c r="U4432" s="84" t="str">
        <f aca="false">IF(O4432="not used","-",O4432&amp;N4432&amp;T4432)</f>
        <v>-</v>
      </c>
      <c r="V4432" s="84" t="str">
        <f aca="false">IF(O4432="Not Used","-",VLOOKUP(D4432,FOLIOS,7,FALSE())&amp;H4432)</f>
        <v>-</v>
      </c>
      <c r="W4432" s="84" t="str">
        <f aca="false">IF(U4432="-","-",O4432&amp;E4432&amp;H4432)</f>
        <v>-</v>
      </c>
      <c r="X4432" s="85" t="str">
        <f aca="false">D4432&amp;G4432</f>
        <v>FT-CAND-ERMS-PRCTRANS:AECO/EMP</v>
      </c>
      <c r="AF4432" s="0" t="str">
        <f aca="false">D4432&amp;V4432</f>
        <v>FT-CAND-ERMS-PRC-</v>
      </c>
    </row>
    <row r="4433" customFormat="false" ht="12.75" hidden="false" customHeight="false" outlineLevel="0" collapsed="false">
      <c r="A4433" s="81" t="n">
        <v>36682</v>
      </c>
      <c r="B4433" s="82" t="s">
        <v>55</v>
      </c>
      <c r="C4433" s="82" t="s">
        <v>56</v>
      </c>
      <c r="D4433" s="82" t="s">
        <v>108</v>
      </c>
      <c r="E4433" s="82" t="s">
        <v>24</v>
      </c>
      <c r="F4433" s="81"/>
      <c r="G4433" s="82" t="s">
        <v>106</v>
      </c>
      <c r="H4433" s="90" t="n">
        <v>38504</v>
      </c>
      <c r="I4433" s="82" t="n">
        <v>0</v>
      </c>
      <c r="J4433" s="82" t="n">
        <v>0</v>
      </c>
      <c r="K4433" s="83" t="n">
        <f aca="false">IF(J4433=0,0,J4433/I4433)</f>
        <v>0</v>
      </c>
      <c r="L4433" s="83" t="n">
        <f aca="false">I4433/UOM</f>
        <v>0</v>
      </c>
      <c r="M4433" s="83" t="n">
        <f aca="false">J4433/UOM</f>
        <v>0</v>
      </c>
      <c r="N4433" s="84" t="str">
        <f aca="false">IF(F4433="P","PHY",IF(F4433="G","G",E4433))</f>
        <v>P</v>
      </c>
      <c r="O4433" s="84" t="str">
        <f aca="false">IF(ISNA(VLOOKUP(G4433,BadCanCurves,1,FALSE())),VLOOKUP(D4433,FOLIOS,6,FALSE()),"not used")</f>
        <v>not used</v>
      </c>
      <c r="P4433" s="84" t="n">
        <f aca="false">IF($N4433="P",VLOOKUP(H4433,PrcBuckets,2,FALSE()),0)</f>
        <v>13</v>
      </c>
      <c r="Q4433" s="84" t="n">
        <f aca="false">IF($N4433="D",VLOOKUP(H4433,BasisBuckets,2,FALSE()),0)</f>
        <v>0</v>
      </c>
      <c r="R4433" s="84" t="n">
        <f aca="false">IF($N4433="PHY",VLOOKUP(H4433,PGDBuckets,2,FALSE()),0)</f>
        <v>0</v>
      </c>
      <c r="S4433" s="84" t="n">
        <f aca="false">IF($N4433="G",VLOOKUP(H4433,PGDBuckets,2,FALSE()),0)</f>
        <v>0</v>
      </c>
      <c r="T4433" s="84" t="n">
        <f aca="false">SUM(P4433:S4433)</f>
        <v>13</v>
      </c>
      <c r="U4433" s="84" t="str">
        <f aca="false">IF(O4433="not used","-",O4433&amp;N4433&amp;T4433)</f>
        <v>-</v>
      </c>
      <c r="V4433" s="84" t="str">
        <f aca="false">IF(O4433="Not Used","-",VLOOKUP(D4433,FOLIOS,7,FALSE())&amp;H4433)</f>
        <v>-</v>
      </c>
      <c r="W4433" s="84" t="str">
        <f aca="false">IF(U4433="-","-",O4433&amp;E4433&amp;H4433)</f>
        <v>-</v>
      </c>
      <c r="X4433" s="85" t="str">
        <f aca="false">D4433&amp;G4433</f>
        <v>FT-CAND-ERMS-PRCTRANS:AECO/EMP</v>
      </c>
      <c r="AF4433" s="0" t="str">
        <f aca="false">D4433&amp;V4433</f>
        <v>FT-CAND-ERMS-PRC-</v>
      </c>
    </row>
    <row r="4434" customFormat="false" ht="12.75" hidden="false" customHeight="false" outlineLevel="0" collapsed="false">
      <c r="A4434" s="81" t="n">
        <v>36682</v>
      </c>
      <c r="B4434" s="82" t="s">
        <v>55</v>
      </c>
      <c r="C4434" s="82" t="s">
        <v>56</v>
      </c>
      <c r="D4434" s="82" t="s">
        <v>108</v>
      </c>
      <c r="E4434" s="82" t="s">
        <v>24</v>
      </c>
      <c r="F4434" s="81"/>
      <c r="G4434" s="82" t="s">
        <v>106</v>
      </c>
      <c r="H4434" s="90" t="n">
        <v>38534</v>
      </c>
      <c r="I4434" s="82" t="n">
        <v>0</v>
      </c>
      <c r="J4434" s="82" t="n">
        <v>0</v>
      </c>
      <c r="K4434" s="83" t="n">
        <f aca="false">IF(J4434=0,0,J4434/I4434)</f>
        <v>0</v>
      </c>
      <c r="L4434" s="83" t="n">
        <f aca="false">I4434/UOM</f>
        <v>0</v>
      </c>
      <c r="M4434" s="83" t="n">
        <f aca="false">J4434/UOM</f>
        <v>0</v>
      </c>
      <c r="N4434" s="84" t="str">
        <f aca="false">IF(F4434="P","PHY",IF(F4434="G","G",E4434))</f>
        <v>P</v>
      </c>
      <c r="O4434" s="84" t="str">
        <f aca="false">IF(ISNA(VLOOKUP(G4434,BadCanCurves,1,FALSE())),VLOOKUP(D4434,FOLIOS,6,FALSE()),"not used")</f>
        <v>not used</v>
      </c>
      <c r="P4434" s="84" t="n">
        <f aca="false">IF($N4434="P",VLOOKUP(H4434,PrcBuckets,2,FALSE()),0)</f>
        <v>13</v>
      </c>
      <c r="Q4434" s="84" t="n">
        <f aca="false">IF($N4434="D",VLOOKUP(H4434,BasisBuckets,2,FALSE()),0)</f>
        <v>0</v>
      </c>
      <c r="R4434" s="84" t="n">
        <f aca="false">IF($N4434="PHY",VLOOKUP(H4434,PGDBuckets,2,FALSE()),0)</f>
        <v>0</v>
      </c>
      <c r="S4434" s="84" t="n">
        <f aca="false">IF($N4434="G",VLOOKUP(H4434,PGDBuckets,2,FALSE()),0)</f>
        <v>0</v>
      </c>
      <c r="T4434" s="84" t="n">
        <f aca="false">SUM(P4434:S4434)</f>
        <v>13</v>
      </c>
      <c r="U4434" s="84" t="str">
        <f aca="false">IF(O4434="not used","-",O4434&amp;N4434&amp;T4434)</f>
        <v>-</v>
      </c>
      <c r="V4434" s="84" t="str">
        <f aca="false">IF(O4434="Not Used","-",VLOOKUP(D4434,FOLIOS,7,FALSE())&amp;H4434)</f>
        <v>-</v>
      </c>
      <c r="W4434" s="84" t="str">
        <f aca="false">IF(U4434="-","-",O4434&amp;E4434&amp;H4434)</f>
        <v>-</v>
      </c>
      <c r="X4434" s="85" t="str">
        <f aca="false">D4434&amp;G4434</f>
        <v>FT-CAND-ERMS-PRCTRANS:AECO/EMP</v>
      </c>
      <c r="AF4434" s="0" t="str">
        <f aca="false">D4434&amp;V4434</f>
        <v>FT-CAND-ERMS-PRC-</v>
      </c>
    </row>
    <row r="4435" customFormat="false" ht="12.75" hidden="false" customHeight="false" outlineLevel="0" collapsed="false">
      <c r="A4435" s="81" t="n">
        <v>36682</v>
      </c>
      <c r="B4435" s="82" t="s">
        <v>55</v>
      </c>
      <c r="C4435" s="82" t="s">
        <v>56</v>
      </c>
      <c r="D4435" s="82" t="s">
        <v>108</v>
      </c>
      <c r="E4435" s="82" t="s">
        <v>24</v>
      </c>
      <c r="F4435" s="81"/>
      <c r="G4435" s="82" t="s">
        <v>106</v>
      </c>
      <c r="H4435" s="90" t="n">
        <v>38565</v>
      </c>
      <c r="I4435" s="82" t="n">
        <v>0</v>
      </c>
      <c r="J4435" s="82" t="n">
        <v>0</v>
      </c>
      <c r="K4435" s="83" t="n">
        <f aca="false">IF(J4435=0,0,J4435/I4435)</f>
        <v>0</v>
      </c>
      <c r="L4435" s="83" t="n">
        <f aca="false">I4435/UOM</f>
        <v>0</v>
      </c>
      <c r="M4435" s="83" t="n">
        <f aca="false">J4435/UOM</f>
        <v>0</v>
      </c>
      <c r="N4435" s="84" t="str">
        <f aca="false">IF(F4435="P","PHY",IF(F4435="G","G",E4435))</f>
        <v>P</v>
      </c>
      <c r="O4435" s="84" t="str">
        <f aca="false">IF(ISNA(VLOOKUP(G4435,BadCanCurves,1,FALSE())),VLOOKUP(D4435,FOLIOS,6,FALSE()),"not used")</f>
        <v>not used</v>
      </c>
      <c r="P4435" s="84" t="n">
        <f aca="false">IF($N4435="P",VLOOKUP(H4435,PrcBuckets,2,FALSE()),0)</f>
        <v>13</v>
      </c>
      <c r="Q4435" s="84" t="n">
        <f aca="false">IF($N4435="D",VLOOKUP(H4435,BasisBuckets,2,FALSE()),0)</f>
        <v>0</v>
      </c>
      <c r="R4435" s="84" t="n">
        <f aca="false">IF($N4435="PHY",VLOOKUP(H4435,PGDBuckets,2,FALSE()),0)</f>
        <v>0</v>
      </c>
      <c r="S4435" s="84" t="n">
        <f aca="false">IF($N4435="G",VLOOKUP(H4435,PGDBuckets,2,FALSE()),0)</f>
        <v>0</v>
      </c>
      <c r="T4435" s="84" t="n">
        <f aca="false">SUM(P4435:S4435)</f>
        <v>13</v>
      </c>
      <c r="U4435" s="84" t="str">
        <f aca="false">IF(O4435="not used","-",O4435&amp;N4435&amp;T4435)</f>
        <v>-</v>
      </c>
      <c r="V4435" s="84" t="str">
        <f aca="false">IF(O4435="Not Used","-",VLOOKUP(D4435,FOLIOS,7,FALSE())&amp;H4435)</f>
        <v>-</v>
      </c>
      <c r="W4435" s="84" t="str">
        <f aca="false">IF(U4435="-","-",O4435&amp;E4435&amp;H4435)</f>
        <v>-</v>
      </c>
      <c r="X4435" s="85" t="str">
        <f aca="false">D4435&amp;G4435</f>
        <v>FT-CAND-ERMS-PRCTRANS:AECO/EMP</v>
      </c>
      <c r="AF4435" s="0" t="str">
        <f aca="false">D4435&amp;V4435</f>
        <v>FT-CAND-ERMS-PRC-</v>
      </c>
    </row>
    <row r="4436" customFormat="false" ht="12.75" hidden="false" customHeight="false" outlineLevel="0" collapsed="false">
      <c r="A4436" s="81" t="n">
        <v>36682</v>
      </c>
      <c r="B4436" s="82" t="s">
        <v>55</v>
      </c>
      <c r="C4436" s="82" t="s">
        <v>56</v>
      </c>
      <c r="D4436" s="82" t="s">
        <v>108</v>
      </c>
      <c r="E4436" s="82" t="s">
        <v>24</v>
      </c>
      <c r="F4436" s="81"/>
      <c r="G4436" s="82" t="s">
        <v>106</v>
      </c>
      <c r="H4436" s="90" t="n">
        <v>38596</v>
      </c>
      <c r="I4436" s="82" t="n">
        <v>0</v>
      </c>
      <c r="J4436" s="82" t="n">
        <v>0</v>
      </c>
      <c r="K4436" s="83" t="n">
        <f aca="false">IF(J4436=0,0,J4436/I4436)</f>
        <v>0</v>
      </c>
      <c r="L4436" s="83" t="n">
        <f aca="false">I4436/UOM</f>
        <v>0</v>
      </c>
      <c r="M4436" s="83" t="n">
        <f aca="false">J4436/UOM</f>
        <v>0</v>
      </c>
      <c r="N4436" s="84" t="str">
        <f aca="false">IF(F4436="P","PHY",IF(F4436="G","G",E4436))</f>
        <v>P</v>
      </c>
      <c r="O4436" s="84" t="str">
        <f aca="false">IF(ISNA(VLOOKUP(G4436,BadCanCurves,1,FALSE())),VLOOKUP(D4436,FOLIOS,6,FALSE()),"not used")</f>
        <v>not used</v>
      </c>
      <c r="P4436" s="84" t="n">
        <f aca="false">IF($N4436="P",VLOOKUP(H4436,PrcBuckets,2,FALSE()),0)</f>
        <v>13</v>
      </c>
      <c r="Q4436" s="84" t="n">
        <f aca="false">IF($N4436="D",VLOOKUP(H4436,BasisBuckets,2,FALSE()),0)</f>
        <v>0</v>
      </c>
      <c r="R4436" s="84" t="n">
        <f aca="false">IF($N4436="PHY",VLOOKUP(H4436,PGDBuckets,2,FALSE()),0)</f>
        <v>0</v>
      </c>
      <c r="S4436" s="84" t="n">
        <f aca="false">IF($N4436="G",VLOOKUP(H4436,PGDBuckets,2,FALSE()),0)</f>
        <v>0</v>
      </c>
      <c r="T4436" s="84" t="n">
        <f aca="false">SUM(P4436:S4436)</f>
        <v>13</v>
      </c>
      <c r="U4436" s="84" t="str">
        <f aca="false">IF(O4436="not used","-",O4436&amp;N4436&amp;T4436)</f>
        <v>-</v>
      </c>
      <c r="V4436" s="84" t="str">
        <f aca="false">IF(O4436="Not Used","-",VLOOKUP(D4436,FOLIOS,7,FALSE())&amp;H4436)</f>
        <v>-</v>
      </c>
      <c r="W4436" s="84" t="str">
        <f aca="false">IF(U4436="-","-",O4436&amp;E4436&amp;H4436)</f>
        <v>-</v>
      </c>
      <c r="X4436" s="85" t="str">
        <f aca="false">D4436&amp;G4436</f>
        <v>FT-CAND-ERMS-PRCTRANS:AECO/EMP</v>
      </c>
      <c r="AF4436" s="0" t="str">
        <f aca="false">D4436&amp;V4436</f>
        <v>FT-CAND-ERMS-PRC-</v>
      </c>
    </row>
    <row r="4437" customFormat="false" ht="12.75" hidden="false" customHeight="false" outlineLevel="0" collapsed="false">
      <c r="A4437" s="81" t="n">
        <v>36682</v>
      </c>
      <c r="B4437" s="82" t="s">
        <v>55</v>
      </c>
      <c r="C4437" s="82" t="s">
        <v>56</v>
      </c>
      <c r="D4437" s="82" t="s">
        <v>108</v>
      </c>
      <c r="E4437" s="82" t="s">
        <v>24</v>
      </c>
      <c r="F4437" s="81"/>
      <c r="G4437" s="82" t="s">
        <v>106</v>
      </c>
      <c r="H4437" s="90" t="n">
        <v>38626</v>
      </c>
      <c r="I4437" s="82" t="n">
        <v>0</v>
      </c>
      <c r="J4437" s="82" t="n">
        <v>0</v>
      </c>
      <c r="K4437" s="83" t="n">
        <f aca="false">IF(J4437=0,0,J4437/I4437)</f>
        <v>0</v>
      </c>
      <c r="L4437" s="83" t="n">
        <f aca="false">I4437/UOM</f>
        <v>0</v>
      </c>
      <c r="M4437" s="83" t="n">
        <f aca="false">J4437/UOM</f>
        <v>0</v>
      </c>
      <c r="N4437" s="84" t="str">
        <f aca="false">IF(F4437="P","PHY",IF(F4437="G","G",E4437))</f>
        <v>P</v>
      </c>
      <c r="O4437" s="84" t="str">
        <f aca="false">IF(ISNA(VLOOKUP(G4437,BadCanCurves,1,FALSE())),VLOOKUP(D4437,FOLIOS,6,FALSE()),"not used")</f>
        <v>not used</v>
      </c>
      <c r="P4437" s="84" t="n">
        <f aca="false">IF($N4437="P",VLOOKUP(H4437,PrcBuckets,2,FALSE()),0)</f>
        <v>13</v>
      </c>
      <c r="Q4437" s="84" t="n">
        <f aca="false">IF($N4437="D",VLOOKUP(H4437,BasisBuckets,2,FALSE()),0)</f>
        <v>0</v>
      </c>
      <c r="R4437" s="84" t="n">
        <f aca="false">IF($N4437="PHY",VLOOKUP(H4437,PGDBuckets,2,FALSE()),0)</f>
        <v>0</v>
      </c>
      <c r="S4437" s="84" t="n">
        <f aca="false">IF($N4437="G",VLOOKUP(H4437,PGDBuckets,2,FALSE()),0)</f>
        <v>0</v>
      </c>
      <c r="T4437" s="84" t="n">
        <f aca="false">SUM(P4437:S4437)</f>
        <v>13</v>
      </c>
      <c r="U4437" s="84" t="str">
        <f aca="false">IF(O4437="not used","-",O4437&amp;N4437&amp;T4437)</f>
        <v>-</v>
      </c>
      <c r="V4437" s="84" t="str">
        <f aca="false">IF(O4437="Not Used","-",VLOOKUP(D4437,FOLIOS,7,FALSE())&amp;H4437)</f>
        <v>-</v>
      </c>
      <c r="W4437" s="84" t="str">
        <f aca="false">IF(U4437="-","-",O4437&amp;E4437&amp;H4437)</f>
        <v>-</v>
      </c>
      <c r="X4437" s="85" t="str">
        <f aca="false">D4437&amp;G4437</f>
        <v>FT-CAND-ERMS-PRCTRANS:AECO/EMP</v>
      </c>
      <c r="AF4437" s="0" t="str">
        <f aca="false">D4437&amp;V4437</f>
        <v>FT-CAND-ERMS-PRC-</v>
      </c>
    </row>
    <row r="4438" customFormat="false" ht="12.75" hidden="false" customHeight="false" outlineLevel="0" collapsed="false">
      <c r="A4438" s="81" t="n">
        <v>36682</v>
      </c>
      <c r="B4438" s="82" t="s">
        <v>55</v>
      </c>
      <c r="C4438" s="82" t="s">
        <v>56</v>
      </c>
      <c r="D4438" s="82" t="s">
        <v>108</v>
      </c>
      <c r="E4438" s="82" t="s">
        <v>24</v>
      </c>
      <c r="F4438" s="81"/>
      <c r="G4438" s="82" t="s">
        <v>106</v>
      </c>
      <c r="H4438" s="90" t="n">
        <v>38657</v>
      </c>
      <c r="I4438" s="82" t="n">
        <v>0</v>
      </c>
      <c r="J4438" s="82" t="n">
        <v>0</v>
      </c>
      <c r="K4438" s="83" t="n">
        <f aca="false">IF(J4438=0,0,J4438/I4438)</f>
        <v>0</v>
      </c>
      <c r="L4438" s="83" t="n">
        <f aca="false">I4438/UOM</f>
        <v>0</v>
      </c>
      <c r="M4438" s="83" t="n">
        <f aca="false">J4438/UOM</f>
        <v>0</v>
      </c>
      <c r="N4438" s="84" t="str">
        <f aca="false">IF(F4438="P","PHY",IF(F4438="G","G",E4438))</f>
        <v>P</v>
      </c>
      <c r="O4438" s="84" t="str">
        <f aca="false">IF(ISNA(VLOOKUP(G4438,BadCanCurves,1,FALSE())),VLOOKUP(D4438,FOLIOS,6,FALSE()),"not used")</f>
        <v>not used</v>
      </c>
      <c r="P4438" s="84" t="n">
        <f aca="false">IF($N4438="P",VLOOKUP(H4438,PrcBuckets,2,FALSE()),0)</f>
        <v>13</v>
      </c>
      <c r="Q4438" s="84" t="n">
        <f aca="false">IF($N4438="D",VLOOKUP(H4438,BasisBuckets,2,FALSE()),0)</f>
        <v>0</v>
      </c>
      <c r="R4438" s="84" t="n">
        <f aca="false">IF($N4438="PHY",VLOOKUP(H4438,PGDBuckets,2,FALSE()),0)</f>
        <v>0</v>
      </c>
      <c r="S4438" s="84" t="n">
        <f aca="false">IF($N4438="G",VLOOKUP(H4438,PGDBuckets,2,FALSE()),0)</f>
        <v>0</v>
      </c>
      <c r="T4438" s="84" t="n">
        <f aca="false">SUM(P4438:S4438)</f>
        <v>13</v>
      </c>
      <c r="U4438" s="84" t="str">
        <f aca="false">IF(O4438="not used","-",O4438&amp;N4438&amp;T4438)</f>
        <v>-</v>
      </c>
      <c r="V4438" s="84" t="str">
        <f aca="false">IF(O4438="Not Used","-",VLOOKUP(D4438,FOLIOS,7,FALSE())&amp;H4438)</f>
        <v>-</v>
      </c>
      <c r="W4438" s="84" t="str">
        <f aca="false">IF(U4438="-","-",O4438&amp;E4438&amp;H4438)</f>
        <v>-</v>
      </c>
      <c r="X4438" s="85" t="str">
        <f aca="false">D4438&amp;G4438</f>
        <v>FT-CAND-ERMS-PRCTRANS:AECO/EMP</v>
      </c>
      <c r="AF4438" s="0" t="str">
        <f aca="false">D4438&amp;V4438</f>
        <v>FT-CAND-ERMS-PRC-</v>
      </c>
    </row>
    <row r="4439" customFormat="false" ht="12.75" hidden="false" customHeight="false" outlineLevel="0" collapsed="false">
      <c r="A4439" s="81" t="n">
        <v>36682</v>
      </c>
      <c r="B4439" s="82" t="s">
        <v>55</v>
      </c>
      <c r="C4439" s="82" t="s">
        <v>56</v>
      </c>
      <c r="D4439" s="82" t="s">
        <v>108</v>
      </c>
      <c r="E4439" s="82" t="s">
        <v>24</v>
      </c>
      <c r="F4439" s="81"/>
      <c r="G4439" s="82" t="s">
        <v>106</v>
      </c>
      <c r="H4439" s="90" t="n">
        <v>38687</v>
      </c>
      <c r="I4439" s="82" t="n">
        <v>0</v>
      </c>
      <c r="J4439" s="82" t="n">
        <v>0</v>
      </c>
      <c r="K4439" s="83" t="n">
        <f aca="false">IF(J4439=0,0,J4439/I4439)</f>
        <v>0</v>
      </c>
      <c r="L4439" s="83" t="n">
        <f aca="false">I4439/UOM</f>
        <v>0</v>
      </c>
      <c r="M4439" s="83" t="n">
        <f aca="false">J4439/UOM</f>
        <v>0</v>
      </c>
      <c r="N4439" s="84" t="str">
        <f aca="false">IF(F4439="P","PHY",IF(F4439="G","G",E4439))</f>
        <v>P</v>
      </c>
      <c r="O4439" s="84" t="str">
        <f aca="false">IF(ISNA(VLOOKUP(G4439,BadCanCurves,1,FALSE())),VLOOKUP(D4439,FOLIOS,6,FALSE()),"not used")</f>
        <v>not used</v>
      </c>
      <c r="P4439" s="84" t="n">
        <f aca="false">IF($N4439="P",VLOOKUP(H4439,PrcBuckets,2,FALSE()),0)</f>
        <v>13</v>
      </c>
      <c r="Q4439" s="84" t="n">
        <f aca="false">IF($N4439="D",VLOOKUP(H4439,BasisBuckets,2,FALSE()),0)</f>
        <v>0</v>
      </c>
      <c r="R4439" s="84" t="n">
        <f aca="false">IF($N4439="PHY",VLOOKUP(H4439,PGDBuckets,2,FALSE()),0)</f>
        <v>0</v>
      </c>
      <c r="S4439" s="84" t="n">
        <f aca="false">IF($N4439="G",VLOOKUP(H4439,PGDBuckets,2,FALSE()),0)</f>
        <v>0</v>
      </c>
      <c r="T4439" s="84" t="n">
        <f aca="false">SUM(P4439:S4439)</f>
        <v>13</v>
      </c>
      <c r="U4439" s="84" t="str">
        <f aca="false">IF(O4439="not used","-",O4439&amp;N4439&amp;T4439)</f>
        <v>-</v>
      </c>
      <c r="V4439" s="84" t="str">
        <f aca="false">IF(O4439="Not Used","-",VLOOKUP(D4439,FOLIOS,7,FALSE())&amp;H4439)</f>
        <v>-</v>
      </c>
      <c r="W4439" s="84" t="str">
        <f aca="false">IF(U4439="-","-",O4439&amp;E4439&amp;H4439)</f>
        <v>-</v>
      </c>
      <c r="X4439" s="85" t="str">
        <f aca="false">D4439&amp;G4439</f>
        <v>FT-CAND-ERMS-PRCTRANS:AECO/EMP</v>
      </c>
      <c r="AF4439" s="0" t="str">
        <f aca="false">D4439&amp;V4439</f>
        <v>FT-CAND-ERMS-PRC-</v>
      </c>
    </row>
    <row r="4440" customFormat="false" ht="12.75" hidden="false" customHeight="false" outlineLevel="0" collapsed="false">
      <c r="A4440" s="81" t="n">
        <v>36682</v>
      </c>
      <c r="B4440" s="82" t="s">
        <v>55</v>
      </c>
      <c r="C4440" s="82" t="s">
        <v>56</v>
      </c>
      <c r="D4440" s="82" t="s">
        <v>108</v>
      </c>
      <c r="E4440" s="82" t="s">
        <v>24</v>
      </c>
      <c r="F4440" s="81"/>
      <c r="G4440" s="82" t="s">
        <v>106</v>
      </c>
      <c r="H4440" s="90" t="n">
        <v>38718</v>
      </c>
      <c r="I4440" s="82" t="n">
        <v>0</v>
      </c>
      <c r="J4440" s="82" t="n">
        <v>0</v>
      </c>
      <c r="K4440" s="83" t="n">
        <f aca="false">IF(J4440=0,0,J4440/I4440)</f>
        <v>0</v>
      </c>
      <c r="L4440" s="83" t="n">
        <f aca="false">I4440/UOM</f>
        <v>0</v>
      </c>
      <c r="M4440" s="83" t="n">
        <f aca="false">J4440/UOM</f>
        <v>0</v>
      </c>
      <c r="N4440" s="84" t="str">
        <f aca="false">IF(F4440="P","PHY",IF(F4440="G","G",E4440))</f>
        <v>P</v>
      </c>
      <c r="O4440" s="84" t="str">
        <f aca="false">IF(ISNA(VLOOKUP(G4440,BadCanCurves,1,FALSE())),VLOOKUP(D4440,FOLIOS,6,FALSE()),"not used")</f>
        <v>not used</v>
      </c>
      <c r="P4440" s="84" t="n">
        <f aca="false">IF($N4440="P",VLOOKUP(H4440,PrcBuckets,2,FALSE()),0)</f>
        <v>13</v>
      </c>
      <c r="Q4440" s="84" t="n">
        <f aca="false">IF($N4440="D",VLOOKUP(H4440,BasisBuckets,2,FALSE()),0)</f>
        <v>0</v>
      </c>
      <c r="R4440" s="84" t="n">
        <f aca="false">IF($N4440="PHY",VLOOKUP(H4440,PGDBuckets,2,FALSE()),0)</f>
        <v>0</v>
      </c>
      <c r="S4440" s="84" t="n">
        <f aca="false">IF($N4440="G",VLOOKUP(H4440,PGDBuckets,2,FALSE()),0)</f>
        <v>0</v>
      </c>
      <c r="T4440" s="84" t="n">
        <f aca="false">SUM(P4440:S4440)</f>
        <v>13</v>
      </c>
      <c r="U4440" s="84" t="str">
        <f aca="false">IF(O4440="not used","-",O4440&amp;N4440&amp;T4440)</f>
        <v>-</v>
      </c>
      <c r="V4440" s="84" t="str">
        <f aca="false">IF(O4440="Not Used","-",VLOOKUP(D4440,FOLIOS,7,FALSE())&amp;H4440)</f>
        <v>-</v>
      </c>
      <c r="W4440" s="84" t="str">
        <f aca="false">IF(U4440="-","-",O4440&amp;E4440&amp;H4440)</f>
        <v>-</v>
      </c>
      <c r="X4440" s="85" t="str">
        <f aca="false">D4440&amp;G4440</f>
        <v>FT-CAND-ERMS-PRCTRANS:AECO/EMP</v>
      </c>
      <c r="AF4440" s="0" t="str">
        <f aca="false">D4440&amp;V4440</f>
        <v>FT-CAND-ERMS-PRC-</v>
      </c>
    </row>
    <row r="4441" customFormat="false" ht="12.75" hidden="false" customHeight="false" outlineLevel="0" collapsed="false">
      <c r="A4441" s="81" t="n">
        <v>36682</v>
      </c>
      <c r="B4441" s="82" t="s">
        <v>55</v>
      </c>
      <c r="C4441" s="82" t="s">
        <v>56</v>
      </c>
      <c r="D4441" s="82" t="s">
        <v>108</v>
      </c>
      <c r="E4441" s="82" t="s">
        <v>24</v>
      </c>
      <c r="F4441" s="81"/>
      <c r="G4441" s="82" t="s">
        <v>106</v>
      </c>
      <c r="H4441" s="90" t="n">
        <v>38749</v>
      </c>
      <c r="I4441" s="82" t="n">
        <v>0</v>
      </c>
      <c r="J4441" s="82" t="n">
        <v>0</v>
      </c>
      <c r="K4441" s="83" t="n">
        <f aca="false">IF(J4441=0,0,J4441/I4441)</f>
        <v>0</v>
      </c>
      <c r="L4441" s="83" t="n">
        <f aca="false">I4441/UOM</f>
        <v>0</v>
      </c>
      <c r="M4441" s="83" t="n">
        <f aca="false">J4441/UOM</f>
        <v>0</v>
      </c>
      <c r="N4441" s="84" t="str">
        <f aca="false">IF(F4441="P","PHY",IF(F4441="G","G",E4441))</f>
        <v>P</v>
      </c>
      <c r="O4441" s="84" t="str">
        <f aca="false">IF(ISNA(VLOOKUP(G4441,BadCanCurves,1,FALSE())),VLOOKUP(D4441,FOLIOS,6,FALSE()),"not used")</f>
        <v>not used</v>
      </c>
      <c r="P4441" s="84" t="n">
        <f aca="false">IF($N4441="P",VLOOKUP(H4441,PrcBuckets,2,FALSE()),0)</f>
        <v>13</v>
      </c>
      <c r="Q4441" s="84" t="n">
        <f aca="false">IF($N4441="D",VLOOKUP(H4441,BasisBuckets,2,FALSE()),0)</f>
        <v>0</v>
      </c>
      <c r="R4441" s="84" t="n">
        <f aca="false">IF($N4441="PHY",VLOOKUP(H4441,PGDBuckets,2,FALSE()),0)</f>
        <v>0</v>
      </c>
      <c r="S4441" s="84" t="n">
        <f aca="false">IF($N4441="G",VLOOKUP(H4441,PGDBuckets,2,FALSE()),0)</f>
        <v>0</v>
      </c>
      <c r="T4441" s="84" t="n">
        <f aca="false">SUM(P4441:S4441)</f>
        <v>13</v>
      </c>
      <c r="U4441" s="84" t="str">
        <f aca="false">IF(O4441="not used","-",O4441&amp;N4441&amp;T4441)</f>
        <v>-</v>
      </c>
      <c r="V4441" s="84" t="str">
        <f aca="false">IF(O4441="Not Used","-",VLOOKUP(D4441,FOLIOS,7,FALSE())&amp;H4441)</f>
        <v>-</v>
      </c>
      <c r="W4441" s="84" t="str">
        <f aca="false">IF(U4441="-","-",O4441&amp;E4441&amp;H4441)</f>
        <v>-</v>
      </c>
      <c r="X4441" s="85" t="str">
        <f aca="false">D4441&amp;G4441</f>
        <v>FT-CAND-ERMS-PRCTRANS:AECO/EMP</v>
      </c>
      <c r="AF4441" s="0" t="str">
        <f aca="false">D4441&amp;V4441</f>
        <v>FT-CAND-ERMS-PRC-</v>
      </c>
    </row>
    <row r="4442" customFormat="false" ht="12.75" hidden="false" customHeight="false" outlineLevel="0" collapsed="false">
      <c r="A4442" s="81" t="n">
        <v>36682</v>
      </c>
      <c r="B4442" s="82" t="s">
        <v>55</v>
      </c>
      <c r="C4442" s="82" t="s">
        <v>56</v>
      </c>
      <c r="D4442" s="82" t="s">
        <v>108</v>
      </c>
      <c r="E4442" s="82" t="s">
        <v>24</v>
      </c>
      <c r="F4442" s="81"/>
      <c r="G4442" s="82" t="s">
        <v>106</v>
      </c>
      <c r="H4442" s="90" t="n">
        <v>38777</v>
      </c>
      <c r="I4442" s="82" t="n">
        <v>0</v>
      </c>
      <c r="J4442" s="82" t="n">
        <v>0</v>
      </c>
      <c r="K4442" s="83" t="n">
        <f aca="false">IF(J4442=0,0,J4442/I4442)</f>
        <v>0</v>
      </c>
      <c r="L4442" s="83" t="n">
        <f aca="false">I4442/UOM</f>
        <v>0</v>
      </c>
      <c r="M4442" s="83" t="n">
        <f aca="false">J4442/UOM</f>
        <v>0</v>
      </c>
      <c r="N4442" s="84" t="str">
        <f aca="false">IF(F4442="P","PHY",IF(F4442="G","G",E4442))</f>
        <v>P</v>
      </c>
      <c r="O4442" s="84" t="str">
        <f aca="false">IF(ISNA(VLOOKUP(G4442,BadCanCurves,1,FALSE())),VLOOKUP(D4442,FOLIOS,6,FALSE()),"not used")</f>
        <v>not used</v>
      </c>
      <c r="P4442" s="84" t="n">
        <f aca="false">IF($N4442="P",VLOOKUP(H4442,PrcBuckets,2,FALSE()),0)</f>
        <v>13</v>
      </c>
      <c r="Q4442" s="84" t="n">
        <f aca="false">IF($N4442="D",VLOOKUP(H4442,BasisBuckets,2,FALSE()),0)</f>
        <v>0</v>
      </c>
      <c r="R4442" s="84" t="n">
        <f aca="false">IF($N4442="PHY",VLOOKUP(H4442,PGDBuckets,2,FALSE()),0)</f>
        <v>0</v>
      </c>
      <c r="S4442" s="84" t="n">
        <f aca="false">IF($N4442="G",VLOOKUP(H4442,PGDBuckets,2,FALSE()),0)</f>
        <v>0</v>
      </c>
      <c r="T4442" s="84" t="n">
        <f aca="false">SUM(P4442:S4442)</f>
        <v>13</v>
      </c>
      <c r="U4442" s="84" t="str">
        <f aca="false">IF(O4442="not used","-",O4442&amp;N4442&amp;T4442)</f>
        <v>-</v>
      </c>
      <c r="V4442" s="84" t="str">
        <f aca="false">IF(O4442="Not Used","-",VLOOKUP(D4442,FOLIOS,7,FALSE())&amp;H4442)</f>
        <v>-</v>
      </c>
      <c r="W4442" s="84" t="str">
        <f aca="false">IF(U4442="-","-",O4442&amp;E4442&amp;H4442)</f>
        <v>-</v>
      </c>
      <c r="X4442" s="85" t="str">
        <f aca="false">D4442&amp;G4442</f>
        <v>FT-CAND-ERMS-PRCTRANS:AECO/EMP</v>
      </c>
      <c r="AF4442" s="0" t="str">
        <f aca="false">D4442&amp;V4442</f>
        <v>FT-CAND-ERMS-PRC-</v>
      </c>
    </row>
    <row r="4443" customFormat="false" ht="12.75" hidden="false" customHeight="false" outlineLevel="0" collapsed="false">
      <c r="A4443" s="81" t="n">
        <v>36682</v>
      </c>
      <c r="B4443" s="82" t="s">
        <v>55</v>
      </c>
      <c r="C4443" s="82" t="s">
        <v>56</v>
      </c>
      <c r="D4443" s="82" t="s">
        <v>108</v>
      </c>
      <c r="E4443" s="82" t="s">
        <v>24</v>
      </c>
      <c r="F4443" s="81"/>
      <c r="G4443" s="82" t="s">
        <v>106</v>
      </c>
      <c r="H4443" s="90" t="n">
        <v>38808</v>
      </c>
      <c r="I4443" s="82" t="n">
        <v>0</v>
      </c>
      <c r="J4443" s="82" t="n">
        <v>0</v>
      </c>
      <c r="K4443" s="83" t="n">
        <f aca="false">IF(J4443=0,0,J4443/I4443)</f>
        <v>0</v>
      </c>
      <c r="L4443" s="83" t="n">
        <f aca="false">I4443/UOM</f>
        <v>0</v>
      </c>
      <c r="M4443" s="83" t="n">
        <f aca="false">J4443/UOM</f>
        <v>0</v>
      </c>
      <c r="N4443" s="84" t="str">
        <f aca="false">IF(F4443="P","PHY",IF(F4443="G","G",E4443))</f>
        <v>P</v>
      </c>
      <c r="O4443" s="84" t="str">
        <f aca="false">IF(ISNA(VLOOKUP(G4443,BadCanCurves,1,FALSE())),VLOOKUP(D4443,FOLIOS,6,FALSE()),"not used")</f>
        <v>not used</v>
      </c>
      <c r="P4443" s="84" t="n">
        <f aca="false">IF($N4443="P",VLOOKUP(H4443,PrcBuckets,2,FALSE()),0)</f>
        <v>13</v>
      </c>
      <c r="Q4443" s="84" t="n">
        <f aca="false">IF($N4443="D",VLOOKUP(H4443,BasisBuckets,2,FALSE()),0)</f>
        <v>0</v>
      </c>
      <c r="R4443" s="84" t="n">
        <f aca="false">IF($N4443="PHY",VLOOKUP(H4443,PGDBuckets,2,FALSE()),0)</f>
        <v>0</v>
      </c>
      <c r="S4443" s="84" t="n">
        <f aca="false">IF($N4443="G",VLOOKUP(H4443,PGDBuckets,2,FALSE()),0)</f>
        <v>0</v>
      </c>
      <c r="T4443" s="84" t="n">
        <f aca="false">SUM(P4443:S4443)</f>
        <v>13</v>
      </c>
      <c r="U4443" s="84" t="str">
        <f aca="false">IF(O4443="not used","-",O4443&amp;N4443&amp;T4443)</f>
        <v>-</v>
      </c>
      <c r="V4443" s="84" t="str">
        <f aca="false">IF(O4443="Not Used","-",VLOOKUP(D4443,FOLIOS,7,FALSE())&amp;H4443)</f>
        <v>-</v>
      </c>
      <c r="W4443" s="84" t="str">
        <f aca="false">IF(U4443="-","-",O4443&amp;E4443&amp;H4443)</f>
        <v>-</v>
      </c>
      <c r="X4443" s="85" t="str">
        <f aca="false">D4443&amp;G4443</f>
        <v>FT-CAND-ERMS-PRCTRANS:AECO/EMP</v>
      </c>
      <c r="AF4443" s="0" t="str">
        <f aca="false">D4443&amp;V4443</f>
        <v>FT-CAND-ERMS-PRC-</v>
      </c>
    </row>
    <row r="4444" customFormat="false" ht="12.75" hidden="false" customHeight="false" outlineLevel="0" collapsed="false">
      <c r="A4444" s="81" t="n">
        <v>36682</v>
      </c>
      <c r="B4444" s="82" t="s">
        <v>55</v>
      </c>
      <c r="C4444" s="82" t="s">
        <v>56</v>
      </c>
      <c r="D4444" s="82" t="s">
        <v>108</v>
      </c>
      <c r="E4444" s="82" t="s">
        <v>24</v>
      </c>
      <c r="F4444" s="81"/>
      <c r="G4444" s="82" t="s">
        <v>106</v>
      </c>
      <c r="H4444" s="90" t="n">
        <v>38838</v>
      </c>
      <c r="I4444" s="82" t="n">
        <v>0</v>
      </c>
      <c r="J4444" s="82" t="n">
        <v>0</v>
      </c>
      <c r="K4444" s="83" t="n">
        <f aca="false">IF(J4444=0,0,J4444/I4444)</f>
        <v>0</v>
      </c>
      <c r="L4444" s="83" t="n">
        <f aca="false">I4444/UOM</f>
        <v>0</v>
      </c>
      <c r="M4444" s="83" t="n">
        <f aca="false">J4444/UOM</f>
        <v>0</v>
      </c>
      <c r="N4444" s="84" t="str">
        <f aca="false">IF(F4444="P","PHY",IF(F4444="G","G",E4444))</f>
        <v>P</v>
      </c>
      <c r="O4444" s="84" t="str">
        <f aca="false">IF(ISNA(VLOOKUP(G4444,BadCanCurves,1,FALSE())),VLOOKUP(D4444,FOLIOS,6,FALSE()),"not used")</f>
        <v>not used</v>
      </c>
      <c r="P4444" s="84" t="n">
        <f aca="false">IF($N4444="P",VLOOKUP(H4444,PrcBuckets,2,FALSE()),0)</f>
        <v>13</v>
      </c>
      <c r="Q4444" s="84" t="n">
        <f aca="false">IF($N4444="D",VLOOKUP(H4444,BasisBuckets,2,FALSE()),0)</f>
        <v>0</v>
      </c>
      <c r="R4444" s="84" t="n">
        <f aca="false">IF($N4444="PHY",VLOOKUP(H4444,PGDBuckets,2,FALSE()),0)</f>
        <v>0</v>
      </c>
      <c r="S4444" s="84" t="n">
        <f aca="false">IF($N4444="G",VLOOKUP(H4444,PGDBuckets,2,FALSE()),0)</f>
        <v>0</v>
      </c>
      <c r="T4444" s="84" t="n">
        <f aca="false">SUM(P4444:S4444)</f>
        <v>13</v>
      </c>
      <c r="U4444" s="84" t="str">
        <f aca="false">IF(O4444="not used","-",O4444&amp;N4444&amp;T4444)</f>
        <v>-</v>
      </c>
      <c r="V4444" s="84" t="str">
        <f aca="false">IF(O4444="Not Used","-",VLOOKUP(D4444,FOLIOS,7,FALSE())&amp;H4444)</f>
        <v>-</v>
      </c>
      <c r="W4444" s="84" t="str">
        <f aca="false">IF(U4444="-","-",O4444&amp;E4444&amp;H4444)</f>
        <v>-</v>
      </c>
      <c r="X4444" s="85" t="str">
        <f aca="false">D4444&amp;G4444</f>
        <v>FT-CAND-ERMS-PRCTRANS:AECO/EMP</v>
      </c>
      <c r="AF4444" s="0" t="str">
        <f aca="false">D4444&amp;V4444</f>
        <v>FT-CAND-ERMS-PRC-</v>
      </c>
    </row>
    <row r="4445" customFormat="false" ht="12.75" hidden="false" customHeight="false" outlineLevel="0" collapsed="false">
      <c r="A4445" s="81" t="n">
        <v>36682</v>
      </c>
      <c r="B4445" s="82" t="s">
        <v>55</v>
      </c>
      <c r="C4445" s="82" t="s">
        <v>56</v>
      </c>
      <c r="D4445" s="82" t="s">
        <v>108</v>
      </c>
      <c r="E4445" s="82" t="s">
        <v>24</v>
      </c>
      <c r="F4445" s="81"/>
      <c r="G4445" s="82" t="s">
        <v>106</v>
      </c>
      <c r="H4445" s="90" t="n">
        <v>38869</v>
      </c>
      <c r="I4445" s="82" t="n">
        <v>0</v>
      </c>
      <c r="J4445" s="82" t="n">
        <v>0</v>
      </c>
      <c r="K4445" s="83" t="n">
        <f aca="false">IF(J4445=0,0,J4445/I4445)</f>
        <v>0</v>
      </c>
      <c r="L4445" s="83" t="n">
        <f aca="false">I4445/UOM</f>
        <v>0</v>
      </c>
      <c r="M4445" s="83" t="n">
        <f aca="false">J4445/UOM</f>
        <v>0</v>
      </c>
      <c r="N4445" s="84" t="str">
        <f aca="false">IF(F4445="P","PHY",IF(F4445="G","G",E4445))</f>
        <v>P</v>
      </c>
      <c r="O4445" s="84" t="str">
        <f aca="false">IF(ISNA(VLOOKUP(G4445,BadCanCurves,1,FALSE())),VLOOKUP(D4445,FOLIOS,6,FALSE()),"not used")</f>
        <v>not used</v>
      </c>
      <c r="P4445" s="84" t="n">
        <f aca="false">IF($N4445="P",VLOOKUP(H4445,PrcBuckets,2,FALSE()),0)</f>
        <v>13</v>
      </c>
      <c r="Q4445" s="84" t="n">
        <f aca="false">IF($N4445="D",VLOOKUP(H4445,BasisBuckets,2,FALSE()),0)</f>
        <v>0</v>
      </c>
      <c r="R4445" s="84" t="n">
        <f aca="false">IF($N4445="PHY",VLOOKUP(H4445,PGDBuckets,2,FALSE()),0)</f>
        <v>0</v>
      </c>
      <c r="S4445" s="84" t="n">
        <f aca="false">IF($N4445="G",VLOOKUP(H4445,PGDBuckets,2,FALSE()),0)</f>
        <v>0</v>
      </c>
      <c r="T4445" s="84" t="n">
        <f aca="false">SUM(P4445:S4445)</f>
        <v>13</v>
      </c>
      <c r="U4445" s="84" t="str">
        <f aca="false">IF(O4445="not used","-",O4445&amp;N4445&amp;T4445)</f>
        <v>-</v>
      </c>
      <c r="V4445" s="84" t="str">
        <f aca="false">IF(O4445="Not Used","-",VLOOKUP(D4445,FOLIOS,7,FALSE())&amp;H4445)</f>
        <v>-</v>
      </c>
      <c r="W4445" s="84" t="str">
        <f aca="false">IF(U4445="-","-",O4445&amp;E4445&amp;H4445)</f>
        <v>-</v>
      </c>
      <c r="X4445" s="85" t="str">
        <f aca="false">D4445&amp;G4445</f>
        <v>FT-CAND-ERMS-PRCTRANS:AECO/EMP</v>
      </c>
      <c r="AF4445" s="0" t="str">
        <f aca="false">D4445&amp;V4445</f>
        <v>FT-CAND-ERMS-PRC-</v>
      </c>
    </row>
    <row r="4446" customFormat="false" ht="12.75" hidden="false" customHeight="false" outlineLevel="0" collapsed="false">
      <c r="A4446" s="81" t="n">
        <v>36682</v>
      </c>
      <c r="B4446" s="82" t="s">
        <v>55</v>
      </c>
      <c r="C4446" s="82" t="s">
        <v>56</v>
      </c>
      <c r="D4446" s="82" t="s">
        <v>108</v>
      </c>
      <c r="E4446" s="82" t="s">
        <v>24</v>
      </c>
      <c r="F4446" s="81"/>
      <c r="G4446" s="82" t="s">
        <v>106</v>
      </c>
      <c r="H4446" s="90" t="n">
        <v>38899</v>
      </c>
      <c r="I4446" s="82" t="n">
        <v>0</v>
      </c>
      <c r="J4446" s="82" t="n">
        <v>0</v>
      </c>
      <c r="K4446" s="83" t="n">
        <f aca="false">IF(J4446=0,0,J4446/I4446)</f>
        <v>0</v>
      </c>
      <c r="L4446" s="83" t="n">
        <f aca="false">I4446/UOM</f>
        <v>0</v>
      </c>
      <c r="M4446" s="83" t="n">
        <f aca="false">J4446/UOM</f>
        <v>0</v>
      </c>
      <c r="N4446" s="84" t="str">
        <f aca="false">IF(F4446="P","PHY",IF(F4446="G","G",E4446))</f>
        <v>P</v>
      </c>
      <c r="O4446" s="84" t="str">
        <f aca="false">IF(ISNA(VLOOKUP(G4446,BadCanCurves,1,FALSE())),VLOOKUP(D4446,FOLIOS,6,FALSE()),"not used")</f>
        <v>not used</v>
      </c>
      <c r="P4446" s="84" t="n">
        <f aca="false">IF($N4446="P",VLOOKUP(H4446,PrcBuckets,2,FALSE()),0)</f>
        <v>13</v>
      </c>
      <c r="Q4446" s="84" t="n">
        <f aca="false">IF($N4446="D",VLOOKUP(H4446,BasisBuckets,2,FALSE()),0)</f>
        <v>0</v>
      </c>
      <c r="R4446" s="84" t="n">
        <f aca="false">IF($N4446="PHY",VLOOKUP(H4446,PGDBuckets,2,FALSE()),0)</f>
        <v>0</v>
      </c>
      <c r="S4446" s="84" t="n">
        <f aca="false">IF($N4446="G",VLOOKUP(H4446,PGDBuckets,2,FALSE()),0)</f>
        <v>0</v>
      </c>
      <c r="T4446" s="84" t="n">
        <f aca="false">SUM(P4446:S4446)</f>
        <v>13</v>
      </c>
      <c r="U4446" s="84" t="str">
        <f aca="false">IF(O4446="not used","-",O4446&amp;N4446&amp;T4446)</f>
        <v>-</v>
      </c>
      <c r="V4446" s="84" t="str">
        <f aca="false">IF(O4446="Not Used","-",VLOOKUP(D4446,FOLIOS,7,FALSE())&amp;H4446)</f>
        <v>-</v>
      </c>
      <c r="W4446" s="84" t="str">
        <f aca="false">IF(U4446="-","-",O4446&amp;E4446&amp;H4446)</f>
        <v>-</v>
      </c>
      <c r="X4446" s="85" t="str">
        <f aca="false">D4446&amp;G4446</f>
        <v>FT-CAND-ERMS-PRCTRANS:AECO/EMP</v>
      </c>
      <c r="AF4446" s="0" t="str">
        <f aca="false">D4446&amp;V4446</f>
        <v>FT-CAND-ERMS-PRC-</v>
      </c>
    </row>
    <row r="4447" customFormat="false" ht="12.75" hidden="false" customHeight="false" outlineLevel="0" collapsed="false">
      <c r="A4447" s="81" t="n">
        <v>36682</v>
      </c>
      <c r="B4447" s="82" t="s">
        <v>55</v>
      </c>
      <c r="C4447" s="82" t="s">
        <v>56</v>
      </c>
      <c r="D4447" s="82" t="s">
        <v>108</v>
      </c>
      <c r="E4447" s="82" t="s">
        <v>24</v>
      </c>
      <c r="F4447" s="81"/>
      <c r="G4447" s="82" t="s">
        <v>106</v>
      </c>
      <c r="H4447" s="90" t="n">
        <v>38930</v>
      </c>
      <c r="I4447" s="82" t="n">
        <v>0</v>
      </c>
      <c r="J4447" s="82" t="n">
        <v>0</v>
      </c>
      <c r="K4447" s="83" t="n">
        <f aca="false">IF(J4447=0,0,J4447/I4447)</f>
        <v>0</v>
      </c>
      <c r="L4447" s="83" t="n">
        <f aca="false">I4447/UOM</f>
        <v>0</v>
      </c>
      <c r="M4447" s="83" t="n">
        <f aca="false">J4447/UOM</f>
        <v>0</v>
      </c>
      <c r="N4447" s="84" t="str">
        <f aca="false">IF(F4447="P","PHY",IF(F4447="G","G",E4447))</f>
        <v>P</v>
      </c>
      <c r="O4447" s="84" t="str">
        <f aca="false">IF(ISNA(VLOOKUP(G4447,BadCanCurves,1,FALSE())),VLOOKUP(D4447,FOLIOS,6,FALSE()),"not used")</f>
        <v>not used</v>
      </c>
      <c r="P4447" s="84" t="n">
        <f aca="false">IF($N4447="P",VLOOKUP(H4447,PrcBuckets,2,FALSE()),0)</f>
        <v>13</v>
      </c>
      <c r="Q4447" s="84" t="n">
        <f aca="false">IF($N4447="D",VLOOKUP(H4447,BasisBuckets,2,FALSE()),0)</f>
        <v>0</v>
      </c>
      <c r="R4447" s="84" t="n">
        <f aca="false">IF($N4447="PHY",VLOOKUP(H4447,PGDBuckets,2,FALSE()),0)</f>
        <v>0</v>
      </c>
      <c r="S4447" s="84" t="n">
        <f aca="false">IF($N4447="G",VLOOKUP(H4447,PGDBuckets,2,FALSE()),0)</f>
        <v>0</v>
      </c>
      <c r="T4447" s="84" t="n">
        <f aca="false">SUM(P4447:S4447)</f>
        <v>13</v>
      </c>
      <c r="U4447" s="84" t="str">
        <f aca="false">IF(O4447="not used","-",O4447&amp;N4447&amp;T4447)</f>
        <v>-</v>
      </c>
      <c r="V4447" s="84" t="str">
        <f aca="false">IF(O4447="Not Used","-",VLOOKUP(D4447,FOLIOS,7,FALSE())&amp;H4447)</f>
        <v>-</v>
      </c>
      <c r="W4447" s="84" t="str">
        <f aca="false">IF(U4447="-","-",O4447&amp;E4447&amp;H4447)</f>
        <v>-</v>
      </c>
      <c r="X4447" s="85" t="str">
        <f aca="false">D4447&amp;G4447</f>
        <v>FT-CAND-ERMS-PRCTRANS:AECO/EMP</v>
      </c>
      <c r="AF4447" s="0" t="str">
        <f aca="false">D4447&amp;V4447</f>
        <v>FT-CAND-ERMS-PRC-</v>
      </c>
    </row>
    <row r="4448" customFormat="false" ht="12.75" hidden="false" customHeight="false" outlineLevel="0" collapsed="false">
      <c r="A4448" s="81" t="n">
        <v>36682</v>
      </c>
      <c r="B4448" s="82" t="s">
        <v>55</v>
      </c>
      <c r="C4448" s="82" t="s">
        <v>56</v>
      </c>
      <c r="D4448" s="82" t="s">
        <v>108</v>
      </c>
      <c r="E4448" s="82" t="s">
        <v>24</v>
      </c>
      <c r="F4448" s="81"/>
      <c r="G4448" s="82" t="s">
        <v>106</v>
      </c>
      <c r="H4448" s="90" t="n">
        <v>38961</v>
      </c>
      <c r="I4448" s="82" t="n">
        <v>0</v>
      </c>
      <c r="J4448" s="82" t="n">
        <v>0</v>
      </c>
      <c r="K4448" s="83" t="n">
        <f aca="false">IF(J4448=0,0,J4448/I4448)</f>
        <v>0</v>
      </c>
      <c r="L4448" s="83" t="n">
        <f aca="false">I4448/UOM</f>
        <v>0</v>
      </c>
      <c r="M4448" s="83" t="n">
        <f aca="false">J4448/UOM</f>
        <v>0</v>
      </c>
      <c r="N4448" s="84" t="str">
        <f aca="false">IF(F4448="P","PHY",IF(F4448="G","G",E4448))</f>
        <v>P</v>
      </c>
      <c r="O4448" s="84" t="str">
        <f aca="false">IF(ISNA(VLOOKUP(G4448,BadCanCurves,1,FALSE())),VLOOKUP(D4448,FOLIOS,6,FALSE()),"not used")</f>
        <v>not used</v>
      </c>
      <c r="P4448" s="84" t="n">
        <f aca="false">IF($N4448="P",VLOOKUP(H4448,PrcBuckets,2,FALSE()),0)</f>
        <v>13</v>
      </c>
      <c r="Q4448" s="84" t="n">
        <f aca="false">IF($N4448="D",VLOOKUP(H4448,BasisBuckets,2,FALSE()),0)</f>
        <v>0</v>
      </c>
      <c r="R4448" s="84" t="n">
        <f aca="false">IF($N4448="PHY",VLOOKUP(H4448,PGDBuckets,2,FALSE()),0)</f>
        <v>0</v>
      </c>
      <c r="S4448" s="84" t="n">
        <f aca="false">IF($N4448="G",VLOOKUP(H4448,PGDBuckets,2,FALSE()),0)</f>
        <v>0</v>
      </c>
      <c r="T4448" s="84" t="n">
        <f aca="false">SUM(P4448:S4448)</f>
        <v>13</v>
      </c>
      <c r="U4448" s="84" t="str">
        <f aca="false">IF(O4448="not used","-",O4448&amp;N4448&amp;T4448)</f>
        <v>-</v>
      </c>
      <c r="V4448" s="84" t="str">
        <f aca="false">IF(O4448="Not Used","-",VLOOKUP(D4448,FOLIOS,7,FALSE())&amp;H4448)</f>
        <v>-</v>
      </c>
      <c r="W4448" s="84" t="str">
        <f aca="false">IF(U4448="-","-",O4448&amp;E4448&amp;H4448)</f>
        <v>-</v>
      </c>
      <c r="X4448" s="85" t="str">
        <f aca="false">D4448&amp;G4448</f>
        <v>FT-CAND-ERMS-PRCTRANS:AECO/EMP</v>
      </c>
      <c r="AF4448" s="0" t="str">
        <f aca="false">D4448&amp;V4448</f>
        <v>FT-CAND-ERMS-PRC-</v>
      </c>
    </row>
    <row r="4449" customFormat="false" ht="12.75" hidden="false" customHeight="false" outlineLevel="0" collapsed="false">
      <c r="A4449" s="81" t="n">
        <v>36682</v>
      </c>
      <c r="B4449" s="82" t="s">
        <v>55</v>
      </c>
      <c r="C4449" s="82" t="s">
        <v>56</v>
      </c>
      <c r="D4449" s="82" t="s">
        <v>108</v>
      </c>
      <c r="E4449" s="82" t="s">
        <v>24</v>
      </c>
      <c r="F4449" s="81"/>
      <c r="G4449" s="82" t="s">
        <v>106</v>
      </c>
      <c r="H4449" s="90" t="n">
        <v>38991</v>
      </c>
      <c r="I4449" s="82" t="n">
        <v>0</v>
      </c>
      <c r="J4449" s="82" t="n">
        <v>0</v>
      </c>
      <c r="K4449" s="83" t="n">
        <f aca="false">IF(J4449=0,0,J4449/I4449)</f>
        <v>0</v>
      </c>
      <c r="L4449" s="83" t="n">
        <f aca="false">I4449/UOM</f>
        <v>0</v>
      </c>
      <c r="M4449" s="83" t="n">
        <f aca="false">J4449/UOM</f>
        <v>0</v>
      </c>
      <c r="N4449" s="84" t="str">
        <f aca="false">IF(F4449="P","PHY",IF(F4449="G","G",E4449))</f>
        <v>P</v>
      </c>
      <c r="O4449" s="84" t="str">
        <f aca="false">IF(ISNA(VLOOKUP(G4449,BadCanCurves,1,FALSE())),VLOOKUP(D4449,FOLIOS,6,FALSE()),"not used")</f>
        <v>not used</v>
      </c>
      <c r="P4449" s="84" t="n">
        <f aca="false">IF($N4449="P",VLOOKUP(H4449,PrcBuckets,2,FALSE()),0)</f>
        <v>13</v>
      </c>
      <c r="Q4449" s="84" t="n">
        <f aca="false">IF($N4449="D",VLOOKUP(H4449,BasisBuckets,2,FALSE()),0)</f>
        <v>0</v>
      </c>
      <c r="R4449" s="84" t="n">
        <f aca="false">IF($N4449="PHY",VLOOKUP(H4449,PGDBuckets,2,FALSE()),0)</f>
        <v>0</v>
      </c>
      <c r="S4449" s="84" t="n">
        <f aca="false">IF($N4449="G",VLOOKUP(H4449,PGDBuckets,2,FALSE()),0)</f>
        <v>0</v>
      </c>
      <c r="T4449" s="84" t="n">
        <f aca="false">SUM(P4449:S4449)</f>
        <v>13</v>
      </c>
      <c r="U4449" s="84" t="str">
        <f aca="false">IF(O4449="not used","-",O4449&amp;N4449&amp;T4449)</f>
        <v>-</v>
      </c>
      <c r="V4449" s="84" t="str">
        <f aca="false">IF(O4449="Not Used","-",VLOOKUP(D4449,FOLIOS,7,FALSE())&amp;H4449)</f>
        <v>-</v>
      </c>
      <c r="W4449" s="84" t="str">
        <f aca="false">IF(U4449="-","-",O4449&amp;E4449&amp;H4449)</f>
        <v>-</v>
      </c>
      <c r="X4449" s="85" t="str">
        <f aca="false">D4449&amp;G4449</f>
        <v>FT-CAND-ERMS-PRCTRANS:AECO/EMP</v>
      </c>
      <c r="AF4449" s="0" t="str">
        <f aca="false">D4449&amp;V4449</f>
        <v>FT-CAND-ERMS-PRC-</v>
      </c>
    </row>
    <row r="4450" customFormat="false" ht="12.75" hidden="false" customHeight="false" outlineLevel="0" collapsed="false">
      <c r="A4450" s="81" t="n">
        <v>36682</v>
      </c>
      <c r="B4450" s="82" t="s">
        <v>55</v>
      </c>
      <c r="C4450" s="82" t="s">
        <v>56</v>
      </c>
      <c r="D4450" s="82" t="s">
        <v>108</v>
      </c>
      <c r="E4450" s="82" t="s">
        <v>24</v>
      </c>
      <c r="F4450" s="81"/>
      <c r="G4450" s="82" t="s">
        <v>106</v>
      </c>
      <c r="H4450" s="90" t="n">
        <v>39022</v>
      </c>
      <c r="I4450" s="82" t="n">
        <v>0</v>
      </c>
      <c r="J4450" s="82" t="n">
        <v>0</v>
      </c>
      <c r="K4450" s="83" t="n">
        <f aca="false">IF(J4450=0,0,J4450/I4450)</f>
        <v>0</v>
      </c>
      <c r="L4450" s="83" t="n">
        <f aca="false">I4450/UOM</f>
        <v>0</v>
      </c>
      <c r="M4450" s="83" t="n">
        <f aca="false">J4450/UOM</f>
        <v>0</v>
      </c>
      <c r="N4450" s="84" t="str">
        <f aca="false">IF(F4450="P","PHY",IF(F4450="G","G",E4450))</f>
        <v>P</v>
      </c>
      <c r="O4450" s="84" t="str">
        <f aca="false">IF(ISNA(VLOOKUP(G4450,BadCanCurves,1,FALSE())),VLOOKUP(D4450,FOLIOS,6,FALSE()),"not used")</f>
        <v>not used</v>
      </c>
      <c r="P4450" s="84" t="n">
        <f aca="false">IF($N4450="P",VLOOKUP(H4450,PrcBuckets,2,FALSE()),0)</f>
        <v>13</v>
      </c>
      <c r="Q4450" s="84" t="n">
        <f aca="false">IF($N4450="D",VLOOKUP(H4450,BasisBuckets,2,FALSE()),0)</f>
        <v>0</v>
      </c>
      <c r="R4450" s="84" t="n">
        <f aca="false">IF($N4450="PHY",VLOOKUP(H4450,PGDBuckets,2,FALSE()),0)</f>
        <v>0</v>
      </c>
      <c r="S4450" s="84" t="n">
        <f aca="false">IF($N4450="G",VLOOKUP(H4450,PGDBuckets,2,FALSE()),0)</f>
        <v>0</v>
      </c>
      <c r="T4450" s="84" t="n">
        <f aca="false">SUM(P4450:S4450)</f>
        <v>13</v>
      </c>
      <c r="U4450" s="84" t="str">
        <f aca="false">IF(O4450="not used","-",O4450&amp;N4450&amp;T4450)</f>
        <v>-</v>
      </c>
      <c r="V4450" s="84" t="str">
        <f aca="false">IF(O4450="Not Used","-",VLOOKUP(D4450,FOLIOS,7,FALSE())&amp;H4450)</f>
        <v>-</v>
      </c>
      <c r="W4450" s="84" t="str">
        <f aca="false">IF(U4450="-","-",O4450&amp;E4450&amp;H4450)</f>
        <v>-</v>
      </c>
      <c r="X4450" s="85" t="str">
        <f aca="false">D4450&amp;G4450</f>
        <v>FT-CAND-ERMS-PRCTRANS:AECO/EMP</v>
      </c>
      <c r="AF4450" s="0" t="str">
        <f aca="false">D4450&amp;V4450</f>
        <v>FT-CAND-ERMS-PRC-</v>
      </c>
    </row>
    <row r="4451" customFormat="false" ht="12.75" hidden="false" customHeight="false" outlineLevel="0" collapsed="false">
      <c r="A4451" s="81" t="n">
        <v>36682</v>
      </c>
      <c r="B4451" s="82" t="s">
        <v>55</v>
      </c>
      <c r="C4451" s="82" t="s">
        <v>56</v>
      </c>
      <c r="D4451" s="82" t="s">
        <v>108</v>
      </c>
      <c r="E4451" s="82" t="s">
        <v>24</v>
      </c>
      <c r="F4451" s="81"/>
      <c r="G4451" s="82" t="s">
        <v>106</v>
      </c>
      <c r="H4451" s="90" t="n">
        <v>39052</v>
      </c>
      <c r="I4451" s="82" t="n">
        <v>0</v>
      </c>
      <c r="J4451" s="82" t="n">
        <v>0</v>
      </c>
      <c r="K4451" s="83" t="n">
        <f aca="false">IF(J4451=0,0,J4451/I4451)</f>
        <v>0</v>
      </c>
      <c r="L4451" s="83" t="n">
        <f aca="false">I4451/UOM</f>
        <v>0</v>
      </c>
      <c r="M4451" s="83" t="n">
        <f aca="false">J4451/UOM</f>
        <v>0</v>
      </c>
      <c r="N4451" s="84" t="str">
        <f aca="false">IF(F4451="P","PHY",IF(F4451="G","G",E4451))</f>
        <v>P</v>
      </c>
      <c r="O4451" s="84" t="str">
        <f aca="false">IF(ISNA(VLOOKUP(G4451,BadCanCurves,1,FALSE())),VLOOKUP(D4451,FOLIOS,6,FALSE()),"not used")</f>
        <v>not used</v>
      </c>
      <c r="P4451" s="84" t="n">
        <f aca="false">IF($N4451="P",VLOOKUP(H4451,PrcBuckets,2,FALSE()),0)</f>
        <v>13</v>
      </c>
      <c r="Q4451" s="84" t="n">
        <f aca="false">IF($N4451="D",VLOOKUP(H4451,BasisBuckets,2,FALSE()),0)</f>
        <v>0</v>
      </c>
      <c r="R4451" s="84" t="n">
        <f aca="false">IF($N4451="PHY",VLOOKUP(H4451,PGDBuckets,2,FALSE()),0)</f>
        <v>0</v>
      </c>
      <c r="S4451" s="84" t="n">
        <f aca="false">IF($N4451="G",VLOOKUP(H4451,PGDBuckets,2,FALSE()),0)</f>
        <v>0</v>
      </c>
      <c r="T4451" s="84" t="n">
        <f aca="false">SUM(P4451:S4451)</f>
        <v>13</v>
      </c>
      <c r="U4451" s="84" t="str">
        <f aca="false">IF(O4451="not used","-",O4451&amp;N4451&amp;T4451)</f>
        <v>-</v>
      </c>
      <c r="V4451" s="84" t="str">
        <f aca="false">IF(O4451="Not Used","-",VLOOKUP(D4451,FOLIOS,7,FALSE())&amp;H4451)</f>
        <v>-</v>
      </c>
      <c r="W4451" s="84" t="str">
        <f aca="false">IF(U4451="-","-",O4451&amp;E4451&amp;H4451)</f>
        <v>-</v>
      </c>
      <c r="X4451" s="85" t="str">
        <f aca="false">D4451&amp;G4451</f>
        <v>FT-CAND-ERMS-PRCTRANS:AECO/EMP</v>
      </c>
      <c r="AF4451" s="0" t="str">
        <f aca="false">D4451&amp;V4451</f>
        <v>FT-CAND-ERMS-PRC-</v>
      </c>
    </row>
    <row r="4452" customFormat="false" ht="12.75" hidden="false" customHeight="false" outlineLevel="0" collapsed="false">
      <c r="A4452" s="81" t="n">
        <v>36682</v>
      </c>
      <c r="B4452" s="82" t="s">
        <v>55</v>
      </c>
      <c r="C4452" s="82" t="s">
        <v>56</v>
      </c>
      <c r="D4452" s="82" t="s">
        <v>108</v>
      </c>
      <c r="E4452" s="82" t="s">
        <v>24</v>
      </c>
      <c r="F4452" s="81"/>
      <c r="G4452" s="82" t="s">
        <v>106</v>
      </c>
      <c r="H4452" s="90" t="n">
        <v>39083</v>
      </c>
      <c r="I4452" s="82" t="n">
        <v>0</v>
      </c>
      <c r="J4452" s="82" t="n">
        <v>0</v>
      </c>
      <c r="K4452" s="83" t="n">
        <f aca="false">IF(J4452=0,0,J4452/I4452)</f>
        <v>0</v>
      </c>
      <c r="L4452" s="83" t="n">
        <f aca="false">I4452/UOM</f>
        <v>0</v>
      </c>
      <c r="M4452" s="83" t="n">
        <f aca="false">J4452/UOM</f>
        <v>0</v>
      </c>
      <c r="N4452" s="84" t="str">
        <f aca="false">IF(F4452="P","PHY",IF(F4452="G","G",E4452))</f>
        <v>P</v>
      </c>
      <c r="O4452" s="84" t="str">
        <f aca="false">IF(ISNA(VLOOKUP(G4452,BadCanCurves,1,FALSE())),VLOOKUP(D4452,FOLIOS,6,FALSE()),"not used")</f>
        <v>not used</v>
      </c>
      <c r="P4452" s="84" t="n">
        <f aca="false">IF($N4452="P",VLOOKUP(H4452,PrcBuckets,2,FALSE()),0)</f>
        <v>13</v>
      </c>
      <c r="Q4452" s="84" t="n">
        <f aca="false">IF($N4452="D",VLOOKUP(H4452,BasisBuckets,2,FALSE()),0)</f>
        <v>0</v>
      </c>
      <c r="R4452" s="84" t="n">
        <f aca="false">IF($N4452="PHY",VLOOKUP(H4452,PGDBuckets,2,FALSE()),0)</f>
        <v>0</v>
      </c>
      <c r="S4452" s="84" t="n">
        <f aca="false">IF($N4452="G",VLOOKUP(H4452,PGDBuckets,2,FALSE()),0)</f>
        <v>0</v>
      </c>
      <c r="T4452" s="84" t="n">
        <f aca="false">SUM(P4452:S4452)</f>
        <v>13</v>
      </c>
      <c r="U4452" s="84" t="str">
        <f aca="false">IF(O4452="not used","-",O4452&amp;N4452&amp;T4452)</f>
        <v>-</v>
      </c>
      <c r="V4452" s="84" t="str">
        <f aca="false">IF(O4452="Not Used","-",VLOOKUP(D4452,FOLIOS,7,FALSE())&amp;H4452)</f>
        <v>-</v>
      </c>
      <c r="W4452" s="84" t="str">
        <f aca="false">IF(U4452="-","-",O4452&amp;E4452&amp;H4452)</f>
        <v>-</v>
      </c>
      <c r="X4452" s="85" t="str">
        <f aca="false">D4452&amp;G4452</f>
        <v>FT-CAND-ERMS-PRCTRANS:AECO/EMP</v>
      </c>
      <c r="AF4452" s="0" t="str">
        <f aca="false">D4452&amp;V4452</f>
        <v>FT-CAND-ERMS-PRC-</v>
      </c>
    </row>
    <row r="4453" customFormat="false" ht="12.75" hidden="false" customHeight="false" outlineLevel="0" collapsed="false">
      <c r="A4453" s="81" t="n">
        <v>36682</v>
      </c>
      <c r="B4453" s="82" t="s">
        <v>55</v>
      </c>
      <c r="C4453" s="82" t="s">
        <v>56</v>
      </c>
      <c r="D4453" s="82" t="s">
        <v>108</v>
      </c>
      <c r="E4453" s="82" t="s">
        <v>24</v>
      </c>
      <c r="F4453" s="81"/>
      <c r="G4453" s="82" t="s">
        <v>106</v>
      </c>
      <c r="H4453" s="90" t="n">
        <v>39114</v>
      </c>
      <c r="I4453" s="82" t="n">
        <v>0</v>
      </c>
      <c r="J4453" s="82" t="n">
        <v>0</v>
      </c>
      <c r="K4453" s="83" t="n">
        <f aca="false">IF(J4453=0,0,J4453/I4453)</f>
        <v>0</v>
      </c>
      <c r="L4453" s="83" t="n">
        <f aca="false">I4453/UOM</f>
        <v>0</v>
      </c>
      <c r="M4453" s="83" t="n">
        <f aca="false">J4453/UOM</f>
        <v>0</v>
      </c>
      <c r="N4453" s="84" t="str">
        <f aca="false">IF(F4453="P","PHY",IF(F4453="G","G",E4453))</f>
        <v>P</v>
      </c>
      <c r="O4453" s="84" t="str">
        <f aca="false">IF(ISNA(VLOOKUP(G4453,BadCanCurves,1,FALSE())),VLOOKUP(D4453,FOLIOS,6,FALSE()),"not used")</f>
        <v>not used</v>
      </c>
      <c r="P4453" s="84" t="n">
        <f aca="false">IF($N4453="P",VLOOKUP(H4453,PrcBuckets,2,FALSE()),0)</f>
        <v>13</v>
      </c>
      <c r="Q4453" s="84" t="n">
        <f aca="false">IF($N4453="D",VLOOKUP(H4453,BasisBuckets,2,FALSE()),0)</f>
        <v>0</v>
      </c>
      <c r="R4453" s="84" t="n">
        <f aca="false">IF($N4453="PHY",VLOOKUP(H4453,PGDBuckets,2,FALSE()),0)</f>
        <v>0</v>
      </c>
      <c r="S4453" s="84" t="n">
        <f aca="false">IF($N4453="G",VLOOKUP(H4453,PGDBuckets,2,FALSE()),0)</f>
        <v>0</v>
      </c>
      <c r="T4453" s="84" t="n">
        <f aca="false">SUM(P4453:S4453)</f>
        <v>13</v>
      </c>
      <c r="U4453" s="84" t="str">
        <f aca="false">IF(O4453="not used","-",O4453&amp;N4453&amp;T4453)</f>
        <v>-</v>
      </c>
      <c r="V4453" s="84" t="str">
        <f aca="false">IF(O4453="Not Used","-",VLOOKUP(D4453,FOLIOS,7,FALSE())&amp;H4453)</f>
        <v>-</v>
      </c>
      <c r="W4453" s="84" t="str">
        <f aca="false">IF(U4453="-","-",O4453&amp;E4453&amp;H4453)</f>
        <v>-</v>
      </c>
      <c r="X4453" s="85" t="str">
        <f aca="false">D4453&amp;G4453</f>
        <v>FT-CAND-ERMS-PRCTRANS:AECO/EMP</v>
      </c>
      <c r="AF4453" s="0" t="str">
        <f aca="false">D4453&amp;V4453</f>
        <v>FT-CAND-ERMS-PRC-</v>
      </c>
    </row>
    <row r="4454" customFormat="false" ht="12.75" hidden="false" customHeight="false" outlineLevel="0" collapsed="false">
      <c r="A4454" s="81" t="n">
        <v>36682</v>
      </c>
      <c r="B4454" s="82" t="s">
        <v>55</v>
      </c>
      <c r="C4454" s="82" t="s">
        <v>56</v>
      </c>
      <c r="D4454" s="82" t="s">
        <v>108</v>
      </c>
      <c r="E4454" s="82" t="s">
        <v>24</v>
      </c>
      <c r="F4454" s="81"/>
      <c r="G4454" s="82" t="s">
        <v>106</v>
      </c>
      <c r="H4454" s="90" t="n">
        <v>39142</v>
      </c>
      <c r="I4454" s="82" t="n">
        <v>0</v>
      </c>
      <c r="J4454" s="82" t="n">
        <v>0</v>
      </c>
      <c r="K4454" s="83" t="n">
        <f aca="false">IF(J4454=0,0,J4454/I4454)</f>
        <v>0</v>
      </c>
      <c r="L4454" s="83" t="n">
        <f aca="false">I4454/UOM</f>
        <v>0</v>
      </c>
      <c r="M4454" s="83" t="n">
        <f aca="false">J4454/UOM</f>
        <v>0</v>
      </c>
      <c r="N4454" s="84" t="str">
        <f aca="false">IF(F4454="P","PHY",IF(F4454="G","G",E4454))</f>
        <v>P</v>
      </c>
      <c r="O4454" s="84" t="str">
        <f aca="false">IF(ISNA(VLOOKUP(G4454,BadCanCurves,1,FALSE())),VLOOKUP(D4454,FOLIOS,6,FALSE()),"not used")</f>
        <v>not used</v>
      </c>
      <c r="P4454" s="84" t="n">
        <f aca="false">IF($N4454="P",VLOOKUP(H4454,PrcBuckets,2,FALSE()),0)</f>
        <v>13</v>
      </c>
      <c r="Q4454" s="84" t="n">
        <f aca="false">IF($N4454="D",VLOOKUP(H4454,BasisBuckets,2,FALSE()),0)</f>
        <v>0</v>
      </c>
      <c r="R4454" s="84" t="n">
        <f aca="false">IF($N4454="PHY",VLOOKUP(H4454,PGDBuckets,2,FALSE()),0)</f>
        <v>0</v>
      </c>
      <c r="S4454" s="84" t="n">
        <f aca="false">IF($N4454="G",VLOOKUP(H4454,PGDBuckets,2,FALSE()),0)</f>
        <v>0</v>
      </c>
      <c r="T4454" s="84" t="n">
        <f aca="false">SUM(P4454:S4454)</f>
        <v>13</v>
      </c>
      <c r="U4454" s="84" t="str">
        <f aca="false">IF(O4454="not used","-",O4454&amp;N4454&amp;T4454)</f>
        <v>-</v>
      </c>
      <c r="V4454" s="84" t="str">
        <f aca="false">IF(O4454="Not Used","-",VLOOKUP(D4454,FOLIOS,7,FALSE())&amp;H4454)</f>
        <v>-</v>
      </c>
      <c r="W4454" s="84" t="str">
        <f aca="false">IF(U4454="-","-",O4454&amp;E4454&amp;H4454)</f>
        <v>-</v>
      </c>
      <c r="X4454" s="85" t="str">
        <f aca="false">D4454&amp;G4454</f>
        <v>FT-CAND-ERMS-PRCTRANS:AECO/EMP</v>
      </c>
      <c r="AF4454" s="0" t="str">
        <f aca="false">D4454&amp;V4454</f>
        <v>FT-CAND-ERMS-PRC-</v>
      </c>
    </row>
    <row r="4455" customFormat="false" ht="12.75" hidden="false" customHeight="false" outlineLevel="0" collapsed="false">
      <c r="A4455" s="81" t="n">
        <v>36682</v>
      </c>
      <c r="B4455" s="82" t="s">
        <v>55</v>
      </c>
      <c r="C4455" s="82" t="s">
        <v>56</v>
      </c>
      <c r="D4455" s="82" t="s">
        <v>108</v>
      </c>
      <c r="E4455" s="82" t="s">
        <v>24</v>
      </c>
      <c r="F4455" s="81"/>
      <c r="G4455" s="82" t="s">
        <v>106</v>
      </c>
      <c r="H4455" s="90" t="n">
        <v>39173</v>
      </c>
      <c r="I4455" s="82" t="n">
        <v>0</v>
      </c>
      <c r="J4455" s="82" t="n">
        <v>0</v>
      </c>
      <c r="K4455" s="83" t="n">
        <f aca="false">IF(J4455=0,0,J4455/I4455)</f>
        <v>0</v>
      </c>
      <c r="L4455" s="83" t="n">
        <f aca="false">I4455/UOM</f>
        <v>0</v>
      </c>
      <c r="M4455" s="83" t="n">
        <f aca="false">J4455/UOM</f>
        <v>0</v>
      </c>
      <c r="N4455" s="84" t="str">
        <f aca="false">IF(F4455="P","PHY",IF(F4455="G","G",E4455))</f>
        <v>P</v>
      </c>
      <c r="O4455" s="84" t="str">
        <f aca="false">IF(ISNA(VLOOKUP(G4455,BadCanCurves,1,FALSE())),VLOOKUP(D4455,FOLIOS,6,FALSE()),"not used")</f>
        <v>not used</v>
      </c>
      <c r="P4455" s="84" t="n">
        <f aca="false">IF($N4455="P",VLOOKUP(H4455,PrcBuckets,2,FALSE()),0)</f>
        <v>13</v>
      </c>
      <c r="Q4455" s="84" t="n">
        <f aca="false">IF($N4455="D",VLOOKUP(H4455,BasisBuckets,2,FALSE()),0)</f>
        <v>0</v>
      </c>
      <c r="R4455" s="84" t="n">
        <f aca="false">IF($N4455="PHY",VLOOKUP(H4455,PGDBuckets,2,FALSE()),0)</f>
        <v>0</v>
      </c>
      <c r="S4455" s="84" t="n">
        <f aca="false">IF($N4455="G",VLOOKUP(H4455,PGDBuckets,2,FALSE()),0)</f>
        <v>0</v>
      </c>
      <c r="T4455" s="84" t="n">
        <f aca="false">SUM(P4455:S4455)</f>
        <v>13</v>
      </c>
      <c r="U4455" s="84" t="str">
        <f aca="false">IF(O4455="not used","-",O4455&amp;N4455&amp;T4455)</f>
        <v>-</v>
      </c>
      <c r="V4455" s="84" t="str">
        <f aca="false">IF(O4455="Not Used","-",VLOOKUP(D4455,FOLIOS,7,FALSE())&amp;H4455)</f>
        <v>-</v>
      </c>
      <c r="W4455" s="84" t="str">
        <f aca="false">IF(U4455="-","-",O4455&amp;E4455&amp;H4455)</f>
        <v>-</v>
      </c>
      <c r="X4455" s="85" t="str">
        <f aca="false">D4455&amp;G4455</f>
        <v>FT-CAND-ERMS-PRCTRANS:AECO/EMP</v>
      </c>
      <c r="AF4455" s="0" t="str">
        <f aca="false">D4455&amp;V4455</f>
        <v>FT-CAND-ERMS-PRC-</v>
      </c>
    </row>
    <row r="4456" customFormat="false" ht="12.75" hidden="false" customHeight="false" outlineLevel="0" collapsed="false">
      <c r="A4456" s="81" t="n">
        <v>36682</v>
      </c>
      <c r="B4456" s="82" t="s">
        <v>55</v>
      </c>
      <c r="C4456" s="82" t="s">
        <v>56</v>
      </c>
      <c r="D4456" s="82" t="s">
        <v>108</v>
      </c>
      <c r="E4456" s="82" t="s">
        <v>24</v>
      </c>
      <c r="F4456" s="81"/>
      <c r="G4456" s="82" t="s">
        <v>106</v>
      </c>
      <c r="H4456" s="90" t="n">
        <v>39203</v>
      </c>
      <c r="I4456" s="82" t="n">
        <v>0</v>
      </c>
      <c r="J4456" s="82" t="n">
        <v>0</v>
      </c>
      <c r="K4456" s="83" t="n">
        <f aca="false">IF(J4456=0,0,J4456/I4456)</f>
        <v>0</v>
      </c>
      <c r="L4456" s="83" t="n">
        <f aca="false">I4456/UOM</f>
        <v>0</v>
      </c>
      <c r="M4456" s="83" t="n">
        <f aca="false">J4456/UOM</f>
        <v>0</v>
      </c>
      <c r="N4456" s="84" t="str">
        <f aca="false">IF(F4456="P","PHY",IF(F4456="G","G",E4456))</f>
        <v>P</v>
      </c>
      <c r="O4456" s="84" t="str">
        <f aca="false">IF(ISNA(VLOOKUP(G4456,BadCanCurves,1,FALSE())),VLOOKUP(D4456,FOLIOS,6,FALSE()),"not used")</f>
        <v>not used</v>
      </c>
      <c r="P4456" s="84" t="n">
        <f aca="false">IF($N4456="P",VLOOKUP(H4456,PrcBuckets,2,FALSE()),0)</f>
        <v>13</v>
      </c>
      <c r="Q4456" s="84" t="n">
        <f aca="false">IF($N4456="D",VLOOKUP(H4456,BasisBuckets,2,FALSE()),0)</f>
        <v>0</v>
      </c>
      <c r="R4456" s="84" t="n">
        <f aca="false">IF($N4456="PHY",VLOOKUP(H4456,PGDBuckets,2,FALSE()),0)</f>
        <v>0</v>
      </c>
      <c r="S4456" s="84" t="n">
        <f aca="false">IF($N4456="G",VLOOKUP(H4456,PGDBuckets,2,FALSE()),0)</f>
        <v>0</v>
      </c>
      <c r="T4456" s="84" t="n">
        <f aca="false">SUM(P4456:S4456)</f>
        <v>13</v>
      </c>
      <c r="U4456" s="84" t="str">
        <f aca="false">IF(O4456="not used","-",O4456&amp;N4456&amp;T4456)</f>
        <v>-</v>
      </c>
      <c r="V4456" s="84" t="str">
        <f aca="false">IF(O4456="Not Used","-",VLOOKUP(D4456,FOLIOS,7,FALSE())&amp;H4456)</f>
        <v>-</v>
      </c>
      <c r="W4456" s="84" t="str">
        <f aca="false">IF(U4456="-","-",O4456&amp;E4456&amp;H4456)</f>
        <v>-</v>
      </c>
      <c r="X4456" s="85" t="str">
        <f aca="false">D4456&amp;G4456</f>
        <v>FT-CAND-ERMS-PRCTRANS:AECO/EMP</v>
      </c>
      <c r="AF4456" s="0" t="str">
        <f aca="false">D4456&amp;V4456</f>
        <v>FT-CAND-ERMS-PRC-</v>
      </c>
    </row>
    <row r="4457" customFormat="false" ht="12.75" hidden="false" customHeight="false" outlineLevel="0" collapsed="false">
      <c r="A4457" s="81" t="n">
        <v>36682</v>
      </c>
      <c r="B4457" s="82" t="s">
        <v>55</v>
      </c>
      <c r="C4457" s="82" t="s">
        <v>56</v>
      </c>
      <c r="D4457" s="82" t="s">
        <v>108</v>
      </c>
      <c r="E4457" s="82" t="s">
        <v>24</v>
      </c>
      <c r="F4457" s="81"/>
      <c r="G4457" s="82" t="s">
        <v>106</v>
      </c>
      <c r="H4457" s="90" t="n">
        <v>39234</v>
      </c>
      <c r="I4457" s="82" t="n">
        <v>0</v>
      </c>
      <c r="J4457" s="82" t="n">
        <v>0</v>
      </c>
      <c r="K4457" s="83" t="n">
        <f aca="false">IF(J4457=0,0,J4457/I4457)</f>
        <v>0</v>
      </c>
      <c r="L4457" s="83" t="n">
        <f aca="false">I4457/UOM</f>
        <v>0</v>
      </c>
      <c r="M4457" s="83" t="n">
        <f aca="false">J4457/UOM</f>
        <v>0</v>
      </c>
      <c r="N4457" s="84" t="str">
        <f aca="false">IF(F4457="P","PHY",IF(F4457="G","G",E4457))</f>
        <v>P</v>
      </c>
      <c r="O4457" s="84" t="str">
        <f aca="false">IF(ISNA(VLOOKUP(G4457,BadCanCurves,1,FALSE())),VLOOKUP(D4457,FOLIOS,6,FALSE()),"not used")</f>
        <v>not used</v>
      </c>
      <c r="P4457" s="84" t="n">
        <f aca="false">IF($N4457="P",VLOOKUP(H4457,PrcBuckets,2,FALSE()),0)</f>
        <v>13</v>
      </c>
      <c r="Q4457" s="84" t="n">
        <f aca="false">IF($N4457="D",VLOOKUP(H4457,BasisBuckets,2,FALSE()),0)</f>
        <v>0</v>
      </c>
      <c r="R4457" s="84" t="n">
        <f aca="false">IF($N4457="PHY",VLOOKUP(H4457,PGDBuckets,2,FALSE()),0)</f>
        <v>0</v>
      </c>
      <c r="S4457" s="84" t="n">
        <f aca="false">IF($N4457="G",VLOOKUP(H4457,PGDBuckets,2,FALSE()),0)</f>
        <v>0</v>
      </c>
      <c r="T4457" s="84" t="n">
        <f aca="false">SUM(P4457:S4457)</f>
        <v>13</v>
      </c>
      <c r="U4457" s="84" t="str">
        <f aca="false">IF(O4457="not used","-",O4457&amp;N4457&amp;T4457)</f>
        <v>-</v>
      </c>
      <c r="V4457" s="84" t="str">
        <f aca="false">IF(O4457="Not Used","-",VLOOKUP(D4457,FOLIOS,7,FALSE())&amp;H4457)</f>
        <v>-</v>
      </c>
      <c r="W4457" s="84" t="str">
        <f aca="false">IF(U4457="-","-",O4457&amp;E4457&amp;H4457)</f>
        <v>-</v>
      </c>
      <c r="X4457" s="85" t="str">
        <f aca="false">D4457&amp;G4457</f>
        <v>FT-CAND-ERMS-PRCTRANS:AECO/EMP</v>
      </c>
      <c r="AF4457" s="0" t="str">
        <f aca="false">D4457&amp;V4457</f>
        <v>FT-CAND-ERMS-PRC-</v>
      </c>
    </row>
    <row r="4458" customFormat="false" ht="12.75" hidden="false" customHeight="false" outlineLevel="0" collapsed="false">
      <c r="A4458" s="81" t="n">
        <v>36682</v>
      </c>
      <c r="B4458" s="82" t="s">
        <v>55</v>
      </c>
      <c r="C4458" s="82" t="s">
        <v>56</v>
      </c>
      <c r="D4458" s="82" t="s">
        <v>108</v>
      </c>
      <c r="E4458" s="82" t="s">
        <v>24</v>
      </c>
      <c r="F4458" s="81"/>
      <c r="G4458" s="82" t="s">
        <v>106</v>
      </c>
      <c r="H4458" s="90" t="n">
        <v>39264</v>
      </c>
      <c r="I4458" s="82" t="n">
        <v>0</v>
      </c>
      <c r="J4458" s="82" t="n">
        <v>0</v>
      </c>
      <c r="K4458" s="83" t="n">
        <f aca="false">IF(J4458=0,0,J4458/I4458)</f>
        <v>0</v>
      </c>
      <c r="L4458" s="83" t="n">
        <f aca="false">I4458/UOM</f>
        <v>0</v>
      </c>
      <c r="M4458" s="83" t="n">
        <f aca="false">J4458/UOM</f>
        <v>0</v>
      </c>
      <c r="N4458" s="84" t="str">
        <f aca="false">IF(F4458="P","PHY",IF(F4458="G","G",E4458))</f>
        <v>P</v>
      </c>
      <c r="O4458" s="84" t="str">
        <f aca="false">IF(ISNA(VLOOKUP(G4458,BadCanCurves,1,FALSE())),VLOOKUP(D4458,FOLIOS,6,FALSE()),"not used")</f>
        <v>not used</v>
      </c>
      <c r="P4458" s="84" t="n">
        <f aca="false">IF($N4458="P",VLOOKUP(H4458,PrcBuckets,2,FALSE()),0)</f>
        <v>13</v>
      </c>
      <c r="Q4458" s="84" t="n">
        <f aca="false">IF($N4458="D",VLOOKUP(H4458,BasisBuckets,2,FALSE()),0)</f>
        <v>0</v>
      </c>
      <c r="R4458" s="84" t="n">
        <f aca="false">IF($N4458="PHY",VLOOKUP(H4458,PGDBuckets,2,FALSE()),0)</f>
        <v>0</v>
      </c>
      <c r="S4458" s="84" t="n">
        <f aca="false">IF($N4458="G",VLOOKUP(H4458,PGDBuckets,2,FALSE()),0)</f>
        <v>0</v>
      </c>
      <c r="T4458" s="84" t="n">
        <f aca="false">SUM(P4458:S4458)</f>
        <v>13</v>
      </c>
      <c r="U4458" s="84" t="str">
        <f aca="false">IF(O4458="not used","-",O4458&amp;N4458&amp;T4458)</f>
        <v>-</v>
      </c>
      <c r="V4458" s="84" t="str">
        <f aca="false">IF(O4458="Not Used","-",VLOOKUP(D4458,FOLIOS,7,FALSE())&amp;H4458)</f>
        <v>-</v>
      </c>
      <c r="W4458" s="84" t="str">
        <f aca="false">IF(U4458="-","-",O4458&amp;E4458&amp;H4458)</f>
        <v>-</v>
      </c>
      <c r="X4458" s="85" t="str">
        <f aca="false">D4458&amp;G4458</f>
        <v>FT-CAND-ERMS-PRCTRANS:AECO/EMP</v>
      </c>
      <c r="AF4458" s="0" t="str">
        <f aca="false">D4458&amp;V4458</f>
        <v>FT-CAND-ERMS-PRC-</v>
      </c>
    </row>
    <row r="4459" customFormat="false" ht="12.75" hidden="false" customHeight="false" outlineLevel="0" collapsed="false">
      <c r="A4459" s="81" t="n">
        <v>36682</v>
      </c>
      <c r="B4459" s="82" t="s">
        <v>55</v>
      </c>
      <c r="C4459" s="82" t="s">
        <v>56</v>
      </c>
      <c r="D4459" s="82" t="s">
        <v>108</v>
      </c>
      <c r="E4459" s="82" t="s">
        <v>24</v>
      </c>
      <c r="F4459" s="81"/>
      <c r="G4459" s="82" t="s">
        <v>106</v>
      </c>
      <c r="H4459" s="90" t="n">
        <v>39295</v>
      </c>
      <c r="I4459" s="82" t="n">
        <v>0</v>
      </c>
      <c r="J4459" s="82" t="n">
        <v>0</v>
      </c>
      <c r="K4459" s="83" t="n">
        <f aca="false">IF(J4459=0,0,J4459/I4459)</f>
        <v>0</v>
      </c>
      <c r="L4459" s="83" t="n">
        <f aca="false">I4459/UOM</f>
        <v>0</v>
      </c>
      <c r="M4459" s="83" t="n">
        <f aca="false">J4459/UOM</f>
        <v>0</v>
      </c>
      <c r="N4459" s="84" t="str">
        <f aca="false">IF(F4459="P","PHY",IF(F4459="G","G",E4459))</f>
        <v>P</v>
      </c>
      <c r="O4459" s="84" t="str">
        <f aca="false">IF(ISNA(VLOOKUP(G4459,BadCanCurves,1,FALSE())),VLOOKUP(D4459,FOLIOS,6,FALSE()),"not used")</f>
        <v>not used</v>
      </c>
      <c r="P4459" s="84" t="n">
        <f aca="false">IF($N4459="P",VLOOKUP(H4459,PrcBuckets,2,FALSE()),0)</f>
        <v>13</v>
      </c>
      <c r="Q4459" s="84" t="n">
        <f aca="false">IF($N4459="D",VLOOKUP(H4459,BasisBuckets,2,FALSE()),0)</f>
        <v>0</v>
      </c>
      <c r="R4459" s="84" t="n">
        <f aca="false">IF($N4459="PHY",VLOOKUP(H4459,PGDBuckets,2,FALSE()),0)</f>
        <v>0</v>
      </c>
      <c r="S4459" s="84" t="n">
        <f aca="false">IF($N4459="G",VLOOKUP(H4459,PGDBuckets,2,FALSE()),0)</f>
        <v>0</v>
      </c>
      <c r="T4459" s="84" t="n">
        <f aca="false">SUM(P4459:S4459)</f>
        <v>13</v>
      </c>
      <c r="U4459" s="84" t="str">
        <f aca="false">IF(O4459="not used","-",O4459&amp;N4459&amp;T4459)</f>
        <v>-</v>
      </c>
      <c r="V4459" s="84" t="str">
        <f aca="false">IF(O4459="Not Used","-",VLOOKUP(D4459,FOLIOS,7,FALSE())&amp;H4459)</f>
        <v>-</v>
      </c>
      <c r="W4459" s="84" t="str">
        <f aca="false">IF(U4459="-","-",O4459&amp;E4459&amp;H4459)</f>
        <v>-</v>
      </c>
      <c r="X4459" s="85" t="str">
        <f aca="false">D4459&amp;G4459</f>
        <v>FT-CAND-ERMS-PRCTRANS:AECO/EMP</v>
      </c>
      <c r="AF4459" s="0" t="str">
        <f aca="false">D4459&amp;V4459</f>
        <v>FT-CAND-ERMS-PRC-</v>
      </c>
    </row>
    <row r="4460" customFormat="false" ht="12.75" hidden="false" customHeight="false" outlineLevel="0" collapsed="false">
      <c r="A4460" s="81" t="n">
        <v>36682</v>
      </c>
      <c r="B4460" s="82" t="s">
        <v>55</v>
      </c>
      <c r="C4460" s="82" t="s">
        <v>56</v>
      </c>
      <c r="D4460" s="82" t="s">
        <v>108</v>
      </c>
      <c r="E4460" s="82" t="s">
        <v>24</v>
      </c>
      <c r="F4460" s="81"/>
      <c r="G4460" s="82" t="s">
        <v>106</v>
      </c>
      <c r="H4460" s="90" t="n">
        <v>39326</v>
      </c>
      <c r="I4460" s="82" t="n">
        <v>0</v>
      </c>
      <c r="J4460" s="82" t="n">
        <v>0</v>
      </c>
      <c r="K4460" s="83" t="n">
        <f aca="false">IF(J4460=0,0,J4460/I4460)</f>
        <v>0</v>
      </c>
      <c r="L4460" s="83" t="n">
        <f aca="false">I4460/UOM</f>
        <v>0</v>
      </c>
      <c r="M4460" s="83" t="n">
        <f aca="false">J4460/UOM</f>
        <v>0</v>
      </c>
      <c r="N4460" s="84" t="str">
        <f aca="false">IF(F4460="P","PHY",IF(F4460="G","G",E4460))</f>
        <v>P</v>
      </c>
      <c r="O4460" s="84" t="str">
        <f aca="false">IF(ISNA(VLOOKUP(G4460,BadCanCurves,1,FALSE())),VLOOKUP(D4460,FOLIOS,6,FALSE()),"not used")</f>
        <v>not used</v>
      </c>
      <c r="P4460" s="84" t="n">
        <f aca="false">IF($N4460="P",VLOOKUP(H4460,PrcBuckets,2,FALSE()),0)</f>
        <v>13</v>
      </c>
      <c r="Q4460" s="84" t="n">
        <f aca="false">IF($N4460="D",VLOOKUP(H4460,BasisBuckets,2,FALSE()),0)</f>
        <v>0</v>
      </c>
      <c r="R4460" s="84" t="n">
        <f aca="false">IF($N4460="PHY",VLOOKUP(H4460,PGDBuckets,2,FALSE()),0)</f>
        <v>0</v>
      </c>
      <c r="S4460" s="84" t="n">
        <f aca="false">IF($N4460="G",VLOOKUP(H4460,PGDBuckets,2,FALSE()),0)</f>
        <v>0</v>
      </c>
      <c r="T4460" s="84" t="n">
        <f aca="false">SUM(P4460:S4460)</f>
        <v>13</v>
      </c>
      <c r="U4460" s="84" t="str">
        <f aca="false">IF(O4460="not used","-",O4460&amp;N4460&amp;T4460)</f>
        <v>-</v>
      </c>
      <c r="V4460" s="84" t="str">
        <f aca="false">IF(O4460="Not Used","-",VLOOKUP(D4460,FOLIOS,7,FALSE())&amp;H4460)</f>
        <v>-</v>
      </c>
      <c r="W4460" s="84" t="str">
        <f aca="false">IF(U4460="-","-",O4460&amp;E4460&amp;H4460)</f>
        <v>-</v>
      </c>
      <c r="X4460" s="85" t="str">
        <f aca="false">D4460&amp;G4460</f>
        <v>FT-CAND-ERMS-PRCTRANS:AECO/EMP</v>
      </c>
      <c r="AF4460" s="0" t="str">
        <f aca="false">D4460&amp;V4460</f>
        <v>FT-CAND-ERMS-PRC-</v>
      </c>
    </row>
    <row r="4461" customFormat="false" ht="12.75" hidden="false" customHeight="false" outlineLevel="0" collapsed="false">
      <c r="A4461" s="81" t="n">
        <v>36682</v>
      </c>
      <c r="B4461" s="82" t="s">
        <v>55</v>
      </c>
      <c r="C4461" s="82" t="s">
        <v>56</v>
      </c>
      <c r="D4461" s="82" t="s">
        <v>108</v>
      </c>
      <c r="E4461" s="82" t="s">
        <v>24</v>
      </c>
      <c r="F4461" s="81"/>
      <c r="G4461" s="82" t="s">
        <v>106</v>
      </c>
      <c r="H4461" s="90" t="n">
        <v>39356</v>
      </c>
      <c r="I4461" s="82" t="n">
        <v>0</v>
      </c>
      <c r="J4461" s="82" t="n">
        <v>0</v>
      </c>
      <c r="K4461" s="83" t="n">
        <f aca="false">IF(J4461=0,0,J4461/I4461)</f>
        <v>0</v>
      </c>
      <c r="L4461" s="83" t="n">
        <f aca="false">I4461/UOM</f>
        <v>0</v>
      </c>
      <c r="M4461" s="83" t="n">
        <f aca="false">J4461/UOM</f>
        <v>0</v>
      </c>
      <c r="N4461" s="84" t="str">
        <f aca="false">IF(F4461="P","PHY",IF(F4461="G","G",E4461))</f>
        <v>P</v>
      </c>
      <c r="O4461" s="84" t="str">
        <f aca="false">IF(ISNA(VLOOKUP(G4461,BadCanCurves,1,FALSE())),VLOOKUP(D4461,FOLIOS,6,FALSE()),"not used")</f>
        <v>not used</v>
      </c>
      <c r="P4461" s="84" t="n">
        <f aca="false">IF($N4461="P",VLOOKUP(H4461,PrcBuckets,2,FALSE()),0)</f>
        <v>13</v>
      </c>
      <c r="Q4461" s="84" t="n">
        <f aca="false">IF($N4461="D",VLOOKUP(H4461,BasisBuckets,2,FALSE()),0)</f>
        <v>0</v>
      </c>
      <c r="R4461" s="84" t="n">
        <f aca="false">IF($N4461="PHY",VLOOKUP(H4461,PGDBuckets,2,FALSE()),0)</f>
        <v>0</v>
      </c>
      <c r="S4461" s="84" t="n">
        <f aca="false">IF($N4461="G",VLOOKUP(H4461,PGDBuckets,2,FALSE()),0)</f>
        <v>0</v>
      </c>
      <c r="T4461" s="84" t="n">
        <f aca="false">SUM(P4461:S4461)</f>
        <v>13</v>
      </c>
      <c r="U4461" s="84" t="str">
        <f aca="false">IF(O4461="not used","-",O4461&amp;N4461&amp;T4461)</f>
        <v>-</v>
      </c>
      <c r="V4461" s="84" t="str">
        <f aca="false">IF(O4461="Not Used","-",VLOOKUP(D4461,FOLIOS,7,FALSE())&amp;H4461)</f>
        <v>-</v>
      </c>
      <c r="W4461" s="84" t="str">
        <f aca="false">IF(U4461="-","-",O4461&amp;E4461&amp;H4461)</f>
        <v>-</v>
      </c>
      <c r="X4461" s="85" t="str">
        <f aca="false">D4461&amp;G4461</f>
        <v>FT-CAND-ERMS-PRCTRANS:AECO/EMP</v>
      </c>
      <c r="AF4461" s="0" t="str">
        <f aca="false">D4461&amp;V4461</f>
        <v>FT-CAND-ERMS-PRC-</v>
      </c>
    </row>
    <row r="4462" customFormat="false" ht="12.75" hidden="false" customHeight="false" outlineLevel="0" collapsed="false">
      <c r="A4462" s="81" t="n">
        <v>36682</v>
      </c>
      <c r="B4462" s="82" t="s">
        <v>55</v>
      </c>
      <c r="C4462" s="82" t="s">
        <v>56</v>
      </c>
      <c r="D4462" s="82" t="s">
        <v>108</v>
      </c>
      <c r="E4462" s="82" t="s">
        <v>24</v>
      </c>
      <c r="F4462" s="81"/>
      <c r="G4462" s="82" t="s">
        <v>106</v>
      </c>
      <c r="H4462" s="90" t="n">
        <v>39387</v>
      </c>
      <c r="I4462" s="82" t="n">
        <v>0</v>
      </c>
      <c r="J4462" s="82" t="n">
        <v>0</v>
      </c>
      <c r="K4462" s="83" t="n">
        <f aca="false">IF(J4462=0,0,J4462/I4462)</f>
        <v>0</v>
      </c>
      <c r="L4462" s="83" t="n">
        <f aca="false">I4462/UOM</f>
        <v>0</v>
      </c>
      <c r="M4462" s="83" t="n">
        <f aca="false">J4462/UOM</f>
        <v>0</v>
      </c>
      <c r="N4462" s="84" t="str">
        <f aca="false">IF(F4462="P","PHY",IF(F4462="G","G",E4462))</f>
        <v>P</v>
      </c>
      <c r="O4462" s="84" t="str">
        <f aca="false">IF(ISNA(VLOOKUP(G4462,BadCanCurves,1,FALSE())),VLOOKUP(D4462,FOLIOS,6,FALSE()),"not used")</f>
        <v>not used</v>
      </c>
      <c r="P4462" s="84" t="n">
        <f aca="false">IF($N4462="P",VLOOKUP(H4462,PrcBuckets,2,FALSE()),0)</f>
        <v>13</v>
      </c>
      <c r="Q4462" s="84" t="n">
        <f aca="false">IF($N4462="D",VLOOKUP(H4462,BasisBuckets,2,FALSE()),0)</f>
        <v>0</v>
      </c>
      <c r="R4462" s="84" t="n">
        <f aca="false">IF($N4462="PHY",VLOOKUP(H4462,PGDBuckets,2,FALSE()),0)</f>
        <v>0</v>
      </c>
      <c r="S4462" s="84" t="n">
        <f aca="false">IF($N4462="G",VLOOKUP(H4462,PGDBuckets,2,FALSE()),0)</f>
        <v>0</v>
      </c>
      <c r="T4462" s="84" t="n">
        <f aca="false">SUM(P4462:S4462)</f>
        <v>13</v>
      </c>
      <c r="U4462" s="84" t="str">
        <f aca="false">IF(O4462="not used","-",O4462&amp;N4462&amp;T4462)</f>
        <v>-</v>
      </c>
      <c r="V4462" s="84" t="str">
        <f aca="false">IF(O4462="Not Used","-",VLOOKUP(D4462,FOLIOS,7,FALSE())&amp;H4462)</f>
        <v>-</v>
      </c>
      <c r="W4462" s="84" t="str">
        <f aca="false">IF(U4462="-","-",O4462&amp;E4462&amp;H4462)</f>
        <v>-</v>
      </c>
      <c r="X4462" s="85" t="str">
        <f aca="false">D4462&amp;G4462</f>
        <v>FT-CAND-ERMS-PRCTRANS:AECO/EMP</v>
      </c>
      <c r="AF4462" s="0" t="str">
        <f aca="false">D4462&amp;V4462</f>
        <v>FT-CAND-ERMS-PRC-</v>
      </c>
    </row>
    <row r="4463" customFormat="false" ht="12.75" hidden="false" customHeight="false" outlineLevel="0" collapsed="false">
      <c r="A4463" s="81" t="n">
        <v>36682</v>
      </c>
      <c r="B4463" s="82" t="s">
        <v>55</v>
      </c>
      <c r="C4463" s="82" t="s">
        <v>56</v>
      </c>
      <c r="D4463" s="82" t="s">
        <v>108</v>
      </c>
      <c r="E4463" s="82" t="s">
        <v>24</v>
      </c>
      <c r="F4463" s="81"/>
      <c r="G4463" s="82" t="s">
        <v>106</v>
      </c>
      <c r="H4463" s="90" t="n">
        <v>39417</v>
      </c>
      <c r="I4463" s="82" t="n">
        <v>0</v>
      </c>
      <c r="J4463" s="82" t="n">
        <v>0</v>
      </c>
      <c r="K4463" s="83" t="n">
        <f aca="false">IF(J4463=0,0,J4463/I4463)</f>
        <v>0</v>
      </c>
      <c r="L4463" s="83" t="n">
        <f aca="false">I4463/UOM</f>
        <v>0</v>
      </c>
      <c r="M4463" s="83" t="n">
        <f aca="false">J4463/UOM</f>
        <v>0</v>
      </c>
      <c r="N4463" s="84" t="str">
        <f aca="false">IF(F4463="P","PHY",IF(F4463="G","G",E4463))</f>
        <v>P</v>
      </c>
      <c r="O4463" s="84" t="str">
        <f aca="false">IF(ISNA(VLOOKUP(G4463,BadCanCurves,1,FALSE())),VLOOKUP(D4463,FOLIOS,6,FALSE()),"not used")</f>
        <v>not used</v>
      </c>
      <c r="P4463" s="84" t="n">
        <f aca="false">IF($N4463="P",VLOOKUP(H4463,PrcBuckets,2,FALSE()),0)</f>
        <v>13</v>
      </c>
      <c r="Q4463" s="84" t="n">
        <f aca="false">IF($N4463="D",VLOOKUP(H4463,BasisBuckets,2,FALSE()),0)</f>
        <v>0</v>
      </c>
      <c r="R4463" s="84" t="n">
        <f aca="false">IF($N4463="PHY",VLOOKUP(H4463,PGDBuckets,2,FALSE()),0)</f>
        <v>0</v>
      </c>
      <c r="S4463" s="84" t="n">
        <f aca="false">IF($N4463="G",VLOOKUP(H4463,PGDBuckets,2,FALSE()),0)</f>
        <v>0</v>
      </c>
      <c r="T4463" s="84" t="n">
        <f aca="false">SUM(P4463:S4463)</f>
        <v>13</v>
      </c>
      <c r="U4463" s="84" t="str">
        <f aca="false">IF(O4463="not used","-",O4463&amp;N4463&amp;T4463)</f>
        <v>-</v>
      </c>
      <c r="V4463" s="84" t="str">
        <f aca="false">IF(O4463="Not Used","-",VLOOKUP(D4463,FOLIOS,7,FALSE())&amp;H4463)</f>
        <v>-</v>
      </c>
      <c r="W4463" s="84" t="str">
        <f aca="false">IF(U4463="-","-",O4463&amp;E4463&amp;H4463)</f>
        <v>-</v>
      </c>
      <c r="X4463" s="85" t="str">
        <f aca="false">D4463&amp;G4463</f>
        <v>FT-CAND-ERMS-PRCTRANS:AECO/EMP</v>
      </c>
      <c r="AF4463" s="0" t="str">
        <f aca="false">D4463&amp;V4463</f>
        <v>FT-CAND-ERMS-PRC-</v>
      </c>
    </row>
    <row r="4464" customFormat="false" ht="12.75" hidden="false" customHeight="false" outlineLevel="0" collapsed="false">
      <c r="A4464" s="81" t="n">
        <v>36682</v>
      </c>
      <c r="B4464" s="82" t="s">
        <v>55</v>
      </c>
      <c r="C4464" s="82" t="s">
        <v>56</v>
      </c>
      <c r="D4464" s="82" t="s">
        <v>108</v>
      </c>
      <c r="E4464" s="82" t="s">
        <v>24</v>
      </c>
      <c r="F4464" s="81"/>
      <c r="G4464" s="82" t="s">
        <v>106</v>
      </c>
      <c r="H4464" s="90" t="n">
        <v>39448</v>
      </c>
      <c r="I4464" s="82" t="n">
        <v>0</v>
      </c>
      <c r="J4464" s="82" t="n">
        <v>0</v>
      </c>
      <c r="K4464" s="83" t="n">
        <f aca="false">IF(J4464=0,0,J4464/I4464)</f>
        <v>0</v>
      </c>
      <c r="L4464" s="83" t="n">
        <f aca="false">I4464/UOM</f>
        <v>0</v>
      </c>
      <c r="M4464" s="83" t="n">
        <f aca="false">J4464/UOM</f>
        <v>0</v>
      </c>
      <c r="N4464" s="84" t="str">
        <f aca="false">IF(F4464="P","PHY",IF(F4464="G","G",E4464))</f>
        <v>P</v>
      </c>
      <c r="O4464" s="84" t="str">
        <f aca="false">IF(ISNA(VLOOKUP(G4464,BadCanCurves,1,FALSE())),VLOOKUP(D4464,FOLIOS,6,FALSE()),"not used")</f>
        <v>not used</v>
      </c>
      <c r="P4464" s="84" t="n">
        <f aca="false">IF($N4464="P",VLOOKUP(H4464,PrcBuckets,2,FALSE()),0)</f>
        <v>13</v>
      </c>
      <c r="Q4464" s="84" t="n">
        <f aca="false">IF($N4464="D",VLOOKUP(H4464,BasisBuckets,2,FALSE()),0)</f>
        <v>0</v>
      </c>
      <c r="R4464" s="84" t="n">
        <f aca="false">IF($N4464="PHY",VLOOKUP(H4464,PGDBuckets,2,FALSE()),0)</f>
        <v>0</v>
      </c>
      <c r="S4464" s="84" t="n">
        <f aca="false">IF($N4464="G",VLOOKUP(H4464,PGDBuckets,2,FALSE()),0)</f>
        <v>0</v>
      </c>
      <c r="T4464" s="84" t="n">
        <f aca="false">SUM(P4464:S4464)</f>
        <v>13</v>
      </c>
      <c r="U4464" s="84" t="str">
        <f aca="false">IF(O4464="not used","-",O4464&amp;N4464&amp;T4464)</f>
        <v>-</v>
      </c>
      <c r="V4464" s="84" t="str">
        <f aca="false">IF(O4464="Not Used","-",VLOOKUP(D4464,FOLIOS,7,FALSE())&amp;H4464)</f>
        <v>-</v>
      </c>
      <c r="W4464" s="84" t="str">
        <f aca="false">IF(U4464="-","-",O4464&amp;E4464&amp;H4464)</f>
        <v>-</v>
      </c>
      <c r="X4464" s="85" t="str">
        <f aca="false">D4464&amp;G4464</f>
        <v>FT-CAND-ERMS-PRCTRANS:AECO/EMP</v>
      </c>
      <c r="AF4464" s="0" t="str">
        <f aca="false">D4464&amp;V4464</f>
        <v>FT-CAND-ERMS-PRC-</v>
      </c>
    </row>
    <row r="4465" customFormat="false" ht="12.75" hidden="false" customHeight="false" outlineLevel="0" collapsed="false">
      <c r="A4465" s="81" t="n">
        <v>36682</v>
      </c>
      <c r="B4465" s="82" t="s">
        <v>55</v>
      </c>
      <c r="C4465" s="82" t="s">
        <v>56</v>
      </c>
      <c r="D4465" s="82" t="s">
        <v>108</v>
      </c>
      <c r="E4465" s="82" t="s">
        <v>24</v>
      </c>
      <c r="F4465" s="81"/>
      <c r="G4465" s="82" t="s">
        <v>106</v>
      </c>
      <c r="H4465" s="90" t="n">
        <v>39479</v>
      </c>
      <c r="I4465" s="82" t="n">
        <v>0</v>
      </c>
      <c r="J4465" s="82" t="n">
        <v>0</v>
      </c>
      <c r="K4465" s="83" t="n">
        <f aca="false">IF(J4465=0,0,J4465/I4465)</f>
        <v>0</v>
      </c>
      <c r="L4465" s="83" t="n">
        <f aca="false">I4465/UOM</f>
        <v>0</v>
      </c>
      <c r="M4465" s="83" t="n">
        <f aca="false">J4465/UOM</f>
        <v>0</v>
      </c>
      <c r="N4465" s="84" t="str">
        <f aca="false">IF(F4465="P","PHY",IF(F4465="G","G",E4465))</f>
        <v>P</v>
      </c>
      <c r="O4465" s="84" t="str">
        <f aca="false">IF(ISNA(VLOOKUP(G4465,BadCanCurves,1,FALSE())),VLOOKUP(D4465,FOLIOS,6,FALSE()),"not used")</f>
        <v>not used</v>
      </c>
      <c r="P4465" s="84" t="n">
        <f aca="false">IF($N4465="P",VLOOKUP(H4465,PrcBuckets,2,FALSE()),0)</f>
        <v>13</v>
      </c>
      <c r="Q4465" s="84" t="n">
        <f aca="false">IF($N4465="D",VLOOKUP(H4465,BasisBuckets,2,FALSE()),0)</f>
        <v>0</v>
      </c>
      <c r="R4465" s="84" t="n">
        <f aca="false">IF($N4465="PHY",VLOOKUP(H4465,PGDBuckets,2,FALSE()),0)</f>
        <v>0</v>
      </c>
      <c r="S4465" s="84" t="n">
        <f aca="false">IF($N4465="G",VLOOKUP(H4465,PGDBuckets,2,FALSE()),0)</f>
        <v>0</v>
      </c>
      <c r="T4465" s="84" t="n">
        <f aca="false">SUM(P4465:S4465)</f>
        <v>13</v>
      </c>
      <c r="U4465" s="84" t="str">
        <f aca="false">IF(O4465="not used","-",O4465&amp;N4465&amp;T4465)</f>
        <v>-</v>
      </c>
      <c r="V4465" s="84" t="str">
        <f aca="false">IF(O4465="Not Used","-",VLOOKUP(D4465,FOLIOS,7,FALSE())&amp;H4465)</f>
        <v>-</v>
      </c>
      <c r="W4465" s="84" t="str">
        <f aca="false">IF(U4465="-","-",O4465&amp;E4465&amp;H4465)</f>
        <v>-</v>
      </c>
      <c r="X4465" s="85" t="str">
        <f aca="false">D4465&amp;G4465</f>
        <v>FT-CAND-ERMS-PRCTRANS:AECO/EMP</v>
      </c>
      <c r="AF4465" s="0" t="str">
        <f aca="false">D4465&amp;V4465</f>
        <v>FT-CAND-ERMS-PRC-</v>
      </c>
    </row>
    <row r="4466" customFormat="false" ht="12.75" hidden="false" customHeight="false" outlineLevel="0" collapsed="false">
      <c r="A4466" s="81" t="n">
        <v>36682</v>
      </c>
      <c r="B4466" s="82" t="s">
        <v>55</v>
      </c>
      <c r="C4466" s="82" t="s">
        <v>56</v>
      </c>
      <c r="D4466" s="82" t="s">
        <v>108</v>
      </c>
      <c r="E4466" s="82" t="s">
        <v>24</v>
      </c>
      <c r="F4466" s="81"/>
      <c r="G4466" s="82" t="s">
        <v>106</v>
      </c>
      <c r="H4466" s="90" t="n">
        <v>39508</v>
      </c>
      <c r="I4466" s="82" t="n">
        <v>0</v>
      </c>
      <c r="J4466" s="82" t="n">
        <v>0</v>
      </c>
      <c r="K4466" s="83" t="n">
        <f aca="false">IF(J4466=0,0,J4466/I4466)</f>
        <v>0</v>
      </c>
      <c r="L4466" s="83" t="n">
        <f aca="false">I4466/UOM</f>
        <v>0</v>
      </c>
      <c r="M4466" s="83" t="n">
        <f aca="false">J4466/UOM</f>
        <v>0</v>
      </c>
      <c r="N4466" s="84" t="str">
        <f aca="false">IF(F4466="P","PHY",IF(F4466="G","G",E4466))</f>
        <v>P</v>
      </c>
      <c r="O4466" s="84" t="str">
        <f aca="false">IF(ISNA(VLOOKUP(G4466,BadCanCurves,1,FALSE())),VLOOKUP(D4466,FOLIOS,6,FALSE()),"not used")</f>
        <v>not used</v>
      </c>
      <c r="P4466" s="84" t="n">
        <f aca="false">IF($N4466="P",VLOOKUP(H4466,PrcBuckets,2,FALSE()),0)</f>
        <v>13</v>
      </c>
      <c r="Q4466" s="84" t="n">
        <f aca="false">IF($N4466="D",VLOOKUP(H4466,BasisBuckets,2,FALSE()),0)</f>
        <v>0</v>
      </c>
      <c r="R4466" s="84" t="n">
        <f aca="false">IF($N4466="PHY",VLOOKUP(H4466,PGDBuckets,2,FALSE()),0)</f>
        <v>0</v>
      </c>
      <c r="S4466" s="84" t="n">
        <f aca="false">IF($N4466="G",VLOOKUP(H4466,PGDBuckets,2,FALSE()),0)</f>
        <v>0</v>
      </c>
      <c r="T4466" s="84" t="n">
        <f aca="false">SUM(P4466:S4466)</f>
        <v>13</v>
      </c>
      <c r="U4466" s="84" t="str">
        <f aca="false">IF(O4466="not used","-",O4466&amp;N4466&amp;T4466)</f>
        <v>-</v>
      </c>
      <c r="V4466" s="84" t="str">
        <f aca="false">IF(O4466="Not Used","-",VLOOKUP(D4466,FOLIOS,7,FALSE())&amp;H4466)</f>
        <v>-</v>
      </c>
      <c r="W4466" s="84" t="str">
        <f aca="false">IF(U4466="-","-",O4466&amp;E4466&amp;H4466)</f>
        <v>-</v>
      </c>
      <c r="X4466" s="85" t="str">
        <f aca="false">D4466&amp;G4466</f>
        <v>FT-CAND-ERMS-PRCTRANS:AECO/EMP</v>
      </c>
      <c r="AF4466" s="0" t="str">
        <f aca="false">D4466&amp;V4466</f>
        <v>FT-CAND-ERMS-PRC-</v>
      </c>
    </row>
    <row r="4467" customFormat="false" ht="12.75" hidden="false" customHeight="false" outlineLevel="0" collapsed="false">
      <c r="A4467" s="81" t="n">
        <v>36682</v>
      </c>
      <c r="B4467" s="82" t="s">
        <v>55</v>
      </c>
      <c r="C4467" s="82" t="s">
        <v>56</v>
      </c>
      <c r="D4467" s="82" t="s">
        <v>108</v>
      </c>
      <c r="E4467" s="82" t="s">
        <v>24</v>
      </c>
      <c r="F4467" s="81"/>
      <c r="G4467" s="82" t="s">
        <v>106</v>
      </c>
      <c r="H4467" s="90" t="n">
        <v>39539</v>
      </c>
      <c r="I4467" s="82" t="n">
        <v>0</v>
      </c>
      <c r="J4467" s="82" t="n">
        <v>0</v>
      </c>
      <c r="K4467" s="83" t="n">
        <f aca="false">IF(J4467=0,0,J4467/I4467)</f>
        <v>0</v>
      </c>
      <c r="L4467" s="83" t="n">
        <f aca="false">I4467/UOM</f>
        <v>0</v>
      </c>
      <c r="M4467" s="83" t="n">
        <f aca="false">J4467/UOM</f>
        <v>0</v>
      </c>
      <c r="N4467" s="84" t="str">
        <f aca="false">IF(F4467="P","PHY",IF(F4467="G","G",E4467))</f>
        <v>P</v>
      </c>
      <c r="O4467" s="84" t="str">
        <f aca="false">IF(ISNA(VLOOKUP(G4467,BadCanCurves,1,FALSE())),VLOOKUP(D4467,FOLIOS,6,FALSE()),"not used")</f>
        <v>not used</v>
      </c>
      <c r="P4467" s="84" t="n">
        <f aca="false">IF($N4467="P",VLOOKUP(H4467,PrcBuckets,2,FALSE()),0)</f>
        <v>13</v>
      </c>
      <c r="Q4467" s="84" t="n">
        <f aca="false">IF($N4467="D",VLOOKUP(H4467,BasisBuckets,2,FALSE()),0)</f>
        <v>0</v>
      </c>
      <c r="R4467" s="84" t="n">
        <f aca="false">IF($N4467="PHY",VLOOKUP(H4467,PGDBuckets,2,FALSE()),0)</f>
        <v>0</v>
      </c>
      <c r="S4467" s="84" t="n">
        <f aca="false">IF($N4467="G",VLOOKUP(H4467,PGDBuckets,2,FALSE()),0)</f>
        <v>0</v>
      </c>
      <c r="T4467" s="84" t="n">
        <f aca="false">SUM(P4467:S4467)</f>
        <v>13</v>
      </c>
      <c r="U4467" s="84" t="str">
        <f aca="false">IF(O4467="not used","-",O4467&amp;N4467&amp;T4467)</f>
        <v>-</v>
      </c>
      <c r="V4467" s="84" t="str">
        <f aca="false">IF(O4467="Not Used","-",VLOOKUP(D4467,FOLIOS,7,FALSE())&amp;H4467)</f>
        <v>-</v>
      </c>
      <c r="W4467" s="84" t="str">
        <f aca="false">IF(U4467="-","-",O4467&amp;E4467&amp;H4467)</f>
        <v>-</v>
      </c>
      <c r="X4467" s="85" t="str">
        <f aca="false">D4467&amp;G4467</f>
        <v>FT-CAND-ERMS-PRCTRANS:AECO/EMP</v>
      </c>
      <c r="AF4467" s="0" t="str">
        <f aca="false">D4467&amp;V4467</f>
        <v>FT-CAND-ERMS-PRC-</v>
      </c>
    </row>
    <row r="4468" customFormat="false" ht="12.75" hidden="false" customHeight="false" outlineLevel="0" collapsed="false">
      <c r="A4468" s="81" t="n">
        <v>36682</v>
      </c>
      <c r="B4468" s="82" t="s">
        <v>55</v>
      </c>
      <c r="C4468" s="82" t="s">
        <v>56</v>
      </c>
      <c r="D4468" s="82" t="s">
        <v>108</v>
      </c>
      <c r="E4468" s="82" t="s">
        <v>24</v>
      </c>
      <c r="F4468" s="81"/>
      <c r="G4468" s="82" t="s">
        <v>106</v>
      </c>
      <c r="H4468" s="90" t="n">
        <v>39569</v>
      </c>
      <c r="I4468" s="82" t="n">
        <v>0</v>
      </c>
      <c r="J4468" s="82" t="n">
        <v>0</v>
      </c>
      <c r="K4468" s="83" t="n">
        <f aca="false">IF(J4468=0,0,J4468/I4468)</f>
        <v>0</v>
      </c>
      <c r="L4468" s="83" t="n">
        <f aca="false">I4468/UOM</f>
        <v>0</v>
      </c>
      <c r="M4468" s="83" t="n">
        <f aca="false">J4468/UOM</f>
        <v>0</v>
      </c>
      <c r="N4468" s="84" t="str">
        <f aca="false">IF(F4468="P","PHY",IF(F4468="G","G",E4468))</f>
        <v>P</v>
      </c>
      <c r="O4468" s="84" t="str">
        <f aca="false">IF(ISNA(VLOOKUP(G4468,BadCanCurves,1,FALSE())),VLOOKUP(D4468,FOLIOS,6,FALSE()),"not used")</f>
        <v>not used</v>
      </c>
      <c r="P4468" s="84" t="n">
        <f aca="false">IF($N4468="P",VLOOKUP(H4468,PrcBuckets,2,FALSE()),0)</f>
        <v>13</v>
      </c>
      <c r="Q4468" s="84" t="n">
        <f aca="false">IF($N4468="D",VLOOKUP(H4468,BasisBuckets,2,FALSE()),0)</f>
        <v>0</v>
      </c>
      <c r="R4468" s="84" t="n">
        <f aca="false">IF($N4468="PHY",VLOOKUP(H4468,PGDBuckets,2,FALSE()),0)</f>
        <v>0</v>
      </c>
      <c r="S4468" s="84" t="n">
        <f aca="false">IF($N4468="G",VLOOKUP(H4468,PGDBuckets,2,FALSE()),0)</f>
        <v>0</v>
      </c>
      <c r="T4468" s="84" t="n">
        <f aca="false">SUM(P4468:S4468)</f>
        <v>13</v>
      </c>
      <c r="U4468" s="84" t="str">
        <f aca="false">IF(O4468="not used","-",O4468&amp;N4468&amp;T4468)</f>
        <v>-</v>
      </c>
      <c r="V4468" s="84" t="str">
        <f aca="false">IF(O4468="Not Used","-",VLOOKUP(D4468,FOLIOS,7,FALSE())&amp;H4468)</f>
        <v>-</v>
      </c>
      <c r="W4468" s="84" t="str">
        <f aca="false">IF(U4468="-","-",O4468&amp;E4468&amp;H4468)</f>
        <v>-</v>
      </c>
      <c r="X4468" s="85" t="str">
        <f aca="false">D4468&amp;G4468</f>
        <v>FT-CAND-ERMS-PRCTRANS:AECO/EMP</v>
      </c>
      <c r="AF4468" s="0" t="str">
        <f aca="false">D4468&amp;V4468</f>
        <v>FT-CAND-ERMS-PRC-</v>
      </c>
    </row>
    <row r="4469" customFormat="false" ht="12.75" hidden="false" customHeight="false" outlineLevel="0" collapsed="false">
      <c r="A4469" s="81" t="n">
        <v>36682</v>
      </c>
      <c r="B4469" s="82" t="s">
        <v>55</v>
      </c>
      <c r="C4469" s="82" t="s">
        <v>56</v>
      </c>
      <c r="D4469" s="82" t="s">
        <v>108</v>
      </c>
      <c r="E4469" s="82" t="s">
        <v>24</v>
      </c>
      <c r="F4469" s="81"/>
      <c r="G4469" s="82" t="s">
        <v>106</v>
      </c>
      <c r="H4469" s="90" t="n">
        <v>39600</v>
      </c>
      <c r="I4469" s="82" t="n">
        <v>0</v>
      </c>
      <c r="J4469" s="82" t="n">
        <v>0</v>
      </c>
      <c r="K4469" s="83" t="n">
        <f aca="false">IF(J4469=0,0,J4469/I4469)</f>
        <v>0</v>
      </c>
      <c r="L4469" s="83" t="n">
        <f aca="false">I4469/UOM</f>
        <v>0</v>
      </c>
      <c r="M4469" s="83" t="n">
        <f aca="false">J4469/UOM</f>
        <v>0</v>
      </c>
      <c r="N4469" s="84" t="str">
        <f aca="false">IF(F4469="P","PHY",IF(F4469="G","G",E4469))</f>
        <v>P</v>
      </c>
      <c r="O4469" s="84" t="str">
        <f aca="false">IF(ISNA(VLOOKUP(G4469,BadCanCurves,1,FALSE())),VLOOKUP(D4469,FOLIOS,6,FALSE()),"not used")</f>
        <v>not used</v>
      </c>
      <c r="P4469" s="84" t="n">
        <f aca="false">IF($N4469="P",VLOOKUP(H4469,PrcBuckets,2,FALSE()),0)</f>
        <v>13</v>
      </c>
      <c r="Q4469" s="84" t="n">
        <f aca="false">IF($N4469="D",VLOOKUP(H4469,BasisBuckets,2,FALSE()),0)</f>
        <v>0</v>
      </c>
      <c r="R4469" s="84" t="n">
        <f aca="false">IF($N4469="PHY",VLOOKUP(H4469,PGDBuckets,2,FALSE()),0)</f>
        <v>0</v>
      </c>
      <c r="S4469" s="84" t="n">
        <f aca="false">IF($N4469="G",VLOOKUP(H4469,PGDBuckets,2,FALSE()),0)</f>
        <v>0</v>
      </c>
      <c r="T4469" s="84" t="n">
        <f aca="false">SUM(P4469:S4469)</f>
        <v>13</v>
      </c>
      <c r="U4469" s="84" t="str">
        <f aca="false">IF(O4469="not used","-",O4469&amp;N4469&amp;T4469)</f>
        <v>-</v>
      </c>
      <c r="V4469" s="84" t="str">
        <f aca="false">IF(O4469="Not Used","-",VLOOKUP(D4469,FOLIOS,7,FALSE())&amp;H4469)</f>
        <v>-</v>
      </c>
      <c r="W4469" s="84" t="str">
        <f aca="false">IF(U4469="-","-",O4469&amp;E4469&amp;H4469)</f>
        <v>-</v>
      </c>
      <c r="X4469" s="85" t="str">
        <f aca="false">D4469&amp;G4469</f>
        <v>FT-CAND-ERMS-PRCTRANS:AECO/EMP</v>
      </c>
      <c r="AF4469" s="0" t="str">
        <f aca="false">D4469&amp;V4469</f>
        <v>FT-CAND-ERMS-PRC-</v>
      </c>
    </row>
    <row r="4470" customFormat="false" ht="12.75" hidden="false" customHeight="false" outlineLevel="0" collapsed="false">
      <c r="A4470" s="81" t="n">
        <v>36682</v>
      </c>
      <c r="B4470" s="82" t="s">
        <v>55</v>
      </c>
      <c r="C4470" s="82" t="s">
        <v>56</v>
      </c>
      <c r="D4470" s="82" t="s">
        <v>108</v>
      </c>
      <c r="E4470" s="82" t="s">
        <v>24</v>
      </c>
      <c r="F4470" s="81"/>
      <c r="G4470" s="82" t="s">
        <v>106</v>
      </c>
      <c r="H4470" s="90" t="n">
        <v>39630</v>
      </c>
      <c r="I4470" s="82" t="n">
        <v>0</v>
      </c>
      <c r="J4470" s="82" t="n">
        <v>0</v>
      </c>
      <c r="K4470" s="83" t="n">
        <f aca="false">IF(J4470=0,0,J4470/I4470)</f>
        <v>0</v>
      </c>
      <c r="L4470" s="83" t="n">
        <f aca="false">I4470/UOM</f>
        <v>0</v>
      </c>
      <c r="M4470" s="83" t="n">
        <f aca="false">J4470/UOM</f>
        <v>0</v>
      </c>
      <c r="N4470" s="84" t="str">
        <f aca="false">IF(F4470="P","PHY",IF(F4470="G","G",E4470))</f>
        <v>P</v>
      </c>
      <c r="O4470" s="84" t="str">
        <f aca="false">IF(ISNA(VLOOKUP(G4470,BadCanCurves,1,FALSE())),VLOOKUP(D4470,FOLIOS,6,FALSE()),"not used")</f>
        <v>not used</v>
      </c>
      <c r="P4470" s="84" t="n">
        <f aca="false">IF($N4470="P",VLOOKUP(H4470,PrcBuckets,2,FALSE()),0)</f>
        <v>13</v>
      </c>
      <c r="Q4470" s="84" t="n">
        <f aca="false">IF($N4470="D",VLOOKUP(H4470,BasisBuckets,2,FALSE()),0)</f>
        <v>0</v>
      </c>
      <c r="R4470" s="84" t="n">
        <f aca="false">IF($N4470="PHY",VLOOKUP(H4470,PGDBuckets,2,FALSE()),0)</f>
        <v>0</v>
      </c>
      <c r="S4470" s="84" t="n">
        <f aca="false">IF($N4470="G",VLOOKUP(H4470,PGDBuckets,2,FALSE()),0)</f>
        <v>0</v>
      </c>
      <c r="T4470" s="84" t="n">
        <f aca="false">SUM(P4470:S4470)</f>
        <v>13</v>
      </c>
      <c r="U4470" s="84" t="str">
        <f aca="false">IF(O4470="not used","-",O4470&amp;N4470&amp;T4470)</f>
        <v>-</v>
      </c>
      <c r="V4470" s="84" t="str">
        <f aca="false">IF(O4470="Not Used","-",VLOOKUP(D4470,FOLIOS,7,FALSE())&amp;H4470)</f>
        <v>-</v>
      </c>
      <c r="W4470" s="84" t="str">
        <f aca="false">IF(U4470="-","-",O4470&amp;E4470&amp;H4470)</f>
        <v>-</v>
      </c>
      <c r="X4470" s="85" t="str">
        <f aca="false">D4470&amp;G4470</f>
        <v>FT-CAND-ERMS-PRCTRANS:AECO/EMP</v>
      </c>
      <c r="AF4470" s="0" t="str">
        <f aca="false">D4470&amp;V4470</f>
        <v>FT-CAND-ERMS-PRC-</v>
      </c>
    </row>
    <row r="4471" customFormat="false" ht="12.75" hidden="false" customHeight="false" outlineLevel="0" collapsed="false">
      <c r="A4471" s="81" t="n">
        <v>36682</v>
      </c>
      <c r="B4471" s="82" t="s">
        <v>55</v>
      </c>
      <c r="C4471" s="82" t="s">
        <v>56</v>
      </c>
      <c r="D4471" s="82" t="s">
        <v>108</v>
      </c>
      <c r="E4471" s="82" t="s">
        <v>24</v>
      </c>
      <c r="F4471" s="81"/>
      <c r="G4471" s="82" t="s">
        <v>106</v>
      </c>
      <c r="H4471" s="90" t="n">
        <v>39661</v>
      </c>
      <c r="I4471" s="82" t="n">
        <v>0</v>
      </c>
      <c r="J4471" s="82" t="n">
        <v>0</v>
      </c>
      <c r="K4471" s="83" t="n">
        <f aca="false">IF(J4471=0,0,J4471/I4471)</f>
        <v>0</v>
      </c>
      <c r="L4471" s="83" t="n">
        <f aca="false">I4471/UOM</f>
        <v>0</v>
      </c>
      <c r="M4471" s="83" t="n">
        <f aca="false">J4471/UOM</f>
        <v>0</v>
      </c>
      <c r="N4471" s="84" t="str">
        <f aca="false">IF(F4471="P","PHY",IF(F4471="G","G",E4471))</f>
        <v>P</v>
      </c>
      <c r="O4471" s="84" t="str">
        <f aca="false">IF(ISNA(VLOOKUP(G4471,BadCanCurves,1,FALSE())),VLOOKUP(D4471,FOLIOS,6,FALSE()),"not used")</f>
        <v>not used</v>
      </c>
      <c r="P4471" s="84" t="n">
        <f aca="false">IF($N4471="P",VLOOKUP(H4471,PrcBuckets,2,FALSE()),0)</f>
        <v>13</v>
      </c>
      <c r="Q4471" s="84" t="n">
        <f aca="false">IF($N4471="D",VLOOKUP(H4471,BasisBuckets,2,FALSE()),0)</f>
        <v>0</v>
      </c>
      <c r="R4471" s="84" t="n">
        <f aca="false">IF($N4471="PHY",VLOOKUP(H4471,PGDBuckets,2,FALSE()),0)</f>
        <v>0</v>
      </c>
      <c r="S4471" s="84" t="n">
        <f aca="false">IF($N4471="G",VLOOKUP(H4471,PGDBuckets,2,FALSE()),0)</f>
        <v>0</v>
      </c>
      <c r="T4471" s="84" t="n">
        <f aca="false">SUM(P4471:S4471)</f>
        <v>13</v>
      </c>
      <c r="U4471" s="84" t="str">
        <f aca="false">IF(O4471="not used","-",O4471&amp;N4471&amp;T4471)</f>
        <v>-</v>
      </c>
      <c r="V4471" s="84" t="str">
        <f aca="false">IF(O4471="Not Used","-",VLOOKUP(D4471,FOLIOS,7,FALSE())&amp;H4471)</f>
        <v>-</v>
      </c>
      <c r="W4471" s="84" t="str">
        <f aca="false">IF(U4471="-","-",O4471&amp;E4471&amp;H4471)</f>
        <v>-</v>
      </c>
      <c r="X4471" s="85" t="str">
        <f aca="false">D4471&amp;G4471</f>
        <v>FT-CAND-ERMS-PRCTRANS:AECO/EMP</v>
      </c>
      <c r="AF4471" s="0" t="str">
        <f aca="false">D4471&amp;V4471</f>
        <v>FT-CAND-ERMS-PRC-</v>
      </c>
    </row>
    <row r="4472" customFormat="false" ht="12.75" hidden="false" customHeight="false" outlineLevel="0" collapsed="false">
      <c r="A4472" s="81" t="n">
        <v>36682</v>
      </c>
      <c r="B4472" s="82" t="s">
        <v>55</v>
      </c>
      <c r="C4472" s="82" t="s">
        <v>56</v>
      </c>
      <c r="D4472" s="82" t="s">
        <v>108</v>
      </c>
      <c r="E4472" s="82" t="s">
        <v>24</v>
      </c>
      <c r="F4472" s="81"/>
      <c r="G4472" s="82" t="s">
        <v>106</v>
      </c>
      <c r="H4472" s="90" t="n">
        <v>39692</v>
      </c>
      <c r="I4472" s="82" t="n">
        <v>0</v>
      </c>
      <c r="J4472" s="82" t="n">
        <v>0</v>
      </c>
      <c r="K4472" s="83" t="n">
        <f aca="false">IF(J4472=0,0,J4472/I4472)</f>
        <v>0</v>
      </c>
      <c r="L4472" s="83" t="n">
        <f aca="false">I4472/UOM</f>
        <v>0</v>
      </c>
      <c r="M4472" s="83" t="n">
        <f aca="false">J4472/UOM</f>
        <v>0</v>
      </c>
      <c r="N4472" s="84" t="str">
        <f aca="false">IF(F4472="P","PHY",IF(F4472="G","G",E4472))</f>
        <v>P</v>
      </c>
      <c r="O4472" s="84" t="str">
        <f aca="false">IF(ISNA(VLOOKUP(G4472,BadCanCurves,1,FALSE())),VLOOKUP(D4472,FOLIOS,6,FALSE()),"not used")</f>
        <v>not used</v>
      </c>
      <c r="P4472" s="84" t="n">
        <f aca="false">IF($N4472="P",VLOOKUP(H4472,PrcBuckets,2,FALSE()),0)</f>
        <v>13</v>
      </c>
      <c r="Q4472" s="84" t="n">
        <f aca="false">IF($N4472="D",VLOOKUP(H4472,BasisBuckets,2,FALSE()),0)</f>
        <v>0</v>
      </c>
      <c r="R4472" s="84" t="n">
        <f aca="false">IF($N4472="PHY",VLOOKUP(H4472,PGDBuckets,2,FALSE()),0)</f>
        <v>0</v>
      </c>
      <c r="S4472" s="84" t="n">
        <f aca="false">IF($N4472="G",VLOOKUP(H4472,PGDBuckets,2,FALSE()),0)</f>
        <v>0</v>
      </c>
      <c r="T4472" s="84" t="n">
        <f aca="false">SUM(P4472:S4472)</f>
        <v>13</v>
      </c>
      <c r="U4472" s="84" t="str">
        <f aca="false">IF(O4472="not used","-",O4472&amp;N4472&amp;T4472)</f>
        <v>-</v>
      </c>
      <c r="V4472" s="84" t="str">
        <f aca="false">IF(O4472="Not Used","-",VLOOKUP(D4472,FOLIOS,7,FALSE())&amp;H4472)</f>
        <v>-</v>
      </c>
      <c r="W4472" s="84" t="str">
        <f aca="false">IF(U4472="-","-",O4472&amp;E4472&amp;H4472)</f>
        <v>-</v>
      </c>
      <c r="X4472" s="85" t="str">
        <f aca="false">D4472&amp;G4472</f>
        <v>FT-CAND-ERMS-PRCTRANS:AECO/EMP</v>
      </c>
      <c r="AF4472" s="0" t="str">
        <f aca="false">D4472&amp;V4472</f>
        <v>FT-CAND-ERMS-PRC-</v>
      </c>
    </row>
    <row r="4473" customFormat="false" ht="12.75" hidden="false" customHeight="false" outlineLevel="0" collapsed="false">
      <c r="A4473" s="81" t="n">
        <v>36682</v>
      </c>
      <c r="B4473" s="82" t="s">
        <v>55</v>
      </c>
      <c r="C4473" s="82" t="s">
        <v>56</v>
      </c>
      <c r="D4473" s="82" t="s">
        <v>108</v>
      </c>
      <c r="E4473" s="82" t="s">
        <v>24</v>
      </c>
      <c r="F4473" s="81"/>
      <c r="G4473" s="82" t="s">
        <v>106</v>
      </c>
      <c r="H4473" s="90" t="n">
        <v>39722</v>
      </c>
      <c r="I4473" s="82" t="n">
        <v>0</v>
      </c>
      <c r="J4473" s="82" t="n">
        <v>0</v>
      </c>
      <c r="K4473" s="83" t="n">
        <f aca="false">IF(J4473=0,0,J4473/I4473)</f>
        <v>0</v>
      </c>
      <c r="L4473" s="83" t="n">
        <f aca="false">I4473/UOM</f>
        <v>0</v>
      </c>
      <c r="M4473" s="83" t="n">
        <f aca="false">J4473/UOM</f>
        <v>0</v>
      </c>
      <c r="N4473" s="84" t="str">
        <f aca="false">IF(F4473="P","PHY",IF(F4473="G","G",E4473))</f>
        <v>P</v>
      </c>
      <c r="O4473" s="84" t="str">
        <f aca="false">IF(ISNA(VLOOKUP(G4473,BadCanCurves,1,FALSE())),VLOOKUP(D4473,FOLIOS,6,FALSE()),"not used")</f>
        <v>not used</v>
      </c>
      <c r="P4473" s="84" t="n">
        <f aca="false">IF($N4473="P",VLOOKUP(H4473,PrcBuckets,2,FALSE()),0)</f>
        <v>13</v>
      </c>
      <c r="Q4473" s="84" t="n">
        <f aca="false">IF($N4473="D",VLOOKUP(H4473,BasisBuckets,2,FALSE()),0)</f>
        <v>0</v>
      </c>
      <c r="R4473" s="84" t="n">
        <f aca="false">IF($N4473="PHY",VLOOKUP(H4473,PGDBuckets,2,FALSE()),0)</f>
        <v>0</v>
      </c>
      <c r="S4473" s="84" t="n">
        <f aca="false">IF($N4473="G",VLOOKUP(H4473,PGDBuckets,2,FALSE()),0)</f>
        <v>0</v>
      </c>
      <c r="T4473" s="84" t="n">
        <f aca="false">SUM(P4473:S4473)</f>
        <v>13</v>
      </c>
      <c r="U4473" s="84" t="str">
        <f aca="false">IF(O4473="not used","-",O4473&amp;N4473&amp;T4473)</f>
        <v>-</v>
      </c>
      <c r="V4473" s="84" t="str">
        <f aca="false">IF(O4473="Not Used","-",VLOOKUP(D4473,FOLIOS,7,FALSE())&amp;H4473)</f>
        <v>-</v>
      </c>
      <c r="W4473" s="84" t="str">
        <f aca="false">IF(U4473="-","-",O4473&amp;E4473&amp;H4473)</f>
        <v>-</v>
      </c>
      <c r="X4473" s="85" t="str">
        <f aca="false">D4473&amp;G4473</f>
        <v>FT-CAND-ERMS-PRCTRANS:AECO/EMP</v>
      </c>
      <c r="AF4473" s="0" t="str">
        <f aca="false">D4473&amp;V4473</f>
        <v>FT-CAND-ERMS-PRC-</v>
      </c>
    </row>
    <row r="4474" customFormat="false" ht="12.75" hidden="false" customHeight="false" outlineLevel="0" collapsed="false">
      <c r="A4474" s="81" t="n">
        <v>36682</v>
      </c>
      <c r="B4474" s="82" t="s">
        <v>55</v>
      </c>
      <c r="C4474" s="82" t="s">
        <v>56</v>
      </c>
      <c r="D4474" s="82" t="s">
        <v>108</v>
      </c>
      <c r="E4474" s="82" t="s">
        <v>24</v>
      </c>
      <c r="F4474" s="81"/>
      <c r="G4474" s="82" t="s">
        <v>106</v>
      </c>
      <c r="H4474" s="90" t="n">
        <v>39753</v>
      </c>
      <c r="I4474" s="82" t="n">
        <v>0</v>
      </c>
      <c r="J4474" s="82" t="n">
        <v>0</v>
      </c>
      <c r="K4474" s="83" t="n">
        <f aca="false">IF(J4474=0,0,J4474/I4474)</f>
        <v>0</v>
      </c>
      <c r="L4474" s="83" t="n">
        <f aca="false">I4474/UOM</f>
        <v>0</v>
      </c>
      <c r="M4474" s="83" t="n">
        <f aca="false">J4474/UOM</f>
        <v>0</v>
      </c>
      <c r="N4474" s="84" t="str">
        <f aca="false">IF(F4474="P","PHY",IF(F4474="G","G",E4474))</f>
        <v>P</v>
      </c>
      <c r="O4474" s="84" t="str">
        <f aca="false">IF(ISNA(VLOOKUP(G4474,BadCanCurves,1,FALSE())),VLOOKUP(D4474,FOLIOS,6,FALSE()),"not used")</f>
        <v>not used</v>
      </c>
      <c r="P4474" s="84" t="n">
        <f aca="false">IF($N4474="P",VLOOKUP(H4474,PrcBuckets,2,FALSE()),0)</f>
        <v>13</v>
      </c>
      <c r="Q4474" s="84" t="n">
        <f aca="false">IF($N4474="D",VLOOKUP(H4474,BasisBuckets,2,FALSE()),0)</f>
        <v>0</v>
      </c>
      <c r="R4474" s="84" t="n">
        <f aca="false">IF($N4474="PHY",VLOOKUP(H4474,PGDBuckets,2,FALSE()),0)</f>
        <v>0</v>
      </c>
      <c r="S4474" s="84" t="n">
        <f aca="false">IF($N4474="G",VLOOKUP(H4474,PGDBuckets,2,FALSE()),0)</f>
        <v>0</v>
      </c>
      <c r="T4474" s="84" t="n">
        <f aca="false">SUM(P4474:S4474)</f>
        <v>13</v>
      </c>
      <c r="U4474" s="84" t="str">
        <f aca="false">IF(O4474="not used","-",O4474&amp;N4474&amp;T4474)</f>
        <v>-</v>
      </c>
      <c r="V4474" s="84" t="str">
        <f aca="false">IF(O4474="Not Used","-",VLOOKUP(D4474,FOLIOS,7,FALSE())&amp;H4474)</f>
        <v>-</v>
      </c>
      <c r="W4474" s="84" t="str">
        <f aca="false">IF(U4474="-","-",O4474&amp;E4474&amp;H4474)</f>
        <v>-</v>
      </c>
      <c r="X4474" s="85" t="str">
        <f aca="false">D4474&amp;G4474</f>
        <v>FT-CAND-ERMS-PRCTRANS:AECO/EMP</v>
      </c>
      <c r="AF4474" s="0" t="str">
        <f aca="false">D4474&amp;V4474</f>
        <v>FT-CAND-ERMS-PRC-</v>
      </c>
    </row>
    <row r="4475" customFormat="false" ht="12.75" hidden="false" customHeight="false" outlineLevel="0" collapsed="false">
      <c r="A4475" s="81" t="n">
        <v>36682</v>
      </c>
      <c r="B4475" s="82" t="s">
        <v>55</v>
      </c>
      <c r="C4475" s="82" t="s">
        <v>56</v>
      </c>
      <c r="D4475" s="82" t="s">
        <v>108</v>
      </c>
      <c r="E4475" s="82" t="s">
        <v>24</v>
      </c>
      <c r="F4475" s="81"/>
      <c r="G4475" s="82" t="s">
        <v>106</v>
      </c>
      <c r="H4475" s="90" t="n">
        <v>39783</v>
      </c>
      <c r="I4475" s="82" t="n">
        <v>0</v>
      </c>
      <c r="J4475" s="82" t="n">
        <v>0</v>
      </c>
      <c r="K4475" s="83" t="n">
        <f aca="false">IF(J4475=0,0,J4475/I4475)</f>
        <v>0</v>
      </c>
      <c r="L4475" s="83" t="n">
        <f aca="false">I4475/UOM</f>
        <v>0</v>
      </c>
      <c r="M4475" s="83" t="n">
        <f aca="false">J4475/UOM</f>
        <v>0</v>
      </c>
      <c r="N4475" s="84" t="str">
        <f aca="false">IF(F4475="P","PHY",IF(F4475="G","G",E4475))</f>
        <v>P</v>
      </c>
      <c r="O4475" s="84" t="str">
        <f aca="false">IF(ISNA(VLOOKUP(G4475,BadCanCurves,1,FALSE())),VLOOKUP(D4475,FOLIOS,6,FALSE()),"not used")</f>
        <v>not used</v>
      </c>
      <c r="P4475" s="84" t="n">
        <f aca="false">IF($N4475="P",VLOOKUP(H4475,PrcBuckets,2,FALSE()),0)</f>
        <v>13</v>
      </c>
      <c r="Q4475" s="84" t="n">
        <f aca="false">IF($N4475="D",VLOOKUP(H4475,BasisBuckets,2,FALSE()),0)</f>
        <v>0</v>
      </c>
      <c r="R4475" s="84" t="n">
        <f aca="false">IF($N4475="PHY",VLOOKUP(H4475,PGDBuckets,2,FALSE()),0)</f>
        <v>0</v>
      </c>
      <c r="S4475" s="84" t="n">
        <f aca="false">IF($N4475="G",VLOOKUP(H4475,PGDBuckets,2,FALSE()),0)</f>
        <v>0</v>
      </c>
      <c r="T4475" s="84" t="n">
        <f aca="false">SUM(P4475:S4475)</f>
        <v>13</v>
      </c>
      <c r="U4475" s="84" t="str">
        <f aca="false">IF(O4475="not used","-",O4475&amp;N4475&amp;T4475)</f>
        <v>-</v>
      </c>
      <c r="V4475" s="84" t="str">
        <f aca="false">IF(O4475="Not Used","-",VLOOKUP(D4475,FOLIOS,7,FALSE())&amp;H4475)</f>
        <v>-</v>
      </c>
      <c r="W4475" s="84" t="str">
        <f aca="false">IF(U4475="-","-",O4475&amp;E4475&amp;H4475)</f>
        <v>-</v>
      </c>
      <c r="X4475" s="85" t="str">
        <f aca="false">D4475&amp;G4475</f>
        <v>FT-CAND-ERMS-PRCTRANS:AECO/EMP</v>
      </c>
      <c r="AF4475" s="0" t="str">
        <f aca="false">D4475&amp;V4475</f>
        <v>FT-CAND-ERMS-PRC-</v>
      </c>
    </row>
    <row r="4476" customFormat="false" ht="12.75" hidden="false" customHeight="false" outlineLevel="0" collapsed="false">
      <c r="A4476" s="81" t="n">
        <v>36682</v>
      </c>
      <c r="B4476" s="82" t="s">
        <v>55</v>
      </c>
      <c r="C4476" s="82" t="s">
        <v>56</v>
      </c>
      <c r="D4476" s="82" t="s">
        <v>108</v>
      </c>
      <c r="E4476" s="82" t="s">
        <v>24</v>
      </c>
      <c r="F4476" s="81"/>
      <c r="G4476" s="82" t="s">
        <v>106</v>
      </c>
      <c r="H4476" s="90" t="n">
        <v>39814</v>
      </c>
      <c r="I4476" s="82" t="n">
        <v>0</v>
      </c>
      <c r="J4476" s="82" t="n">
        <v>0</v>
      </c>
      <c r="K4476" s="83" t="n">
        <f aca="false">IF(J4476=0,0,J4476/I4476)</f>
        <v>0</v>
      </c>
      <c r="L4476" s="83" t="n">
        <f aca="false">I4476/UOM</f>
        <v>0</v>
      </c>
      <c r="M4476" s="83" t="n">
        <f aca="false">J4476/UOM</f>
        <v>0</v>
      </c>
      <c r="N4476" s="84" t="str">
        <f aca="false">IF(F4476="P","PHY",IF(F4476="G","G",E4476))</f>
        <v>P</v>
      </c>
      <c r="O4476" s="84" t="str">
        <f aca="false">IF(ISNA(VLOOKUP(G4476,BadCanCurves,1,FALSE())),VLOOKUP(D4476,FOLIOS,6,FALSE()),"not used")</f>
        <v>not used</v>
      </c>
      <c r="P4476" s="84" t="n">
        <f aca="false">IF($N4476="P",VLOOKUP(H4476,PrcBuckets,2,FALSE()),0)</f>
        <v>13</v>
      </c>
      <c r="Q4476" s="84" t="n">
        <f aca="false">IF($N4476="D",VLOOKUP(H4476,BasisBuckets,2,FALSE()),0)</f>
        <v>0</v>
      </c>
      <c r="R4476" s="84" t="n">
        <f aca="false">IF($N4476="PHY",VLOOKUP(H4476,PGDBuckets,2,FALSE()),0)</f>
        <v>0</v>
      </c>
      <c r="S4476" s="84" t="n">
        <f aca="false">IF($N4476="G",VLOOKUP(H4476,PGDBuckets,2,FALSE()),0)</f>
        <v>0</v>
      </c>
      <c r="T4476" s="84" t="n">
        <f aca="false">SUM(P4476:S4476)</f>
        <v>13</v>
      </c>
      <c r="U4476" s="84" t="str">
        <f aca="false">IF(O4476="not used","-",O4476&amp;N4476&amp;T4476)</f>
        <v>-</v>
      </c>
      <c r="V4476" s="84" t="str">
        <f aca="false">IF(O4476="Not Used","-",VLOOKUP(D4476,FOLIOS,7,FALSE())&amp;H4476)</f>
        <v>-</v>
      </c>
      <c r="W4476" s="84" t="str">
        <f aca="false">IF(U4476="-","-",O4476&amp;E4476&amp;H4476)</f>
        <v>-</v>
      </c>
      <c r="X4476" s="85" t="str">
        <f aca="false">D4476&amp;G4476</f>
        <v>FT-CAND-ERMS-PRCTRANS:AECO/EMP</v>
      </c>
      <c r="AF4476" s="0" t="str">
        <f aca="false">D4476&amp;V4476</f>
        <v>FT-CAND-ERMS-PRC-</v>
      </c>
    </row>
    <row r="4477" customFormat="false" ht="12.75" hidden="false" customHeight="false" outlineLevel="0" collapsed="false">
      <c r="A4477" s="81" t="n">
        <v>36682</v>
      </c>
      <c r="B4477" s="82" t="s">
        <v>55</v>
      </c>
      <c r="C4477" s="82" t="s">
        <v>56</v>
      </c>
      <c r="D4477" s="82" t="s">
        <v>108</v>
      </c>
      <c r="E4477" s="82" t="s">
        <v>24</v>
      </c>
      <c r="F4477" s="81"/>
      <c r="G4477" s="82" t="s">
        <v>106</v>
      </c>
      <c r="H4477" s="90" t="n">
        <v>39845</v>
      </c>
      <c r="I4477" s="82" t="n">
        <v>0</v>
      </c>
      <c r="J4477" s="82" t="n">
        <v>0</v>
      </c>
      <c r="K4477" s="83" t="n">
        <f aca="false">IF(J4477=0,0,J4477/I4477)</f>
        <v>0</v>
      </c>
      <c r="L4477" s="83" t="n">
        <f aca="false">I4477/UOM</f>
        <v>0</v>
      </c>
      <c r="M4477" s="83" t="n">
        <f aca="false">J4477/UOM</f>
        <v>0</v>
      </c>
      <c r="N4477" s="84" t="str">
        <f aca="false">IF(F4477="P","PHY",IF(F4477="G","G",E4477))</f>
        <v>P</v>
      </c>
      <c r="O4477" s="84" t="str">
        <f aca="false">IF(ISNA(VLOOKUP(G4477,BadCanCurves,1,FALSE())),VLOOKUP(D4477,FOLIOS,6,FALSE()),"not used")</f>
        <v>not used</v>
      </c>
      <c r="P4477" s="84" t="n">
        <f aca="false">IF($N4477="P",VLOOKUP(H4477,PrcBuckets,2,FALSE()),0)</f>
        <v>13</v>
      </c>
      <c r="Q4477" s="84" t="n">
        <f aca="false">IF($N4477="D",VLOOKUP(H4477,BasisBuckets,2,FALSE()),0)</f>
        <v>0</v>
      </c>
      <c r="R4477" s="84" t="n">
        <f aca="false">IF($N4477="PHY",VLOOKUP(H4477,PGDBuckets,2,FALSE()),0)</f>
        <v>0</v>
      </c>
      <c r="S4477" s="84" t="n">
        <f aca="false">IF($N4477="G",VLOOKUP(H4477,PGDBuckets,2,FALSE()),0)</f>
        <v>0</v>
      </c>
      <c r="T4477" s="84" t="n">
        <f aca="false">SUM(P4477:S4477)</f>
        <v>13</v>
      </c>
      <c r="U4477" s="84" t="str">
        <f aca="false">IF(O4477="not used","-",O4477&amp;N4477&amp;T4477)</f>
        <v>-</v>
      </c>
      <c r="V4477" s="84" t="str">
        <f aca="false">IF(O4477="Not Used","-",VLOOKUP(D4477,FOLIOS,7,FALSE())&amp;H4477)</f>
        <v>-</v>
      </c>
      <c r="W4477" s="84" t="str">
        <f aca="false">IF(U4477="-","-",O4477&amp;E4477&amp;H4477)</f>
        <v>-</v>
      </c>
      <c r="X4477" s="85" t="str">
        <f aca="false">D4477&amp;G4477</f>
        <v>FT-CAND-ERMS-PRCTRANS:AECO/EMP</v>
      </c>
      <c r="AF4477" s="0" t="str">
        <f aca="false">D4477&amp;V4477</f>
        <v>FT-CAND-ERMS-PRC-</v>
      </c>
    </row>
    <row r="4478" customFormat="false" ht="12.75" hidden="false" customHeight="false" outlineLevel="0" collapsed="false">
      <c r="A4478" s="81" t="n">
        <v>36682</v>
      </c>
      <c r="B4478" s="82" t="s">
        <v>55</v>
      </c>
      <c r="C4478" s="82" t="s">
        <v>56</v>
      </c>
      <c r="D4478" s="82" t="s">
        <v>108</v>
      </c>
      <c r="E4478" s="82" t="s">
        <v>24</v>
      </c>
      <c r="F4478" s="81"/>
      <c r="G4478" s="82" t="s">
        <v>106</v>
      </c>
      <c r="H4478" s="90" t="n">
        <v>39873</v>
      </c>
      <c r="I4478" s="82" t="n">
        <v>0</v>
      </c>
      <c r="J4478" s="82" t="n">
        <v>0</v>
      </c>
      <c r="K4478" s="83" t="n">
        <f aca="false">IF(J4478=0,0,J4478/I4478)</f>
        <v>0</v>
      </c>
      <c r="L4478" s="83" t="n">
        <f aca="false">I4478/UOM</f>
        <v>0</v>
      </c>
      <c r="M4478" s="83" t="n">
        <f aca="false">J4478/UOM</f>
        <v>0</v>
      </c>
      <c r="N4478" s="84" t="str">
        <f aca="false">IF(F4478="P","PHY",IF(F4478="G","G",E4478))</f>
        <v>P</v>
      </c>
      <c r="O4478" s="84" t="str">
        <f aca="false">IF(ISNA(VLOOKUP(G4478,BadCanCurves,1,FALSE())),VLOOKUP(D4478,FOLIOS,6,FALSE()),"not used")</f>
        <v>not used</v>
      </c>
      <c r="P4478" s="84" t="n">
        <f aca="false">IF($N4478="P",VLOOKUP(H4478,PrcBuckets,2,FALSE()),0)</f>
        <v>13</v>
      </c>
      <c r="Q4478" s="84" t="n">
        <f aca="false">IF($N4478="D",VLOOKUP(H4478,BasisBuckets,2,FALSE()),0)</f>
        <v>0</v>
      </c>
      <c r="R4478" s="84" t="n">
        <f aca="false">IF($N4478="PHY",VLOOKUP(H4478,PGDBuckets,2,FALSE()),0)</f>
        <v>0</v>
      </c>
      <c r="S4478" s="84" t="n">
        <f aca="false">IF($N4478="G",VLOOKUP(H4478,PGDBuckets,2,FALSE()),0)</f>
        <v>0</v>
      </c>
      <c r="T4478" s="84" t="n">
        <f aca="false">SUM(P4478:S4478)</f>
        <v>13</v>
      </c>
      <c r="U4478" s="84" t="str">
        <f aca="false">IF(O4478="not used","-",O4478&amp;N4478&amp;T4478)</f>
        <v>-</v>
      </c>
      <c r="V4478" s="84" t="str">
        <f aca="false">IF(O4478="Not Used","-",VLOOKUP(D4478,FOLIOS,7,FALSE())&amp;H4478)</f>
        <v>-</v>
      </c>
      <c r="W4478" s="84" t="str">
        <f aca="false">IF(U4478="-","-",O4478&amp;E4478&amp;H4478)</f>
        <v>-</v>
      </c>
      <c r="X4478" s="85" t="str">
        <f aca="false">D4478&amp;G4478</f>
        <v>FT-CAND-ERMS-PRCTRANS:AECO/EMP</v>
      </c>
      <c r="AF4478" s="0" t="str">
        <f aca="false">D4478&amp;V4478</f>
        <v>FT-CAND-ERMS-PRC-</v>
      </c>
    </row>
    <row r="4479" customFormat="false" ht="12.75" hidden="false" customHeight="false" outlineLevel="0" collapsed="false">
      <c r="A4479" s="81" t="n">
        <v>36682</v>
      </c>
      <c r="B4479" s="82" t="s">
        <v>55</v>
      </c>
      <c r="C4479" s="82" t="s">
        <v>56</v>
      </c>
      <c r="D4479" s="82" t="s">
        <v>108</v>
      </c>
      <c r="E4479" s="82" t="s">
        <v>24</v>
      </c>
      <c r="F4479" s="81"/>
      <c r="G4479" s="82" t="s">
        <v>106</v>
      </c>
      <c r="H4479" s="90" t="n">
        <v>39904</v>
      </c>
      <c r="I4479" s="82" t="n">
        <v>0</v>
      </c>
      <c r="J4479" s="82" t="n">
        <v>0</v>
      </c>
      <c r="K4479" s="83" t="n">
        <f aca="false">IF(J4479=0,0,J4479/I4479)</f>
        <v>0</v>
      </c>
      <c r="L4479" s="83" t="n">
        <f aca="false">I4479/UOM</f>
        <v>0</v>
      </c>
      <c r="M4479" s="83" t="n">
        <f aca="false">J4479/UOM</f>
        <v>0</v>
      </c>
      <c r="N4479" s="84" t="str">
        <f aca="false">IF(F4479="P","PHY",IF(F4479="G","G",E4479))</f>
        <v>P</v>
      </c>
      <c r="O4479" s="84" t="str">
        <f aca="false">IF(ISNA(VLOOKUP(G4479,BadCanCurves,1,FALSE())),VLOOKUP(D4479,FOLIOS,6,FALSE()),"not used")</f>
        <v>not used</v>
      </c>
      <c r="P4479" s="84" t="n">
        <f aca="false">IF($N4479="P",VLOOKUP(H4479,PrcBuckets,2,FALSE()),0)</f>
        <v>13</v>
      </c>
      <c r="Q4479" s="84" t="n">
        <f aca="false">IF($N4479="D",VLOOKUP(H4479,BasisBuckets,2,FALSE()),0)</f>
        <v>0</v>
      </c>
      <c r="R4479" s="84" t="n">
        <f aca="false">IF($N4479="PHY",VLOOKUP(H4479,PGDBuckets,2,FALSE()),0)</f>
        <v>0</v>
      </c>
      <c r="S4479" s="84" t="n">
        <f aca="false">IF($N4479="G",VLOOKUP(H4479,PGDBuckets,2,FALSE()),0)</f>
        <v>0</v>
      </c>
      <c r="T4479" s="84" t="n">
        <f aca="false">SUM(P4479:S4479)</f>
        <v>13</v>
      </c>
      <c r="U4479" s="84" t="str">
        <f aca="false">IF(O4479="not used","-",O4479&amp;N4479&amp;T4479)</f>
        <v>-</v>
      </c>
      <c r="V4479" s="84" t="str">
        <f aca="false">IF(O4479="Not Used","-",VLOOKUP(D4479,FOLIOS,7,FALSE())&amp;H4479)</f>
        <v>-</v>
      </c>
      <c r="W4479" s="84" t="str">
        <f aca="false">IF(U4479="-","-",O4479&amp;E4479&amp;H4479)</f>
        <v>-</v>
      </c>
      <c r="X4479" s="85" t="str">
        <f aca="false">D4479&amp;G4479</f>
        <v>FT-CAND-ERMS-PRCTRANS:AECO/EMP</v>
      </c>
      <c r="AF4479" s="0" t="str">
        <f aca="false">D4479&amp;V4479</f>
        <v>FT-CAND-ERMS-PRC-</v>
      </c>
    </row>
    <row r="4480" customFormat="false" ht="12.75" hidden="false" customHeight="false" outlineLevel="0" collapsed="false">
      <c r="A4480" s="81" t="n">
        <v>36682</v>
      </c>
      <c r="B4480" s="82" t="s">
        <v>55</v>
      </c>
      <c r="C4480" s="82" t="s">
        <v>56</v>
      </c>
      <c r="D4480" s="82" t="s">
        <v>108</v>
      </c>
      <c r="E4480" s="82" t="s">
        <v>24</v>
      </c>
      <c r="F4480" s="81"/>
      <c r="G4480" s="82" t="s">
        <v>106</v>
      </c>
      <c r="H4480" s="90" t="n">
        <v>39934</v>
      </c>
      <c r="I4480" s="82" t="n">
        <v>0</v>
      </c>
      <c r="J4480" s="82" t="n">
        <v>0</v>
      </c>
      <c r="K4480" s="83" t="n">
        <f aca="false">IF(J4480=0,0,J4480/I4480)</f>
        <v>0</v>
      </c>
      <c r="L4480" s="83" t="n">
        <f aca="false">I4480/UOM</f>
        <v>0</v>
      </c>
      <c r="M4480" s="83" t="n">
        <f aca="false">J4480/UOM</f>
        <v>0</v>
      </c>
      <c r="N4480" s="84" t="str">
        <f aca="false">IF(F4480="P","PHY",IF(F4480="G","G",E4480))</f>
        <v>P</v>
      </c>
      <c r="O4480" s="84" t="str">
        <f aca="false">IF(ISNA(VLOOKUP(G4480,BadCanCurves,1,FALSE())),VLOOKUP(D4480,FOLIOS,6,FALSE()),"not used")</f>
        <v>not used</v>
      </c>
      <c r="P4480" s="84" t="n">
        <f aca="false">IF($N4480="P",VLOOKUP(H4480,PrcBuckets,2,FALSE()),0)</f>
        <v>13</v>
      </c>
      <c r="Q4480" s="84" t="n">
        <f aca="false">IF($N4480="D",VLOOKUP(H4480,BasisBuckets,2,FALSE()),0)</f>
        <v>0</v>
      </c>
      <c r="R4480" s="84" t="n">
        <f aca="false">IF($N4480="PHY",VLOOKUP(H4480,PGDBuckets,2,FALSE()),0)</f>
        <v>0</v>
      </c>
      <c r="S4480" s="84" t="n">
        <f aca="false">IF($N4480="G",VLOOKUP(H4480,PGDBuckets,2,FALSE()),0)</f>
        <v>0</v>
      </c>
      <c r="T4480" s="84" t="n">
        <f aca="false">SUM(P4480:S4480)</f>
        <v>13</v>
      </c>
      <c r="U4480" s="84" t="str">
        <f aca="false">IF(O4480="not used","-",O4480&amp;N4480&amp;T4480)</f>
        <v>-</v>
      </c>
      <c r="V4480" s="84" t="str">
        <f aca="false">IF(O4480="Not Used","-",VLOOKUP(D4480,FOLIOS,7,FALSE())&amp;H4480)</f>
        <v>-</v>
      </c>
      <c r="W4480" s="84" t="str">
        <f aca="false">IF(U4480="-","-",O4480&amp;E4480&amp;H4480)</f>
        <v>-</v>
      </c>
      <c r="X4480" s="85" t="str">
        <f aca="false">D4480&amp;G4480</f>
        <v>FT-CAND-ERMS-PRCTRANS:AECO/EMP</v>
      </c>
      <c r="AF4480" s="0" t="str">
        <f aca="false">D4480&amp;V4480</f>
        <v>FT-CAND-ERMS-PRC-</v>
      </c>
    </row>
    <row r="4481" customFormat="false" ht="12.75" hidden="false" customHeight="false" outlineLevel="0" collapsed="false">
      <c r="A4481" s="81" t="n">
        <v>36682</v>
      </c>
      <c r="B4481" s="82" t="s">
        <v>55</v>
      </c>
      <c r="C4481" s="82" t="s">
        <v>56</v>
      </c>
      <c r="D4481" s="82" t="s">
        <v>108</v>
      </c>
      <c r="E4481" s="82" t="s">
        <v>24</v>
      </c>
      <c r="F4481" s="81"/>
      <c r="G4481" s="82" t="s">
        <v>106</v>
      </c>
      <c r="H4481" s="90" t="n">
        <v>39965</v>
      </c>
      <c r="I4481" s="82" t="n">
        <v>0</v>
      </c>
      <c r="J4481" s="82" t="n">
        <v>0</v>
      </c>
      <c r="K4481" s="83" t="n">
        <f aca="false">IF(J4481=0,0,J4481/I4481)</f>
        <v>0</v>
      </c>
      <c r="L4481" s="83" t="n">
        <f aca="false">I4481/UOM</f>
        <v>0</v>
      </c>
      <c r="M4481" s="83" t="n">
        <f aca="false">J4481/UOM</f>
        <v>0</v>
      </c>
      <c r="N4481" s="84" t="str">
        <f aca="false">IF(F4481="P","PHY",IF(F4481="G","G",E4481))</f>
        <v>P</v>
      </c>
      <c r="O4481" s="84" t="str">
        <f aca="false">IF(ISNA(VLOOKUP(G4481,BadCanCurves,1,FALSE())),VLOOKUP(D4481,FOLIOS,6,FALSE()),"not used")</f>
        <v>not used</v>
      </c>
      <c r="P4481" s="84" t="n">
        <f aca="false">IF($N4481="P",VLOOKUP(H4481,PrcBuckets,2,FALSE()),0)</f>
        <v>13</v>
      </c>
      <c r="Q4481" s="84" t="n">
        <f aca="false">IF($N4481="D",VLOOKUP(H4481,BasisBuckets,2,FALSE()),0)</f>
        <v>0</v>
      </c>
      <c r="R4481" s="84" t="n">
        <f aca="false">IF($N4481="PHY",VLOOKUP(H4481,PGDBuckets,2,FALSE()),0)</f>
        <v>0</v>
      </c>
      <c r="S4481" s="84" t="n">
        <f aca="false">IF($N4481="G",VLOOKUP(H4481,PGDBuckets,2,FALSE()),0)</f>
        <v>0</v>
      </c>
      <c r="T4481" s="84" t="n">
        <f aca="false">SUM(P4481:S4481)</f>
        <v>13</v>
      </c>
      <c r="U4481" s="84" t="str">
        <f aca="false">IF(O4481="not used","-",O4481&amp;N4481&amp;T4481)</f>
        <v>-</v>
      </c>
      <c r="V4481" s="84" t="str">
        <f aca="false">IF(O4481="Not Used","-",VLOOKUP(D4481,FOLIOS,7,FALSE())&amp;H4481)</f>
        <v>-</v>
      </c>
      <c r="W4481" s="84" t="str">
        <f aca="false">IF(U4481="-","-",O4481&amp;E4481&amp;H4481)</f>
        <v>-</v>
      </c>
      <c r="X4481" s="85" t="str">
        <f aca="false">D4481&amp;G4481</f>
        <v>FT-CAND-ERMS-PRCTRANS:AECO/EMP</v>
      </c>
      <c r="AF4481" s="0" t="str">
        <f aca="false">D4481&amp;V4481</f>
        <v>FT-CAND-ERMS-PRC-</v>
      </c>
    </row>
    <row r="4482" customFormat="false" ht="12.75" hidden="false" customHeight="false" outlineLevel="0" collapsed="false">
      <c r="A4482" s="81" t="n">
        <v>36682</v>
      </c>
      <c r="B4482" s="82" t="s">
        <v>55</v>
      </c>
      <c r="C4482" s="82" t="s">
        <v>56</v>
      </c>
      <c r="D4482" s="82" t="s">
        <v>108</v>
      </c>
      <c r="E4482" s="82" t="s">
        <v>24</v>
      </c>
      <c r="F4482" s="81"/>
      <c r="G4482" s="82" t="s">
        <v>106</v>
      </c>
      <c r="H4482" s="90" t="n">
        <v>39995</v>
      </c>
      <c r="I4482" s="82" t="n">
        <v>0</v>
      </c>
      <c r="J4482" s="82" t="n">
        <v>0</v>
      </c>
      <c r="K4482" s="83" t="n">
        <f aca="false">IF(J4482=0,0,J4482/I4482)</f>
        <v>0</v>
      </c>
      <c r="L4482" s="83" t="n">
        <f aca="false">I4482/UOM</f>
        <v>0</v>
      </c>
      <c r="M4482" s="83" t="n">
        <f aca="false">J4482/UOM</f>
        <v>0</v>
      </c>
      <c r="N4482" s="84" t="str">
        <f aca="false">IF(F4482="P","PHY",IF(F4482="G","G",E4482))</f>
        <v>P</v>
      </c>
      <c r="O4482" s="84" t="str">
        <f aca="false">IF(ISNA(VLOOKUP(G4482,BadCanCurves,1,FALSE())),VLOOKUP(D4482,FOLIOS,6,FALSE()),"not used")</f>
        <v>not used</v>
      </c>
      <c r="P4482" s="84" t="n">
        <f aca="false">IF($N4482="P",VLOOKUP(H4482,PrcBuckets,2,FALSE()),0)</f>
        <v>13</v>
      </c>
      <c r="Q4482" s="84" t="n">
        <f aca="false">IF($N4482="D",VLOOKUP(H4482,BasisBuckets,2,FALSE()),0)</f>
        <v>0</v>
      </c>
      <c r="R4482" s="84" t="n">
        <f aca="false">IF($N4482="PHY",VLOOKUP(H4482,PGDBuckets,2,FALSE()),0)</f>
        <v>0</v>
      </c>
      <c r="S4482" s="84" t="n">
        <f aca="false">IF($N4482="G",VLOOKUP(H4482,PGDBuckets,2,FALSE()),0)</f>
        <v>0</v>
      </c>
      <c r="T4482" s="84" t="n">
        <f aca="false">SUM(P4482:S4482)</f>
        <v>13</v>
      </c>
      <c r="U4482" s="84" t="str">
        <f aca="false">IF(O4482="not used","-",O4482&amp;N4482&amp;T4482)</f>
        <v>-</v>
      </c>
      <c r="V4482" s="84" t="str">
        <f aca="false">IF(O4482="Not Used","-",VLOOKUP(D4482,FOLIOS,7,FALSE())&amp;H4482)</f>
        <v>-</v>
      </c>
      <c r="W4482" s="84" t="str">
        <f aca="false">IF(U4482="-","-",O4482&amp;E4482&amp;H4482)</f>
        <v>-</v>
      </c>
      <c r="X4482" s="85" t="str">
        <f aca="false">D4482&amp;G4482</f>
        <v>FT-CAND-ERMS-PRCTRANS:AECO/EMP</v>
      </c>
      <c r="AF4482" s="0" t="str">
        <f aca="false">D4482&amp;V4482</f>
        <v>FT-CAND-ERMS-PRC-</v>
      </c>
    </row>
    <row r="4483" customFormat="false" ht="12.75" hidden="false" customHeight="false" outlineLevel="0" collapsed="false">
      <c r="A4483" s="81" t="n">
        <v>36682</v>
      </c>
      <c r="B4483" s="82" t="s">
        <v>55</v>
      </c>
      <c r="C4483" s="82" t="s">
        <v>56</v>
      </c>
      <c r="D4483" s="82" t="s">
        <v>108</v>
      </c>
      <c r="E4483" s="82" t="s">
        <v>24</v>
      </c>
      <c r="F4483" s="81"/>
      <c r="G4483" s="82" t="s">
        <v>106</v>
      </c>
      <c r="H4483" s="90" t="n">
        <v>40026</v>
      </c>
      <c r="I4483" s="82" t="n">
        <v>0</v>
      </c>
      <c r="J4483" s="82" t="n">
        <v>0</v>
      </c>
      <c r="K4483" s="83" t="n">
        <f aca="false">IF(J4483=0,0,J4483/I4483)</f>
        <v>0</v>
      </c>
      <c r="L4483" s="83" t="n">
        <f aca="false">I4483/UOM</f>
        <v>0</v>
      </c>
      <c r="M4483" s="83" t="n">
        <f aca="false">J4483/UOM</f>
        <v>0</v>
      </c>
      <c r="N4483" s="84" t="str">
        <f aca="false">IF(F4483="P","PHY",IF(F4483="G","G",E4483))</f>
        <v>P</v>
      </c>
      <c r="O4483" s="84" t="str">
        <f aca="false">IF(ISNA(VLOOKUP(G4483,BadCanCurves,1,FALSE())),VLOOKUP(D4483,FOLIOS,6,FALSE()),"not used")</f>
        <v>not used</v>
      </c>
      <c r="P4483" s="84" t="n">
        <f aca="false">IF($N4483="P",VLOOKUP(H4483,PrcBuckets,2,FALSE()),0)</f>
        <v>13</v>
      </c>
      <c r="Q4483" s="84" t="n">
        <f aca="false">IF($N4483="D",VLOOKUP(H4483,BasisBuckets,2,FALSE()),0)</f>
        <v>0</v>
      </c>
      <c r="R4483" s="84" t="n">
        <f aca="false">IF($N4483="PHY",VLOOKUP(H4483,PGDBuckets,2,FALSE()),0)</f>
        <v>0</v>
      </c>
      <c r="S4483" s="84" t="n">
        <f aca="false">IF($N4483="G",VLOOKUP(H4483,PGDBuckets,2,FALSE()),0)</f>
        <v>0</v>
      </c>
      <c r="T4483" s="84" t="n">
        <f aca="false">SUM(P4483:S4483)</f>
        <v>13</v>
      </c>
      <c r="U4483" s="84" t="str">
        <f aca="false">IF(O4483="not used","-",O4483&amp;N4483&amp;T4483)</f>
        <v>-</v>
      </c>
      <c r="V4483" s="84" t="str">
        <f aca="false">IF(O4483="Not Used","-",VLOOKUP(D4483,FOLIOS,7,FALSE())&amp;H4483)</f>
        <v>-</v>
      </c>
      <c r="W4483" s="84" t="str">
        <f aca="false">IF(U4483="-","-",O4483&amp;E4483&amp;H4483)</f>
        <v>-</v>
      </c>
      <c r="X4483" s="85" t="str">
        <f aca="false">D4483&amp;G4483</f>
        <v>FT-CAND-ERMS-PRCTRANS:AECO/EMP</v>
      </c>
      <c r="AF4483" s="0" t="str">
        <f aca="false">D4483&amp;V4483</f>
        <v>FT-CAND-ERMS-PRC-</v>
      </c>
    </row>
    <row r="4484" customFormat="false" ht="12.75" hidden="false" customHeight="false" outlineLevel="0" collapsed="false">
      <c r="A4484" s="81" t="n">
        <v>36682</v>
      </c>
      <c r="B4484" s="82" t="s">
        <v>55</v>
      </c>
      <c r="C4484" s="82" t="s">
        <v>56</v>
      </c>
      <c r="D4484" s="82" t="s">
        <v>108</v>
      </c>
      <c r="E4484" s="82" t="s">
        <v>24</v>
      </c>
      <c r="F4484" s="81"/>
      <c r="G4484" s="82" t="s">
        <v>106</v>
      </c>
      <c r="H4484" s="90" t="n">
        <v>40057</v>
      </c>
      <c r="I4484" s="82" t="n">
        <v>0</v>
      </c>
      <c r="J4484" s="82" t="n">
        <v>0</v>
      </c>
      <c r="K4484" s="83" t="n">
        <f aca="false">IF(J4484=0,0,J4484/I4484)</f>
        <v>0</v>
      </c>
      <c r="L4484" s="83" t="n">
        <f aca="false">I4484/UOM</f>
        <v>0</v>
      </c>
      <c r="M4484" s="83" t="n">
        <f aca="false">J4484/UOM</f>
        <v>0</v>
      </c>
      <c r="N4484" s="84" t="str">
        <f aca="false">IF(F4484="P","PHY",IF(F4484="G","G",E4484))</f>
        <v>P</v>
      </c>
      <c r="O4484" s="84" t="str">
        <f aca="false">IF(ISNA(VLOOKUP(G4484,BadCanCurves,1,FALSE())),VLOOKUP(D4484,FOLIOS,6,FALSE()),"not used")</f>
        <v>not used</v>
      </c>
      <c r="P4484" s="84" t="n">
        <f aca="false">IF($N4484="P",VLOOKUP(H4484,PrcBuckets,2,FALSE()),0)</f>
        <v>13</v>
      </c>
      <c r="Q4484" s="84" t="n">
        <f aca="false">IF($N4484="D",VLOOKUP(H4484,BasisBuckets,2,FALSE()),0)</f>
        <v>0</v>
      </c>
      <c r="R4484" s="84" t="n">
        <f aca="false">IF($N4484="PHY",VLOOKUP(H4484,PGDBuckets,2,FALSE()),0)</f>
        <v>0</v>
      </c>
      <c r="S4484" s="84" t="n">
        <f aca="false">IF($N4484="G",VLOOKUP(H4484,PGDBuckets,2,FALSE()),0)</f>
        <v>0</v>
      </c>
      <c r="T4484" s="84" t="n">
        <f aca="false">SUM(P4484:S4484)</f>
        <v>13</v>
      </c>
      <c r="U4484" s="84" t="str">
        <f aca="false">IF(O4484="not used","-",O4484&amp;N4484&amp;T4484)</f>
        <v>-</v>
      </c>
      <c r="V4484" s="84" t="str">
        <f aca="false">IF(O4484="Not Used","-",VLOOKUP(D4484,FOLIOS,7,FALSE())&amp;H4484)</f>
        <v>-</v>
      </c>
      <c r="W4484" s="84" t="str">
        <f aca="false">IF(U4484="-","-",O4484&amp;E4484&amp;H4484)</f>
        <v>-</v>
      </c>
      <c r="X4484" s="85" t="str">
        <f aca="false">D4484&amp;G4484</f>
        <v>FT-CAND-ERMS-PRCTRANS:AECO/EMP</v>
      </c>
      <c r="AF4484" s="0" t="str">
        <f aca="false">D4484&amp;V4484</f>
        <v>FT-CAND-ERMS-PRC-</v>
      </c>
    </row>
    <row r="4485" customFormat="false" ht="12.75" hidden="false" customHeight="false" outlineLevel="0" collapsed="false">
      <c r="A4485" s="81" t="n">
        <v>36682</v>
      </c>
      <c r="B4485" s="82" t="s">
        <v>55</v>
      </c>
      <c r="C4485" s="82" t="s">
        <v>56</v>
      </c>
      <c r="D4485" s="82" t="s">
        <v>108</v>
      </c>
      <c r="E4485" s="82" t="s">
        <v>24</v>
      </c>
      <c r="F4485" s="81"/>
      <c r="G4485" s="82" t="s">
        <v>106</v>
      </c>
      <c r="H4485" s="90" t="n">
        <v>40087</v>
      </c>
      <c r="I4485" s="82" t="n">
        <v>0</v>
      </c>
      <c r="J4485" s="82" t="n">
        <v>0</v>
      </c>
      <c r="K4485" s="83" t="n">
        <f aca="false">IF(J4485=0,0,J4485/I4485)</f>
        <v>0</v>
      </c>
      <c r="L4485" s="83" t="n">
        <f aca="false">I4485/UOM</f>
        <v>0</v>
      </c>
      <c r="M4485" s="83" t="n">
        <f aca="false">J4485/UOM</f>
        <v>0</v>
      </c>
      <c r="N4485" s="84" t="str">
        <f aca="false">IF(F4485="P","PHY",IF(F4485="G","G",E4485))</f>
        <v>P</v>
      </c>
      <c r="O4485" s="84" t="str">
        <f aca="false">IF(ISNA(VLOOKUP(G4485,BadCanCurves,1,FALSE())),VLOOKUP(D4485,FOLIOS,6,FALSE()),"not used")</f>
        <v>not used</v>
      </c>
      <c r="P4485" s="84" t="n">
        <f aca="false">IF($N4485="P",VLOOKUP(H4485,PrcBuckets,2,FALSE()),0)</f>
        <v>13</v>
      </c>
      <c r="Q4485" s="84" t="n">
        <f aca="false">IF($N4485="D",VLOOKUP(H4485,BasisBuckets,2,FALSE()),0)</f>
        <v>0</v>
      </c>
      <c r="R4485" s="84" t="n">
        <f aca="false">IF($N4485="PHY",VLOOKUP(H4485,PGDBuckets,2,FALSE()),0)</f>
        <v>0</v>
      </c>
      <c r="S4485" s="84" t="n">
        <f aca="false">IF($N4485="G",VLOOKUP(H4485,PGDBuckets,2,FALSE()),0)</f>
        <v>0</v>
      </c>
      <c r="T4485" s="84" t="n">
        <f aca="false">SUM(P4485:S4485)</f>
        <v>13</v>
      </c>
      <c r="U4485" s="84" t="str">
        <f aca="false">IF(O4485="not used","-",O4485&amp;N4485&amp;T4485)</f>
        <v>-</v>
      </c>
      <c r="V4485" s="84" t="str">
        <f aca="false">IF(O4485="Not Used","-",VLOOKUP(D4485,FOLIOS,7,FALSE())&amp;H4485)</f>
        <v>-</v>
      </c>
      <c r="W4485" s="84" t="str">
        <f aca="false">IF(U4485="-","-",O4485&amp;E4485&amp;H4485)</f>
        <v>-</v>
      </c>
      <c r="X4485" s="85" t="str">
        <f aca="false">D4485&amp;G4485</f>
        <v>FT-CAND-ERMS-PRCTRANS:AECO/EMP</v>
      </c>
      <c r="AF4485" s="0" t="str">
        <f aca="false">D4485&amp;V4485</f>
        <v>FT-CAND-ERMS-PRC-</v>
      </c>
    </row>
    <row r="4486" customFormat="false" ht="12.75" hidden="false" customHeight="false" outlineLevel="0" collapsed="false">
      <c r="A4486" s="81" t="n">
        <v>36682</v>
      </c>
      <c r="B4486" s="82" t="s">
        <v>55</v>
      </c>
      <c r="C4486" s="82" t="s">
        <v>56</v>
      </c>
      <c r="D4486" s="82" t="s">
        <v>108</v>
      </c>
      <c r="E4486" s="82" t="s">
        <v>24</v>
      </c>
      <c r="F4486" s="81"/>
      <c r="G4486" s="82" t="s">
        <v>106</v>
      </c>
      <c r="H4486" s="90" t="n">
        <v>40118</v>
      </c>
      <c r="I4486" s="82" t="n">
        <v>0</v>
      </c>
      <c r="J4486" s="82" t="n">
        <v>0</v>
      </c>
      <c r="K4486" s="83" t="n">
        <f aca="false">IF(J4486=0,0,J4486/I4486)</f>
        <v>0</v>
      </c>
      <c r="L4486" s="83" t="n">
        <f aca="false">I4486/UOM</f>
        <v>0</v>
      </c>
      <c r="M4486" s="83" t="n">
        <f aca="false">J4486/UOM</f>
        <v>0</v>
      </c>
      <c r="N4486" s="84" t="str">
        <f aca="false">IF(F4486="P","PHY",IF(F4486="G","G",E4486))</f>
        <v>P</v>
      </c>
      <c r="O4486" s="84" t="str">
        <f aca="false">IF(ISNA(VLOOKUP(G4486,BadCanCurves,1,FALSE())),VLOOKUP(D4486,FOLIOS,6,FALSE()),"not used")</f>
        <v>not used</v>
      </c>
      <c r="P4486" s="84" t="n">
        <f aca="false">IF($N4486="P",VLOOKUP(H4486,PrcBuckets,2,FALSE()),0)</f>
        <v>13</v>
      </c>
      <c r="Q4486" s="84" t="n">
        <f aca="false">IF($N4486="D",VLOOKUP(H4486,BasisBuckets,2,FALSE()),0)</f>
        <v>0</v>
      </c>
      <c r="R4486" s="84" t="n">
        <f aca="false">IF($N4486="PHY",VLOOKUP(H4486,PGDBuckets,2,FALSE()),0)</f>
        <v>0</v>
      </c>
      <c r="S4486" s="84" t="n">
        <f aca="false">IF($N4486="G",VLOOKUP(H4486,PGDBuckets,2,FALSE()),0)</f>
        <v>0</v>
      </c>
      <c r="T4486" s="84" t="n">
        <f aca="false">SUM(P4486:S4486)</f>
        <v>13</v>
      </c>
      <c r="U4486" s="84" t="str">
        <f aca="false">IF(O4486="not used","-",O4486&amp;N4486&amp;T4486)</f>
        <v>-</v>
      </c>
      <c r="V4486" s="84" t="str">
        <f aca="false">IF(O4486="Not Used","-",VLOOKUP(D4486,FOLIOS,7,FALSE())&amp;H4486)</f>
        <v>-</v>
      </c>
      <c r="W4486" s="84" t="str">
        <f aca="false">IF(U4486="-","-",O4486&amp;E4486&amp;H4486)</f>
        <v>-</v>
      </c>
      <c r="X4486" s="85" t="str">
        <f aca="false">D4486&amp;G4486</f>
        <v>FT-CAND-ERMS-PRCTRANS:AECO/EMP</v>
      </c>
      <c r="AF4486" s="0" t="str">
        <f aca="false">D4486&amp;V4486</f>
        <v>FT-CAND-ERMS-PRC-</v>
      </c>
    </row>
    <row r="4487" customFormat="false" ht="12.75" hidden="false" customHeight="false" outlineLevel="0" collapsed="false">
      <c r="A4487" s="81" t="n">
        <v>36682</v>
      </c>
      <c r="B4487" s="82" t="s">
        <v>55</v>
      </c>
      <c r="C4487" s="82" t="s">
        <v>56</v>
      </c>
      <c r="D4487" s="82" t="s">
        <v>108</v>
      </c>
      <c r="E4487" s="82" t="s">
        <v>24</v>
      </c>
      <c r="F4487" s="81"/>
      <c r="G4487" s="82" t="s">
        <v>106</v>
      </c>
      <c r="H4487" s="90" t="n">
        <v>40148</v>
      </c>
      <c r="I4487" s="82" t="n">
        <v>0</v>
      </c>
      <c r="J4487" s="82" t="n">
        <v>0</v>
      </c>
      <c r="K4487" s="83" t="n">
        <f aca="false">IF(J4487=0,0,J4487/I4487)</f>
        <v>0</v>
      </c>
      <c r="L4487" s="83" t="n">
        <f aca="false">I4487/UOM</f>
        <v>0</v>
      </c>
      <c r="M4487" s="83" t="n">
        <f aca="false">J4487/UOM</f>
        <v>0</v>
      </c>
      <c r="N4487" s="84" t="str">
        <f aca="false">IF(F4487="P","PHY",IF(F4487="G","G",E4487))</f>
        <v>P</v>
      </c>
      <c r="O4487" s="84" t="str">
        <f aca="false">IF(ISNA(VLOOKUP(G4487,BadCanCurves,1,FALSE())),VLOOKUP(D4487,FOLIOS,6,FALSE()),"not used")</f>
        <v>not used</v>
      </c>
      <c r="P4487" s="84" t="n">
        <f aca="false">IF($N4487="P",VLOOKUP(H4487,PrcBuckets,2,FALSE()),0)</f>
        <v>13</v>
      </c>
      <c r="Q4487" s="84" t="n">
        <f aca="false">IF($N4487="D",VLOOKUP(H4487,BasisBuckets,2,FALSE()),0)</f>
        <v>0</v>
      </c>
      <c r="R4487" s="84" t="n">
        <f aca="false">IF($N4487="PHY",VLOOKUP(H4487,PGDBuckets,2,FALSE()),0)</f>
        <v>0</v>
      </c>
      <c r="S4487" s="84" t="n">
        <f aca="false">IF($N4487="G",VLOOKUP(H4487,PGDBuckets,2,FALSE()),0)</f>
        <v>0</v>
      </c>
      <c r="T4487" s="84" t="n">
        <f aca="false">SUM(P4487:S4487)</f>
        <v>13</v>
      </c>
      <c r="U4487" s="84" t="str">
        <f aca="false">IF(O4487="not used","-",O4487&amp;N4487&amp;T4487)</f>
        <v>-</v>
      </c>
      <c r="V4487" s="84" t="str">
        <f aca="false">IF(O4487="Not Used","-",VLOOKUP(D4487,FOLIOS,7,FALSE())&amp;H4487)</f>
        <v>-</v>
      </c>
      <c r="W4487" s="84" t="str">
        <f aca="false">IF(U4487="-","-",O4487&amp;E4487&amp;H4487)</f>
        <v>-</v>
      </c>
      <c r="X4487" s="85" t="str">
        <f aca="false">D4487&amp;G4487</f>
        <v>FT-CAND-ERMS-PRCTRANS:AECO/EMP</v>
      </c>
      <c r="AF4487" s="0" t="str">
        <f aca="false">D4487&amp;V4487</f>
        <v>FT-CAND-ERMS-PRC-</v>
      </c>
    </row>
    <row r="4488" customFormat="false" ht="12.75" hidden="false" customHeight="false" outlineLevel="0" collapsed="false">
      <c r="A4488" s="81" t="n">
        <v>36682</v>
      </c>
      <c r="B4488" s="82" t="s">
        <v>55</v>
      </c>
      <c r="C4488" s="82" t="s">
        <v>56</v>
      </c>
      <c r="D4488" s="82" t="s">
        <v>108</v>
      </c>
      <c r="E4488" s="82" t="s">
        <v>24</v>
      </c>
      <c r="F4488" s="81"/>
      <c r="G4488" s="82" t="s">
        <v>106</v>
      </c>
      <c r="H4488" s="90" t="n">
        <v>40179</v>
      </c>
      <c r="I4488" s="82" t="n">
        <v>0</v>
      </c>
      <c r="J4488" s="82" t="n">
        <v>0</v>
      </c>
      <c r="K4488" s="83" t="n">
        <f aca="false">IF(J4488=0,0,J4488/I4488)</f>
        <v>0</v>
      </c>
      <c r="L4488" s="83" t="n">
        <f aca="false">I4488/UOM</f>
        <v>0</v>
      </c>
      <c r="M4488" s="83" t="n">
        <f aca="false">J4488/UOM</f>
        <v>0</v>
      </c>
      <c r="N4488" s="84" t="str">
        <f aca="false">IF(F4488="P","PHY",IF(F4488="G","G",E4488))</f>
        <v>P</v>
      </c>
      <c r="O4488" s="84" t="str">
        <f aca="false">IF(ISNA(VLOOKUP(G4488,BadCanCurves,1,FALSE())),VLOOKUP(D4488,FOLIOS,6,FALSE()),"not used")</f>
        <v>not used</v>
      </c>
      <c r="P4488" s="84" t="n">
        <f aca="false">IF($N4488="P",VLOOKUP(H4488,PrcBuckets,2,FALSE()),0)</f>
        <v>13</v>
      </c>
      <c r="Q4488" s="84" t="n">
        <f aca="false">IF($N4488="D",VLOOKUP(H4488,BasisBuckets,2,FALSE()),0)</f>
        <v>0</v>
      </c>
      <c r="R4488" s="84" t="n">
        <f aca="false">IF($N4488="PHY",VLOOKUP(H4488,PGDBuckets,2,FALSE()),0)</f>
        <v>0</v>
      </c>
      <c r="S4488" s="84" t="n">
        <f aca="false">IF($N4488="G",VLOOKUP(H4488,PGDBuckets,2,FALSE()),0)</f>
        <v>0</v>
      </c>
      <c r="T4488" s="84" t="n">
        <f aca="false">SUM(P4488:S4488)</f>
        <v>13</v>
      </c>
      <c r="U4488" s="84" t="str">
        <f aca="false">IF(O4488="not used","-",O4488&amp;N4488&amp;T4488)</f>
        <v>-</v>
      </c>
      <c r="V4488" s="84" t="str">
        <f aca="false">IF(O4488="Not Used","-",VLOOKUP(D4488,FOLIOS,7,FALSE())&amp;H4488)</f>
        <v>-</v>
      </c>
      <c r="W4488" s="84" t="str">
        <f aca="false">IF(U4488="-","-",O4488&amp;E4488&amp;H4488)</f>
        <v>-</v>
      </c>
      <c r="X4488" s="85" t="str">
        <f aca="false">D4488&amp;G4488</f>
        <v>FT-CAND-ERMS-PRCTRANS:AECO/EMP</v>
      </c>
      <c r="AF4488" s="0" t="str">
        <f aca="false">D4488&amp;V4488</f>
        <v>FT-CAND-ERMS-PRC-</v>
      </c>
    </row>
    <row r="4489" customFormat="false" ht="12.75" hidden="false" customHeight="false" outlineLevel="0" collapsed="false">
      <c r="A4489" s="81" t="n">
        <v>36682</v>
      </c>
      <c r="B4489" s="82" t="s">
        <v>55</v>
      </c>
      <c r="C4489" s="82" t="s">
        <v>56</v>
      </c>
      <c r="D4489" s="82" t="s">
        <v>108</v>
      </c>
      <c r="E4489" s="82" t="s">
        <v>24</v>
      </c>
      <c r="F4489" s="81"/>
      <c r="G4489" s="82" t="s">
        <v>106</v>
      </c>
      <c r="H4489" s="90" t="n">
        <v>40210</v>
      </c>
      <c r="I4489" s="82" t="n">
        <v>0</v>
      </c>
      <c r="J4489" s="82" t="n">
        <v>0</v>
      </c>
      <c r="K4489" s="83" t="n">
        <f aca="false">IF(J4489=0,0,J4489/I4489)</f>
        <v>0</v>
      </c>
      <c r="L4489" s="83" t="n">
        <f aca="false">I4489/UOM</f>
        <v>0</v>
      </c>
      <c r="M4489" s="83" t="n">
        <f aca="false">J4489/UOM</f>
        <v>0</v>
      </c>
      <c r="N4489" s="84" t="str">
        <f aca="false">IF(F4489="P","PHY",IF(F4489="G","G",E4489))</f>
        <v>P</v>
      </c>
      <c r="O4489" s="84" t="str">
        <f aca="false">IF(ISNA(VLOOKUP(G4489,BadCanCurves,1,FALSE())),VLOOKUP(D4489,FOLIOS,6,FALSE()),"not used")</f>
        <v>not used</v>
      </c>
      <c r="P4489" s="84" t="n">
        <f aca="false">IF($N4489="P",VLOOKUP(H4489,PrcBuckets,2,FALSE()),0)</f>
        <v>13</v>
      </c>
      <c r="Q4489" s="84" t="n">
        <f aca="false">IF($N4489="D",VLOOKUP(H4489,BasisBuckets,2,FALSE()),0)</f>
        <v>0</v>
      </c>
      <c r="R4489" s="84" t="n">
        <f aca="false">IF($N4489="PHY",VLOOKUP(H4489,PGDBuckets,2,FALSE()),0)</f>
        <v>0</v>
      </c>
      <c r="S4489" s="84" t="n">
        <f aca="false">IF($N4489="G",VLOOKUP(H4489,PGDBuckets,2,FALSE()),0)</f>
        <v>0</v>
      </c>
      <c r="T4489" s="84" t="n">
        <f aca="false">SUM(P4489:S4489)</f>
        <v>13</v>
      </c>
      <c r="U4489" s="84" t="str">
        <f aca="false">IF(O4489="not used","-",O4489&amp;N4489&amp;T4489)</f>
        <v>-</v>
      </c>
      <c r="V4489" s="84" t="str">
        <f aca="false">IF(O4489="Not Used","-",VLOOKUP(D4489,FOLIOS,7,FALSE())&amp;H4489)</f>
        <v>-</v>
      </c>
      <c r="W4489" s="84" t="str">
        <f aca="false">IF(U4489="-","-",O4489&amp;E4489&amp;H4489)</f>
        <v>-</v>
      </c>
      <c r="X4489" s="85" t="str">
        <f aca="false">D4489&amp;G4489</f>
        <v>FT-CAND-ERMS-PRCTRANS:AECO/EMP</v>
      </c>
      <c r="AF4489" s="0" t="str">
        <f aca="false">D4489&amp;V4489</f>
        <v>FT-CAND-ERMS-PRC-</v>
      </c>
    </row>
    <row r="4490" customFormat="false" ht="12.75" hidden="false" customHeight="false" outlineLevel="0" collapsed="false">
      <c r="A4490" s="81" t="n">
        <v>36682</v>
      </c>
      <c r="B4490" s="82" t="s">
        <v>55</v>
      </c>
      <c r="C4490" s="82" t="s">
        <v>56</v>
      </c>
      <c r="D4490" s="82" t="s">
        <v>108</v>
      </c>
      <c r="E4490" s="82" t="s">
        <v>24</v>
      </c>
      <c r="F4490" s="81"/>
      <c r="G4490" s="82" t="s">
        <v>106</v>
      </c>
      <c r="H4490" s="90" t="n">
        <v>40238</v>
      </c>
      <c r="I4490" s="82" t="n">
        <v>0</v>
      </c>
      <c r="J4490" s="82" t="n">
        <v>0</v>
      </c>
      <c r="K4490" s="83" t="n">
        <f aca="false">IF(J4490=0,0,J4490/I4490)</f>
        <v>0</v>
      </c>
      <c r="L4490" s="83" t="n">
        <f aca="false">I4490/UOM</f>
        <v>0</v>
      </c>
      <c r="M4490" s="83" t="n">
        <f aca="false">J4490/UOM</f>
        <v>0</v>
      </c>
      <c r="N4490" s="84" t="str">
        <f aca="false">IF(F4490="P","PHY",IF(F4490="G","G",E4490))</f>
        <v>P</v>
      </c>
      <c r="O4490" s="84" t="str">
        <f aca="false">IF(ISNA(VLOOKUP(G4490,BadCanCurves,1,FALSE())),VLOOKUP(D4490,FOLIOS,6,FALSE()),"not used")</f>
        <v>not used</v>
      </c>
      <c r="P4490" s="84" t="n">
        <f aca="false">IF($N4490="P",VLOOKUP(H4490,PrcBuckets,2,FALSE()),0)</f>
        <v>13</v>
      </c>
      <c r="Q4490" s="84" t="n">
        <f aca="false">IF($N4490="D",VLOOKUP(H4490,BasisBuckets,2,FALSE()),0)</f>
        <v>0</v>
      </c>
      <c r="R4490" s="84" t="n">
        <f aca="false">IF($N4490="PHY",VLOOKUP(H4490,PGDBuckets,2,FALSE()),0)</f>
        <v>0</v>
      </c>
      <c r="S4490" s="84" t="n">
        <f aca="false">IF($N4490="G",VLOOKUP(H4490,PGDBuckets,2,FALSE()),0)</f>
        <v>0</v>
      </c>
      <c r="T4490" s="84" t="n">
        <f aca="false">SUM(P4490:S4490)</f>
        <v>13</v>
      </c>
      <c r="U4490" s="84" t="str">
        <f aca="false">IF(O4490="not used","-",O4490&amp;N4490&amp;T4490)</f>
        <v>-</v>
      </c>
      <c r="V4490" s="84" t="str">
        <f aca="false">IF(O4490="Not Used","-",VLOOKUP(D4490,FOLIOS,7,FALSE())&amp;H4490)</f>
        <v>-</v>
      </c>
      <c r="W4490" s="84" t="str">
        <f aca="false">IF(U4490="-","-",O4490&amp;E4490&amp;H4490)</f>
        <v>-</v>
      </c>
      <c r="X4490" s="85" t="str">
        <f aca="false">D4490&amp;G4490</f>
        <v>FT-CAND-ERMS-PRCTRANS:AECO/EMP</v>
      </c>
      <c r="AF4490" s="0" t="str">
        <f aca="false">D4490&amp;V4490</f>
        <v>FT-CAND-ERMS-PRC-</v>
      </c>
    </row>
    <row r="4491" customFormat="false" ht="12.75" hidden="false" customHeight="false" outlineLevel="0" collapsed="false">
      <c r="A4491" s="81" t="n">
        <v>36682</v>
      </c>
      <c r="B4491" s="82" t="s">
        <v>55</v>
      </c>
      <c r="C4491" s="82" t="s">
        <v>56</v>
      </c>
      <c r="D4491" s="82" t="s">
        <v>108</v>
      </c>
      <c r="E4491" s="82" t="s">
        <v>24</v>
      </c>
      <c r="F4491" s="81"/>
      <c r="G4491" s="82" t="s">
        <v>106</v>
      </c>
      <c r="H4491" s="90" t="n">
        <v>40269</v>
      </c>
      <c r="I4491" s="82" t="n">
        <v>0</v>
      </c>
      <c r="J4491" s="82" t="n">
        <v>0</v>
      </c>
      <c r="K4491" s="83" t="n">
        <f aca="false">IF(J4491=0,0,J4491/I4491)</f>
        <v>0</v>
      </c>
      <c r="L4491" s="83" t="n">
        <f aca="false">I4491/UOM</f>
        <v>0</v>
      </c>
      <c r="M4491" s="83" t="n">
        <f aca="false">J4491/UOM</f>
        <v>0</v>
      </c>
      <c r="N4491" s="84" t="str">
        <f aca="false">IF(F4491="P","PHY",IF(F4491="G","G",E4491))</f>
        <v>P</v>
      </c>
      <c r="O4491" s="84" t="str">
        <f aca="false">IF(ISNA(VLOOKUP(G4491,BadCanCurves,1,FALSE())),VLOOKUP(D4491,FOLIOS,6,FALSE()),"not used")</f>
        <v>not used</v>
      </c>
      <c r="P4491" s="84" t="n">
        <f aca="false">IF($N4491="P",VLOOKUP(H4491,PrcBuckets,2,FALSE()),0)</f>
        <v>13</v>
      </c>
      <c r="Q4491" s="84" t="n">
        <f aca="false">IF($N4491="D",VLOOKUP(H4491,BasisBuckets,2,FALSE()),0)</f>
        <v>0</v>
      </c>
      <c r="R4491" s="84" t="n">
        <f aca="false">IF($N4491="PHY",VLOOKUP(H4491,PGDBuckets,2,FALSE()),0)</f>
        <v>0</v>
      </c>
      <c r="S4491" s="84" t="n">
        <f aca="false">IF($N4491="G",VLOOKUP(H4491,PGDBuckets,2,FALSE()),0)</f>
        <v>0</v>
      </c>
      <c r="T4491" s="84" t="n">
        <f aca="false">SUM(P4491:S4491)</f>
        <v>13</v>
      </c>
      <c r="U4491" s="84" t="str">
        <f aca="false">IF(O4491="not used","-",O4491&amp;N4491&amp;T4491)</f>
        <v>-</v>
      </c>
      <c r="V4491" s="84" t="str">
        <f aca="false">IF(O4491="Not Used","-",VLOOKUP(D4491,FOLIOS,7,FALSE())&amp;H4491)</f>
        <v>-</v>
      </c>
      <c r="W4491" s="84" t="str">
        <f aca="false">IF(U4491="-","-",O4491&amp;E4491&amp;H4491)</f>
        <v>-</v>
      </c>
      <c r="X4491" s="85" t="str">
        <f aca="false">D4491&amp;G4491</f>
        <v>FT-CAND-ERMS-PRCTRANS:AECO/EMP</v>
      </c>
      <c r="AF4491" s="0" t="str">
        <f aca="false">D4491&amp;V4491</f>
        <v>FT-CAND-ERMS-PRC-</v>
      </c>
    </row>
    <row r="4492" customFormat="false" ht="12.75" hidden="false" customHeight="false" outlineLevel="0" collapsed="false">
      <c r="A4492" s="81" t="n">
        <v>36682</v>
      </c>
      <c r="B4492" s="82" t="s">
        <v>55</v>
      </c>
      <c r="C4492" s="82" t="s">
        <v>56</v>
      </c>
      <c r="D4492" s="82" t="s">
        <v>108</v>
      </c>
      <c r="E4492" s="82" t="s">
        <v>24</v>
      </c>
      <c r="F4492" s="81"/>
      <c r="G4492" s="82" t="s">
        <v>106</v>
      </c>
      <c r="H4492" s="90" t="n">
        <v>40299</v>
      </c>
      <c r="I4492" s="82" t="n">
        <v>0</v>
      </c>
      <c r="J4492" s="82" t="n">
        <v>0</v>
      </c>
      <c r="K4492" s="83" t="n">
        <f aca="false">IF(J4492=0,0,J4492/I4492)</f>
        <v>0</v>
      </c>
      <c r="L4492" s="83" t="n">
        <f aca="false">I4492/UOM</f>
        <v>0</v>
      </c>
      <c r="M4492" s="83" t="n">
        <f aca="false">J4492/UOM</f>
        <v>0</v>
      </c>
      <c r="N4492" s="84" t="str">
        <f aca="false">IF(F4492="P","PHY",IF(F4492="G","G",E4492))</f>
        <v>P</v>
      </c>
      <c r="O4492" s="84" t="str">
        <f aca="false">IF(ISNA(VLOOKUP(G4492,BadCanCurves,1,FALSE())),VLOOKUP(D4492,FOLIOS,6,FALSE()),"not used")</f>
        <v>not used</v>
      </c>
      <c r="P4492" s="84" t="n">
        <f aca="false">IF($N4492="P",VLOOKUP(H4492,PrcBuckets,2,FALSE()),0)</f>
        <v>13</v>
      </c>
      <c r="Q4492" s="84" t="n">
        <f aca="false">IF($N4492="D",VLOOKUP(H4492,BasisBuckets,2,FALSE()),0)</f>
        <v>0</v>
      </c>
      <c r="R4492" s="84" t="n">
        <f aca="false">IF($N4492="PHY",VLOOKUP(H4492,PGDBuckets,2,FALSE()),0)</f>
        <v>0</v>
      </c>
      <c r="S4492" s="84" t="n">
        <f aca="false">IF($N4492="G",VLOOKUP(H4492,PGDBuckets,2,FALSE()),0)</f>
        <v>0</v>
      </c>
      <c r="T4492" s="84" t="n">
        <f aca="false">SUM(P4492:S4492)</f>
        <v>13</v>
      </c>
      <c r="U4492" s="84" t="str">
        <f aca="false">IF(O4492="not used","-",O4492&amp;N4492&amp;T4492)</f>
        <v>-</v>
      </c>
      <c r="V4492" s="84" t="str">
        <f aca="false">IF(O4492="Not Used","-",VLOOKUP(D4492,FOLIOS,7,FALSE())&amp;H4492)</f>
        <v>-</v>
      </c>
      <c r="W4492" s="84" t="str">
        <f aca="false">IF(U4492="-","-",O4492&amp;E4492&amp;H4492)</f>
        <v>-</v>
      </c>
      <c r="X4492" s="85" t="str">
        <f aca="false">D4492&amp;G4492</f>
        <v>FT-CAND-ERMS-PRCTRANS:AECO/EMP</v>
      </c>
      <c r="AF4492" s="0" t="str">
        <f aca="false">D4492&amp;V4492</f>
        <v>FT-CAND-ERMS-PRC-</v>
      </c>
    </row>
    <row r="4493" customFormat="false" ht="12.75" hidden="false" customHeight="false" outlineLevel="0" collapsed="false">
      <c r="A4493" s="81" t="n">
        <v>36682</v>
      </c>
      <c r="B4493" s="82" t="s">
        <v>55</v>
      </c>
      <c r="C4493" s="82" t="s">
        <v>56</v>
      </c>
      <c r="D4493" s="82" t="s">
        <v>108</v>
      </c>
      <c r="E4493" s="82" t="s">
        <v>24</v>
      </c>
      <c r="F4493" s="81"/>
      <c r="G4493" s="82" t="s">
        <v>106</v>
      </c>
      <c r="H4493" s="90" t="n">
        <v>40330</v>
      </c>
      <c r="I4493" s="82" t="n">
        <v>0</v>
      </c>
      <c r="J4493" s="82" t="n">
        <v>0</v>
      </c>
      <c r="K4493" s="83" t="n">
        <f aca="false">IF(J4493=0,0,J4493/I4493)</f>
        <v>0</v>
      </c>
      <c r="L4493" s="83" t="n">
        <f aca="false">I4493/UOM</f>
        <v>0</v>
      </c>
      <c r="M4493" s="83" t="n">
        <f aca="false">J4493/UOM</f>
        <v>0</v>
      </c>
      <c r="N4493" s="84" t="str">
        <f aca="false">IF(F4493="P","PHY",IF(F4493="G","G",E4493))</f>
        <v>P</v>
      </c>
      <c r="O4493" s="84" t="str">
        <f aca="false">IF(ISNA(VLOOKUP(G4493,BadCanCurves,1,FALSE())),VLOOKUP(D4493,FOLIOS,6,FALSE()),"not used")</f>
        <v>not used</v>
      </c>
      <c r="P4493" s="84" t="n">
        <f aca="false">IF($N4493="P",VLOOKUP(H4493,PrcBuckets,2,FALSE()),0)</f>
        <v>13</v>
      </c>
      <c r="Q4493" s="84" t="n">
        <f aca="false">IF($N4493="D",VLOOKUP(H4493,BasisBuckets,2,FALSE()),0)</f>
        <v>0</v>
      </c>
      <c r="R4493" s="84" t="n">
        <f aca="false">IF($N4493="PHY",VLOOKUP(H4493,PGDBuckets,2,FALSE()),0)</f>
        <v>0</v>
      </c>
      <c r="S4493" s="84" t="n">
        <f aca="false">IF($N4493="G",VLOOKUP(H4493,PGDBuckets,2,FALSE()),0)</f>
        <v>0</v>
      </c>
      <c r="T4493" s="84" t="n">
        <f aca="false">SUM(P4493:S4493)</f>
        <v>13</v>
      </c>
      <c r="U4493" s="84" t="str">
        <f aca="false">IF(O4493="not used","-",O4493&amp;N4493&amp;T4493)</f>
        <v>-</v>
      </c>
      <c r="V4493" s="84" t="str">
        <f aca="false">IF(O4493="Not Used","-",VLOOKUP(D4493,FOLIOS,7,FALSE())&amp;H4493)</f>
        <v>-</v>
      </c>
      <c r="W4493" s="84" t="str">
        <f aca="false">IF(U4493="-","-",O4493&amp;E4493&amp;H4493)</f>
        <v>-</v>
      </c>
      <c r="X4493" s="85" t="str">
        <f aca="false">D4493&amp;G4493</f>
        <v>FT-CAND-ERMS-PRCTRANS:AECO/EMP</v>
      </c>
      <c r="AF4493" s="0" t="str">
        <f aca="false">D4493&amp;V4493</f>
        <v>FT-CAND-ERMS-PRC-</v>
      </c>
    </row>
    <row r="4494" customFormat="false" ht="12.75" hidden="false" customHeight="false" outlineLevel="0" collapsed="false">
      <c r="A4494" s="81" t="n">
        <v>36682</v>
      </c>
      <c r="B4494" s="82" t="s">
        <v>55</v>
      </c>
      <c r="C4494" s="82" t="s">
        <v>56</v>
      </c>
      <c r="D4494" s="82" t="s">
        <v>108</v>
      </c>
      <c r="E4494" s="82" t="s">
        <v>24</v>
      </c>
      <c r="F4494" s="81"/>
      <c r="G4494" s="82" t="s">
        <v>106</v>
      </c>
      <c r="H4494" s="90" t="n">
        <v>40360</v>
      </c>
      <c r="I4494" s="82" t="n">
        <v>0</v>
      </c>
      <c r="J4494" s="82" t="n">
        <v>0</v>
      </c>
      <c r="K4494" s="83" t="n">
        <f aca="false">IF(J4494=0,0,J4494/I4494)</f>
        <v>0</v>
      </c>
      <c r="L4494" s="83" t="n">
        <f aca="false">I4494/UOM</f>
        <v>0</v>
      </c>
      <c r="M4494" s="83" t="n">
        <f aca="false">J4494/UOM</f>
        <v>0</v>
      </c>
      <c r="N4494" s="84" t="str">
        <f aca="false">IF(F4494="P","PHY",IF(F4494="G","G",E4494))</f>
        <v>P</v>
      </c>
      <c r="O4494" s="84" t="str">
        <f aca="false">IF(ISNA(VLOOKUP(G4494,BadCanCurves,1,FALSE())),VLOOKUP(D4494,FOLIOS,6,FALSE()),"not used")</f>
        <v>not used</v>
      </c>
      <c r="P4494" s="84" t="n">
        <f aca="false">IF($N4494="P",VLOOKUP(H4494,PrcBuckets,2,FALSE()),0)</f>
        <v>13</v>
      </c>
      <c r="Q4494" s="84" t="n">
        <f aca="false">IF($N4494="D",VLOOKUP(H4494,BasisBuckets,2,FALSE()),0)</f>
        <v>0</v>
      </c>
      <c r="R4494" s="84" t="n">
        <f aca="false">IF($N4494="PHY",VLOOKUP(H4494,PGDBuckets,2,FALSE()),0)</f>
        <v>0</v>
      </c>
      <c r="S4494" s="84" t="n">
        <f aca="false">IF($N4494="G",VLOOKUP(H4494,PGDBuckets,2,FALSE()),0)</f>
        <v>0</v>
      </c>
      <c r="T4494" s="84" t="n">
        <f aca="false">SUM(P4494:S4494)</f>
        <v>13</v>
      </c>
      <c r="U4494" s="84" t="str">
        <f aca="false">IF(O4494="not used","-",O4494&amp;N4494&amp;T4494)</f>
        <v>-</v>
      </c>
      <c r="V4494" s="84" t="str">
        <f aca="false">IF(O4494="Not Used","-",VLOOKUP(D4494,FOLIOS,7,FALSE())&amp;H4494)</f>
        <v>-</v>
      </c>
      <c r="W4494" s="84" t="str">
        <f aca="false">IF(U4494="-","-",O4494&amp;E4494&amp;H4494)</f>
        <v>-</v>
      </c>
      <c r="X4494" s="85" t="str">
        <f aca="false">D4494&amp;G4494</f>
        <v>FT-CAND-ERMS-PRCTRANS:AECO/EMP</v>
      </c>
      <c r="AF4494" s="0" t="str">
        <f aca="false">D4494&amp;V4494</f>
        <v>FT-CAND-ERMS-PRC-</v>
      </c>
    </row>
    <row r="4495" customFormat="false" ht="12.75" hidden="false" customHeight="false" outlineLevel="0" collapsed="false">
      <c r="A4495" s="81" t="n">
        <v>36682</v>
      </c>
      <c r="B4495" s="82" t="s">
        <v>55</v>
      </c>
      <c r="C4495" s="82" t="s">
        <v>56</v>
      </c>
      <c r="D4495" s="82" t="s">
        <v>108</v>
      </c>
      <c r="E4495" s="82" t="s">
        <v>24</v>
      </c>
      <c r="F4495" s="81"/>
      <c r="G4495" s="82" t="s">
        <v>106</v>
      </c>
      <c r="H4495" s="90" t="n">
        <v>40391</v>
      </c>
      <c r="I4495" s="82" t="n">
        <v>0</v>
      </c>
      <c r="J4495" s="82" t="n">
        <v>0</v>
      </c>
      <c r="K4495" s="83" t="n">
        <f aca="false">IF(J4495=0,0,J4495/I4495)</f>
        <v>0</v>
      </c>
      <c r="L4495" s="83" t="n">
        <f aca="false">I4495/UOM</f>
        <v>0</v>
      </c>
      <c r="M4495" s="83" t="n">
        <f aca="false">J4495/UOM</f>
        <v>0</v>
      </c>
      <c r="N4495" s="84" t="str">
        <f aca="false">IF(F4495="P","PHY",IF(F4495="G","G",E4495))</f>
        <v>P</v>
      </c>
      <c r="O4495" s="84" t="str">
        <f aca="false">IF(ISNA(VLOOKUP(G4495,BadCanCurves,1,FALSE())),VLOOKUP(D4495,FOLIOS,6,FALSE()),"not used")</f>
        <v>not used</v>
      </c>
      <c r="P4495" s="84" t="n">
        <f aca="false">IF($N4495="P",VLOOKUP(H4495,PrcBuckets,2,FALSE()),0)</f>
        <v>13</v>
      </c>
      <c r="Q4495" s="84" t="n">
        <f aca="false">IF($N4495="D",VLOOKUP(H4495,BasisBuckets,2,FALSE()),0)</f>
        <v>0</v>
      </c>
      <c r="R4495" s="84" t="n">
        <f aca="false">IF($N4495="PHY",VLOOKUP(H4495,PGDBuckets,2,FALSE()),0)</f>
        <v>0</v>
      </c>
      <c r="S4495" s="84" t="n">
        <f aca="false">IF($N4495="G",VLOOKUP(H4495,PGDBuckets,2,FALSE()),0)</f>
        <v>0</v>
      </c>
      <c r="T4495" s="84" t="n">
        <f aca="false">SUM(P4495:S4495)</f>
        <v>13</v>
      </c>
      <c r="U4495" s="84" t="str">
        <f aca="false">IF(O4495="not used","-",O4495&amp;N4495&amp;T4495)</f>
        <v>-</v>
      </c>
      <c r="V4495" s="84" t="str">
        <f aca="false">IF(O4495="Not Used","-",VLOOKUP(D4495,FOLIOS,7,FALSE())&amp;H4495)</f>
        <v>-</v>
      </c>
      <c r="W4495" s="84" t="str">
        <f aca="false">IF(U4495="-","-",O4495&amp;E4495&amp;H4495)</f>
        <v>-</v>
      </c>
      <c r="X4495" s="85" t="str">
        <f aca="false">D4495&amp;G4495</f>
        <v>FT-CAND-ERMS-PRCTRANS:AECO/EMP</v>
      </c>
      <c r="AF4495" s="0" t="str">
        <f aca="false">D4495&amp;V4495</f>
        <v>FT-CAND-ERMS-PRC-</v>
      </c>
    </row>
    <row r="4496" customFormat="false" ht="12.75" hidden="false" customHeight="false" outlineLevel="0" collapsed="false">
      <c r="A4496" s="81" t="n">
        <v>36682</v>
      </c>
      <c r="B4496" s="82" t="s">
        <v>55</v>
      </c>
      <c r="C4496" s="82" t="s">
        <v>56</v>
      </c>
      <c r="D4496" s="82" t="s">
        <v>108</v>
      </c>
      <c r="E4496" s="82" t="s">
        <v>24</v>
      </c>
      <c r="F4496" s="81"/>
      <c r="G4496" s="82" t="s">
        <v>106</v>
      </c>
      <c r="H4496" s="90" t="n">
        <v>40422</v>
      </c>
      <c r="I4496" s="82" t="n">
        <v>0</v>
      </c>
      <c r="J4496" s="82" t="n">
        <v>0</v>
      </c>
      <c r="K4496" s="83" t="n">
        <f aca="false">IF(J4496=0,0,J4496/I4496)</f>
        <v>0</v>
      </c>
      <c r="L4496" s="83" t="n">
        <f aca="false">I4496/UOM</f>
        <v>0</v>
      </c>
      <c r="M4496" s="83" t="n">
        <f aca="false">J4496/UOM</f>
        <v>0</v>
      </c>
      <c r="N4496" s="84" t="str">
        <f aca="false">IF(F4496="P","PHY",IF(F4496="G","G",E4496))</f>
        <v>P</v>
      </c>
      <c r="O4496" s="84" t="str">
        <f aca="false">IF(ISNA(VLOOKUP(G4496,BadCanCurves,1,FALSE())),VLOOKUP(D4496,FOLIOS,6,FALSE()),"not used")</f>
        <v>not used</v>
      </c>
      <c r="P4496" s="84" t="n">
        <f aca="false">IF($N4496="P",VLOOKUP(H4496,PrcBuckets,2,FALSE()),0)</f>
        <v>13</v>
      </c>
      <c r="Q4496" s="84" t="n">
        <f aca="false">IF($N4496="D",VLOOKUP(H4496,BasisBuckets,2,FALSE()),0)</f>
        <v>0</v>
      </c>
      <c r="R4496" s="84" t="n">
        <f aca="false">IF($N4496="PHY",VLOOKUP(H4496,PGDBuckets,2,FALSE()),0)</f>
        <v>0</v>
      </c>
      <c r="S4496" s="84" t="n">
        <f aca="false">IF($N4496="G",VLOOKUP(H4496,PGDBuckets,2,FALSE()),0)</f>
        <v>0</v>
      </c>
      <c r="T4496" s="84" t="n">
        <f aca="false">SUM(P4496:S4496)</f>
        <v>13</v>
      </c>
      <c r="U4496" s="84" t="str">
        <f aca="false">IF(O4496="not used","-",O4496&amp;N4496&amp;T4496)</f>
        <v>-</v>
      </c>
      <c r="V4496" s="84" t="str">
        <f aca="false">IF(O4496="Not Used","-",VLOOKUP(D4496,FOLIOS,7,FALSE())&amp;H4496)</f>
        <v>-</v>
      </c>
      <c r="W4496" s="84" t="str">
        <f aca="false">IF(U4496="-","-",O4496&amp;E4496&amp;H4496)</f>
        <v>-</v>
      </c>
      <c r="X4496" s="85" t="str">
        <f aca="false">D4496&amp;G4496</f>
        <v>FT-CAND-ERMS-PRCTRANS:AECO/EMP</v>
      </c>
      <c r="AF4496" s="0" t="str">
        <f aca="false">D4496&amp;V4496</f>
        <v>FT-CAND-ERMS-PRC-</v>
      </c>
    </row>
    <row r="4497" customFormat="false" ht="12.75" hidden="false" customHeight="false" outlineLevel="0" collapsed="false">
      <c r="A4497" s="81" t="n">
        <v>36682</v>
      </c>
      <c r="B4497" s="82" t="s">
        <v>55</v>
      </c>
      <c r="C4497" s="82" t="s">
        <v>56</v>
      </c>
      <c r="D4497" s="82" t="s">
        <v>108</v>
      </c>
      <c r="E4497" s="82" t="s">
        <v>24</v>
      </c>
      <c r="F4497" s="81"/>
      <c r="G4497" s="82" t="s">
        <v>106</v>
      </c>
      <c r="H4497" s="90" t="n">
        <v>40452</v>
      </c>
      <c r="I4497" s="82" t="n">
        <v>0</v>
      </c>
      <c r="J4497" s="82" t="n">
        <v>0</v>
      </c>
      <c r="K4497" s="83" t="n">
        <f aca="false">IF(J4497=0,0,J4497/I4497)</f>
        <v>0</v>
      </c>
      <c r="L4497" s="83" t="n">
        <f aca="false">I4497/UOM</f>
        <v>0</v>
      </c>
      <c r="M4497" s="83" t="n">
        <f aca="false">J4497/UOM</f>
        <v>0</v>
      </c>
      <c r="N4497" s="84" t="str">
        <f aca="false">IF(F4497="P","PHY",IF(F4497="G","G",E4497))</f>
        <v>P</v>
      </c>
      <c r="O4497" s="84" t="str">
        <f aca="false">IF(ISNA(VLOOKUP(G4497,BadCanCurves,1,FALSE())),VLOOKUP(D4497,FOLIOS,6,FALSE()),"not used")</f>
        <v>not used</v>
      </c>
      <c r="P4497" s="84" t="n">
        <f aca="false">IF($N4497="P",VLOOKUP(H4497,PrcBuckets,2,FALSE()),0)</f>
        <v>13</v>
      </c>
      <c r="Q4497" s="84" t="n">
        <f aca="false">IF($N4497="D",VLOOKUP(H4497,BasisBuckets,2,FALSE()),0)</f>
        <v>0</v>
      </c>
      <c r="R4497" s="84" t="n">
        <f aca="false">IF($N4497="PHY",VLOOKUP(H4497,PGDBuckets,2,FALSE()),0)</f>
        <v>0</v>
      </c>
      <c r="S4497" s="84" t="n">
        <f aca="false">IF($N4497="G",VLOOKUP(H4497,PGDBuckets,2,FALSE()),0)</f>
        <v>0</v>
      </c>
      <c r="T4497" s="84" t="n">
        <f aca="false">SUM(P4497:S4497)</f>
        <v>13</v>
      </c>
      <c r="U4497" s="84" t="str">
        <f aca="false">IF(O4497="not used","-",O4497&amp;N4497&amp;T4497)</f>
        <v>-</v>
      </c>
      <c r="V4497" s="84" t="str">
        <f aca="false">IF(O4497="Not Used","-",VLOOKUP(D4497,FOLIOS,7,FALSE())&amp;H4497)</f>
        <v>-</v>
      </c>
      <c r="W4497" s="84" t="str">
        <f aca="false">IF(U4497="-","-",O4497&amp;E4497&amp;H4497)</f>
        <v>-</v>
      </c>
      <c r="X4497" s="85" t="str">
        <f aca="false">D4497&amp;G4497</f>
        <v>FT-CAND-ERMS-PRCTRANS:AECO/EMP</v>
      </c>
      <c r="AF4497" s="0" t="str">
        <f aca="false">D4497&amp;V4497</f>
        <v>FT-CAND-ERMS-PRC-</v>
      </c>
    </row>
    <row r="4498" customFormat="false" ht="12.75" hidden="false" customHeight="false" outlineLevel="0" collapsed="false">
      <c r="A4498" s="81" t="n">
        <v>36682</v>
      </c>
      <c r="B4498" s="82" t="s">
        <v>55</v>
      </c>
      <c r="C4498" s="82" t="s">
        <v>56</v>
      </c>
      <c r="D4498" s="82" t="s">
        <v>108</v>
      </c>
      <c r="E4498" s="82" t="s">
        <v>24</v>
      </c>
      <c r="F4498" s="81"/>
      <c r="G4498" s="82" t="s">
        <v>106</v>
      </c>
      <c r="H4498" s="90" t="n">
        <v>40483</v>
      </c>
      <c r="I4498" s="82" t="n">
        <v>0</v>
      </c>
      <c r="J4498" s="82" t="n">
        <v>0</v>
      </c>
      <c r="K4498" s="83" t="n">
        <f aca="false">IF(J4498=0,0,J4498/I4498)</f>
        <v>0</v>
      </c>
      <c r="L4498" s="83" t="n">
        <f aca="false">I4498/UOM</f>
        <v>0</v>
      </c>
      <c r="M4498" s="83" t="n">
        <f aca="false">J4498/UOM</f>
        <v>0</v>
      </c>
      <c r="N4498" s="84" t="str">
        <f aca="false">IF(F4498="P","PHY",IF(F4498="G","G",E4498))</f>
        <v>P</v>
      </c>
      <c r="O4498" s="84" t="str">
        <f aca="false">IF(ISNA(VLOOKUP(G4498,BadCanCurves,1,FALSE())),VLOOKUP(D4498,FOLIOS,6,FALSE()),"not used")</f>
        <v>not used</v>
      </c>
      <c r="P4498" s="84" t="n">
        <f aca="false">IF($N4498="P",VLOOKUP(H4498,PrcBuckets,2,FALSE()),0)</f>
        <v>13</v>
      </c>
      <c r="Q4498" s="84" t="n">
        <f aca="false">IF($N4498="D",VLOOKUP(H4498,BasisBuckets,2,FALSE()),0)</f>
        <v>0</v>
      </c>
      <c r="R4498" s="84" t="n">
        <f aca="false">IF($N4498="PHY",VLOOKUP(H4498,PGDBuckets,2,FALSE()),0)</f>
        <v>0</v>
      </c>
      <c r="S4498" s="84" t="n">
        <f aca="false">IF($N4498="G",VLOOKUP(H4498,PGDBuckets,2,FALSE()),0)</f>
        <v>0</v>
      </c>
      <c r="T4498" s="84" t="n">
        <f aca="false">SUM(P4498:S4498)</f>
        <v>13</v>
      </c>
      <c r="U4498" s="84" t="str">
        <f aca="false">IF(O4498="not used","-",O4498&amp;N4498&amp;T4498)</f>
        <v>-</v>
      </c>
      <c r="V4498" s="84" t="str">
        <f aca="false">IF(O4498="Not Used","-",VLOOKUP(D4498,FOLIOS,7,FALSE())&amp;H4498)</f>
        <v>-</v>
      </c>
      <c r="W4498" s="84" t="str">
        <f aca="false">IF(U4498="-","-",O4498&amp;E4498&amp;H4498)</f>
        <v>-</v>
      </c>
      <c r="X4498" s="85" t="str">
        <f aca="false">D4498&amp;G4498</f>
        <v>FT-CAND-ERMS-PRCTRANS:AECO/EMP</v>
      </c>
      <c r="AF4498" s="0" t="str">
        <f aca="false">D4498&amp;V4498</f>
        <v>FT-CAND-ERMS-PRC-</v>
      </c>
    </row>
    <row r="4499" customFormat="false" ht="12.75" hidden="false" customHeight="false" outlineLevel="0" collapsed="false">
      <c r="A4499" s="81" t="n">
        <v>36682</v>
      </c>
      <c r="B4499" s="82" t="s">
        <v>55</v>
      </c>
      <c r="C4499" s="82" t="s">
        <v>56</v>
      </c>
      <c r="D4499" s="82" t="s">
        <v>108</v>
      </c>
      <c r="E4499" s="82" t="s">
        <v>24</v>
      </c>
      <c r="F4499" s="81"/>
      <c r="G4499" s="82" t="s">
        <v>106</v>
      </c>
      <c r="H4499" s="90" t="n">
        <v>40513</v>
      </c>
      <c r="I4499" s="82" t="n">
        <v>0</v>
      </c>
      <c r="J4499" s="82" t="n">
        <v>0</v>
      </c>
      <c r="K4499" s="83" t="n">
        <f aca="false">IF(J4499=0,0,J4499/I4499)</f>
        <v>0</v>
      </c>
      <c r="L4499" s="83" t="n">
        <f aca="false">I4499/UOM</f>
        <v>0</v>
      </c>
      <c r="M4499" s="83" t="n">
        <f aca="false">J4499/UOM</f>
        <v>0</v>
      </c>
      <c r="N4499" s="84" t="str">
        <f aca="false">IF(F4499="P","PHY",IF(F4499="G","G",E4499))</f>
        <v>P</v>
      </c>
      <c r="O4499" s="84" t="str">
        <f aca="false">IF(ISNA(VLOOKUP(G4499,BadCanCurves,1,FALSE())),VLOOKUP(D4499,FOLIOS,6,FALSE()),"not used")</f>
        <v>not used</v>
      </c>
      <c r="P4499" s="84" t="n">
        <f aca="false">IF($N4499="P",VLOOKUP(H4499,PrcBuckets,2,FALSE()),0)</f>
        <v>13</v>
      </c>
      <c r="Q4499" s="84" t="n">
        <f aca="false">IF($N4499="D",VLOOKUP(H4499,BasisBuckets,2,FALSE()),0)</f>
        <v>0</v>
      </c>
      <c r="R4499" s="84" t="n">
        <f aca="false">IF($N4499="PHY",VLOOKUP(H4499,PGDBuckets,2,FALSE()),0)</f>
        <v>0</v>
      </c>
      <c r="S4499" s="84" t="n">
        <f aca="false">IF($N4499="G",VLOOKUP(H4499,PGDBuckets,2,FALSE()),0)</f>
        <v>0</v>
      </c>
      <c r="T4499" s="84" t="n">
        <f aca="false">SUM(P4499:S4499)</f>
        <v>13</v>
      </c>
      <c r="U4499" s="84" t="str">
        <f aca="false">IF(O4499="not used","-",O4499&amp;N4499&amp;T4499)</f>
        <v>-</v>
      </c>
      <c r="V4499" s="84" t="str">
        <f aca="false">IF(O4499="Not Used","-",VLOOKUP(D4499,FOLIOS,7,FALSE())&amp;H4499)</f>
        <v>-</v>
      </c>
      <c r="W4499" s="84" t="str">
        <f aca="false">IF(U4499="-","-",O4499&amp;E4499&amp;H4499)</f>
        <v>-</v>
      </c>
      <c r="X4499" s="85" t="str">
        <f aca="false">D4499&amp;G4499</f>
        <v>FT-CAND-ERMS-PRCTRANS:AECO/EMP</v>
      </c>
      <c r="AF4499" s="0" t="str">
        <f aca="false">D4499&amp;V4499</f>
        <v>FT-CAND-ERMS-PRC-</v>
      </c>
    </row>
    <row r="4500" customFormat="false" ht="12.75" hidden="false" customHeight="false" outlineLevel="0" collapsed="false">
      <c r="A4500" s="81" t="n">
        <v>36682</v>
      </c>
      <c r="B4500" s="82" t="s">
        <v>55</v>
      </c>
      <c r="C4500" s="82" t="s">
        <v>56</v>
      </c>
      <c r="D4500" s="82" t="s">
        <v>108</v>
      </c>
      <c r="E4500" s="82" t="s">
        <v>24</v>
      </c>
      <c r="F4500" s="81"/>
      <c r="G4500" s="82" t="s">
        <v>106</v>
      </c>
      <c r="H4500" s="90" t="n">
        <v>40544</v>
      </c>
      <c r="I4500" s="82" t="n">
        <v>0</v>
      </c>
      <c r="J4500" s="82" t="n">
        <v>0</v>
      </c>
      <c r="K4500" s="83" t="n">
        <f aca="false">IF(J4500=0,0,J4500/I4500)</f>
        <v>0</v>
      </c>
      <c r="L4500" s="83" t="n">
        <f aca="false">I4500/UOM</f>
        <v>0</v>
      </c>
      <c r="M4500" s="83" t="n">
        <f aca="false">J4500/UOM</f>
        <v>0</v>
      </c>
      <c r="N4500" s="84" t="str">
        <f aca="false">IF(F4500="P","PHY",IF(F4500="G","G",E4500))</f>
        <v>P</v>
      </c>
      <c r="O4500" s="84" t="str">
        <f aca="false">IF(ISNA(VLOOKUP(G4500,BadCanCurves,1,FALSE())),VLOOKUP(D4500,FOLIOS,6,FALSE()),"not used")</f>
        <v>not used</v>
      </c>
      <c r="P4500" s="84" t="n">
        <f aca="false">IF($N4500="P",VLOOKUP(H4500,PrcBuckets,2,FALSE()),0)</f>
        <v>14</v>
      </c>
      <c r="Q4500" s="84" t="n">
        <f aca="false">IF($N4500="D",VLOOKUP(H4500,BasisBuckets,2,FALSE()),0)</f>
        <v>0</v>
      </c>
      <c r="R4500" s="84" t="n">
        <f aca="false">IF($N4500="PHY",VLOOKUP(H4500,PGDBuckets,2,FALSE()),0)</f>
        <v>0</v>
      </c>
      <c r="S4500" s="84" t="n">
        <f aca="false">IF($N4500="G",VLOOKUP(H4500,PGDBuckets,2,FALSE()),0)</f>
        <v>0</v>
      </c>
      <c r="T4500" s="84" t="n">
        <f aca="false">SUM(P4500:S4500)</f>
        <v>14</v>
      </c>
      <c r="U4500" s="84" t="str">
        <f aca="false">IF(O4500="not used","-",O4500&amp;N4500&amp;T4500)</f>
        <v>-</v>
      </c>
      <c r="V4500" s="84" t="str">
        <f aca="false">IF(O4500="Not Used","-",VLOOKUP(D4500,FOLIOS,7,FALSE())&amp;H4500)</f>
        <v>-</v>
      </c>
      <c r="W4500" s="84" t="str">
        <f aca="false">IF(U4500="-","-",O4500&amp;E4500&amp;H4500)</f>
        <v>-</v>
      </c>
      <c r="X4500" s="85" t="str">
        <f aca="false">D4500&amp;G4500</f>
        <v>FT-CAND-ERMS-PRCTRANS:AECO/EMP</v>
      </c>
      <c r="AF4500" s="0" t="str">
        <f aca="false">D4500&amp;V4500</f>
        <v>FT-CAND-ERMS-PRC-</v>
      </c>
    </row>
    <row r="4501" customFormat="false" ht="12.75" hidden="false" customHeight="false" outlineLevel="0" collapsed="false">
      <c r="A4501" s="81" t="n">
        <v>36682</v>
      </c>
      <c r="B4501" s="82" t="s">
        <v>55</v>
      </c>
      <c r="C4501" s="82" t="s">
        <v>56</v>
      </c>
      <c r="D4501" s="82" t="s">
        <v>108</v>
      </c>
      <c r="E4501" s="82" t="s">
        <v>24</v>
      </c>
      <c r="F4501" s="81"/>
      <c r="G4501" s="82" t="s">
        <v>106</v>
      </c>
      <c r="H4501" s="90" t="n">
        <v>40575</v>
      </c>
      <c r="I4501" s="82" t="n">
        <v>0</v>
      </c>
      <c r="J4501" s="82" t="n">
        <v>0</v>
      </c>
      <c r="K4501" s="83" t="n">
        <f aca="false">IF(J4501=0,0,J4501/I4501)</f>
        <v>0</v>
      </c>
      <c r="L4501" s="83" t="n">
        <f aca="false">I4501/UOM</f>
        <v>0</v>
      </c>
      <c r="M4501" s="83" t="n">
        <f aca="false">J4501/UOM</f>
        <v>0</v>
      </c>
      <c r="N4501" s="84" t="str">
        <f aca="false">IF(F4501="P","PHY",IF(F4501="G","G",E4501))</f>
        <v>P</v>
      </c>
      <c r="O4501" s="84" t="str">
        <f aca="false">IF(ISNA(VLOOKUP(G4501,BadCanCurves,1,FALSE())),VLOOKUP(D4501,FOLIOS,6,FALSE()),"not used")</f>
        <v>not used</v>
      </c>
      <c r="P4501" s="84" t="n">
        <f aca="false">IF($N4501="P",VLOOKUP(H4501,PrcBuckets,2,FALSE()),0)</f>
        <v>14</v>
      </c>
      <c r="Q4501" s="84" t="n">
        <f aca="false">IF($N4501="D",VLOOKUP(H4501,BasisBuckets,2,FALSE()),0)</f>
        <v>0</v>
      </c>
      <c r="R4501" s="84" t="n">
        <f aca="false">IF($N4501="PHY",VLOOKUP(H4501,PGDBuckets,2,FALSE()),0)</f>
        <v>0</v>
      </c>
      <c r="S4501" s="84" t="n">
        <f aca="false">IF($N4501="G",VLOOKUP(H4501,PGDBuckets,2,FALSE()),0)</f>
        <v>0</v>
      </c>
      <c r="T4501" s="84" t="n">
        <f aca="false">SUM(P4501:S4501)</f>
        <v>14</v>
      </c>
      <c r="U4501" s="84" t="str">
        <f aca="false">IF(O4501="not used","-",O4501&amp;N4501&amp;T4501)</f>
        <v>-</v>
      </c>
      <c r="V4501" s="84" t="str">
        <f aca="false">IF(O4501="Not Used","-",VLOOKUP(D4501,FOLIOS,7,FALSE())&amp;H4501)</f>
        <v>-</v>
      </c>
      <c r="W4501" s="84" t="str">
        <f aca="false">IF(U4501="-","-",O4501&amp;E4501&amp;H4501)</f>
        <v>-</v>
      </c>
      <c r="X4501" s="85" t="str">
        <f aca="false">D4501&amp;G4501</f>
        <v>FT-CAND-ERMS-PRCTRANS:AECO/EMP</v>
      </c>
      <c r="AF4501" s="0" t="str">
        <f aca="false">D4501&amp;V4501</f>
        <v>FT-CAND-ERMS-PRC-</v>
      </c>
    </row>
    <row r="4502" customFormat="false" ht="12.75" hidden="false" customHeight="false" outlineLevel="0" collapsed="false">
      <c r="A4502" s="81" t="n">
        <v>36682</v>
      </c>
      <c r="B4502" s="82" t="s">
        <v>55</v>
      </c>
      <c r="C4502" s="82" t="s">
        <v>56</v>
      </c>
      <c r="D4502" s="82" t="s">
        <v>108</v>
      </c>
      <c r="E4502" s="82" t="s">
        <v>24</v>
      </c>
      <c r="F4502" s="81"/>
      <c r="G4502" s="82" t="s">
        <v>106</v>
      </c>
      <c r="H4502" s="90" t="n">
        <v>40603</v>
      </c>
      <c r="I4502" s="82" t="n">
        <v>0</v>
      </c>
      <c r="J4502" s="82" t="n">
        <v>0</v>
      </c>
      <c r="K4502" s="83" t="n">
        <f aca="false">IF(J4502=0,0,J4502/I4502)</f>
        <v>0</v>
      </c>
      <c r="L4502" s="83" t="n">
        <f aca="false">I4502/UOM</f>
        <v>0</v>
      </c>
      <c r="M4502" s="83" t="n">
        <f aca="false">J4502/UOM</f>
        <v>0</v>
      </c>
      <c r="N4502" s="84" t="str">
        <f aca="false">IF(F4502="P","PHY",IF(F4502="G","G",E4502))</f>
        <v>P</v>
      </c>
      <c r="O4502" s="84" t="str">
        <f aca="false">IF(ISNA(VLOOKUP(G4502,BadCanCurves,1,FALSE())),VLOOKUP(D4502,FOLIOS,6,FALSE()),"not used")</f>
        <v>not used</v>
      </c>
      <c r="P4502" s="84" t="n">
        <f aca="false">IF($N4502="P",VLOOKUP(H4502,PrcBuckets,2,FALSE()),0)</f>
        <v>14</v>
      </c>
      <c r="Q4502" s="84" t="n">
        <f aca="false">IF($N4502="D",VLOOKUP(H4502,BasisBuckets,2,FALSE()),0)</f>
        <v>0</v>
      </c>
      <c r="R4502" s="84" t="n">
        <f aca="false">IF($N4502="PHY",VLOOKUP(H4502,PGDBuckets,2,FALSE()),0)</f>
        <v>0</v>
      </c>
      <c r="S4502" s="84" t="n">
        <f aca="false">IF($N4502="G",VLOOKUP(H4502,PGDBuckets,2,FALSE()),0)</f>
        <v>0</v>
      </c>
      <c r="T4502" s="84" t="n">
        <f aca="false">SUM(P4502:S4502)</f>
        <v>14</v>
      </c>
      <c r="U4502" s="84" t="str">
        <f aca="false">IF(O4502="not used","-",O4502&amp;N4502&amp;T4502)</f>
        <v>-</v>
      </c>
      <c r="V4502" s="84" t="str">
        <f aca="false">IF(O4502="Not Used","-",VLOOKUP(D4502,FOLIOS,7,FALSE())&amp;H4502)</f>
        <v>-</v>
      </c>
      <c r="W4502" s="84" t="str">
        <f aca="false">IF(U4502="-","-",O4502&amp;E4502&amp;H4502)</f>
        <v>-</v>
      </c>
      <c r="X4502" s="85" t="str">
        <f aca="false">D4502&amp;G4502</f>
        <v>FT-CAND-ERMS-PRCTRANS:AECO/EMP</v>
      </c>
      <c r="AF4502" s="0" t="str">
        <f aca="false">D4502&amp;V4502</f>
        <v>FT-CAND-ERMS-PRC-</v>
      </c>
    </row>
    <row r="4503" customFormat="false" ht="12.75" hidden="false" customHeight="false" outlineLevel="0" collapsed="false">
      <c r="A4503" s="81" t="n">
        <v>36682</v>
      </c>
      <c r="B4503" s="82" t="s">
        <v>55</v>
      </c>
      <c r="C4503" s="82" t="s">
        <v>56</v>
      </c>
      <c r="D4503" s="82" t="s">
        <v>108</v>
      </c>
      <c r="E4503" s="82" t="s">
        <v>24</v>
      </c>
      <c r="F4503" s="81"/>
      <c r="G4503" s="82" t="s">
        <v>106</v>
      </c>
      <c r="H4503" s="90" t="n">
        <v>40634</v>
      </c>
      <c r="I4503" s="82" t="n">
        <v>0</v>
      </c>
      <c r="J4503" s="82" t="n">
        <v>0</v>
      </c>
      <c r="K4503" s="83" t="n">
        <f aca="false">IF(J4503=0,0,J4503/I4503)</f>
        <v>0</v>
      </c>
      <c r="L4503" s="83" t="n">
        <f aca="false">I4503/UOM</f>
        <v>0</v>
      </c>
      <c r="M4503" s="83" t="n">
        <f aca="false">J4503/UOM</f>
        <v>0</v>
      </c>
      <c r="N4503" s="84" t="str">
        <f aca="false">IF(F4503="P","PHY",IF(F4503="G","G",E4503))</f>
        <v>P</v>
      </c>
      <c r="O4503" s="84" t="str">
        <f aca="false">IF(ISNA(VLOOKUP(G4503,BadCanCurves,1,FALSE())),VLOOKUP(D4503,FOLIOS,6,FALSE()),"not used")</f>
        <v>not used</v>
      </c>
      <c r="P4503" s="84" t="n">
        <f aca="false">IF($N4503="P",VLOOKUP(H4503,PrcBuckets,2,FALSE()),0)</f>
        <v>14</v>
      </c>
      <c r="Q4503" s="84" t="n">
        <f aca="false">IF($N4503="D",VLOOKUP(H4503,BasisBuckets,2,FALSE()),0)</f>
        <v>0</v>
      </c>
      <c r="R4503" s="84" t="n">
        <f aca="false">IF($N4503="PHY",VLOOKUP(H4503,PGDBuckets,2,FALSE()),0)</f>
        <v>0</v>
      </c>
      <c r="S4503" s="84" t="n">
        <f aca="false">IF($N4503="G",VLOOKUP(H4503,PGDBuckets,2,FALSE()),0)</f>
        <v>0</v>
      </c>
      <c r="T4503" s="84" t="n">
        <f aca="false">SUM(P4503:S4503)</f>
        <v>14</v>
      </c>
      <c r="U4503" s="84" t="str">
        <f aca="false">IF(O4503="not used","-",O4503&amp;N4503&amp;T4503)</f>
        <v>-</v>
      </c>
      <c r="V4503" s="84" t="str">
        <f aca="false">IF(O4503="Not Used","-",VLOOKUP(D4503,FOLIOS,7,FALSE())&amp;H4503)</f>
        <v>-</v>
      </c>
      <c r="W4503" s="84" t="str">
        <f aca="false">IF(U4503="-","-",O4503&amp;E4503&amp;H4503)</f>
        <v>-</v>
      </c>
      <c r="X4503" s="85" t="str">
        <f aca="false">D4503&amp;G4503</f>
        <v>FT-CAND-ERMS-PRCTRANS:AECO/EMP</v>
      </c>
      <c r="AF4503" s="0" t="str">
        <f aca="false">D4503&amp;V4503</f>
        <v>FT-CAND-ERMS-PRC-</v>
      </c>
    </row>
    <row r="4504" customFormat="false" ht="12.75" hidden="false" customHeight="false" outlineLevel="0" collapsed="false">
      <c r="A4504" s="81" t="n">
        <v>36682</v>
      </c>
      <c r="B4504" s="82" t="s">
        <v>55</v>
      </c>
      <c r="C4504" s="82" t="s">
        <v>56</v>
      </c>
      <c r="D4504" s="82" t="s">
        <v>108</v>
      </c>
      <c r="E4504" s="82" t="s">
        <v>24</v>
      </c>
      <c r="F4504" s="81"/>
      <c r="G4504" s="82" t="s">
        <v>106</v>
      </c>
      <c r="H4504" s="90" t="n">
        <v>40664</v>
      </c>
      <c r="I4504" s="82" t="n">
        <v>0</v>
      </c>
      <c r="J4504" s="82" t="n">
        <v>0</v>
      </c>
      <c r="K4504" s="83" t="n">
        <f aca="false">IF(J4504=0,0,J4504/I4504)</f>
        <v>0</v>
      </c>
      <c r="L4504" s="83" t="n">
        <f aca="false">I4504/UOM</f>
        <v>0</v>
      </c>
      <c r="M4504" s="83" t="n">
        <f aca="false">J4504/UOM</f>
        <v>0</v>
      </c>
      <c r="N4504" s="84" t="str">
        <f aca="false">IF(F4504="P","PHY",IF(F4504="G","G",E4504))</f>
        <v>P</v>
      </c>
      <c r="O4504" s="84" t="str">
        <f aca="false">IF(ISNA(VLOOKUP(G4504,BadCanCurves,1,FALSE())),VLOOKUP(D4504,FOLIOS,6,FALSE()),"not used")</f>
        <v>not used</v>
      </c>
      <c r="P4504" s="84" t="n">
        <f aca="false">IF($N4504="P",VLOOKUP(H4504,PrcBuckets,2,FALSE()),0)</f>
        <v>14</v>
      </c>
      <c r="Q4504" s="84" t="n">
        <f aca="false">IF($N4504="D",VLOOKUP(H4504,BasisBuckets,2,FALSE()),0)</f>
        <v>0</v>
      </c>
      <c r="R4504" s="84" t="n">
        <f aca="false">IF($N4504="PHY",VLOOKUP(H4504,PGDBuckets,2,FALSE()),0)</f>
        <v>0</v>
      </c>
      <c r="S4504" s="84" t="n">
        <f aca="false">IF($N4504="G",VLOOKUP(H4504,PGDBuckets,2,FALSE()),0)</f>
        <v>0</v>
      </c>
      <c r="T4504" s="84" t="n">
        <f aca="false">SUM(P4504:S4504)</f>
        <v>14</v>
      </c>
      <c r="U4504" s="84" t="str">
        <f aca="false">IF(O4504="not used","-",O4504&amp;N4504&amp;T4504)</f>
        <v>-</v>
      </c>
      <c r="V4504" s="84" t="str">
        <f aca="false">IF(O4504="Not Used","-",VLOOKUP(D4504,FOLIOS,7,FALSE())&amp;H4504)</f>
        <v>-</v>
      </c>
      <c r="W4504" s="84" t="str">
        <f aca="false">IF(U4504="-","-",O4504&amp;E4504&amp;H4504)</f>
        <v>-</v>
      </c>
      <c r="X4504" s="85" t="str">
        <f aca="false">D4504&amp;G4504</f>
        <v>FT-CAND-ERMS-PRCTRANS:AECO/EMP</v>
      </c>
      <c r="AF4504" s="0" t="str">
        <f aca="false">D4504&amp;V4504</f>
        <v>FT-CAND-ERMS-PRC-</v>
      </c>
    </row>
    <row r="4505" customFormat="false" ht="12.75" hidden="false" customHeight="false" outlineLevel="0" collapsed="false">
      <c r="A4505" s="81" t="n">
        <v>36682</v>
      </c>
      <c r="B4505" s="82" t="s">
        <v>55</v>
      </c>
      <c r="C4505" s="82" t="s">
        <v>56</v>
      </c>
      <c r="D4505" s="82" t="s">
        <v>108</v>
      </c>
      <c r="E4505" s="82" t="s">
        <v>24</v>
      </c>
      <c r="F4505" s="81"/>
      <c r="G4505" s="82" t="s">
        <v>106</v>
      </c>
      <c r="H4505" s="90" t="n">
        <v>40695</v>
      </c>
      <c r="I4505" s="82" t="n">
        <v>0</v>
      </c>
      <c r="J4505" s="82" t="n">
        <v>0</v>
      </c>
      <c r="K4505" s="83" t="n">
        <f aca="false">IF(J4505=0,0,J4505/I4505)</f>
        <v>0</v>
      </c>
      <c r="L4505" s="83" t="n">
        <f aca="false">I4505/UOM</f>
        <v>0</v>
      </c>
      <c r="M4505" s="83" t="n">
        <f aca="false">J4505/UOM</f>
        <v>0</v>
      </c>
      <c r="N4505" s="84" t="str">
        <f aca="false">IF(F4505="P","PHY",IF(F4505="G","G",E4505))</f>
        <v>P</v>
      </c>
      <c r="O4505" s="84" t="str">
        <f aca="false">IF(ISNA(VLOOKUP(G4505,BadCanCurves,1,FALSE())),VLOOKUP(D4505,FOLIOS,6,FALSE()),"not used")</f>
        <v>not used</v>
      </c>
      <c r="P4505" s="84" t="n">
        <f aca="false">IF($N4505="P",VLOOKUP(H4505,PrcBuckets,2,FALSE()),0)</f>
        <v>14</v>
      </c>
      <c r="Q4505" s="84" t="n">
        <f aca="false">IF($N4505="D",VLOOKUP(H4505,BasisBuckets,2,FALSE()),0)</f>
        <v>0</v>
      </c>
      <c r="R4505" s="84" t="n">
        <f aca="false">IF($N4505="PHY",VLOOKUP(H4505,PGDBuckets,2,FALSE()),0)</f>
        <v>0</v>
      </c>
      <c r="S4505" s="84" t="n">
        <f aca="false">IF($N4505="G",VLOOKUP(H4505,PGDBuckets,2,FALSE()),0)</f>
        <v>0</v>
      </c>
      <c r="T4505" s="84" t="n">
        <f aca="false">SUM(P4505:S4505)</f>
        <v>14</v>
      </c>
      <c r="U4505" s="84" t="str">
        <f aca="false">IF(O4505="not used","-",O4505&amp;N4505&amp;T4505)</f>
        <v>-</v>
      </c>
      <c r="V4505" s="84" t="str">
        <f aca="false">IF(O4505="Not Used","-",VLOOKUP(D4505,FOLIOS,7,FALSE())&amp;H4505)</f>
        <v>-</v>
      </c>
      <c r="W4505" s="84" t="str">
        <f aca="false">IF(U4505="-","-",O4505&amp;E4505&amp;H4505)</f>
        <v>-</v>
      </c>
      <c r="X4505" s="85" t="str">
        <f aca="false">D4505&amp;G4505</f>
        <v>FT-CAND-ERMS-PRCTRANS:AECO/EMP</v>
      </c>
      <c r="AF4505" s="0" t="str">
        <f aca="false">D4505&amp;V4505</f>
        <v>FT-CAND-ERMS-PRC-</v>
      </c>
    </row>
    <row r="4506" customFormat="false" ht="12.75" hidden="false" customHeight="false" outlineLevel="0" collapsed="false">
      <c r="A4506" s="81" t="n">
        <v>36682</v>
      </c>
      <c r="B4506" s="82" t="s">
        <v>55</v>
      </c>
      <c r="C4506" s="82" t="s">
        <v>56</v>
      </c>
      <c r="D4506" s="82" t="s">
        <v>108</v>
      </c>
      <c r="E4506" s="82" t="s">
        <v>24</v>
      </c>
      <c r="F4506" s="81"/>
      <c r="G4506" s="82" t="s">
        <v>106</v>
      </c>
      <c r="H4506" s="90" t="n">
        <v>40725</v>
      </c>
      <c r="I4506" s="82" t="n">
        <v>0</v>
      </c>
      <c r="J4506" s="82" t="n">
        <v>0</v>
      </c>
      <c r="K4506" s="83" t="n">
        <f aca="false">IF(J4506=0,0,J4506/I4506)</f>
        <v>0</v>
      </c>
      <c r="L4506" s="83" t="n">
        <f aca="false">I4506/UOM</f>
        <v>0</v>
      </c>
      <c r="M4506" s="83" t="n">
        <f aca="false">J4506/UOM</f>
        <v>0</v>
      </c>
      <c r="N4506" s="84" t="str">
        <f aca="false">IF(F4506="P","PHY",IF(F4506="G","G",E4506))</f>
        <v>P</v>
      </c>
      <c r="O4506" s="84" t="str">
        <f aca="false">IF(ISNA(VLOOKUP(G4506,BadCanCurves,1,FALSE())),VLOOKUP(D4506,FOLIOS,6,FALSE()),"not used")</f>
        <v>not used</v>
      </c>
      <c r="P4506" s="84" t="n">
        <f aca="false">IF($N4506="P",VLOOKUP(H4506,PrcBuckets,2,FALSE()),0)</f>
        <v>14</v>
      </c>
      <c r="Q4506" s="84" t="n">
        <f aca="false">IF($N4506="D",VLOOKUP(H4506,BasisBuckets,2,FALSE()),0)</f>
        <v>0</v>
      </c>
      <c r="R4506" s="84" t="n">
        <f aca="false">IF($N4506="PHY",VLOOKUP(H4506,PGDBuckets,2,FALSE()),0)</f>
        <v>0</v>
      </c>
      <c r="S4506" s="84" t="n">
        <f aca="false">IF($N4506="G",VLOOKUP(H4506,PGDBuckets,2,FALSE()),0)</f>
        <v>0</v>
      </c>
      <c r="T4506" s="84" t="n">
        <f aca="false">SUM(P4506:S4506)</f>
        <v>14</v>
      </c>
      <c r="U4506" s="84" t="str">
        <f aca="false">IF(O4506="not used","-",O4506&amp;N4506&amp;T4506)</f>
        <v>-</v>
      </c>
      <c r="V4506" s="84" t="str">
        <f aca="false">IF(O4506="Not Used","-",VLOOKUP(D4506,FOLIOS,7,FALSE())&amp;H4506)</f>
        <v>-</v>
      </c>
      <c r="W4506" s="84" t="str">
        <f aca="false">IF(U4506="-","-",O4506&amp;E4506&amp;H4506)</f>
        <v>-</v>
      </c>
      <c r="X4506" s="85" t="str">
        <f aca="false">D4506&amp;G4506</f>
        <v>FT-CAND-ERMS-PRCTRANS:AECO/EMP</v>
      </c>
      <c r="AF4506" s="0" t="str">
        <f aca="false">D4506&amp;V4506</f>
        <v>FT-CAND-ERMS-PRC-</v>
      </c>
    </row>
    <row r="4507" customFormat="false" ht="12.75" hidden="false" customHeight="false" outlineLevel="0" collapsed="false">
      <c r="A4507" s="81" t="n">
        <v>36682</v>
      </c>
      <c r="B4507" s="82" t="s">
        <v>55</v>
      </c>
      <c r="C4507" s="82" t="s">
        <v>56</v>
      </c>
      <c r="D4507" s="82" t="s">
        <v>108</v>
      </c>
      <c r="E4507" s="82" t="s">
        <v>24</v>
      </c>
      <c r="F4507" s="81"/>
      <c r="G4507" s="82" t="s">
        <v>106</v>
      </c>
      <c r="H4507" s="90" t="n">
        <v>40756</v>
      </c>
      <c r="I4507" s="82" t="n">
        <v>0</v>
      </c>
      <c r="J4507" s="82" t="n">
        <v>0</v>
      </c>
      <c r="K4507" s="83" t="n">
        <f aca="false">IF(J4507=0,0,J4507/I4507)</f>
        <v>0</v>
      </c>
      <c r="L4507" s="83" t="n">
        <f aca="false">I4507/UOM</f>
        <v>0</v>
      </c>
      <c r="M4507" s="83" t="n">
        <f aca="false">J4507/UOM</f>
        <v>0</v>
      </c>
      <c r="N4507" s="84" t="str">
        <f aca="false">IF(F4507="P","PHY",IF(F4507="G","G",E4507))</f>
        <v>P</v>
      </c>
      <c r="O4507" s="84" t="str">
        <f aca="false">IF(ISNA(VLOOKUP(G4507,BadCanCurves,1,FALSE())),VLOOKUP(D4507,FOLIOS,6,FALSE()),"not used")</f>
        <v>not used</v>
      </c>
      <c r="P4507" s="84" t="n">
        <f aca="false">IF($N4507="P",VLOOKUP(H4507,PrcBuckets,2,FALSE()),0)</f>
        <v>14</v>
      </c>
      <c r="Q4507" s="84" t="n">
        <f aca="false">IF($N4507="D",VLOOKUP(H4507,BasisBuckets,2,FALSE()),0)</f>
        <v>0</v>
      </c>
      <c r="R4507" s="84" t="n">
        <f aca="false">IF($N4507="PHY",VLOOKUP(H4507,PGDBuckets,2,FALSE()),0)</f>
        <v>0</v>
      </c>
      <c r="S4507" s="84" t="n">
        <f aca="false">IF($N4507="G",VLOOKUP(H4507,PGDBuckets,2,FALSE()),0)</f>
        <v>0</v>
      </c>
      <c r="T4507" s="84" t="n">
        <f aca="false">SUM(P4507:S4507)</f>
        <v>14</v>
      </c>
      <c r="U4507" s="84" t="str">
        <f aca="false">IF(O4507="not used","-",O4507&amp;N4507&amp;T4507)</f>
        <v>-</v>
      </c>
      <c r="V4507" s="84" t="str">
        <f aca="false">IF(O4507="Not Used","-",VLOOKUP(D4507,FOLIOS,7,FALSE())&amp;H4507)</f>
        <v>-</v>
      </c>
      <c r="W4507" s="84" t="str">
        <f aca="false">IF(U4507="-","-",O4507&amp;E4507&amp;H4507)</f>
        <v>-</v>
      </c>
      <c r="X4507" s="85" t="str">
        <f aca="false">D4507&amp;G4507</f>
        <v>FT-CAND-ERMS-PRCTRANS:AECO/EMP</v>
      </c>
      <c r="AF4507" s="0" t="str">
        <f aca="false">D4507&amp;V4507</f>
        <v>FT-CAND-ERMS-PRC-</v>
      </c>
    </row>
    <row r="4508" customFormat="false" ht="12.75" hidden="false" customHeight="false" outlineLevel="0" collapsed="false">
      <c r="A4508" s="81" t="n">
        <v>36682</v>
      </c>
      <c r="B4508" s="82" t="s">
        <v>55</v>
      </c>
      <c r="C4508" s="82" t="s">
        <v>56</v>
      </c>
      <c r="D4508" s="82" t="s">
        <v>108</v>
      </c>
      <c r="E4508" s="82" t="s">
        <v>24</v>
      </c>
      <c r="F4508" s="81"/>
      <c r="G4508" s="82" t="s">
        <v>106</v>
      </c>
      <c r="H4508" s="90" t="n">
        <v>40787</v>
      </c>
      <c r="I4508" s="82" t="n">
        <v>0</v>
      </c>
      <c r="J4508" s="82" t="n">
        <v>0</v>
      </c>
      <c r="K4508" s="83" t="n">
        <f aca="false">IF(J4508=0,0,J4508/I4508)</f>
        <v>0</v>
      </c>
      <c r="L4508" s="83" t="n">
        <f aca="false">I4508/UOM</f>
        <v>0</v>
      </c>
      <c r="M4508" s="83" t="n">
        <f aca="false">J4508/UOM</f>
        <v>0</v>
      </c>
      <c r="N4508" s="84" t="str">
        <f aca="false">IF(F4508="P","PHY",IF(F4508="G","G",E4508))</f>
        <v>P</v>
      </c>
      <c r="O4508" s="84" t="str">
        <f aca="false">IF(ISNA(VLOOKUP(G4508,BadCanCurves,1,FALSE())),VLOOKUP(D4508,FOLIOS,6,FALSE()),"not used")</f>
        <v>not used</v>
      </c>
      <c r="P4508" s="84" t="n">
        <f aca="false">IF($N4508="P",VLOOKUP(H4508,PrcBuckets,2,FALSE()),0)</f>
        <v>14</v>
      </c>
      <c r="Q4508" s="84" t="n">
        <f aca="false">IF($N4508="D",VLOOKUP(H4508,BasisBuckets,2,FALSE()),0)</f>
        <v>0</v>
      </c>
      <c r="R4508" s="84" t="n">
        <f aca="false">IF($N4508="PHY",VLOOKUP(H4508,PGDBuckets,2,FALSE()),0)</f>
        <v>0</v>
      </c>
      <c r="S4508" s="84" t="n">
        <f aca="false">IF($N4508="G",VLOOKUP(H4508,PGDBuckets,2,FALSE()),0)</f>
        <v>0</v>
      </c>
      <c r="T4508" s="84" t="n">
        <f aca="false">SUM(P4508:S4508)</f>
        <v>14</v>
      </c>
      <c r="U4508" s="84" t="str">
        <f aca="false">IF(O4508="not used","-",O4508&amp;N4508&amp;T4508)</f>
        <v>-</v>
      </c>
      <c r="V4508" s="84" t="str">
        <f aca="false">IF(O4508="Not Used","-",VLOOKUP(D4508,FOLIOS,7,FALSE())&amp;H4508)</f>
        <v>-</v>
      </c>
      <c r="W4508" s="84" t="str">
        <f aca="false">IF(U4508="-","-",O4508&amp;E4508&amp;H4508)</f>
        <v>-</v>
      </c>
      <c r="X4508" s="85" t="str">
        <f aca="false">D4508&amp;G4508</f>
        <v>FT-CAND-ERMS-PRCTRANS:AECO/EMP</v>
      </c>
      <c r="AF4508" s="0" t="str">
        <f aca="false">D4508&amp;V4508</f>
        <v>FT-CAND-ERMS-PRC-</v>
      </c>
    </row>
    <row r="4509" customFormat="false" ht="12.75" hidden="false" customHeight="false" outlineLevel="0" collapsed="false">
      <c r="A4509" s="81" t="n">
        <v>36682</v>
      </c>
      <c r="B4509" s="82" t="s">
        <v>55</v>
      </c>
      <c r="C4509" s="82" t="s">
        <v>56</v>
      </c>
      <c r="D4509" s="82" t="s">
        <v>108</v>
      </c>
      <c r="E4509" s="82" t="s">
        <v>24</v>
      </c>
      <c r="F4509" s="81"/>
      <c r="G4509" s="82" t="s">
        <v>106</v>
      </c>
      <c r="H4509" s="90" t="n">
        <v>40817</v>
      </c>
      <c r="I4509" s="82" t="n">
        <v>0</v>
      </c>
      <c r="J4509" s="82" t="n">
        <v>0</v>
      </c>
      <c r="K4509" s="83" t="n">
        <f aca="false">IF(J4509=0,0,J4509/I4509)</f>
        <v>0</v>
      </c>
      <c r="L4509" s="83" t="n">
        <f aca="false">I4509/UOM</f>
        <v>0</v>
      </c>
      <c r="M4509" s="83" t="n">
        <f aca="false">J4509/UOM</f>
        <v>0</v>
      </c>
      <c r="N4509" s="84" t="str">
        <f aca="false">IF(F4509="P","PHY",IF(F4509="G","G",E4509))</f>
        <v>P</v>
      </c>
      <c r="O4509" s="84" t="str">
        <f aca="false">IF(ISNA(VLOOKUP(G4509,BadCanCurves,1,FALSE())),VLOOKUP(D4509,FOLIOS,6,FALSE()),"not used")</f>
        <v>not used</v>
      </c>
      <c r="P4509" s="84" t="n">
        <f aca="false">IF($N4509="P",VLOOKUP(H4509,PrcBuckets,2,FALSE()),0)</f>
        <v>14</v>
      </c>
      <c r="Q4509" s="84" t="n">
        <f aca="false">IF($N4509="D",VLOOKUP(H4509,BasisBuckets,2,FALSE()),0)</f>
        <v>0</v>
      </c>
      <c r="R4509" s="84" t="n">
        <f aca="false">IF($N4509="PHY",VLOOKUP(H4509,PGDBuckets,2,FALSE()),0)</f>
        <v>0</v>
      </c>
      <c r="S4509" s="84" t="n">
        <f aca="false">IF($N4509="G",VLOOKUP(H4509,PGDBuckets,2,FALSE()),0)</f>
        <v>0</v>
      </c>
      <c r="T4509" s="84" t="n">
        <f aca="false">SUM(P4509:S4509)</f>
        <v>14</v>
      </c>
      <c r="U4509" s="84" t="str">
        <f aca="false">IF(O4509="not used","-",O4509&amp;N4509&amp;T4509)</f>
        <v>-</v>
      </c>
      <c r="V4509" s="84" t="str">
        <f aca="false">IF(O4509="Not Used","-",VLOOKUP(D4509,FOLIOS,7,FALSE())&amp;H4509)</f>
        <v>-</v>
      </c>
      <c r="W4509" s="84" t="str">
        <f aca="false">IF(U4509="-","-",O4509&amp;E4509&amp;H4509)</f>
        <v>-</v>
      </c>
      <c r="X4509" s="85" t="str">
        <f aca="false">D4509&amp;G4509</f>
        <v>FT-CAND-ERMS-PRCTRANS:AECO/EMP</v>
      </c>
      <c r="AF4509" s="0" t="str">
        <f aca="false">D4509&amp;V4509</f>
        <v>FT-CAND-ERMS-PRC-</v>
      </c>
    </row>
    <row r="4510" customFormat="false" ht="12.75" hidden="false" customHeight="false" outlineLevel="0" collapsed="false">
      <c r="A4510" s="81" t="n">
        <v>36682</v>
      </c>
      <c r="B4510" s="82" t="s">
        <v>55</v>
      </c>
      <c r="C4510" s="82" t="s">
        <v>56</v>
      </c>
      <c r="D4510" s="82" t="s">
        <v>108</v>
      </c>
      <c r="E4510" s="82" t="s">
        <v>24</v>
      </c>
      <c r="F4510" s="81"/>
      <c r="G4510" s="82" t="s">
        <v>106</v>
      </c>
      <c r="H4510" s="90" t="n">
        <v>40848</v>
      </c>
      <c r="I4510" s="82" t="n">
        <v>0</v>
      </c>
      <c r="J4510" s="82" t="n">
        <v>0</v>
      </c>
      <c r="K4510" s="83" t="n">
        <f aca="false">IF(J4510=0,0,J4510/I4510)</f>
        <v>0</v>
      </c>
      <c r="L4510" s="83" t="n">
        <f aca="false">I4510/UOM</f>
        <v>0</v>
      </c>
      <c r="M4510" s="83" t="n">
        <f aca="false">J4510/UOM</f>
        <v>0</v>
      </c>
      <c r="N4510" s="84" t="str">
        <f aca="false">IF(F4510="P","PHY",IF(F4510="G","G",E4510))</f>
        <v>P</v>
      </c>
      <c r="O4510" s="84" t="str">
        <f aca="false">IF(ISNA(VLOOKUP(G4510,BadCanCurves,1,FALSE())),VLOOKUP(D4510,FOLIOS,6,FALSE()),"not used")</f>
        <v>not used</v>
      </c>
      <c r="P4510" s="84" t="n">
        <f aca="false">IF($N4510="P",VLOOKUP(H4510,PrcBuckets,2,FALSE()),0)</f>
        <v>14</v>
      </c>
      <c r="Q4510" s="84" t="n">
        <f aca="false">IF($N4510="D",VLOOKUP(H4510,BasisBuckets,2,FALSE()),0)</f>
        <v>0</v>
      </c>
      <c r="R4510" s="84" t="n">
        <f aca="false">IF($N4510="PHY",VLOOKUP(H4510,PGDBuckets,2,FALSE()),0)</f>
        <v>0</v>
      </c>
      <c r="S4510" s="84" t="n">
        <f aca="false">IF($N4510="G",VLOOKUP(H4510,PGDBuckets,2,FALSE()),0)</f>
        <v>0</v>
      </c>
      <c r="T4510" s="84" t="n">
        <f aca="false">SUM(P4510:S4510)</f>
        <v>14</v>
      </c>
      <c r="U4510" s="84" t="str">
        <f aca="false">IF(O4510="not used","-",O4510&amp;N4510&amp;T4510)</f>
        <v>-</v>
      </c>
      <c r="V4510" s="84" t="str">
        <f aca="false">IF(O4510="Not Used","-",VLOOKUP(D4510,FOLIOS,7,FALSE())&amp;H4510)</f>
        <v>-</v>
      </c>
      <c r="W4510" s="84" t="str">
        <f aca="false">IF(U4510="-","-",O4510&amp;E4510&amp;H4510)</f>
        <v>-</v>
      </c>
      <c r="X4510" s="85" t="str">
        <f aca="false">D4510&amp;G4510</f>
        <v>FT-CAND-ERMS-PRCTRANS:AECO/EMP</v>
      </c>
      <c r="AF4510" s="0" t="str">
        <f aca="false">D4510&amp;V4510</f>
        <v>FT-CAND-ERMS-PRC-</v>
      </c>
    </row>
    <row r="4511" customFormat="false" ht="12.75" hidden="false" customHeight="false" outlineLevel="0" collapsed="false">
      <c r="A4511" s="81" t="n">
        <v>36682</v>
      </c>
      <c r="B4511" s="82" t="s">
        <v>55</v>
      </c>
      <c r="C4511" s="82" t="s">
        <v>56</v>
      </c>
      <c r="D4511" s="82" t="s">
        <v>108</v>
      </c>
      <c r="E4511" s="82" t="s">
        <v>24</v>
      </c>
      <c r="F4511" s="81"/>
      <c r="G4511" s="82" t="s">
        <v>106</v>
      </c>
      <c r="H4511" s="90" t="n">
        <v>40878</v>
      </c>
      <c r="I4511" s="82" t="n">
        <v>0</v>
      </c>
      <c r="J4511" s="82" t="n">
        <v>0</v>
      </c>
      <c r="K4511" s="83" t="n">
        <f aca="false">IF(J4511=0,0,J4511/I4511)</f>
        <v>0</v>
      </c>
      <c r="L4511" s="83" t="n">
        <f aca="false">I4511/UOM</f>
        <v>0</v>
      </c>
      <c r="M4511" s="83" t="n">
        <f aca="false">J4511/UOM</f>
        <v>0</v>
      </c>
      <c r="N4511" s="84" t="str">
        <f aca="false">IF(F4511="P","PHY",IF(F4511="G","G",E4511))</f>
        <v>P</v>
      </c>
      <c r="O4511" s="84" t="str">
        <f aca="false">IF(ISNA(VLOOKUP(G4511,BadCanCurves,1,FALSE())),VLOOKUP(D4511,FOLIOS,6,FALSE()),"not used")</f>
        <v>not used</v>
      </c>
      <c r="P4511" s="84" t="n">
        <f aca="false">IF($N4511="P",VLOOKUP(H4511,PrcBuckets,2,FALSE()),0)</f>
        <v>14</v>
      </c>
      <c r="Q4511" s="84" t="n">
        <f aca="false">IF($N4511="D",VLOOKUP(H4511,BasisBuckets,2,FALSE()),0)</f>
        <v>0</v>
      </c>
      <c r="R4511" s="84" t="n">
        <f aca="false">IF($N4511="PHY",VLOOKUP(H4511,PGDBuckets,2,FALSE()),0)</f>
        <v>0</v>
      </c>
      <c r="S4511" s="84" t="n">
        <f aca="false">IF($N4511="G",VLOOKUP(H4511,PGDBuckets,2,FALSE()),0)</f>
        <v>0</v>
      </c>
      <c r="T4511" s="84" t="n">
        <f aca="false">SUM(P4511:S4511)</f>
        <v>14</v>
      </c>
      <c r="U4511" s="84" t="str">
        <f aca="false">IF(O4511="not used","-",O4511&amp;N4511&amp;T4511)</f>
        <v>-</v>
      </c>
      <c r="V4511" s="84" t="str">
        <f aca="false">IF(O4511="Not Used","-",VLOOKUP(D4511,FOLIOS,7,FALSE())&amp;H4511)</f>
        <v>-</v>
      </c>
      <c r="W4511" s="84" t="str">
        <f aca="false">IF(U4511="-","-",O4511&amp;E4511&amp;H4511)</f>
        <v>-</v>
      </c>
      <c r="X4511" s="85" t="str">
        <f aca="false">D4511&amp;G4511</f>
        <v>FT-CAND-ERMS-PRCTRANS:AECO/EMP</v>
      </c>
      <c r="AF4511" s="0" t="str">
        <f aca="false">D4511&amp;V4511</f>
        <v>FT-CAND-ERMS-PRC-</v>
      </c>
    </row>
    <row r="4512" customFormat="false" ht="12.75" hidden="false" customHeight="false" outlineLevel="0" collapsed="false">
      <c r="A4512" s="81" t="n">
        <v>36682</v>
      </c>
      <c r="B4512" s="82" t="s">
        <v>55</v>
      </c>
      <c r="C4512" s="82" t="s">
        <v>56</v>
      </c>
      <c r="D4512" s="82" t="s">
        <v>108</v>
      </c>
      <c r="E4512" s="82" t="s">
        <v>24</v>
      </c>
      <c r="F4512" s="81"/>
      <c r="G4512" s="82" t="s">
        <v>106</v>
      </c>
      <c r="H4512" s="90" t="n">
        <v>40909</v>
      </c>
      <c r="I4512" s="82" t="n">
        <v>0</v>
      </c>
      <c r="J4512" s="82" t="n">
        <v>0</v>
      </c>
      <c r="K4512" s="83" t="n">
        <f aca="false">IF(J4512=0,0,J4512/I4512)</f>
        <v>0</v>
      </c>
      <c r="L4512" s="83" t="n">
        <f aca="false">I4512/UOM</f>
        <v>0</v>
      </c>
      <c r="M4512" s="83" t="n">
        <f aca="false">J4512/UOM</f>
        <v>0</v>
      </c>
      <c r="N4512" s="84" t="str">
        <f aca="false">IF(F4512="P","PHY",IF(F4512="G","G",E4512))</f>
        <v>P</v>
      </c>
      <c r="O4512" s="84" t="str">
        <f aca="false">IF(ISNA(VLOOKUP(G4512,BadCanCurves,1,FALSE())),VLOOKUP(D4512,FOLIOS,6,FALSE()),"not used")</f>
        <v>not used</v>
      </c>
      <c r="P4512" s="84" t="n">
        <f aca="false">IF($N4512="P",VLOOKUP(H4512,PrcBuckets,2,FALSE()),0)</f>
        <v>14</v>
      </c>
      <c r="Q4512" s="84" t="n">
        <f aca="false">IF($N4512="D",VLOOKUP(H4512,BasisBuckets,2,FALSE()),0)</f>
        <v>0</v>
      </c>
      <c r="R4512" s="84" t="n">
        <f aca="false">IF($N4512="PHY",VLOOKUP(H4512,PGDBuckets,2,FALSE()),0)</f>
        <v>0</v>
      </c>
      <c r="S4512" s="84" t="n">
        <f aca="false">IF($N4512="G",VLOOKUP(H4512,PGDBuckets,2,FALSE()),0)</f>
        <v>0</v>
      </c>
      <c r="T4512" s="84" t="n">
        <f aca="false">SUM(P4512:S4512)</f>
        <v>14</v>
      </c>
      <c r="U4512" s="84" t="str">
        <f aca="false">IF(O4512="not used","-",O4512&amp;N4512&amp;T4512)</f>
        <v>-</v>
      </c>
      <c r="V4512" s="84" t="str">
        <f aca="false">IF(O4512="Not Used","-",VLOOKUP(D4512,FOLIOS,7,FALSE())&amp;H4512)</f>
        <v>-</v>
      </c>
      <c r="W4512" s="84" t="str">
        <f aca="false">IF(U4512="-","-",O4512&amp;E4512&amp;H4512)</f>
        <v>-</v>
      </c>
      <c r="X4512" s="85" t="str">
        <f aca="false">D4512&amp;G4512</f>
        <v>FT-CAND-ERMS-PRCTRANS:AECO/EMP</v>
      </c>
      <c r="AF4512" s="0" t="str">
        <f aca="false">D4512&amp;V4512</f>
        <v>FT-CAND-ERMS-PRC-</v>
      </c>
    </row>
    <row r="4513" customFormat="false" ht="12.75" hidden="false" customHeight="false" outlineLevel="0" collapsed="false">
      <c r="A4513" s="81" t="n">
        <v>36682</v>
      </c>
      <c r="B4513" s="82" t="s">
        <v>55</v>
      </c>
      <c r="C4513" s="82" t="s">
        <v>56</v>
      </c>
      <c r="D4513" s="82" t="s">
        <v>108</v>
      </c>
      <c r="E4513" s="82" t="s">
        <v>24</v>
      </c>
      <c r="F4513" s="81"/>
      <c r="G4513" s="82" t="s">
        <v>106</v>
      </c>
      <c r="H4513" s="90" t="n">
        <v>40940</v>
      </c>
      <c r="I4513" s="82" t="n">
        <v>0</v>
      </c>
      <c r="J4513" s="82" t="n">
        <v>0</v>
      </c>
      <c r="K4513" s="83" t="n">
        <f aca="false">IF(J4513=0,0,J4513/I4513)</f>
        <v>0</v>
      </c>
      <c r="L4513" s="83" t="n">
        <f aca="false">I4513/UOM</f>
        <v>0</v>
      </c>
      <c r="M4513" s="83" t="n">
        <f aca="false">J4513/UOM</f>
        <v>0</v>
      </c>
      <c r="N4513" s="84" t="str">
        <f aca="false">IF(F4513="P","PHY",IF(F4513="G","G",E4513))</f>
        <v>P</v>
      </c>
      <c r="O4513" s="84" t="str">
        <f aca="false">IF(ISNA(VLOOKUP(G4513,BadCanCurves,1,FALSE())),VLOOKUP(D4513,FOLIOS,6,FALSE()),"not used")</f>
        <v>not used</v>
      </c>
      <c r="P4513" s="84" t="n">
        <f aca="false">IF($N4513="P",VLOOKUP(H4513,PrcBuckets,2,FALSE()),0)</f>
        <v>14</v>
      </c>
      <c r="Q4513" s="84" t="n">
        <f aca="false">IF($N4513="D",VLOOKUP(H4513,BasisBuckets,2,FALSE()),0)</f>
        <v>0</v>
      </c>
      <c r="R4513" s="84" t="n">
        <f aca="false">IF($N4513="PHY",VLOOKUP(H4513,PGDBuckets,2,FALSE()),0)</f>
        <v>0</v>
      </c>
      <c r="S4513" s="84" t="n">
        <f aca="false">IF($N4513="G",VLOOKUP(H4513,PGDBuckets,2,FALSE()),0)</f>
        <v>0</v>
      </c>
      <c r="T4513" s="84" t="n">
        <f aca="false">SUM(P4513:S4513)</f>
        <v>14</v>
      </c>
      <c r="U4513" s="84" t="str">
        <f aca="false">IF(O4513="not used","-",O4513&amp;N4513&amp;T4513)</f>
        <v>-</v>
      </c>
      <c r="V4513" s="84" t="str">
        <f aca="false">IF(O4513="Not Used","-",VLOOKUP(D4513,FOLIOS,7,FALSE())&amp;H4513)</f>
        <v>-</v>
      </c>
      <c r="W4513" s="84" t="str">
        <f aca="false">IF(U4513="-","-",O4513&amp;E4513&amp;H4513)</f>
        <v>-</v>
      </c>
      <c r="X4513" s="85" t="str">
        <f aca="false">D4513&amp;G4513</f>
        <v>FT-CAND-ERMS-PRCTRANS:AECO/EMP</v>
      </c>
      <c r="AF4513" s="0" t="str">
        <f aca="false">D4513&amp;V4513</f>
        <v>FT-CAND-ERMS-PRC-</v>
      </c>
    </row>
    <row r="4514" customFormat="false" ht="12.75" hidden="false" customHeight="false" outlineLevel="0" collapsed="false">
      <c r="A4514" s="81" t="n">
        <v>36682</v>
      </c>
      <c r="B4514" s="82" t="s">
        <v>55</v>
      </c>
      <c r="C4514" s="82" t="s">
        <v>56</v>
      </c>
      <c r="D4514" s="82" t="s">
        <v>108</v>
      </c>
      <c r="E4514" s="82" t="s">
        <v>24</v>
      </c>
      <c r="F4514" s="81"/>
      <c r="G4514" s="82" t="s">
        <v>106</v>
      </c>
      <c r="H4514" s="90" t="n">
        <v>40969</v>
      </c>
      <c r="I4514" s="82" t="n">
        <v>0</v>
      </c>
      <c r="J4514" s="82" t="n">
        <v>0</v>
      </c>
      <c r="K4514" s="83" t="n">
        <f aca="false">IF(J4514=0,0,J4514/I4514)</f>
        <v>0</v>
      </c>
      <c r="L4514" s="83" t="n">
        <f aca="false">I4514/UOM</f>
        <v>0</v>
      </c>
      <c r="M4514" s="83" t="n">
        <f aca="false">J4514/UOM</f>
        <v>0</v>
      </c>
      <c r="N4514" s="84" t="str">
        <f aca="false">IF(F4514="P","PHY",IF(F4514="G","G",E4514))</f>
        <v>P</v>
      </c>
      <c r="O4514" s="84" t="str">
        <f aca="false">IF(ISNA(VLOOKUP(G4514,BadCanCurves,1,FALSE())),VLOOKUP(D4514,FOLIOS,6,FALSE()),"not used")</f>
        <v>not used</v>
      </c>
      <c r="P4514" s="84" t="n">
        <f aca="false">IF($N4514="P",VLOOKUP(H4514,PrcBuckets,2,FALSE()),0)</f>
        <v>14</v>
      </c>
      <c r="Q4514" s="84" t="n">
        <f aca="false">IF($N4514="D",VLOOKUP(H4514,BasisBuckets,2,FALSE()),0)</f>
        <v>0</v>
      </c>
      <c r="R4514" s="84" t="n">
        <f aca="false">IF($N4514="PHY",VLOOKUP(H4514,PGDBuckets,2,FALSE()),0)</f>
        <v>0</v>
      </c>
      <c r="S4514" s="84" t="n">
        <f aca="false">IF($N4514="G",VLOOKUP(H4514,PGDBuckets,2,FALSE()),0)</f>
        <v>0</v>
      </c>
      <c r="T4514" s="84" t="n">
        <f aca="false">SUM(P4514:S4514)</f>
        <v>14</v>
      </c>
      <c r="U4514" s="84" t="str">
        <f aca="false">IF(O4514="not used","-",O4514&amp;N4514&amp;T4514)</f>
        <v>-</v>
      </c>
      <c r="V4514" s="84" t="str">
        <f aca="false">IF(O4514="Not Used","-",VLOOKUP(D4514,FOLIOS,7,FALSE())&amp;H4514)</f>
        <v>-</v>
      </c>
      <c r="W4514" s="84" t="str">
        <f aca="false">IF(U4514="-","-",O4514&amp;E4514&amp;H4514)</f>
        <v>-</v>
      </c>
      <c r="X4514" s="85" t="str">
        <f aca="false">D4514&amp;G4514</f>
        <v>FT-CAND-ERMS-PRCTRANS:AECO/EMP</v>
      </c>
      <c r="AF4514" s="0" t="str">
        <f aca="false">D4514&amp;V4514</f>
        <v>FT-CAND-ERMS-PRC-</v>
      </c>
    </row>
    <row r="4515" customFormat="false" ht="12.75" hidden="false" customHeight="false" outlineLevel="0" collapsed="false">
      <c r="A4515" s="81" t="n">
        <v>36682</v>
      </c>
      <c r="B4515" s="82" t="s">
        <v>55</v>
      </c>
      <c r="C4515" s="82" t="s">
        <v>56</v>
      </c>
      <c r="D4515" s="82" t="s">
        <v>108</v>
      </c>
      <c r="E4515" s="82" t="s">
        <v>24</v>
      </c>
      <c r="F4515" s="81"/>
      <c r="G4515" s="82" t="s">
        <v>106</v>
      </c>
      <c r="H4515" s="90" t="n">
        <v>41000</v>
      </c>
      <c r="I4515" s="82" t="n">
        <v>0</v>
      </c>
      <c r="J4515" s="82" t="n">
        <v>0</v>
      </c>
      <c r="K4515" s="83" t="n">
        <f aca="false">IF(J4515=0,0,J4515/I4515)</f>
        <v>0</v>
      </c>
      <c r="L4515" s="83" t="n">
        <f aca="false">I4515/UOM</f>
        <v>0</v>
      </c>
      <c r="M4515" s="83" t="n">
        <f aca="false">J4515/UOM</f>
        <v>0</v>
      </c>
      <c r="N4515" s="84" t="str">
        <f aca="false">IF(F4515="P","PHY",IF(F4515="G","G",E4515))</f>
        <v>P</v>
      </c>
      <c r="O4515" s="84" t="str">
        <f aca="false">IF(ISNA(VLOOKUP(G4515,BadCanCurves,1,FALSE())),VLOOKUP(D4515,FOLIOS,6,FALSE()),"not used")</f>
        <v>not used</v>
      </c>
      <c r="P4515" s="84" t="n">
        <f aca="false">IF($N4515="P",VLOOKUP(H4515,PrcBuckets,2,FALSE()),0)</f>
        <v>14</v>
      </c>
      <c r="Q4515" s="84" t="n">
        <f aca="false">IF($N4515="D",VLOOKUP(H4515,BasisBuckets,2,FALSE()),0)</f>
        <v>0</v>
      </c>
      <c r="R4515" s="84" t="n">
        <f aca="false">IF($N4515="PHY",VLOOKUP(H4515,PGDBuckets,2,FALSE()),0)</f>
        <v>0</v>
      </c>
      <c r="S4515" s="84" t="n">
        <f aca="false">IF($N4515="G",VLOOKUP(H4515,PGDBuckets,2,FALSE()),0)</f>
        <v>0</v>
      </c>
      <c r="T4515" s="84" t="n">
        <f aca="false">SUM(P4515:S4515)</f>
        <v>14</v>
      </c>
      <c r="U4515" s="84" t="str">
        <f aca="false">IF(O4515="not used","-",O4515&amp;N4515&amp;T4515)</f>
        <v>-</v>
      </c>
      <c r="V4515" s="84" t="str">
        <f aca="false">IF(O4515="Not Used","-",VLOOKUP(D4515,FOLIOS,7,FALSE())&amp;H4515)</f>
        <v>-</v>
      </c>
      <c r="W4515" s="84" t="str">
        <f aca="false">IF(U4515="-","-",O4515&amp;E4515&amp;H4515)</f>
        <v>-</v>
      </c>
      <c r="X4515" s="85" t="str">
        <f aca="false">D4515&amp;G4515</f>
        <v>FT-CAND-ERMS-PRCTRANS:AECO/EMP</v>
      </c>
      <c r="AF4515" s="0" t="str">
        <f aca="false">D4515&amp;V4515</f>
        <v>FT-CAND-ERMS-PRC-</v>
      </c>
    </row>
    <row r="4516" customFormat="false" ht="12.75" hidden="false" customHeight="false" outlineLevel="0" collapsed="false">
      <c r="A4516" s="81" t="n">
        <v>36682</v>
      </c>
      <c r="B4516" s="82" t="s">
        <v>55</v>
      </c>
      <c r="C4516" s="82" t="s">
        <v>56</v>
      </c>
      <c r="D4516" s="82" t="s">
        <v>108</v>
      </c>
      <c r="E4516" s="82" t="s">
        <v>24</v>
      </c>
      <c r="F4516" s="81"/>
      <c r="G4516" s="82" t="s">
        <v>106</v>
      </c>
      <c r="H4516" s="90" t="n">
        <v>41030</v>
      </c>
      <c r="I4516" s="82" t="n">
        <v>0</v>
      </c>
      <c r="J4516" s="82" t="n">
        <v>0</v>
      </c>
      <c r="K4516" s="83" t="n">
        <f aca="false">IF(J4516=0,0,J4516/I4516)</f>
        <v>0</v>
      </c>
      <c r="L4516" s="83" t="n">
        <f aca="false">I4516/UOM</f>
        <v>0</v>
      </c>
      <c r="M4516" s="83" t="n">
        <f aca="false">J4516/UOM</f>
        <v>0</v>
      </c>
      <c r="N4516" s="84" t="str">
        <f aca="false">IF(F4516="P","PHY",IF(F4516="G","G",E4516))</f>
        <v>P</v>
      </c>
      <c r="O4516" s="84" t="str">
        <f aca="false">IF(ISNA(VLOOKUP(G4516,BadCanCurves,1,FALSE())),VLOOKUP(D4516,FOLIOS,6,FALSE()),"not used")</f>
        <v>not used</v>
      </c>
      <c r="P4516" s="84" t="n">
        <f aca="false">IF($N4516="P",VLOOKUP(H4516,PrcBuckets,2,FALSE()),0)</f>
        <v>14</v>
      </c>
      <c r="Q4516" s="84" t="n">
        <f aca="false">IF($N4516="D",VLOOKUP(H4516,BasisBuckets,2,FALSE()),0)</f>
        <v>0</v>
      </c>
      <c r="R4516" s="84" t="n">
        <f aca="false">IF($N4516="PHY",VLOOKUP(H4516,PGDBuckets,2,FALSE()),0)</f>
        <v>0</v>
      </c>
      <c r="S4516" s="84" t="n">
        <f aca="false">IF($N4516="G",VLOOKUP(H4516,PGDBuckets,2,FALSE()),0)</f>
        <v>0</v>
      </c>
      <c r="T4516" s="84" t="n">
        <f aca="false">SUM(P4516:S4516)</f>
        <v>14</v>
      </c>
      <c r="U4516" s="84" t="str">
        <f aca="false">IF(O4516="not used","-",O4516&amp;N4516&amp;T4516)</f>
        <v>-</v>
      </c>
      <c r="V4516" s="84" t="str">
        <f aca="false">IF(O4516="Not Used","-",VLOOKUP(D4516,FOLIOS,7,FALSE())&amp;H4516)</f>
        <v>-</v>
      </c>
      <c r="W4516" s="84" t="str">
        <f aca="false">IF(U4516="-","-",O4516&amp;E4516&amp;H4516)</f>
        <v>-</v>
      </c>
      <c r="X4516" s="85" t="str">
        <f aca="false">D4516&amp;G4516</f>
        <v>FT-CAND-ERMS-PRCTRANS:AECO/EMP</v>
      </c>
      <c r="AF4516" s="0" t="str">
        <f aca="false">D4516&amp;V4516</f>
        <v>FT-CAND-ERMS-PRC-</v>
      </c>
    </row>
    <row r="4517" customFormat="false" ht="12.75" hidden="false" customHeight="false" outlineLevel="0" collapsed="false">
      <c r="A4517" s="81" t="n">
        <v>36682</v>
      </c>
      <c r="B4517" s="82" t="s">
        <v>55</v>
      </c>
      <c r="C4517" s="82" t="s">
        <v>56</v>
      </c>
      <c r="D4517" s="82" t="s">
        <v>108</v>
      </c>
      <c r="E4517" s="82" t="s">
        <v>24</v>
      </c>
      <c r="F4517" s="81"/>
      <c r="G4517" s="82" t="s">
        <v>106</v>
      </c>
      <c r="H4517" s="90" t="n">
        <v>41061</v>
      </c>
      <c r="I4517" s="82" t="n">
        <v>0</v>
      </c>
      <c r="J4517" s="82" t="n">
        <v>0</v>
      </c>
      <c r="K4517" s="83" t="n">
        <f aca="false">IF(J4517=0,0,J4517/I4517)</f>
        <v>0</v>
      </c>
      <c r="L4517" s="83" t="n">
        <f aca="false">I4517/UOM</f>
        <v>0</v>
      </c>
      <c r="M4517" s="83" t="n">
        <f aca="false">J4517/UOM</f>
        <v>0</v>
      </c>
      <c r="N4517" s="84" t="str">
        <f aca="false">IF(F4517="P","PHY",IF(F4517="G","G",E4517))</f>
        <v>P</v>
      </c>
      <c r="O4517" s="84" t="str">
        <f aca="false">IF(ISNA(VLOOKUP(G4517,BadCanCurves,1,FALSE())),VLOOKUP(D4517,FOLIOS,6,FALSE()),"not used")</f>
        <v>not used</v>
      </c>
      <c r="P4517" s="84" t="n">
        <f aca="false">IF($N4517="P",VLOOKUP(H4517,PrcBuckets,2,FALSE()),0)</f>
        <v>14</v>
      </c>
      <c r="Q4517" s="84" t="n">
        <f aca="false">IF($N4517="D",VLOOKUP(H4517,BasisBuckets,2,FALSE()),0)</f>
        <v>0</v>
      </c>
      <c r="R4517" s="84" t="n">
        <f aca="false">IF($N4517="PHY",VLOOKUP(H4517,PGDBuckets,2,FALSE()),0)</f>
        <v>0</v>
      </c>
      <c r="S4517" s="84" t="n">
        <f aca="false">IF($N4517="G",VLOOKUP(H4517,PGDBuckets,2,FALSE()),0)</f>
        <v>0</v>
      </c>
      <c r="T4517" s="84" t="n">
        <f aca="false">SUM(P4517:S4517)</f>
        <v>14</v>
      </c>
      <c r="U4517" s="84" t="str">
        <f aca="false">IF(O4517="not used","-",O4517&amp;N4517&amp;T4517)</f>
        <v>-</v>
      </c>
      <c r="V4517" s="84" t="str">
        <f aca="false">IF(O4517="Not Used","-",VLOOKUP(D4517,FOLIOS,7,FALSE())&amp;H4517)</f>
        <v>-</v>
      </c>
      <c r="W4517" s="84" t="str">
        <f aca="false">IF(U4517="-","-",O4517&amp;E4517&amp;H4517)</f>
        <v>-</v>
      </c>
      <c r="X4517" s="85" t="str">
        <f aca="false">D4517&amp;G4517</f>
        <v>FT-CAND-ERMS-PRCTRANS:AECO/EMP</v>
      </c>
      <c r="AF4517" s="0" t="str">
        <f aca="false">D4517&amp;V4517</f>
        <v>FT-CAND-ERMS-PRC-</v>
      </c>
    </row>
    <row r="4518" customFormat="false" ht="12.75" hidden="false" customHeight="false" outlineLevel="0" collapsed="false">
      <c r="A4518" s="81" t="n">
        <v>36682</v>
      </c>
      <c r="B4518" s="82" t="s">
        <v>55</v>
      </c>
      <c r="C4518" s="82" t="s">
        <v>56</v>
      </c>
      <c r="D4518" s="82" t="s">
        <v>108</v>
      </c>
      <c r="E4518" s="82" t="s">
        <v>24</v>
      </c>
      <c r="F4518" s="81"/>
      <c r="G4518" s="82" t="s">
        <v>106</v>
      </c>
      <c r="H4518" s="90" t="n">
        <v>41091</v>
      </c>
      <c r="I4518" s="82" t="n">
        <v>0</v>
      </c>
      <c r="J4518" s="82" t="n">
        <v>0</v>
      </c>
      <c r="K4518" s="83" t="n">
        <f aca="false">IF(J4518=0,0,J4518/I4518)</f>
        <v>0</v>
      </c>
      <c r="L4518" s="83" t="n">
        <f aca="false">I4518/UOM</f>
        <v>0</v>
      </c>
      <c r="M4518" s="83" t="n">
        <f aca="false">J4518/UOM</f>
        <v>0</v>
      </c>
      <c r="N4518" s="84" t="str">
        <f aca="false">IF(F4518="P","PHY",IF(F4518="G","G",E4518))</f>
        <v>P</v>
      </c>
      <c r="O4518" s="84" t="str">
        <f aca="false">IF(ISNA(VLOOKUP(G4518,BadCanCurves,1,FALSE())),VLOOKUP(D4518,FOLIOS,6,FALSE()),"not used")</f>
        <v>not used</v>
      </c>
      <c r="P4518" s="84" t="n">
        <f aca="false">IF($N4518="P",VLOOKUP(H4518,PrcBuckets,2,FALSE()),0)</f>
        <v>14</v>
      </c>
      <c r="Q4518" s="84" t="n">
        <f aca="false">IF($N4518="D",VLOOKUP(H4518,BasisBuckets,2,FALSE()),0)</f>
        <v>0</v>
      </c>
      <c r="R4518" s="84" t="n">
        <f aca="false">IF($N4518="PHY",VLOOKUP(H4518,PGDBuckets,2,FALSE()),0)</f>
        <v>0</v>
      </c>
      <c r="S4518" s="84" t="n">
        <f aca="false">IF($N4518="G",VLOOKUP(H4518,PGDBuckets,2,FALSE()),0)</f>
        <v>0</v>
      </c>
      <c r="T4518" s="84" t="n">
        <f aca="false">SUM(P4518:S4518)</f>
        <v>14</v>
      </c>
      <c r="U4518" s="84" t="str">
        <f aca="false">IF(O4518="not used","-",O4518&amp;N4518&amp;T4518)</f>
        <v>-</v>
      </c>
      <c r="V4518" s="84" t="str">
        <f aca="false">IF(O4518="Not Used","-",VLOOKUP(D4518,FOLIOS,7,FALSE())&amp;H4518)</f>
        <v>-</v>
      </c>
      <c r="W4518" s="84" t="str">
        <f aca="false">IF(U4518="-","-",O4518&amp;E4518&amp;H4518)</f>
        <v>-</v>
      </c>
      <c r="X4518" s="85" t="str">
        <f aca="false">D4518&amp;G4518</f>
        <v>FT-CAND-ERMS-PRCTRANS:AECO/EMP</v>
      </c>
      <c r="AF4518" s="0" t="str">
        <f aca="false">D4518&amp;V4518</f>
        <v>FT-CAND-ERMS-PRC-</v>
      </c>
    </row>
    <row r="4519" customFormat="false" ht="12.75" hidden="false" customHeight="false" outlineLevel="0" collapsed="false">
      <c r="A4519" s="81" t="n">
        <v>36682</v>
      </c>
      <c r="B4519" s="82" t="s">
        <v>55</v>
      </c>
      <c r="C4519" s="82" t="s">
        <v>56</v>
      </c>
      <c r="D4519" s="82" t="s">
        <v>108</v>
      </c>
      <c r="E4519" s="82" t="s">
        <v>24</v>
      </c>
      <c r="F4519" s="81"/>
      <c r="G4519" s="82" t="s">
        <v>106</v>
      </c>
      <c r="H4519" s="90" t="n">
        <v>41122</v>
      </c>
      <c r="I4519" s="82" t="n">
        <v>0</v>
      </c>
      <c r="J4519" s="82" t="n">
        <v>0</v>
      </c>
      <c r="K4519" s="83" t="n">
        <f aca="false">IF(J4519=0,0,J4519/I4519)</f>
        <v>0</v>
      </c>
      <c r="L4519" s="83" t="n">
        <f aca="false">I4519/UOM</f>
        <v>0</v>
      </c>
      <c r="M4519" s="83" t="n">
        <f aca="false">J4519/UOM</f>
        <v>0</v>
      </c>
      <c r="N4519" s="84" t="str">
        <f aca="false">IF(F4519="P","PHY",IF(F4519="G","G",E4519))</f>
        <v>P</v>
      </c>
      <c r="O4519" s="84" t="str">
        <f aca="false">IF(ISNA(VLOOKUP(G4519,BadCanCurves,1,FALSE())),VLOOKUP(D4519,FOLIOS,6,FALSE()),"not used")</f>
        <v>not used</v>
      </c>
      <c r="P4519" s="84" t="n">
        <f aca="false">IF($N4519="P",VLOOKUP(H4519,PrcBuckets,2,FALSE()),0)</f>
        <v>14</v>
      </c>
      <c r="Q4519" s="84" t="n">
        <f aca="false">IF($N4519="D",VLOOKUP(H4519,BasisBuckets,2,FALSE()),0)</f>
        <v>0</v>
      </c>
      <c r="R4519" s="84" t="n">
        <f aca="false">IF($N4519="PHY",VLOOKUP(H4519,PGDBuckets,2,FALSE()),0)</f>
        <v>0</v>
      </c>
      <c r="S4519" s="84" t="n">
        <f aca="false">IF($N4519="G",VLOOKUP(H4519,PGDBuckets,2,FALSE()),0)</f>
        <v>0</v>
      </c>
      <c r="T4519" s="84" t="n">
        <f aca="false">SUM(P4519:S4519)</f>
        <v>14</v>
      </c>
      <c r="U4519" s="84" t="str">
        <f aca="false">IF(O4519="not used","-",O4519&amp;N4519&amp;T4519)</f>
        <v>-</v>
      </c>
      <c r="V4519" s="84" t="str">
        <f aca="false">IF(O4519="Not Used","-",VLOOKUP(D4519,FOLIOS,7,FALSE())&amp;H4519)</f>
        <v>-</v>
      </c>
      <c r="W4519" s="84" t="str">
        <f aca="false">IF(U4519="-","-",O4519&amp;E4519&amp;H4519)</f>
        <v>-</v>
      </c>
      <c r="X4519" s="85" t="str">
        <f aca="false">D4519&amp;G4519</f>
        <v>FT-CAND-ERMS-PRCTRANS:AECO/EMP</v>
      </c>
      <c r="AF4519" s="0" t="str">
        <f aca="false">D4519&amp;V4519</f>
        <v>FT-CAND-ERMS-PRC-</v>
      </c>
    </row>
    <row r="4520" customFormat="false" ht="12.75" hidden="false" customHeight="false" outlineLevel="0" collapsed="false">
      <c r="A4520" s="81" t="n">
        <v>36682</v>
      </c>
      <c r="B4520" s="82" t="s">
        <v>55</v>
      </c>
      <c r="C4520" s="82" t="s">
        <v>56</v>
      </c>
      <c r="D4520" s="82" t="s">
        <v>108</v>
      </c>
      <c r="E4520" s="82" t="s">
        <v>24</v>
      </c>
      <c r="F4520" s="81"/>
      <c r="G4520" s="82" t="s">
        <v>106</v>
      </c>
      <c r="H4520" s="90" t="n">
        <v>41153</v>
      </c>
      <c r="I4520" s="82" t="n">
        <v>0</v>
      </c>
      <c r="J4520" s="82" t="n">
        <v>0</v>
      </c>
      <c r="K4520" s="83" t="n">
        <f aca="false">IF(J4520=0,0,J4520/I4520)</f>
        <v>0</v>
      </c>
      <c r="L4520" s="83" t="n">
        <f aca="false">I4520/UOM</f>
        <v>0</v>
      </c>
      <c r="M4520" s="83" t="n">
        <f aca="false">J4520/UOM</f>
        <v>0</v>
      </c>
      <c r="N4520" s="84" t="str">
        <f aca="false">IF(F4520="P","PHY",IF(F4520="G","G",E4520))</f>
        <v>P</v>
      </c>
      <c r="O4520" s="84" t="str">
        <f aca="false">IF(ISNA(VLOOKUP(G4520,BadCanCurves,1,FALSE())),VLOOKUP(D4520,FOLIOS,6,FALSE()),"not used")</f>
        <v>not used</v>
      </c>
      <c r="P4520" s="84" t="n">
        <f aca="false">IF($N4520="P",VLOOKUP(H4520,PrcBuckets,2,FALSE()),0)</f>
        <v>14</v>
      </c>
      <c r="Q4520" s="84" t="n">
        <f aca="false">IF($N4520="D",VLOOKUP(H4520,BasisBuckets,2,FALSE()),0)</f>
        <v>0</v>
      </c>
      <c r="R4520" s="84" t="n">
        <f aca="false">IF($N4520="PHY",VLOOKUP(H4520,PGDBuckets,2,FALSE()),0)</f>
        <v>0</v>
      </c>
      <c r="S4520" s="84" t="n">
        <f aca="false">IF($N4520="G",VLOOKUP(H4520,PGDBuckets,2,FALSE()),0)</f>
        <v>0</v>
      </c>
      <c r="T4520" s="84" t="n">
        <f aca="false">SUM(P4520:S4520)</f>
        <v>14</v>
      </c>
      <c r="U4520" s="84" t="str">
        <f aca="false">IF(O4520="not used","-",O4520&amp;N4520&amp;T4520)</f>
        <v>-</v>
      </c>
      <c r="V4520" s="84" t="str">
        <f aca="false">IF(O4520="Not Used","-",VLOOKUP(D4520,FOLIOS,7,FALSE())&amp;H4520)</f>
        <v>-</v>
      </c>
      <c r="W4520" s="84" t="str">
        <f aca="false">IF(U4520="-","-",O4520&amp;E4520&amp;H4520)</f>
        <v>-</v>
      </c>
      <c r="X4520" s="85" t="str">
        <f aca="false">D4520&amp;G4520</f>
        <v>FT-CAND-ERMS-PRCTRANS:AECO/EMP</v>
      </c>
      <c r="AF4520" s="0" t="str">
        <f aca="false">D4520&amp;V4520</f>
        <v>FT-CAND-ERMS-PRC-</v>
      </c>
    </row>
    <row r="4521" customFormat="false" ht="12.75" hidden="false" customHeight="false" outlineLevel="0" collapsed="false">
      <c r="A4521" s="81" t="n">
        <v>36682</v>
      </c>
      <c r="B4521" s="82" t="s">
        <v>55</v>
      </c>
      <c r="C4521" s="82" t="s">
        <v>56</v>
      </c>
      <c r="D4521" s="82" t="s">
        <v>108</v>
      </c>
      <c r="E4521" s="82" t="s">
        <v>24</v>
      </c>
      <c r="F4521" s="81"/>
      <c r="G4521" s="82" t="s">
        <v>106</v>
      </c>
      <c r="H4521" s="90" t="n">
        <v>41183</v>
      </c>
      <c r="I4521" s="82" t="n">
        <v>0</v>
      </c>
      <c r="J4521" s="82" t="n">
        <v>0</v>
      </c>
      <c r="K4521" s="83" t="n">
        <f aca="false">IF(J4521=0,0,J4521/I4521)</f>
        <v>0</v>
      </c>
      <c r="L4521" s="83" t="n">
        <f aca="false">I4521/UOM</f>
        <v>0</v>
      </c>
      <c r="M4521" s="83" t="n">
        <f aca="false">J4521/UOM</f>
        <v>0</v>
      </c>
      <c r="N4521" s="84" t="str">
        <f aca="false">IF(F4521="P","PHY",IF(F4521="G","G",E4521))</f>
        <v>P</v>
      </c>
      <c r="O4521" s="84" t="str">
        <f aca="false">IF(ISNA(VLOOKUP(G4521,BadCanCurves,1,FALSE())),VLOOKUP(D4521,FOLIOS,6,FALSE()),"not used")</f>
        <v>not used</v>
      </c>
      <c r="P4521" s="84" t="n">
        <f aca="false">IF($N4521="P",VLOOKUP(H4521,PrcBuckets,2,FALSE()),0)</f>
        <v>14</v>
      </c>
      <c r="Q4521" s="84" t="n">
        <f aca="false">IF($N4521="D",VLOOKUP(H4521,BasisBuckets,2,FALSE()),0)</f>
        <v>0</v>
      </c>
      <c r="R4521" s="84" t="n">
        <f aca="false">IF($N4521="PHY",VLOOKUP(H4521,PGDBuckets,2,FALSE()),0)</f>
        <v>0</v>
      </c>
      <c r="S4521" s="84" t="n">
        <f aca="false">IF($N4521="G",VLOOKUP(H4521,PGDBuckets,2,FALSE()),0)</f>
        <v>0</v>
      </c>
      <c r="T4521" s="84" t="n">
        <f aca="false">SUM(P4521:S4521)</f>
        <v>14</v>
      </c>
      <c r="U4521" s="84" t="str">
        <f aca="false">IF(O4521="not used","-",O4521&amp;N4521&amp;T4521)</f>
        <v>-</v>
      </c>
      <c r="V4521" s="84" t="str">
        <f aca="false">IF(O4521="Not Used","-",VLOOKUP(D4521,FOLIOS,7,FALSE())&amp;H4521)</f>
        <v>-</v>
      </c>
      <c r="W4521" s="84" t="str">
        <f aca="false">IF(U4521="-","-",O4521&amp;E4521&amp;H4521)</f>
        <v>-</v>
      </c>
      <c r="X4521" s="85" t="str">
        <f aca="false">D4521&amp;G4521</f>
        <v>FT-CAND-ERMS-PRCTRANS:AECO/EMP</v>
      </c>
      <c r="AF4521" s="0" t="str">
        <f aca="false">D4521&amp;V4521</f>
        <v>FT-CAND-ERMS-PRC-</v>
      </c>
    </row>
    <row r="4522" customFormat="false" ht="12.75" hidden="false" customHeight="false" outlineLevel="0" collapsed="false">
      <c r="A4522" s="81" t="n">
        <v>36682</v>
      </c>
      <c r="B4522" s="82" t="s">
        <v>55</v>
      </c>
      <c r="C4522" s="82" t="s">
        <v>56</v>
      </c>
      <c r="D4522" s="82" t="s">
        <v>108</v>
      </c>
      <c r="E4522" s="82" t="s">
        <v>24</v>
      </c>
      <c r="F4522" s="81"/>
      <c r="G4522" s="82" t="s">
        <v>106</v>
      </c>
      <c r="H4522" s="90" t="n">
        <v>41214</v>
      </c>
      <c r="I4522" s="82" t="n">
        <v>0</v>
      </c>
      <c r="J4522" s="82" t="n">
        <v>0</v>
      </c>
      <c r="K4522" s="83" t="n">
        <f aca="false">IF(J4522=0,0,J4522/I4522)</f>
        <v>0</v>
      </c>
      <c r="L4522" s="83" t="n">
        <f aca="false">I4522/UOM</f>
        <v>0</v>
      </c>
      <c r="M4522" s="83" t="n">
        <f aca="false">J4522/UOM</f>
        <v>0</v>
      </c>
      <c r="N4522" s="84" t="str">
        <f aca="false">IF(F4522="P","PHY",IF(F4522="G","G",E4522))</f>
        <v>P</v>
      </c>
      <c r="O4522" s="84" t="str">
        <f aca="false">IF(ISNA(VLOOKUP(G4522,BadCanCurves,1,FALSE())),VLOOKUP(D4522,FOLIOS,6,FALSE()),"not used")</f>
        <v>not used</v>
      </c>
      <c r="P4522" s="84" t="n">
        <f aca="false">IF($N4522="P",VLOOKUP(H4522,PrcBuckets,2,FALSE()),0)</f>
        <v>14</v>
      </c>
      <c r="Q4522" s="84" t="n">
        <f aca="false">IF($N4522="D",VLOOKUP(H4522,BasisBuckets,2,FALSE()),0)</f>
        <v>0</v>
      </c>
      <c r="R4522" s="84" t="n">
        <f aca="false">IF($N4522="PHY",VLOOKUP(H4522,PGDBuckets,2,FALSE()),0)</f>
        <v>0</v>
      </c>
      <c r="S4522" s="84" t="n">
        <f aca="false">IF($N4522="G",VLOOKUP(H4522,PGDBuckets,2,FALSE()),0)</f>
        <v>0</v>
      </c>
      <c r="T4522" s="84" t="n">
        <f aca="false">SUM(P4522:S4522)</f>
        <v>14</v>
      </c>
      <c r="U4522" s="84" t="str">
        <f aca="false">IF(O4522="not used","-",O4522&amp;N4522&amp;T4522)</f>
        <v>-</v>
      </c>
      <c r="V4522" s="84" t="str">
        <f aca="false">IF(O4522="Not Used","-",VLOOKUP(D4522,FOLIOS,7,FALSE())&amp;H4522)</f>
        <v>-</v>
      </c>
      <c r="W4522" s="84" t="str">
        <f aca="false">IF(U4522="-","-",O4522&amp;E4522&amp;H4522)</f>
        <v>-</v>
      </c>
      <c r="X4522" s="85" t="str">
        <f aca="false">D4522&amp;G4522</f>
        <v>FT-CAND-ERMS-PRCTRANS:AECO/EMP</v>
      </c>
      <c r="AF4522" s="0" t="str">
        <f aca="false">D4522&amp;V4522</f>
        <v>FT-CAND-ERMS-PRC-</v>
      </c>
    </row>
    <row r="4523" customFormat="false" ht="12.75" hidden="false" customHeight="false" outlineLevel="0" collapsed="false">
      <c r="A4523" s="81" t="n">
        <v>36682</v>
      </c>
      <c r="B4523" s="82" t="s">
        <v>55</v>
      </c>
      <c r="C4523" s="82" t="s">
        <v>56</v>
      </c>
      <c r="D4523" s="82" t="s">
        <v>108</v>
      </c>
      <c r="E4523" s="82" t="s">
        <v>24</v>
      </c>
      <c r="F4523" s="81"/>
      <c r="G4523" s="82" t="s">
        <v>106</v>
      </c>
      <c r="H4523" s="90" t="n">
        <v>41244</v>
      </c>
      <c r="I4523" s="82" t="n">
        <v>0</v>
      </c>
      <c r="J4523" s="82" t="n">
        <v>0</v>
      </c>
      <c r="K4523" s="83" t="n">
        <f aca="false">IF(J4523=0,0,J4523/I4523)</f>
        <v>0</v>
      </c>
      <c r="L4523" s="83" t="n">
        <f aca="false">I4523/UOM</f>
        <v>0</v>
      </c>
      <c r="M4523" s="83" t="n">
        <f aca="false">J4523/UOM</f>
        <v>0</v>
      </c>
      <c r="N4523" s="84" t="str">
        <f aca="false">IF(F4523="P","PHY",IF(F4523="G","G",E4523))</f>
        <v>P</v>
      </c>
      <c r="O4523" s="84" t="str">
        <f aca="false">IF(ISNA(VLOOKUP(G4523,BadCanCurves,1,FALSE())),VLOOKUP(D4523,FOLIOS,6,FALSE()),"not used")</f>
        <v>not used</v>
      </c>
      <c r="P4523" s="84" t="n">
        <f aca="false">IF($N4523="P",VLOOKUP(H4523,PrcBuckets,2,FALSE()),0)</f>
        <v>14</v>
      </c>
      <c r="Q4523" s="84" t="n">
        <f aca="false">IF($N4523="D",VLOOKUP(H4523,BasisBuckets,2,FALSE()),0)</f>
        <v>0</v>
      </c>
      <c r="R4523" s="84" t="n">
        <f aca="false">IF($N4523="PHY",VLOOKUP(H4523,PGDBuckets,2,FALSE()),0)</f>
        <v>0</v>
      </c>
      <c r="S4523" s="84" t="n">
        <f aca="false">IF($N4523="G",VLOOKUP(H4523,PGDBuckets,2,FALSE()),0)</f>
        <v>0</v>
      </c>
      <c r="T4523" s="84" t="n">
        <f aca="false">SUM(P4523:S4523)</f>
        <v>14</v>
      </c>
      <c r="U4523" s="84" t="str">
        <f aca="false">IF(O4523="not used","-",O4523&amp;N4523&amp;T4523)</f>
        <v>-</v>
      </c>
      <c r="V4523" s="84" t="str">
        <f aca="false">IF(O4523="Not Used","-",VLOOKUP(D4523,FOLIOS,7,FALSE())&amp;H4523)</f>
        <v>-</v>
      </c>
      <c r="W4523" s="84" t="str">
        <f aca="false">IF(U4523="-","-",O4523&amp;E4523&amp;H4523)</f>
        <v>-</v>
      </c>
      <c r="X4523" s="85" t="str">
        <f aca="false">D4523&amp;G4523</f>
        <v>FT-CAND-ERMS-PRCTRANS:AECO/EMP</v>
      </c>
      <c r="AF4523" s="0" t="str">
        <f aca="false">D4523&amp;V4523</f>
        <v>FT-CAND-ERMS-PRC-</v>
      </c>
    </row>
    <row r="4524" customFormat="false" ht="12.75" hidden="false" customHeight="false" outlineLevel="0" collapsed="false">
      <c r="A4524" s="81" t="n">
        <v>36682</v>
      </c>
      <c r="B4524" s="82" t="s">
        <v>55</v>
      </c>
      <c r="C4524" s="82" t="s">
        <v>56</v>
      </c>
      <c r="D4524" s="82" t="s">
        <v>108</v>
      </c>
      <c r="E4524" s="82" t="s">
        <v>24</v>
      </c>
      <c r="F4524" s="81"/>
      <c r="G4524" s="82" t="s">
        <v>106</v>
      </c>
      <c r="H4524" s="90" t="n">
        <v>41275</v>
      </c>
      <c r="I4524" s="82" t="n">
        <v>0</v>
      </c>
      <c r="J4524" s="82" t="n">
        <v>0</v>
      </c>
      <c r="K4524" s="83" t="n">
        <f aca="false">IF(J4524=0,0,J4524/I4524)</f>
        <v>0</v>
      </c>
      <c r="L4524" s="83" t="n">
        <f aca="false">I4524/UOM</f>
        <v>0</v>
      </c>
      <c r="M4524" s="83" t="n">
        <f aca="false">J4524/UOM</f>
        <v>0</v>
      </c>
      <c r="N4524" s="84" t="str">
        <f aca="false">IF(F4524="P","PHY",IF(F4524="G","G",E4524))</f>
        <v>P</v>
      </c>
      <c r="O4524" s="84" t="str">
        <f aca="false">IF(ISNA(VLOOKUP(G4524,BadCanCurves,1,FALSE())),VLOOKUP(D4524,FOLIOS,6,FALSE()),"not used")</f>
        <v>not used</v>
      </c>
      <c r="P4524" s="84" t="n">
        <f aca="false">IF($N4524="P",VLOOKUP(H4524,PrcBuckets,2,FALSE()),0)</f>
        <v>14</v>
      </c>
      <c r="Q4524" s="84" t="n">
        <f aca="false">IF($N4524="D",VLOOKUP(H4524,BasisBuckets,2,FALSE()),0)</f>
        <v>0</v>
      </c>
      <c r="R4524" s="84" t="n">
        <f aca="false">IF($N4524="PHY",VLOOKUP(H4524,PGDBuckets,2,FALSE()),0)</f>
        <v>0</v>
      </c>
      <c r="S4524" s="84" t="n">
        <f aca="false">IF($N4524="G",VLOOKUP(H4524,PGDBuckets,2,FALSE()),0)</f>
        <v>0</v>
      </c>
      <c r="T4524" s="84" t="n">
        <f aca="false">SUM(P4524:S4524)</f>
        <v>14</v>
      </c>
      <c r="U4524" s="84" t="str">
        <f aca="false">IF(O4524="not used","-",O4524&amp;N4524&amp;T4524)</f>
        <v>-</v>
      </c>
      <c r="V4524" s="84" t="str">
        <f aca="false">IF(O4524="Not Used","-",VLOOKUP(D4524,FOLIOS,7,FALSE())&amp;H4524)</f>
        <v>-</v>
      </c>
      <c r="W4524" s="84" t="str">
        <f aca="false">IF(U4524="-","-",O4524&amp;E4524&amp;H4524)</f>
        <v>-</v>
      </c>
      <c r="X4524" s="85" t="str">
        <f aca="false">D4524&amp;G4524</f>
        <v>FT-CAND-ERMS-PRCTRANS:AECO/EMP</v>
      </c>
      <c r="AF4524" s="0" t="str">
        <f aca="false">D4524&amp;V4524</f>
        <v>FT-CAND-ERMS-PRC-</v>
      </c>
    </row>
    <row r="4525" customFormat="false" ht="12.75" hidden="false" customHeight="false" outlineLevel="0" collapsed="false">
      <c r="A4525" s="81" t="n">
        <v>36682</v>
      </c>
      <c r="B4525" s="82" t="s">
        <v>55</v>
      </c>
      <c r="C4525" s="82" t="s">
        <v>56</v>
      </c>
      <c r="D4525" s="82" t="s">
        <v>108</v>
      </c>
      <c r="E4525" s="82" t="s">
        <v>24</v>
      </c>
      <c r="F4525" s="81"/>
      <c r="G4525" s="82" t="s">
        <v>106</v>
      </c>
      <c r="H4525" s="90" t="n">
        <v>41306</v>
      </c>
      <c r="I4525" s="82" t="n">
        <v>0</v>
      </c>
      <c r="J4525" s="82" t="n">
        <v>0</v>
      </c>
      <c r="K4525" s="83" t="n">
        <f aca="false">IF(J4525=0,0,J4525/I4525)</f>
        <v>0</v>
      </c>
      <c r="L4525" s="83" t="n">
        <f aca="false">I4525/UOM</f>
        <v>0</v>
      </c>
      <c r="M4525" s="83" t="n">
        <f aca="false">J4525/UOM</f>
        <v>0</v>
      </c>
      <c r="N4525" s="84" t="str">
        <f aca="false">IF(F4525="P","PHY",IF(F4525="G","G",E4525))</f>
        <v>P</v>
      </c>
      <c r="O4525" s="84" t="str">
        <f aca="false">IF(ISNA(VLOOKUP(G4525,BadCanCurves,1,FALSE())),VLOOKUP(D4525,FOLIOS,6,FALSE()),"not used")</f>
        <v>not used</v>
      </c>
      <c r="P4525" s="84" t="n">
        <f aca="false">IF($N4525="P",VLOOKUP(H4525,PrcBuckets,2,FALSE()),0)</f>
        <v>14</v>
      </c>
      <c r="Q4525" s="84" t="n">
        <f aca="false">IF($N4525="D",VLOOKUP(H4525,BasisBuckets,2,FALSE()),0)</f>
        <v>0</v>
      </c>
      <c r="R4525" s="84" t="n">
        <f aca="false">IF($N4525="PHY",VLOOKUP(H4525,PGDBuckets,2,FALSE()),0)</f>
        <v>0</v>
      </c>
      <c r="S4525" s="84" t="n">
        <f aca="false">IF($N4525="G",VLOOKUP(H4525,PGDBuckets,2,FALSE()),0)</f>
        <v>0</v>
      </c>
      <c r="T4525" s="84" t="n">
        <f aca="false">SUM(P4525:S4525)</f>
        <v>14</v>
      </c>
      <c r="U4525" s="84" t="str">
        <f aca="false">IF(O4525="not used","-",O4525&amp;N4525&amp;T4525)</f>
        <v>-</v>
      </c>
      <c r="V4525" s="84" t="str">
        <f aca="false">IF(O4525="Not Used","-",VLOOKUP(D4525,FOLIOS,7,FALSE())&amp;H4525)</f>
        <v>-</v>
      </c>
      <c r="W4525" s="84" t="str">
        <f aca="false">IF(U4525="-","-",O4525&amp;E4525&amp;H4525)</f>
        <v>-</v>
      </c>
      <c r="X4525" s="85" t="str">
        <f aca="false">D4525&amp;G4525</f>
        <v>FT-CAND-ERMS-PRCTRANS:AECO/EMP</v>
      </c>
      <c r="AF4525" s="0" t="str">
        <f aca="false">D4525&amp;V4525</f>
        <v>FT-CAND-ERMS-PRC-</v>
      </c>
    </row>
    <row r="4526" customFormat="false" ht="12.75" hidden="false" customHeight="false" outlineLevel="0" collapsed="false">
      <c r="A4526" s="81" t="n">
        <v>36682</v>
      </c>
      <c r="B4526" s="82" t="s">
        <v>55</v>
      </c>
      <c r="C4526" s="82" t="s">
        <v>56</v>
      </c>
      <c r="D4526" s="82" t="s">
        <v>108</v>
      </c>
      <c r="E4526" s="82" t="s">
        <v>24</v>
      </c>
      <c r="F4526" s="81"/>
      <c r="G4526" s="82" t="s">
        <v>106</v>
      </c>
      <c r="H4526" s="90" t="n">
        <v>41334</v>
      </c>
      <c r="I4526" s="82" t="n">
        <v>0</v>
      </c>
      <c r="J4526" s="82" t="n">
        <v>0</v>
      </c>
      <c r="K4526" s="83" t="n">
        <f aca="false">IF(J4526=0,0,J4526/I4526)</f>
        <v>0</v>
      </c>
      <c r="L4526" s="83" t="n">
        <f aca="false">I4526/UOM</f>
        <v>0</v>
      </c>
      <c r="M4526" s="83" t="n">
        <f aca="false">J4526/UOM</f>
        <v>0</v>
      </c>
      <c r="N4526" s="84" t="str">
        <f aca="false">IF(F4526="P","PHY",IF(F4526="G","G",E4526))</f>
        <v>P</v>
      </c>
      <c r="O4526" s="84" t="str">
        <f aca="false">IF(ISNA(VLOOKUP(G4526,BadCanCurves,1,FALSE())),VLOOKUP(D4526,FOLIOS,6,FALSE()),"not used")</f>
        <v>not used</v>
      </c>
      <c r="P4526" s="84" t="n">
        <f aca="false">IF($N4526="P",VLOOKUP(H4526,PrcBuckets,2,FALSE()),0)</f>
        <v>14</v>
      </c>
      <c r="Q4526" s="84" t="n">
        <f aca="false">IF($N4526="D",VLOOKUP(H4526,BasisBuckets,2,FALSE()),0)</f>
        <v>0</v>
      </c>
      <c r="R4526" s="84" t="n">
        <f aca="false">IF($N4526="PHY",VLOOKUP(H4526,PGDBuckets,2,FALSE()),0)</f>
        <v>0</v>
      </c>
      <c r="S4526" s="84" t="n">
        <f aca="false">IF($N4526="G",VLOOKUP(H4526,PGDBuckets,2,FALSE()),0)</f>
        <v>0</v>
      </c>
      <c r="T4526" s="84" t="n">
        <f aca="false">SUM(P4526:S4526)</f>
        <v>14</v>
      </c>
      <c r="U4526" s="84" t="str">
        <f aca="false">IF(O4526="not used","-",O4526&amp;N4526&amp;T4526)</f>
        <v>-</v>
      </c>
      <c r="V4526" s="84" t="str">
        <f aca="false">IF(O4526="Not Used","-",VLOOKUP(D4526,FOLIOS,7,FALSE())&amp;H4526)</f>
        <v>-</v>
      </c>
      <c r="W4526" s="84" t="str">
        <f aca="false">IF(U4526="-","-",O4526&amp;E4526&amp;H4526)</f>
        <v>-</v>
      </c>
      <c r="X4526" s="85" t="str">
        <f aca="false">D4526&amp;G4526</f>
        <v>FT-CAND-ERMS-PRCTRANS:AECO/EMP</v>
      </c>
      <c r="AF4526" s="0" t="str">
        <f aca="false">D4526&amp;V4526</f>
        <v>FT-CAND-ERMS-PRC-</v>
      </c>
    </row>
    <row r="4527" customFormat="false" ht="12.75" hidden="false" customHeight="false" outlineLevel="0" collapsed="false">
      <c r="A4527" s="81" t="n">
        <v>36682</v>
      </c>
      <c r="B4527" s="82" t="s">
        <v>55</v>
      </c>
      <c r="C4527" s="82" t="s">
        <v>56</v>
      </c>
      <c r="D4527" s="82" t="s">
        <v>108</v>
      </c>
      <c r="E4527" s="82" t="s">
        <v>24</v>
      </c>
      <c r="F4527" s="81"/>
      <c r="G4527" s="82" t="s">
        <v>106</v>
      </c>
      <c r="H4527" s="90" t="n">
        <v>41365</v>
      </c>
      <c r="I4527" s="82" t="n">
        <v>0</v>
      </c>
      <c r="J4527" s="82" t="n">
        <v>0</v>
      </c>
      <c r="K4527" s="83" t="n">
        <f aca="false">IF(J4527=0,0,J4527/I4527)</f>
        <v>0</v>
      </c>
      <c r="L4527" s="83" t="n">
        <f aca="false">I4527/UOM</f>
        <v>0</v>
      </c>
      <c r="M4527" s="83" t="n">
        <f aca="false">J4527/UOM</f>
        <v>0</v>
      </c>
      <c r="N4527" s="84" t="str">
        <f aca="false">IF(F4527="P","PHY",IF(F4527="G","G",E4527))</f>
        <v>P</v>
      </c>
      <c r="O4527" s="84" t="str">
        <f aca="false">IF(ISNA(VLOOKUP(G4527,BadCanCurves,1,FALSE())),VLOOKUP(D4527,FOLIOS,6,FALSE()),"not used")</f>
        <v>not used</v>
      </c>
      <c r="P4527" s="84" t="n">
        <f aca="false">IF($N4527="P",VLOOKUP(H4527,PrcBuckets,2,FALSE()),0)</f>
        <v>14</v>
      </c>
      <c r="Q4527" s="84" t="n">
        <f aca="false">IF($N4527="D",VLOOKUP(H4527,BasisBuckets,2,FALSE()),0)</f>
        <v>0</v>
      </c>
      <c r="R4527" s="84" t="n">
        <f aca="false">IF($N4527="PHY",VLOOKUP(H4527,PGDBuckets,2,FALSE()),0)</f>
        <v>0</v>
      </c>
      <c r="S4527" s="84" t="n">
        <f aca="false">IF($N4527="G",VLOOKUP(H4527,PGDBuckets,2,FALSE()),0)</f>
        <v>0</v>
      </c>
      <c r="T4527" s="84" t="n">
        <f aca="false">SUM(P4527:S4527)</f>
        <v>14</v>
      </c>
      <c r="U4527" s="84" t="str">
        <f aca="false">IF(O4527="not used","-",O4527&amp;N4527&amp;T4527)</f>
        <v>-</v>
      </c>
      <c r="V4527" s="84" t="str">
        <f aca="false">IF(O4527="Not Used","-",VLOOKUP(D4527,FOLIOS,7,FALSE())&amp;H4527)</f>
        <v>-</v>
      </c>
      <c r="W4527" s="84" t="str">
        <f aca="false">IF(U4527="-","-",O4527&amp;E4527&amp;H4527)</f>
        <v>-</v>
      </c>
      <c r="X4527" s="85" t="str">
        <f aca="false">D4527&amp;G4527</f>
        <v>FT-CAND-ERMS-PRCTRANS:AECO/EMP</v>
      </c>
      <c r="AF4527" s="0" t="str">
        <f aca="false">D4527&amp;V4527</f>
        <v>FT-CAND-ERMS-PRC-</v>
      </c>
    </row>
    <row r="4528" customFormat="false" ht="12.75" hidden="false" customHeight="false" outlineLevel="0" collapsed="false">
      <c r="A4528" s="81" t="n">
        <v>36682</v>
      </c>
      <c r="B4528" s="82" t="s">
        <v>55</v>
      </c>
      <c r="C4528" s="82" t="s">
        <v>56</v>
      </c>
      <c r="D4528" s="82" t="s">
        <v>108</v>
      </c>
      <c r="E4528" s="82" t="s">
        <v>24</v>
      </c>
      <c r="F4528" s="81"/>
      <c r="G4528" s="82" t="s">
        <v>106</v>
      </c>
      <c r="H4528" s="90" t="n">
        <v>41395</v>
      </c>
      <c r="I4528" s="82" t="n">
        <v>0</v>
      </c>
      <c r="J4528" s="82" t="n">
        <v>0</v>
      </c>
      <c r="K4528" s="83" t="n">
        <f aca="false">IF(J4528=0,0,J4528/I4528)</f>
        <v>0</v>
      </c>
      <c r="L4528" s="83" t="n">
        <f aca="false">I4528/UOM</f>
        <v>0</v>
      </c>
      <c r="M4528" s="83" t="n">
        <f aca="false">J4528/UOM</f>
        <v>0</v>
      </c>
      <c r="N4528" s="84" t="str">
        <f aca="false">IF(F4528="P","PHY",IF(F4528="G","G",E4528))</f>
        <v>P</v>
      </c>
      <c r="O4528" s="84" t="str">
        <f aca="false">IF(ISNA(VLOOKUP(G4528,BadCanCurves,1,FALSE())),VLOOKUP(D4528,FOLIOS,6,FALSE()),"not used")</f>
        <v>not used</v>
      </c>
      <c r="P4528" s="84" t="n">
        <f aca="false">IF($N4528="P",VLOOKUP(H4528,PrcBuckets,2,FALSE()),0)</f>
        <v>14</v>
      </c>
      <c r="Q4528" s="84" t="n">
        <f aca="false">IF($N4528="D",VLOOKUP(H4528,BasisBuckets,2,FALSE()),0)</f>
        <v>0</v>
      </c>
      <c r="R4528" s="84" t="n">
        <f aca="false">IF($N4528="PHY",VLOOKUP(H4528,PGDBuckets,2,FALSE()),0)</f>
        <v>0</v>
      </c>
      <c r="S4528" s="84" t="n">
        <f aca="false">IF($N4528="G",VLOOKUP(H4528,PGDBuckets,2,FALSE()),0)</f>
        <v>0</v>
      </c>
      <c r="T4528" s="84" t="n">
        <f aca="false">SUM(P4528:S4528)</f>
        <v>14</v>
      </c>
      <c r="U4528" s="84" t="str">
        <f aca="false">IF(O4528="not used","-",O4528&amp;N4528&amp;T4528)</f>
        <v>-</v>
      </c>
      <c r="V4528" s="84" t="str">
        <f aca="false">IF(O4528="Not Used","-",VLOOKUP(D4528,FOLIOS,7,FALSE())&amp;H4528)</f>
        <v>-</v>
      </c>
      <c r="W4528" s="84" t="str">
        <f aca="false">IF(U4528="-","-",O4528&amp;E4528&amp;H4528)</f>
        <v>-</v>
      </c>
      <c r="X4528" s="85" t="str">
        <f aca="false">D4528&amp;G4528</f>
        <v>FT-CAND-ERMS-PRCTRANS:AECO/EMP</v>
      </c>
      <c r="AF4528" s="0" t="str">
        <f aca="false">D4528&amp;V4528</f>
        <v>FT-CAND-ERMS-PRC-</v>
      </c>
    </row>
    <row r="4529" customFormat="false" ht="12.75" hidden="false" customHeight="false" outlineLevel="0" collapsed="false">
      <c r="A4529" s="81" t="n">
        <v>36682</v>
      </c>
      <c r="B4529" s="82" t="s">
        <v>55</v>
      </c>
      <c r="C4529" s="82" t="s">
        <v>56</v>
      </c>
      <c r="D4529" s="82" t="s">
        <v>108</v>
      </c>
      <c r="E4529" s="82" t="s">
        <v>24</v>
      </c>
      <c r="F4529" s="81"/>
      <c r="G4529" s="82" t="s">
        <v>106</v>
      </c>
      <c r="H4529" s="90" t="n">
        <v>41426</v>
      </c>
      <c r="I4529" s="82" t="n">
        <v>0</v>
      </c>
      <c r="J4529" s="82" t="n">
        <v>0</v>
      </c>
      <c r="K4529" s="83" t="n">
        <f aca="false">IF(J4529=0,0,J4529/I4529)</f>
        <v>0</v>
      </c>
      <c r="L4529" s="83" t="n">
        <f aca="false">I4529/UOM</f>
        <v>0</v>
      </c>
      <c r="M4529" s="83" t="n">
        <f aca="false">J4529/UOM</f>
        <v>0</v>
      </c>
      <c r="N4529" s="84" t="str">
        <f aca="false">IF(F4529="P","PHY",IF(F4529="G","G",E4529))</f>
        <v>P</v>
      </c>
      <c r="O4529" s="84" t="str">
        <f aca="false">IF(ISNA(VLOOKUP(G4529,BadCanCurves,1,FALSE())),VLOOKUP(D4529,FOLIOS,6,FALSE()),"not used")</f>
        <v>not used</v>
      </c>
      <c r="P4529" s="84" t="n">
        <f aca="false">IF($N4529="P",VLOOKUP(H4529,PrcBuckets,2,FALSE()),0)</f>
        <v>14</v>
      </c>
      <c r="Q4529" s="84" t="n">
        <f aca="false">IF($N4529="D",VLOOKUP(H4529,BasisBuckets,2,FALSE()),0)</f>
        <v>0</v>
      </c>
      <c r="R4529" s="84" t="n">
        <f aca="false">IF($N4529="PHY",VLOOKUP(H4529,PGDBuckets,2,FALSE()),0)</f>
        <v>0</v>
      </c>
      <c r="S4529" s="84" t="n">
        <f aca="false">IF($N4529="G",VLOOKUP(H4529,PGDBuckets,2,FALSE()),0)</f>
        <v>0</v>
      </c>
      <c r="T4529" s="84" t="n">
        <f aca="false">SUM(P4529:S4529)</f>
        <v>14</v>
      </c>
      <c r="U4529" s="84" t="str">
        <f aca="false">IF(O4529="not used","-",O4529&amp;N4529&amp;T4529)</f>
        <v>-</v>
      </c>
      <c r="V4529" s="84" t="str">
        <f aca="false">IF(O4529="Not Used","-",VLOOKUP(D4529,FOLIOS,7,FALSE())&amp;H4529)</f>
        <v>-</v>
      </c>
      <c r="W4529" s="84" t="str">
        <f aca="false">IF(U4529="-","-",O4529&amp;E4529&amp;H4529)</f>
        <v>-</v>
      </c>
      <c r="X4529" s="85" t="str">
        <f aca="false">D4529&amp;G4529</f>
        <v>FT-CAND-ERMS-PRCTRANS:AECO/EMP</v>
      </c>
      <c r="AF4529" s="0" t="str">
        <f aca="false">D4529&amp;V4529</f>
        <v>FT-CAND-ERMS-PRC-</v>
      </c>
    </row>
    <row r="4530" customFormat="false" ht="12.75" hidden="false" customHeight="false" outlineLevel="0" collapsed="false">
      <c r="A4530" s="81" t="n">
        <v>36682</v>
      </c>
      <c r="B4530" s="82" t="s">
        <v>55</v>
      </c>
      <c r="C4530" s="82" t="s">
        <v>56</v>
      </c>
      <c r="D4530" s="82" t="s">
        <v>108</v>
      </c>
      <c r="E4530" s="82" t="s">
        <v>24</v>
      </c>
      <c r="F4530" s="81"/>
      <c r="G4530" s="82" t="s">
        <v>106</v>
      </c>
      <c r="H4530" s="90" t="n">
        <v>41456</v>
      </c>
      <c r="I4530" s="82" t="n">
        <v>0</v>
      </c>
      <c r="J4530" s="82" t="n">
        <v>0</v>
      </c>
      <c r="K4530" s="83" t="n">
        <f aca="false">IF(J4530=0,0,J4530/I4530)</f>
        <v>0</v>
      </c>
      <c r="L4530" s="83" t="n">
        <f aca="false">I4530/UOM</f>
        <v>0</v>
      </c>
      <c r="M4530" s="83" t="n">
        <f aca="false">J4530/UOM</f>
        <v>0</v>
      </c>
      <c r="N4530" s="84" t="str">
        <f aca="false">IF(F4530="P","PHY",IF(F4530="G","G",E4530))</f>
        <v>P</v>
      </c>
      <c r="O4530" s="84" t="str">
        <f aca="false">IF(ISNA(VLOOKUP(G4530,BadCanCurves,1,FALSE())),VLOOKUP(D4530,FOLIOS,6,FALSE()),"not used")</f>
        <v>not used</v>
      </c>
      <c r="P4530" s="84" t="n">
        <f aca="false">IF($N4530="P",VLOOKUP(H4530,PrcBuckets,2,FALSE()),0)</f>
        <v>14</v>
      </c>
      <c r="Q4530" s="84" t="n">
        <f aca="false">IF($N4530="D",VLOOKUP(H4530,BasisBuckets,2,FALSE()),0)</f>
        <v>0</v>
      </c>
      <c r="R4530" s="84" t="n">
        <f aca="false">IF($N4530="PHY",VLOOKUP(H4530,PGDBuckets,2,FALSE()),0)</f>
        <v>0</v>
      </c>
      <c r="S4530" s="84" t="n">
        <f aca="false">IF($N4530="G",VLOOKUP(H4530,PGDBuckets,2,FALSE()),0)</f>
        <v>0</v>
      </c>
      <c r="T4530" s="84" t="n">
        <f aca="false">SUM(P4530:S4530)</f>
        <v>14</v>
      </c>
      <c r="U4530" s="84" t="str">
        <f aca="false">IF(O4530="not used","-",O4530&amp;N4530&amp;T4530)</f>
        <v>-</v>
      </c>
      <c r="V4530" s="84" t="str">
        <f aca="false">IF(O4530="Not Used","-",VLOOKUP(D4530,FOLIOS,7,FALSE())&amp;H4530)</f>
        <v>-</v>
      </c>
      <c r="W4530" s="84" t="str">
        <f aca="false">IF(U4530="-","-",O4530&amp;E4530&amp;H4530)</f>
        <v>-</v>
      </c>
      <c r="X4530" s="85" t="str">
        <f aca="false">D4530&amp;G4530</f>
        <v>FT-CAND-ERMS-PRCTRANS:AECO/EMP</v>
      </c>
      <c r="AF4530" s="0" t="str">
        <f aca="false">D4530&amp;V4530</f>
        <v>FT-CAND-ERMS-PRC-</v>
      </c>
    </row>
    <row r="4531" customFormat="false" ht="12.75" hidden="false" customHeight="false" outlineLevel="0" collapsed="false">
      <c r="A4531" s="81" t="n">
        <v>36682</v>
      </c>
      <c r="B4531" s="82" t="s">
        <v>55</v>
      </c>
      <c r="C4531" s="82" t="s">
        <v>56</v>
      </c>
      <c r="D4531" s="82" t="s">
        <v>108</v>
      </c>
      <c r="E4531" s="82" t="s">
        <v>24</v>
      </c>
      <c r="F4531" s="81"/>
      <c r="G4531" s="82" t="s">
        <v>106</v>
      </c>
      <c r="H4531" s="90" t="n">
        <v>41487</v>
      </c>
      <c r="I4531" s="82" t="n">
        <v>0</v>
      </c>
      <c r="J4531" s="82" t="n">
        <v>0</v>
      </c>
      <c r="K4531" s="83" t="n">
        <f aca="false">IF(J4531=0,0,J4531/I4531)</f>
        <v>0</v>
      </c>
      <c r="L4531" s="83" t="n">
        <f aca="false">I4531/UOM</f>
        <v>0</v>
      </c>
      <c r="M4531" s="83" t="n">
        <f aca="false">J4531/UOM</f>
        <v>0</v>
      </c>
      <c r="N4531" s="84" t="str">
        <f aca="false">IF(F4531="P","PHY",IF(F4531="G","G",E4531))</f>
        <v>P</v>
      </c>
      <c r="O4531" s="84" t="str">
        <f aca="false">IF(ISNA(VLOOKUP(G4531,BadCanCurves,1,FALSE())),VLOOKUP(D4531,FOLIOS,6,FALSE()),"not used")</f>
        <v>not used</v>
      </c>
      <c r="P4531" s="84" t="n">
        <f aca="false">IF($N4531="P",VLOOKUP(H4531,PrcBuckets,2,FALSE()),0)</f>
        <v>14</v>
      </c>
      <c r="Q4531" s="84" t="n">
        <f aca="false">IF($N4531="D",VLOOKUP(H4531,BasisBuckets,2,FALSE()),0)</f>
        <v>0</v>
      </c>
      <c r="R4531" s="84" t="n">
        <f aca="false">IF($N4531="PHY",VLOOKUP(H4531,PGDBuckets,2,FALSE()),0)</f>
        <v>0</v>
      </c>
      <c r="S4531" s="84" t="n">
        <f aca="false">IF($N4531="G",VLOOKUP(H4531,PGDBuckets,2,FALSE()),0)</f>
        <v>0</v>
      </c>
      <c r="T4531" s="84" t="n">
        <f aca="false">SUM(P4531:S4531)</f>
        <v>14</v>
      </c>
      <c r="U4531" s="84" t="str">
        <f aca="false">IF(O4531="not used","-",O4531&amp;N4531&amp;T4531)</f>
        <v>-</v>
      </c>
      <c r="V4531" s="84" t="str">
        <f aca="false">IF(O4531="Not Used","-",VLOOKUP(D4531,FOLIOS,7,FALSE())&amp;H4531)</f>
        <v>-</v>
      </c>
      <c r="W4531" s="84" t="str">
        <f aca="false">IF(U4531="-","-",O4531&amp;E4531&amp;H4531)</f>
        <v>-</v>
      </c>
      <c r="X4531" s="85" t="str">
        <f aca="false">D4531&amp;G4531</f>
        <v>FT-CAND-ERMS-PRCTRANS:AECO/EMP</v>
      </c>
      <c r="AF4531" s="0" t="str">
        <f aca="false">D4531&amp;V4531</f>
        <v>FT-CAND-ERMS-PRC-</v>
      </c>
    </row>
    <row r="4532" customFormat="false" ht="12.75" hidden="false" customHeight="false" outlineLevel="0" collapsed="false">
      <c r="A4532" s="81" t="n">
        <v>36682</v>
      </c>
      <c r="B4532" s="82" t="s">
        <v>55</v>
      </c>
      <c r="C4532" s="82" t="s">
        <v>56</v>
      </c>
      <c r="D4532" s="82" t="s">
        <v>108</v>
      </c>
      <c r="E4532" s="82" t="s">
        <v>24</v>
      </c>
      <c r="F4532" s="81"/>
      <c r="G4532" s="82" t="s">
        <v>106</v>
      </c>
      <c r="H4532" s="90" t="n">
        <v>41518</v>
      </c>
      <c r="I4532" s="82" t="n">
        <v>0</v>
      </c>
      <c r="J4532" s="82" t="n">
        <v>0</v>
      </c>
      <c r="K4532" s="83" t="n">
        <f aca="false">IF(J4532=0,0,J4532/I4532)</f>
        <v>0</v>
      </c>
      <c r="L4532" s="83" t="n">
        <f aca="false">I4532/UOM</f>
        <v>0</v>
      </c>
      <c r="M4532" s="83" t="n">
        <f aca="false">J4532/UOM</f>
        <v>0</v>
      </c>
      <c r="N4532" s="84" t="str">
        <f aca="false">IF(F4532="P","PHY",IF(F4532="G","G",E4532))</f>
        <v>P</v>
      </c>
      <c r="O4532" s="84" t="str">
        <f aca="false">IF(ISNA(VLOOKUP(G4532,BadCanCurves,1,FALSE())),VLOOKUP(D4532,FOLIOS,6,FALSE()),"not used")</f>
        <v>not used</v>
      </c>
      <c r="P4532" s="84" t="n">
        <f aca="false">IF($N4532="P",VLOOKUP(H4532,PrcBuckets,2,FALSE()),0)</f>
        <v>14</v>
      </c>
      <c r="Q4532" s="84" t="n">
        <f aca="false">IF($N4532="D",VLOOKUP(H4532,BasisBuckets,2,FALSE()),0)</f>
        <v>0</v>
      </c>
      <c r="R4532" s="84" t="n">
        <f aca="false">IF($N4532="PHY",VLOOKUP(H4532,PGDBuckets,2,FALSE()),0)</f>
        <v>0</v>
      </c>
      <c r="S4532" s="84" t="n">
        <f aca="false">IF($N4532="G",VLOOKUP(H4532,PGDBuckets,2,FALSE()),0)</f>
        <v>0</v>
      </c>
      <c r="T4532" s="84" t="n">
        <f aca="false">SUM(P4532:S4532)</f>
        <v>14</v>
      </c>
      <c r="U4532" s="84" t="str">
        <f aca="false">IF(O4532="not used","-",O4532&amp;N4532&amp;T4532)</f>
        <v>-</v>
      </c>
      <c r="V4532" s="84" t="str">
        <f aca="false">IF(O4532="Not Used","-",VLOOKUP(D4532,FOLIOS,7,FALSE())&amp;H4532)</f>
        <v>-</v>
      </c>
      <c r="W4532" s="84" t="str">
        <f aca="false">IF(U4532="-","-",O4532&amp;E4532&amp;H4532)</f>
        <v>-</v>
      </c>
      <c r="X4532" s="85" t="str">
        <f aca="false">D4532&amp;G4532</f>
        <v>FT-CAND-ERMS-PRCTRANS:AECO/EMP</v>
      </c>
      <c r="AF4532" s="0" t="str">
        <f aca="false">D4532&amp;V4532</f>
        <v>FT-CAND-ERMS-PRC-</v>
      </c>
    </row>
    <row r="4533" customFormat="false" ht="12.75" hidden="false" customHeight="false" outlineLevel="0" collapsed="false">
      <c r="A4533" s="81" t="n">
        <v>36682</v>
      </c>
      <c r="B4533" s="82" t="s">
        <v>55</v>
      </c>
      <c r="C4533" s="82" t="s">
        <v>56</v>
      </c>
      <c r="D4533" s="82" t="s">
        <v>108</v>
      </c>
      <c r="E4533" s="82" t="s">
        <v>24</v>
      </c>
      <c r="F4533" s="81"/>
      <c r="G4533" s="82" t="s">
        <v>106</v>
      </c>
      <c r="H4533" s="90" t="n">
        <v>41548</v>
      </c>
      <c r="I4533" s="82" t="n">
        <v>0</v>
      </c>
      <c r="J4533" s="82" t="n">
        <v>0</v>
      </c>
      <c r="K4533" s="83" t="n">
        <f aca="false">IF(J4533=0,0,J4533/I4533)</f>
        <v>0</v>
      </c>
      <c r="L4533" s="83" t="n">
        <f aca="false">I4533/UOM</f>
        <v>0</v>
      </c>
      <c r="M4533" s="83" t="n">
        <f aca="false">J4533/UOM</f>
        <v>0</v>
      </c>
      <c r="N4533" s="84" t="str">
        <f aca="false">IF(F4533="P","PHY",IF(F4533="G","G",E4533))</f>
        <v>P</v>
      </c>
      <c r="O4533" s="84" t="str">
        <f aca="false">IF(ISNA(VLOOKUP(G4533,BadCanCurves,1,FALSE())),VLOOKUP(D4533,FOLIOS,6,FALSE()),"not used")</f>
        <v>not used</v>
      </c>
      <c r="P4533" s="84" t="n">
        <f aca="false">IF($N4533="P",VLOOKUP(H4533,PrcBuckets,2,FALSE()),0)</f>
        <v>14</v>
      </c>
      <c r="Q4533" s="84" t="n">
        <f aca="false">IF($N4533="D",VLOOKUP(H4533,BasisBuckets,2,FALSE()),0)</f>
        <v>0</v>
      </c>
      <c r="R4533" s="84" t="n">
        <f aca="false">IF($N4533="PHY",VLOOKUP(H4533,PGDBuckets,2,FALSE()),0)</f>
        <v>0</v>
      </c>
      <c r="S4533" s="84" t="n">
        <f aca="false">IF($N4533="G",VLOOKUP(H4533,PGDBuckets,2,FALSE()),0)</f>
        <v>0</v>
      </c>
      <c r="T4533" s="84" t="n">
        <f aca="false">SUM(P4533:S4533)</f>
        <v>14</v>
      </c>
      <c r="U4533" s="84" t="str">
        <f aca="false">IF(O4533="not used","-",O4533&amp;N4533&amp;T4533)</f>
        <v>-</v>
      </c>
      <c r="V4533" s="84" t="str">
        <f aca="false">IF(O4533="Not Used","-",VLOOKUP(D4533,FOLIOS,7,FALSE())&amp;H4533)</f>
        <v>-</v>
      </c>
      <c r="W4533" s="84" t="str">
        <f aca="false">IF(U4533="-","-",O4533&amp;E4533&amp;H4533)</f>
        <v>-</v>
      </c>
      <c r="X4533" s="85" t="str">
        <f aca="false">D4533&amp;G4533</f>
        <v>FT-CAND-ERMS-PRCTRANS:AECO/EMP</v>
      </c>
      <c r="AF4533" s="0" t="str">
        <f aca="false">D4533&amp;V4533</f>
        <v>FT-CAND-ERMS-PRC-</v>
      </c>
    </row>
    <row r="4534" customFormat="false" ht="12.75" hidden="false" customHeight="false" outlineLevel="0" collapsed="false">
      <c r="A4534" s="81" t="n">
        <v>36682</v>
      </c>
      <c r="B4534" s="82" t="s">
        <v>55</v>
      </c>
      <c r="C4534" s="82" t="s">
        <v>56</v>
      </c>
      <c r="D4534" s="82" t="s">
        <v>108</v>
      </c>
      <c r="E4534" s="82" t="s">
        <v>24</v>
      </c>
      <c r="F4534" s="81"/>
      <c r="G4534" s="82" t="s">
        <v>106</v>
      </c>
      <c r="H4534" s="90" t="n">
        <v>41579</v>
      </c>
      <c r="I4534" s="82" t="n">
        <v>0</v>
      </c>
      <c r="J4534" s="82" t="n">
        <v>0</v>
      </c>
      <c r="K4534" s="83" t="n">
        <f aca="false">IF(J4534=0,0,J4534/I4534)</f>
        <v>0</v>
      </c>
      <c r="L4534" s="83" t="n">
        <f aca="false">I4534/UOM</f>
        <v>0</v>
      </c>
      <c r="M4534" s="83" t="n">
        <f aca="false">J4534/UOM</f>
        <v>0</v>
      </c>
      <c r="N4534" s="84" t="str">
        <f aca="false">IF(F4534="P","PHY",IF(F4534="G","G",E4534))</f>
        <v>P</v>
      </c>
      <c r="O4534" s="84" t="str">
        <f aca="false">IF(ISNA(VLOOKUP(G4534,BadCanCurves,1,FALSE())),VLOOKUP(D4534,FOLIOS,6,FALSE()),"not used")</f>
        <v>not used</v>
      </c>
      <c r="P4534" s="84" t="n">
        <f aca="false">IF($N4534="P",VLOOKUP(H4534,PrcBuckets,2,FALSE()),0)</f>
        <v>14</v>
      </c>
      <c r="Q4534" s="84" t="n">
        <f aca="false">IF($N4534="D",VLOOKUP(H4534,BasisBuckets,2,FALSE()),0)</f>
        <v>0</v>
      </c>
      <c r="R4534" s="84" t="n">
        <f aca="false">IF($N4534="PHY",VLOOKUP(H4534,PGDBuckets,2,FALSE()),0)</f>
        <v>0</v>
      </c>
      <c r="S4534" s="84" t="n">
        <f aca="false">IF($N4534="G",VLOOKUP(H4534,PGDBuckets,2,FALSE()),0)</f>
        <v>0</v>
      </c>
      <c r="T4534" s="84" t="n">
        <f aca="false">SUM(P4534:S4534)</f>
        <v>14</v>
      </c>
      <c r="U4534" s="84" t="str">
        <f aca="false">IF(O4534="not used","-",O4534&amp;N4534&amp;T4534)</f>
        <v>-</v>
      </c>
      <c r="V4534" s="84" t="str">
        <f aca="false">IF(O4534="Not Used","-",VLOOKUP(D4534,FOLIOS,7,FALSE())&amp;H4534)</f>
        <v>-</v>
      </c>
      <c r="W4534" s="84" t="str">
        <f aca="false">IF(U4534="-","-",O4534&amp;E4534&amp;H4534)</f>
        <v>-</v>
      </c>
      <c r="X4534" s="85" t="str">
        <f aca="false">D4534&amp;G4534</f>
        <v>FT-CAND-ERMS-PRCTRANS:AECO/EMP</v>
      </c>
      <c r="AF4534" s="0" t="str">
        <f aca="false">D4534&amp;V4534</f>
        <v>FT-CAND-ERMS-PRC-</v>
      </c>
    </row>
    <row r="4535" customFormat="false" ht="12.75" hidden="false" customHeight="false" outlineLevel="0" collapsed="false">
      <c r="A4535" s="81" t="n">
        <v>36682</v>
      </c>
      <c r="B4535" s="82" t="s">
        <v>55</v>
      </c>
      <c r="C4535" s="82" t="s">
        <v>56</v>
      </c>
      <c r="D4535" s="82" t="s">
        <v>108</v>
      </c>
      <c r="E4535" s="82" t="s">
        <v>24</v>
      </c>
      <c r="F4535" s="81"/>
      <c r="G4535" s="82" t="s">
        <v>106</v>
      </c>
      <c r="H4535" s="90" t="n">
        <v>41609</v>
      </c>
      <c r="I4535" s="82" t="n">
        <v>0</v>
      </c>
      <c r="J4535" s="82" t="n">
        <v>0</v>
      </c>
      <c r="K4535" s="83" t="n">
        <f aca="false">IF(J4535=0,0,J4535/I4535)</f>
        <v>0</v>
      </c>
      <c r="L4535" s="83" t="n">
        <f aca="false">I4535/UOM</f>
        <v>0</v>
      </c>
      <c r="M4535" s="83" t="n">
        <f aca="false">J4535/UOM</f>
        <v>0</v>
      </c>
      <c r="N4535" s="84" t="str">
        <f aca="false">IF(F4535="P","PHY",IF(F4535="G","G",E4535))</f>
        <v>P</v>
      </c>
      <c r="O4535" s="84" t="str">
        <f aca="false">IF(ISNA(VLOOKUP(G4535,BadCanCurves,1,FALSE())),VLOOKUP(D4535,FOLIOS,6,FALSE()),"not used")</f>
        <v>not used</v>
      </c>
      <c r="P4535" s="84" t="n">
        <f aca="false">IF($N4535="P",VLOOKUP(H4535,PrcBuckets,2,FALSE()),0)</f>
        <v>14</v>
      </c>
      <c r="Q4535" s="84" t="n">
        <f aca="false">IF($N4535="D",VLOOKUP(H4535,BasisBuckets,2,FALSE()),0)</f>
        <v>0</v>
      </c>
      <c r="R4535" s="84" t="n">
        <f aca="false">IF($N4535="PHY",VLOOKUP(H4535,PGDBuckets,2,FALSE()),0)</f>
        <v>0</v>
      </c>
      <c r="S4535" s="84" t="n">
        <f aca="false">IF($N4535="G",VLOOKUP(H4535,PGDBuckets,2,FALSE()),0)</f>
        <v>0</v>
      </c>
      <c r="T4535" s="84" t="n">
        <f aca="false">SUM(P4535:S4535)</f>
        <v>14</v>
      </c>
      <c r="U4535" s="84" t="str">
        <f aca="false">IF(O4535="not used","-",O4535&amp;N4535&amp;T4535)</f>
        <v>-</v>
      </c>
      <c r="V4535" s="84" t="str">
        <f aca="false">IF(O4535="Not Used","-",VLOOKUP(D4535,FOLIOS,7,FALSE())&amp;H4535)</f>
        <v>-</v>
      </c>
      <c r="W4535" s="84" t="str">
        <f aca="false">IF(U4535="-","-",O4535&amp;E4535&amp;H4535)</f>
        <v>-</v>
      </c>
      <c r="X4535" s="85" t="str">
        <f aca="false">D4535&amp;G4535</f>
        <v>FT-CAND-ERMS-PRCTRANS:AECO/EMP</v>
      </c>
      <c r="AF4535" s="0" t="str">
        <f aca="false">D4535&amp;V4535</f>
        <v>FT-CAND-ERMS-PRC-</v>
      </c>
    </row>
    <row r="4536" customFormat="false" ht="12.75" hidden="false" customHeight="false" outlineLevel="0" collapsed="false">
      <c r="A4536" s="81" t="n">
        <v>36682</v>
      </c>
      <c r="B4536" s="82" t="s">
        <v>55</v>
      </c>
      <c r="C4536" s="82" t="s">
        <v>56</v>
      </c>
      <c r="D4536" s="82" t="s">
        <v>108</v>
      </c>
      <c r="E4536" s="82" t="s">
        <v>24</v>
      </c>
      <c r="F4536" s="81"/>
      <c r="G4536" s="82" t="s">
        <v>106</v>
      </c>
      <c r="H4536" s="90" t="n">
        <v>41640</v>
      </c>
      <c r="I4536" s="82" t="n">
        <v>0</v>
      </c>
      <c r="J4536" s="82" t="n">
        <v>0</v>
      </c>
      <c r="K4536" s="83" t="n">
        <f aca="false">IF(J4536=0,0,J4536/I4536)</f>
        <v>0</v>
      </c>
      <c r="L4536" s="83" t="n">
        <f aca="false">I4536/UOM</f>
        <v>0</v>
      </c>
      <c r="M4536" s="83" t="n">
        <f aca="false">J4536/UOM</f>
        <v>0</v>
      </c>
      <c r="N4536" s="84" t="str">
        <f aca="false">IF(F4536="P","PHY",IF(F4536="G","G",E4536))</f>
        <v>P</v>
      </c>
      <c r="O4536" s="84" t="str">
        <f aca="false">IF(ISNA(VLOOKUP(G4536,BadCanCurves,1,FALSE())),VLOOKUP(D4536,FOLIOS,6,FALSE()),"not used")</f>
        <v>not used</v>
      </c>
      <c r="P4536" s="84" t="n">
        <f aca="false">IF($N4536="P",VLOOKUP(H4536,PrcBuckets,2,FALSE()),0)</f>
        <v>14</v>
      </c>
      <c r="Q4536" s="84" t="n">
        <f aca="false">IF($N4536="D",VLOOKUP(H4536,BasisBuckets,2,FALSE()),0)</f>
        <v>0</v>
      </c>
      <c r="R4536" s="84" t="n">
        <f aca="false">IF($N4536="PHY",VLOOKUP(H4536,PGDBuckets,2,FALSE()),0)</f>
        <v>0</v>
      </c>
      <c r="S4536" s="84" t="n">
        <f aca="false">IF($N4536="G",VLOOKUP(H4536,PGDBuckets,2,FALSE()),0)</f>
        <v>0</v>
      </c>
      <c r="T4536" s="84" t="n">
        <f aca="false">SUM(P4536:S4536)</f>
        <v>14</v>
      </c>
      <c r="U4536" s="84" t="str">
        <f aca="false">IF(O4536="not used","-",O4536&amp;N4536&amp;T4536)</f>
        <v>-</v>
      </c>
      <c r="V4536" s="84" t="str">
        <f aca="false">IF(O4536="Not Used","-",VLOOKUP(D4536,FOLIOS,7,FALSE())&amp;H4536)</f>
        <v>-</v>
      </c>
      <c r="W4536" s="84" t="str">
        <f aca="false">IF(U4536="-","-",O4536&amp;E4536&amp;H4536)</f>
        <v>-</v>
      </c>
      <c r="X4536" s="85" t="str">
        <f aca="false">D4536&amp;G4536</f>
        <v>FT-CAND-ERMS-PRCTRANS:AECO/EMP</v>
      </c>
      <c r="AF4536" s="0" t="str">
        <f aca="false">D4536&amp;V4536</f>
        <v>FT-CAND-ERMS-PRC-</v>
      </c>
    </row>
    <row r="4537" customFormat="false" ht="12.75" hidden="false" customHeight="false" outlineLevel="0" collapsed="false">
      <c r="A4537" s="81" t="n">
        <v>36682</v>
      </c>
      <c r="B4537" s="82" t="s">
        <v>55</v>
      </c>
      <c r="C4537" s="82" t="s">
        <v>56</v>
      </c>
      <c r="D4537" s="82" t="s">
        <v>108</v>
      </c>
      <c r="E4537" s="82" t="s">
        <v>24</v>
      </c>
      <c r="F4537" s="81"/>
      <c r="G4537" s="82" t="s">
        <v>106</v>
      </c>
      <c r="H4537" s="90" t="n">
        <v>41671</v>
      </c>
      <c r="I4537" s="82" t="n">
        <v>0</v>
      </c>
      <c r="J4537" s="82" t="n">
        <v>0</v>
      </c>
      <c r="K4537" s="83" t="n">
        <f aca="false">IF(J4537=0,0,J4537/I4537)</f>
        <v>0</v>
      </c>
      <c r="L4537" s="83" t="n">
        <f aca="false">I4537/UOM</f>
        <v>0</v>
      </c>
      <c r="M4537" s="83" t="n">
        <f aca="false">J4537/UOM</f>
        <v>0</v>
      </c>
      <c r="N4537" s="84" t="str">
        <f aca="false">IF(F4537="P","PHY",IF(F4537="G","G",E4537))</f>
        <v>P</v>
      </c>
      <c r="O4537" s="84" t="str">
        <f aca="false">IF(ISNA(VLOOKUP(G4537,BadCanCurves,1,FALSE())),VLOOKUP(D4537,FOLIOS,6,FALSE()),"not used")</f>
        <v>not used</v>
      </c>
      <c r="P4537" s="84" t="n">
        <f aca="false">IF($N4537="P",VLOOKUP(H4537,PrcBuckets,2,FALSE()),0)</f>
        <v>14</v>
      </c>
      <c r="Q4537" s="84" t="n">
        <f aca="false">IF($N4537="D",VLOOKUP(H4537,BasisBuckets,2,FALSE()),0)</f>
        <v>0</v>
      </c>
      <c r="R4537" s="84" t="n">
        <f aca="false">IF($N4537="PHY",VLOOKUP(H4537,PGDBuckets,2,FALSE()),0)</f>
        <v>0</v>
      </c>
      <c r="S4537" s="84" t="n">
        <f aca="false">IF($N4537="G",VLOOKUP(H4537,PGDBuckets,2,FALSE()),0)</f>
        <v>0</v>
      </c>
      <c r="T4537" s="84" t="n">
        <f aca="false">SUM(P4537:S4537)</f>
        <v>14</v>
      </c>
      <c r="U4537" s="84" t="str">
        <f aca="false">IF(O4537="not used","-",O4537&amp;N4537&amp;T4537)</f>
        <v>-</v>
      </c>
      <c r="V4537" s="84" t="str">
        <f aca="false">IF(O4537="Not Used","-",VLOOKUP(D4537,FOLIOS,7,FALSE())&amp;H4537)</f>
        <v>-</v>
      </c>
      <c r="W4537" s="84" t="str">
        <f aca="false">IF(U4537="-","-",O4537&amp;E4537&amp;H4537)</f>
        <v>-</v>
      </c>
      <c r="X4537" s="85" t="str">
        <f aca="false">D4537&amp;G4537</f>
        <v>FT-CAND-ERMS-PRCTRANS:AECO/EMP</v>
      </c>
      <c r="AF4537" s="0" t="str">
        <f aca="false">D4537&amp;V4537</f>
        <v>FT-CAND-ERMS-PRC-</v>
      </c>
    </row>
    <row r="4538" customFormat="false" ht="12.75" hidden="false" customHeight="false" outlineLevel="0" collapsed="false">
      <c r="A4538" s="81" t="n">
        <v>36682</v>
      </c>
      <c r="B4538" s="82" t="s">
        <v>55</v>
      </c>
      <c r="C4538" s="82" t="s">
        <v>56</v>
      </c>
      <c r="D4538" s="82" t="s">
        <v>108</v>
      </c>
      <c r="E4538" s="82" t="s">
        <v>24</v>
      </c>
      <c r="F4538" s="81"/>
      <c r="G4538" s="82" t="s">
        <v>106</v>
      </c>
      <c r="H4538" s="90" t="n">
        <v>41699</v>
      </c>
      <c r="I4538" s="82" t="n">
        <v>0</v>
      </c>
      <c r="J4538" s="82" t="n">
        <v>0</v>
      </c>
      <c r="K4538" s="83" t="n">
        <f aca="false">IF(J4538=0,0,J4538/I4538)</f>
        <v>0</v>
      </c>
      <c r="L4538" s="83" t="n">
        <f aca="false">I4538/UOM</f>
        <v>0</v>
      </c>
      <c r="M4538" s="83" t="n">
        <f aca="false">J4538/UOM</f>
        <v>0</v>
      </c>
      <c r="N4538" s="84" t="str">
        <f aca="false">IF(F4538="P","PHY",IF(F4538="G","G",E4538))</f>
        <v>P</v>
      </c>
      <c r="O4538" s="84" t="str">
        <f aca="false">IF(ISNA(VLOOKUP(G4538,BadCanCurves,1,FALSE())),VLOOKUP(D4538,FOLIOS,6,FALSE()),"not used")</f>
        <v>not used</v>
      </c>
      <c r="P4538" s="84" t="n">
        <f aca="false">IF($N4538="P",VLOOKUP(H4538,PrcBuckets,2,FALSE()),0)</f>
        <v>14</v>
      </c>
      <c r="Q4538" s="84" t="n">
        <f aca="false">IF($N4538="D",VLOOKUP(H4538,BasisBuckets,2,FALSE()),0)</f>
        <v>0</v>
      </c>
      <c r="R4538" s="84" t="n">
        <f aca="false">IF($N4538="PHY",VLOOKUP(H4538,PGDBuckets,2,FALSE()),0)</f>
        <v>0</v>
      </c>
      <c r="S4538" s="84" t="n">
        <f aca="false">IF($N4538="G",VLOOKUP(H4538,PGDBuckets,2,FALSE()),0)</f>
        <v>0</v>
      </c>
      <c r="T4538" s="84" t="n">
        <f aca="false">SUM(P4538:S4538)</f>
        <v>14</v>
      </c>
      <c r="U4538" s="84" t="str">
        <f aca="false">IF(O4538="not used","-",O4538&amp;N4538&amp;T4538)</f>
        <v>-</v>
      </c>
      <c r="V4538" s="84" t="str">
        <f aca="false">IF(O4538="Not Used","-",VLOOKUP(D4538,FOLIOS,7,FALSE())&amp;H4538)</f>
        <v>-</v>
      </c>
      <c r="W4538" s="84" t="str">
        <f aca="false">IF(U4538="-","-",O4538&amp;E4538&amp;H4538)</f>
        <v>-</v>
      </c>
      <c r="X4538" s="85" t="str">
        <f aca="false">D4538&amp;G4538</f>
        <v>FT-CAND-ERMS-PRCTRANS:AECO/EMP</v>
      </c>
      <c r="AF4538" s="0" t="str">
        <f aca="false">D4538&amp;V4538</f>
        <v>FT-CAND-ERMS-PRC-</v>
      </c>
    </row>
    <row r="4539" customFormat="false" ht="12.75" hidden="false" customHeight="false" outlineLevel="0" collapsed="false">
      <c r="A4539" s="81" t="n">
        <v>36682</v>
      </c>
      <c r="B4539" s="82" t="s">
        <v>55</v>
      </c>
      <c r="C4539" s="82" t="s">
        <v>56</v>
      </c>
      <c r="D4539" s="82" t="s">
        <v>108</v>
      </c>
      <c r="E4539" s="82" t="s">
        <v>24</v>
      </c>
      <c r="F4539" s="81"/>
      <c r="G4539" s="82" t="s">
        <v>106</v>
      </c>
      <c r="H4539" s="90" t="n">
        <v>41730</v>
      </c>
      <c r="I4539" s="82" t="n">
        <v>0</v>
      </c>
      <c r="J4539" s="82" t="n">
        <v>0</v>
      </c>
      <c r="K4539" s="83" t="n">
        <f aca="false">IF(J4539=0,0,J4539/I4539)</f>
        <v>0</v>
      </c>
      <c r="L4539" s="83" t="n">
        <f aca="false">I4539/UOM</f>
        <v>0</v>
      </c>
      <c r="M4539" s="83" t="n">
        <f aca="false">J4539/UOM</f>
        <v>0</v>
      </c>
      <c r="N4539" s="84" t="str">
        <f aca="false">IF(F4539="P","PHY",IF(F4539="G","G",E4539))</f>
        <v>P</v>
      </c>
      <c r="O4539" s="84" t="str">
        <f aca="false">IF(ISNA(VLOOKUP(G4539,BadCanCurves,1,FALSE())),VLOOKUP(D4539,FOLIOS,6,FALSE()),"not used")</f>
        <v>not used</v>
      </c>
      <c r="P4539" s="84" t="n">
        <f aca="false">IF($N4539="P",VLOOKUP(H4539,PrcBuckets,2,FALSE()),0)</f>
        <v>14</v>
      </c>
      <c r="Q4539" s="84" t="n">
        <f aca="false">IF($N4539="D",VLOOKUP(H4539,BasisBuckets,2,FALSE()),0)</f>
        <v>0</v>
      </c>
      <c r="R4539" s="84" t="n">
        <f aca="false">IF($N4539="PHY",VLOOKUP(H4539,PGDBuckets,2,FALSE()),0)</f>
        <v>0</v>
      </c>
      <c r="S4539" s="84" t="n">
        <f aca="false">IF($N4539="G",VLOOKUP(H4539,PGDBuckets,2,FALSE()),0)</f>
        <v>0</v>
      </c>
      <c r="T4539" s="84" t="n">
        <f aca="false">SUM(P4539:S4539)</f>
        <v>14</v>
      </c>
      <c r="U4539" s="84" t="str">
        <f aca="false">IF(O4539="not used","-",O4539&amp;N4539&amp;T4539)</f>
        <v>-</v>
      </c>
      <c r="V4539" s="84" t="str">
        <f aca="false">IF(O4539="Not Used","-",VLOOKUP(D4539,FOLIOS,7,FALSE())&amp;H4539)</f>
        <v>-</v>
      </c>
      <c r="W4539" s="84" t="str">
        <f aca="false">IF(U4539="-","-",O4539&amp;E4539&amp;H4539)</f>
        <v>-</v>
      </c>
      <c r="X4539" s="85" t="str">
        <f aca="false">D4539&amp;G4539</f>
        <v>FT-CAND-ERMS-PRCTRANS:AECO/EMP</v>
      </c>
      <c r="AF4539" s="0" t="str">
        <f aca="false">D4539&amp;V4539</f>
        <v>FT-CAND-ERMS-PRC-</v>
      </c>
    </row>
    <row r="4540" customFormat="false" ht="12.75" hidden="false" customHeight="false" outlineLevel="0" collapsed="false">
      <c r="A4540" s="81" t="n">
        <v>36682</v>
      </c>
      <c r="B4540" s="82" t="s">
        <v>55</v>
      </c>
      <c r="C4540" s="82" t="s">
        <v>56</v>
      </c>
      <c r="D4540" s="82" t="s">
        <v>108</v>
      </c>
      <c r="E4540" s="82" t="s">
        <v>24</v>
      </c>
      <c r="F4540" s="81"/>
      <c r="G4540" s="82" t="s">
        <v>106</v>
      </c>
      <c r="H4540" s="90" t="n">
        <v>41760</v>
      </c>
      <c r="I4540" s="82" t="n">
        <v>0</v>
      </c>
      <c r="J4540" s="82" t="n">
        <v>0</v>
      </c>
      <c r="K4540" s="83" t="n">
        <f aca="false">IF(J4540=0,0,J4540/I4540)</f>
        <v>0</v>
      </c>
      <c r="L4540" s="83" t="n">
        <f aca="false">I4540/UOM</f>
        <v>0</v>
      </c>
      <c r="M4540" s="83" t="n">
        <f aca="false">J4540/UOM</f>
        <v>0</v>
      </c>
      <c r="N4540" s="84" t="str">
        <f aca="false">IF(F4540="P","PHY",IF(F4540="G","G",E4540))</f>
        <v>P</v>
      </c>
      <c r="O4540" s="84" t="str">
        <f aca="false">IF(ISNA(VLOOKUP(G4540,BadCanCurves,1,FALSE())),VLOOKUP(D4540,FOLIOS,6,FALSE()),"not used")</f>
        <v>not used</v>
      </c>
      <c r="P4540" s="84" t="n">
        <f aca="false">IF($N4540="P",VLOOKUP(H4540,PrcBuckets,2,FALSE()),0)</f>
        <v>14</v>
      </c>
      <c r="Q4540" s="84" t="n">
        <f aca="false">IF($N4540="D",VLOOKUP(H4540,BasisBuckets,2,FALSE()),0)</f>
        <v>0</v>
      </c>
      <c r="R4540" s="84" t="n">
        <f aca="false">IF($N4540="PHY",VLOOKUP(H4540,PGDBuckets,2,FALSE()),0)</f>
        <v>0</v>
      </c>
      <c r="S4540" s="84" t="n">
        <f aca="false">IF($N4540="G",VLOOKUP(H4540,PGDBuckets,2,FALSE()),0)</f>
        <v>0</v>
      </c>
      <c r="T4540" s="84" t="n">
        <f aca="false">SUM(P4540:S4540)</f>
        <v>14</v>
      </c>
      <c r="U4540" s="84" t="str">
        <f aca="false">IF(O4540="not used","-",O4540&amp;N4540&amp;T4540)</f>
        <v>-</v>
      </c>
      <c r="V4540" s="84" t="str">
        <f aca="false">IF(O4540="Not Used","-",VLOOKUP(D4540,FOLIOS,7,FALSE())&amp;H4540)</f>
        <v>-</v>
      </c>
      <c r="W4540" s="84" t="str">
        <f aca="false">IF(U4540="-","-",O4540&amp;E4540&amp;H4540)</f>
        <v>-</v>
      </c>
      <c r="X4540" s="85" t="str">
        <f aca="false">D4540&amp;G4540</f>
        <v>FT-CAND-ERMS-PRCTRANS:AECO/EMP</v>
      </c>
      <c r="AF4540" s="0" t="str">
        <f aca="false">D4540&amp;V4540</f>
        <v>FT-CAND-ERMS-PRC-</v>
      </c>
    </row>
    <row r="4541" customFormat="false" ht="12.75" hidden="false" customHeight="false" outlineLevel="0" collapsed="false">
      <c r="A4541" s="81" t="n">
        <v>36682</v>
      </c>
      <c r="B4541" s="82" t="s">
        <v>55</v>
      </c>
      <c r="C4541" s="82" t="s">
        <v>56</v>
      </c>
      <c r="D4541" s="82" t="s">
        <v>108</v>
      </c>
      <c r="E4541" s="82" t="s">
        <v>24</v>
      </c>
      <c r="F4541" s="81"/>
      <c r="G4541" s="82" t="s">
        <v>106</v>
      </c>
      <c r="H4541" s="90" t="n">
        <v>41791</v>
      </c>
      <c r="I4541" s="82" t="n">
        <v>0</v>
      </c>
      <c r="J4541" s="82" t="n">
        <v>0</v>
      </c>
      <c r="K4541" s="83" t="n">
        <f aca="false">IF(J4541=0,0,J4541/I4541)</f>
        <v>0</v>
      </c>
      <c r="L4541" s="83" t="n">
        <f aca="false">I4541/UOM</f>
        <v>0</v>
      </c>
      <c r="M4541" s="83" t="n">
        <f aca="false">J4541/UOM</f>
        <v>0</v>
      </c>
      <c r="N4541" s="84" t="str">
        <f aca="false">IF(F4541="P","PHY",IF(F4541="G","G",E4541))</f>
        <v>P</v>
      </c>
      <c r="O4541" s="84" t="str">
        <f aca="false">IF(ISNA(VLOOKUP(G4541,BadCanCurves,1,FALSE())),VLOOKUP(D4541,FOLIOS,6,FALSE()),"not used")</f>
        <v>not used</v>
      </c>
      <c r="P4541" s="84" t="n">
        <f aca="false">IF($N4541="P",VLOOKUP(H4541,PrcBuckets,2,FALSE()),0)</f>
        <v>14</v>
      </c>
      <c r="Q4541" s="84" t="n">
        <f aca="false">IF($N4541="D",VLOOKUP(H4541,BasisBuckets,2,FALSE()),0)</f>
        <v>0</v>
      </c>
      <c r="R4541" s="84" t="n">
        <f aca="false">IF($N4541="PHY",VLOOKUP(H4541,PGDBuckets,2,FALSE()),0)</f>
        <v>0</v>
      </c>
      <c r="S4541" s="84" t="n">
        <f aca="false">IF($N4541="G",VLOOKUP(H4541,PGDBuckets,2,FALSE()),0)</f>
        <v>0</v>
      </c>
      <c r="T4541" s="84" t="n">
        <f aca="false">SUM(P4541:S4541)</f>
        <v>14</v>
      </c>
      <c r="U4541" s="84" t="str">
        <f aca="false">IF(O4541="not used","-",O4541&amp;N4541&amp;T4541)</f>
        <v>-</v>
      </c>
      <c r="V4541" s="84" t="str">
        <f aca="false">IF(O4541="Not Used","-",VLOOKUP(D4541,FOLIOS,7,FALSE())&amp;H4541)</f>
        <v>-</v>
      </c>
      <c r="W4541" s="84" t="str">
        <f aca="false">IF(U4541="-","-",O4541&amp;E4541&amp;H4541)</f>
        <v>-</v>
      </c>
      <c r="X4541" s="85" t="str">
        <f aca="false">D4541&amp;G4541</f>
        <v>FT-CAND-ERMS-PRCTRANS:AECO/EMP</v>
      </c>
      <c r="AF4541" s="0" t="str">
        <f aca="false">D4541&amp;V4541</f>
        <v>FT-CAND-ERMS-PRC-</v>
      </c>
    </row>
    <row r="4542" customFormat="false" ht="12.75" hidden="false" customHeight="false" outlineLevel="0" collapsed="false">
      <c r="A4542" s="81" t="n">
        <v>36682</v>
      </c>
      <c r="B4542" s="82" t="s">
        <v>55</v>
      </c>
      <c r="C4542" s="82" t="s">
        <v>56</v>
      </c>
      <c r="D4542" s="82" t="s">
        <v>108</v>
      </c>
      <c r="E4542" s="82" t="s">
        <v>24</v>
      </c>
      <c r="F4542" s="81"/>
      <c r="G4542" s="82" t="s">
        <v>106</v>
      </c>
      <c r="H4542" s="90" t="n">
        <v>41821</v>
      </c>
      <c r="I4542" s="82" t="n">
        <v>0</v>
      </c>
      <c r="J4542" s="82" t="n">
        <v>0</v>
      </c>
      <c r="K4542" s="83" t="n">
        <f aca="false">IF(J4542=0,0,J4542/I4542)</f>
        <v>0</v>
      </c>
      <c r="L4542" s="83" t="n">
        <f aca="false">I4542/UOM</f>
        <v>0</v>
      </c>
      <c r="M4542" s="83" t="n">
        <f aca="false">J4542/UOM</f>
        <v>0</v>
      </c>
      <c r="N4542" s="84" t="str">
        <f aca="false">IF(F4542="P","PHY",IF(F4542="G","G",E4542))</f>
        <v>P</v>
      </c>
      <c r="O4542" s="84" t="str">
        <f aca="false">IF(ISNA(VLOOKUP(G4542,BadCanCurves,1,FALSE())),VLOOKUP(D4542,FOLIOS,6,FALSE()),"not used")</f>
        <v>not used</v>
      </c>
      <c r="P4542" s="84" t="n">
        <f aca="false">IF($N4542="P",VLOOKUP(H4542,PrcBuckets,2,FALSE()),0)</f>
        <v>14</v>
      </c>
      <c r="Q4542" s="84" t="n">
        <f aca="false">IF($N4542="D",VLOOKUP(H4542,BasisBuckets,2,FALSE()),0)</f>
        <v>0</v>
      </c>
      <c r="R4542" s="84" t="n">
        <f aca="false">IF($N4542="PHY",VLOOKUP(H4542,PGDBuckets,2,FALSE()),0)</f>
        <v>0</v>
      </c>
      <c r="S4542" s="84" t="n">
        <f aca="false">IF($N4542="G",VLOOKUP(H4542,PGDBuckets,2,FALSE()),0)</f>
        <v>0</v>
      </c>
      <c r="T4542" s="84" t="n">
        <f aca="false">SUM(P4542:S4542)</f>
        <v>14</v>
      </c>
      <c r="U4542" s="84" t="str">
        <f aca="false">IF(O4542="not used","-",O4542&amp;N4542&amp;T4542)</f>
        <v>-</v>
      </c>
      <c r="V4542" s="84" t="str">
        <f aca="false">IF(O4542="Not Used","-",VLOOKUP(D4542,FOLIOS,7,FALSE())&amp;H4542)</f>
        <v>-</v>
      </c>
      <c r="W4542" s="84" t="str">
        <f aca="false">IF(U4542="-","-",O4542&amp;E4542&amp;H4542)</f>
        <v>-</v>
      </c>
      <c r="X4542" s="85" t="str">
        <f aca="false">D4542&amp;G4542</f>
        <v>FT-CAND-ERMS-PRCTRANS:AECO/EMP</v>
      </c>
      <c r="AF4542" s="0" t="str">
        <f aca="false">D4542&amp;V4542</f>
        <v>FT-CAND-ERMS-PRC-</v>
      </c>
    </row>
    <row r="4543" customFormat="false" ht="12.75" hidden="false" customHeight="false" outlineLevel="0" collapsed="false">
      <c r="A4543" s="81" t="n">
        <v>36682</v>
      </c>
      <c r="B4543" s="82" t="s">
        <v>55</v>
      </c>
      <c r="C4543" s="82" t="s">
        <v>56</v>
      </c>
      <c r="D4543" s="82" t="s">
        <v>108</v>
      </c>
      <c r="E4543" s="82" t="s">
        <v>24</v>
      </c>
      <c r="F4543" s="81"/>
      <c r="G4543" s="82" t="s">
        <v>106</v>
      </c>
      <c r="H4543" s="90" t="n">
        <v>41852</v>
      </c>
      <c r="I4543" s="82" t="n">
        <v>0</v>
      </c>
      <c r="J4543" s="82" t="n">
        <v>0</v>
      </c>
      <c r="K4543" s="83" t="n">
        <f aca="false">IF(J4543=0,0,J4543/I4543)</f>
        <v>0</v>
      </c>
      <c r="L4543" s="83" t="n">
        <f aca="false">I4543/UOM</f>
        <v>0</v>
      </c>
      <c r="M4543" s="83" t="n">
        <f aca="false">J4543/UOM</f>
        <v>0</v>
      </c>
      <c r="N4543" s="84" t="str">
        <f aca="false">IF(F4543="P","PHY",IF(F4543="G","G",E4543))</f>
        <v>P</v>
      </c>
      <c r="O4543" s="84" t="str">
        <f aca="false">IF(ISNA(VLOOKUP(G4543,BadCanCurves,1,FALSE())),VLOOKUP(D4543,FOLIOS,6,FALSE()),"not used")</f>
        <v>not used</v>
      </c>
      <c r="P4543" s="84" t="n">
        <f aca="false">IF($N4543="P",VLOOKUP(H4543,PrcBuckets,2,FALSE()),0)</f>
        <v>14</v>
      </c>
      <c r="Q4543" s="84" t="n">
        <f aca="false">IF($N4543="D",VLOOKUP(H4543,BasisBuckets,2,FALSE()),0)</f>
        <v>0</v>
      </c>
      <c r="R4543" s="84" t="n">
        <f aca="false">IF($N4543="PHY",VLOOKUP(H4543,PGDBuckets,2,FALSE()),0)</f>
        <v>0</v>
      </c>
      <c r="S4543" s="84" t="n">
        <f aca="false">IF($N4543="G",VLOOKUP(H4543,PGDBuckets,2,FALSE()),0)</f>
        <v>0</v>
      </c>
      <c r="T4543" s="84" t="n">
        <f aca="false">SUM(P4543:S4543)</f>
        <v>14</v>
      </c>
      <c r="U4543" s="84" t="str">
        <f aca="false">IF(O4543="not used","-",O4543&amp;N4543&amp;T4543)</f>
        <v>-</v>
      </c>
      <c r="V4543" s="84" t="str">
        <f aca="false">IF(O4543="Not Used","-",VLOOKUP(D4543,FOLIOS,7,FALSE())&amp;H4543)</f>
        <v>-</v>
      </c>
      <c r="W4543" s="84" t="str">
        <f aca="false">IF(U4543="-","-",O4543&amp;E4543&amp;H4543)</f>
        <v>-</v>
      </c>
      <c r="X4543" s="85" t="str">
        <f aca="false">D4543&amp;G4543</f>
        <v>FT-CAND-ERMS-PRCTRANS:AECO/EMP</v>
      </c>
      <c r="AF4543" s="0" t="str">
        <f aca="false">D4543&amp;V4543</f>
        <v>FT-CAND-ERMS-PRC-</v>
      </c>
    </row>
    <row r="4544" customFormat="false" ht="12.75" hidden="false" customHeight="false" outlineLevel="0" collapsed="false">
      <c r="A4544" s="81" t="n">
        <v>36682</v>
      </c>
      <c r="B4544" s="82" t="s">
        <v>55</v>
      </c>
      <c r="C4544" s="82" t="s">
        <v>56</v>
      </c>
      <c r="D4544" s="82" t="s">
        <v>108</v>
      </c>
      <c r="E4544" s="82" t="s">
        <v>24</v>
      </c>
      <c r="F4544" s="81"/>
      <c r="G4544" s="82" t="s">
        <v>106</v>
      </c>
      <c r="H4544" s="90" t="n">
        <v>41883</v>
      </c>
      <c r="I4544" s="82" t="n">
        <v>0</v>
      </c>
      <c r="J4544" s="82" t="n">
        <v>0</v>
      </c>
      <c r="K4544" s="83" t="n">
        <f aca="false">IF(J4544=0,0,J4544/I4544)</f>
        <v>0</v>
      </c>
      <c r="L4544" s="83" t="n">
        <f aca="false">I4544/UOM</f>
        <v>0</v>
      </c>
      <c r="M4544" s="83" t="n">
        <f aca="false">J4544/UOM</f>
        <v>0</v>
      </c>
      <c r="N4544" s="84" t="str">
        <f aca="false">IF(F4544="P","PHY",IF(F4544="G","G",E4544))</f>
        <v>P</v>
      </c>
      <c r="O4544" s="84" t="str">
        <f aca="false">IF(ISNA(VLOOKUP(G4544,BadCanCurves,1,FALSE())),VLOOKUP(D4544,FOLIOS,6,FALSE()),"not used")</f>
        <v>not used</v>
      </c>
      <c r="P4544" s="84" t="n">
        <f aca="false">IF($N4544="P",VLOOKUP(H4544,PrcBuckets,2,FALSE()),0)</f>
        <v>14</v>
      </c>
      <c r="Q4544" s="84" t="n">
        <f aca="false">IF($N4544="D",VLOOKUP(H4544,BasisBuckets,2,FALSE()),0)</f>
        <v>0</v>
      </c>
      <c r="R4544" s="84" t="n">
        <f aca="false">IF($N4544="PHY",VLOOKUP(H4544,PGDBuckets,2,FALSE()),0)</f>
        <v>0</v>
      </c>
      <c r="S4544" s="84" t="n">
        <f aca="false">IF($N4544="G",VLOOKUP(H4544,PGDBuckets,2,FALSE()),0)</f>
        <v>0</v>
      </c>
      <c r="T4544" s="84" t="n">
        <f aca="false">SUM(P4544:S4544)</f>
        <v>14</v>
      </c>
      <c r="U4544" s="84" t="str">
        <f aca="false">IF(O4544="not used","-",O4544&amp;N4544&amp;T4544)</f>
        <v>-</v>
      </c>
      <c r="V4544" s="84" t="str">
        <f aca="false">IF(O4544="Not Used","-",VLOOKUP(D4544,FOLIOS,7,FALSE())&amp;H4544)</f>
        <v>-</v>
      </c>
      <c r="W4544" s="84" t="str">
        <f aca="false">IF(U4544="-","-",O4544&amp;E4544&amp;H4544)</f>
        <v>-</v>
      </c>
      <c r="X4544" s="85" t="str">
        <f aca="false">D4544&amp;G4544</f>
        <v>FT-CAND-ERMS-PRCTRANS:AECO/EMP</v>
      </c>
      <c r="AF4544" s="0" t="str">
        <f aca="false">D4544&amp;V4544</f>
        <v>FT-CAND-ERMS-PRC-</v>
      </c>
    </row>
    <row r="4545" customFormat="false" ht="12.75" hidden="false" customHeight="false" outlineLevel="0" collapsed="false">
      <c r="A4545" s="81" t="n">
        <v>36682</v>
      </c>
      <c r="B4545" s="82" t="s">
        <v>55</v>
      </c>
      <c r="C4545" s="82" t="s">
        <v>56</v>
      </c>
      <c r="D4545" s="82" t="s">
        <v>108</v>
      </c>
      <c r="E4545" s="82" t="s">
        <v>24</v>
      </c>
      <c r="F4545" s="81"/>
      <c r="G4545" s="82" t="s">
        <v>106</v>
      </c>
      <c r="H4545" s="90" t="n">
        <v>41913</v>
      </c>
      <c r="I4545" s="82" t="n">
        <v>0</v>
      </c>
      <c r="J4545" s="82" t="n">
        <v>0</v>
      </c>
      <c r="K4545" s="83" t="n">
        <f aca="false">IF(J4545=0,0,J4545/I4545)</f>
        <v>0</v>
      </c>
      <c r="L4545" s="83" t="n">
        <f aca="false">I4545/UOM</f>
        <v>0</v>
      </c>
      <c r="M4545" s="83" t="n">
        <f aca="false">J4545/UOM</f>
        <v>0</v>
      </c>
      <c r="N4545" s="84" t="str">
        <f aca="false">IF(F4545="P","PHY",IF(F4545="G","G",E4545))</f>
        <v>P</v>
      </c>
      <c r="O4545" s="84" t="str">
        <f aca="false">IF(ISNA(VLOOKUP(G4545,BadCanCurves,1,FALSE())),VLOOKUP(D4545,FOLIOS,6,FALSE()),"not used")</f>
        <v>not used</v>
      </c>
      <c r="P4545" s="84" t="n">
        <f aca="false">IF($N4545="P",VLOOKUP(H4545,PrcBuckets,2,FALSE()),0)</f>
        <v>14</v>
      </c>
      <c r="Q4545" s="84" t="n">
        <f aca="false">IF($N4545="D",VLOOKUP(H4545,BasisBuckets,2,FALSE()),0)</f>
        <v>0</v>
      </c>
      <c r="R4545" s="84" t="n">
        <f aca="false">IF($N4545="PHY",VLOOKUP(H4545,PGDBuckets,2,FALSE()),0)</f>
        <v>0</v>
      </c>
      <c r="S4545" s="84" t="n">
        <f aca="false">IF($N4545="G",VLOOKUP(H4545,PGDBuckets,2,FALSE()),0)</f>
        <v>0</v>
      </c>
      <c r="T4545" s="84" t="n">
        <f aca="false">SUM(P4545:S4545)</f>
        <v>14</v>
      </c>
      <c r="U4545" s="84" t="str">
        <f aca="false">IF(O4545="not used","-",O4545&amp;N4545&amp;T4545)</f>
        <v>-</v>
      </c>
      <c r="V4545" s="84" t="str">
        <f aca="false">IF(O4545="Not Used","-",VLOOKUP(D4545,FOLIOS,7,FALSE())&amp;H4545)</f>
        <v>-</v>
      </c>
      <c r="W4545" s="84" t="str">
        <f aca="false">IF(U4545="-","-",O4545&amp;E4545&amp;H4545)</f>
        <v>-</v>
      </c>
      <c r="X4545" s="85" t="str">
        <f aca="false">D4545&amp;G4545</f>
        <v>FT-CAND-ERMS-PRCTRANS:AECO/EMP</v>
      </c>
      <c r="AF4545" s="0" t="str">
        <f aca="false">D4545&amp;V4545</f>
        <v>FT-CAND-ERMS-PRC-</v>
      </c>
    </row>
    <row r="4546" customFormat="false" ht="12.75" hidden="false" customHeight="false" outlineLevel="0" collapsed="false">
      <c r="A4546" s="81" t="n">
        <v>36682</v>
      </c>
      <c r="B4546" s="82" t="s">
        <v>55</v>
      </c>
      <c r="C4546" s="82" t="s">
        <v>56</v>
      </c>
      <c r="D4546" s="82" t="s">
        <v>108</v>
      </c>
      <c r="E4546" s="82" t="s">
        <v>24</v>
      </c>
      <c r="F4546" s="81"/>
      <c r="G4546" s="82" t="s">
        <v>106</v>
      </c>
      <c r="H4546" s="90" t="n">
        <v>41944</v>
      </c>
      <c r="I4546" s="82" t="n">
        <v>0</v>
      </c>
      <c r="J4546" s="82" t="n">
        <v>0</v>
      </c>
      <c r="K4546" s="83" t="n">
        <f aca="false">IF(J4546=0,0,J4546/I4546)</f>
        <v>0</v>
      </c>
      <c r="L4546" s="83" t="n">
        <f aca="false">I4546/UOM</f>
        <v>0</v>
      </c>
      <c r="M4546" s="83" t="n">
        <f aca="false">J4546/UOM</f>
        <v>0</v>
      </c>
      <c r="N4546" s="84" t="str">
        <f aca="false">IF(F4546="P","PHY",IF(F4546="G","G",E4546))</f>
        <v>P</v>
      </c>
      <c r="O4546" s="84" t="str">
        <f aca="false">IF(ISNA(VLOOKUP(G4546,BadCanCurves,1,FALSE())),VLOOKUP(D4546,FOLIOS,6,FALSE()),"not used")</f>
        <v>not used</v>
      </c>
      <c r="P4546" s="84" t="n">
        <f aca="false">IF($N4546="P",VLOOKUP(H4546,PrcBuckets,2,FALSE()),0)</f>
        <v>14</v>
      </c>
      <c r="Q4546" s="84" t="n">
        <f aca="false">IF($N4546="D",VLOOKUP(H4546,BasisBuckets,2,FALSE()),0)</f>
        <v>0</v>
      </c>
      <c r="R4546" s="84" t="n">
        <f aca="false">IF($N4546="PHY",VLOOKUP(H4546,PGDBuckets,2,FALSE()),0)</f>
        <v>0</v>
      </c>
      <c r="S4546" s="84" t="n">
        <f aca="false">IF($N4546="G",VLOOKUP(H4546,PGDBuckets,2,FALSE()),0)</f>
        <v>0</v>
      </c>
      <c r="T4546" s="84" t="n">
        <f aca="false">SUM(P4546:S4546)</f>
        <v>14</v>
      </c>
      <c r="U4546" s="84" t="str">
        <f aca="false">IF(O4546="not used","-",O4546&amp;N4546&amp;T4546)</f>
        <v>-</v>
      </c>
      <c r="V4546" s="84" t="str">
        <f aca="false">IF(O4546="Not Used","-",VLOOKUP(D4546,FOLIOS,7,FALSE())&amp;H4546)</f>
        <v>-</v>
      </c>
      <c r="W4546" s="84" t="str">
        <f aca="false">IF(U4546="-","-",O4546&amp;E4546&amp;H4546)</f>
        <v>-</v>
      </c>
      <c r="X4546" s="85" t="str">
        <f aca="false">D4546&amp;G4546</f>
        <v>FT-CAND-ERMS-PRCTRANS:AECO/EMP</v>
      </c>
      <c r="AF4546" s="0" t="str">
        <f aca="false">D4546&amp;V4546</f>
        <v>FT-CAND-ERMS-PRC-</v>
      </c>
    </row>
    <row r="4547" customFormat="false" ht="12.75" hidden="false" customHeight="false" outlineLevel="0" collapsed="false">
      <c r="A4547" s="81" t="n">
        <v>36682</v>
      </c>
      <c r="B4547" s="82" t="s">
        <v>55</v>
      </c>
      <c r="C4547" s="82" t="s">
        <v>56</v>
      </c>
      <c r="D4547" s="82" t="s">
        <v>108</v>
      </c>
      <c r="E4547" s="82" t="s">
        <v>24</v>
      </c>
      <c r="F4547" s="81"/>
      <c r="G4547" s="82" t="s">
        <v>106</v>
      </c>
      <c r="H4547" s="90" t="n">
        <v>41974</v>
      </c>
      <c r="I4547" s="82" t="n">
        <v>0</v>
      </c>
      <c r="J4547" s="82" t="n">
        <v>0</v>
      </c>
      <c r="K4547" s="83" t="n">
        <f aca="false">IF(J4547=0,0,J4547/I4547)</f>
        <v>0</v>
      </c>
      <c r="L4547" s="83" t="n">
        <f aca="false">I4547/UOM</f>
        <v>0</v>
      </c>
      <c r="M4547" s="83" t="n">
        <f aca="false">J4547/UOM</f>
        <v>0</v>
      </c>
      <c r="N4547" s="84" t="str">
        <f aca="false">IF(F4547="P","PHY",IF(F4547="G","G",E4547))</f>
        <v>P</v>
      </c>
      <c r="O4547" s="84" t="str">
        <f aca="false">IF(ISNA(VLOOKUP(G4547,BadCanCurves,1,FALSE())),VLOOKUP(D4547,FOLIOS,6,FALSE()),"not used")</f>
        <v>not used</v>
      </c>
      <c r="P4547" s="84" t="n">
        <f aca="false">IF($N4547="P",VLOOKUP(H4547,PrcBuckets,2,FALSE()),0)</f>
        <v>14</v>
      </c>
      <c r="Q4547" s="84" t="n">
        <f aca="false">IF($N4547="D",VLOOKUP(H4547,BasisBuckets,2,FALSE()),0)</f>
        <v>0</v>
      </c>
      <c r="R4547" s="84" t="n">
        <f aca="false">IF($N4547="PHY",VLOOKUP(H4547,PGDBuckets,2,FALSE()),0)</f>
        <v>0</v>
      </c>
      <c r="S4547" s="84" t="n">
        <f aca="false">IF($N4547="G",VLOOKUP(H4547,PGDBuckets,2,FALSE()),0)</f>
        <v>0</v>
      </c>
      <c r="T4547" s="84" t="n">
        <f aca="false">SUM(P4547:S4547)</f>
        <v>14</v>
      </c>
      <c r="U4547" s="84" t="str">
        <f aca="false">IF(O4547="not used","-",O4547&amp;N4547&amp;T4547)</f>
        <v>-</v>
      </c>
      <c r="V4547" s="84" t="str">
        <f aca="false">IF(O4547="Not Used","-",VLOOKUP(D4547,FOLIOS,7,FALSE())&amp;H4547)</f>
        <v>-</v>
      </c>
      <c r="W4547" s="84" t="str">
        <f aca="false">IF(U4547="-","-",O4547&amp;E4547&amp;H4547)</f>
        <v>-</v>
      </c>
      <c r="X4547" s="85" t="str">
        <f aca="false">D4547&amp;G4547</f>
        <v>FT-CAND-ERMS-PRCTRANS:AECO/EMP</v>
      </c>
      <c r="AF4547" s="0" t="str">
        <f aca="false">D4547&amp;V4547</f>
        <v>FT-CAND-ERMS-PRC-</v>
      </c>
    </row>
    <row r="4548" customFormat="false" ht="12.75" hidden="false" customHeight="false" outlineLevel="0" collapsed="false">
      <c r="A4548" s="81" t="n">
        <v>36682</v>
      </c>
      <c r="B4548" s="82" t="s">
        <v>55</v>
      </c>
      <c r="C4548" s="82" t="s">
        <v>56</v>
      </c>
      <c r="D4548" s="82" t="s">
        <v>109</v>
      </c>
      <c r="E4548" s="82" t="s">
        <v>24</v>
      </c>
      <c r="F4548" s="81"/>
      <c r="G4548" s="82" t="s">
        <v>102</v>
      </c>
      <c r="H4548" s="90" t="n">
        <v>36678</v>
      </c>
      <c r="I4548" s="82" t="n">
        <v>2843451</v>
      </c>
      <c r="J4548" s="82" t="n">
        <v>2274761</v>
      </c>
      <c r="K4548" s="83" t="n">
        <f aca="false">IF(J4548=0,0,J4548/I4548)</f>
        <v>0.800000070337066</v>
      </c>
      <c r="L4548" s="83" t="n">
        <f aca="false">I4548/UOM</f>
        <v>284.3451</v>
      </c>
      <c r="M4548" s="83" t="n">
        <f aca="false">J4548/UOM</f>
        <v>227.4761</v>
      </c>
      <c r="N4548" s="84" t="str">
        <f aca="false">IF(F4548="P","PHY",IF(F4548="G","G",E4548))</f>
        <v>P</v>
      </c>
      <c r="O4548" s="84" t="str">
        <f aca="false">IF(ISNA(VLOOKUP(G4548,BadCanCurves,1,FALSE())),VLOOKUP(D4548,FOLIOS,6,FALSE()),"not used")</f>
        <v>not used</v>
      </c>
      <c r="P4548" s="84" t="n">
        <f aca="false">IF($N4548="P",VLOOKUP(H4548,PrcBuckets,2,FALSE()),0)</f>
        <v>3</v>
      </c>
      <c r="Q4548" s="84" t="n">
        <f aca="false">IF($N4548="D",VLOOKUP(H4548,BasisBuckets,2,FALSE()),0)</f>
        <v>0</v>
      </c>
      <c r="R4548" s="84" t="n">
        <f aca="false">IF($N4548="PHY",VLOOKUP(H4548,PGDBuckets,2,FALSE()),0)</f>
        <v>0</v>
      </c>
      <c r="S4548" s="84" t="n">
        <f aca="false">IF($N4548="G",VLOOKUP(H4548,PGDBuckets,2,FALSE()),0)</f>
        <v>0</v>
      </c>
      <c r="T4548" s="84" t="n">
        <f aca="false">SUM(P4548:S4548)</f>
        <v>3</v>
      </c>
      <c r="U4548" s="84" t="str">
        <f aca="false">IF(O4548="not used","-",O4548&amp;N4548&amp;T4548)</f>
        <v>-</v>
      </c>
      <c r="V4548" s="84" t="str">
        <f aca="false">IF(O4548="Not Used","-",VLOOKUP(D4548,FOLIOS,7,FALSE())&amp;H4548)</f>
        <v>-</v>
      </c>
      <c r="W4548" s="84" t="str">
        <f aca="false">IF(U4548="-","-",O4548&amp;E4548&amp;H4548)</f>
        <v>-</v>
      </c>
      <c r="X4548" s="85" t="str">
        <f aca="false">D4548&amp;G4548</f>
        <v>FT-CENTRAL-CAN-PRCNGMR-AECO/C</v>
      </c>
      <c r="AF4548" s="0" t="str">
        <f aca="false">D4548&amp;V4548</f>
        <v>FT-CENTRAL-CAN-PRC-</v>
      </c>
    </row>
    <row r="4549" customFormat="false" ht="12.75" hidden="false" customHeight="false" outlineLevel="0" collapsed="false">
      <c r="A4549" s="81" t="n">
        <v>36682</v>
      </c>
      <c r="B4549" s="82" t="s">
        <v>55</v>
      </c>
      <c r="C4549" s="82" t="s">
        <v>56</v>
      </c>
      <c r="D4549" s="82" t="s">
        <v>109</v>
      </c>
      <c r="E4549" s="82" t="s">
        <v>24</v>
      </c>
      <c r="F4549" s="81"/>
      <c r="G4549" s="82" t="s">
        <v>102</v>
      </c>
      <c r="H4549" s="90" t="n">
        <v>36708</v>
      </c>
      <c r="I4549" s="82" t="n">
        <v>2047013</v>
      </c>
      <c r="J4549" s="82" t="n">
        <v>1637610</v>
      </c>
      <c r="K4549" s="83" t="n">
        <f aca="false">IF(J4549=0,0,J4549/I4549)</f>
        <v>0.799999804593327</v>
      </c>
      <c r="L4549" s="83" t="n">
        <f aca="false">I4549/UOM</f>
        <v>204.7013</v>
      </c>
      <c r="M4549" s="83" t="n">
        <f aca="false">J4549/UOM</f>
        <v>163.761</v>
      </c>
      <c r="N4549" s="84" t="str">
        <f aca="false">IF(F4549="P","PHY",IF(F4549="G","G",E4549))</f>
        <v>P</v>
      </c>
      <c r="O4549" s="84" t="str">
        <f aca="false">IF(ISNA(VLOOKUP(G4549,BadCanCurves,1,FALSE())),VLOOKUP(D4549,FOLIOS,6,FALSE()),"not used")</f>
        <v>not used</v>
      </c>
      <c r="P4549" s="84" t="n">
        <f aca="false">IF($N4549="P",VLOOKUP(H4549,PrcBuckets,2,FALSE()),0)</f>
        <v>4</v>
      </c>
      <c r="Q4549" s="84" t="n">
        <f aca="false">IF($N4549="D",VLOOKUP(H4549,BasisBuckets,2,FALSE()),0)</f>
        <v>0</v>
      </c>
      <c r="R4549" s="84" t="n">
        <f aca="false">IF($N4549="PHY",VLOOKUP(H4549,PGDBuckets,2,FALSE()),0)</f>
        <v>0</v>
      </c>
      <c r="S4549" s="84" t="n">
        <f aca="false">IF($N4549="G",VLOOKUP(H4549,PGDBuckets,2,FALSE()),0)</f>
        <v>0</v>
      </c>
      <c r="T4549" s="84" t="n">
        <f aca="false">SUM(P4549:S4549)</f>
        <v>4</v>
      </c>
      <c r="U4549" s="84" t="str">
        <f aca="false">IF(O4549="not used","-",O4549&amp;N4549&amp;T4549)</f>
        <v>-</v>
      </c>
      <c r="V4549" s="84" t="str">
        <f aca="false">IF(O4549="Not Used","-",VLOOKUP(D4549,FOLIOS,7,FALSE())&amp;H4549)</f>
        <v>-</v>
      </c>
      <c r="W4549" s="84" t="str">
        <f aca="false">IF(U4549="-","-",O4549&amp;E4549&amp;H4549)</f>
        <v>-</v>
      </c>
      <c r="X4549" s="85" t="str">
        <f aca="false">D4549&amp;G4549</f>
        <v>FT-CENTRAL-CAN-PRCNGMR-AECO/C</v>
      </c>
      <c r="AF4549" s="0" t="str">
        <f aca="false">D4549&amp;V4549</f>
        <v>FT-CENTRAL-CAN-PRC-</v>
      </c>
    </row>
    <row r="4550" customFormat="false" ht="12.75" hidden="false" customHeight="false" outlineLevel="0" collapsed="false">
      <c r="A4550" s="81" t="n">
        <v>36682</v>
      </c>
      <c r="B4550" s="82" t="s">
        <v>55</v>
      </c>
      <c r="C4550" s="82" t="s">
        <v>56</v>
      </c>
      <c r="D4550" s="82" t="s">
        <v>109</v>
      </c>
      <c r="E4550" s="82" t="s">
        <v>24</v>
      </c>
      <c r="F4550" s="81"/>
      <c r="G4550" s="82" t="s">
        <v>102</v>
      </c>
      <c r="H4550" s="90" t="n">
        <v>36739</v>
      </c>
      <c r="I4550" s="82" t="n">
        <v>2035204</v>
      </c>
      <c r="J4550" s="82" t="n">
        <v>1628163</v>
      </c>
      <c r="K4550" s="83" t="n">
        <f aca="false">IF(J4550=0,0,J4550/I4550)</f>
        <v>0.799999901729753</v>
      </c>
      <c r="L4550" s="83" t="n">
        <f aca="false">I4550/UOM</f>
        <v>203.5204</v>
      </c>
      <c r="M4550" s="83" t="n">
        <f aca="false">J4550/UOM</f>
        <v>162.8163</v>
      </c>
      <c r="N4550" s="84" t="str">
        <f aca="false">IF(F4550="P","PHY",IF(F4550="G","G",E4550))</f>
        <v>P</v>
      </c>
      <c r="O4550" s="84" t="str">
        <f aca="false">IF(ISNA(VLOOKUP(G4550,BadCanCurves,1,FALSE())),VLOOKUP(D4550,FOLIOS,6,FALSE()),"not used")</f>
        <v>not used</v>
      </c>
      <c r="P4550" s="84" t="n">
        <f aca="false">IF($N4550="P",VLOOKUP(H4550,PrcBuckets,2,FALSE()),0)</f>
        <v>5</v>
      </c>
      <c r="Q4550" s="84" t="n">
        <f aca="false">IF($N4550="D",VLOOKUP(H4550,BasisBuckets,2,FALSE()),0)</f>
        <v>0</v>
      </c>
      <c r="R4550" s="84" t="n">
        <f aca="false">IF($N4550="PHY",VLOOKUP(H4550,PGDBuckets,2,FALSE()),0)</f>
        <v>0</v>
      </c>
      <c r="S4550" s="84" t="n">
        <f aca="false">IF($N4550="G",VLOOKUP(H4550,PGDBuckets,2,FALSE()),0)</f>
        <v>0</v>
      </c>
      <c r="T4550" s="84" t="n">
        <f aca="false">SUM(P4550:S4550)</f>
        <v>5</v>
      </c>
      <c r="U4550" s="84" t="str">
        <f aca="false">IF(O4550="not used","-",O4550&amp;N4550&amp;T4550)</f>
        <v>-</v>
      </c>
      <c r="V4550" s="84" t="str">
        <f aca="false">IF(O4550="Not Used","-",VLOOKUP(D4550,FOLIOS,7,FALSE())&amp;H4550)</f>
        <v>-</v>
      </c>
      <c r="W4550" s="84" t="str">
        <f aca="false">IF(U4550="-","-",O4550&amp;E4550&amp;H4550)</f>
        <v>-</v>
      </c>
      <c r="X4550" s="85" t="str">
        <f aca="false">D4550&amp;G4550</f>
        <v>FT-CENTRAL-CAN-PRCNGMR-AECO/C</v>
      </c>
      <c r="AF4550" s="0" t="str">
        <f aca="false">D4550&amp;V4550</f>
        <v>FT-CENTRAL-CAN-PRC-</v>
      </c>
    </row>
    <row r="4551" customFormat="false" ht="12.75" hidden="false" customHeight="false" outlineLevel="0" collapsed="false">
      <c r="A4551" s="81" t="n">
        <v>36682</v>
      </c>
      <c r="B4551" s="82" t="s">
        <v>55</v>
      </c>
      <c r="C4551" s="82" t="s">
        <v>56</v>
      </c>
      <c r="D4551" s="82" t="s">
        <v>109</v>
      </c>
      <c r="E4551" s="82" t="s">
        <v>24</v>
      </c>
      <c r="F4551" s="81"/>
      <c r="G4551" s="82" t="s">
        <v>102</v>
      </c>
      <c r="H4551" s="90" t="n">
        <v>36770</v>
      </c>
      <c r="I4551" s="82" t="n">
        <v>1957998</v>
      </c>
      <c r="J4551" s="82" t="n">
        <v>1566399</v>
      </c>
      <c r="K4551" s="83" t="n">
        <f aca="false">IF(J4551=0,0,J4551/I4551)</f>
        <v>0.800000306435451</v>
      </c>
      <c r="L4551" s="83" t="n">
        <f aca="false">I4551/UOM</f>
        <v>195.7998</v>
      </c>
      <c r="M4551" s="83" t="n">
        <f aca="false">J4551/UOM</f>
        <v>156.6399</v>
      </c>
      <c r="N4551" s="84" t="str">
        <f aca="false">IF(F4551="P","PHY",IF(F4551="G","G",E4551))</f>
        <v>P</v>
      </c>
      <c r="O4551" s="84" t="str">
        <f aca="false">IF(ISNA(VLOOKUP(G4551,BadCanCurves,1,FALSE())),VLOOKUP(D4551,FOLIOS,6,FALSE()),"not used")</f>
        <v>not used</v>
      </c>
      <c r="P4551" s="84" t="n">
        <f aca="false">IF($N4551="P",VLOOKUP(H4551,PrcBuckets,2,FALSE()),0)</f>
        <v>6</v>
      </c>
      <c r="Q4551" s="84" t="n">
        <f aca="false">IF($N4551="D",VLOOKUP(H4551,BasisBuckets,2,FALSE()),0)</f>
        <v>0</v>
      </c>
      <c r="R4551" s="84" t="n">
        <f aca="false">IF($N4551="PHY",VLOOKUP(H4551,PGDBuckets,2,FALSE()),0)</f>
        <v>0</v>
      </c>
      <c r="S4551" s="84" t="n">
        <f aca="false">IF($N4551="G",VLOOKUP(H4551,PGDBuckets,2,FALSE()),0)</f>
        <v>0</v>
      </c>
      <c r="T4551" s="84" t="n">
        <f aca="false">SUM(P4551:S4551)</f>
        <v>6</v>
      </c>
      <c r="U4551" s="84" t="str">
        <f aca="false">IF(O4551="not used","-",O4551&amp;N4551&amp;T4551)</f>
        <v>-</v>
      </c>
      <c r="V4551" s="84" t="str">
        <f aca="false">IF(O4551="Not Used","-",VLOOKUP(D4551,FOLIOS,7,FALSE())&amp;H4551)</f>
        <v>-</v>
      </c>
      <c r="W4551" s="84" t="str">
        <f aca="false">IF(U4551="-","-",O4551&amp;E4551&amp;H4551)</f>
        <v>-</v>
      </c>
      <c r="X4551" s="85" t="str">
        <f aca="false">D4551&amp;G4551</f>
        <v>FT-CENTRAL-CAN-PRCNGMR-AECO/C</v>
      </c>
      <c r="AF4551" s="0" t="str">
        <f aca="false">D4551&amp;V4551</f>
        <v>FT-CENTRAL-CAN-PRC-</v>
      </c>
    </row>
    <row r="4552" customFormat="false" ht="12.75" hidden="false" customHeight="false" outlineLevel="0" collapsed="false">
      <c r="A4552" s="81" t="n">
        <v>36682</v>
      </c>
      <c r="B4552" s="82" t="s">
        <v>55</v>
      </c>
      <c r="C4552" s="82" t="s">
        <v>56</v>
      </c>
      <c r="D4552" s="82" t="s">
        <v>109</v>
      </c>
      <c r="E4552" s="82" t="s">
        <v>24</v>
      </c>
      <c r="F4552" s="81"/>
      <c r="G4552" s="82" t="s">
        <v>102</v>
      </c>
      <c r="H4552" s="90" t="n">
        <v>36800</v>
      </c>
      <c r="I4552" s="82" t="n">
        <v>2011872</v>
      </c>
      <c r="J4552" s="82" t="n">
        <v>1609498</v>
      </c>
      <c r="K4552" s="83" t="n">
        <f aca="false">IF(J4552=0,0,J4552/I4552)</f>
        <v>0.800000198819806</v>
      </c>
      <c r="L4552" s="83" t="n">
        <f aca="false">I4552/UOM</f>
        <v>201.1872</v>
      </c>
      <c r="M4552" s="83" t="n">
        <f aca="false">J4552/UOM</f>
        <v>160.9498</v>
      </c>
      <c r="N4552" s="84" t="str">
        <f aca="false">IF(F4552="P","PHY",IF(F4552="G","G",E4552))</f>
        <v>P</v>
      </c>
      <c r="O4552" s="84" t="str">
        <f aca="false">IF(ISNA(VLOOKUP(G4552,BadCanCurves,1,FALSE())),VLOOKUP(D4552,FOLIOS,6,FALSE()),"not used")</f>
        <v>not used</v>
      </c>
      <c r="P4552" s="84" t="n">
        <f aca="false">IF($N4552="P",VLOOKUP(H4552,PrcBuckets,2,FALSE()),0)</f>
        <v>7</v>
      </c>
      <c r="Q4552" s="84" t="n">
        <f aca="false">IF($N4552="D",VLOOKUP(H4552,BasisBuckets,2,FALSE()),0)</f>
        <v>0</v>
      </c>
      <c r="R4552" s="84" t="n">
        <f aca="false">IF($N4552="PHY",VLOOKUP(H4552,PGDBuckets,2,FALSE()),0)</f>
        <v>0</v>
      </c>
      <c r="S4552" s="84" t="n">
        <f aca="false">IF($N4552="G",VLOOKUP(H4552,PGDBuckets,2,FALSE()),0)</f>
        <v>0</v>
      </c>
      <c r="T4552" s="84" t="n">
        <f aca="false">SUM(P4552:S4552)</f>
        <v>7</v>
      </c>
      <c r="U4552" s="84" t="str">
        <f aca="false">IF(O4552="not used","-",O4552&amp;N4552&amp;T4552)</f>
        <v>-</v>
      </c>
      <c r="V4552" s="84" t="str">
        <f aca="false">IF(O4552="Not Used","-",VLOOKUP(D4552,FOLIOS,7,FALSE())&amp;H4552)</f>
        <v>-</v>
      </c>
      <c r="W4552" s="84" t="str">
        <f aca="false">IF(U4552="-","-",O4552&amp;E4552&amp;H4552)</f>
        <v>-</v>
      </c>
      <c r="X4552" s="85" t="str">
        <f aca="false">D4552&amp;G4552</f>
        <v>FT-CENTRAL-CAN-PRCNGMR-AECO/C</v>
      </c>
      <c r="AF4552" s="0" t="str">
        <f aca="false">D4552&amp;V4552</f>
        <v>FT-CENTRAL-CAN-PRC-</v>
      </c>
    </row>
    <row r="4553" customFormat="false" ht="12.75" hidden="false" customHeight="false" outlineLevel="0" collapsed="false">
      <c r="A4553" s="81" t="n">
        <v>36682</v>
      </c>
      <c r="B4553" s="82" t="s">
        <v>55</v>
      </c>
      <c r="C4553" s="82" t="s">
        <v>56</v>
      </c>
      <c r="D4553" s="82" t="s">
        <v>109</v>
      </c>
      <c r="E4553" s="82" t="s">
        <v>24</v>
      </c>
      <c r="F4553" s="81"/>
      <c r="G4553" s="82" t="s">
        <v>102</v>
      </c>
      <c r="H4553" s="90" t="n">
        <v>36831</v>
      </c>
      <c r="I4553" s="82" t="n">
        <v>552978</v>
      </c>
      <c r="J4553" s="82" t="n">
        <v>442383</v>
      </c>
      <c r="K4553" s="83" t="n">
        <f aca="false">IF(J4553=0,0,J4553/I4553)</f>
        <v>0.800001085034124</v>
      </c>
      <c r="L4553" s="83" t="n">
        <f aca="false">I4553/UOM</f>
        <v>55.2978</v>
      </c>
      <c r="M4553" s="83" t="n">
        <f aca="false">J4553/UOM</f>
        <v>44.2383</v>
      </c>
      <c r="N4553" s="84" t="str">
        <f aca="false">IF(F4553="P","PHY",IF(F4553="G","G",E4553))</f>
        <v>P</v>
      </c>
      <c r="O4553" s="84" t="str">
        <f aca="false">IF(ISNA(VLOOKUP(G4553,BadCanCurves,1,FALSE())),VLOOKUP(D4553,FOLIOS,6,FALSE()),"not used")</f>
        <v>not used</v>
      </c>
      <c r="P4553" s="84" t="n">
        <f aca="false">IF($N4553="P",VLOOKUP(H4553,PrcBuckets,2,FALSE()),0)</f>
        <v>8</v>
      </c>
      <c r="Q4553" s="84" t="n">
        <f aca="false">IF($N4553="D",VLOOKUP(H4553,BasisBuckets,2,FALSE()),0)</f>
        <v>0</v>
      </c>
      <c r="R4553" s="84" t="n">
        <f aca="false">IF($N4553="PHY",VLOOKUP(H4553,PGDBuckets,2,FALSE()),0)</f>
        <v>0</v>
      </c>
      <c r="S4553" s="84" t="n">
        <f aca="false">IF($N4553="G",VLOOKUP(H4553,PGDBuckets,2,FALSE()),0)</f>
        <v>0</v>
      </c>
      <c r="T4553" s="84" t="n">
        <f aca="false">SUM(P4553:S4553)</f>
        <v>8</v>
      </c>
      <c r="U4553" s="84" t="str">
        <f aca="false">IF(O4553="not used","-",O4553&amp;N4553&amp;T4553)</f>
        <v>-</v>
      </c>
      <c r="V4553" s="84" t="str">
        <f aca="false">IF(O4553="Not Used","-",VLOOKUP(D4553,FOLIOS,7,FALSE())&amp;H4553)</f>
        <v>-</v>
      </c>
      <c r="W4553" s="84" t="str">
        <f aca="false">IF(U4553="-","-",O4553&amp;E4553&amp;H4553)</f>
        <v>-</v>
      </c>
      <c r="X4553" s="85" t="str">
        <f aca="false">D4553&amp;G4553</f>
        <v>FT-CENTRAL-CAN-PRCNGMR-AECO/C</v>
      </c>
      <c r="AF4553" s="0" t="str">
        <f aca="false">D4553&amp;V4553</f>
        <v>FT-CENTRAL-CAN-PRC-</v>
      </c>
    </row>
    <row r="4554" customFormat="false" ht="12.75" hidden="false" customHeight="false" outlineLevel="0" collapsed="false">
      <c r="A4554" s="81" t="n">
        <v>36682</v>
      </c>
      <c r="B4554" s="82" t="s">
        <v>55</v>
      </c>
      <c r="C4554" s="82" t="s">
        <v>56</v>
      </c>
      <c r="D4554" s="82" t="s">
        <v>109</v>
      </c>
      <c r="E4554" s="82" t="s">
        <v>24</v>
      </c>
      <c r="F4554" s="81"/>
      <c r="G4554" s="82" t="s">
        <v>102</v>
      </c>
      <c r="H4554" s="90" t="n">
        <v>36861</v>
      </c>
      <c r="I4554" s="82" t="n">
        <v>568096</v>
      </c>
      <c r="J4554" s="82" t="n">
        <v>454477</v>
      </c>
      <c r="K4554" s="83" t="n">
        <f aca="false">IF(J4554=0,0,J4554/I4554)</f>
        <v>0.800000352053174</v>
      </c>
      <c r="L4554" s="83" t="n">
        <f aca="false">I4554/UOM</f>
        <v>56.8096</v>
      </c>
      <c r="M4554" s="83" t="n">
        <f aca="false">J4554/UOM</f>
        <v>45.4477</v>
      </c>
      <c r="N4554" s="84" t="str">
        <f aca="false">IF(F4554="P","PHY",IF(F4554="G","G",E4554))</f>
        <v>P</v>
      </c>
      <c r="O4554" s="84" t="str">
        <f aca="false">IF(ISNA(VLOOKUP(G4554,BadCanCurves,1,FALSE())),VLOOKUP(D4554,FOLIOS,6,FALSE()),"not used")</f>
        <v>not used</v>
      </c>
      <c r="P4554" s="84" t="n">
        <f aca="false">IF($N4554="P",VLOOKUP(H4554,PrcBuckets,2,FALSE()),0)</f>
        <v>8</v>
      </c>
      <c r="Q4554" s="84" t="n">
        <f aca="false">IF($N4554="D",VLOOKUP(H4554,BasisBuckets,2,FALSE()),0)</f>
        <v>0</v>
      </c>
      <c r="R4554" s="84" t="n">
        <f aca="false">IF($N4554="PHY",VLOOKUP(H4554,PGDBuckets,2,FALSE()),0)</f>
        <v>0</v>
      </c>
      <c r="S4554" s="84" t="n">
        <f aca="false">IF($N4554="G",VLOOKUP(H4554,PGDBuckets,2,FALSE()),0)</f>
        <v>0</v>
      </c>
      <c r="T4554" s="84" t="n">
        <f aca="false">SUM(P4554:S4554)</f>
        <v>8</v>
      </c>
      <c r="U4554" s="84" t="str">
        <f aca="false">IF(O4554="not used","-",O4554&amp;N4554&amp;T4554)</f>
        <v>-</v>
      </c>
      <c r="V4554" s="84" t="str">
        <f aca="false">IF(O4554="Not Used","-",VLOOKUP(D4554,FOLIOS,7,FALSE())&amp;H4554)</f>
        <v>-</v>
      </c>
      <c r="W4554" s="84" t="str">
        <f aca="false">IF(U4554="-","-",O4554&amp;E4554&amp;H4554)</f>
        <v>-</v>
      </c>
      <c r="X4554" s="85" t="str">
        <f aca="false">D4554&amp;G4554</f>
        <v>FT-CENTRAL-CAN-PRCNGMR-AECO/C</v>
      </c>
      <c r="AF4554" s="0" t="str">
        <f aca="false">D4554&amp;V4554</f>
        <v>FT-CENTRAL-CAN-PRC-</v>
      </c>
    </row>
    <row r="4555" customFormat="false" ht="12.75" hidden="false" customHeight="false" outlineLevel="0" collapsed="false">
      <c r="A4555" s="81" t="n">
        <v>36682</v>
      </c>
      <c r="B4555" s="82" t="s">
        <v>55</v>
      </c>
      <c r="C4555" s="82" t="s">
        <v>56</v>
      </c>
      <c r="D4555" s="82" t="s">
        <v>109</v>
      </c>
      <c r="E4555" s="82" t="s">
        <v>24</v>
      </c>
      <c r="F4555" s="81"/>
      <c r="G4555" s="82" t="s">
        <v>102</v>
      </c>
      <c r="H4555" s="90" t="n">
        <v>36892</v>
      </c>
      <c r="I4555" s="82" t="n">
        <v>564665</v>
      </c>
      <c r="J4555" s="82" t="n">
        <v>451732</v>
      </c>
      <c r="K4555" s="83" t="n">
        <f aca="false">IF(J4555=0,0,J4555/I4555)</f>
        <v>0.8</v>
      </c>
      <c r="L4555" s="83" t="n">
        <f aca="false">I4555/UOM</f>
        <v>56.4665</v>
      </c>
      <c r="M4555" s="83" t="n">
        <f aca="false">J4555/UOM</f>
        <v>45.1732</v>
      </c>
      <c r="N4555" s="84" t="str">
        <f aca="false">IF(F4555="P","PHY",IF(F4555="G","G",E4555))</f>
        <v>P</v>
      </c>
      <c r="O4555" s="84" t="str">
        <f aca="false">IF(ISNA(VLOOKUP(G4555,BadCanCurves,1,FALSE())),VLOOKUP(D4555,FOLIOS,6,FALSE()),"not used")</f>
        <v>not used</v>
      </c>
      <c r="P4555" s="84" t="n">
        <f aca="false">IF($N4555="P",VLOOKUP(H4555,PrcBuckets,2,FALSE()),0)</f>
        <v>9</v>
      </c>
      <c r="Q4555" s="84" t="n">
        <f aca="false">IF($N4555="D",VLOOKUP(H4555,BasisBuckets,2,FALSE()),0)</f>
        <v>0</v>
      </c>
      <c r="R4555" s="84" t="n">
        <f aca="false">IF($N4555="PHY",VLOOKUP(H4555,PGDBuckets,2,FALSE()),0)</f>
        <v>0</v>
      </c>
      <c r="S4555" s="84" t="n">
        <f aca="false">IF($N4555="G",VLOOKUP(H4555,PGDBuckets,2,FALSE()),0)</f>
        <v>0</v>
      </c>
      <c r="T4555" s="84" t="n">
        <f aca="false">SUM(P4555:S4555)</f>
        <v>9</v>
      </c>
      <c r="U4555" s="84" t="str">
        <f aca="false">IF(O4555="not used","-",O4555&amp;N4555&amp;T4555)</f>
        <v>-</v>
      </c>
      <c r="V4555" s="84" t="str">
        <f aca="false">IF(O4555="Not Used","-",VLOOKUP(D4555,FOLIOS,7,FALSE())&amp;H4555)</f>
        <v>-</v>
      </c>
      <c r="W4555" s="84" t="str">
        <f aca="false">IF(U4555="-","-",O4555&amp;E4555&amp;H4555)</f>
        <v>-</v>
      </c>
      <c r="X4555" s="85" t="str">
        <f aca="false">D4555&amp;G4555</f>
        <v>FT-CENTRAL-CAN-PRCNGMR-AECO/C</v>
      </c>
      <c r="AF4555" s="0" t="str">
        <f aca="false">D4555&amp;V4555</f>
        <v>FT-CENTRAL-CAN-PRC-</v>
      </c>
    </row>
    <row r="4556" customFormat="false" ht="12.75" hidden="false" customHeight="false" outlineLevel="0" collapsed="false">
      <c r="A4556" s="81" t="n">
        <v>36682</v>
      </c>
      <c r="B4556" s="82" t="s">
        <v>55</v>
      </c>
      <c r="C4556" s="82" t="s">
        <v>56</v>
      </c>
      <c r="D4556" s="82" t="s">
        <v>109</v>
      </c>
      <c r="E4556" s="82" t="s">
        <v>24</v>
      </c>
      <c r="F4556" s="81"/>
      <c r="G4556" s="82" t="s">
        <v>102</v>
      </c>
      <c r="H4556" s="90" t="n">
        <v>36923</v>
      </c>
      <c r="I4556" s="82" t="n">
        <v>506923</v>
      </c>
      <c r="J4556" s="82" t="n">
        <v>405538</v>
      </c>
      <c r="K4556" s="83" t="n">
        <f aca="false">IF(J4556=0,0,J4556/I4556)</f>
        <v>0.799999210925525</v>
      </c>
      <c r="L4556" s="83" t="n">
        <f aca="false">I4556/UOM</f>
        <v>50.6923</v>
      </c>
      <c r="M4556" s="83" t="n">
        <f aca="false">J4556/UOM</f>
        <v>40.5538</v>
      </c>
      <c r="N4556" s="84" t="str">
        <f aca="false">IF(F4556="P","PHY",IF(F4556="G","G",E4556))</f>
        <v>P</v>
      </c>
      <c r="O4556" s="84" t="str">
        <f aca="false">IF(ISNA(VLOOKUP(G4556,BadCanCurves,1,FALSE())),VLOOKUP(D4556,FOLIOS,6,FALSE()),"not used")</f>
        <v>not used</v>
      </c>
      <c r="P4556" s="84" t="n">
        <f aca="false">IF($N4556="P",VLOOKUP(H4556,PrcBuckets,2,FALSE()),0)</f>
        <v>9</v>
      </c>
      <c r="Q4556" s="84" t="n">
        <f aca="false">IF($N4556="D",VLOOKUP(H4556,BasisBuckets,2,FALSE()),0)</f>
        <v>0</v>
      </c>
      <c r="R4556" s="84" t="n">
        <f aca="false">IF($N4556="PHY",VLOOKUP(H4556,PGDBuckets,2,FALSE()),0)</f>
        <v>0</v>
      </c>
      <c r="S4556" s="84" t="n">
        <f aca="false">IF($N4556="G",VLOOKUP(H4556,PGDBuckets,2,FALSE()),0)</f>
        <v>0</v>
      </c>
      <c r="T4556" s="84" t="n">
        <f aca="false">SUM(P4556:S4556)</f>
        <v>9</v>
      </c>
      <c r="U4556" s="84" t="str">
        <f aca="false">IF(O4556="not used","-",O4556&amp;N4556&amp;T4556)</f>
        <v>-</v>
      </c>
      <c r="V4556" s="84" t="str">
        <f aca="false">IF(O4556="Not Used","-",VLOOKUP(D4556,FOLIOS,7,FALSE())&amp;H4556)</f>
        <v>-</v>
      </c>
      <c r="W4556" s="84" t="str">
        <f aca="false">IF(U4556="-","-",O4556&amp;E4556&amp;H4556)</f>
        <v>-</v>
      </c>
      <c r="X4556" s="85" t="str">
        <f aca="false">D4556&amp;G4556</f>
        <v>FT-CENTRAL-CAN-PRCNGMR-AECO/C</v>
      </c>
      <c r="AF4556" s="0" t="str">
        <f aca="false">D4556&amp;V4556</f>
        <v>FT-CENTRAL-CAN-PRC-</v>
      </c>
    </row>
    <row r="4557" customFormat="false" ht="12.75" hidden="false" customHeight="false" outlineLevel="0" collapsed="false">
      <c r="A4557" s="81" t="n">
        <v>36682</v>
      </c>
      <c r="B4557" s="82" t="s">
        <v>55</v>
      </c>
      <c r="C4557" s="82" t="s">
        <v>56</v>
      </c>
      <c r="D4557" s="82" t="s">
        <v>109</v>
      </c>
      <c r="E4557" s="82" t="s">
        <v>24</v>
      </c>
      <c r="F4557" s="81"/>
      <c r="G4557" s="82" t="s">
        <v>102</v>
      </c>
      <c r="H4557" s="90" t="n">
        <v>36951</v>
      </c>
      <c r="I4557" s="82" t="n">
        <v>558132</v>
      </c>
      <c r="J4557" s="82" t="n">
        <v>446505</v>
      </c>
      <c r="K4557" s="83" t="n">
        <f aca="false">IF(J4557=0,0,J4557/I4557)</f>
        <v>0.799998924985487</v>
      </c>
      <c r="L4557" s="83" t="n">
        <f aca="false">I4557/UOM</f>
        <v>55.8132</v>
      </c>
      <c r="M4557" s="83" t="n">
        <f aca="false">J4557/UOM</f>
        <v>44.6505</v>
      </c>
      <c r="N4557" s="84" t="str">
        <f aca="false">IF(F4557="P","PHY",IF(F4557="G","G",E4557))</f>
        <v>P</v>
      </c>
      <c r="O4557" s="84" t="str">
        <f aca="false">IF(ISNA(VLOOKUP(G4557,BadCanCurves,1,FALSE())),VLOOKUP(D4557,FOLIOS,6,FALSE()),"not used")</f>
        <v>not used</v>
      </c>
      <c r="P4557" s="84" t="n">
        <f aca="false">IF($N4557="P",VLOOKUP(H4557,PrcBuckets,2,FALSE()),0)</f>
        <v>9</v>
      </c>
      <c r="Q4557" s="84" t="n">
        <f aca="false">IF($N4557="D",VLOOKUP(H4557,BasisBuckets,2,FALSE()),0)</f>
        <v>0</v>
      </c>
      <c r="R4557" s="84" t="n">
        <f aca="false">IF($N4557="PHY",VLOOKUP(H4557,PGDBuckets,2,FALSE()),0)</f>
        <v>0</v>
      </c>
      <c r="S4557" s="84" t="n">
        <f aca="false">IF($N4557="G",VLOOKUP(H4557,PGDBuckets,2,FALSE()),0)</f>
        <v>0</v>
      </c>
      <c r="T4557" s="84" t="n">
        <f aca="false">SUM(P4557:S4557)</f>
        <v>9</v>
      </c>
      <c r="U4557" s="84" t="str">
        <f aca="false">IF(O4557="not used","-",O4557&amp;N4557&amp;T4557)</f>
        <v>-</v>
      </c>
      <c r="V4557" s="84" t="str">
        <f aca="false">IF(O4557="Not Used","-",VLOOKUP(D4557,FOLIOS,7,FALSE())&amp;H4557)</f>
        <v>-</v>
      </c>
      <c r="W4557" s="84" t="str">
        <f aca="false">IF(U4557="-","-",O4557&amp;E4557&amp;H4557)</f>
        <v>-</v>
      </c>
      <c r="X4557" s="85" t="str">
        <f aca="false">D4557&amp;G4557</f>
        <v>FT-CENTRAL-CAN-PRCNGMR-AECO/C</v>
      </c>
      <c r="AF4557" s="0" t="str">
        <f aca="false">D4557&amp;V4557</f>
        <v>FT-CENTRAL-CAN-PRC-</v>
      </c>
    </row>
    <row r="4558" customFormat="false" ht="12.75" hidden="false" customHeight="false" outlineLevel="0" collapsed="false">
      <c r="A4558" s="81"/>
      <c r="B4558" s="82"/>
      <c r="C4558" s="82"/>
      <c r="D4558" s="82"/>
      <c r="E4558" s="82"/>
      <c r="F4558" s="81"/>
      <c r="G4558" s="82"/>
      <c r="H4558" s="90"/>
      <c r="I4558" s="82"/>
      <c r="J4558" s="82"/>
      <c r="K4558" s="83"/>
      <c r="L4558" s="83"/>
      <c r="M4558" s="83"/>
      <c r="N4558" s="84"/>
      <c r="O4558" s="84"/>
      <c r="P4558" s="84"/>
      <c r="Q4558" s="84"/>
      <c r="R4558" s="84"/>
      <c r="S4558" s="84"/>
      <c r="T4558" s="84"/>
      <c r="U4558" s="84"/>
      <c r="V4558" s="84"/>
      <c r="W4558" s="84"/>
      <c r="X4558" s="85"/>
      <c r="AF4558" s="0" t="str">
        <f aca="false">D4558&amp;V4558</f>
        <v/>
      </c>
    </row>
    <row r="4559" customFormat="false" ht="12.75" hidden="false" customHeight="false" outlineLevel="0" collapsed="false">
      <c r="A4559" s="81"/>
      <c r="B4559" s="82"/>
      <c r="C4559" s="82"/>
      <c r="D4559" s="82"/>
      <c r="E4559" s="82"/>
      <c r="F4559" s="81"/>
      <c r="G4559" s="82"/>
      <c r="H4559" s="90"/>
      <c r="I4559" s="82"/>
      <c r="J4559" s="82"/>
      <c r="K4559" s="83"/>
      <c r="L4559" s="83"/>
      <c r="M4559" s="83"/>
      <c r="N4559" s="84"/>
      <c r="O4559" s="84"/>
      <c r="P4559" s="84"/>
      <c r="Q4559" s="84"/>
      <c r="R4559" s="84"/>
      <c r="S4559" s="84"/>
      <c r="T4559" s="84"/>
      <c r="U4559" s="84"/>
      <c r="V4559" s="84"/>
      <c r="W4559" s="84"/>
      <c r="X4559" s="85"/>
      <c r="AF4559" s="0" t="str">
        <f aca="false">D4559&amp;V4559</f>
        <v/>
      </c>
    </row>
    <row r="4560" customFormat="false" ht="12.75" hidden="false" customHeight="false" outlineLevel="0" collapsed="false">
      <c r="A4560" s="81"/>
      <c r="B4560" s="82"/>
      <c r="C4560" s="82"/>
      <c r="D4560" s="82"/>
      <c r="E4560" s="82"/>
      <c r="F4560" s="81"/>
      <c r="G4560" s="82"/>
      <c r="H4560" s="90"/>
      <c r="I4560" s="82"/>
      <c r="J4560" s="82"/>
      <c r="K4560" s="83"/>
      <c r="L4560" s="83"/>
      <c r="M4560" s="83"/>
      <c r="N4560" s="84"/>
      <c r="O4560" s="84"/>
      <c r="P4560" s="84"/>
      <c r="Q4560" s="84"/>
      <c r="R4560" s="84"/>
      <c r="S4560" s="84"/>
      <c r="T4560" s="84"/>
      <c r="U4560" s="84"/>
      <c r="V4560" s="84"/>
      <c r="W4560" s="84"/>
      <c r="X4560" s="85"/>
      <c r="AF4560" s="0" t="str">
        <f aca="false">D4560&amp;V4560</f>
        <v/>
      </c>
    </row>
    <row r="4561" customFormat="false" ht="12.75" hidden="false" customHeight="false" outlineLevel="0" collapsed="false">
      <c r="A4561" s="81"/>
      <c r="B4561" s="82"/>
      <c r="C4561" s="82"/>
      <c r="D4561" s="82"/>
      <c r="E4561" s="82"/>
      <c r="F4561" s="81"/>
      <c r="G4561" s="82"/>
      <c r="H4561" s="90"/>
      <c r="I4561" s="82"/>
      <c r="J4561" s="82"/>
      <c r="K4561" s="83"/>
      <c r="L4561" s="83"/>
      <c r="M4561" s="83"/>
      <c r="N4561" s="84"/>
      <c r="O4561" s="84"/>
      <c r="P4561" s="84"/>
      <c r="Q4561" s="84"/>
      <c r="R4561" s="84"/>
      <c r="S4561" s="84"/>
      <c r="T4561" s="84"/>
      <c r="U4561" s="84"/>
      <c r="V4561" s="84"/>
      <c r="W4561" s="84"/>
      <c r="X4561" s="85"/>
      <c r="AF4561" s="0" t="str">
        <f aca="false">D4561&amp;V4561</f>
        <v/>
      </c>
    </row>
    <row r="4562" customFormat="false" ht="12.75" hidden="false" customHeight="false" outlineLevel="0" collapsed="false">
      <c r="A4562" s="81"/>
      <c r="B4562" s="82"/>
      <c r="C4562" s="82"/>
      <c r="D4562" s="82"/>
      <c r="E4562" s="82"/>
      <c r="F4562" s="81"/>
      <c r="G4562" s="82"/>
      <c r="H4562" s="90"/>
      <c r="I4562" s="82"/>
      <c r="J4562" s="82"/>
      <c r="K4562" s="83"/>
      <c r="L4562" s="83"/>
      <c r="M4562" s="83"/>
      <c r="N4562" s="84"/>
      <c r="O4562" s="84"/>
      <c r="P4562" s="84"/>
      <c r="Q4562" s="84"/>
      <c r="R4562" s="84"/>
      <c r="S4562" s="84"/>
      <c r="T4562" s="84"/>
      <c r="U4562" s="84"/>
      <c r="V4562" s="84"/>
      <c r="W4562" s="84"/>
      <c r="X4562" s="85"/>
      <c r="AF4562" s="0" t="str">
        <f aca="false">D4562&amp;V4562</f>
        <v/>
      </c>
    </row>
    <row r="4563" customFormat="false" ht="12.75" hidden="false" customHeight="false" outlineLevel="0" collapsed="false">
      <c r="A4563" s="81"/>
      <c r="B4563" s="82"/>
      <c r="C4563" s="82"/>
      <c r="D4563" s="82"/>
      <c r="E4563" s="82"/>
      <c r="F4563" s="81"/>
      <c r="G4563" s="82"/>
      <c r="H4563" s="90"/>
      <c r="I4563" s="82"/>
      <c r="J4563" s="82"/>
      <c r="K4563" s="83"/>
      <c r="L4563" s="83"/>
      <c r="M4563" s="83"/>
      <c r="N4563" s="84"/>
      <c r="O4563" s="84"/>
      <c r="P4563" s="84"/>
      <c r="Q4563" s="84"/>
      <c r="R4563" s="84"/>
      <c r="S4563" s="84"/>
      <c r="T4563" s="84"/>
      <c r="U4563" s="84"/>
      <c r="V4563" s="84"/>
      <c r="W4563" s="84"/>
      <c r="X4563" s="85"/>
      <c r="AF4563" s="0" t="str">
        <f aca="false">D4563&amp;V4563</f>
        <v/>
      </c>
    </row>
    <row r="4564" customFormat="false" ht="12.75" hidden="false" customHeight="false" outlineLevel="0" collapsed="false">
      <c r="A4564" s="81"/>
      <c r="B4564" s="82"/>
      <c r="C4564" s="82"/>
      <c r="D4564" s="82"/>
      <c r="E4564" s="82"/>
      <c r="F4564" s="81"/>
      <c r="G4564" s="82"/>
      <c r="H4564" s="90"/>
      <c r="I4564" s="82"/>
      <c r="J4564" s="82"/>
      <c r="K4564" s="83"/>
      <c r="L4564" s="83"/>
      <c r="M4564" s="83"/>
      <c r="N4564" s="84"/>
      <c r="O4564" s="84"/>
      <c r="P4564" s="84"/>
      <c r="Q4564" s="84"/>
      <c r="R4564" s="84"/>
      <c r="S4564" s="84"/>
      <c r="T4564" s="84"/>
      <c r="U4564" s="84"/>
      <c r="V4564" s="84"/>
      <c r="W4564" s="84"/>
      <c r="X4564" s="85"/>
      <c r="AF4564" s="0" t="str">
        <f aca="false">D4564&amp;V4564</f>
        <v/>
      </c>
    </row>
    <row r="4565" customFormat="false" ht="12.75" hidden="false" customHeight="false" outlineLevel="0" collapsed="false">
      <c r="A4565" s="81"/>
      <c r="B4565" s="82"/>
      <c r="C4565" s="82"/>
      <c r="D4565" s="82"/>
      <c r="E4565" s="82"/>
      <c r="F4565" s="81"/>
      <c r="G4565" s="82"/>
      <c r="H4565" s="90"/>
      <c r="I4565" s="82"/>
      <c r="J4565" s="82"/>
      <c r="K4565" s="83"/>
      <c r="L4565" s="83"/>
      <c r="M4565" s="83"/>
      <c r="N4565" s="84"/>
      <c r="O4565" s="84"/>
      <c r="P4565" s="84"/>
      <c r="Q4565" s="84"/>
      <c r="R4565" s="84"/>
      <c r="S4565" s="84"/>
      <c r="T4565" s="84"/>
      <c r="U4565" s="84"/>
      <c r="V4565" s="84"/>
      <c r="W4565" s="84"/>
      <c r="X4565" s="85"/>
      <c r="AF4565" s="0" t="str">
        <f aca="false">D4565&amp;V4565</f>
        <v/>
      </c>
    </row>
    <row r="4566" customFormat="false" ht="12.75" hidden="false" customHeight="false" outlineLevel="0" collapsed="false">
      <c r="A4566" s="81"/>
      <c r="B4566" s="82"/>
      <c r="C4566" s="82"/>
      <c r="D4566" s="82"/>
      <c r="E4566" s="82"/>
      <c r="F4566" s="81"/>
      <c r="G4566" s="82"/>
      <c r="H4566" s="90"/>
      <c r="I4566" s="82"/>
      <c r="J4566" s="82"/>
      <c r="K4566" s="83"/>
      <c r="L4566" s="83"/>
      <c r="M4566" s="83"/>
      <c r="N4566" s="84"/>
      <c r="O4566" s="84"/>
      <c r="P4566" s="84"/>
      <c r="Q4566" s="84"/>
      <c r="R4566" s="84"/>
      <c r="S4566" s="84"/>
      <c r="T4566" s="84"/>
      <c r="U4566" s="84"/>
      <c r="V4566" s="84"/>
      <c r="W4566" s="84"/>
      <c r="X4566" s="85"/>
      <c r="AF4566" s="0" t="str">
        <f aca="false">D4566&amp;V4566</f>
        <v/>
      </c>
    </row>
    <row r="4567" customFormat="false" ht="12.75" hidden="false" customHeight="false" outlineLevel="0" collapsed="false">
      <c r="A4567" s="81"/>
      <c r="B4567" s="82"/>
      <c r="C4567" s="82"/>
      <c r="D4567" s="82"/>
      <c r="E4567" s="82"/>
      <c r="F4567" s="81"/>
      <c r="G4567" s="82"/>
      <c r="H4567" s="90"/>
      <c r="I4567" s="82"/>
      <c r="J4567" s="82"/>
      <c r="K4567" s="83"/>
      <c r="L4567" s="83"/>
      <c r="M4567" s="83"/>
      <c r="N4567" s="84"/>
      <c r="O4567" s="84"/>
      <c r="P4567" s="84"/>
      <c r="Q4567" s="84"/>
      <c r="R4567" s="84"/>
      <c r="S4567" s="84"/>
      <c r="T4567" s="84"/>
      <c r="U4567" s="84"/>
      <c r="V4567" s="84"/>
      <c r="W4567" s="84"/>
      <c r="X4567" s="85"/>
      <c r="AF4567" s="0" t="str">
        <f aca="false">D4567&amp;V4567</f>
        <v/>
      </c>
    </row>
    <row r="4568" customFormat="false" ht="12.75" hidden="false" customHeight="false" outlineLevel="0" collapsed="false">
      <c r="A4568" s="81"/>
      <c r="B4568" s="82"/>
      <c r="C4568" s="82"/>
      <c r="D4568" s="82"/>
      <c r="E4568" s="82"/>
      <c r="F4568" s="81"/>
      <c r="G4568" s="82"/>
      <c r="H4568" s="90"/>
      <c r="I4568" s="82"/>
      <c r="J4568" s="82"/>
      <c r="K4568" s="83"/>
      <c r="L4568" s="83"/>
      <c r="M4568" s="83"/>
      <c r="N4568" s="84"/>
      <c r="O4568" s="84"/>
      <c r="P4568" s="84"/>
      <c r="Q4568" s="84"/>
      <c r="R4568" s="84"/>
      <c r="S4568" s="84"/>
      <c r="T4568" s="84"/>
      <c r="U4568" s="84"/>
      <c r="V4568" s="84"/>
      <c r="W4568" s="84"/>
      <c r="X4568" s="85"/>
      <c r="AF4568" s="0" t="str">
        <f aca="false">E4568&amp;AA4568</f>
        <v/>
      </c>
    </row>
    <row r="4569" customFormat="false" ht="12.75" hidden="false" customHeight="false" outlineLevel="0" collapsed="false">
      <c r="A4569" s="81"/>
      <c r="B4569" s="82"/>
      <c r="C4569" s="82"/>
      <c r="D4569" s="82"/>
      <c r="E4569" s="82"/>
      <c r="F4569" s="81"/>
      <c r="G4569" s="82"/>
      <c r="H4569" s="90"/>
      <c r="I4569" s="82"/>
      <c r="J4569" s="82"/>
      <c r="K4569" s="83"/>
      <c r="L4569" s="83"/>
      <c r="M4569" s="83"/>
      <c r="N4569" s="84"/>
      <c r="O4569" s="84"/>
      <c r="P4569" s="84"/>
      <c r="Q4569" s="84"/>
      <c r="R4569" s="84"/>
      <c r="S4569" s="84"/>
      <c r="T4569" s="84"/>
      <c r="U4569" s="84"/>
      <c r="V4569" s="84"/>
      <c r="W4569" s="84"/>
      <c r="X4569" s="85"/>
      <c r="AF4569" s="0" t="str">
        <f aca="false">E4569&amp;AA4569</f>
        <v/>
      </c>
    </row>
    <row r="4570" customFormat="false" ht="12.75" hidden="false" customHeight="false" outlineLevel="0" collapsed="false">
      <c r="A4570" s="81"/>
      <c r="B4570" s="82"/>
      <c r="C4570" s="82"/>
      <c r="D4570" s="82"/>
      <c r="E4570" s="82"/>
      <c r="F4570" s="81"/>
      <c r="G4570" s="82"/>
      <c r="H4570" s="90"/>
      <c r="I4570" s="82"/>
      <c r="J4570" s="82"/>
      <c r="K4570" s="83"/>
      <c r="L4570" s="83"/>
      <c r="M4570" s="83"/>
      <c r="N4570" s="84"/>
      <c r="O4570" s="84"/>
      <c r="P4570" s="84"/>
      <c r="Q4570" s="84"/>
      <c r="R4570" s="84"/>
      <c r="S4570" s="84"/>
      <c r="T4570" s="84"/>
      <c r="U4570" s="84"/>
      <c r="V4570" s="84"/>
      <c r="W4570" s="84"/>
      <c r="X4570" s="85"/>
      <c r="AF4570" s="0" t="str">
        <f aca="false">E4570&amp;AA4570</f>
        <v/>
      </c>
    </row>
    <row r="4571" customFormat="false" ht="12.75" hidden="false" customHeight="false" outlineLevel="0" collapsed="false">
      <c r="A4571" s="81"/>
      <c r="B4571" s="82"/>
      <c r="C4571" s="82"/>
      <c r="D4571" s="82"/>
      <c r="E4571" s="82"/>
      <c r="F4571" s="81"/>
      <c r="G4571" s="82"/>
      <c r="H4571" s="90"/>
      <c r="I4571" s="82"/>
      <c r="J4571" s="82"/>
      <c r="K4571" s="83"/>
      <c r="L4571" s="83"/>
      <c r="M4571" s="83"/>
      <c r="N4571" s="84"/>
      <c r="O4571" s="84"/>
      <c r="P4571" s="84"/>
      <c r="Q4571" s="84"/>
      <c r="R4571" s="84"/>
      <c r="S4571" s="84"/>
      <c r="T4571" s="84"/>
      <c r="U4571" s="84"/>
      <c r="V4571" s="84"/>
      <c r="W4571" s="84"/>
      <c r="X4571" s="85"/>
      <c r="AF4571" s="0" t="str">
        <f aca="false">E4571&amp;AA4571</f>
        <v/>
      </c>
    </row>
    <row r="4572" customFormat="false" ht="12.75" hidden="false" customHeight="false" outlineLevel="0" collapsed="false">
      <c r="A4572" s="81"/>
      <c r="B4572" s="82"/>
      <c r="C4572" s="82"/>
      <c r="D4572" s="82"/>
      <c r="E4572" s="82"/>
      <c r="F4572" s="81"/>
      <c r="G4572" s="82"/>
      <c r="H4572" s="90"/>
      <c r="I4572" s="82"/>
      <c r="J4572" s="82"/>
      <c r="K4572" s="83"/>
      <c r="L4572" s="83"/>
      <c r="M4572" s="83"/>
      <c r="N4572" s="84"/>
      <c r="O4572" s="84"/>
      <c r="P4572" s="84"/>
      <c r="Q4572" s="84"/>
      <c r="R4572" s="84"/>
      <c r="S4572" s="84"/>
      <c r="T4572" s="84"/>
      <c r="U4572" s="84"/>
      <c r="V4572" s="84"/>
      <c r="W4572" s="84"/>
      <c r="X4572" s="85"/>
      <c r="AF4572" s="0" t="str">
        <f aca="false">E4572&amp;AA4572</f>
        <v/>
      </c>
    </row>
    <row r="4573" customFormat="false" ht="12.75" hidden="false" customHeight="false" outlineLevel="0" collapsed="false">
      <c r="A4573" s="81"/>
      <c r="B4573" s="82"/>
      <c r="C4573" s="82"/>
      <c r="D4573" s="82"/>
      <c r="E4573" s="82"/>
      <c r="F4573" s="81"/>
      <c r="G4573" s="82"/>
      <c r="H4573" s="90"/>
      <c r="I4573" s="82"/>
      <c r="J4573" s="82"/>
      <c r="K4573" s="83"/>
      <c r="L4573" s="83"/>
      <c r="M4573" s="83"/>
      <c r="N4573" s="84"/>
      <c r="O4573" s="84"/>
      <c r="P4573" s="84"/>
      <c r="Q4573" s="84"/>
      <c r="R4573" s="84"/>
      <c r="S4573" s="84"/>
      <c r="T4573" s="84"/>
      <c r="U4573" s="84"/>
      <c r="V4573" s="84"/>
      <c r="W4573" s="84"/>
      <c r="X4573" s="85"/>
      <c r="AF4573" s="0" t="str">
        <f aca="false">E4573&amp;AA4573</f>
        <v/>
      </c>
    </row>
    <row r="4574" customFormat="false" ht="12.75" hidden="false" customHeight="false" outlineLevel="0" collapsed="false">
      <c r="A4574" s="81"/>
      <c r="B4574" s="5"/>
      <c r="C4574" s="5"/>
      <c r="D4574" s="5"/>
      <c r="E4574" s="5"/>
      <c r="F4574" s="5"/>
      <c r="G4574" s="5"/>
      <c r="H4574" s="91"/>
      <c r="I4574" s="5"/>
      <c r="J4574" s="5"/>
      <c r="K4574" s="83"/>
      <c r="L4574" s="83"/>
      <c r="M4574" s="83"/>
      <c r="N4574" s="84"/>
      <c r="O4574" s="84"/>
      <c r="P4574" s="84"/>
      <c r="Q4574" s="84"/>
      <c r="R4574" s="84"/>
      <c r="S4574" s="84"/>
      <c r="T4574" s="84"/>
      <c r="U4574" s="84"/>
      <c r="V4574" s="84"/>
      <c r="W4574" s="84"/>
      <c r="X4574" s="85"/>
      <c r="Y4574" s="5"/>
      <c r="Z4574" s="5"/>
      <c r="AF4574" s="0" t="str">
        <f aca="false">E4574&amp;AA4574</f>
        <v/>
      </c>
    </row>
    <row r="4575" customFormat="false" ht="12.75" hidden="false" customHeight="false" outlineLevel="0" collapsed="false">
      <c r="A4575" s="81"/>
      <c r="B4575" s="5"/>
      <c r="C4575" s="5"/>
      <c r="D4575" s="5"/>
      <c r="E4575" s="5"/>
      <c r="F4575" s="5"/>
      <c r="G4575" s="5"/>
      <c r="H4575" s="91"/>
      <c r="I4575" s="5"/>
      <c r="J4575" s="5"/>
      <c r="K4575" s="83"/>
      <c r="L4575" s="83"/>
      <c r="M4575" s="83"/>
      <c r="N4575" s="84"/>
      <c r="O4575" s="84"/>
      <c r="P4575" s="84"/>
      <c r="Q4575" s="84"/>
      <c r="R4575" s="84"/>
      <c r="S4575" s="84"/>
      <c r="T4575" s="84"/>
      <c r="U4575" s="84"/>
      <c r="V4575" s="84"/>
      <c r="W4575" s="84"/>
      <c r="X4575" s="85"/>
      <c r="Y4575" s="5"/>
      <c r="Z4575" s="5"/>
      <c r="AF4575" s="0" t="str">
        <f aca="false">E4575&amp;AA4575</f>
        <v/>
      </c>
    </row>
    <row r="4576" customFormat="false" ht="12.75" hidden="false" customHeight="false" outlineLevel="0" collapsed="false">
      <c r="A4576" s="81"/>
      <c r="B4576" s="5"/>
      <c r="C4576" s="5"/>
      <c r="D4576" s="5"/>
      <c r="E4576" s="5"/>
      <c r="F4576" s="5"/>
      <c r="G4576" s="5"/>
      <c r="H4576" s="91"/>
      <c r="I4576" s="5"/>
      <c r="J4576" s="5"/>
      <c r="K4576" s="83"/>
      <c r="L4576" s="83"/>
      <c r="M4576" s="83"/>
      <c r="N4576" s="84"/>
      <c r="O4576" s="84"/>
      <c r="P4576" s="84"/>
      <c r="Q4576" s="84"/>
      <c r="R4576" s="84"/>
      <c r="S4576" s="84"/>
      <c r="T4576" s="84"/>
      <c r="U4576" s="84"/>
      <c r="V4576" s="84"/>
      <c r="W4576" s="84"/>
      <c r="X4576" s="85"/>
      <c r="Y4576" s="5"/>
      <c r="Z4576" s="5"/>
      <c r="AF4576" s="0" t="str">
        <f aca="false">E4576&amp;AA4576</f>
        <v/>
      </c>
    </row>
    <row r="4577" customFormat="false" ht="12.75" hidden="false" customHeight="false" outlineLevel="0" collapsed="false">
      <c r="A4577" s="81"/>
      <c r="B4577" s="5"/>
      <c r="C4577" s="5"/>
      <c r="D4577" s="5"/>
      <c r="E4577" s="5"/>
      <c r="F4577" s="5"/>
      <c r="G4577" s="5"/>
      <c r="H4577" s="91"/>
      <c r="I4577" s="5"/>
      <c r="J4577" s="5"/>
      <c r="K4577" s="83"/>
      <c r="L4577" s="83"/>
      <c r="M4577" s="83"/>
      <c r="N4577" s="84"/>
      <c r="O4577" s="84"/>
      <c r="P4577" s="84"/>
      <c r="Q4577" s="84"/>
      <c r="R4577" s="84"/>
      <c r="S4577" s="84"/>
      <c r="T4577" s="84"/>
      <c r="U4577" s="84"/>
      <c r="V4577" s="84"/>
      <c r="W4577" s="84"/>
      <c r="X4577" s="85"/>
      <c r="Y4577" s="5"/>
      <c r="Z4577" s="5"/>
      <c r="AF4577" s="0" t="str">
        <f aca="false">E4577&amp;AA4577</f>
        <v/>
      </c>
    </row>
    <row r="4578" customFormat="false" ht="12.75" hidden="false" customHeight="false" outlineLevel="0" collapsed="false">
      <c r="A4578" s="81"/>
      <c r="B4578" s="5"/>
      <c r="C4578" s="5"/>
      <c r="D4578" s="5"/>
      <c r="E4578" s="5"/>
      <c r="F4578" s="5"/>
      <c r="G4578" s="5"/>
      <c r="H4578" s="91"/>
      <c r="I4578" s="5"/>
      <c r="J4578" s="5"/>
      <c r="K4578" s="83"/>
      <c r="L4578" s="83"/>
      <c r="M4578" s="83"/>
      <c r="N4578" s="84"/>
      <c r="O4578" s="84"/>
      <c r="P4578" s="84"/>
      <c r="Q4578" s="84"/>
      <c r="R4578" s="84"/>
      <c r="S4578" s="84"/>
      <c r="T4578" s="84"/>
      <c r="U4578" s="84"/>
      <c r="V4578" s="84"/>
      <c r="W4578" s="84"/>
      <c r="X4578" s="85"/>
      <c r="Y4578" s="5"/>
      <c r="Z4578" s="5"/>
      <c r="AF4578" s="0" t="str">
        <f aca="false">E4578&amp;AA4578</f>
        <v/>
      </c>
    </row>
    <row r="4579" customFormat="false" ht="12.75" hidden="false" customHeight="false" outlineLevel="0" collapsed="false">
      <c r="A4579" s="81"/>
      <c r="B4579" s="5"/>
      <c r="C4579" s="5"/>
      <c r="D4579" s="5"/>
      <c r="E4579" s="5"/>
      <c r="F4579" s="5"/>
      <c r="G4579" s="5"/>
      <c r="H4579" s="91"/>
      <c r="I4579" s="5"/>
      <c r="J4579" s="5"/>
      <c r="K4579" s="83"/>
      <c r="L4579" s="83"/>
      <c r="M4579" s="83"/>
      <c r="N4579" s="84"/>
      <c r="O4579" s="84"/>
      <c r="P4579" s="84"/>
      <c r="Q4579" s="84"/>
      <c r="R4579" s="84"/>
      <c r="S4579" s="84"/>
      <c r="T4579" s="84"/>
      <c r="U4579" s="84"/>
      <c r="V4579" s="84"/>
      <c r="W4579" s="84"/>
      <c r="X4579" s="85"/>
      <c r="Y4579" s="5"/>
      <c r="Z4579" s="5"/>
      <c r="AF4579" s="0" t="str">
        <f aca="false">E4579&amp;AA4579</f>
        <v/>
      </c>
    </row>
    <row r="4580" customFormat="false" ht="12.75" hidden="false" customHeight="false" outlineLevel="0" collapsed="false">
      <c r="A4580" s="81"/>
      <c r="B4580" s="5"/>
      <c r="C4580" s="5"/>
      <c r="D4580" s="5"/>
      <c r="E4580" s="5"/>
      <c r="F4580" s="5"/>
      <c r="G4580" s="5"/>
      <c r="H4580" s="91"/>
      <c r="I4580" s="5"/>
      <c r="J4580" s="5"/>
      <c r="K4580" s="83"/>
      <c r="L4580" s="83"/>
      <c r="M4580" s="83"/>
      <c r="N4580" s="84"/>
      <c r="O4580" s="84"/>
      <c r="P4580" s="84"/>
      <c r="Q4580" s="84"/>
      <c r="R4580" s="84"/>
      <c r="S4580" s="84"/>
      <c r="T4580" s="84"/>
      <c r="U4580" s="84"/>
      <c r="V4580" s="84"/>
      <c r="W4580" s="84"/>
      <c r="X4580" s="85"/>
      <c r="Y4580" s="5"/>
      <c r="Z4580" s="5"/>
      <c r="AF4580" s="0" t="str">
        <f aca="false">E4580&amp;AA4580</f>
        <v/>
      </c>
    </row>
    <row r="4581" customFormat="false" ht="12.75" hidden="false" customHeight="false" outlineLevel="0" collapsed="false">
      <c r="A4581" s="81"/>
      <c r="B4581" s="5"/>
      <c r="C4581" s="5"/>
      <c r="D4581" s="5"/>
      <c r="E4581" s="5"/>
      <c r="F4581" s="5"/>
      <c r="G4581" s="5"/>
      <c r="H4581" s="91"/>
      <c r="I4581" s="5"/>
      <c r="J4581" s="5"/>
      <c r="K4581" s="83"/>
      <c r="L4581" s="83"/>
      <c r="M4581" s="83"/>
      <c r="N4581" s="84"/>
      <c r="O4581" s="84"/>
      <c r="P4581" s="84"/>
      <c r="Q4581" s="84"/>
      <c r="R4581" s="84"/>
      <c r="S4581" s="84"/>
      <c r="T4581" s="84"/>
      <c r="U4581" s="84"/>
      <c r="V4581" s="84"/>
      <c r="W4581" s="84"/>
      <c r="X4581" s="85"/>
      <c r="Y4581" s="5"/>
      <c r="Z4581" s="5"/>
      <c r="AF4581" s="0" t="str">
        <f aca="false">E4581&amp;AA4581</f>
        <v/>
      </c>
    </row>
    <row r="4582" customFormat="false" ht="12.75" hidden="false" customHeight="false" outlineLevel="0" collapsed="false">
      <c r="A4582" s="81"/>
      <c r="B4582" s="5"/>
      <c r="C4582" s="5"/>
      <c r="D4582" s="5"/>
      <c r="E4582" s="5"/>
      <c r="F4582" s="5"/>
      <c r="G4582" s="5"/>
      <c r="H4582" s="91"/>
      <c r="I4582" s="5"/>
      <c r="J4582" s="5"/>
      <c r="K4582" s="83"/>
      <c r="L4582" s="83"/>
      <c r="M4582" s="83"/>
      <c r="N4582" s="84"/>
      <c r="O4582" s="84"/>
      <c r="P4582" s="84"/>
      <c r="Q4582" s="84"/>
      <c r="R4582" s="84"/>
      <c r="S4582" s="84"/>
      <c r="T4582" s="84"/>
      <c r="U4582" s="84"/>
      <c r="V4582" s="84"/>
      <c r="W4582" s="84"/>
      <c r="X4582" s="85"/>
      <c r="Y4582" s="5"/>
      <c r="Z4582" s="5"/>
      <c r="AF4582" s="0" t="str">
        <f aca="false">E4582&amp;AA4582</f>
        <v/>
      </c>
    </row>
    <row r="4583" customFormat="false" ht="12.75" hidden="false" customHeight="false" outlineLevel="0" collapsed="false">
      <c r="A4583" s="81"/>
      <c r="B4583" s="5"/>
      <c r="C4583" s="5"/>
      <c r="D4583" s="5"/>
      <c r="E4583" s="5"/>
      <c r="F4583" s="5"/>
      <c r="G4583" s="5"/>
      <c r="H4583" s="91"/>
      <c r="I4583" s="5"/>
      <c r="J4583" s="5"/>
      <c r="K4583" s="83"/>
      <c r="L4583" s="83"/>
      <c r="M4583" s="83"/>
      <c r="N4583" s="84"/>
      <c r="O4583" s="84"/>
      <c r="P4583" s="84"/>
      <c r="Q4583" s="84"/>
      <c r="R4583" s="84"/>
      <c r="S4583" s="84"/>
      <c r="T4583" s="84"/>
      <c r="U4583" s="84"/>
      <c r="V4583" s="84"/>
      <c r="W4583" s="84"/>
      <c r="X4583" s="85"/>
      <c r="Y4583" s="5"/>
      <c r="Z4583" s="5"/>
      <c r="AF4583" s="0" t="str">
        <f aca="false">E4583&amp;AA4583</f>
        <v/>
      </c>
    </row>
    <row r="4584" customFormat="false" ht="12.75" hidden="false" customHeight="false" outlineLevel="0" collapsed="false">
      <c r="A4584" s="81"/>
      <c r="B4584" s="5"/>
      <c r="C4584" s="5"/>
      <c r="D4584" s="5"/>
      <c r="E4584" s="5"/>
      <c r="F4584" s="5"/>
      <c r="G4584" s="5"/>
      <c r="H4584" s="91"/>
      <c r="I4584" s="5"/>
      <c r="J4584" s="5"/>
      <c r="K4584" s="83"/>
      <c r="L4584" s="83"/>
      <c r="M4584" s="83"/>
      <c r="N4584" s="84"/>
      <c r="O4584" s="84"/>
      <c r="P4584" s="84"/>
      <c r="Q4584" s="84"/>
      <c r="R4584" s="84"/>
      <c r="S4584" s="84"/>
      <c r="T4584" s="84"/>
      <c r="U4584" s="84"/>
      <c r="V4584" s="84"/>
      <c r="W4584" s="84"/>
      <c r="X4584" s="85"/>
      <c r="Y4584" s="5"/>
      <c r="Z4584" s="5"/>
      <c r="AF4584" s="0" t="str">
        <f aca="false">E4584&amp;AA4584</f>
        <v/>
      </c>
    </row>
    <row r="4585" customFormat="false" ht="12.75" hidden="false" customHeight="false" outlineLevel="0" collapsed="false">
      <c r="A4585" s="81"/>
      <c r="B4585" s="5"/>
      <c r="C4585" s="5"/>
      <c r="D4585" s="5"/>
      <c r="E4585" s="5"/>
      <c r="F4585" s="5"/>
      <c r="G4585" s="5"/>
      <c r="H4585" s="91"/>
      <c r="I4585" s="5"/>
      <c r="J4585" s="5"/>
      <c r="K4585" s="83"/>
      <c r="L4585" s="83"/>
      <c r="M4585" s="83"/>
      <c r="N4585" s="84"/>
      <c r="O4585" s="84"/>
      <c r="P4585" s="84"/>
      <c r="Q4585" s="84"/>
      <c r="R4585" s="84"/>
      <c r="S4585" s="84"/>
      <c r="T4585" s="84"/>
      <c r="U4585" s="84"/>
      <c r="V4585" s="84"/>
      <c r="W4585" s="84"/>
      <c r="X4585" s="85"/>
      <c r="Y4585" s="5"/>
      <c r="Z4585" s="5"/>
      <c r="AF4585" s="0" t="str">
        <f aca="false">E4585&amp;AA4585</f>
        <v/>
      </c>
    </row>
    <row r="4586" customFormat="false" ht="12.75" hidden="false" customHeight="false" outlineLevel="0" collapsed="false">
      <c r="A4586" s="81"/>
      <c r="B4586" s="5"/>
      <c r="C4586" s="5"/>
      <c r="D4586" s="5"/>
      <c r="E4586" s="5"/>
      <c r="F4586" s="5"/>
      <c r="G4586" s="5"/>
      <c r="H4586" s="91"/>
      <c r="I4586" s="5"/>
      <c r="J4586" s="5"/>
      <c r="K4586" s="83"/>
      <c r="L4586" s="83"/>
      <c r="M4586" s="83"/>
      <c r="N4586" s="84"/>
      <c r="O4586" s="84"/>
      <c r="P4586" s="84"/>
      <c r="Q4586" s="84"/>
      <c r="R4586" s="84"/>
      <c r="S4586" s="84"/>
      <c r="T4586" s="84"/>
      <c r="U4586" s="84"/>
      <c r="V4586" s="84"/>
      <c r="W4586" s="84"/>
      <c r="X4586" s="85"/>
      <c r="Y4586" s="5"/>
      <c r="Z4586" s="5"/>
      <c r="AF4586" s="0" t="str">
        <f aca="false">E4586&amp;AA4586</f>
        <v/>
      </c>
    </row>
    <row r="4587" customFormat="false" ht="12.75" hidden="false" customHeight="false" outlineLevel="0" collapsed="false">
      <c r="A4587" s="81"/>
      <c r="B4587" s="5"/>
      <c r="C4587" s="5"/>
      <c r="D4587" s="5"/>
      <c r="E4587" s="5"/>
      <c r="F4587" s="5"/>
      <c r="G4587" s="5"/>
      <c r="H4587" s="91"/>
      <c r="I4587" s="5"/>
      <c r="J4587" s="5"/>
      <c r="K4587" s="83"/>
      <c r="L4587" s="83"/>
      <c r="M4587" s="83"/>
      <c r="N4587" s="84"/>
      <c r="O4587" s="84"/>
      <c r="P4587" s="84"/>
      <c r="Q4587" s="84"/>
      <c r="R4587" s="84"/>
      <c r="S4587" s="84"/>
      <c r="T4587" s="84"/>
      <c r="U4587" s="84"/>
      <c r="V4587" s="84"/>
      <c r="W4587" s="84"/>
      <c r="X4587" s="85"/>
      <c r="Y4587" s="5"/>
      <c r="Z4587" s="5"/>
      <c r="AF4587" s="0" t="str">
        <f aca="false">E4587&amp;AA4587</f>
        <v/>
      </c>
    </row>
    <row r="4588" customFormat="false" ht="12.75" hidden="false" customHeight="false" outlineLevel="0" collapsed="false">
      <c r="A4588" s="81"/>
      <c r="B4588" s="5"/>
      <c r="C4588" s="5"/>
      <c r="D4588" s="5"/>
      <c r="E4588" s="5"/>
      <c r="F4588" s="5"/>
      <c r="G4588" s="5"/>
      <c r="H4588" s="91"/>
      <c r="I4588" s="5"/>
      <c r="J4588" s="5"/>
      <c r="K4588" s="83"/>
      <c r="L4588" s="83"/>
      <c r="M4588" s="83"/>
      <c r="N4588" s="84"/>
      <c r="O4588" s="84"/>
      <c r="P4588" s="84"/>
      <c r="Q4588" s="84"/>
      <c r="R4588" s="84"/>
      <c r="S4588" s="84"/>
      <c r="T4588" s="84"/>
      <c r="U4588" s="84"/>
      <c r="V4588" s="84"/>
      <c r="W4588" s="84"/>
      <c r="X4588" s="85"/>
      <c r="Y4588" s="5"/>
      <c r="Z4588" s="5"/>
      <c r="AF4588" s="0" t="str">
        <f aca="false">E4588&amp;AA4588</f>
        <v/>
      </c>
    </row>
    <row r="4589" customFormat="false" ht="12.75" hidden="false" customHeight="false" outlineLevel="0" collapsed="false">
      <c r="A4589" s="81"/>
      <c r="B4589" s="5"/>
      <c r="C4589" s="5"/>
      <c r="D4589" s="5"/>
      <c r="E4589" s="5"/>
      <c r="F4589" s="5"/>
      <c r="G4589" s="5"/>
      <c r="H4589" s="91"/>
      <c r="I4589" s="5"/>
      <c r="J4589" s="5"/>
      <c r="K4589" s="83"/>
      <c r="L4589" s="83"/>
      <c r="M4589" s="83"/>
      <c r="N4589" s="84"/>
      <c r="O4589" s="84"/>
      <c r="P4589" s="84"/>
      <c r="Q4589" s="84"/>
      <c r="R4589" s="84"/>
      <c r="S4589" s="84"/>
      <c r="T4589" s="84"/>
      <c r="U4589" s="84"/>
      <c r="V4589" s="84"/>
      <c r="W4589" s="84"/>
      <c r="X4589" s="85"/>
      <c r="Y4589" s="5"/>
      <c r="Z4589" s="5"/>
      <c r="AF4589" s="0" t="str">
        <f aca="false">E4589&amp;AA4589</f>
        <v/>
      </c>
    </row>
    <row r="4590" customFormat="false" ht="12.75" hidden="false" customHeight="false" outlineLevel="0" collapsed="false">
      <c r="A4590" s="81"/>
      <c r="B4590" s="5"/>
      <c r="C4590" s="5"/>
      <c r="D4590" s="5"/>
      <c r="E4590" s="5"/>
      <c r="F4590" s="5"/>
      <c r="G4590" s="5"/>
      <c r="H4590" s="91"/>
      <c r="I4590" s="5"/>
      <c r="J4590" s="5"/>
      <c r="K4590" s="83"/>
      <c r="L4590" s="83"/>
      <c r="M4590" s="83"/>
      <c r="N4590" s="84"/>
      <c r="O4590" s="84"/>
      <c r="P4590" s="84"/>
      <c r="Q4590" s="84"/>
      <c r="R4590" s="84"/>
      <c r="S4590" s="84"/>
      <c r="T4590" s="84"/>
      <c r="U4590" s="84"/>
      <c r="V4590" s="84"/>
      <c r="W4590" s="84"/>
      <c r="X4590" s="85"/>
      <c r="Y4590" s="5"/>
      <c r="Z4590" s="5"/>
      <c r="AF4590" s="0" t="str">
        <f aca="false">E4590&amp;AA4590</f>
        <v/>
      </c>
    </row>
    <row r="4591" customFormat="false" ht="12.75" hidden="false" customHeight="false" outlineLevel="0" collapsed="false">
      <c r="A4591" s="81"/>
      <c r="B4591" s="5"/>
      <c r="C4591" s="5"/>
      <c r="D4591" s="5"/>
      <c r="E4591" s="5"/>
      <c r="F4591" s="5"/>
      <c r="G4591" s="5"/>
      <c r="H4591" s="91"/>
      <c r="I4591" s="5"/>
      <c r="J4591" s="5"/>
      <c r="K4591" s="83"/>
      <c r="L4591" s="83"/>
      <c r="M4591" s="83"/>
      <c r="N4591" s="84"/>
      <c r="O4591" s="84"/>
      <c r="P4591" s="84"/>
      <c r="Q4591" s="84"/>
      <c r="R4591" s="84"/>
      <c r="S4591" s="84"/>
      <c r="T4591" s="84"/>
      <c r="U4591" s="84"/>
      <c r="V4591" s="84"/>
      <c r="W4591" s="84"/>
      <c r="X4591" s="85"/>
      <c r="Y4591" s="5"/>
      <c r="Z4591" s="5"/>
      <c r="AF4591" s="0" t="str">
        <f aca="false">E4591&amp;AA4591</f>
        <v/>
      </c>
    </row>
    <row r="4592" customFormat="false" ht="12.75" hidden="false" customHeight="false" outlineLevel="0" collapsed="false">
      <c r="A4592" s="81"/>
      <c r="B4592" s="5"/>
      <c r="C4592" s="5"/>
      <c r="D4592" s="5"/>
      <c r="E4592" s="5"/>
      <c r="F4592" s="5"/>
      <c r="G4592" s="5"/>
      <c r="H4592" s="91"/>
      <c r="I4592" s="5"/>
      <c r="J4592" s="5"/>
      <c r="K4592" s="83"/>
      <c r="L4592" s="83"/>
      <c r="M4592" s="83"/>
      <c r="N4592" s="84"/>
      <c r="O4592" s="84"/>
      <c r="P4592" s="84"/>
      <c r="Q4592" s="84"/>
      <c r="R4592" s="84"/>
      <c r="S4592" s="84"/>
      <c r="T4592" s="84"/>
      <c r="U4592" s="84"/>
      <c r="V4592" s="84"/>
      <c r="W4592" s="84"/>
      <c r="X4592" s="85"/>
      <c r="Y4592" s="5"/>
      <c r="Z4592" s="5"/>
      <c r="AF4592" s="0" t="str">
        <f aca="false">E4592&amp;AA4592</f>
        <v/>
      </c>
    </row>
    <row r="4593" customFormat="false" ht="12.75" hidden="false" customHeight="false" outlineLevel="0" collapsed="false">
      <c r="A4593" s="81"/>
      <c r="B4593" s="5"/>
      <c r="C4593" s="5"/>
      <c r="D4593" s="5"/>
      <c r="E4593" s="5"/>
      <c r="F4593" s="5"/>
      <c r="G4593" s="5"/>
      <c r="H4593" s="91"/>
      <c r="I4593" s="5"/>
      <c r="J4593" s="5"/>
      <c r="K4593" s="83"/>
      <c r="L4593" s="83"/>
      <c r="M4593" s="83"/>
      <c r="N4593" s="84"/>
      <c r="O4593" s="84"/>
      <c r="P4593" s="84"/>
      <c r="Q4593" s="84"/>
      <c r="R4593" s="84"/>
      <c r="S4593" s="84"/>
      <c r="T4593" s="84"/>
      <c r="U4593" s="84"/>
      <c r="V4593" s="84"/>
      <c r="W4593" s="84"/>
      <c r="X4593" s="85"/>
      <c r="Y4593" s="5"/>
      <c r="Z4593" s="5"/>
      <c r="AF4593" s="0" t="str">
        <f aca="false">E4593&amp;AA4593</f>
        <v/>
      </c>
    </row>
    <row r="4594" customFormat="false" ht="12.75" hidden="false" customHeight="false" outlineLevel="0" collapsed="false">
      <c r="A4594" s="81"/>
      <c r="B4594" s="5"/>
      <c r="C4594" s="5"/>
      <c r="D4594" s="5"/>
      <c r="E4594" s="5"/>
      <c r="F4594" s="5"/>
      <c r="G4594" s="5"/>
      <c r="H4594" s="91"/>
      <c r="I4594" s="5"/>
      <c r="J4594" s="5"/>
      <c r="K4594" s="83"/>
      <c r="L4594" s="83"/>
      <c r="M4594" s="83"/>
      <c r="N4594" s="84"/>
      <c r="O4594" s="84"/>
      <c r="P4594" s="84"/>
      <c r="Q4594" s="84"/>
      <c r="R4594" s="84"/>
      <c r="S4594" s="84"/>
      <c r="T4594" s="84"/>
      <c r="U4594" s="84"/>
      <c r="V4594" s="84"/>
      <c r="W4594" s="84"/>
      <c r="X4594" s="85"/>
      <c r="Y4594" s="5"/>
      <c r="Z4594" s="5"/>
      <c r="AF4594" s="0" t="str">
        <f aca="false">E4594&amp;AA4594</f>
        <v/>
      </c>
    </row>
    <row r="4595" customFormat="false" ht="12.75" hidden="false" customHeight="false" outlineLevel="0" collapsed="false">
      <c r="A4595" s="81"/>
      <c r="B4595" s="5"/>
      <c r="C4595" s="5"/>
      <c r="D4595" s="5"/>
      <c r="E4595" s="5"/>
      <c r="F4595" s="5"/>
      <c r="G4595" s="5"/>
      <c r="H4595" s="91"/>
      <c r="I4595" s="5"/>
      <c r="J4595" s="5"/>
      <c r="K4595" s="83"/>
      <c r="L4595" s="83"/>
      <c r="M4595" s="83"/>
      <c r="N4595" s="84"/>
      <c r="O4595" s="84"/>
      <c r="P4595" s="84"/>
      <c r="Q4595" s="84"/>
      <c r="R4595" s="84"/>
      <c r="S4595" s="84"/>
      <c r="T4595" s="84"/>
      <c r="U4595" s="84"/>
      <c r="V4595" s="84"/>
      <c r="W4595" s="84"/>
      <c r="X4595" s="85"/>
      <c r="Y4595" s="5"/>
      <c r="Z4595" s="5"/>
      <c r="AF4595" s="0" t="str">
        <f aca="false">E4595&amp;AA4595</f>
        <v/>
      </c>
    </row>
  </sheetData>
  <autoFilter ref="A1:AF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